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338" yWindow="285" windowWidth="20055" windowHeight="11580" tabRatio="500"/>
  </bookViews>
  <sheets>
    <sheet name="Master_Oaks_LIST" sheetId="1" r:id="rId1"/>
    <sheet name="temp vlookup" sheetId="5" r:id="rId2"/>
    <sheet name="temp SRA" sheetId="2" r:id="rId3"/>
    <sheet name="VLOOK-UP-Plate.names.2017" sheetId="3" r:id="rId4"/>
    <sheet name="oaksall_v1_2_stats.tableOnly" sheetId="6" r:id="rId5"/>
    <sheet name="removalSteps" sheetId="7" r:id="rId6"/>
  </sheets>
  <externalReferences>
    <externalReference r:id="rId7"/>
  </externalReferences>
  <definedNames>
    <definedName name="_xlnm._FilterDatabase" localSheetId="0" hidden="1">Master_Oaks_LIST!$I$1:$I$2671</definedName>
    <definedName name="_xlnm._FilterDatabase" localSheetId="1" hidden="1">'temp vlookup'!#REF!</definedName>
    <definedName name="_xlnm.Print_Area" localSheetId="0">Master_Oaks_LIST!$B$2130:$W$2166</definedName>
    <definedName name="_xlnm.Print_Area" localSheetId="1">'temp vlookup'!#REF!</definedName>
    <definedName name="_xlnm.Print_Titles" localSheetId="0">Master_Oaks_LIST!$1:$1</definedName>
  </definedNames>
  <calcPr calcId="145621"/>
</workbook>
</file>

<file path=xl/calcChain.xml><?xml version="1.0" encoding="utf-8"?>
<calcChain xmlns="http://schemas.openxmlformats.org/spreadsheetml/2006/main">
  <c r="J364" i="1" l="1"/>
  <c r="J2671" i="1" l="1"/>
  <c r="J259" i="1" l="1"/>
  <c r="J465" i="1"/>
  <c r="J476" i="1"/>
  <c r="J2038" i="1"/>
  <c r="J2037" i="1"/>
  <c r="J2021" i="1"/>
  <c r="J2008" i="1"/>
  <c r="J1993" i="1"/>
  <c r="J1300" i="1"/>
  <c r="J1288" i="1"/>
  <c r="J532" i="1"/>
  <c r="J490" i="1"/>
  <c r="J280" i="1"/>
  <c r="J250" i="1"/>
  <c r="J221" i="1"/>
  <c r="J2665" i="1"/>
  <c r="J2018" i="1"/>
  <c r="J1333" i="1"/>
  <c r="J1322" i="1"/>
  <c r="J1315" i="1"/>
  <c r="J1314" i="1"/>
  <c r="J1313" i="1"/>
  <c r="J1309" i="1"/>
  <c r="J1307" i="1"/>
  <c r="J1276" i="1"/>
  <c r="J1499" i="1"/>
  <c r="J610" i="1"/>
  <c r="J928" i="1"/>
  <c r="J927" i="1"/>
  <c r="J1165" i="1"/>
  <c r="J1254" i="1"/>
  <c r="J1253" i="1"/>
  <c r="J2053" i="1" l="1"/>
  <c r="J2030" i="1"/>
  <c r="J795" i="1"/>
  <c r="J794" i="1"/>
  <c r="J727" i="1"/>
  <c r="J722" i="1"/>
  <c r="J721" i="1"/>
  <c r="J720" i="1"/>
  <c r="J718" i="1"/>
  <c r="J677" i="1"/>
  <c r="J666" i="1"/>
  <c r="J632" i="1"/>
  <c r="J570" i="1"/>
  <c r="J668" i="1" l="1"/>
  <c r="J658" i="1"/>
  <c r="J818" i="1"/>
  <c r="J657" i="1"/>
  <c r="J983" i="1"/>
  <c r="J984" i="1"/>
  <c r="J925" i="1"/>
  <c r="J937" i="1"/>
  <c r="J1567" i="1"/>
  <c r="J1224" i="1"/>
  <c r="J1210" i="1"/>
  <c r="J1607" i="1"/>
  <c r="J1220" i="1"/>
  <c r="J1219" i="1"/>
  <c r="J1218" i="1"/>
  <c r="J1215" i="1"/>
  <c r="J1214" i="1"/>
  <c r="J1213" i="1"/>
  <c r="J1212" i="1"/>
  <c r="J1211" i="1"/>
  <c r="J1203" i="1"/>
  <c r="J1202" i="1"/>
  <c r="J1201" i="1"/>
  <c r="J1191" i="1"/>
  <c r="J1190" i="1"/>
  <c r="J1189" i="1"/>
  <c r="J1509" i="1"/>
  <c r="J2035" i="1"/>
  <c r="J2033" i="1"/>
  <c r="J2031" i="1"/>
  <c r="J2013" i="1"/>
  <c r="J2005" i="1"/>
  <c r="J1308" i="1"/>
  <c r="J1272" i="1"/>
  <c r="J1271" i="1"/>
  <c r="J1248" i="1"/>
  <c r="J1131" i="1"/>
  <c r="J1130" i="1"/>
  <c r="J1256" i="1"/>
  <c r="J791" i="1"/>
  <c r="J790" i="1"/>
  <c r="J938" i="1"/>
  <c r="J1293" i="1"/>
  <c r="J1292" i="1"/>
  <c r="J1571" i="1"/>
  <c r="J2019" i="1"/>
  <c r="J1319" i="1"/>
  <c r="J1318" i="1"/>
  <c r="J1263" i="1"/>
  <c r="J1504" i="1"/>
  <c r="J2052" i="1"/>
  <c r="J2051" i="1"/>
  <c r="J2050" i="1"/>
  <c r="J2049" i="1"/>
  <c r="J2029" i="1"/>
  <c r="J1291" i="1"/>
  <c r="J1290" i="1"/>
  <c r="J932" i="1"/>
  <c r="J2017" i="1"/>
  <c r="J1275" i="1"/>
  <c r="J1572" i="1"/>
  <c r="J1569" i="1"/>
  <c r="J2157" i="1"/>
  <c r="J2034" i="1"/>
  <c r="J771" i="1"/>
  <c r="J770" i="1"/>
  <c r="J769" i="1"/>
  <c r="J768" i="1"/>
  <c r="J2024" i="1"/>
  <c r="J1996" i="1"/>
  <c r="J1306" i="1"/>
  <c r="J1278" i="1"/>
  <c r="J917" i="1"/>
  <c r="J1139" i="1"/>
  <c r="J1575" i="1"/>
  <c r="J913" i="1"/>
  <c r="J918" i="1"/>
  <c r="J1495" i="1"/>
  <c r="J1594" i="1"/>
  <c r="J1593" i="1"/>
  <c r="J2001" i="1"/>
  <c r="J1273" i="1"/>
  <c r="J1262" i="1"/>
  <c r="J904" i="1"/>
  <c r="J2670" i="1"/>
  <c r="J948" i="1"/>
  <c r="J2006" i="1"/>
  <c r="J1252" i="1"/>
  <c r="J1112" i="1"/>
  <c r="J2666" i="1"/>
  <c r="J2660" i="1"/>
  <c r="J2023" i="1"/>
  <c r="J1468" i="1"/>
  <c r="J1128" i="1"/>
  <c r="J1124" i="1"/>
  <c r="J1988" i="1"/>
  <c r="J899" i="1"/>
  <c r="J2007" i="1"/>
  <c r="J1299" i="1"/>
  <c r="J922" i="1"/>
  <c r="J1316" i="1"/>
  <c r="J1305" i="1"/>
  <c r="J1303" i="1"/>
  <c r="J1578" i="1"/>
  <c r="J1577" i="1"/>
  <c r="J1987" i="1"/>
  <c r="J1512" i="1"/>
  <c r="J1496" i="1"/>
  <c r="J2048" i="1"/>
  <c r="J2047" i="1"/>
  <c r="J2046" i="1"/>
  <c r="J2000" i="1"/>
  <c r="J1999" i="1"/>
  <c r="J940" i="1"/>
  <c r="J1513" i="1"/>
  <c r="J926" i="1"/>
  <c r="J1148" i="1"/>
  <c r="J1122" i="1"/>
  <c r="J939" i="1"/>
  <c r="J1992" i="1"/>
  <c r="J907" i="1"/>
  <c r="J1568" i="1"/>
  <c r="J947" i="1"/>
  <c r="J1135" i="1"/>
  <c r="J1138" i="1"/>
  <c r="J1118" i="1"/>
  <c r="J906" i="1"/>
  <c r="J901" i="1"/>
  <c r="J1163" i="1"/>
  <c r="J1162" i="1"/>
  <c r="J2043" i="1"/>
  <c r="J1479" i="1"/>
  <c r="J1149" i="1"/>
  <c r="J1141" i="1"/>
  <c r="J1140" i="1"/>
  <c r="J1121" i="1"/>
  <c r="J930" i="1"/>
  <c r="J912" i="1"/>
  <c r="J903" i="1"/>
  <c r="J1126" i="1"/>
  <c r="J1125" i="1"/>
  <c r="J946" i="1"/>
  <c r="J1134" i="1"/>
  <c r="J1133" i="1"/>
  <c r="J2022" i="1"/>
  <c r="J1587" i="1"/>
  <c r="J1586" i="1"/>
  <c r="J1585" i="1"/>
  <c r="J1584" i="1"/>
  <c r="J1174" i="1"/>
  <c r="J1172" i="1"/>
  <c r="J1159" i="1"/>
  <c r="J2014" i="1"/>
  <c r="J1265" i="1"/>
  <c r="J999" i="1"/>
  <c r="J991" i="1"/>
  <c r="J1507" i="1"/>
  <c r="J1592" i="1"/>
  <c r="J1591" i="1"/>
  <c r="J1590" i="1"/>
  <c r="J1588" i="1"/>
  <c r="J920" i="1"/>
  <c r="J944" i="1"/>
  <c r="J1323" i="1"/>
  <c r="J1116" i="1"/>
  <c r="J941" i="1"/>
  <c r="J1570" i="1"/>
  <c r="J909" i="1"/>
  <c r="J1154" i="1"/>
  <c r="J1153" i="1"/>
  <c r="J1150" i="1"/>
  <c r="J2004" i="1"/>
  <c r="J2003" i="1"/>
  <c r="J2002" i="1"/>
  <c r="J303" i="1"/>
  <c r="J253" i="1"/>
  <c r="J235" i="1"/>
  <c r="J2232" i="1"/>
  <c r="J1832" i="1"/>
  <c r="J1727" i="1"/>
  <c r="J483" i="1"/>
  <c r="J480" i="1"/>
  <c r="J478" i="1"/>
  <c r="J477" i="1"/>
  <c r="J462" i="1"/>
  <c r="J454" i="1"/>
  <c r="J443" i="1"/>
  <c r="J441" i="1"/>
  <c r="J439" i="1"/>
  <c r="J437" i="1"/>
  <c r="J415" i="1"/>
  <c r="J389" i="1"/>
  <c r="J386" i="1"/>
  <c r="J384" i="1"/>
  <c r="J914" i="1"/>
  <c r="J898" i="1"/>
  <c r="J1247" i="1"/>
  <c r="J1246" i="1"/>
  <c r="J1235" i="1"/>
  <c r="J1234" i="1"/>
  <c r="J1223" i="1"/>
  <c r="J1222" i="1"/>
  <c r="J1221" i="1"/>
  <c r="J1217" i="1"/>
  <c r="J1216" i="1"/>
  <c r="J1209" i="1"/>
  <c r="J1208" i="1"/>
  <c r="J1207" i="1"/>
  <c r="J1200" i="1"/>
  <c r="J1199" i="1"/>
  <c r="J1198" i="1"/>
  <c r="J1997" i="1"/>
  <c r="J1994" i="1"/>
  <c r="J1294" i="1"/>
  <c r="J1170" i="1"/>
  <c r="J1169" i="1"/>
  <c r="J1068" i="1"/>
  <c r="J1574" i="1"/>
  <c r="J1511" i="1"/>
  <c r="J1155" i="1"/>
  <c r="J1151" i="1"/>
  <c r="J2669" i="1"/>
  <c r="J1469" i="1"/>
  <c r="J1610" i="1"/>
  <c r="J1609" i="1"/>
  <c r="J1152" i="1"/>
  <c r="J1506" i="1"/>
  <c r="J1516" i="1"/>
  <c r="J2044" i="1"/>
  <c r="J1286" i="1"/>
  <c r="J935" i="1"/>
  <c r="J546" i="1"/>
  <c r="J545" i="1"/>
  <c r="J2651" i="1"/>
  <c r="J2650" i="1"/>
  <c r="J1492" i="1"/>
  <c r="J1491" i="1"/>
  <c r="J1111" i="1"/>
  <c r="J2015" i="1"/>
  <c r="J1320" i="1"/>
  <c r="J1274" i="1"/>
  <c r="J1267" i="1"/>
  <c r="J1257" i="1"/>
  <c r="J1167" i="1"/>
  <c r="J1166" i="1"/>
  <c r="J1114" i="1"/>
  <c r="J1113" i="1"/>
  <c r="J1237" i="1"/>
  <c r="J1236" i="1"/>
  <c r="J1184" i="1"/>
  <c r="J1183" i="1"/>
  <c r="J1182" i="1"/>
  <c r="J1181" i="1"/>
  <c r="J1180" i="1"/>
  <c r="J1179" i="1"/>
  <c r="J1178" i="1"/>
  <c r="J1225" i="1"/>
  <c r="J1312" i="1"/>
  <c r="J1269" i="1"/>
  <c r="J923" i="1"/>
  <c r="J1510" i="1"/>
  <c r="J1494" i="1"/>
  <c r="J905" i="1"/>
  <c r="J1146" i="1"/>
  <c r="J1132" i="1"/>
  <c r="J1990" i="1"/>
  <c r="J994" i="1"/>
  <c r="J936" i="1"/>
  <c r="J1110" i="1"/>
  <c r="J1108" i="1"/>
  <c r="J1107" i="1"/>
  <c r="J2042" i="1"/>
  <c r="J2041" i="1"/>
  <c r="J1330" i="1"/>
  <c r="J1264" i="1"/>
  <c r="J1261" i="1"/>
  <c r="J1260" i="1"/>
  <c r="J1284" i="1"/>
  <c r="J1283" i="1"/>
  <c r="J1280" i="1"/>
  <c r="J2045" i="1"/>
  <c r="J1310" i="1"/>
  <c r="J1258" i="1"/>
  <c r="J1186" i="1"/>
  <c r="J1115" i="1"/>
  <c r="J1497" i="1"/>
  <c r="J2027" i="1"/>
  <c r="J554" i="1"/>
  <c r="J553" i="1"/>
  <c r="J908" i="1"/>
  <c r="J934" i="1"/>
  <c r="J1998" i="1"/>
  <c r="J1328" i="1"/>
  <c r="J1304" i="1"/>
  <c r="J1302" i="1"/>
  <c r="J1277" i="1"/>
  <c r="J1085" i="1"/>
  <c r="J1084" i="1"/>
  <c r="J2662" i="1"/>
  <c r="J2661" i="1"/>
  <c r="J1109" i="1"/>
  <c r="J1086" i="1"/>
  <c r="J1325" i="1"/>
  <c r="J1301" i="1"/>
  <c r="J1282" i="1"/>
  <c r="J1279" i="1"/>
  <c r="J1145" i="1"/>
  <c r="J1120" i="1"/>
  <c r="J1566" i="1"/>
  <c r="J1991" i="1"/>
  <c r="J1989" i="1"/>
  <c r="J897" i="1"/>
  <c r="J1573" i="1"/>
  <c r="J915" i="1"/>
  <c r="J2040" i="1"/>
  <c r="J1329" i="1"/>
  <c r="J1281" i="1"/>
  <c r="J1501" i="1"/>
  <c r="J910" i="1"/>
  <c r="J911" i="1"/>
  <c r="J1470" i="1"/>
  <c r="J1188" i="1"/>
  <c r="J1185" i="1"/>
  <c r="J1503" i="1"/>
  <c r="J2020" i="1"/>
  <c r="J2010" i="1"/>
  <c r="J2009" i="1"/>
  <c r="J1326" i="1"/>
  <c r="J1266" i="1"/>
  <c r="J2016" i="1"/>
  <c r="J2668" i="1"/>
  <c r="J2012" i="1"/>
  <c r="J996" i="1"/>
  <c r="J900" i="1"/>
  <c r="J2197" i="1"/>
  <c r="J1187" i="1"/>
  <c r="J1168" i="1"/>
  <c r="J1589" i="1"/>
  <c r="J1583" i="1"/>
  <c r="J931" i="1"/>
  <c r="J1493" i="1"/>
  <c r="J929" i="1"/>
  <c r="J1171" i="1"/>
  <c r="J943" i="1"/>
  <c r="J942" i="1"/>
  <c r="J1498" i="1"/>
  <c r="J1158" i="1"/>
  <c r="J1157" i="1"/>
  <c r="J1156" i="1"/>
  <c r="J2036" i="1"/>
  <c r="J2032" i="1"/>
  <c r="J1995" i="1"/>
  <c r="J1327" i="1"/>
  <c r="J1289" i="1"/>
  <c r="J1270" i="1"/>
  <c r="J1268" i="1"/>
  <c r="J1259" i="1"/>
  <c r="J902" i="1"/>
  <c r="J916" i="1"/>
  <c r="J1000" i="1"/>
  <c r="J924" i="1"/>
  <c r="J2011" i="1"/>
  <c r="J2077" i="1"/>
  <c r="J2076" i="1"/>
  <c r="J1243" i="1"/>
  <c r="J1242" i="1"/>
  <c r="J1241" i="1"/>
  <c r="J1233" i="1"/>
  <c r="J1232" i="1"/>
  <c r="J1231" i="1"/>
  <c r="J1194" i="1"/>
  <c r="J1193" i="1"/>
  <c r="J1192" i="1"/>
  <c r="J1597" i="1"/>
  <c r="J1596" i="1"/>
  <c r="J1595" i="1"/>
  <c r="J1502" i="1"/>
  <c r="J1576" i="1"/>
  <c r="J1471" i="1"/>
  <c r="J933" i="1"/>
  <c r="J919" i="1"/>
  <c r="J2667" i="1"/>
  <c r="J2664" i="1"/>
  <c r="J2663" i="1"/>
  <c r="J2201" i="1"/>
  <c r="J2081" i="1"/>
  <c r="J2080" i="1"/>
  <c r="J2079" i="1"/>
  <c r="J2078" i="1"/>
  <c r="J2056" i="1"/>
  <c r="J1526" i="1"/>
  <c r="J1525" i="1"/>
  <c r="J1524" i="1"/>
  <c r="J1523" i="1"/>
  <c r="J1522" i="1"/>
  <c r="J1521" i="1"/>
  <c r="J1520" i="1"/>
  <c r="J1519" i="1"/>
  <c r="J1518" i="1"/>
  <c r="J1517" i="1"/>
  <c r="J1483" i="1"/>
  <c r="J1465" i="1"/>
  <c r="J1464" i="1"/>
  <c r="J1463" i="1"/>
  <c r="J1462" i="1"/>
  <c r="J1461" i="1"/>
  <c r="J1460" i="1"/>
  <c r="J1459" i="1"/>
  <c r="J1458" i="1"/>
  <c r="J1457" i="1"/>
  <c r="J1456" i="1"/>
  <c r="J1455" i="1"/>
  <c r="J1454" i="1"/>
  <c r="J1453" i="1"/>
  <c r="J1452" i="1"/>
  <c r="J1451" i="1"/>
  <c r="J1450" i="1"/>
  <c r="J1449" i="1"/>
  <c r="J1448" i="1"/>
  <c r="J1447" i="1"/>
  <c r="J1446" i="1"/>
  <c r="J1445" i="1"/>
  <c r="J1444" i="1"/>
  <c r="J1443" i="1"/>
  <c r="J1442" i="1"/>
  <c r="J1441" i="1"/>
  <c r="J1440" i="1"/>
  <c r="J1439" i="1"/>
  <c r="J1438" i="1"/>
  <c r="J1437" i="1"/>
  <c r="J1436" i="1"/>
  <c r="J1435" i="1"/>
  <c r="J1434" i="1"/>
  <c r="J1433" i="1"/>
  <c r="J1432" i="1"/>
  <c r="J1431" i="1"/>
  <c r="J1430" i="1"/>
  <c r="J1429" i="1"/>
  <c r="J1428" i="1"/>
  <c r="J1427" i="1"/>
  <c r="J1426" i="1"/>
  <c r="J1425" i="1"/>
  <c r="J1424" i="1"/>
  <c r="J1423" i="1"/>
  <c r="J1422" i="1"/>
  <c r="J1421" i="1"/>
  <c r="J1420" i="1"/>
  <c r="J1419" i="1"/>
  <c r="J1418" i="1"/>
  <c r="J1417" i="1"/>
  <c r="J1416" i="1"/>
  <c r="J1415" i="1"/>
  <c r="J1414" i="1"/>
  <c r="J1413" i="1"/>
  <c r="J1412" i="1"/>
  <c r="J1411" i="1"/>
  <c r="J1410" i="1"/>
  <c r="J1409" i="1"/>
  <c r="J1408" i="1"/>
  <c r="J1407" i="1"/>
  <c r="J1406" i="1"/>
  <c r="J1405" i="1"/>
  <c r="J1404" i="1"/>
  <c r="J1403" i="1"/>
  <c r="J1402" i="1"/>
  <c r="J1401" i="1"/>
  <c r="J1400" i="1"/>
  <c r="J1399" i="1"/>
  <c r="J1398" i="1"/>
  <c r="J1397" i="1"/>
  <c r="J1396" i="1"/>
  <c r="J1395" i="1"/>
  <c r="J1602" i="1"/>
  <c r="J1600" i="1"/>
  <c r="J1599" i="1"/>
  <c r="J2028" i="1"/>
  <c r="J949" i="1"/>
  <c r="J2025" i="1"/>
  <c r="J2039" i="1"/>
  <c r="J4" i="1"/>
  <c r="J1500" i="1"/>
  <c r="J921" i="1"/>
  <c r="J613" i="1"/>
  <c r="J858" i="1"/>
  <c r="J606" i="1"/>
  <c r="J113" i="1"/>
  <c r="J1251" i="1"/>
  <c r="J1250" i="1"/>
  <c r="J1249" i="1"/>
  <c r="J1240" i="1"/>
  <c r="J1239" i="1"/>
  <c r="J1238" i="1"/>
  <c r="J1230" i="1"/>
  <c r="J1229" i="1"/>
  <c r="J1228" i="1"/>
  <c r="J1023" i="1"/>
  <c r="J1026" i="1"/>
  <c r="J1021" i="1"/>
  <c r="J339" i="1"/>
  <c r="J295" i="1"/>
  <c r="J617" i="1"/>
  <c r="J683" i="1"/>
  <c r="J338" i="1"/>
  <c r="J330" i="1"/>
  <c r="J329" i="1"/>
  <c r="J1206" i="1"/>
  <c r="J1205" i="1"/>
  <c r="J1204" i="1"/>
  <c r="J1197" i="1"/>
  <c r="J1196" i="1"/>
  <c r="J1195" i="1"/>
  <c r="J1601" i="1"/>
  <c r="J1598" i="1"/>
  <c r="J2054" i="1"/>
  <c r="J2055" i="1"/>
  <c r="J2026" i="1"/>
  <c r="J696" i="1"/>
  <c r="J952" i="1"/>
  <c r="J950" i="1"/>
  <c r="J951" i="1"/>
  <c r="J1481" i="1"/>
  <c r="J1004" i="1"/>
  <c r="J1013" i="1"/>
  <c r="J1008" i="1"/>
  <c r="J1010" i="1"/>
  <c r="J2085" i="1"/>
  <c r="J1474" i="1"/>
  <c r="J1012" i="1"/>
  <c r="J1011" i="1"/>
  <c r="J228" i="1"/>
  <c r="J796" i="1"/>
  <c r="J797" i="1"/>
  <c r="J798" i="1"/>
  <c r="J629" i="1"/>
  <c r="J636" i="1"/>
  <c r="J1031" i="1"/>
  <c r="J1070" i="1"/>
  <c r="J204" i="1"/>
  <c r="J222" i="1"/>
  <c r="J223" i="1"/>
  <c r="J229" i="1"/>
  <c r="J799" i="1"/>
  <c r="J354" i="1"/>
  <c r="J800" i="1"/>
  <c r="J287" i="1"/>
  <c r="J684" i="1"/>
  <c r="J292" i="1"/>
  <c r="J178" i="1"/>
  <c r="J179" i="1"/>
  <c r="J1164" i="1"/>
  <c r="J129" i="1"/>
  <c r="J152" i="1"/>
  <c r="J322" i="1"/>
  <c r="J377" i="1"/>
  <c r="J597" i="1"/>
  <c r="J701" i="1"/>
  <c r="J719" i="1"/>
  <c r="J733" i="1"/>
  <c r="J744" i="1"/>
  <c r="J1032" i="1"/>
  <c r="J1127" i="1"/>
  <c r="J1173" i="1"/>
  <c r="J1177" i="1"/>
  <c r="J1478" i="1"/>
  <c r="J1612" i="1"/>
  <c r="J1614" i="1"/>
  <c r="J1616" i="1"/>
  <c r="J1618" i="1"/>
  <c r="J1621" i="1"/>
  <c r="J1622" i="1"/>
  <c r="J1623" i="1"/>
  <c r="J1629" i="1"/>
  <c r="J1631" i="1"/>
  <c r="J1632" i="1"/>
  <c r="J1730" i="1"/>
  <c r="J1731" i="1"/>
  <c r="J1732" i="1"/>
  <c r="J1734" i="1"/>
  <c r="J1739" i="1"/>
  <c r="J1740" i="1"/>
  <c r="J1743" i="1"/>
  <c r="J1745" i="1"/>
  <c r="J1746" i="1"/>
  <c r="J1747" i="1"/>
  <c r="J1748" i="1"/>
  <c r="J1750" i="1"/>
  <c r="J1751" i="1"/>
  <c r="J1752" i="1"/>
  <c r="J1753" i="1"/>
  <c r="J1754" i="1"/>
  <c r="J1755" i="1"/>
  <c r="J1756" i="1"/>
  <c r="J1757" i="1"/>
  <c r="J1758" i="1"/>
  <c r="J1759" i="1"/>
  <c r="J1761" i="1"/>
  <c r="J1762" i="1"/>
  <c r="J1763" i="1"/>
  <c r="J1764" i="1"/>
  <c r="J1765" i="1"/>
  <c r="J1773" i="1"/>
  <c r="J1806" i="1"/>
  <c r="J1808" i="1"/>
  <c r="J1809" i="1"/>
  <c r="J1811" i="1"/>
  <c r="J1812" i="1"/>
  <c r="J1813" i="1"/>
  <c r="J1816" i="1"/>
  <c r="J1817" i="1"/>
  <c r="J1818" i="1"/>
  <c r="J1819" i="1"/>
  <c r="J1824" i="1"/>
  <c r="J1826" i="1"/>
  <c r="J1827" i="1"/>
  <c r="J1828" i="1"/>
  <c r="J1829" i="1"/>
  <c r="J1830" i="1"/>
  <c r="J1831" i="1"/>
  <c r="J1842" i="1"/>
  <c r="J1843" i="1"/>
  <c r="J1845" i="1"/>
  <c r="J1846" i="1"/>
  <c r="J1847" i="1"/>
  <c r="J1848" i="1"/>
  <c r="J1850" i="1"/>
  <c r="J1851" i="1"/>
  <c r="J1857" i="1"/>
  <c r="J1859" i="1"/>
  <c r="J1885" i="1"/>
  <c r="J1886" i="1"/>
  <c r="J1919" i="1"/>
  <c r="J1920" i="1"/>
  <c r="J1921" i="1"/>
  <c r="J1922" i="1"/>
  <c r="J1923" i="1"/>
  <c r="J1931" i="1"/>
  <c r="J1933" i="1"/>
  <c r="J1939" i="1"/>
  <c r="J2092" i="1"/>
  <c r="J2107" i="1"/>
  <c r="J2109" i="1"/>
  <c r="J2121" i="1"/>
  <c r="J2122" i="1"/>
  <c r="J2123" i="1"/>
  <c r="J2124" i="1"/>
  <c r="J2125" i="1"/>
  <c r="J2126" i="1"/>
  <c r="J2127" i="1"/>
  <c r="J2128" i="1"/>
  <c r="J2129" i="1"/>
  <c r="J2131" i="1"/>
  <c r="J2139" i="1"/>
  <c r="J2150" i="1"/>
  <c r="J2156" i="1"/>
  <c r="J2158" i="1"/>
  <c r="J2177" i="1"/>
  <c r="J2178" i="1"/>
  <c r="J2179" i="1"/>
  <c r="J2180" i="1"/>
  <c r="J2182" i="1"/>
  <c r="J2186" i="1"/>
  <c r="J2188" i="1"/>
  <c r="J2191" i="1"/>
  <c r="J2193" i="1"/>
  <c r="J2194" i="1"/>
  <c r="J2211" i="1"/>
  <c r="J2214" i="1"/>
  <c r="J2216" i="1"/>
  <c r="J2217" i="1"/>
  <c r="J2221" i="1"/>
  <c r="J2222" i="1"/>
  <c r="J2223" i="1"/>
  <c r="J2224" i="1"/>
  <c r="J2225" i="1"/>
  <c r="J2226" i="1"/>
  <c r="J2233" i="1"/>
  <c r="J2234" i="1"/>
  <c r="J2235" i="1"/>
  <c r="J2236" i="1"/>
  <c r="J2238" i="1"/>
  <c r="J2239" i="1"/>
  <c r="J2254" i="1"/>
  <c r="J2261" i="1"/>
  <c r="J2262" i="1"/>
  <c r="J2270" i="1"/>
  <c r="J2271" i="1"/>
  <c r="J2272" i="1"/>
  <c r="J2273" i="1"/>
  <c r="J2274" i="1"/>
  <c r="J2275" i="1"/>
  <c r="J2276" i="1"/>
  <c r="J2281" i="1"/>
  <c r="J2282" i="1"/>
  <c r="J2283" i="1"/>
  <c r="J2314" i="1"/>
  <c r="J2317" i="1"/>
  <c r="J2318" i="1"/>
  <c r="J2319" i="1"/>
  <c r="J2320" i="1"/>
  <c r="J2321" i="1"/>
  <c r="J2322" i="1"/>
  <c r="J2323" i="1"/>
  <c r="J2324" i="1"/>
  <c r="J2325" i="1"/>
  <c r="J2338" i="1"/>
  <c r="J2340" i="1"/>
  <c r="J2343" i="1"/>
  <c r="J2344" i="1"/>
  <c r="J2346" i="1"/>
  <c r="J2347" i="1"/>
  <c r="J2349" i="1"/>
  <c r="J2351" i="1"/>
  <c r="J2353" i="1"/>
  <c r="J2355" i="1"/>
  <c r="J2356" i="1"/>
  <c r="J2358" i="1"/>
  <c r="J2359" i="1"/>
  <c r="J2360" i="1"/>
  <c r="J2363" i="1"/>
  <c r="J2364" i="1"/>
  <c r="J2367" i="1"/>
  <c r="J2371" i="1"/>
  <c r="J2376" i="1"/>
  <c r="J2377" i="1"/>
  <c r="J2378" i="1"/>
  <c r="J2381" i="1"/>
  <c r="J2382" i="1"/>
  <c r="J2383" i="1"/>
  <c r="J2384" i="1"/>
  <c r="J2386" i="1"/>
  <c r="J2388" i="1"/>
  <c r="J2390" i="1"/>
  <c r="J2391" i="1"/>
  <c r="J2392" i="1"/>
  <c r="J2393" i="1"/>
  <c r="J2401" i="1"/>
  <c r="J2402" i="1"/>
  <c r="J2403" i="1"/>
  <c r="J2404" i="1"/>
  <c r="J2411" i="1"/>
  <c r="J2413" i="1"/>
  <c r="J2414" i="1"/>
  <c r="J2417" i="1"/>
  <c r="J2419" i="1"/>
  <c r="J2420" i="1"/>
  <c r="J2421" i="1"/>
  <c r="J2422" i="1"/>
  <c r="J2423" i="1"/>
  <c r="J2424" i="1"/>
  <c r="J2488" i="1"/>
  <c r="J2494" i="1"/>
  <c r="J2495" i="1"/>
  <c r="J2496" i="1"/>
  <c r="J2499" i="1"/>
  <c r="J2501" i="1"/>
  <c r="J2502" i="1"/>
  <c r="J2504" i="1"/>
  <c r="J2506" i="1"/>
  <c r="J2507" i="1"/>
  <c r="J2509" i="1"/>
  <c r="J2510" i="1"/>
  <c r="J2512" i="1"/>
  <c r="J2523" i="1"/>
  <c r="J2525" i="1"/>
  <c r="J2527" i="1"/>
  <c r="J2533" i="1"/>
  <c r="J2535" i="1"/>
  <c r="J2536" i="1"/>
  <c r="J2545" i="1"/>
  <c r="J2546" i="1"/>
  <c r="J2547" i="1"/>
  <c r="J2548" i="1"/>
  <c r="J2549" i="1"/>
  <c r="J2550" i="1"/>
  <c r="J2551" i="1"/>
  <c r="J2553" i="1"/>
  <c r="J2556" i="1"/>
  <c r="J1941" i="1"/>
  <c r="J2110" i="1"/>
  <c r="J116" i="1"/>
  <c r="J1287" i="1"/>
  <c r="J156" i="1"/>
  <c r="J169" i="1"/>
  <c r="J334" i="1"/>
  <c r="J360" i="1"/>
  <c r="J868" i="1"/>
  <c r="J569" i="1"/>
  <c r="J601" i="1"/>
  <c r="J675" i="1"/>
  <c r="J180" i="1"/>
  <c r="J181" i="1"/>
  <c r="J182" i="1"/>
  <c r="J378" i="1"/>
  <c r="J662" i="1"/>
  <c r="J767" i="1"/>
  <c r="J801" i="1"/>
  <c r="J867" i="1"/>
  <c r="J1065" i="1"/>
  <c r="J321" i="1"/>
  <c r="J349" i="1"/>
  <c r="J137" i="1"/>
  <c r="J145" i="1"/>
  <c r="J619" i="1"/>
  <c r="J644" i="1"/>
  <c r="J710" i="1"/>
  <c r="J756" i="1"/>
  <c r="J757" i="1"/>
  <c r="J1033" i="1"/>
  <c r="J1034" i="1"/>
  <c r="J1354" i="1"/>
  <c r="J1355" i="1"/>
  <c r="J1356" i="1"/>
  <c r="J1357" i="1"/>
  <c r="J1358" i="1"/>
  <c r="J1359" i="1"/>
  <c r="J1360" i="1"/>
  <c r="J1361" i="1"/>
  <c r="J1363" i="1"/>
  <c r="J1364" i="1"/>
  <c r="J1365" i="1"/>
  <c r="J1366" i="1"/>
  <c r="J1367" i="1"/>
  <c r="J1368" i="1"/>
  <c r="J1369" i="1"/>
  <c r="J1381" i="1"/>
  <c r="J1386" i="1"/>
  <c r="J1387" i="1"/>
  <c r="J1388" i="1"/>
  <c r="J1389" i="1"/>
  <c r="J1390" i="1"/>
  <c r="J1391" i="1"/>
  <c r="J1392" i="1"/>
  <c r="J1393" i="1"/>
  <c r="J1487" i="1"/>
  <c r="J1528" i="1"/>
  <c r="J1529" i="1"/>
  <c r="J1530" i="1"/>
  <c r="J1535" i="1"/>
  <c r="J1536" i="1"/>
  <c r="J1538" i="1"/>
  <c r="J1539" i="1"/>
  <c r="J1540" i="1"/>
  <c r="J1544" i="1"/>
  <c r="J1545" i="1"/>
  <c r="J1546" i="1"/>
  <c r="J1551" i="1"/>
  <c r="J1553" i="1"/>
  <c r="J1554" i="1"/>
  <c r="J1556" i="1"/>
  <c r="J1558" i="1"/>
  <c r="J1814" i="1"/>
  <c r="J1949" i="1"/>
  <c r="J2087" i="1"/>
  <c r="J2089" i="1"/>
  <c r="J2090" i="1"/>
  <c r="J2091" i="1"/>
  <c r="J2093" i="1"/>
  <c r="J2094" i="1"/>
  <c r="J2095" i="1"/>
  <c r="J2096" i="1"/>
  <c r="J2098" i="1"/>
  <c r="J2099" i="1"/>
  <c r="J2100" i="1"/>
  <c r="J2101" i="1"/>
  <c r="J2102" i="1"/>
  <c r="J2105" i="1"/>
  <c r="J2106" i="1"/>
  <c r="J2108" i="1"/>
  <c r="J2154" i="1"/>
  <c r="J2348" i="1"/>
  <c r="J2354" i="1"/>
  <c r="J2361" i="1"/>
  <c r="J2362" i="1"/>
  <c r="J2529" i="1"/>
  <c r="J2530" i="1"/>
  <c r="J2531" i="1"/>
  <c r="J2532" i="1"/>
  <c r="J2540" i="1"/>
  <c r="J2541" i="1"/>
  <c r="J2542" i="1"/>
  <c r="J2557" i="1"/>
  <c r="J1791" i="1"/>
  <c r="J2544" i="1"/>
  <c r="J2560" i="1"/>
  <c r="J568" i="1"/>
  <c r="J614" i="1"/>
  <c r="J638" i="1"/>
  <c r="J802" i="1"/>
  <c r="J1475" i="1"/>
  <c r="J290" i="1"/>
  <c r="J891" i="1"/>
  <c r="J892" i="1"/>
  <c r="J803" i="1"/>
  <c r="J804" i="1"/>
  <c r="J992" i="1"/>
  <c r="J593" i="1"/>
  <c r="J667" i="1"/>
  <c r="J676" i="1"/>
  <c r="J1014" i="1"/>
  <c r="J1039" i="1"/>
  <c r="J805" i="1"/>
  <c r="J993" i="1"/>
  <c r="J997" i="1"/>
  <c r="J998" i="1"/>
  <c r="J326" i="1"/>
  <c r="J669" i="1"/>
  <c r="J806" i="1"/>
  <c r="J807" i="1"/>
  <c r="J562" i="1"/>
  <c r="J808" i="1"/>
  <c r="J809" i="1"/>
  <c r="J9" i="1"/>
  <c r="J59" i="1"/>
  <c r="J60" i="1"/>
  <c r="J76" i="1"/>
  <c r="J82" i="1"/>
  <c r="J83" i="1"/>
  <c r="J84" i="1"/>
  <c r="J85" i="1"/>
  <c r="J308" i="1"/>
  <c r="J387" i="1"/>
  <c r="J391" i="1"/>
  <c r="J402" i="1"/>
  <c r="J407" i="1"/>
  <c r="J442" i="1"/>
  <c r="J459" i="1"/>
  <c r="J460" i="1"/>
  <c r="J810" i="1"/>
  <c r="J23" i="1"/>
  <c r="J24" i="1"/>
  <c r="J37" i="1"/>
  <c r="J39" i="1"/>
  <c r="J41" i="1"/>
  <c r="J42" i="1"/>
  <c r="J43" i="1"/>
  <c r="J44" i="1"/>
  <c r="J45" i="1"/>
  <c r="J47" i="1"/>
  <c r="J48" i="1"/>
  <c r="J49" i="1"/>
  <c r="J52" i="1"/>
  <c r="J70" i="1"/>
  <c r="J71" i="1"/>
  <c r="J74" i="1"/>
  <c r="J81" i="1"/>
  <c r="J104" i="1"/>
  <c r="J105" i="1"/>
  <c r="J195" i="1"/>
  <c r="J196" i="1"/>
  <c r="J197" i="1"/>
  <c r="J214" i="1"/>
  <c r="J220" i="1"/>
  <c r="J224" i="1"/>
  <c r="J233" i="1"/>
  <c r="J274" i="1"/>
  <c r="J275" i="1"/>
  <c r="J388" i="1"/>
  <c r="J393" i="1"/>
  <c r="J418" i="1"/>
  <c r="J419" i="1"/>
  <c r="J420" i="1"/>
  <c r="J421" i="1"/>
  <c r="J428" i="1"/>
  <c r="J429" i="1"/>
  <c r="J431" i="1"/>
  <c r="J433" i="1"/>
  <c r="J435" i="1"/>
  <c r="J438" i="1"/>
  <c r="J440" i="1"/>
  <c r="J466" i="1"/>
  <c r="J473" i="1"/>
  <c r="J1562" i="1"/>
  <c r="J1564" i="1"/>
  <c r="J1563" i="1"/>
  <c r="J1565" i="1"/>
  <c r="J981" i="1"/>
  <c r="J982" i="1"/>
  <c r="J1105" i="1"/>
  <c r="J954" i="1"/>
  <c r="J183" i="1"/>
  <c r="J649" i="1"/>
  <c r="J778" i="1"/>
  <c r="J811" i="1"/>
  <c r="J171" i="1"/>
  <c r="J294" i="1"/>
  <c r="J341" i="1"/>
  <c r="J344" i="1"/>
  <c r="J361" i="1"/>
  <c r="J375" i="1"/>
  <c r="J690" i="1"/>
  <c r="J995" i="1"/>
  <c r="J1064" i="1"/>
  <c r="J699" i="1"/>
  <c r="J704" i="1"/>
  <c r="J709" i="1"/>
  <c r="J747" i="1"/>
  <c r="J750" i="1"/>
  <c r="J124" i="1"/>
  <c r="J132" i="1"/>
  <c r="J154" i="1"/>
  <c r="J240" i="1"/>
  <c r="J263" i="1"/>
  <c r="J277" i="1"/>
  <c r="J278" i="1"/>
  <c r="J279" i="1"/>
  <c r="J198" i="1"/>
  <c r="J200" i="1"/>
  <c r="J205" i="1"/>
  <c r="J210" i="1"/>
  <c r="J227" i="1"/>
  <c r="J1015" i="1"/>
  <c r="J543" i="1"/>
  <c r="J544" i="1"/>
  <c r="J501" i="1"/>
  <c r="J506" i="1"/>
  <c r="J508" i="1"/>
  <c r="J516" i="1"/>
  <c r="J520" i="1"/>
  <c r="J94" i="1"/>
  <c r="J97" i="1"/>
  <c r="J217" i="1"/>
  <c r="J307" i="1"/>
  <c r="J394" i="1"/>
  <c r="J398" i="1"/>
  <c r="J26" i="1"/>
  <c r="J27" i="1"/>
  <c r="J28" i="1"/>
  <c r="J29" i="1"/>
  <c r="J30" i="1"/>
  <c r="J31" i="1"/>
  <c r="J77" i="1"/>
  <c r="J78" i="1"/>
  <c r="J79" i="1"/>
  <c r="J80" i="1"/>
  <c r="J89" i="1"/>
  <c r="J90" i="1"/>
  <c r="J93" i="1"/>
  <c r="J98" i="1"/>
  <c r="J300" i="1"/>
  <c r="J812" i="1"/>
  <c r="J955" i="1"/>
  <c r="J1505" i="1"/>
  <c r="J256" i="1"/>
  <c r="J257" i="1"/>
  <c r="J258" i="1"/>
  <c r="J659" i="1"/>
  <c r="J1035" i="1"/>
  <c r="J1063" i="1"/>
  <c r="J598" i="1"/>
  <c r="J430" i="1"/>
  <c r="J432" i="1"/>
  <c r="J434" i="1"/>
  <c r="J471" i="1"/>
  <c r="J481" i="1"/>
  <c r="J482" i="1"/>
  <c r="J484" i="1"/>
  <c r="J485" i="1"/>
  <c r="J488" i="1"/>
  <c r="J316" i="1"/>
  <c r="J317" i="1"/>
  <c r="J318" i="1"/>
  <c r="J347" i="1"/>
  <c r="J363" i="1"/>
  <c r="J688" i="1"/>
  <c r="J792" i="1"/>
  <c r="J357" i="1"/>
  <c r="J467" i="1"/>
  <c r="J468" i="1"/>
  <c r="J469" i="1"/>
  <c r="J470" i="1"/>
  <c r="J472" i="1"/>
  <c r="J1285" i="1"/>
  <c r="J193" i="1"/>
  <c r="J194" i="1"/>
  <c r="J680" i="1"/>
  <c r="J130" i="1"/>
  <c r="J150" i="1"/>
  <c r="J244" i="1"/>
  <c r="J254" i="1"/>
  <c r="J255" i="1"/>
  <c r="J261" i="1"/>
  <c r="J264" i="1"/>
  <c r="J265" i="1"/>
  <c r="J492" i="1"/>
  <c r="J493" i="1"/>
  <c r="J494" i="1"/>
  <c r="J495" i="1"/>
  <c r="J539" i="1"/>
  <c r="J542" i="1"/>
  <c r="J159" i="1"/>
  <c r="J163" i="1"/>
  <c r="J170" i="1"/>
  <c r="J557" i="1"/>
  <c r="J558" i="1"/>
  <c r="J298" i="1"/>
  <c r="J309" i="1"/>
  <c r="J311" i="1"/>
  <c r="J365" i="1"/>
  <c r="J691" i="1"/>
  <c r="J813" i="1"/>
  <c r="J814" i="1"/>
  <c r="J496" i="1"/>
  <c r="J497" i="1"/>
  <c r="J498" i="1"/>
  <c r="J499" i="1"/>
  <c r="J504" i="1"/>
  <c r="J505" i="1"/>
  <c r="J513" i="1"/>
  <c r="J527" i="1"/>
  <c r="J815" i="1"/>
  <c r="J646" i="1"/>
  <c r="J816" i="1"/>
  <c r="J817" i="1"/>
  <c r="J143" i="1"/>
  <c r="J184" i="1"/>
  <c r="J608" i="1"/>
  <c r="J654" i="1"/>
  <c r="J697" i="1"/>
  <c r="J777" i="1"/>
  <c r="J958" i="1"/>
  <c r="J819" i="1"/>
  <c r="J555" i="1"/>
  <c r="J556" i="1"/>
  <c r="J595" i="1"/>
  <c r="J820" i="1"/>
  <c r="J821" i="1"/>
  <c r="J822" i="1"/>
  <c r="J893" i="1"/>
  <c r="J894" i="1"/>
  <c r="J895" i="1"/>
  <c r="J896" i="1"/>
  <c r="J1069" i="1"/>
  <c r="J1226" i="1"/>
  <c r="J135" i="1"/>
  <c r="J148" i="1"/>
  <c r="J155" i="1"/>
  <c r="J165" i="1"/>
  <c r="J296" i="1"/>
  <c r="J594" i="1"/>
  <c r="J1608" i="1"/>
  <c r="J1255" i="1"/>
  <c r="J869" i="1"/>
  <c r="J870" i="1"/>
  <c r="J871" i="1"/>
  <c r="J872" i="1"/>
  <c r="J383" i="1"/>
  <c r="J385" i="1"/>
  <c r="J579" i="1"/>
  <c r="J647" i="1"/>
  <c r="J648" i="1"/>
  <c r="J761" i="1"/>
  <c r="J762" i="1"/>
  <c r="J1056" i="1"/>
  <c r="J1079" i="1"/>
  <c r="J823" i="1"/>
  <c r="J824" i="1"/>
  <c r="J559" i="1"/>
  <c r="J560" i="1"/>
  <c r="J825" i="1"/>
  <c r="J826" i="1"/>
  <c r="J252" i="1"/>
  <c r="J208" i="1"/>
  <c r="J234" i="1"/>
  <c r="J237" i="1"/>
  <c r="J238" i="1"/>
  <c r="J242" i="1"/>
  <c r="J260" i="1"/>
  <c r="J271" i="1"/>
  <c r="J272" i="1"/>
  <c r="J276" i="1"/>
  <c r="J827" i="1"/>
  <c r="J319" i="1"/>
  <c r="J828" i="1"/>
  <c r="J829" i="1"/>
  <c r="J306" i="1"/>
  <c r="J830" i="1"/>
  <c r="J162" i="1"/>
  <c r="J164" i="1"/>
  <c r="J168" i="1"/>
  <c r="J310" i="1"/>
  <c r="J831" i="1"/>
  <c r="J682" i="1"/>
  <c r="J763" i="1"/>
  <c r="J772" i="1"/>
  <c r="J362" i="1"/>
  <c r="J729" i="1"/>
  <c r="J775" i="1"/>
  <c r="J776" i="1"/>
  <c r="J832" i="1"/>
  <c r="J281" i="1"/>
  <c r="J282" i="1"/>
  <c r="J283" i="1"/>
  <c r="J2350" i="1"/>
  <c r="J157" i="1"/>
  <c r="J166" i="1"/>
  <c r="J173" i="1"/>
  <c r="J376" i="1"/>
  <c r="J833" i="1"/>
  <c r="J956" i="1"/>
  <c r="J118" i="1"/>
  <c r="J567" i="1"/>
  <c r="J653" i="1"/>
  <c r="J734" i="1"/>
  <c r="J740" i="1"/>
  <c r="J741" i="1"/>
  <c r="J742" i="1"/>
  <c r="J752" i="1"/>
  <c r="J1074" i="1"/>
  <c r="J266" i="1"/>
  <c r="J131" i="1"/>
  <c r="J136" i="1"/>
  <c r="J1036" i="1"/>
  <c r="J185" i="1"/>
  <c r="J583" i="1"/>
  <c r="J603" i="1"/>
  <c r="J652" i="1"/>
  <c r="J730" i="1"/>
  <c r="J731" i="1"/>
  <c r="J765" i="1"/>
  <c r="J773" i="1"/>
  <c r="J834" i="1"/>
  <c r="J835" i="1"/>
  <c r="J1559" i="1"/>
  <c r="J186" i="1"/>
  <c r="J187" i="1"/>
  <c r="J836" i="1"/>
  <c r="J503" i="1"/>
  <c r="J521" i="1"/>
  <c r="J522" i="1"/>
  <c r="J526" i="1"/>
  <c r="J528" i="1"/>
  <c r="J529" i="1"/>
  <c r="J530" i="1"/>
  <c r="J837" i="1"/>
  <c r="J1579" i="1"/>
  <c r="J1560" i="1"/>
  <c r="J977" i="1"/>
  <c r="J978" i="1"/>
  <c r="J979" i="1"/>
  <c r="J980" i="1"/>
  <c r="J1104" i="1"/>
  <c r="J1016" i="1"/>
  <c r="J1019" i="1"/>
  <c r="J1020" i="1"/>
  <c r="J1025" i="1"/>
  <c r="J1029" i="1"/>
  <c r="J1058" i="1"/>
  <c r="J333" i="1"/>
  <c r="J340" i="1"/>
  <c r="J343" i="1"/>
  <c r="J563" i="1"/>
  <c r="J687" i="1"/>
  <c r="J605" i="1"/>
  <c r="J612" i="1"/>
  <c r="J1321" i="1"/>
  <c r="J1297" i="1"/>
  <c r="J1298" i="1"/>
  <c r="J1324" i="1"/>
  <c r="J1331" i="1"/>
  <c r="J1295" i="1"/>
  <c r="J1296" i="1"/>
  <c r="J1317" i="1"/>
  <c r="J427" i="1"/>
  <c r="J463" i="1"/>
  <c r="J725" i="1"/>
  <c r="J779" i="1"/>
  <c r="J780" i="1"/>
  <c r="J781" i="1"/>
  <c r="J960" i="1"/>
  <c r="J502" i="1"/>
  <c r="J507" i="1"/>
  <c r="J509" i="1"/>
  <c r="J510" i="1"/>
  <c r="J511" i="1"/>
  <c r="J512" i="1"/>
  <c r="J514" i="1"/>
  <c r="J515" i="1"/>
  <c r="J517" i="1"/>
  <c r="J519" i="1"/>
  <c r="J523" i="1"/>
  <c r="J524" i="1"/>
  <c r="J525" i="1"/>
  <c r="J838" i="1"/>
  <c r="J839" i="1"/>
  <c r="J840" i="1"/>
  <c r="J841" i="1"/>
  <c r="J188" i="1"/>
  <c r="J189" i="1"/>
  <c r="J842" i="1"/>
  <c r="J216" i="1"/>
  <c r="J218" i="1"/>
  <c r="J267" i="1"/>
  <c r="J268" i="1"/>
  <c r="J396" i="1"/>
  <c r="J400" i="1"/>
  <c r="J401" i="1"/>
  <c r="J444" i="1"/>
  <c r="J446" i="1"/>
  <c r="J447" i="1"/>
  <c r="J449" i="1"/>
  <c r="J450" i="1"/>
  <c r="J451" i="1"/>
  <c r="J455" i="1"/>
  <c r="J456" i="1"/>
  <c r="J247" i="1"/>
  <c r="J611" i="1"/>
  <c r="J843" i="1"/>
  <c r="J1001" i="1"/>
  <c r="J201" i="1"/>
  <c r="J202" i="1"/>
  <c r="J230" i="1"/>
  <c r="J231" i="1"/>
  <c r="J232" i="1"/>
  <c r="J120" i="1"/>
  <c r="J327" i="1"/>
  <c r="J337" i="1"/>
  <c r="J348" i="1"/>
  <c r="J358" i="1"/>
  <c r="J373" i="1"/>
  <c r="J844" i="1"/>
  <c r="J121" i="1"/>
  <c r="J139" i="1"/>
  <c r="J190" i="1"/>
  <c r="J371" i="1"/>
  <c r="J645" i="1"/>
  <c r="J713" i="1"/>
  <c r="J1037" i="1"/>
  <c r="J1136" i="1"/>
  <c r="J1137" i="1"/>
  <c r="J1160" i="1"/>
  <c r="J1161" i="1"/>
  <c r="J1245" i="1"/>
  <c r="J1915" i="1"/>
  <c r="J1928" i="1"/>
  <c r="J108" i="1"/>
  <c r="J151" i="1"/>
  <c r="J355" i="1"/>
  <c r="J618" i="1"/>
  <c r="J620" i="1"/>
  <c r="J621" i="1"/>
  <c r="J622" i="1"/>
  <c r="J623" i="1"/>
  <c r="J624" i="1"/>
  <c r="J625" i="1"/>
  <c r="J641" i="1"/>
  <c r="J672" i="1"/>
  <c r="J673" i="1"/>
  <c r="J674" i="1"/>
  <c r="J1038" i="1"/>
  <c r="J1334" i="1"/>
  <c r="J1335" i="1"/>
  <c r="J1336" i="1"/>
  <c r="J1337" i="1"/>
  <c r="J1338" i="1"/>
  <c r="J1339" i="1"/>
  <c r="J1340" i="1"/>
  <c r="J1341" i="1"/>
  <c r="J1342" i="1"/>
  <c r="J1343" i="1"/>
  <c r="J1344" i="1"/>
  <c r="J1345" i="1"/>
  <c r="J1346" i="1"/>
  <c r="J1347" i="1"/>
  <c r="J1348" i="1"/>
  <c r="J1349" i="1"/>
  <c r="J1350" i="1"/>
  <c r="J1351" i="1"/>
  <c r="J1352" i="1"/>
  <c r="J1353" i="1"/>
  <c r="J1362" i="1"/>
  <c r="J1370" i="1"/>
  <c r="J1371" i="1"/>
  <c r="J1372" i="1"/>
  <c r="J1373" i="1"/>
  <c r="J1374" i="1"/>
  <c r="J1375" i="1"/>
  <c r="J1376" i="1"/>
  <c r="J1377" i="1"/>
  <c r="J1378" i="1"/>
  <c r="J1379" i="1"/>
  <c r="J1380" i="1"/>
  <c r="J1382" i="1"/>
  <c r="J1383" i="1"/>
  <c r="J1384" i="1"/>
  <c r="J1385" i="1"/>
  <c r="J1394" i="1"/>
  <c r="J1484" i="1"/>
  <c r="J1485" i="1"/>
  <c r="J1486" i="1"/>
  <c r="J1488" i="1"/>
  <c r="J1489" i="1"/>
  <c r="J1490" i="1"/>
  <c r="J1527" i="1"/>
  <c r="J1531" i="1"/>
  <c r="J1532" i="1"/>
  <c r="J1533" i="1"/>
  <c r="J1534" i="1"/>
  <c r="J1537" i="1"/>
  <c r="J1541" i="1"/>
  <c r="J1542" i="1"/>
  <c r="J1543" i="1"/>
  <c r="J1547" i="1"/>
  <c r="J1548" i="1"/>
  <c r="J1549" i="1"/>
  <c r="J1550" i="1"/>
  <c r="J1552" i="1"/>
  <c r="J1555" i="1"/>
  <c r="J1557" i="1"/>
  <c r="J1611" i="1"/>
  <c r="J1613" i="1"/>
  <c r="J1615" i="1"/>
  <c r="J1617" i="1"/>
  <c r="J1619" i="1"/>
  <c r="J1620" i="1"/>
  <c r="J1624" i="1"/>
  <c r="J1625" i="1"/>
  <c r="J1626" i="1"/>
  <c r="J1627" i="1"/>
  <c r="J1628" i="1"/>
  <c r="J1630"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8" i="1"/>
  <c r="J1729" i="1"/>
  <c r="J1733" i="1"/>
  <c r="J1735" i="1"/>
  <c r="J1736" i="1"/>
  <c r="J1737" i="1"/>
  <c r="J1738" i="1"/>
  <c r="J1741" i="1"/>
  <c r="J1742" i="1"/>
  <c r="J1744" i="1"/>
  <c r="J1749" i="1"/>
  <c r="J1760" i="1"/>
  <c r="J1766" i="1"/>
  <c r="J1767" i="1"/>
  <c r="J1768" i="1"/>
  <c r="J1769" i="1"/>
  <c r="J1770" i="1"/>
  <c r="J1771" i="1"/>
  <c r="J1772" i="1"/>
  <c r="J1774" i="1"/>
  <c r="J1775" i="1"/>
  <c r="J1776" i="1"/>
  <c r="J1777" i="1"/>
  <c r="J1778" i="1"/>
  <c r="J1779" i="1"/>
  <c r="J1780" i="1"/>
  <c r="J1781" i="1"/>
  <c r="J1782" i="1"/>
  <c r="J1783" i="1"/>
  <c r="J1784" i="1"/>
  <c r="J1785" i="1"/>
  <c r="J1786" i="1"/>
  <c r="J1787" i="1"/>
  <c r="J1788" i="1"/>
  <c r="J1789" i="1"/>
  <c r="J1790" i="1"/>
  <c r="J1792" i="1"/>
  <c r="J1793" i="1"/>
  <c r="J1794" i="1"/>
  <c r="J1795" i="1"/>
  <c r="J1796" i="1"/>
  <c r="J1797" i="1"/>
  <c r="J1798" i="1"/>
  <c r="J1799" i="1"/>
  <c r="J1800" i="1"/>
  <c r="J1801" i="1"/>
  <c r="J1802" i="1"/>
  <c r="J1803" i="1"/>
  <c r="J1804" i="1"/>
  <c r="J1805" i="1"/>
  <c r="J1807" i="1"/>
  <c r="J1810" i="1"/>
  <c r="J1815" i="1"/>
  <c r="J1821" i="1"/>
  <c r="J1822" i="1"/>
  <c r="J1823" i="1"/>
  <c r="J1825" i="1"/>
  <c r="J1864" i="1"/>
  <c r="J1865" i="1"/>
  <c r="J1866" i="1"/>
  <c r="J1867" i="1"/>
  <c r="J1868" i="1"/>
  <c r="J1871" i="1"/>
  <c r="J1879" i="1"/>
  <c r="J1880" i="1"/>
  <c r="J1881" i="1"/>
  <c r="J1882" i="1"/>
  <c r="J1883" i="1"/>
  <c r="J1884" i="1"/>
  <c r="J1895" i="1"/>
  <c r="J1896" i="1"/>
  <c r="J1897" i="1"/>
  <c r="J1898" i="1"/>
  <c r="J1900" i="1"/>
  <c r="J1901" i="1"/>
  <c r="J1902" i="1"/>
  <c r="J1903" i="1"/>
  <c r="J1904" i="1"/>
  <c r="J1905" i="1"/>
  <c r="J1906" i="1"/>
  <c r="J1907" i="1"/>
  <c r="J1908" i="1"/>
  <c r="J1909" i="1"/>
  <c r="J1910" i="1"/>
  <c r="J1911" i="1"/>
  <c r="J1912" i="1"/>
  <c r="J1913" i="1"/>
  <c r="J1917" i="1"/>
  <c r="J1918" i="1"/>
  <c r="J1925" i="1"/>
  <c r="J1927" i="1"/>
  <c r="J1929" i="1"/>
  <c r="J1930" i="1"/>
  <c r="J1934" i="1"/>
  <c r="J1935" i="1"/>
  <c r="J1936" i="1"/>
  <c r="J1937" i="1"/>
  <c r="J1938" i="1"/>
  <c r="J1940" i="1"/>
  <c r="J1942" i="1"/>
  <c r="J1943" i="1"/>
  <c r="J1944" i="1"/>
  <c r="J1945" i="1"/>
  <c r="J1946" i="1"/>
  <c r="J1947" i="1"/>
  <c r="J1948" i="1"/>
  <c r="J1950" i="1"/>
  <c r="J1951" i="1"/>
  <c r="J1952" i="1"/>
  <c r="J1953" i="1"/>
  <c r="J1954" i="1"/>
  <c r="J1955" i="1"/>
  <c r="J1956" i="1"/>
  <c r="J1957" i="1"/>
  <c r="J1958" i="1"/>
  <c r="J1959" i="1"/>
  <c r="J1960" i="1"/>
  <c r="J1961" i="1"/>
  <c r="J1962" i="1"/>
  <c r="J1963" i="1"/>
  <c r="J1964" i="1"/>
  <c r="J1966" i="1"/>
  <c r="J1967" i="1"/>
  <c r="J1968" i="1"/>
  <c r="J1969" i="1"/>
  <c r="J1970" i="1"/>
  <c r="J1971" i="1"/>
  <c r="J1972" i="1"/>
  <c r="J1973" i="1"/>
  <c r="J1974" i="1"/>
  <c r="J1975" i="1"/>
  <c r="J1976" i="1"/>
  <c r="J1977" i="1"/>
  <c r="J1978" i="1"/>
  <c r="J1979" i="1"/>
  <c r="J1980" i="1"/>
  <c r="J1981" i="1"/>
  <c r="J1982" i="1"/>
  <c r="J1983" i="1"/>
  <c r="J1984" i="1"/>
  <c r="J1985" i="1"/>
  <c r="J1986" i="1"/>
  <c r="J2057" i="1"/>
  <c r="J2058" i="1"/>
  <c r="J2059" i="1"/>
  <c r="J2060" i="1"/>
  <c r="J2061" i="1"/>
  <c r="J2062" i="1"/>
  <c r="J2063" i="1"/>
  <c r="J2064" i="1"/>
  <c r="J2065" i="1"/>
  <c r="J2066" i="1"/>
  <c r="J2067" i="1"/>
  <c r="J2068" i="1"/>
  <c r="J2069" i="1"/>
  <c r="J2070" i="1"/>
  <c r="J2071" i="1"/>
  <c r="J2072" i="1"/>
  <c r="J2073" i="1"/>
  <c r="J2074" i="1"/>
  <c r="J2075" i="1"/>
  <c r="J2083" i="1"/>
  <c r="J2086" i="1"/>
  <c r="J2097" i="1"/>
  <c r="J2103" i="1"/>
  <c r="J2104" i="1"/>
  <c r="J2111" i="1"/>
  <c r="J2112" i="1"/>
  <c r="J2113" i="1"/>
  <c r="J2114" i="1"/>
  <c r="J2115" i="1"/>
  <c r="J2116" i="1"/>
  <c r="J2117" i="1"/>
  <c r="J2118" i="1"/>
  <c r="J2119" i="1"/>
  <c r="J2120" i="1"/>
  <c r="J2130" i="1"/>
  <c r="J2133" i="1"/>
  <c r="J2134" i="1"/>
  <c r="J2135" i="1"/>
  <c r="J2136" i="1"/>
  <c r="J2137" i="1"/>
  <c r="J2138" i="1"/>
  <c r="J2140" i="1"/>
  <c r="J2141" i="1"/>
  <c r="J2142" i="1"/>
  <c r="J2143" i="1"/>
  <c r="J2144" i="1"/>
  <c r="J2145" i="1"/>
  <c r="J2146" i="1"/>
  <c r="J2147" i="1"/>
  <c r="J2148" i="1"/>
  <c r="J2149" i="1"/>
  <c r="J2151" i="1"/>
  <c r="J2152" i="1"/>
  <c r="J2153" i="1"/>
  <c r="J2155" i="1"/>
  <c r="J2159" i="1"/>
  <c r="J2160" i="1"/>
  <c r="J2161" i="1"/>
  <c r="J2162" i="1"/>
  <c r="J2163" i="1"/>
  <c r="J2164" i="1"/>
  <c r="J2165" i="1"/>
  <c r="J2166" i="1"/>
  <c r="J2167" i="1"/>
  <c r="J2168" i="1"/>
  <c r="J2169" i="1"/>
  <c r="J2170" i="1"/>
  <c r="J2171" i="1"/>
  <c r="J2172" i="1"/>
  <c r="J2173" i="1"/>
  <c r="J2174" i="1"/>
  <c r="J2175" i="1"/>
  <c r="J2176" i="1"/>
  <c r="J2195" i="1"/>
  <c r="J2198" i="1"/>
  <c r="J2199" i="1"/>
  <c r="J2200" i="1"/>
  <c r="J2202" i="1"/>
  <c r="J2203" i="1"/>
  <c r="J2206" i="1"/>
  <c r="J2207" i="1"/>
  <c r="J2208" i="1"/>
  <c r="J2209" i="1"/>
  <c r="J2249" i="1"/>
  <c r="J2250" i="1"/>
  <c r="J2252" i="1"/>
  <c r="J2257" i="1"/>
  <c r="J2259" i="1"/>
  <c r="J2263" i="1"/>
  <c r="J2264" i="1"/>
  <c r="J2265" i="1"/>
  <c r="J2266" i="1"/>
  <c r="J2267" i="1"/>
  <c r="J2269" i="1"/>
  <c r="J2277" i="1"/>
  <c r="J2278" i="1"/>
  <c r="J2279" i="1"/>
  <c r="J2285" i="1"/>
  <c r="J2287" i="1"/>
  <c r="J2290" i="1"/>
  <c r="J2292" i="1"/>
  <c r="J2293" i="1"/>
  <c r="J2294" i="1"/>
  <c r="J2295" i="1"/>
  <c r="J2296" i="1"/>
  <c r="J2297" i="1"/>
  <c r="J2298" i="1"/>
  <c r="J2299" i="1"/>
  <c r="J2300" i="1"/>
  <c r="J2301" i="1"/>
  <c r="J2302" i="1"/>
  <c r="J2303" i="1"/>
  <c r="J2315" i="1"/>
  <c r="J2316" i="1"/>
  <c r="J2326" i="1"/>
  <c r="J2327" i="1"/>
  <c r="J2328" i="1"/>
  <c r="J2329" i="1"/>
  <c r="J2330" i="1"/>
  <c r="J2331" i="1"/>
  <c r="J2332" i="1"/>
  <c r="J2333" i="1"/>
  <c r="J2334" i="1"/>
  <c r="J2335" i="1"/>
  <c r="J2336" i="1"/>
  <c r="J2337" i="1"/>
  <c r="J2339" i="1"/>
  <c r="J2341" i="1"/>
  <c r="J2342" i="1"/>
  <c r="J2345" i="1"/>
  <c r="J2352" i="1"/>
  <c r="J2357" i="1"/>
  <c r="J2365" i="1"/>
  <c r="J2366" i="1"/>
  <c r="J2368" i="1"/>
  <c r="J2369" i="1"/>
  <c r="J2370" i="1"/>
  <c r="J2372" i="1"/>
  <c r="J2373" i="1"/>
  <c r="J2374" i="1"/>
  <c r="J2375" i="1"/>
  <c r="J2379" i="1"/>
  <c r="J2380" i="1"/>
  <c r="J2385" i="1"/>
  <c r="J2387" i="1"/>
  <c r="J2389" i="1"/>
  <c r="J2394" i="1"/>
  <c r="J2395" i="1"/>
  <c r="J2396" i="1"/>
  <c r="J2397" i="1"/>
  <c r="J2398" i="1"/>
  <c r="J2399" i="1"/>
  <c r="J2400" i="1"/>
  <c r="J2405" i="1"/>
  <c r="J2406" i="1"/>
  <c r="J2407" i="1"/>
  <c r="J2408" i="1"/>
  <c r="J2409" i="1"/>
  <c r="J2410" i="1"/>
  <c r="J2412" i="1"/>
  <c r="J2415" i="1"/>
  <c r="J2416" i="1"/>
  <c r="J2418"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3" i="1"/>
  <c r="J2484" i="1"/>
  <c r="J2486" i="1"/>
  <c r="J2487" i="1"/>
  <c r="J2490" i="1"/>
  <c r="J2491" i="1"/>
  <c r="J2492" i="1"/>
  <c r="J2493" i="1"/>
  <c r="J2497" i="1"/>
  <c r="J2498" i="1"/>
  <c r="J2500" i="1"/>
  <c r="J2503" i="1"/>
  <c r="J2505" i="1"/>
  <c r="J2508" i="1"/>
  <c r="J2511" i="1"/>
  <c r="J2513" i="1"/>
  <c r="J2514" i="1"/>
  <c r="J2515" i="1"/>
  <c r="J2516" i="1"/>
  <c r="J2517" i="1"/>
  <c r="J2518" i="1"/>
  <c r="J2519" i="1"/>
  <c r="J2520" i="1"/>
  <c r="J2521" i="1"/>
  <c r="J2522" i="1"/>
  <c r="J2524" i="1"/>
  <c r="J2526" i="1"/>
  <c r="J2528" i="1"/>
  <c r="J2534" i="1"/>
  <c r="J2537" i="1"/>
  <c r="J2538" i="1"/>
  <c r="J2539" i="1"/>
  <c r="J2543" i="1"/>
  <c r="J2552" i="1"/>
  <c r="J2554" i="1"/>
  <c r="J2555" i="1"/>
  <c r="J2558" i="1"/>
  <c r="J2559"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52" i="1"/>
  <c r="J2653" i="1"/>
  <c r="J2654" i="1"/>
  <c r="J2655" i="1"/>
  <c r="J2656" i="1"/>
  <c r="J2657" i="1"/>
  <c r="J2658" i="1"/>
  <c r="J2659" i="1"/>
  <c r="J1862" i="1"/>
  <c r="J1932" i="1"/>
  <c r="J1965" i="1"/>
  <c r="J2084" i="1"/>
  <c r="J2088" i="1"/>
  <c r="J2458" i="1"/>
  <c r="J11" i="1"/>
  <c r="J19" i="1"/>
  <c r="J207" i="1"/>
  <c r="J209" i="1"/>
  <c r="J251" i="1"/>
  <c r="J273" i="1"/>
  <c r="J381" i="1"/>
  <c r="J382" i="1"/>
  <c r="J403" i="1"/>
  <c r="J422" i="1"/>
  <c r="J423" i="1"/>
  <c r="J424" i="1"/>
  <c r="J474" i="1"/>
  <c r="J324" i="1"/>
  <c r="J660" i="1"/>
  <c r="J663" i="1"/>
  <c r="J665" i="1"/>
  <c r="J728" i="1"/>
  <c r="J732" i="1"/>
  <c r="J785" i="1"/>
  <c r="J786" i="1"/>
  <c r="J637" i="1"/>
  <c r="J2256" i="1"/>
  <c r="J111" i="1"/>
  <c r="J117" i="1"/>
  <c r="J586" i="1"/>
  <c r="J616" i="1"/>
  <c r="J694" i="1"/>
  <c r="J700" i="1"/>
  <c r="J766" i="1"/>
  <c r="J1047" i="1"/>
  <c r="J1076" i="1"/>
  <c r="J1123" i="1"/>
  <c r="J1142" i="1"/>
  <c r="J1143" i="1"/>
  <c r="J1604" i="1"/>
  <c r="J1606" i="1"/>
  <c r="J1833" i="1"/>
  <c r="J1870" i="1"/>
  <c r="J302" i="1"/>
  <c r="J845" i="1"/>
  <c r="J106" i="1"/>
  <c r="J122" i="1"/>
  <c r="J353" i="1"/>
  <c r="J589" i="1"/>
  <c r="J661" i="1"/>
  <c r="J706" i="1"/>
  <c r="J715" i="1"/>
  <c r="J783" i="1"/>
  <c r="J784" i="1"/>
  <c r="J1081" i="1"/>
  <c r="J1082" i="1"/>
  <c r="J1117" i="1"/>
  <c r="J1129" i="1"/>
  <c r="J873" i="1"/>
  <c r="J874" i="1"/>
  <c r="J875" i="1"/>
  <c r="J876" i="1"/>
  <c r="J325" i="1"/>
  <c r="J366" i="1"/>
  <c r="J564" i="1"/>
  <c r="J650" i="1"/>
  <c r="J125" i="1"/>
  <c r="J149" i="1"/>
  <c r="J599" i="1"/>
  <c r="J600" i="1"/>
  <c r="J1044" i="1"/>
  <c r="J1048" i="1"/>
  <c r="J112" i="1"/>
  <c r="J123" i="1"/>
  <c r="J577" i="1"/>
  <c r="J640" i="1"/>
  <c r="J708" i="1"/>
  <c r="J723" i="1"/>
  <c r="J737" i="1"/>
  <c r="J743" i="1"/>
  <c r="J2132" i="1"/>
  <c r="J146" i="1"/>
  <c r="J153" i="1"/>
  <c r="J323" i="1"/>
  <c r="J588" i="1"/>
  <c r="J671" i="1"/>
  <c r="J751" i="1"/>
  <c r="J759" i="1"/>
  <c r="J760" i="1"/>
  <c r="J1820" i="1"/>
  <c r="J1836" i="1"/>
  <c r="J1837" i="1"/>
  <c r="J1838" i="1"/>
  <c r="J1839" i="1"/>
  <c r="J1841" i="1"/>
  <c r="J1853" i="1"/>
  <c r="J1854" i="1"/>
  <c r="J1860" i="1"/>
  <c r="J1861" i="1"/>
  <c r="J1887" i="1"/>
  <c r="J1888" i="1"/>
  <c r="J1889" i="1"/>
  <c r="J1890" i="1"/>
  <c r="J1891" i="1"/>
  <c r="J1892" i="1"/>
  <c r="J1893" i="1"/>
  <c r="J1894" i="1"/>
  <c r="J1899" i="1"/>
  <c r="J2227" i="1"/>
  <c r="J2228" i="1"/>
  <c r="J2229" i="1"/>
  <c r="J2240" i="1"/>
  <c r="J2242" i="1"/>
  <c r="J2244" i="1"/>
  <c r="J2245" i="1"/>
  <c r="J2246" i="1"/>
  <c r="J2247" i="1"/>
  <c r="J2248" i="1"/>
  <c r="J2251" i="1"/>
  <c r="J2268" i="1"/>
  <c r="J2280" i="1"/>
  <c r="J2286" i="1"/>
  <c r="J2288" i="1"/>
  <c r="J2289" i="1"/>
  <c r="J2291" i="1"/>
  <c r="J2304" i="1"/>
  <c r="J2305" i="1"/>
  <c r="J2306" i="1"/>
  <c r="J2307" i="1"/>
  <c r="J2308" i="1"/>
  <c r="J2309" i="1"/>
  <c r="J2310" i="1"/>
  <c r="J2311" i="1"/>
  <c r="J2312" i="1"/>
  <c r="J2313" i="1"/>
  <c r="J2482" i="1"/>
  <c r="J2485" i="1"/>
  <c r="J2489" i="1"/>
  <c r="J2190" i="1"/>
  <c r="J191" i="1"/>
  <c r="J192" i="1"/>
  <c r="J782" i="1"/>
  <c r="J359" i="1"/>
  <c r="J578" i="1"/>
  <c r="J592" i="1"/>
  <c r="J714" i="1"/>
  <c r="J726" i="1"/>
  <c r="J735" i="1"/>
  <c r="J736" i="1"/>
  <c r="J774" i="1"/>
  <c r="J174" i="1"/>
  <c r="J175" i="1"/>
  <c r="J176" i="1"/>
  <c r="J314" i="1"/>
  <c r="J7" i="1"/>
  <c r="J13" i="1"/>
  <c r="J14" i="1"/>
  <c r="J15" i="1"/>
  <c r="J17" i="1"/>
  <c r="J18" i="1"/>
  <c r="J21" i="1"/>
  <c r="J38" i="1"/>
  <c r="J40" i="1"/>
  <c r="J46" i="1"/>
  <c r="J50" i="1"/>
  <c r="J51" i="1"/>
  <c r="J55" i="1"/>
  <c r="J56" i="1"/>
  <c r="J57" i="1"/>
  <c r="J58" i="1"/>
  <c r="J61" i="1"/>
  <c r="J62" i="1"/>
  <c r="J63" i="1"/>
  <c r="J64" i="1"/>
  <c r="J65" i="1"/>
  <c r="J66" i="1"/>
  <c r="J67" i="1"/>
  <c r="J68" i="1"/>
  <c r="J69" i="1"/>
  <c r="J86" i="1"/>
  <c r="J88" i="1"/>
  <c r="J92" i="1"/>
  <c r="J95" i="1"/>
  <c r="J245" i="1"/>
  <c r="J299" i="1"/>
  <c r="J413" i="1"/>
  <c r="J417" i="1"/>
  <c r="J464" i="1"/>
  <c r="J475" i="1"/>
  <c r="J486" i="1"/>
  <c r="J445" i="1"/>
  <c r="J1482" i="1"/>
  <c r="J147" i="1"/>
  <c r="J1472" i="1"/>
  <c r="J1473" i="1"/>
  <c r="J1476" i="1"/>
  <c r="J1477" i="1"/>
  <c r="J1480" i="1"/>
  <c r="J584" i="1"/>
  <c r="J739" i="1"/>
  <c r="J1106" i="1"/>
  <c r="J304" i="1"/>
  <c r="J846" i="1"/>
  <c r="J882" i="1"/>
  <c r="J883" i="1"/>
  <c r="J884" i="1"/>
  <c r="J885" i="1"/>
  <c r="J886" i="1"/>
  <c r="J284" i="1"/>
  <c r="J285" i="1"/>
  <c r="J286" i="1"/>
  <c r="J685" i="1"/>
  <c r="J1017" i="1"/>
  <c r="J1018" i="1"/>
  <c r="J107" i="1"/>
  <c r="J587" i="1"/>
  <c r="J692" i="1"/>
  <c r="J717" i="1"/>
  <c r="J738" i="1"/>
  <c r="J297" i="1"/>
  <c r="J1027" i="1"/>
  <c r="J1028" i="1"/>
  <c r="J1030" i="1"/>
  <c r="J109" i="1"/>
  <c r="J110" i="1"/>
  <c r="J374" i="1"/>
  <c r="J712" i="1"/>
  <c r="J748" i="1"/>
  <c r="J1046" i="1"/>
  <c r="J1049" i="1"/>
  <c r="J293" i="1"/>
  <c r="J213" i="1"/>
  <c r="J236" i="1"/>
  <c r="J239" i="1"/>
  <c r="J241" i="1"/>
  <c r="J246" i="1"/>
  <c r="J262" i="1"/>
  <c r="J409" i="1"/>
  <c r="J410" i="1"/>
  <c r="J411" i="1"/>
  <c r="J412" i="1"/>
  <c r="J414" i="1"/>
  <c r="J416" i="1"/>
  <c r="J425" i="1"/>
  <c r="J426" i="1"/>
  <c r="J457" i="1"/>
  <c r="J458" i="1"/>
  <c r="J1024" i="1"/>
  <c r="J140" i="1"/>
  <c r="J141" i="1"/>
  <c r="J585" i="1"/>
  <c r="J670" i="1"/>
  <c r="J1514" i="1"/>
  <c r="J591" i="1"/>
  <c r="J705" i="1"/>
  <c r="J716" i="1"/>
  <c r="J1062" i="1"/>
  <c r="J847" i="1"/>
  <c r="J848" i="1"/>
  <c r="J1561" i="1"/>
  <c r="J547" i="1"/>
  <c r="J548" i="1"/>
  <c r="J849" i="1"/>
  <c r="J114" i="1"/>
  <c r="J368" i="1"/>
  <c r="J850" i="1"/>
  <c r="J851" i="1"/>
  <c r="J852" i="1"/>
  <c r="J1581" i="1"/>
  <c r="J1582" i="1"/>
  <c r="J602" i="1"/>
  <c r="J987" i="1"/>
  <c r="J988" i="1"/>
  <c r="J989" i="1"/>
  <c r="J990" i="1"/>
  <c r="J1508" i="1"/>
  <c r="J203" i="1"/>
  <c r="J206" i="1"/>
  <c r="J115" i="1"/>
  <c r="J134" i="1"/>
  <c r="J566" i="1"/>
  <c r="J679" i="1"/>
  <c r="J754" i="1"/>
  <c r="J755" i="1"/>
  <c r="J1041" i="1"/>
  <c r="J1051" i="1"/>
  <c r="J1077" i="1"/>
  <c r="J1078" i="1"/>
  <c r="J1580" i="1"/>
  <c r="J655" i="1"/>
  <c r="J656" i="1"/>
  <c r="J957" i="1"/>
  <c r="J1061" i="1"/>
  <c r="J1103" i="1"/>
  <c r="J596" i="1"/>
  <c r="J853" i="1"/>
  <c r="J315" i="1"/>
  <c r="J367" i="1"/>
  <c r="J604" i="1"/>
  <c r="J681" i="1"/>
  <c r="J854" i="1"/>
  <c r="J580" i="1"/>
  <c r="J581" i="1"/>
  <c r="J582" i="1"/>
  <c r="J1059" i="1"/>
  <c r="J379" i="1"/>
  <c r="J380" i="1"/>
  <c r="J390" i="1"/>
  <c r="J392" i="1"/>
  <c r="J479" i="1"/>
  <c r="J487" i="1"/>
  <c r="J855" i="1"/>
  <c r="J127" i="1"/>
  <c r="J328" i="1"/>
  <c r="J372" i="1"/>
  <c r="J607" i="1"/>
  <c r="J1515" i="1"/>
  <c r="J959" i="1"/>
  <c r="J128" i="1"/>
  <c r="J142" i="1"/>
  <c r="J615" i="1"/>
  <c r="J664" i="1"/>
  <c r="J695" i="1"/>
  <c r="J702" i="1"/>
  <c r="J707" i="1"/>
  <c r="J749" i="1"/>
  <c r="J758" i="1"/>
  <c r="J1042" i="1"/>
  <c r="J1087" i="1"/>
  <c r="J1088" i="1"/>
  <c r="J1089" i="1"/>
  <c r="J1090" i="1"/>
  <c r="J1091" i="1"/>
  <c r="J1092" i="1"/>
  <c r="J1093" i="1"/>
  <c r="J1094" i="1"/>
  <c r="J1095" i="1"/>
  <c r="J1096" i="1"/>
  <c r="J1097" i="1"/>
  <c r="J1098" i="1"/>
  <c r="J1099" i="1"/>
  <c r="J1100" i="1"/>
  <c r="J1101" i="1"/>
  <c r="J1102" i="1"/>
  <c r="J2" i="1"/>
  <c r="J3" i="1"/>
  <c r="J5" i="1"/>
  <c r="J6" i="1"/>
  <c r="J8" i="1"/>
  <c r="J10" i="1"/>
  <c r="J12" i="1"/>
  <c r="J20" i="1"/>
  <c r="J22" i="1"/>
  <c r="J53" i="1"/>
  <c r="J54" i="1"/>
  <c r="J73" i="1"/>
  <c r="J75" i="1"/>
  <c r="J158" i="1"/>
  <c r="J172" i="1"/>
  <c r="J219" i="1"/>
  <c r="J225" i="1"/>
  <c r="J269" i="1"/>
  <c r="J270" i="1"/>
  <c r="J305" i="1"/>
  <c r="J331" i="1"/>
  <c r="J395" i="1"/>
  <c r="J397" i="1"/>
  <c r="J399" i="1"/>
  <c r="J436" i="1"/>
  <c r="J448" i="1"/>
  <c r="J452" i="1"/>
  <c r="J453" i="1"/>
  <c r="J461" i="1"/>
  <c r="J764" i="1"/>
  <c r="J985" i="1"/>
  <c r="J986" i="1"/>
  <c r="J887" i="1"/>
  <c r="J888" i="1"/>
  <c r="J889" i="1"/>
  <c r="J890" i="1"/>
  <c r="J531" i="1"/>
  <c r="J533" i="1"/>
  <c r="J534" i="1"/>
  <c r="J535" i="1"/>
  <c r="J536" i="1"/>
  <c r="J538" i="1"/>
  <c r="J540" i="1"/>
  <c r="J541" i="1"/>
  <c r="J551" i="1"/>
  <c r="J552" i="1"/>
  <c r="J856" i="1"/>
  <c r="J549" i="1"/>
  <c r="J550" i="1"/>
  <c r="J32" i="1"/>
  <c r="J33" i="1"/>
  <c r="J34" i="1"/>
  <c r="J35" i="1"/>
  <c r="J99" i="1"/>
  <c r="J100" i="1"/>
  <c r="J101" i="1"/>
  <c r="J102" i="1"/>
  <c r="J103" i="1"/>
  <c r="J211" i="1"/>
  <c r="J243" i="1"/>
  <c r="J406" i="1"/>
  <c r="J199" i="1"/>
  <c r="J215" i="1"/>
  <c r="J489" i="1"/>
  <c r="J491" i="1"/>
  <c r="J537" i="1"/>
  <c r="J1060" i="1"/>
  <c r="J126" i="1"/>
  <c r="J133" i="1"/>
  <c r="J572" i="1"/>
  <c r="J590" i="1"/>
  <c r="J711" i="1"/>
  <c r="J787" i="1"/>
  <c r="J788" i="1"/>
  <c r="J1075" i="1"/>
  <c r="J1083" i="1"/>
  <c r="J291" i="1"/>
  <c r="J857" i="1"/>
  <c r="J16" i="1"/>
  <c r="J25" i="1"/>
  <c r="J36" i="1"/>
  <c r="J72" i="1"/>
  <c r="J87" i="1"/>
  <c r="J91" i="1"/>
  <c r="J212" i="1"/>
  <c r="J226" i="1"/>
  <c r="J248" i="1"/>
  <c r="J945" i="1"/>
  <c r="J138" i="1"/>
  <c r="J144" i="1"/>
  <c r="J609" i="1"/>
  <c r="J639" i="1"/>
  <c r="J693" i="1"/>
  <c r="J698" i="1"/>
  <c r="J724" i="1"/>
  <c r="J745" i="1"/>
  <c r="J1040" i="1"/>
  <c r="J1080" i="1"/>
  <c r="J1119" i="1"/>
  <c r="J1144" i="1"/>
  <c r="J1147" i="1"/>
  <c r="J1175" i="1"/>
  <c r="J1176" i="1"/>
  <c r="J1227" i="1"/>
  <c r="J1603" i="1"/>
  <c r="J1605" i="1"/>
  <c r="J1834" i="1"/>
  <c r="J1835" i="1"/>
  <c r="J1840" i="1"/>
  <c r="J1844" i="1"/>
  <c r="J1849" i="1"/>
  <c r="J1852" i="1"/>
  <c r="J1855" i="1"/>
  <c r="J1856" i="1"/>
  <c r="J1858" i="1"/>
  <c r="J1863" i="1"/>
  <c r="J1869" i="1"/>
  <c r="J1872" i="1"/>
  <c r="J1873" i="1"/>
  <c r="J1874" i="1"/>
  <c r="J1875" i="1"/>
  <c r="J1876" i="1"/>
  <c r="J1877" i="1"/>
  <c r="J1878" i="1"/>
  <c r="J1914" i="1"/>
  <c r="J1916" i="1"/>
  <c r="J1924" i="1"/>
  <c r="J1926" i="1"/>
  <c r="J2181" i="1"/>
  <c r="J2183" i="1"/>
  <c r="J2184" i="1"/>
  <c r="J2185" i="1"/>
  <c r="J2187" i="1"/>
  <c r="J2189" i="1"/>
  <c r="J2192" i="1"/>
  <c r="J2196" i="1"/>
  <c r="J2204" i="1"/>
  <c r="J2205" i="1"/>
  <c r="J2210" i="1"/>
  <c r="J2212" i="1"/>
  <c r="J2213" i="1"/>
  <c r="J2215" i="1"/>
  <c r="J2218" i="1"/>
  <c r="J2219" i="1"/>
  <c r="J2220" i="1"/>
  <c r="J2230" i="1"/>
  <c r="J2231" i="1"/>
  <c r="J2237" i="1"/>
  <c r="J2241" i="1"/>
  <c r="J2243" i="1"/>
  <c r="J2253" i="1"/>
  <c r="J2255" i="1"/>
  <c r="J2258" i="1"/>
  <c r="J2260" i="1"/>
  <c r="J2284" i="1"/>
  <c r="J2082" i="1"/>
  <c r="J1311" i="1"/>
  <c r="J1332" i="1"/>
  <c r="J953" i="1"/>
  <c r="J2649" i="1"/>
  <c r="J642" i="1"/>
  <c r="J1043" i="1"/>
  <c r="J1073" i="1"/>
  <c r="J573" i="1"/>
  <c r="J1050" i="1"/>
  <c r="J288" i="1"/>
  <c r="J686" i="1"/>
  <c r="J793" i="1"/>
  <c r="J859" i="1"/>
  <c r="J161" i="1"/>
  <c r="J167" i="1"/>
  <c r="J860" i="1"/>
  <c r="J861" i="1"/>
  <c r="J862" i="1"/>
  <c r="J160" i="1"/>
  <c r="J177" i="1"/>
  <c r="J335" i="1"/>
  <c r="J651" i="1"/>
  <c r="J332" i="1"/>
  <c r="J404" i="1"/>
  <c r="J405" i="1"/>
  <c r="J408" i="1"/>
  <c r="J863" i="1"/>
  <c r="J249" i="1"/>
  <c r="J789" i="1"/>
  <c r="J342" i="1"/>
  <c r="J1022" i="1"/>
  <c r="J312" i="1"/>
  <c r="J313" i="1"/>
  <c r="J565" i="1"/>
  <c r="J864" i="1"/>
  <c r="J119" i="1"/>
  <c r="J574" i="1"/>
  <c r="J643" i="1"/>
  <c r="J703" i="1"/>
  <c r="J746" i="1"/>
  <c r="J753" i="1"/>
  <c r="J1045" i="1"/>
  <c r="J289" i="1"/>
  <c r="J369" i="1"/>
  <c r="J370" i="1"/>
  <c r="J877" i="1"/>
  <c r="J878" i="1"/>
  <c r="J879" i="1"/>
  <c r="J880" i="1"/>
  <c r="J881" i="1"/>
  <c r="J961" i="1"/>
  <c r="J320" i="1"/>
  <c r="J336" i="1"/>
  <c r="J345" i="1"/>
  <c r="J346" i="1"/>
  <c r="J351" i="1"/>
  <c r="J352" i="1"/>
  <c r="J689" i="1"/>
  <c r="J356" i="1"/>
  <c r="J301" i="1"/>
  <c r="J1002" i="1"/>
  <c r="J1071" i="1"/>
  <c r="J865" i="1"/>
  <c r="J1244" i="1"/>
  <c r="J630" i="1"/>
  <c r="J635" i="1"/>
  <c r="J1053" i="1"/>
  <c r="J96" i="1"/>
  <c r="J1005" i="1"/>
  <c r="J1057" i="1"/>
  <c r="J634" i="1"/>
  <c r="J1055" i="1"/>
  <c r="J631" i="1"/>
  <c r="J1066" i="1"/>
  <c r="J1003" i="1"/>
  <c r="J626" i="1"/>
  <c r="J627" i="1"/>
  <c r="J628" i="1"/>
  <c r="J1054" i="1"/>
  <c r="J633" i="1"/>
  <c r="J1007" i="1"/>
  <c r="J575" i="1"/>
  <c r="J576" i="1"/>
  <c r="J1006" i="1"/>
  <c r="J1067" i="1"/>
  <c r="J1072" i="1"/>
  <c r="J571" i="1"/>
  <c r="J1009" i="1"/>
  <c r="J1052" i="1"/>
  <c r="J866" i="1"/>
  <c r="J1466" i="1"/>
  <c r="J1467" i="1"/>
  <c r="J500" i="1"/>
  <c r="J962" i="1"/>
  <c r="J963" i="1"/>
  <c r="J964" i="1"/>
  <c r="J965" i="1"/>
  <c r="J966" i="1"/>
  <c r="J967" i="1"/>
  <c r="J968" i="1"/>
  <c r="J969" i="1"/>
  <c r="J970" i="1"/>
  <c r="J971" i="1"/>
  <c r="J972" i="1"/>
  <c r="J973" i="1"/>
  <c r="J974" i="1"/>
  <c r="J975" i="1"/>
  <c r="J976" i="1"/>
  <c r="J678" i="1"/>
  <c r="B796" i="6" l="1"/>
  <c r="B795" i="6"/>
  <c r="B794" i="6"/>
  <c r="B793" i="6"/>
  <c r="B792" i="6"/>
  <c r="B791" i="6"/>
  <c r="B790" i="6"/>
  <c r="B789" i="6"/>
  <c r="B788" i="6"/>
  <c r="B787" i="6"/>
  <c r="B786" i="6"/>
  <c r="B785" i="6"/>
  <c r="B784" i="6"/>
  <c r="B783" i="6"/>
  <c r="B782" i="6"/>
  <c r="B781" i="6"/>
  <c r="B780" i="6"/>
  <c r="B779" i="6"/>
  <c r="B778" i="6"/>
  <c r="B777" i="6"/>
  <c r="B776" i="6"/>
  <c r="B775" i="6"/>
  <c r="B774" i="6"/>
  <c r="B773" i="6"/>
  <c r="B772" i="6"/>
  <c r="B771" i="6"/>
  <c r="B770" i="6"/>
  <c r="B769" i="6"/>
  <c r="B768" i="6"/>
  <c r="B767" i="6"/>
  <c r="B766" i="6"/>
  <c r="B765" i="6"/>
  <c r="B764" i="6"/>
  <c r="B763" i="6"/>
  <c r="B762" i="6"/>
  <c r="B761" i="6"/>
  <c r="B760" i="6"/>
  <c r="B759" i="6"/>
  <c r="B758" i="6"/>
  <c r="B757" i="6"/>
  <c r="B756" i="6"/>
  <c r="B755" i="6"/>
  <c r="B754" i="6"/>
  <c r="B753" i="6"/>
  <c r="B752" i="6"/>
  <c r="B751" i="6"/>
  <c r="B750" i="6"/>
  <c r="B749" i="6"/>
  <c r="B748" i="6"/>
  <c r="B747" i="6"/>
  <c r="B746" i="6"/>
  <c r="B745" i="6"/>
  <c r="B744" i="6"/>
  <c r="B743" i="6"/>
  <c r="B742" i="6"/>
  <c r="B741" i="6"/>
  <c r="B740" i="6"/>
  <c r="B739" i="6"/>
  <c r="B738" i="6"/>
  <c r="B737" i="6"/>
  <c r="B736" i="6"/>
  <c r="B735" i="6"/>
  <c r="B734" i="6"/>
  <c r="B733" i="6"/>
  <c r="B732" i="6"/>
  <c r="B731" i="6"/>
  <c r="B730" i="6"/>
  <c r="B729" i="6"/>
  <c r="B728" i="6"/>
  <c r="B727" i="6"/>
  <c r="B726" i="6"/>
  <c r="B725" i="6"/>
  <c r="B724" i="6"/>
  <c r="B723" i="6"/>
  <c r="B722" i="6"/>
  <c r="B721" i="6"/>
  <c r="B720" i="6"/>
  <c r="B719" i="6"/>
  <c r="B718" i="6"/>
  <c r="B717" i="6"/>
  <c r="B716" i="6"/>
  <c r="B715" i="6"/>
  <c r="B714" i="6"/>
  <c r="B713" i="6"/>
  <c r="B712" i="6"/>
  <c r="B711" i="6"/>
  <c r="B710" i="6"/>
  <c r="B709" i="6"/>
  <c r="B708" i="6"/>
  <c r="B707" i="6"/>
  <c r="B706" i="6"/>
  <c r="B705" i="6"/>
  <c r="B704" i="6"/>
  <c r="B703" i="6"/>
  <c r="B702" i="6"/>
  <c r="B701" i="6"/>
  <c r="B700" i="6"/>
  <c r="B699" i="6"/>
  <c r="B698" i="6"/>
  <c r="B697" i="6"/>
  <c r="B696" i="6"/>
  <c r="B695" i="6"/>
  <c r="B694" i="6"/>
  <c r="B693" i="6"/>
  <c r="B692" i="6"/>
  <c r="B691" i="6"/>
  <c r="B690" i="6"/>
  <c r="B689" i="6"/>
  <c r="B688" i="6"/>
  <c r="B687" i="6"/>
  <c r="B686" i="6"/>
  <c r="B685" i="6"/>
  <c r="B684" i="6"/>
  <c r="B683" i="6"/>
  <c r="B682" i="6"/>
  <c r="B681" i="6"/>
  <c r="B680" i="6"/>
  <c r="B679" i="6"/>
  <c r="B678" i="6"/>
  <c r="B677" i="6"/>
  <c r="B676" i="6"/>
  <c r="B675" i="6"/>
  <c r="B674" i="6"/>
  <c r="B673" i="6"/>
  <c r="B672" i="6"/>
  <c r="B671" i="6"/>
  <c r="B670" i="6"/>
  <c r="B669" i="6"/>
  <c r="B668" i="6"/>
  <c r="B667" i="6"/>
  <c r="B666" i="6"/>
  <c r="B665" i="6"/>
  <c r="B664" i="6"/>
  <c r="B663" i="6"/>
  <c r="B662" i="6"/>
  <c r="B661" i="6"/>
  <c r="B660" i="6"/>
  <c r="B659" i="6"/>
  <c r="B658" i="6"/>
  <c r="B657" i="6"/>
  <c r="B656" i="6"/>
  <c r="B655" i="6"/>
  <c r="B654" i="6"/>
  <c r="B653" i="6"/>
  <c r="B652" i="6"/>
  <c r="B651" i="6"/>
  <c r="B650" i="6"/>
  <c r="B649" i="6"/>
  <c r="B648" i="6"/>
  <c r="B647" i="6"/>
  <c r="B646" i="6"/>
  <c r="B645" i="6"/>
  <c r="B644" i="6"/>
  <c r="B643" i="6"/>
  <c r="B642" i="6"/>
  <c r="B641" i="6"/>
  <c r="B640" i="6"/>
  <c r="B639" i="6"/>
  <c r="B638" i="6"/>
  <c r="B637" i="6"/>
  <c r="B636" i="6"/>
  <c r="B635" i="6"/>
  <c r="B634" i="6"/>
  <c r="B633" i="6"/>
  <c r="B632" i="6"/>
  <c r="B631" i="6"/>
  <c r="B630" i="6"/>
  <c r="B629" i="6"/>
  <c r="B628" i="6"/>
  <c r="B627" i="6"/>
  <c r="B626" i="6"/>
  <c r="B625" i="6"/>
  <c r="B624" i="6"/>
  <c r="B623" i="6"/>
  <c r="B622" i="6"/>
  <c r="B621" i="6"/>
  <c r="B620" i="6"/>
  <c r="B619" i="6"/>
  <c r="B618" i="6"/>
  <c r="B617" i="6"/>
  <c r="B616" i="6"/>
  <c r="B615" i="6"/>
  <c r="B614" i="6"/>
  <c r="B613" i="6"/>
  <c r="B612" i="6"/>
  <c r="B611" i="6"/>
  <c r="B610" i="6"/>
  <c r="B609" i="6"/>
  <c r="B608" i="6"/>
  <c r="B607" i="6"/>
  <c r="B606" i="6"/>
  <c r="B605" i="6"/>
  <c r="B604" i="6"/>
  <c r="B603" i="6"/>
  <c r="B602" i="6"/>
  <c r="B601" i="6"/>
  <c r="B600" i="6"/>
  <c r="B599" i="6"/>
  <c r="B598" i="6"/>
  <c r="B597" i="6"/>
  <c r="B596" i="6"/>
  <c r="B595" i="6"/>
  <c r="B594" i="6"/>
  <c r="B593" i="6"/>
  <c r="B592" i="6"/>
  <c r="B591" i="6"/>
  <c r="B590" i="6"/>
  <c r="B589" i="6"/>
  <c r="B588" i="6"/>
  <c r="B587" i="6"/>
  <c r="B586" i="6"/>
  <c r="B585" i="6"/>
  <c r="B584" i="6"/>
  <c r="B583" i="6"/>
  <c r="B582" i="6"/>
  <c r="B581" i="6"/>
  <c r="B580" i="6"/>
  <c r="B579" i="6"/>
  <c r="B578" i="6"/>
  <c r="B577" i="6"/>
  <c r="B576" i="6"/>
  <c r="B575" i="6"/>
  <c r="B574" i="6"/>
  <c r="B573" i="6"/>
  <c r="B572" i="6"/>
  <c r="B571" i="6"/>
  <c r="B570" i="6"/>
  <c r="B569" i="6"/>
  <c r="B568" i="6"/>
  <c r="B567" i="6"/>
  <c r="B566" i="6"/>
  <c r="B565" i="6"/>
  <c r="B564" i="6"/>
  <c r="B563" i="6"/>
  <c r="B562" i="6"/>
  <c r="B561" i="6"/>
  <c r="B560" i="6"/>
  <c r="B559" i="6"/>
  <c r="B558" i="6"/>
  <c r="B557" i="6"/>
  <c r="B556" i="6"/>
  <c r="B555" i="6"/>
  <c r="B554" i="6"/>
  <c r="B553" i="6"/>
  <c r="B552" i="6"/>
  <c r="B551" i="6"/>
  <c r="B550" i="6"/>
  <c r="B549" i="6"/>
  <c r="B548" i="6"/>
  <c r="B547" i="6"/>
  <c r="B546" i="6"/>
  <c r="B545" i="6"/>
  <c r="B544" i="6"/>
  <c r="B543" i="6"/>
  <c r="B542" i="6"/>
  <c r="B541" i="6"/>
  <c r="B540" i="6"/>
  <c r="B539" i="6"/>
  <c r="B538" i="6"/>
  <c r="B537" i="6"/>
  <c r="B536" i="6"/>
  <c r="B535" i="6"/>
  <c r="B534" i="6"/>
  <c r="B533" i="6"/>
  <c r="B532" i="6"/>
  <c r="B531" i="6"/>
  <c r="B530" i="6"/>
  <c r="B529" i="6"/>
  <c r="B528" i="6"/>
  <c r="B527" i="6"/>
  <c r="B526" i="6"/>
  <c r="B525" i="6"/>
  <c r="B524" i="6"/>
  <c r="B523" i="6"/>
  <c r="B522" i="6"/>
  <c r="B521" i="6"/>
  <c r="B520" i="6"/>
  <c r="B519" i="6"/>
  <c r="B518" i="6"/>
  <c r="B517" i="6"/>
  <c r="B516" i="6"/>
  <c r="B515" i="6"/>
  <c r="B514" i="6"/>
  <c r="B513" i="6"/>
  <c r="B512" i="6"/>
  <c r="B511" i="6"/>
  <c r="B510" i="6"/>
  <c r="B509" i="6"/>
  <c r="B508" i="6"/>
  <c r="B507" i="6"/>
  <c r="B506" i="6"/>
  <c r="B505" i="6"/>
  <c r="B504" i="6"/>
  <c r="B503" i="6"/>
  <c r="B502" i="6"/>
  <c r="B501" i="6"/>
  <c r="B500" i="6"/>
  <c r="B499" i="6"/>
  <c r="B498" i="6"/>
  <c r="B497" i="6"/>
  <c r="B496" i="6"/>
  <c r="B495" i="6"/>
  <c r="B494" i="6"/>
  <c r="B493" i="6"/>
  <c r="B492" i="6"/>
  <c r="B491" i="6"/>
  <c r="B490" i="6"/>
  <c r="B489" i="6"/>
  <c r="B488" i="6"/>
  <c r="B487" i="6"/>
  <c r="B486" i="6"/>
  <c r="B485" i="6"/>
  <c r="B484" i="6"/>
  <c r="B483" i="6"/>
  <c r="B482" i="6"/>
  <c r="B481" i="6"/>
  <c r="B480" i="6"/>
  <c r="B479" i="6"/>
  <c r="B478" i="6"/>
  <c r="B477" i="6"/>
  <c r="B476" i="6"/>
  <c r="B475" i="6"/>
  <c r="B474" i="6"/>
  <c r="B473" i="6"/>
  <c r="B472" i="6"/>
  <c r="B471" i="6"/>
  <c r="B470" i="6"/>
  <c r="B469" i="6"/>
  <c r="B468" i="6"/>
  <c r="B467" i="6"/>
  <c r="B466" i="6"/>
  <c r="B465" i="6"/>
  <c r="B464" i="6"/>
  <c r="B463" i="6"/>
  <c r="B462" i="6"/>
  <c r="B461" i="6"/>
  <c r="B460" i="6"/>
  <c r="B459" i="6"/>
  <c r="B458" i="6"/>
  <c r="B457" i="6"/>
  <c r="B456" i="6"/>
  <c r="B455" i="6"/>
  <c r="B454" i="6"/>
  <c r="B453" i="6"/>
  <c r="B452" i="6"/>
  <c r="B451" i="6"/>
  <c r="B450" i="6"/>
  <c r="B449" i="6"/>
  <c r="B448" i="6"/>
  <c r="B447" i="6"/>
  <c r="B446" i="6"/>
  <c r="B445" i="6"/>
  <c r="B444" i="6"/>
  <c r="B443" i="6"/>
  <c r="B442" i="6"/>
  <c r="B441" i="6"/>
  <c r="B440" i="6"/>
  <c r="B439" i="6"/>
  <c r="B438" i="6"/>
  <c r="B437" i="6"/>
  <c r="B436" i="6"/>
  <c r="B435" i="6"/>
  <c r="B434" i="6"/>
  <c r="B433" i="6"/>
  <c r="B432" i="6"/>
  <c r="B431" i="6"/>
  <c r="B430" i="6"/>
  <c r="B429" i="6"/>
  <c r="B428" i="6"/>
  <c r="B427" i="6"/>
  <c r="B426" i="6"/>
  <c r="B425" i="6"/>
  <c r="B424" i="6"/>
  <c r="B423" i="6"/>
  <c r="B422" i="6"/>
  <c r="B421" i="6"/>
  <c r="B420" i="6"/>
  <c r="B419" i="6"/>
  <c r="B418" i="6"/>
  <c r="B417" i="6"/>
  <c r="B416" i="6"/>
  <c r="B415" i="6"/>
  <c r="B414" i="6"/>
  <c r="B413" i="6"/>
  <c r="B412" i="6"/>
  <c r="B411" i="6"/>
  <c r="B410" i="6"/>
  <c r="B409" i="6"/>
  <c r="B408" i="6"/>
  <c r="B407" i="6"/>
  <c r="B406" i="6"/>
  <c r="B405" i="6"/>
  <c r="B404" i="6"/>
  <c r="B403" i="6"/>
  <c r="B402" i="6"/>
  <c r="B401" i="6"/>
  <c r="B400" i="6"/>
  <c r="B399" i="6"/>
  <c r="B398" i="6"/>
  <c r="B397" i="6"/>
  <c r="B396" i="6"/>
  <c r="B395" i="6"/>
  <c r="B394" i="6"/>
  <c r="B393" i="6"/>
  <c r="B392" i="6"/>
  <c r="B391" i="6"/>
  <c r="B390" i="6"/>
  <c r="B389" i="6"/>
  <c r="B388" i="6"/>
  <c r="B387" i="6"/>
  <c r="B386" i="6"/>
  <c r="B385" i="6"/>
  <c r="B384" i="6"/>
  <c r="B383" i="6"/>
  <c r="B382" i="6"/>
  <c r="B381" i="6"/>
  <c r="B380" i="6"/>
  <c r="B379" i="6"/>
  <c r="B378" i="6"/>
  <c r="B377" i="6"/>
  <c r="B376" i="6"/>
  <c r="B375" i="6"/>
  <c r="B374" i="6"/>
  <c r="B373" i="6"/>
  <c r="B372" i="6"/>
  <c r="B371" i="6"/>
  <c r="B370" i="6"/>
  <c r="B369" i="6"/>
  <c r="B368" i="6"/>
  <c r="B367" i="6"/>
  <c r="B366" i="6"/>
  <c r="B365" i="6"/>
  <c r="B364" i="6"/>
  <c r="B363" i="6"/>
  <c r="B362" i="6"/>
  <c r="B361" i="6"/>
  <c r="B360" i="6"/>
  <c r="B359" i="6"/>
  <c r="B358" i="6"/>
  <c r="B357" i="6"/>
  <c r="B356" i="6"/>
  <c r="B355" i="6"/>
  <c r="B354" i="6"/>
  <c r="B353" i="6"/>
  <c r="B352" i="6"/>
  <c r="B351" i="6"/>
  <c r="B350" i="6"/>
  <c r="B349" i="6"/>
  <c r="B348" i="6"/>
  <c r="B347" i="6"/>
  <c r="B346" i="6"/>
  <c r="B345" i="6"/>
  <c r="B344" i="6"/>
  <c r="B343" i="6"/>
  <c r="B342" i="6"/>
  <c r="B341" i="6"/>
  <c r="B340" i="6"/>
  <c r="B339" i="6"/>
  <c r="B338" i="6"/>
  <c r="B337" i="6"/>
  <c r="B336" i="6"/>
  <c r="B335" i="6"/>
  <c r="B334" i="6"/>
  <c r="B333" i="6"/>
  <c r="B332" i="6"/>
  <c r="B331" i="6"/>
  <c r="B330" i="6"/>
  <c r="B329" i="6"/>
  <c r="B328" i="6"/>
  <c r="B327" i="6"/>
  <c r="B326" i="6"/>
  <c r="B325" i="6"/>
  <c r="B324" i="6"/>
  <c r="B323" i="6"/>
  <c r="B322" i="6"/>
  <c r="B321" i="6"/>
  <c r="B320" i="6"/>
  <c r="B319" i="6"/>
  <c r="B318" i="6"/>
  <c r="B317" i="6"/>
  <c r="B316" i="6"/>
  <c r="B315" i="6"/>
  <c r="B314" i="6"/>
  <c r="B313" i="6"/>
  <c r="B312" i="6"/>
  <c r="B311" i="6"/>
  <c r="B310" i="6"/>
  <c r="B309" i="6"/>
  <c r="B308" i="6"/>
  <c r="B307" i="6"/>
  <c r="B306" i="6"/>
  <c r="B305" i="6"/>
  <c r="B304" i="6"/>
  <c r="B303" i="6"/>
  <c r="B302" i="6"/>
  <c r="B301" i="6"/>
  <c r="B300" i="6"/>
  <c r="B299" i="6"/>
  <c r="B298" i="6"/>
  <c r="B297" i="6"/>
  <c r="B296" i="6"/>
  <c r="B295" i="6"/>
  <c r="B294" i="6"/>
  <c r="B293" i="6"/>
  <c r="B292" i="6"/>
  <c r="B291" i="6"/>
  <c r="B290" i="6"/>
  <c r="B289" i="6"/>
  <c r="B288" i="6"/>
  <c r="B287" i="6"/>
  <c r="B286" i="6"/>
  <c r="B285" i="6"/>
  <c r="B284" i="6"/>
  <c r="B283" i="6"/>
  <c r="B282" i="6"/>
  <c r="B281" i="6"/>
  <c r="B280" i="6"/>
  <c r="B279" i="6"/>
  <c r="B278" i="6"/>
  <c r="B277" i="6"/>
  <c r="B276" i="6"/>
  <c r="B275" i="6"/>
  <c r="B274" i="6"/>
  <c r="B273" i="6"/>
  <c r="B272" i="6"/>
  <c r="B271" i="6"/>
  <c r="B270" i="6"/>
  <c r="B269" i="6"/>
  <c r="B268" i="6"/>
  <c r="B267" i="6"/>
  <c r="B266" i="6"/>
  <c r="B265" i="6"/>
  <c r="B264" i="6"/>
  <c r="B263" i="6"/>
  <c r="B262" i="6"/>
  <c r="B261" i="6"/>
  <c r="B260" i="6"/>
  <c r="B259" i="6"/>
  <c r="B258" i="6"/>
  <c r="B257" i="6"/>
  <c r="B256" i="6"/>
  <c r="B255" i="6"/>
  <c r="B254" i="6"/>
  <c r="B253" i="6"/>
  <c r="B252" i="6"/>
  <c r="B251" i="6"/>
  <c r="B250" i="6"/>
  <c r="B249" i="6"/>
  <c r="B248" i="6"/>
  <c r="B247" i="6"/>
  <c r="B246" i="6"/>
  <c r="B245" i="6"/>
  <c r="B244" i="6"/>
  <c r="B243" i="6"/>
  <c r="B242" i="6"/>
  <c r="B241" i="6"/>
  <c r="B240" i="6"/>
  <c r="B239" i="6"/>
  <c r="B238" i="6"/>
  <c r="B237" i="6"/>
  <c r="B236" i="6"/>
  <c r="B235" i="6"/>
  <c r="B234" i="6"/>
  <c r="B233" i="6"/>
  <c r="B232" i="6"/>
  <c r="B231" i="6"/>
  <c r="B230" i="6"/>
  <c r="B229" i="6"/>
  <c r="B228" i="6"/>
  <c r="B227" i="6"/>
  <c r="B226" i="6"/>
  <c r="B225" i="6"/>
  <c r="B224" i="6"/>
  <c r="B223" i="6"/>
  <c r="B222" i="6"/>
  <c r="B221" i="6"/>
  <c r="B220" i="6"/>
  <c r="B219" i="6"/>
  <c r="B218" i="6"/>
  <c r="B217" i="6"/>
  <c r="B216" i="6"/>
  <c r="B215" i="6"/>
  <c r="B214" i="6"/>
  <c r="B213" i="6"/>
  <c r="B212" i="6"/>
  <c r="B211" i="6"/>
  <c r="B210" i="6"/>
  <c r="B209" i="6"/>
  <c r="B208" i="6"/>
  <c r="B207" i="6"/>
  <c r="B206" i="6"/>
  <c r="B205" i="6"/>
  <c r="B204" i="6"/>
  <c r="B203" i="6"/>
  <c r="B202" i="6"/>
  <c r="B201" i="6"/>
  <c r="B200" i="6"/>
  <c r="B199" i="6"/>
  <c r="B198" i="6"/>
  <c r="B197" i="6"/>
  <c r="B196" i="6"/>
  <c r="B195" i="6"/>
  <c r="B194" i="6"/>
  <c r="B193" i="6"/>
  <c r="B192" i="6"/>
  <c r="B191" i="6"/>
  <c r="B190" i="6"/>
  <c r="B189" i="6"/>
  <c r="B188" i="6"/>
  <c r="B187" i="6"/>
  <c r="B186" i="6"/>
  <c r="B185" i="6"/>
  <c r="B184" i="6"/>
  <c r="B183" i="6"/>
  <c r="B182" i="6"/>
  <c r="B181" i="6"/>
  <c r="B180" i="6"/>
  <c r="B179" i="6"/>
  <c r="B178" i="6"/>
  <c r="B177" i="6"/>
  <c r="B176" i="6"/>
  <c r="B175" i="6"/>
  <c r="B174" i="6"/>
  <c r="B173" i="6"/>
  <c r="B172" i="6"/>
  <c r="B171" i="6"/>
  <c r="B170" i="6"/>
  <c r="B169" i="6"/>
  <c r="B168" i="6"/>
  <c r="B167" i="6"/>
  <c r="B166" i="6"/>
  <c r="B165" i="6"/>
  <c r="B164" i="6"/>
  <c r="B163" i="6"/>
  <c r="B162" i="6"/>
  <c r="B161" i="6"/>
  <c r="B160" i="6"/>
  <c r="B159" i="6"/>
  <c r="B158" i="6"/>
  <c r="B157" i="6"/>
  <c r="B156" i="6"/>
  <c r="B155" i="6"/>
  <c r="B154" i="6"/>
  <c r="B153" i="6"/>
  <c r="B152" i="6"/>
  <c r="B151" i="6"/>
  <c r="B150" i="6"/>
  <c r="B149" i="6"/>
  <c r="B148" i="6"/>
  <c r="B147" i="6"/>
  <c r="B146" i="6"/>
  <c r="B145" i="6"/>
  <c r="B144" i="6"/>
  <c r="B143" i="6"/>
  <c r="B142" i="6"/>
  <c r="B141" i="6"/>
  <c r="B140" i="6"/>
  <c r="B139" i="6"/>
  <c r="B138" i="6"/>
  <c r="B137" i="6"/>
  <c r="B136" i="6"/>
  <c r="B135" i="6"/>
  <c r="B134" i="6"/>
  <c r="B133" i="6"/>
  <c r="B132" i="6"/>
  <c r="B131" i="6"/>
  <c r="B130" i="6"/>
  <c r="B129" i="6"/>
  <c r="B128" i="6"/>
  <c r="B127" i="6"/>
  <c r="B126" i="6"/>
  <c r="B125" i="6"/>
  <c r="B124" i="6"/>
  <c r="B123" i="6"/>
  <c r="B122" i="6"/>
  <c r="B121" i="6"/>
  <c r="B120" i="6"/>
  <c r="B119" i="6"/>
  <c r="B118" i="6"/>
  <c r="B117" i="6"/>
  <c r="B116" i="6"/>
  <c r="B115" i="6"/>
  <c r="B114" i="6"/>
  <c r="B113" i="6"/>
  <c r="B112" i="6"/>
  <c r="B111" i="6"/>
  <c r="B110" i="6"/>
  <c r="B109" i="6"/>
  <c r="B108" i="6"/>
  <c r="B107" i="6"/>
  <c r="B106" i="6"/>
  <c r="B105" i="6"/>
  <c r="B104" i="6"/>
  <c r="B103" i="6"/>
  <c r="B102" i="6"/>
  <c r="B101" i="6"/>
  <c r="B100" i="6"/>
  <c r="B99" i="6"/>
  <c r="B98" i="6"/>
  <c r="B97" i="6"/>
  <c r="B96" i="6"/>
  <c r="B95" i="6"/>
  <c r="B94" i="6"/>
  <c r="B93" i="6"/>
  <c r="B92" i="6"/>
  <c r="B91" i="6"/>
  <c r="B90" i="6"/>
  <c r="B89" i="6"/>
  <c r="B88" i="6"/>
  <c r="B87" i="6"/>
  <c r="B86" i="6"/>
  <c r="B85" i="6"/>
  <c r="B84" i="6"/>
  <c r="B83" i="6"/>
  <c r="B82" i="6"/>
  <c r="B81" i="6"/>
  <c r="B80" i="6"/>
  <c r="B79" i="6"/>
  <c r="B78" i="6"/>
  <c r="B77" i="6"/>
  <c r="B76" i="6"/>
  <c r="B75" i="6"/>
  <c r="B74" i="6"/>
  <c r="B73" i="6"/>
  <c r="B72" i="6"/>
  <c r="B71" i="6"/>
  <c r="B70" i="6"/>
  <c r="B69" i="6"/>
  <c r="B68" i="6"/>
  <c r="B67" i="6"/>
  <c r="B66" i="6"/>
  <c r="B65" i="6"/>
  <c r="B64" i="6"/>
  <c r="B63" i="6"/>
  <c r="B62" i="6"/>
  <c r="B61" i="6"/>
  <c r="B60" i="6"/>
  <c r="B59" i="6"/>
  <c r="B58" i="6"/>
  <c r="B57" i="6"/>
  <c r="B56" i="6"/>
  <c r="B55" i="6"/>
  <c r="B54" i="6"/>
  <c r="B53" i="6"/>
  <c r="B52" i="6"/>
  <c r="B51" i="6"/>
  <c r="B50" i="6"/>
  <c r="B49" i="6"/>
  <c r="B48" i="6"/>
  <c r="B47" i="6"/>
  <c r="B46" i="6"/>
  <c r="B45" i="6"/>
  <c r="B44" i="6"/>
  <c r="B43" i="6"/>
  <c r="B42" i="6"/>
  <c r="B41"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B2" i="6"/>
  <c r="V1994" i="1" l="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1993" i="1"/>
  <c r="CZ2657" i="1" l="1"/>
  <c r="CZ2658" i="1"/>
  <c r="CZ2651" i="1" l="1"/>
  <c r="CZ2650" i="1"/>
  <c r="CZ2648" i="1" l="1"/>
  <c r="CZ2629" i="1"/>
  <c r="CZ2630" i="1"/>
  <c r="CZ2631" i="1"/>
  <c r="CZ2632" i="1"/>
  <c r="CZ2633" i="1"/>
  <c r="CZ2634" i="1"/>
  <c r="CZ2635" i="1"/>
  <c r="CZ2636" i="1"/>
  <c r="CZ2637" i="1"/>
  <c r="CZ2638" i="1"/>
  <c r="CZ2639" i="1"/>
  <c r="CZ2640" i="1"/>
  <c r="CZ2641" i="1"/>
  <c r="CZ2642" i="1"/>
  <c r="CZ2643" i="1"/>
  <c r="CZ2644" i="1"/>
  <c r="CZ2645" i="1"/>
  <c r="CZ2646" i="1"/>
  <c r="CZ2647" i="1"/>
  <c r="CZ2628" i="1"/>
  <c r="CZ2649" i="1"/>
  <c r="CZ2591" i="1"/>
  <c r="CZ2592" i="1"/>
  <c r="CZ2593" i="1"/>
  <c r="CZ2594" i="1"/>
  <c r="CZ2595" i="1"/>
  <c r="CZ2596" i="1"/>
  <c r="CZ2597" i="1"/>
  <c r="CZ2598" i="1"/>
  <c r="CZ2599" i="1"/>
  <c r="CZ2600" i="1"/>
  <c r="CZ2601" i="1"/>
  <c r="CZ2602" i="1"/>
  <c r="CZ2603" i="1"/>
  <c r="CZ2604" i="1"/>
  <c r="CZ2605" i="1"/>
  <c r="CZ2606" i="1"/>
  <c r="CZ2607" i="1"/>
  <c r="CZ2608" i="1"/>
  <c r="CZ2609" i="1"/>
  <c r="CZ2610" i="1"/>
  <c r="CZ2611" i="1"/>
  <c r="CZ2612" i="1"/>
  <c r="CZ2613" i="1"/>
  <c r="CZ2614" i="1"/>
  <c r="CZ2615" i="1"/>
  <c r="CZ2616" i="1"/>
  <c r="CZ2617" i="1"/>
  <c r="CZ2618" i="1"/>
  <c r="CZ1841" i="1"/>
  <c r="CZ1814" i="1"/>
  <c r="CZ2620" i="1"/>
  <c r="CZ2621" i="1"/>
  <c r="CZ2622" i="1"/>
  <c r="CZ2623" i="1"/>
  <c r="CZ2624" i="1"/>
  <c r="CZ2625" i="1"/>
  <c r="CZ2626" i="1"/>
  <c r="CZ2627" i="1"/>
  <c r="CZ2619" i="1"/>
  <c r="CZ2571" i="1"/>
  <c r="CZ2572" i="1"/>
  <c r="CZ2573" i="1"/>
  <c r="CZ2574" i="1"/>
  <c r="CZ2575" i="1"/>
  <c r="CZ2576" i="1"/>
  <c r="CZ2577" i="1"/>
  <c r="CZ2578" i="1"/>
  <c r="CZ2579" i="1"/>
  <c r="CZ2580" i="1"/>
  <c r="CZ2581" i="1"/>
  <c r="CZ2582" i="1"/>
  <c r="CZ2583" i="1"/>
  <c r="CZ2584" i="1"/>
  <c r="CZ2585" i="1"/>
  <c r="CZ2586" i="1"/>
  <c r="CZ2587" i="1"/>
  <c r="CZ2588" i="1"/>
  <c r="CZ2589" i="1"/>
  <c r="CZ2590" i="1"/>
  <c r="CZ1748" i="1"/>
  <c r="CZ1749" i="1"/>
  <c r="CZ1750" i="1"/>
  <c r="CZ2562" i="1"/>
  <c r="CZ2563" i="1"/>
  <c r="CZ2564" i="1"/>
  <c r="CZ2565" i="1"/>
  <c r="CZ2566" i="1"/>
  <c r="CZ2567" i="1"/>
  <c r="CZ2568" i="1"/>
  <c r="CZ2569" i="1"/>
  <c r="CZ2570" i="1"/>
  <c r="CZ2561" i="1"/>
  <c r="CZ2536" i="1"/>
  <c r="CZ2537" i="1"/>
  <c r="CZ2538" i="1"/>
  <c r="CZ2539" i="1"/>
  <c r="CZ2540" i="1"/>
  <c r="CZ2541" i="1"/>
  <c r="CZ2542" i="1"/>
  <c r="CZ2543" i="1"/>
  <c r="CZ2544" i="1"/>
  <c r="CZ2545" i="1"/>
  <c r="CZ2546" i="1"/>
  <c r="CZ2547" i="1"/>
  <c r="CZ2548" i="1"/>
  <c r="CZ2549" i="1"/>
  <c r="CZ2550" i="1"/>
  <c r="CZ2551" i="1"/>
  <c r="CZ2552" i="1"/>
  <c r="CZ2553" i="1"/>
  <c r="CZ2554" i="1"/>
  <c r="CZ2555" i="1"/>
  <c r="CZ2556" i="1"/>
  <c r="CZ2557" i="1"/>
  <c r="CZ2558" i="1"/>
  <c r="CZ2559" i="1"/>
  <c r="CZ2560" i="1"/>
  <c r="CZ2522" i="1"/>
  <c r="CZ2523" i="1"/>
  <c r="CZ2524" i="1"/>
  <c r="CZ2525" i="1"/>
  <c r="CZ2526" i="1"/>
  <c r="CZ2527" i="1"/>
  <c r="CZ2528" i="1"/>
  <c r="CZ2529" i="1"/>
  <c r="CZ2530" i="1"/>
  <c r="CZ2531" i="1"/>
  <c r="CZ2532" i="1"/>
  <c r="CZ2533" i="1"/>
  <c r="CZ2534" i="1"/>
  <c r="CZ2535" i="1"/>
  <c r="CZ2498" i="1"/>
  <c r="CZ2499" i="1"/>
  <c r="CZ2500" i="1"/>
  <c r="CZ2501" i="1"/>
  <c r="CZ2502" i="1"/>
  <c r="CZ2503" i="1"/>
  <c r="CZ2504" i="1"/>
  <c r="CZ2505" i="1"/>
  <c r="CZ2506" i="1"/>
  <c r="CZ2507" i="1"/>
  <c r="CZ2508" i="1"/>
  <c r="CZ2509" i="1"/>
  <c r="CZ2510" i="1"/>
  <c r="CZ2511" i="1"/>
  <c r="CZ2512" i="1"/>
  <c r="CZ2513" i="1"/>
  <c r="CZ2514" i="1"/>
  <c r="CZ2515" i="1"/>
  <c r="CZ2516" i="1"/>
  <c r="CZ2517" i="1"/>
  <c r="CZ2518" i="1"/>
  <c r="CZ2519" i="1"/>
  <c r="CZ2520" i="1"/>
  <c r="CZ2521" i="1"/>
  <c r="CZ2497" i="1"/>
  <c r="CZ2496" i="1"/>
  <c r="CZ2472" i="1"/>
  <c r="CZ2473" i="1"/>
  <c r="CZ2474" i="1"/>
  <c r="CZ2475" i="1"/>
  <c r="CZ2476" i="1"/>
  <c r="CZ2477" i="1"/>
  <c r="CZ2478" i="1"/>
  <c r="CZ2479" i="1"/>
  <c r="CZ2480" i="1"/>
  <c r="CZ2481" i="1"/>
  <c r="CZ2482" i="1"/>
  <c r="CZ2483" i="1"/>
  <c r="CZ2484" i="1"/>
  <c r="CZ2485" i="1"/>
  <c r="CZ2486" i="1"/>
  <c r="CZ2487" i="1"/>
  <c r="CZ2488" i="1"/>
  <c r="CZ2489" i="1"/>
  <c r="CZ2490" i="1"/>
  <c r="CZ2491" i="1"/>
  <c r="CZ2492" i="1"/>
  <c r="CZ2493" i="1"/>
  <c r="CZ2494" i="1"/>
  <c r="CZ2495" i="1"/>
  <c r="CZ2471" i="1"/>
  <c r="CZ2462" i="1"/>
  <c r="CZ2463" i="1"/>
  <c r="CZ2464" i="1"/>
  <c r="CZ2465" i="1"/>
  <c r="CZ2466" i="1"/>
  <c r="CZ2467" i="1"/>
  <c r="CZ2468" i="1"/>
  <c r="CZ2469" i="1"/>
  <c r="CZ2470" i="1"/>
  <c r="CZ2456" i="1"/>
  <c r="CZ2457" i="1"/>
  <c r="CZ2458" i="1"/>
  <c r="CZ2459" i="1"/>
  <c r="CZ2460" i="1"/>
  <c r="CZ2461" i="1"/>
  <c r="CZ2455" i="1"/>
  <c r="CZ2426" i="1"/>
  <c r="CZ2427" i="1"/>
  <c r="CZ2428" i="1"/>
  <c r="CZ2429" i="1"/>
  <c r="CZ2430" i="1"/>
  <c r="CZ2431" i="1"/>
  <c r="CZ2432" i="1"/>
  <c r="CZ2433" i="1"/>
  <c r="CZ2434" i="1"/>
  <c r="CZ2435" i="1"/>
  <c r="CZ2436" i="1"/>
  <c r="CZ2437" i="1"/>
  <c r="CZ2438" i="1"/>
  <c r="CZ2439" i="1"/>
  <c r="CZ2440" i="1"/>
  <c r="CZ2441" i="1"/>
  <c r="CZ2442" i="1"/>
  <c r="CZ2443" i="1"/>
  <c r="CZ2444" i="1"/>
  <c r="CZ2445" i="1"/>
  <c r="CZ2446" i="1"/>
  <c r="CZ2447" i="1"/>
  <c r="CZ2448" i="1"/>
  <c r="CZ2449" i="1"/>
  <c r="CZ2450" i="1"/>
  <c r="CZ2451" i="1"/>
  <c r="CZ2452" i="1"/>
  <c r="CZ2453" i="1"/>
  <c r="CZ2454" i="1"/>
  <c r="CZ2425" i="1"/>
  <c r="CZ2380" i="1"/>
  <c r="CZ2381" i="1"/>
  <c r="CZ2382" i="1"/>
  <c r="CZ2383" i="1"/>
  <c r="CZ2384" i="1"/>
  <c r="CZ2385" i="1"/>
  <c r="CZ2386" i="1"/>
  <c r="CZ2387" i="1"/>
  <c r="CZ2388" i="1"/>
  <c r="CZ2389" i="1"/>
  <c r="CZ2390" i="1"/>
  <c r="CZ2391" i="1"/>
  <c r="CZ2392" i="1"/>
  <c r="CZ2393" i="1"/>
  <c r="CZ2394" i="1"/>
  <c r="CZ2395" i="1"/>
  <c r="CZ2396" i="1"/>
  <c r="CZ2397" i="1"/>
  <c r="CZ2398" i="1"/>
  <c r="CZ2399" i="1"/>
  <c r="CZ2400" i="1"/>
  <c r="CZ2401" i="1"/>
  <c r="CZ2402" i="1"/>
  <c r="CZ2403" i="1"/>
  <c r="CZ2404" i="1"/>
  <c r="CZ2405" i="1"/>
  <c r="CZ2406" i="1"/>
  <c r="CZ2407" i="1"/>
  <c r="CZ2408" i="1"/>
  <c r="CZ2409" i="1"/>
  <c r="CZ2410" i="1"/>
  <c r="CZ2411" i="1"/>
  <c r="CZ2412" i="1"/>
  <c r="CZ2413" i="1"/>
  <c r="CZ2414" i="1"/>
  <c r="CZ2415" i="1"/>
  <c r="CZ2416" i="1"/>
  <c r="CZ2417" i="1"/>
  <c r="CZ2418" i="1"/>
  <c r="CZ2419" i="1"/>
  <c r="CZ2420" i="1"/>
  <c r="CZ2421" i="1"/>
  <c r="CZ2422" i="1"/>
  <c r="CZ2423" i="1"/>
  <c r="CZ2424" i="1"/>
  <c r="CZ2379" i="1"/>
  <c r="CZ2378" i="1"/>
  <c r="CZ2377" i="1"/>
  <c r="CZ2376" i="1"/>
  <c r="CZ2375" i="1"/>
  <c r="CZ2374" i="1"/>
  <c r="CZ2373" i="1"/>
  <c r="CZ2372" i="1"/>
  <c r="CZ2371" i="1"/>
  <c r="CZ2370" i="1"/>
  <c r="CZ2369" i="1"/>
  <c r="CZ2368" i="1"/>
  <c r="CZ2367" i="1"/>
  <c r="CZ2366" i="1"/>
  <c r="CZ2365" i="1"/>
  <c r="CZ2364" i="1"/>
  <c r="CZ2327" i="1"/>
  <c r="CZ2328" i="1"/>
  <c r="CZ2329" i="1"/>
  <c r="CZ2330" i="1"/>
  <c r="CZ2331" i="1"/>
  <c r="CZ2332" i="1"/>
  <c r="CZ2333" i="1"/>
  <c r="CZ2334" i="1"/>
  <c r="CZ2335" i="1"/>
  <c r="CZ2336" i="1"/>
  <c r="CZ2337" i="1"/>
  <c r="CZ2338" i="1"/>
  <c r="CZ2339" i="1"/>
  <c r="CZ2340" i="1"/>
  <c r="CZ2341" i="1"/>
  <c r="CZ2342" i="1"/>
  <c r="CZ2343" i="1"/>
  <c r="CZ2344" i="1"/>
  <c r="CZ2345" i="1"/>
  <c r="CZ2346" i="1"/>
  <c r="CZ2347" i="1"/>
  <c r="CZ2348" i="1"/>
  <c r="CZ2349" i="1"/>
  <c r="CZ2350" i="1"/>
  <c r="CZ2351" i="1"/>
  <c r="CZ2352" i="1"/>
  <c r="CZ2353" i="1"/>
  <c r="CZ2354" i="1"/>
  <c r="CZ2355" i="1"/>
  <c r="CZ2356" i="1"/>
  <c r="CZ2357" i="1"/>
  <c r="CZ2358" i="1"/>
  <c r="CZ2359" i="1"/>
  <c r="CZ2360" i="1"/>
  <c r="CZ2361" i="1"/>
  <c r="CZ2362" i="1"/>
  <c r="CZ2363" i="1"/>
  <c r="CZ2326" i="1"/>
  <c r="CZ2318" i="1"/>
  <c r="CZ2319" i="1"/>
  <c r="CZ2320" i="1"/>
  <c r="CZ2321" i="1"/>
  <c r="CZ2322" i="1"/>
  <c r="CZ2323" i="1"/>
  <c r="CZ2324" i="1"/>
  <c r="CZ2325" i="1"/>
  <c r="CZ2317" i="1"/>
  <c r="CZ2316" i="1"/>
  <c r="CZ2315" i="1"/>
  <c r="CZ2314" i="1"/>
  <c r="CZ2227" i="1"/>
  <c r="CZ2228" i="1"/>
  <c r="CZ2229" i="1"/>
  <c r="CZ2230" i="1"/>
  <c r="CZ2231" i="1"/>
  <c r="CZ2232" i="1"/>
  <c r="CZ2233" i="1"/>
  <c r="CZ2234" i="1"/>
  <c r="CZ2235" i="1"/>
  <c r="CZ2236" i="1"/>
  <c r="CZ2237" i="1"/>
  <c r="CZ2238" i="1"/>
  <c r="CZ2239" i="1"/>
  <c r="CZ2240" i="1"/>
  <c r="CZ2241" i="1"/>
  <c r="CZ2242" i="1"/>
  <c r="CZ2243" i="1"/>
  <c r="CZ2244" i="1"/>
  <c r="CZ2245" i="1"/>
  <c r="CZ2246" i="1"/>
  <c r="CZ2247" i="1"/>
  <c r="CZ2248" i="1"/>
  <c r="CZ2249" i="1"/>
  <c r="CZ2250" i="1"/>
  <c r="CZ2251" i="1"/>
  <c r="CZ2252" i="1"/>
  <c r="CZ2253" i="1"/>
  <c r="CZ2254" i="1"/>
  <c r="CZ2255" i="1"/>
  <c r="CZ2256" i="1"/>
  <c r="CZ2257" i="1"/>
  <c r="CZ2258" i="1"/>
  <c r="CZ2259" i="1"/>
  <c r="CZ2260" i="1"/>
  <c r="CZ2261" i="1"/>
  <c r="CZ2262" i="1"/>
  <c r="CZ2263" i="1"/>
  <c r="CZ2264" i="1"/>
  <c r="CZ2265" i="1"/>
  <c r="CZ2266" i="1"/>
  <c r="CZ2267" i="1"/>
  <c r="CZ2268" i="1"/>
  <c r="CZ2269" i="1"/>
  <c r="CZ2270" i="1"/>
  <c r="CZ2271" i="1"/>
  <c r="CZ2272" i="1"/>
  <c r="CZ2273" i="1"/>
  <c r="CZ2274" i="1"/>
  <c r="CZ2275" i="1"/>
  <c r="CZ2276" i="1"/>
  <c r="CZ2277" i="1"/>
  <c r="CZ2278" i="1"/>
  <c r="CZ2279" i="1"/>
  <c r="CZ2280" i="1"/>
  <c r="CZ2281" i="1"/>
  <c r="CZ2282" i="1"/>
  <c r="CZ2283" i="1"/>
  <c r="CZ2284" i="1"/>
  <c r="CZ2285" i="1"/>
  <c r="CZ2286" i="1"/>
  <c r="CZ2287" i="1"/>
  <c r="CZ2288" i="1"/>
  <c r="CZ2289" i="1"/>
  <c r="CZ2290" i="1"/>
  <c r="CZ2291" i="1"/>
  <c r="CZ2292" i="1"/>
  <c r="CZ2293" i="1"/>
  <c r="CZ2294" i="1"/>
  <c r="CZ2295" i="1"/>
  <c r="CZ2296" i="1"/>
  <c r="CZ2297" i="1"/>
  <c r="CZ2298" i="1"/>
  <c r="CZ2299" i="1"/>
  <c r="CZ2300" i="1"/>
  <c r="CZ2301" i="1"/>
  <c r="CZ2302" i="1"/>
  <c r="CZ2303" i="1"/>
  <c r="CZ2304" i="1"/>
  <c r="CZ2305" i="1"/>
  <c r="CZ2306" i="1"/>
  <c r="CZ2307" i="1"/>
  <c r="CZ2308" i="1"/>
  <c r="CZ2309" i="1"/>
  <c r="CZ2310" i="1"/>
  <c r="CZ2311" i="1"/>
  <c r="CZ2312" i="1"/>
  <c r="CZ2313" i="1"/>
  <c r="CZ1634" i="1"/>
  <c r="CZ1635" i="1"/>
  <c r="CZ1636" i="1"/>
  <c r="CZ1637" i="1"/>
  <c r="CZ1638" i="1"/>
  <c r="CZ1639" i="1"/>
  <c r="CZ1640" i="1"/>
  <c r="CZ1641" i="1"/>
  <c r="CZ1642" i="1"/>
  <c r="CZ1643" i="1"/>
  <c r="CZ1644" i="1"/>
  <c r="CZ1645" i="1"/>
  <c r="CZ1646" i="1"/>
  <c r="CZ1647" i="1"/>
  <c r="CZ1648" i="1"/>
  <c r="CZ1649" i="1"/>
  <c r="CZ1650" i="1"/>
  <c r="CZ1651" i="1"/>
  <c r="CZ1652" i="1"/>
  <c r="CZ1653" i="1"/>
  <c r="CZ1654" i="1"/>
  <c r="CZ1655" i="1"/>
  <c r="CZ1656" i="1"/>
  <c r="CZ1657" i="1"/>
  <c r="CZ1658" i="1"/>
  <c r="CZ1659" i="1"/>
  <c r="CZ1660" i="1"/>
  <c r="CZ1661" i="1"/>
  <c r="CZ1662" i="1"/>
  <c r="CZ1663" i="1"/>
  <c r="CZ1664" i="1"/>
  <c r="CZ1665" i="1"/>
  <c r="CZ1666" i="1"/>
  <c r="CZ1667" i="1"/>
  <c r="CZ1668" i="1"/>
  <c r="CZ1669" i="1"/>
  <c r="CZ1670" i="1"/>
  <c r="CZ1671" i="1"/>
  <c r="CZ1672" i="1"/>
  <c r="CZ1673" i="1"/>
  <c r="CZ1674" i="1"/>
  <c r="CZ1675" i="1"/>
  <c r="CZ1676" i="1"/>
  <c r="CZ1677" i="1"/>
  <c r="CZ1678" i="1"/>
  <c r="CZ1679" i="1"/>
  <c r="CZ1680" i="1"/>
  <c r="CZ1681" i="1"/>
  <c r="CZ1682" i="1"/>
  <c r="CZ1683" i="1"/>
  <c r="CZ1684" i="1"/>
  <c r="CZ1685" i="1"/>
  <c r="CZ1686" i="1"/>
  <c r="CZ1687" i="1"/>
  <c r="CZ1688" i="1"/>
  <c r="CZ1689" i="1"/>
  <c r="CZ1690" i="1"/>
  <c r="CZ1691" i="1"/>
  <c r="CZ1692" i="1"/>
  <c r="CZ1693" i="1"/>
  <c r="CZ1694" i="1"/>
  <c r="CZ1695" i="1"/>
  <c r="CZ1696" i="1"/>
  <c r="CZ1697" i="1"/>
  <c r="CZ1698" i="1"/>
  <c r="CZ1699" i="1"/>
  <c r="CZ1700" i="1"/>
  <c r="CZ1701" i="1"/>
  <c r="CZ1702" i="1"/>
  <c r="CZ1703" i="1"/>
  <c r="CZ1704" i="1"/>
  <c r="CZ1705" i="1"/>
  <c r="CZ1706" i="1"/>
  <c r="CZ1707" i="1"/>
  <c r="CZ1708" i="1"/>
  <c r="CZ1709" i="1"/>
  <c r="CZ1710" i="1"/>
  <c r="CZ1711" i="1"/>
  <c r="CZ1712" i="1"/>
  <c r="CZ1713" i="1"/>
  <c r="CZ1714" i="1"/>
  <c r="CZ1715" i="1"/>
  <c r="CZ1716" i="1"/>
  <c r="CZ1717" i="1"/>
  <c r="CZ1718" i="1"/>
  <c r="CZ1719" i="1"/>
  <c r="CZ1720" i="1"/>
  <c r="CZ1721" i="1"/>
  <c r="CZ1722" i="1"/>
  <c r="CZ1723" i="1"/>
  <c r="CZ1724" i="1"/>
  <c r="CZ1725" i="1"/>
  <c r="CZ1726" i="1"/>
  <c r="CZ1727" i="1"/>
  <c r="CZ1728" i="1"/>
  <c r="CZ1729" i="1"/>
  <c r="CZ1730" i="1"/>
  <c r="CZ1731" i="1"/>
  <c r="CZ1732" i="1"/>
  <c r="CZ1733" i="1"/>
  <c r="CZ1734" i="1"/>
  <c r="CZ1735" i="1"/>
  <c r="CZ1736" i="1"/>
  <c r="CZ1737" i="1"/>
  <c r="CZ1738" i="1"/>
  <c r="CZ1739" i="1"/>
  <c r="CZ1740" i="1"/>
  <c r="CZ1741" i="1"/>
  <c r="CZ1742" i="1"/>
  <c r="CZ1743" i="1"/>
  <c r="CZ1744" i="1"/>
  <c r="CZ1745" i="1"/>
  <c r="CZ1746" i="1"/>
  <c r="CZ1747" i="1"/>
  <c r="CZ1751" i="1"/>
  <c r="CZ1752" i="1"/>
  <c r="CZ1753" i="1"/>
  <c r="CZ1754" i="1"/>
  <c r="CZ1755" i="1"/>
  <c r="CZ1756" i="1"/>
  <c r="CZ1757" i="1"/>
  <c r="CZ1758" i="1"/>
  <c r="CZ1759" i="1"/>
  <c r="CZ1760" i="1"/>
  <c r="CZ1761" i="1"/>
  <c r="CZ1762" i="1"/>
  <c r="CZ1763" i="1"/>
  <c r="CZ1764" i="1"/>
  <c r="CZ1765" i="1"/>
  <c r="CZ1766" i="1"/>
  <c r="CZ1767" i="1"/>
  <c r="CZ1768" i="1"/>
  <c r="CZ1769" i="1"/>
  <c r="CZ1770" i="1"/>
  <c r="CZ1771" i="1"/>
  <c r="CZ1772" i="1"/>
  <c r="CZ1773" i="1"/>
  <c r="CZ1774" i="1"/>
  <c r="CZ1775" i="1"/>
  <c r="CZ1776" i="1"/>
  <c r="CZ1777" i="1"/>
  <c r="CZ1778" i="1"/>
  <c r="CZ1779" i="1"/>
  <c r="CZ1780" i="1"/>
  <c r="CZ1781" i="1"/>
  <c r="CZ1782" i="1"/>
  <c r="CZ1783" i="1"/>
  <c r="CZ1784" i="1"/>
  <c r="CZ1785" i="1"/>
  <c r="CZ1786" i="1"/>
  <c r="CZ1787" i="1"/>
  <c r="CZ1788" i="1"/>
  <c r="CZ1789" i="1"/>
  <c r="CZ1790" i="1"/>
  <c r="CZ1791" i="1"/>
  <c r="CZ1792" i="1"/>
  <c r="CZ1793" i="1"/>
  <c r="CZ1794" i="1"/>
  <c r="CZ1795" i="1"/>
  <c r="CZ1796" i="1"/>
  <c r="CZ1797" i="1"/>
  <c r="CZ1798" i="1"/>
  <c r="CZ1799" i="1"/>
  <c r="CZ1800" i="1"/>
  <c r="CZ1801" i="1"/>
  <c r="CZ1802" i="1"/>
  <c r="CZ1803" i="1"/>
  <c r="CZ1804" i="1"/>
  <c r="CZ1805" i="1"/>
  <c r="CZ1806" i="1"/>
  <c r="CZ1807" i="1"/>
  <c r="CZ1808" i="1"/>
  <c r="CZ1809" i="1"/>
  <c r="CZ1810" i="1"/>
  <c r="CZ1811" i="1"/>
  <c r="CZ1812" i="1"/>
  <c r="CZ1813" i="1"/>
  <c r="CZ1815" i="1"/>
  <c r="CZ1816" i="1"/>
  <c r="CZ1817" i="1"/>
  <c r="CZ1818" i="1"/>
  <c r="CZ1819" i="1"/>
  <c r="CZ1820" i="1"/>
  <c r="CZ1821" i="1"/>
  <c r="CZ1822" i="1"/>
  <c r="CZ1823" i="1"/>
  <c r="CZ1824" i="1"/>
  <c r="CZ1825" i="1"/>
  <c r="CZ1826" i="1"/>
  <c r="CZ1827" i="1"/>
  <c r="CZ1828" i="1"/>
  <c r="CZ1829" i="1"/>
  <c r="CZ1830" i="1"/>
  <c r="CZ1831" i="1"/>
  <c r="CZ1832" i="1"/>
  <c r="CZ1833" i="1"/>
  <c r="CZ1834" i="1"/>
  <c r="CZ1835" i="1"/>
  <c r="CZ1836" i="1"/>
  <c r="CZ1837" i="1"/>
  <c r="CZ1838" i="1"/>
  <c r="CZ1839" i="1"/>
  <c r="CZ1840" i="1"/>
  <c r="CZ1842" i="1"/>
  <c r="CZ1843" i="1"/>
  <c r="CZ1844" i="1"/>
  <c r="CZ1845" i="1"/>
  <c r="CZ1846" i="1"/>
  <c r="CZ1847" i="1"/>
  <c r="CZ1848" i="1"/>
  <c r="CZ1849" i="1"/>
  <c r="CZ1850" i="1"/>
  <c r="CZ1851" i="1"/>
  <c r="CZ1852" i="1"/>
  <c r="CZ1853" i="1"/>
  <c r="CZ1854" i="1"/>
  <c r="CZ1855" i="1"/>
  <c r="CZ1856" i="1"/>
  <c r="CZ1857" i="1"/>
  <c r="CZ1858" i="1"/>
  <c r="CZ1859" i="1"/>
  <c r="CZ1860" i="1"/>
  <c r="CZ1861" i="1"/>
  <c r="CZ1862" i="1"/>
  <c r="CZ1863" i="1"/>
  <c r="CZ1864" i="1"/>
  <c r="CZ1865" i="1"/>
  <c r="CZ1866" i="1"/>
  <c r="CZ1867" i="1"/>
  <c r="CZ1868" i="1"/>
  <c r="CZ1869" i="1"/>
  <c r="CZ1870" i="1"/>
  <c r="CZ1871" i="1"/>
  <c r="CZ1872" i="1"/>
  <c r="CZ1873" i="1"/>
  <c r="CZ1874" i="1"/>
  <c r="CZ1875" i="1"/>
  <c r="CZ1876" i="1"/>
  <c r="CZ1877" i="1"/>
  <c r="CZ1878" i="1"/>
  <c r="CZ1879" i="1"/>
  <c r="CZ1880" i="1"/>
  <c r="CZ1881" i="1"/>
  <c r="CZ1882" i="1"/>
  <c r="CZ1883" i="1"/>
  <c r="CZ1884" i="1"/>
  <c r="CZ1885" i="1"/>
  <c r="CZ1886" i="1"/>
  <c r="CZ1887" i="1"/>
  <c r="CZ1888" i="1"/>
  <c r="CZ1889" i="1"/>
  <c r="CZ1890" i="1"/>
  <c r="CZ1891" i="1"/>
  <c r="CZ1892" i="1"/>
  <c r="CZ1893" i="1"/>
  <c r="CZ1894" i="1"/>
  <c r="CZ1895" i="1"/>
  <c r="CZ1896" i="1"/>
  <c r="CZ1897" i="1"/>
  <c r="CZ1898" i="1"/>
  <c r="CZ1899" i="1"/>
  <c r="CZ1900" i="1"/>
  <c r="CZ1901" i="1"/>
  <c r="CZ1902" i="1"/>
  <c r="CZ1903" i="1"/>
  <c r="CZ1904" i="1"/>
  <c r="CZ1905" i="1"/>
  <c r="CZ1906" i="1"/>
  <c r="CZ1907" i="1"/>
  <c r="CZ1908" i="1"/>
  <c r="CZ1909" i="1"/>
  <c r="CZ1910" i="1"/>
  <c r="CZ1911" i="1"/>
  <c r="CZ1912" i="1"/>
  <c r="CZ1913" i="1"/>
  <c r="CZ1914" i="1"/>
  <c r="CZ1915" i="1"/>
  <c r="CZ1916" i="1"/>
  <c r="CZ1917" i="1"/>
  <c r="CZ1918" i="1"/>
  <c r="CZ1919" i="1"/>
  <c r="CZ1920" i="1"/>
  <c r="CZ1921" i="1"/>
  <c r="CZ1922" i="1"/>
  <c r="CZ1923" i="1"/>
  <c r="CZ1924" i="1"/>
  <c r="CZ1925" i="1"/>
  <c r="CZ1926" i="1"/>
  <c r="CZ1927" i="1"/>
  <c r="CZ1928" i="1"/>
  <c r="CZ1929" i="1"/>
  <c r="CZ1930" i="1"/>
  <c r="CZ1931" i="1"/>
  <c r="CZ1932" i="1"/>
  <c r="CZ1933" i="1"/>
  <c r="CZ1934" i="1"/>
  <c r="CZ1935" i="1"/>
  <c r="CZ1936" i="1"/>
  <c r="CZ1937" i="1"/>
  <c r="CZ1938" i="1"/>
  <c r="CZ1939" i="1"/>
  <c r="CZ1940" i="1"/>
  <c r="CZ1941" i="1"/>
  <c r="CZ1942" i="1"/>
  <c r="CZ1943" i="1"/>
  <c r="CZ1944" i="1"/>
  <c r="CZ1945" i="1"/>
  <c r="CZ1946" i="1"/>
  <c r="CZ1947" i="1"/>
  <c r="CZ1948" i="1"/>
  <c r="CZ1949" i="1"/>
  <c r="CZ1950" i="1"/>
  <c r="CZ1951" i="1"/>
  <c r="CZ1952" i="1"/>
  <c r="CZ1953" i="1"/>
  <c r="CZ1954" i="1"/>
  <c r="CZ1955" i="1"/>
  <c r="CZ1956" i="1"/>
  <c r="CZ1957" i="1"/>
  <c r="CZ1958" i="1"/>
  <c r="CZ1959" i="1"/>
  <c r="CZ1960" i="1"/>
  <c r="CZ1961" i="1"/>
  <c r="CZ1962" i="1"/>
  <c r="CZ1963" i="1"/>
  <c r="CZ1964" i="1"/>
  <c r="CZ1965" i="1"/>
  <c r="CZ1966" i="1"/>
  <c r="CZ1967" i="1"/>
  <c r="CZ1968" i="1"/>
  <c r="CZ1969" i="1"/>
  <c r="CZ1970" i="1"/>
  <c r="CZ1971" i="1"/>
  <c r="CZ1972" i="1"/>
  <c r="CZ1973" i="1"/>
  <c r="CZ1974" i="1"/>
  <c r="CZ1975" i="1"/>
  <c r="CZ1976" i="1"/>
  <c r="CZ1977" i="1"/>
  <c r="CZ1978" i="1"/>
  <c r="CZ1979" i="1"/>
  <c r="CZ1980" i="1"/>
  <c r="CZ1981" i="1"/>
  <c r="CZ1982" i="1"/>
  <c r="CZ1983" i="1"/>
  <c r="CZ1984" i="1"/>
  <c r="CZ1985" i="1"/>
  <c r="CZ1986" i="1"/>
  <c r="CZ1987" i="1"/>
  <c r="CZ1988" i="1"/>
  <c r="CZ1989" i="1"/>
  <c r="CZ1990" i="1"/>
  <c r="CZ1991" i="1"/>
  <c r="CZ1992" i="1"/>
  <c r="CZ1993" i="1"/>
  <c r="CZ1994" i="1"/>
  <c r="CZ1995" i="1"/>
  <c r="CZ1996" i="1"/>
  <c r="CZ1997" i="1"/>
  <c r="CZ1998" i="1"/>
  <c r="CZ1999" i="1"/>
  <c r="CZ2000" i="1"/>
  <c r="CZ2001" i="1"/>
  <c r="CZ2002" i="1"/>
  <c r="CZ2003" i="1"/>
  <c r="CZ2004" i="1"/>
  <c r="CZ2005" i="1"/>
  <c r="CZ2006" i="1"/>
  <c r="CZ2007" i="1"/>
  <c r="CZ2008" i="1"/>
  <c r="CZ2009" i="1"/>
  <c r="CZ2010" i="1"/>
  <c r="CZ2011" i="1"/>
  <c r="CZ2012" i="1"/>
  <c r="CZ2013" i="1"/>
  <c r="CZ2014" i="1"/>
  <c r="CZ2015" i="1"/>
  <c r="CZ2016" i="1"/>
  <c r="CZ2017" i="1"/>
  <c r="CZ2018" i="1"/>
  <c r="CZ2019" i="1"/>
  <c r="CZ2020" i="1"/>
  <c r="CZ2021" i="1"/>
  <c r="CZ2022" i="1"/>
  <c r="CZ2023" i="1"/>
  <c r="CZ2024" i="1"/>
  <c r="CZ2025" i="1"/>
  <c r="CZ2026" i="1"/>
  <c r="CZ2027" i="1"/>
  <c r="CZ2028" i="1"/>
  <c r="CZ2029" i="1"/>
  <c r="CZ2030" i="1"/>
  <c r="CZ2031" i="1"/>
  <c r="CZ2032" i="1"/>
  <c r="CZ2033" i="1"/>
  <c r="CZ2034" i="1"/>
  <c r="CZ2035" i="1"/>
  <c r="CZ2036" i="1"/>
  <c r="CZ2037" i="1"/>
  <c r="CZ2038" i="1"/>
  <c r="CZ2039" i="1"/>
  <c r="CZ2040" i="1"/>
  <c r="CZ2041" i="1"/>
  <c r="CZ2042" i="1"/>
  <c r="CZ2043" i="1"/>
  <c r="CZ2044" i="1"/>
  <c r="CZ2045" i="1"/>
  <c r="CZ2046" i="1"/>
  <c r="CZ2047" i="1"/>
  <c r="CZ2048" i="1"/>
  <c r="CZ2049" i="1"/>
  <c r="CZ2050" i="1"/>
  <c r="CZ2051" i="1"/>
  <c r="CZ2052" i="1"/>
  <c r="CZ2053" i="1"/>
  <c r="CZ2054" i="1"/>
  <c r="CZ2055" i="1"/>
  <c r="CZ2056" i="1"/>
  <c r="CZ2057" i="1"/>
  <c r="CZ2058" i="1"/>
  <c r="CZ2059" i="1"/>
  <c r="CZ2060" i="1"/>
  <c r="CZ2061" i="1"/>
  <c r="CZ2062" i="1"/>
  <c r="CZ2063" i="1"/>
  <c r="CZ2064" i="1"/>
  <c r="CZ2065" i="1"/>
  <c r="CZ2066" i="1"/>
  <c r="CZ2067" i="1"/>
  <c r="CZ2068" i="1"/>
  <c r="CZ2069" i="1"/>
  <c r="CZ2070" i="1"/>
  <c r="CZ2071" i="1"/>
  <c r="CZ2072" i="1"/>
  <c r="CZ2073" i="1"/>
  <c r="CZ2074" i="1"/>
  <c r="CZ2075" i="1"/>
  <c r="CZ2076" i="1"/>
  <c r="CZ2077" i="1"/>
  <c r="CZ2078" i="1"/>
  <c r="CZ2079" i="1"/>
  <c r="CZ2080" i="1"/>
  <c r="CZ2081" i="1"/>
  <c r="CZ2082" i="1"/>
  <c r="CZ2083" i="1"/>
  <c r="CZ2084" i="1"/>
  <c r="CZ2085" i="1"/>
  <c r="CZ2086" i="1"/>
  <c r="CZ2087" i="1"/>
  <c r="CZ2088" i="1"/>
  <c r="CZ2089" i="1"/>
  <c r="CZ2090" i="1"/>
  <c r="CZ2091" i="1"/>
  <c r="CZ2092" i="1"/>
  <c r="CZ2093" i="1"/>
  <c r="CZ2094" i="1"/>
  <c r="CZ2095" i="1"/>
  <c r="CZ2096" i="1"/>
  <c r="CZ2097" i="1"/>
  <c r="CZ2098" i="1"/>
  <c r="CZ2099" i="1"/>
  <c r="CZ2100" i="1"/>
  <c r="CZ2101" i="1"/>
  <c r="CZ2102" i="1"/>
  <c r="CZ2103" i="1"/>
  <c r="CZ2104" i="1"/>
  <c r="CZ2105" i="1"/>
  <c r="CZ2106" i="1"/>
  <c r="CZ2107" i="1"/>
  <c r="CZ2108" i="1"/>
  <c r="CZ2109" i="1"/>
  <c r="CZ2110" i="1"/>
  <c r="CZ2111" i="1"/>
  <c r="CZ2112" i="1"/>
  <c r="CZ2113" i="1"/>
  <c r="CZ2114" i="1"/>
  <c r="CZ2115" i="1"/>
  <c r="CZ2116" i="1"/>
  <c r="CZ2117" i="1"/>
  <c r="CZ2118" i="1"/>
  <c r="CZ2119" i="1"/>
  <c r="CZ2120" i="1"/>
  <c r="CZ2121" i="1"/>
  <c r="CZ2122" i="1"/>
  <c r="CZ2123" i="1"/>
  <c r="CZ2124" i="1"/>
  <c r="CZ2125" i="1"/>
  <c r="CZ2126" i="1"/>
  <c r="CZ2127" i="1"/>
  <c r="CZ2128" i="1"/>
  <c r="CZ2129" i="1"/>
  <c r="CZ1633" i="1"/>
  <c r="CZ2167" i="1"/>
  <c r="CZ2168" i="1"/>
  <c r="CZ2169" i="1"/>
  <c r="CZ2170" i="1"/>
  <c r="CZ2171" i="1"/>
  <c r="CZ2172" i="1"/>
  <c r="CZ2173" i="1"/>
  <c r="CZ2174" i="1"/>
  <c r="CZ2175" i="1"/>
  <c r="CZ2176" i="1"/>
  <c r="CZ2177" i="1"/>
  <c r="CZ2178" i="1"/>
  <c r="CZ2179" i="1"/>
  <c r="CZ2180" i="1"/>
  <c r="CZ2181" i="1"/>
  <c r="CZ2182" i="1"/>
  <c r="CZ2183" i="1"/>
  <c r="CZ2184" i="1"/>
  <c r="CZ2185" i="1"/>
  <c r="CZ2186" i="1"/>
  <c r="CZ2187" i="1"/>
  <c r="CZ2188" i="1"/>
  <c r="CZ2189" i="1"/>
  <c r="CZ2190" i="1"/>
  <c r="CZ2191" i="1"/>
  <c r="CZ2192" i="1"/>
  <c r="CZ2193" i="1"/>
  <c r="CZ2194" i="1"/>
  <c r="CZ2195" i="1"/>
  <c r="CZ2196" i="1"/>
  <c r="CZ2197" i="1"/>
  <c r="CZ2198" i="1"/>
  <c r="CZ2199" i="1"/>
  <c r="CZ2200" i="1"/>
  <c r="CZ2201" i="1"/>
  <c r="CZ2202" i="1"/>
  <c r="CZ2203" i="1"/>
  <c r="CZ2204" i="1"/>
  <c r="CZ2205" i="1"/>
  <c r="CZ2206" i="1"/>
  <c r="CZ2207" i="1"/>
  <c r="CZ2208" i="1"/>
  <c r="CZ2209" i="1"/>
  <c r="CZ2210" i="1"/>
  <c r="CZ2211" i="1"/>
  <c r="CZ2212" i="1"/>
  <c r="CZ2213" i="1"/>
  <c r="CZ2214" i="1"/>
  <c r="CZ2215" i="1"/>
  <c r="CZ2216" i="1"/>
  <c r="CZ2217" i="1"/>
  <c r="CZ2218" i="1"/>
  <c r="CZ2219" i="1"/>
  <c r="CZ2220" i="1"/>
  <c r="CZ2221" i="1"/>
  <c r="CZ2222" i="1"/>
  <c r="CZ2223" i="1"/>
  <c r="CZ2224" i="1"/>
  <c r="CZ2225" i="1"/>
  <c r="CZ2226" i="1"/>
  <c r="CZ2166" i="1"/>
  <c r="CZ2131" i="1"/>
  <c r="CZ2132" i="1"/>
  <c r="CZ2133" i="1"/>
  <c r="CZ2134" i="1"/>
  <c r="CZ2135" i="1"/>
  <c r="CZ2136" i="1"/>
  <c r="CZ2137" i="1"/>
  <c r="CZ2138" i="1"/>
  <c r="CZ2139" i="1"/>
  <c r="CZ2140" i="1"/>
  <c r="CZ2141" i="1"/>
  <c r="CZ2142" i="1"/>
  <c r="CZ2143" i="1"/>
  <c r="CZ2144" i="1"/>
  <c r="CZ2145" i="1"/>
  <c r="CZ2146" i="1"/>
  <c r="CZ2147" i="1"/>
  <c r="CZ2148" i="1"/>
  <c r="CZ2149" i="1"/>
  <c r="CZ2150" i="1"/>
  <c r="CZ2151" i="1"/>
  <c r="CZ2152" i="1"/>
  <c r="CZ2153" i="1"/>
  <c r="CZ2154" i="1"/>
  <c r="CZ2155" i="1"/>
  <c r="CZ2156" i="1"/>
  <c r="CZ2157" i="1"/>
  <c r="CZ2158" i="1"/>
  <c r="CZ2159" i="1"/>
  <c r="CZ2160" i="1"/>
  <c r="CZ2161" i="1"/>
  <c r="CZ2162" i="1"/>
  <c r="CZ2163" i="1"/>
  <c r="CZ2164" i="1"/>
  <c r="CZ2165" i="1"/>
  <c r="CZ2130" i="1"/>
</calcChain>
</file>

<file path=xl/comments1.xml><?xml version="1.0" encoding="utf-8"?>
<comments xmlns="http://schemas.openxmlformats.org/spreadsheetml/2006/main">
  <authors>
    <author>Marlene Hahn</author>
  </authors>
  <commentList>
    <comment ref="CB1" authorId="0">
      <text>
        <r>
          <rPr>
            <b/>
            <sz val="11"/>
            <color rgb="FFFA7D00"/>
            <rFont val="Calibri"/>
            <family val="2"/>
            <scheme val="minor"/>
          </rPr>
          <t>Marlene Hahn:</t>
        </r>
        <r>
          <rPr>
            <b/>
            <sz val="11"/>
            <color rgb="FF3F3F3F"/>
            <rFont val="Calibri"/>
            <family val="2"/>
            <scheme val="minor"/>
          </rPr>
          <t xml:space="preserve">
Marlene Hahn: The following columns contain information for georeferencing specimens.
This will contain lats and longs for collected for wild collected specimens, lats and longs for original source of arb/garden collected specimens, and geo referenced coordinates for specimens without gps information.  When adding to these columns, please list how coordinates were acquired. (georeference source).  Don't use GPS coordinates of location of garden location for example.....</t>
        </r>
      </text>
    </comment>
    <comment ref="CI949" authorId="0">
      <text>
        <r>
          <rPr>
            <b/>
            <sz val="11"/>
            <color theme="0"/>
            <rFont val="Calibri"/>
            <family val="2"/>
            <scheme val="minor"/>
          </rPr>
          <t>Marlene Hahn:</t>
        </r>
        <r>
          <rPr>
            <sz val="11"/>
            <color rgb="FFFA7D00"/>
            <rFont val="Calibri"/>
            <family val="2"/>
            <scheme val="minor"/>
          </rPr>
          <t xml:space="preserve">
Typo- that needs to be corrected in tree.</t>
        </r>
      </text>
    </comment>
  </commentList>
</comments>
</file>

<file path=xl/sharedStrings.xml><?xml version="1.0" encoding="utf-8"?>
<sst xmlns="http://schemas.openxmlformats.org/spreadsheetml/2006/main" count="87677" uniqueCount="14740">
  <si>
    <t>collectionDate</t>
  </si>
  <si>
    <t>country</t>
  </si>
  <si>
    <t>substate</t>
  </si>
  <si>
    <t>substateRank</t>
  </si>
  <si>
    <t>site</t>
  </si>
  <si>
    <t>habitat</t>
  </si>
  <si>
    <t>associates</t>
  </si>
  <si>
    <t>plantAttributesOther</t>
  </si>
  <si>
    <t>elevation</t>
  </si>
  <si>
    <t>elevationSource</t>
  </si>
  <si>
    <t>determinationOriginal</t>
  </si>
  <si>
    <t>detBy</t>
  </si>
  <si>
    <t>detDate</t>
  </si>
  <si>
    <t>sourceInstitution</t>
  </si>
  <si>
    <t>livingCollectionsNumber</t>
  </si>
  <si>
    <t>OrigSourceInfo</t>
  </si>
  <si>
    <t>waypoint</t>
  </si>
  <si>
    <t>datum</t>
  </si>
  <si>
    <t>utm_zone</t>
  </si>
  <si>
    <t>utm_northing</t>
  </si>
  <si>
    <t>utm_easting</t>
  </si>
  <si>
    <t>coordinatesSource</t>
  </si>
  <si>
    <t>photos</t>
  </si>
  <si>
    <t>DNA_location</t>
  </si>
  <si>
    <t>voucher1</t>
  </si>
  <si>
    <t>voucher2</t>
  </si>
  <si>
    <t>voucher3</t>
  </si>
  <si>
    <t>otherVouchers</t>
  </si>
  <si>
    <t>Recollect_Num</t>
  </si>
  <si>
    <t>Recollect_Date</t>
  </si>
  <si>
    <t>LABEL_Species_author</t>
  </si>
  <si>
    <t>Flower</t>
  </si>
  <si>
    <t>MatureBuds</t>
  </si>
  <si>
    <t>DBH-cm</t>
  </si>
  <si>
    <t>Height-m</t>
  </si>
  <si>
    <t>collectors</t>
  </si>
  <si>
    <t>Fruit</t>
  </si>
  <si>
    <t>TEMP</t>
  </si>
  <si>
    <t>JCB-MX-MI-ZE-1</t>
  </si>
  <si>
    <t>Michoacan, MX</t>
  </si>
  <si>
    <t>JCB-MX-MI-ZE-2</t>
  </si>
  <si>
    <t>JCB-MX-MI-ZE-3</t>
  </si>
  <si>
    <t>?</t>
  </si>
  <si>
    <t>JCB-MX-MI-ZE-4</t>
  </si>
  <si>
    <t>JCB-MX-MI-ZE-5</t>
  </si>
  <si>
    <t>JCB-MX-MI-ZE-6</t>
  </si>
  <si>
    <t>JCB-MX-MI-ZE-7</t>
  </si>
  <si>
    <t>JCB-MX-MI-ZE-8</t>
  </si>
  <si>
    <t>JCB-MX-MI-ZE-9</t>
  </si>
  <si>
    <t>JCB-MX-MI-ZE-10</t>
  </si>
  <si>
    <t>JCB-MX-MI-ZE-11</t>
  </si>
  <si>
    <t>JCB-MX-MI-ZE-12</t>
  </si>
  <si>
    <t>JCB-MX-MI-ZE-13</t>
  </si>
  <si>
    <t>JCB-MX-MI-ZE-14</t>
  </si>
  <si>
    <t>JCB-MX-MI-ZE-15</t>
  </si>
  <si>
    <t>JCB-MX-MI-ZE-16</t>
  </si>
  <si>
    <t>JCB-MX-MI-ZE-17</t>
  </si>
  <si>
    <t>JCB-MX-MI-ZE-18</t>
  </si>
  <si>
    <t>JCB-MX-MI-ZE-18.5</t>
  </si>
  <si>
    <t>JCB-MX-MI-ZE-19</t>
  </si>
  <si>
    <t>JCB-MX-MI-ZE-20</t>
  </si>
  <si>
    <t>JCB-MX-MI-ZE-21</t>
  </si>
  <si>
    <t>JCB-MX-MI-ZE-22</t>
  </si>
  <si>
    <t>JCB-MX-MI-ZE-23</t>
  </si>
  <si>
    <t>JCB-MX-MI-SC-24</t>
  </si>
  <si>
    <t>JCB-MX-MI-SC-25</t>
  </si>
  <si>
    <t>JCB-MX-MI-SC-26</t>
  </si>
  <si>
    <t>JCB-MX-MI-SC-27</t>
  </si>
  <si>
    <t>JCB-MX-MI-SC-28</t>
  </si>
  <si>
    <t>JCB-MX-MI-SC-29</t>
  </si>
  <si>
    <t>JCB-MX-MI-ES-30</t>
  </si>
  <si>
    <t>JCB-MX-MI-ES-31</t>
  </si>
  <si>
    <t>JCB-MX-MI-ES-32</t>
  </si>
  <si>
    <t>JCB-MX-MI-ES-33</t>
  </si>
  <si>
    <t>JCB-MX-MI-MO-34</t>
  </si>
  <si>
    <t>JCB-MX-MI-MO-35</t>
  </si>
  <si>
    <t>JCB-MX-MI-MO-36</t>
  </si>
  <si>
    <t>JCB-MX-MI-MO-37</t>
  </si>
  <si>
    <t>JCB-MX-MI-MO-38</t>
  </si>
  <si>
    <t>JCB-MX-MI-MO-39</t>
  </si>
  <si>
    <t>JCB-MX-MI-MO-40</t>
  </si>
  <si>
    <t>JCB-MX-MI-MO-41</t>
  </si>
  <si>
    <t>JCB-MX-MI-MO-42</t>
  </si>
  <si>
    <t>JCB-MX-MI-MO-43</t>
  </si>
  <si>
    <t>JCB-MX-MI-MO-44</t>
  </si>
  <si>
    <t>JCB-MX-MI-MO-45</t>
  </si>
  <si>
    <t>JCB-MX-MI-MO-46</t>
  </si>
  <si>
    <t>JCB-MX-MI-MO-47</t>
  </si>
  <si>
    <t>JCB-MX-MI-MO-48</t>
  </si>
  <si>
    <t>JCB-MX-MI-MO-49</t>
  </si>
  <si>
    <t>JCB-MX-MI-ZA-50</t>
  </si>
  <si>
    <t>JCB-MX-MI-ZA-51</t>
  </si>
  <si>
    <t>JCB-MX-MI-ZA-52</t>
  </si>
  <si>
    <t>JCB-MX-MI-ZA-53</t>
  </si>
  <si>
    <t>JCB-MX-MI-ZA-54</t>
  </si>
  <si>
    <t>JCB-MX-MI-ZA-55</t>
  </si>
  <si>
    <t>JCB-MX-MI-ZA-56</t>
  </si>
  <si>
    <t>JCB-MX-MI-ZA-57</t>
  </si>
  <si>
    <t>JCB-MX-MI-ZA-58</t>
  </si>
  <si>
    <t>JCB-MX-MI-ZA-59</t>
  </si>
  <si>
    <t>JCB-MX-MI-ZA-60</t>
  </si>
  <si>
    <t>JCB-MX-MI-ZA-61</t>
  </si>
  <si>
    <t>JCB-MX-MI-ZA-62</t>
  </si>
  <si>
    <t>JCB-MX-MI-ZA-63</t>
  </si>
  <si>
    <t>JCB-MX-MI-ZA-64</t>
  </si>
  <si>
    <t>JCB-MX-MI-ZA-65</t>
  </si>
  <si>
    <t>JCB-MX-MI-ZA-66</t>
  </si>
  <si>
    <t>JCB-MX-MI-ZA-67</t>
  </si>
  <si>
    <t>JCB-MX-MI-ZA-68</t>
  </si>
  <si>
    <t>JCB-MX-MI-ZA-69</t>
  </si>
  <si>
    <t>JCB-MX-MI-ZA-70</t>
  </si>
  <si>
    <t>JCB-MX-MI-ZA-71</t>
  </si>
  <si>
    <t>JCB-MX-MI-ZA-72</t>
  </si>
  <si>
    <t>JCB-MX-MI-ZA-73</t>
  </si>
  <si>
    <t>JCB-MX-MI-ZA-74</t>
  </si>
  <si>
    <t>JCB-MX-MI-ZA-75</t>
  </si>
  <si>
    <t>JCB-MX-MI-SC-76</t>
  </si>
  <si>
    <t>JCB-MX-MI-SC-77</t>
  </si>
  <si>
    <t>JCB-MX-MI-SC-78</t>
  </si>
  <si>
    <t>JCB-MX-MI-UM-79</t>
  </si>
  <si>
    <t>JCB-MX-MI-UM-80</t>
  </si>
  <si>
    <t>JCB-MX-MI-UM-81</t>
  </si>
  <si>
    <t>JCB-MX-MI-UM-82</t>
  </si>
  <si>
    <t>JCB-MX-MI-UM-83</t>
  </si>
  <si>
    <t>JCB-MX-MI-UM-84</t>
  </si>
  <si>
    <t>JCB-MX-MI-UM-85</t>
  </si>
  <si>
    <t>JCB-MX-MI-UM-86</t>
  </si>
  <si>
    <t>JCB-MX-MI-UM-87</t>
  </si>
  <si>
    <t>JCB-MX-MI-UM-88</t>
  </si>
  <si>
    <t>JCB-MX-MI-AZ-89</t>
  </si>
  <si>
    <t>JCB-MX-MI-AZ-90</t>
  </si>
  <si>
    <t>JCB-MX-MI-AZ-91</t>
  </si>
  <si>
    <t>JCB-MX-MI-AZ-92</t>
  </si>
  <si>
    <t>JCB-MX-MI-AZ-93</t>
  </si>
  <si>
    <t>JCB-MX-MI-AZ-94</t>
  </si>
  <si>
    <t>JCB-MX-MI-AZ-95</t>
  </si>
  <si>
    <t>JCB-MX-MI-AZ-96</t>
  </si>
  <si>
    <t>JCB-MX-MI-ES-98</t>
  </si>
  <si>
    <t>JCB-MX-MI-ES-99</t>
  </si>
  <si>
    <t>JCB-MX-MI-ES-100</t>
  </si>
  <si>
    <t>JCB-MX-MI-ES-101</t>
  </si>
  <si>
    <t>JCB-MX-MI-ES-102</t>
  </si>
  <si>
    <t>JCB-MX-MI-ES-103</t>
  </si>
  <si>
    <t>JCB-MX-MI-ES-104</t>
  </si>
  <si>
    <t xml:space="preserve">IL-MOR-MH001 </t>
  </si>
  <si>
    <t>Quercus michauxii Nutt.</t>
  </si>
  <si>
    <t>IL-MOR-MH002 (A/B)</t>
  </si>
  <si>
    <t>Quercus pagoda Raf.</t>
  </si>
  <si>
    <t>IL-MOR-MH003 (A/B)</t>
  </si>
  <si>
    <t>Quercus macrocarpa Michx.</t>
  </si>
  <si>
    <t xml:space="preserve">IL-MOR-MH004 </t>
  </si>
  <si>
    <t>Quercus palustris Mϋnchh.</t>
  </si>
  <si>
    <t xml:space="preserve">IL-MOR-MH005 </t>
  </si>
  <si>
    <t xml:space="preserve">IL-MOR-MH006 </t>
  </si>
  <si>
    <t>Quercus marilandica Mϋnchh.</t>
  </si>
  <si>
    <t xml:space="preserve">IL-MOR-MH007 </t>
  </si>
  <si>
    <t>Quercus montana Willd.</t>
  </si>
  <si>
    <t>IL-MOR-MH008 (A/B)</t>
  </si>
  <si>
    <t>Quercus shumardii var. schneckii (Britton) Sarg.</t>
  </si>
  <si>
    <t xml:space="preserve">IL-MOR-MH009  </t>
  </si>
  <si>
    <t>Quercus polycarpa Schur</t>
  </si>
  <si>
    <t>IL-MOR-MH010B</t>
  </si>
  <si>
    <t>Quercus prinoides Willd.</t>
  </si>
  <si>
    <t>IL-MOR-MH011</t>
  </si>
  <si>
    <t>Quercus aliena Blume</t>
  </si>
  <si>
    <t xml:space="preserve">IL-MOR-MH012 </t>
  </si>
  <si>
    <t xml:space="preserve">IL-MOR-MH075 </t>
  </si>
  <si>
    <t>Quercus ilicifolia Wangenh.</t>
  </si>
  <si>
    <t>IL-MOR-MH076</t>
  </si>
  <si>
    <t>Quercus velutina Lam.</t>
  </si>
  <si>
    <t xml:space="preserve">IL-MOR-MH077 </t>
  </si>
  <si>
    <t>Quercus lobata Nee</t>
  </si>
  <si>
    <t xml:space="preserve">IL-MOR-MH078 </t>
  </si>
  <si>
    <t>Quercus lyrata Walter</t>
  </si>
  <si>
    <t xml:space="preserve">IL-MOR-MH079 </t>
  </si>
  <si>
    <t xml:space="preserve">IL-MOR-MH080 </t>
  </si>
  <si>
    <t>IL-MOR-MH081</t>
  </si>
  <si>
    <t>Quercus coccinea Mϋnchh.</t>
  </si>
  <si>
    <t xml:space="preserve">IL-MOR-MH082 </t>
  </si>
  <si>
    <t>Quercus mongolica Fisch. ex Ledeb.</t>
  </si>
  <si>
    <t xml:space="preserve">IL-MOR-MH083 </t>
  </si>
  <si>
    <t>Quercus shumardii Buckley</t>
  </si>
  <si>
    <t xml:space="preserve">IL-MOR-MH084 </t>
  </si>
  <si>
    <t>Quercus robur L.</t>
  </si>
  <si>
    <t>IL-MOR-MH085</t>
  </si>
  <si>
    <t>Quercus rubra L.</t>
  </si>
  <si>
    <t>IL-MOR-MH086</t>
  </si>
  <si>
    <t>Quercus alba L.</t>
  </si>
  <si>
    <t xml:space="preserve">IL-MOR-MH087 </t>
  </si>
  <si>
    <t>Quercus ellipsoidalis E.J.Hill</t>
  </si>
  <si>
    <t xml:space="preserve">IL-MOR-MH088 </t>
  </si>
  <si>
    <t>Quercus imbricaria Michx.</t>
  </si>
  <si>
    <t xml:space="preserve">IL-MOR-MH089 </t>
  </si>
  <si>
    <t xml:space="preserve">IL-MOR-MH090 </t>
  </si>
  <si>
    <t xml:space="preserve">IL-MOR-MH091 </t>
  </si>
  <si>
    <t>IL-MOR-MH092</t>
  </si>
  <si>
    <t>Quercus gambelii Nutt.</t>
  </si>
  <si>
    <t xml:space="preserve">IL-MOR-MH093 </t>
  </si>
  <si>
    <t>IL-MOR-MH094</t>
  </si>
  <si>
    <t>Quercus bicolor Willd.</t>
  </si>
  <si>
    <t>IL-MOR-MH095</t>
  </si>
  <si>
    <t>Quercus stellata Wangenh.</t>
  </si>
  <si>
    <t>IL-MOR-MH096</t>
  </si>
  <si>
    <t>IL-MOR-MH097</t>
  </si>
  <si>
    <t>Quercus petraea (Matt.) Liebl.</t>
  </si>
  <si>
    <t>IL-MOR-MH098</t>
  </si>
  <si>
    <t xml:space="preserve">IL-MOR-MH099 </t>
  </si>
  <si>
    <t xml:space="preserve">IL-MOR-MH100 </t>
  </si>
  <si>
    <t>Quercus falcata Michx.</t>
  </si>
  <si>
    <t xml:space="preserve">IL-MOR-MH101 </t>
  </si>
  <si>
    <t>IL-MOR-MH102</t>
  </si>
  <si>
    <t xml:space="preserve">IL-MOR-MH103 </t>
  </si>
  <si>
    <t>Quercus muehlenbergii Engelm.</t>
  </si>
  <si>
    <t xml:space="preserve">IL-MOR-MH104 </t>
  </si>
  <si>
    <t>Quercus oglethorpensis Duncan</t>
  </si>
  <si>
    <t xml:space="preserve">IL-MOR-MH105 </t>
  </si>
  <si>
    <t>IL-MOR-MH106</t>
  </si>
  <si>
    <t>IL-MOR-MH107</t>
  </si>
  <si>
    <t>IL-MOR-MH108</t>
  </si>
  <si>
    <t>IL-MOR-MH109</t>
  </si>
  <si>
    <t>IL-MOR-MH110</t>
  </si>
  <si>
    <t>AZ-CH-1</t>
  </si>
  <si>
    <t>ARIZONA, USA</t>
  </si>
  <si>
    <t>AZ-CH-2</t>
  </si>
  <si>
    <t>Quercus arizonica Sarg.</t>
  </si>
  <si>
    <t>AZ-CH-3</t>
  </si>
  <si>
    <t>Quercus hypoleucoides A. Camus</t>
  </si>
  <si>
    <t>AZ-CH-4</t>
  </si>
  <si>
    <t>Quercus rugosa Née</t>
  </si>
  <si>
    <t>AZ-CH-5</t>
  </si>
  <si>
    <t>Quercus emoryi Torr.</t>
  </si>
  <si>
    <t>AZ-CH-6</t>
  </si>
  <si>
    <t>Quercus turbinella Greene</t>
  </si>
  <si>
    <t>AZ-CH-7</t>
  </si>
  <si>
    <t>Quercus toumeyi Sarg.</t>
  </si>
  <si>
    <t>AZ-CH-8</t>
  </si>
  <si>
    <t>Quercus grisea Liebm.</t>
  </si>
  <si>
    <t>AZ-CH-9</t>
  </si>
  <si>
    <t>AZ-CH-10</t>
  </si>
  <si>
    <t>AZ-CH-11</t>
  </si>
  <si>
    <t>AZ-CH-12</t>
  </si>
  <si>
    <t>AZ-CH-13</t>
  </si>
  <si>
    <t>AZ-CH-14</t>
  </si>
  <si>
    <t>AZ-HU-15</t>
  </si>
  <si>
    <t>AZ-HU-16</t>
  </si>
  <si>
    <t>AZ-HU-17</t>
  </si>
  <si>
    <t>Quercus chrysolepis Liebm.</t>
  </si>
  <si>
    <t>AZ-HU-18</t>
  </si>
  <si>
    <t>AZ-HU-19</t>
  </si>
  <si>
    <t>AZ-HU-20</t>
  </si>
  <si>
    <t>Quercus oblongifolia Torr.</t>
  </si>
  <si>
    <t>AZ-HU-21</t>
  </si>
  <si>
    <t xml:space="preserve"> JCB-US-AZ-SC-OB</t>
  </si>
  <si>
    <t>JCB-US-AZ-CH-TU</t>
  </si>
  <si>
    <t>JCB-US-AZ-AM-AJ-1</t>
  </si>
  <si>
    <t>Quercus ajoensis C.H.Mull</t>
  </si>
  <si>
    <t>JCB-US-AZ-AM-AJ-2</t>
  </si>
  <si>
    <t>JCB-US-FL-RR-AU-1</t>
  </si>
  <si>
    <t>Quercus austrina Small</t>
  </si>
  <si>
    <t>FLORIDA, USA</t>
  </si>
  <si>
    <t>JCB-US-FL-SF-AU-2</t>
  </si>
  <si>
    <t>JCB-US-FL-IS-AU-3</t>
  </si>
  <si>
    <t>JCB-US-FL-RR-CH-1</t>
  </si>
  <si>
    <t>Quercus chapmanii Sarg.</t>
  </si>
  <si>
    <t>JCB-US-FL-SF-FA-1</t>
  </si>
  <si>
    <t>JCB-US-FL-IS-IN-1</t>
  </si>
  <si>
    <t>Quercus incana Bartram</t>
  </si>
  <si>
    <t>JCB-US-FL-AB-IP-1</t>
  </si>
  <si>
    <t>Quercus inopina Ashe</t>
  </si>
  <si>
    <t>JCB-US-FL-AB-IP-2</t>
  </si>
  <si>
    <t>JCB-US-FL-SF-LA-1</t>
  </si>
  <si>
    <t>Quercus laurifolia Michx.</t>
  </si>
  <si>
    <t>JCB-US-FL-SF-LA-2</t>
  </si>
  <si>
    <t>JCB-US-FL-JE-LY-1</t>
  </si>
  <si>
    <t>JCB-US-FL-RR-MY-1</t>
  </si>
  <si>
    <t>Quercus myrtifolia Willd.</t>
  </si>
  <si>
    <t>JCB-US-FL-AB-MY-2</t>
  </si>
  <si>
    <t>JCB-US-FL-SF-ET-1</t>
  </si>
  <si>
    <t>Quercus elliottii Wilbur</t>
  </si>
  <si>
    <t>JCB-US-FL-SF-ET-2</t>
  </si>
  <si>
    <t>JCB-MX-OA-TE-1</t>
  </si>
  <si>
    <t>Quercus castanea Née</t>
  </si>
  <si>
    <t>Oaxaca, MX</t>
  </si>
  <si>
    <t>JCB-MX-OA-TE-2</t>
  </si>
  <si>
    <t>JCB-MX-OA-TE-3</t>
  </si>
  <si>
    <t>JCB-MX-OA-TE-4</t>
  </si>
  <si>
    <t>JCB-MX-OA-TE-5</t>
  </si>
  <si>
    <t>Quercus segoviensis Liebm.</t>
  </si>
  <si>
    <t>JCB-MX-OA-TE-6</t>
  </si>
  <si>
    <t>JCB-MX-OA-TE-7</t>
  </si>
  <si>
    <t>Quercus liebmannii Oerst. ex Trel.</t>
  </si>
  <si>
    <t>JCB-MX-OA-TE-8</t>
  </si>
  <si>
    <t>JCB-MX-OA-TE-9</t>
  </si>
  <si>
    <t>Quercus potosina Trel.</t>
  </si>
  <si>
    <t>JCB-MX-OA-TE-10</t>
  </si>
  <si>
    <t>Quercus acutifolia Née</t>
  </si>
  <si>
    <t>JCB-MX-OA-TE-11</t>
  </si>
  <si>
    <t>Quercus conzattii Trel.</t>
  </si>
  <si>
    <t>JCB-MX-OA-TE-12</t>
  </si>
  <si>
    <t>JCB-MX-OA-PA-13</t>
  </si>
  <si>
    <t>Quercus magnoliifolia Née</t>
  </si>
  <si>
    <t>JCB-MX-OA-PA-14</t>
  </si>
  <si>
    <t>Quercus glaucoides M.Martens &amp; Galeotti</t>
  </si>
  <si>
    <t>JCB-MX-OA-PA-15</t>
  </si>
  <si>
    <t>JCB-MX-OA-PA-16</t>
  </si>
  <si>
    <t>JCB-MX-OA-PA-17</t>
  </si>
  <si>
    <t>Quercus scytophylla Liebm.</t>
  </si>
  <si>
    <t>JCB-MX-OA-PA-18</t>
  </si>
  <si>
    <t>JCB-MX-OA-PA-19</t>
  </si>
  <si>
    <t>Quercus peduncularis Née</t>
  </si>
  <si>
    <t>JCB-MX-OA-PA-20</t>
  </si>
  <si>
    <t>JCB-MX-OA-PA-21</t>
  </si>
  <si>
    <t>JCB-MX-OA-PA-22</t>
  </si>
  <si>
    <t>Quercus laurina Bonpl.</t>
  </si>
  <si>
    <t>JCB-MX-OA-PA-23</t>
  </si>
  <si>
    <t>Quercus crassifolia Bonpl.</t>
  </si>
  <si>
    <t>JCB-MX-OA-PA-24</t>
  </si>
  <si>
    <t>JCB-MX-OA-PA-25</t>
  </si>
  <si>
    <t>JCB-MX-OA-PA-26</t>
  </si>
  <si>
    <t>JCB-MX-OA-PA-27</t>
  </si>
  <si>
    <t>Quercus aff. scytophylla Liebm.</t>
  </si>
  <si>
    <t>JCB-MX-OA-CA-28</t>
  </si>
  <si>
    <t>JCB-MX-OA-CA-29</t>
  </si>
  <si>
    <t>JCB-MX-OA-CA-30</t>
  </si>
  <si>
    <t>JCB-MX-OA-CA-31</t>
  </si>
  <si>
    <t>JCB-MX-OA-CA-32</t>
  </si>
  <si>
    <t>JCB-MX-OA-OA-33</t>
  </si>
  <si>
    <t>JCB-MX-OA-OA-34</t>
  </si>
  <si>
    <t>JCB-MX-OA-OA-35</t>
  </si>
  <si>
    <t>JCB-MX-OA-OA-36</t>
  </si>
  <si>
    <t>JCB-MX-OA-OA-37</t>
  </si>
  <si>
    <t>JCB-MX-OA-OA-38</t>
  </si>
  <si>
    <t>JCB-MX-OA-OA-39</t>
  </si>
  <si>
    <t>JCB-MX-OA-OA-40</t>
  </si>
  <si>
    <t>JCB-MX-OA-OA-41</t>
  </si>
  <si>
    <t>JCB-MX-OA-SV-42</t>
  </si>
  <si>
    <t>JCB-MX-OA-SV-43</t>
  </si>
  <si>
    <t>JCB-MX-OA-SV-44</t>
  </si>
  <si>
    <t>JCB-MX-OA-SV-45</t>
  </si>
  <si>
    <t>JCB-MX-OA-SV-46</t>
  </si>
  <si>
    <t>Quercus conspersa Benth.</t>
  </si>
  <si>
    <t>JCB-MX-OA-SV-47</t>
  </si>
  <si>
    <t>JCB-MX-OA-SV-48</t>
  </si>
  <si>
    <t>JCB-MX-OA-SV-49</t>
  </si>
  <si>
    <t>JCB-MX-OA-SV-50</t>
  </si>
  <si>
    <t>Quercus elliptica Née</t>
  </si>
  <si>
    <t>JCB-MX-OA-SV-51</t>
  </si>
  <si>
    <t>Quercus obtusata Bonpl.</t>
  </si>
  <si>
    <t>JCB-MX-OA-SV-52</t>
  </si>
  <si>
    <t>JCB-MX-OA-CP-53</t>
  </si>
  <si>
    <t>Quercus crispifolia Trel.</t>
  </si>
  <si>
    <t>JCB-MX-OA-CP-54</t>
  </si>
  <si>
    <t xml:space="preserve">Quercus sp. L. </t>
  </si>
  <si>
    <t>JCB-MX-OA-CP-55</t>
  </si>
  <si>
    <t xml:space="preserve">Quercus uxoris McVaugh </t>
  </si>
  <si>
    <t>JCB-MX-OA-CP-56</t>
  </si>
  <si>
    <t>JCB-MX-OA-CP-57</t>
  </si>
  <si>
    <t>JCB-MX-OA-PO-58</t>
  </si>
  <si>
    <t>Quercus glaucescens Bonpl.</t>
  </si>
  <si>
    <t>JCB-MX-OA-PO-59</t>
  </si>
  <si>
    <t>JCB-MX-OA-PO-60</t>
  </si>
  <si>
    <t>JCB-MX-OA-PO-61</t>
  </si>
  <si>
    <t>JCB-MX-OA-PO-62</t>
  </si>
  <si>
    <t>JCB-MX-OA-PO-63</t>
  </si>
  <si>
    <t>JCB-MX-OA-PO-64</t>
  </si>
  <si>
    <t>JCB-MX-OA-PO-65</t>
  </si>
  <si>
    <t>Quercus aff. cortesii Liebm.</t>
  </si>
  <si>
    <t>JCB-MX-OA-PO-66</t>
  </si>
  <si>
    <t>JCB-MX-OA-PO-67</t>
  </si>
  <si>
    <t>JCB-MX-OA-PO-68</t>
  </si>
  <si>
    <t>JCB-MX-OA-PO-69</t>
  </si>
  <si>
    <t>JCB-MX-OA-PO-70</t>
  </si>
  <si>
    <t>JCB-MX-OA-PO-71</t>
  </si>
  <si>
    <t>JCB-MX-OA-PO-72</t>
  </si>
  <si>
    <t>JCB-MX-OA-PO-73</t>
  </si>
  <si>
    <t>JCB-MX-OA-PO-74</t>
  </si>
  <si>
    <t>JCB-MX-OA-SU-75</t>
  </si>
  <si>
    <t>JCB-MX-OA-SU-76</t>
  </si>
  <si>
    <t>JCB-MX-OA-SU-77</t>
  </si>
  <si>
    <t>JCB-MX-OA-SU-78</t>
  </si>
  <si>
    <t>JCB-MX-OA-MI-79</t>
  </si>
  <si>
    <t>JCB-MX-OA-MI-80</t>
  </si>
  <si>
    <t>JCB-MX-OA-MI-81</t>
  </si>
  <si>
    <t>JCB-MX-OA-MI-82</t>
  </si>
  <si>
    <t>JCB-MX-OA-MI-83</t>
  </si>
  <si>
    <t>JCB-MX-OA-MI-84</t>
  </si>
  <si>
    <t>JCB-MX-OA-MI-85</t>
  </si>
  <si>
    <t>JCB-MX-OA-MI-86</t>
  </si>
  <si>
    <t>QUHI006</t>
  </si>
  <si>
    <t>California</t>
  </si>
  <si>
    <t>QUHI023</t>
  </si>
  <si>
    <t>QUPA108</t>
  </si>
  <si>
    <t>QUPA166</t>
  </si>
  <si>
    <t>QUPA238</t>
  </si>
  <si>
    <t>CA-DAV-MH13</t>
  </si>
  <si>
    <t>Quercus agrifolia Née</t>
  </si>
  <si>
    <t>UC DAVIS</t>
  </si>
  <si>
    <t>CA-DAV-MH14</t>
  </si>
  <si>
    <t>Quercus tomentella Engelm.</t>
  </si>
  <si>
    <t>CA-DAV-MH15</t>
  </si>
  <si>
    <t>Quercus virginiana Mill.</t>
  </si>
  <si>
    <t>CA-DAV-MH16</t>
  </si>
  <si>
    <t>Quercus brandegeei Goldman</t>
  </si>
  <si>
    <t>CA-DAV-MH17</t>
  </si>
  <si>
    <t>Quercus sinuata Walter</t>
  </si>
  <si>
    <t>CA-DAV-MH18</t>
  </si>
  <si>
    <t>CA-DAV-MH19</t>
  </si>
  <si>
    <t>Quercus parvula Greene</t>
  </si>
  <si>
    <t>CA-DAV-MH20</t>
  </si>
  <si>
    <t>CA-DAV-MH21</t>
  </si>
  <si>
    <t xml:space="preserve">Quercus garryana var. fruticosa (Engelm.) </t>
  </si>
  <si>
    <t>CA-DAV-MH22</t>
  </si>
  <si>
    <t>CA-DAV-MH23</t>
  </si>
  <si>
    <t>Quercus palmeri Engelm.</t>
  </si>
  <si>
    <t>CA-DAV-MH24</t>
  </si>
  <si>
    <t>Quercus engelmannii Greene</t>
  </si>
  <si>
    <t>CA-DAV-MH25</t>
  </si>
  <si>
    <t>CA-DAV-MH26</t>
  </si>
  <si>
    <t>Quercus crassipes Bonpl.</t>
  </si>
  <si>
    <t>CA-DAV-MH27</t>
  </si>
  <si>
    <t>Quercus x acutidens Torr.</t>
  </si>
  <si>
    <t>CA-DAV-MH28</t>
  </si>
  <si>
    <t>Quercus mexicana Bonpl.</t>
  </si>
  <si>
    <t>CA-DAV-MH29</t>
  </si>
  <si>
    <t>Quercus diversifolia Née</t>
  </si>
  <si>
    <t>CA-DAV-MH30</t>
  </si>
  <si>
    <t>Quercus oleoides Schltdl. &amp; Cham.</t>
  </si>
  <si>
    <t>CA-DAV-MH31</t>
  </si>
  <si>
    <t>CA-DAV-MH32</t>
  </si>
  <si>
    <t>Quercus greggii (A.DC.) Trel.</t>
  </si>
  <si>
    <t>CA-DAV-MH33</t>
  </si>
  <si>
    <t>CA-DAV-MH34</t>
  </si>
  <si>
    <t>Quercus candicans Née</t>
  </si>
  <si>
    <t>CA-DAV-MH35</t>
  </si>
  <si>
    <t>CA-DAV-MH36</t>
  </si>
  <si>
    <t>CA-DAV-MH37</t>
  </si>
  <si>
    <t>CA-DAV-MH38</t>
  </si>
  <si>
    <t>Quercus vaseyana Buckley</t>
  </si>
  <si>
    <t>CA-DAV-MH39</t>
  </si>
  <si>
    <t>CA-DAV-MH40</t>
  </si>
  <si>
    <t>CA-DAV-MH41</t>
  </si>
  <si>
    <t>Quercus pungens Liebm.</t>
  </si>
  <si>
    <t>CA-DAV-MH42</t>
  </si>
  <si>
    <t>Quercus douglasii Hook. &amp; Arn.</t>
  </si>
  <si>
    <t>CA-DAV-MH43</t>
  </si>
  <si>
    <t>CA-DAV-MH44</t>
  </si>
  <si>
    <t>CA-DAV-MH45</t>
  </si>
  <si>
    <t>Quercus gravesii Sudw.</t>
  </si>
  <si>
    <t>CA-DAV-MH46</t>
  </si>
  <si>
    <t>Quercus wislizeni A. DC.</t>
  </si>
  <si>
    <t>CA-DAV-MH47</t>
  </si>
  <si>
    <t>Quercus berberidifolia Liebm.</t>
  </si>
  <si>
    <t>CA-DAV-MH48</t>
  </si>
  <si>
    <t>CA-DAV-MH49</t>
  </si>
  <si>
    <t>CA-DAV-MH50</t>
  </si>
  <si>
    <t>Quercus margarettae (Ashe) Small</t>
  </si>
  <si>
    <t>CA-DAV-MH51</t>
  </si>
  <si>
    <t>Quercus mohriana Buckley ex Rydb.</t>
  </si>
  <si>
    <t>CA-DAV-MH52</t>
  </si>
  <si>
    <t>Quercus canariensis Willd.</t>
  </si>
  <si>
    <t>CA-DAV-MH53</t>
  </si>
  <si>
    <t>Quercus lobata Née</t>
  </si>
  <si>
    <t>CA-DAV-MH54</t>
  </si>
  <si>
    <t>CA-DAV-MH55</t>
  </si>
  <si>
    <t>Quercus agrifolia var. oxyadenia (Torr.) J.T. Howell</t>
  </si>
  <si>
    <t>CA-DAV-MH56</t>
  </si>
  <si>
    <t>CA-DAV-MH57</t>
  </si>
  <si>
    <t>CA-DAV-MH58</t>
  </si>
  <si>
    <t>CA-DAV-MH59</t>
  </si>
  <si>
    <t>Quercus kelloggii Newb.</t>
  </si>
  <si>
    <t>CA-DAV-MH60</t>
  </si>
  <si>
    <t>CA-DAV-MH61</t>
  </si>
  <si>
    <t>CA-DAV-MH62</t>
  </si>
  <si>
    <t>CA-DAV-MH63</t>
  </si>
  <si>
    <t>Quercus durata Jeps.</t>
  </si>
  <si>
    <t>CA-DAV-MH65</t>
  </si>
  <si>
    <t>CA-DAV-MH66</t>
  </si>
  <si>
    <t>CA-DAV-MH67</t>
  </si>
  <si>
    <t>CA-MH68</t>
  </si>
  <si>
    <t>Quercus vacciniifolia Kellogg</t>
  </si>
  <si>
    <t>California, USA</t>
  </si>
  <si>
    <t>CA-MH69</t>
  </si>
  <si>
    <t>CA-MH70</t>
  </si>
  <si>
    <t>CA-MH71</t>
  </si>
  <si>
    <t>CA-MH72</t>
  </si>
  <si>
    <t>CA-MH73</t>
  </si>
  <si>
    <t>CA-MH74</t>
  </si>
  <si>
    <t>GH-A9</t>
  </si>
  <si>
    <t>UMN_Greenhouse</t>
  </si>
  <si>
    <t>GH-B183</t>
  </si>
  <si>
    <t>Quercus acutissima Carruth.</t>
  </si>
  <si>
    <t>GH-A57</t>
  </si>
  <si>
    <t>GH-B14</t>
  </si>
  <si>
    <t>Quercus wislizenii A. DC.</t>
  </si>
  <si>
    <t>GH-B121</t>
  </si>
  <si>
    <t>GH-A98</t>
  </si>
  <si>
    <t>GH-A75</t>
  </si>
  <si>
    <t>Quercus nigra L.</t>
  </si>
  <si>
    <t>GH-A45</t>
  </si>
  <si>
    <t>GH-A8</t>
  </si>
  <si>
    <t>GH-B12</t>
  </si>
  <si>
    <t>Quercus hemisphaerica Bartram ex Willd.</t>
  </si>
  <si>
    <t>GH-B147</t>
  </si>
  <si>
    <t>GH-B4</t>
  </si>
  <si>
    <t>Quercus alba L. * (voucher not alba**)</t>
  </si>
  <si>
    <t>GH-B13</t>
  </si>
  <si>
    <t>GH-B150</t>
  </si>
  <si>
    <t>GH-B182</t>
  </si>
  <si>
    <t>GH-B7</t>
  </si>
  <si>
    <t>Quercus polymorpha Schltdl. &amp; Cham.</t>
  </si>
  <si>
    <t>JCB-MX-JA-TM-110</t>
  </si>
  <si>
    <t>Jalisco, MX</t>
  </si>
  <si>
    <t>JCB-MX-JA-TM-111</t>
  </si>
  <si>
    <t>JCB-MX-JA-TM-112</t>
  </si>
  <si>
    <t>JCB-MX-JA-TM-113</t>
  </si>
  <si>
    <t>JCB-MX-JA-TM-114</t>
  </si>
  <si>
    <t>JCB-MX-JA-TM-115</t>
  </si>
  <si>
    <t>Quercus L.</t>
  </si>
  <si>
    <t>JCB-MX-JA-TM-116</t>
  </si>
  <si>
    <t>JCB-MX-JA-TM-117</t>
  </si>
  <si>
    <t>JCB-MX-JA-TM-118</t>
  </si>
  <si>
    <t>JCB-MX-JA-TM-119</t>
  </si>
  <si>
    <t>JCB-MX-JA-TM-120</t>
  </si>
  <si>
    <t>JCB-MX-JA-TM-121</t>
  </si>
  <si>
    <t>JCB-MX-JA-TM-122</t>
  </si>
  <si>
    <t>JCB-MX-JA-TM-123</t>
  </si>
  <si>
    <t>JCB-MX-JA-TM-124</t>
  </si>
  <si>
    <t>JCB-MX-JA-TM-125</t>
  </si>
  <si>
    <t>JCB-MX-JA-TM-126</t>
  </si>
  <si>
    <t>JCB-MX-JA-TM-127</t>
  </si>
  <si>
    <t>JCB-MX-JA-TM-128</t>
  </si>
  <si>
    <t>JCB-MX-JA-TM-129</t>
  </si>
  <si>
    <t>JCB-MX-JA-TM-130</t>
  </si>
  <si>
    <t>JCB-MX-JA-TM-131</t>
  </si>
  <si>
    <t>JCB-MX-JA-TM-132</t>
  </si>
  <si>
    <t>JCB-MX-JA-TM-133</t>
  </si>
  <si>
    <t>JCB-MX-JA-TM-134</t>
  </si>
  <si>
    <t>JCB-MX-JA-MA-135</t>
  </si>
  <si>
    <t>JCB-MX-JA-MA-136</t>
  </si>
  <si>
    <t>JCB-MX-JA-MA-137</t>
  </si>
  <si>
    <t>JCB-MX-JA-MA-137.1</t>
  </si>
  <si>
    <t>JCB-MX-JA-MA-138</t>
  </si>
  <si>
    <t>JCB-MX-JA-MA-139</t>
  </si>
  <si>
    <t>JCB-MX-JA-MA-140</t>
  </si>
  <si>
    <t>JCB-MX-JA-MA-141</t>
  </si>
  <si>
    <t>JCB-MX-JA-MA-142</t>
  </si>
  <si>
    <t>JCB-MX-JA-MA-143</t>
  </si>
  <si>
    <t>JCB-MX-JA-MA-144</t>
  </si>
  <si>
    <t>JCB-MX-JA-MA-145</t>
  </si>
  <si>
    <t>JCB-MX-JA-MA-146</t>
  </si>
  <si>
    <t>JCB-MX-JA-MA-147</t>
  </si>
  <si>
    <t>JCB-MX-JA-MA-148</t>
  </si>
  <si>
    <t>JCB-MX-JA-MA-149</t>
  </si>
  <si>
    <t>JCB-MX-JA-MA-150</t>
  </si>
  <si>
    <t>JCB-MX-JA-MA-151</t>
  </si>
  <si>
    <t>JCB-MX-JA-MA-152</t>
  </si>
  <si>
    <t>JCB-MX-JA-MA-153</t>
  </si>
  <si>
    <t>JCB-MX-JA-MA-154</t>
  </si>
  <si>
    <t>JCB-MX-JA-AM-155</t>
  </si>
  <si>
    <t>JCB-MX-JA-AM-156</t>
  </si>
  <si>
    <t>JCB-MX-JA-AM-157</t>
  </si>
  <si>
    <t>JCB-MX-JA-NC-158</t>
  </si>
  <si>
    <t>JCB-MX-JA-NC-159</t>
  </si>
  <si>
    <t>JCB-MX-JA-NC-160</t>
  </si>
  <si>
    <t>JCB-MX-JA-NC-161</t>
  </si>
  <si>
    <t>JCB-MX-JA-NC-162</t>
  </si>
  <si>
    <t>JCB-MX-JA-NC-163</t>
  </si>
  <si>
    <t>JCB-MX-JA-NC-164</t>
  </si>
  <si>
    <t>JCB-MX-JA-NC-165</t>
  </si>
  <si>
    <t>JCB-MX-JA-NC-166</t>
  </si>
  <si>
    <t>JCB-MX-JA-NC-167</t>
  </si>
  <si>
    <t>JCB-MX-JA-NC-168</t>
  </si>
  <si>
    <t>JCB-MX-JA-NC-169</t>
  </si>
  <si>
    <t>JCB-MX-JA-NC-170</t>
  </si>
  <si>
    <t>JCB-MX-JA-NC-171</t>
  </si>
  <si>
    <t>JCB-MX-JA-NC-172</t>
  </si>
  <si>
    <t>JCB-MX-JA-NC-173</t>
  </si>
  <si>
    <t>JCB-MX-JA-NC-174</t>
  </si>
  <si>
    <t>JCB-MX-JA-NC-175</t>
  </si>
  <si>
    <t>JCB-MX-JA-NC-176</t>
  </si>
  <si>
    <t>JCB-MX-JA-NC-177</t>
  </si>
  <si>
    <t>JCB-MX-JA-NC-178</t>
  </si>
  <si>
    <t>JCB-MX-JA-NC-179</t>
  </si>
  <si>
    <t>JCB-MX-JA-NC-180</t>
  </si>
  <si>
    <t>JCB-MX-JA-NC-181</t>
  </si>
  <si>
    <t>JCB-MX-JA-NC-182</t>
  </si>
  <si>
    <t>JCB-MX-JA-NC-183</t>
  </si>
  <si>
    <t>JCB-MX-JA-NC-184</t>
  </si>
  <si>
    <t>JCB-MX-JA-NC-185</t>
  </si>
  <si>
    <t>JCB-MX-JA-NC-186</t>
  </si>
  <si>
    <t>JCB-MX-JA-NC-187</t>
  </si>
  <si>
    <t>JCB-MX-JA-NC-188</t>
  </si>
  <si>
    <t>JCB-MX-JA-NC-189</t>
  </si>
  <si>
    <t>JCB-MX-JA-NC-190</t>
  </si>
  <si>
    <t>JCB-MX-JA-NC-191</t>
  </si>
  <si>
    <t>JCB-MX-JA-NC-192</t>
  </si>
  <si>
    <t>JCB-MX-JA-AT-193</t>
  </si>
  <si>
    <t>JCB-MX-JA-AT-194</t>
  </si>
  <si>
    <t>JCB-MX-JA-AT-195</t>
  </si>
  <si>
    <t>JCB-MX-JA-AT-196</t>
  </si>
  <si>
    <t>JCB-MX-JA-AT-197</t>
  </si>
  <si>
    <t>JCB-MX-JA-AT-198</t>
  </si>
  <si>
    <t>JCB-MX-JA-AT-199</t>
  </si>
  <si>
    <t>JCB-MX-JA-AT-200</t>
  </si>
  <si>
    <t>JCB-MX-JA-AT-201</t>
  </si>
  <si>
    <t>JCB-MX-JA-AT-202</t>
  </si>
  <si>
    <t>JCB-MX-JA-MS-202.1</t>
  </si>
  <si>
    <t>JCB-MX-JA-MS-203</t>
  </si>
  <si>
    <t>JCB-MX-JA-MS-204</t>
  </si>
  <si>
    <t>JCB-MX-JA-MS-205</t>
  </si>
  <si>
    <t>JCB-MX-JA-MS-206</t>
  </si>
  <si>
    <t>JCB-MX-JA-MS-207</t>
  </si>
  <si>
    <t>JCB-MX-JA-MS-208</t>
  </si>
  <si>
    <t>JCB-MX-JA-MS-209</t>
  </si>
  <si>
    <t>JCB-MX-JA-MS-210</t>
  </si>
  <si>
    <t>JCB-MX-JA-MS-211</t>
  </si>
  <si>
    <t>JCB-MX-JA-MS-212</t>
  </si>
  <si>
    <t>JCB-MX-JA-MS-213</t>
  </si>
  <si>
    <t>JCB-MX-JA-MS-214</t>
  </si>
  <si>
    <t>JCB-MX-JA-MS-215</t>
  </si>
  <si>
    <t>JCB-MX-JA-MS-216</t>
  </si>
  <si>
    <t>JCB-MX-JA-MS-217</t>
  </si>
  <si>
    <t>JCB-HN-MZ-1</t>
  </si>
  <si>
    <t>Honduras</t>
  </si>
  <si>
    <t>JCB-HN-AA-2</t>
  </si>
  <si>
    <t>Quercus aff. segoviensis Liebm.</t>
  </si>
  <si>
    <t>JCB-HN-TA-SV3  (MH note: Is this really JCB-HN-TA-SV-7??)</t>
  </si>
  <si>
    <t>JCB-HN-TA-3</t>
  </si>
  <si>
    <t>JCB-HN-TA-4</t>
  </si>
  <si>
    <t>JCB-HN-TA-5</t>
  </si>
  <si>
    <t>JCB-HN-TA-6</t>
  </si>
  <si>
    <t>JCB-HN-UY-7</t>
  </si>
  <si>
    <t>Quercus eugeniifolia Liebm.</t>
  </si>
  <si>
    <t>JCB-HN-UY-8</t>
  </si>
  <si>
    <t>JCB-HN-UY-9</t>
  </si>
  <si>
    <t>JCB-HN-UY-10</t>
  </si>
  <si>
    <t>JCB-HN-UY-11</t>
  </si>
  <si>
    <t>Quercus cortesii Liebm.</t>
  </si>
  <si>
    <t>JCB-HN-UY-12</t>
  </si>
  <si>
    <t>Quercus lancifolia Schltdl. &amp; Cham.</t>
  </si>
  <si>
    <t>JCB-HN-UY-13</t>
  </si>
  <si>
    <t>Quercus insignis M. Martens &amp; Galeotti</t>
  </si>
  <si>
    <t>JCB-HN-UY-14</t>
  </si>
  <si>
    <t>JCB-HN-UY-15</t>
  </si>
  <si>
    <t>JCB-HN-UY-16</t>
  </si>
  <si>
    <t>JCB-HN-UY-17</t>
  </si>
  <si>
    <t>JCB-HN-UY-18</t>
  </si>
  <si>
    <t>JCB-HN-UY-19</t>
  </si>
  <si>
    <t>JCB-HN-UY-20</t>
  </si>
  <si>
    <t>JCB-HN-UY-21</t>
  </si>
  <si>
    <t>JCB-HN-UY-22</t>
  </si>
  <si>
    <t>JCB-HN-UY-23</t>
  </si>
  <si>
    <t>JCB-HN-UY-24</t>
  </si>
  <si>
    <t>JCB-HN-UY-25</t>
  </si>
  <si>
    <t>JCB-HN-UY-26</t>
  </si>
  <si>
    <t>JCB-HN-UY-27</t>
  </si>
  <si>
    <t>JCB-HN-UY-28</t>
  </si>
  <si>
    <t>unknown (NOT QUERCUS)</t>
  </si>
  <si>
    <t>JCB-HN-UY-29</t>
  </si>
  <si>
    <t>JCB-HN-UY-30</t>
  </si>
  <si>
    <t>JCB-HN-UY-31</t>
  </si>
  <si>
    <t>JCB-HN-UY-32</t>
  </si>
  <si>
    <t>JCB-HN-UY-33</t>
  </si>
  <si>
    <t>JCB-HN-UY-34</t>
  </si>
  <si>
    <t>JCB-HN-UY-35</t>
  </si>
  <si>
    <t>JCB-HN-UY-36</t>
  </si>
  <si>
    <t>JCB-HN-UY-37</t>
  </si>
  <si>
    <t>JCB-HN-UY-38</t>
  </si>
  <si>
    <t>JCB-HN-UY-39</t>
  </si>
  <si>
    <t>JCB-HN-UY-40</t>
  </si>
  <si>
    <t>JCB-HN-UY-41</t>
  </si>
  <si>
    <t>Quercus sapotifolia Liebm.</t>
  </si>
  <si>
    <t>JCB-HN-UY-42</t>
  </si>
  <si>
    <t>Quercus aff. sapotifolia Liebm.</t>
  </si>
  <si>
    <t>JCB-HN-UY-43</t>
  </si>
  <si>
    <t>JCB-HN-UY-44</t>
  </si>
  <si>
    <t>JCB-HN-UY-45</t>
  </si>
  <si>
    <t>JCB-HN-UY-46</t>
  </si>
  <si>
    <t>JCB-HN-UY-47</t>
  </si>
  <si>
    <t>JCB-HN-UY-48</t>
  </si>
  <si>
    <t>JCB-HN-UY-49</t>
  </si>
  <si>
    <t>JCB-HN-UY-50</t>
  </si>
  <si>
    <t>JCB-HN-UY-51</t>
  </si>
  <si>
    <t>JCB-HN-UY-52</t>
  </si>
  <si>
    <t>Quercus corrugata Hook.</t>
  </si>
  <si>
    <t>Chiapas, MX</t>
  </si>
  <si>
    <t>Quercus germanii</t>
  </si>
  <si>
    <t>Veracruz, MX</t>
  </si>
  <si>
    <t>Quercus pinnativenulosa C.H.Mull.</t>
  </si>
  <si>
    <t>Quercus sartorii Liebm</t>
  </si>
  <si>
    <t>Hidalgo, MX</t>
  </si>
  <si>
    <t>Quercus delgadoana</t>
  </si>
  <si>
    <t>Quercus frutex Trel.</t>
  </si>
  <si>
    <t>Michoacán, MX</t>
  </si>
  <si>
    <t>Chihuahua, MX</t>
  </si>
  <si>
    <t>Quercus glabrescens Benth.</t>
  </si>
  <si>
    <t>IL-SH-100</t>
  </si>
  <si>
    <t>Starhill Forest Arboretum</t>
  </si>
  <si>
    <t>IL-SH-101</t>
  </si>
  <si>
    <t>Quercus canbyi Trel.</t>
  </si>
  <si>
    <t>IL-SH-102</t>
  </si>
  <si>
    <t>IL-SH-103</t>
  </si>
  <si>
    <t>IL-SH-104</t>
  </si>
  <si>
    <t>IL-SH-105</t>
  </si>
  <si>
    <t>IL-SH-106</t>
  </si>
  <si>
    <t>IL-SH-107</t>
  </si>
  <si>
    <t>Quercus boyntonii Beadle</t>
  </si>
  <si>
    <t>IL-SH-108</t>
  </si>
  <si>
    <t>Quercus arkansana Sarg.</t>
  </si>
  <si>
    <t>IL-SH-109</t>
  </si>
  <si>
    <t>Quercus (prinoides x muehlenbergii)</t>
  </si>
  <si>
    <t>IL-SH-110</t>
  </si>
  <si>
    <t>Quercus x sternbergii Luebbert</t>
  </si>
  <si>
    <t>IL-SH-111</t>
  </si>
  <si>
    <t>IL-SH-112</t>
  </si>
  <si>
    <t>IL-SH-113</t>
  </si>
  <si>
    <t>IL-SH-114</t>
  </si>
  <si>
    <t>Quercus x runcinata (A.DC.) Engelmann ex Gray</t>
  </si>
  <si>
    <t>IL-SH-115</t>
  </si>
  <si>
    <t>IL-SH-116</t>
  </si>
  <si>
    <t>IL-SH-117</t>
  </si>
  <si>
    <t>IL-SH-118</t>
  </si>
  <si>
    <t>Quercus georgiana M. A. Curtis</t>
  </si>
  <si>
    <t>Quercus pyrenaica Willd.</t>
  </si>
  <si>
    <t>IL-SH-120</t>
  </si>
  <si>
    <t>IL-SH-121</t>
  </si>
  <si>
    <t>IL-SH-122</t>
  </si>
  <si>
    <t>IL-SH-146</t>
  </si>
  <si>
    <t>Quercus oglethorpensis W.H.Duncan</t>
  </si>
  <si>
    <t>IL-SH-147</t>
  </si>
  <si>
    <t>IL-SH-151</t>
  </si>
  <si>
    <t>Quercus marilandica (L.) Münchh.</t>
  </si>
  <si>
    <t>IL-SH-152</t>
  </si>
  <si>
    <t>IL-SH-153</t>
  </si>
  <si>
    <t>IL-SH-154</t>
  </si>
  <si>
    <t>IL-SH-155</t>
  </si>
  <si>
    <t>IL-SH-156</t>
  </si>
  <si>
    <t>Quercus phellos L.</t>
  </si>
  <si>
    <t>IL-SH-157</t>
  </si>
  <si>
    <t>IL-SH-158</t>
  </si>
  <si>
    <t>Quercus buckleyi Nixon &amp; Dorr</t>
  </si>
  <si>
    <t>IL-SH-159</t>
  </si>
  <si>
    <t>IL-SH-160</t>
  </si>
  <si>
    <t>Quercus fusiformis Smal</t>
  </si>
  <si>
    <t>IL-SH-161</t>
  </si>
  <si>
    <t>Quercus pumila Sudw.</t>
  </si>
  <si>
    <t>IL-SH-162</t>
  </si>
  <si>
    <t>IL-SH-163</t>
  </si>
  <si>
    <t>Quercus dentata Thunb.</t>
  </si>
  <si>
    <t>IL-SH-164</t>
  </si>
  <si>
    <t>IL-SH-165</t>
  </si>
  <si>
    <t>IL-SH-166</t>
  </si>
  <si>
    <t>IL-SH-167</t>
  </si>
  <si>
    <t>Quercus pontica K. Koch</t>
  </si>
  <si>
    <t>IL-SH-168</t>
  </si>
  <si>
    <t>IL-SH-169</t>
  </si>
  <si>
    <t>IL-SH-170</t>
  </si>
  <si>
    <t>Quercus laceyi Small</t>
  </si>
  <si>
    <t>IL-SH-171</t>
  </si>
  <si>
    <t>IL-SH-172</t>
  </si>
  <si>
    <t>IL-SH-173</t>
  </si>
  <si>
    <t>IL-SH-174</t>
  </si>
  <si>
    <t>Quercus stellata Wangenh</t>
  </si>
  <si>
    <t>IL-SH-175</t>
  </si>
  <si>
    <t>IL-SH-176</t>
  </si>
  <si>
    <t>Quercus libani G.Olivier</t>
  </si>
  <si>
    <t>IL-SH-177</t>
  </si>
  <si>
    <t>IL-SH-178</t>
  </si>
  <si>
    <t>IL-SH-179</t>
  </si>
  <si>
    <t>IL-SH-180</t>
  </si>
  <si>
    <t>IL-SH-181</t>
  </si>
  <si>
    <t>IL-SH-182</t>
  </si>
  <si>
    <t xml:space="preserve">Quercus faginea ssp. broteroi (Cout.) A.Camus </t>
  </si>
  <si>
    <t>IL-SH-183</t>
  </si>
  <si>
    <t>IL-SH-184</t>
  </si>
  <si>
    <t>IL-SH-185</t>
  </si>
  <si>
    <t>IL-SH-186</t>
  </si>
  <si>
    <t>IL-SH-187</t>
  </si>
  <si>
    <t>IL-SH-188</t>
  </si>
  <si>
    <t>IL-SH-189</t>
  </si>
  <si>
    <t>IL-SH-190</t>
  </si>
  <si>
    <t>IL-SH-191</t>
  </si>
  <si>
    <t>Quercus x leana Nutt.</t>
  </si>
  <si>
    <t>IL-SH-192</t>
  </si>
  <si>
    <t>IL-SH-193</t>
  </si>
  <si>
    <t>IL-SH-194</t>
  </si>
  <si>
    <t>Quercus ×substellata Trel</t>
  </si>
  <si>
    <t>IL-SH-195</t>
  </si>
  <si>
    <t>Quercus x comptoniae Sarg.</t>
  </si>
  <si>
    <t>IL-SH-196</t>
  </si>
  <si>
    <t>Quercus x heterophylla F.Michx.</t>
  </si>
  <si>
    <t>IL-SH-197</t>
  </si>
  <si>
    <t>Quercus (laceyi x stellata)</t>
  </si>
  <si>
    <t>IL-SH-198</t>
  </si>
  <si>
    <t>Quercus x mazei publ. in prep.  [Quercus (macrocarpa x gambelii)]</t>
  </si>
  <si>
    <t>IL-SH-199</t>
  </si>
  <si>
    <t>Quercus x guadalupensis 'Franklin C.'</t>
  </si>
  <si>
    <t>IL-SH-200</t>
  </si>
  <si>
    <t>Quercus x deamii Trel.</t>
  </si>
  <si>
    <t>IL-SH-22</t>
  </si>
  <si>
    <t>Quercus acerifolia (E.J.Palmer) Stoynoff &amp; Hess</t>
  </si>
  <si>
    <t>IL-SH-23</t>
  </si>
  <si>
    <t>IL-SH-24</t>
  </si>
  <si>
    <t>IL-SH-25</t>
  </si>
  <si>
    <t>IL-SH-26</t>
  </si>
  <si>
    <t>IL-SH-27</t>
  </si>
  <si>
    <t>IL-SH-28</t>
  </si>
  <si>
    <t>IL-SH-29</t>
  </si>
  <si>
    <t>IL-SH-30</t>
  </si>
  <si>
    <t>IL-SH-31</t>
  </si>
  <si>
    <t>IL-SH-32</t>
  </si>
  <si>
    <t>Quercus faginea Lam.</t>
  </si>
  <si>
    <t>IL-SH-33</t>
  </si>
  <si>
    <t>IL-SH-34</t>
  </si>
  <si>
    <t>IL-SH-35</t>
  </si>
  <si>
    <t>IL-SH-36</t>
  </si>
  <si>
    <t>IL-SH-37</t>
  </si>
  <si>
    <t>IL-SH-38</t>
  </si>
  <si>
    <t>IL-SH-39</t>
  </si>
  <si>
    <t>IL-SH-40</t>
  </si>
  <si>
    <t>IL-SH-41</t>
  </si>
  <si>
    <t>Quercus pubescens Willd.</t>
  </si>
  <si>
    <t>IL-SH-42</t>
  </si>
  <si>
    <t>IL-SH-43</t>
  </si>
  <si>
    <t>IL-SH-44</t>
  </si>
  <si>
    <t>IL-SH-45</t>
  </si>
  <si>
    <t>Quercus dalechampii Ten.</t>
  </si>
  <si>
    <t>IL-SH-46</t>
  </si>
  <si>
    <t>IL-SH-47</t>
  </si>
  <si>
    <t>IL-SH-48</t>
  </si>
  <si>
    <t>IL-SH-49</t>
  </si>
  <si>
    <t>IL-SH-50</t>
  </si>
  <si>
    <t>IL-SH-51</t>
  </si>
  <si>
    <t>IL-SH-52</t>
  </si>
  <si>
    <t>IL-SH-53</t>
  </si>
  <si>
    <t>IL-SH-54</t>
  </si>
  <si>
    <t>IL-SH-55</t>
  </si>
  <si>
    <t>IL-SH-56</t>
  </si>
  <si>
    <t>IL-SH-57</t>
  </si>
  <si>
    <t>IL-SH-58</t>
  </si>
  <si>
    <t>IL-SH-59</t>
  </si>
  <si>
    <t>IL-SH-60</t>
  </si>
  <si>
    <t>IL-SH-92</t>
  </si>
  <si>
    <t>IL-SH-93</t>
  </si>
  <si>
    <t>IL-SH-94</t>
  </si>
  <si>
    <t>IL-SH-95</t>
  </si>
  <si>
    <t>IL-SH-96</t>
  </si>
  <si>
    <t>IL-SH-97</t>
  </si>
  <si>
    <t>Quercus ellipsoidalis E. J. Hill</t>
  </si>
  <si>
    <t>IL-SH-98</t>
  </si>
  <si>
    <t>IL-SH-99</t>
  </si>
  <si>
    <t>Quercus havardii Rydb.</t>
  </si>
  <si>
    <t>IL-SH-067</t>
  </si>
  <si>
    <t>Quercus (buckleyi x gravesii)</t>
  </si>
  <si>
    <t>Starhill Forest Arboretum "oak street"</t>
  </si>
  <si>
    <t>IL-SH-065</t>
  </si>
  <si>
    <t>Quercus (faginea x rotundifolia)</t>
  </si>
  <si>
    <t>IL-SH-071</t>
  </si>
  <si>
    <t>Quercus × organensis Trel.</t>
  </si>
  <si>
    <t>IL-SH-063</t>
  </si>
  <si>
    <t>Quercus × undulata Torr.</t>
  </si>
  <si>
    <t>IL-SH-070</t>
  </si>
  <si>
    <t>IL-SH-125</t>
  </si>
  <si>
    <t>IL-SH-126</t>
  </si>
  <si>
    <t>Quercus afares Pomel</t>
  </si>
  <si>
    <t>IL-SH-124</t>
  </si>
  <si>
    <t>IL-SH-129</t>
  </si>
  <si>
    <t>IL-SH-128</t>
  </si>
  <si>
    <t>Quercus brantii Lindl.</t>
  </si>
  <si>
    <t>IL-SH-130</t>
  </si>
  <si>
    <t>IL-SH-131</t>
  </si>
  <si>
    <t>Quercus calliprinos Webb</t>
  </si>
  <si>
    <t>IL-SH-134</t>
  </si>
  <si>
    <t>IL-SH-135</t>
  </si>
  <si>
    <t>IL-SH-132</t>
  </si>
  <si>
    <t>IL-SH-133</t>
  </si>
  <si>
    <t>IL-SH-136</t>
  </si>
  <si>
    <t>IL-SH-137</t>
  </si>
  <si>
    <t>IL-SH-069</t>
  </si>
  <si>
    <t>Quercus crenata Lam.</t>
  </si>
  <si>
    <t>IL-SH-139</t>
  </si>
  <si>
    <t>IL-SH-140</t>
  </si>
  <si>
    <t>IL-SH-141</t>
  </si>
  <si>
    <t>Quercus fabri Hance</t>
  </si>
  <si>
    <t>IL-SH-142</t>
  </si>
  <si>
    <t>IL-SH-143</t>
  </si>
  <si>
    <t>IL-SH-144</t>
  </si>
  <si>
    <t>IL-SH-145</t>
  </si>
  <si>
    <t>Quercus franchetii Skan</t>
  </si>
  <si>
    <t>IL-SH-066</t>
  </si>
  <si>
    <t>Quercus fusiformis Small</t>
  </si>
  <si>
    <t>IL-SH-148</t>
  </si>
  <si>
    <t>IL-SH-150</t>
  </si>
  <si>
    <t>IL-SH-012</t>
  </si>
  <si>
    <t>Quercus germana Schltdl. &amp; Cham.</t>
  </si>
  <si>
    <t>IL-SH-149</t>
  </si>
  <si>
    <t>IL-SH-014</t>
  </si>
  <si>
    <t>IL-SH-015</t>
  </si>
  <si>
    <t>Quercus glauca Thunb.</t>
  </si>
  <si>
    <t>IL-SH-010</t>
  </si>
  <si>
    <t>Quercus graciliformis C.H.Mull.</t>
  </si>
  <si>
    <t>IL-SH-011</t>
  </si>
  <si>
    <t>IL-SH-013</t>
  </si>
  <si>
    <t>IL-SH-009</t>
  </si>
  <si>
    <t>Quercus griffithii J. D. Hooker &amp; Thomson ex Mique</t>
  </si>
  <si>
    <t>IL-SH-007</t>
  </si>
  <si>
    <t>IL-SH-008</t>
  </si>
  <si>
    <t>IL-SH-004</t>
  </si>
  <si>
    <t>Quercus ilex L.</t>
  </si>
  <si>
    <t>IL-SH-002</t>
  </si>
  <si>
    <t>IL-SH-005</t>
  </si>
  <si>
    <t>IL-SH-006</t>
  </si>
  <si>
    <t>IL-SH-001</t>
  </si>
  <si>
    <t>IL-SH-138</t>
  </si>
  <si>
    <t>IL-SH-020</t>
  </si>
  <si>
    <t>Quercus langtry nom. ined.</t>
  </si>
  <si>
    <t>IL-SH-021</t>
  </si>
  <si>
    <t>IL-SH-003</t>
  </si>
  <si>
    <t>Quercus larbyi (name status uncertain; checking with source)</t>
  </si>
  <si>
    <t>IL-SH-019</t>
  </si>
  <si>
    <t>IL-SH-016</t>
  </si>
  <si>
    <t>IL-SH-017</t>
  </si>
  <si>
    <t>IL-SH-018</t>
  </si>
  <si>
    <t>IL-SH-086</t>
  </si>
  <si>
    <t>IL-SH-087</t>
  </si>
  <si>
    <t>Quercus phillyraeoides A.Gray</t>
  </si>
  <si>
    <t>IL-SH-088</t>
  </si>
  <si>
    <t>IL-SH-082</t>
  </si>
  <si>
    <t>Quercus planipocula Trel.</t>
  </si>
  <si>
    <t>IL-SH-080</t>
  </si>
  <si>
    <t>IL-SH-084</t>
  </si>
  <si>
    <t>IL-SH-085</t>
  </si>
  <si>
    <t>IL-SH-068</t>
  </si>
  <si>
    <t>IL-SH-081</t>
  </si>
  <si>
    <t>IL-SH-083</t>
  </si>
  <si>
    <t>Quercus resinosa Liebm.</t>
  </si>
  <si>
    <t>IL-SH-078</t>
  </si>
  <si>
    <t>Quercus sartorii Lieb.</t>
  </si>
  <si>
    <t>IL-SH-079</t>
  </si>
  <si>
    <t>IL-SH-062</t>
  </si>
  <si>
    <t>IL-SH-076</t>
  </si>
  <si>
    <t>IL-SH-077</t>
  </si>
  <si>
    <t>Quercus tristis Liebm.</t>
  </si>
  <si>
    <t>IL-SH-073</t>
  </si>
  <si>
    <t>Quercus trojana Webb</t>
  </si>
  <si>
    <t>IL-SH-074</t>
  </si>
  <si>
    <t>IL-SH-061</t>
  </si>
  <si>
    <t>Quercus uxoris McVaugh</t>
  </si>
  <si>
    <t>IL-SH-075</t>
  </si>
  <si>
    <t>IL-SH-064</t>
  </si>
  <si>
    <t>Quercus x cerrioides Willk. &amp; Costa</t>
  </si>
  <si>
    <t>IL-SH-072</t>
  </si>
  <si>
    <t>Quercus yunnanensis Franchet</t>
  </si>
  <si>
    <t>IL-SH-127</t>
  </si>
  <si>
    <t>Quercus baronii</t>
  </si>
  <si>
    <t>PM-1</t>
  </si>
  <si>
    <t>Quercus durata gabrielensis</t>
  </si>
  <si>
    <t>PM-2</t>
  </si>
  <si>
    <t xml:space="preserve">Quercus agrifolia </t>
  </si>
  <si>
    <t>PM-3</t>
  </si>
  <si>
    <t>Quercus pacifica</t>
  </si>
  <si>
    <t>PM-4</t>
  </si>
  <si>
    <t>Quercus tomentella</t>
  </si>
  <si>
    <t>PM-5</t>
  </si>
  <si>
    <t>Quercus kelloggii</t>
  </si>
  <si>
    <t>PM-6</t>
  </si>
  <si>
    <t>Quercus douglasii</t>
  </si>
  <si>
    <t>PM-7</t>
  </si>
  <si>
    <t>Quercus wislizenii</t>
  </si>
  <si>
    <t>PM-8</t>
  </si>
  <si>
    <t>Quercus chrysolepis</t>
  </si>
  <si>
    <t>PM-9</t>
  </si>
  <si>
    <t>Quercus engelmanii</t>
  </si>
  <si>
    <t>PM-10</t>
  </si>
  <si>
    <t>Quercus pagoda</t>
  </si>
  <si>
    <t>NC</t>
  </si>
  <si>
    <t>PM-11</t>
  </si>
  <si>
    <t>Quercus stellata</t>
  </si>
  <si>
    <t>PM-12</t>
  </si>
  <si>
    <t>Quercus marilandica</t>
  </si>
  <si>
    <t>PM-13</t>
  </si>
  <si>
    <t>Quercus rubra</t>
  </si>
  <si>
    <t>PM-14</t>
  </si>
  <si>
    <t>castanea pumila</t>
  </si>
  <si>
    <t>PM-15</t>
  </si>
  <si>
    <t>Quercus falcata</t>
  </si>
  <si>
    <t>PM-16</t>
  </si>
  <si>
    <t>PM-17</t>
  </si>
  <si>
    <t>Quercus coccinea</t>
  </si>
  <si>
    <t>PM-18</t>
  </si>
  <si>
    <t>PM-19</t>
  </si>
  <si>
    <t>Quercus alba</t>
  </si>
  <si>
    <t>PM-20</t>
  </si>
  <si>
    <t>PM-21</t>
  </si>
  <si>
    <t>Quercus velutina</t>
  </si>
  <si>
    <t>PM-22</t>
  </si>
  <si>
    <t>PM-23</t>
  </si>
  <si>
    <t>Quercus phellos</t>
  </si>
  <si>
    <t>PM-24</t>
  </si>
  <si>
    <t>Quercus michauxii</t>
  </si>
  <si>
    <t>PM-25</t>
  </si>
  <si>
    <t>PM-26</t>
  </si>
  <si>
    <t>Quercus montana</t>
  </si>
  <si>
    <t>PM-27</t>
  </si>
  <si>
    <t>PM-28</t>
  </si>
  <si>
    <t>Quercus bicolor</t>
  </si>
  <si>
    <t>PM-29</t>
  </si>
  <si>
    <t>Quercus shumardii</t>
  </si>
  <si>
    <t>PM-30</t>
  </si>
  <si>
    <t>Quercus palustris</t>
  </si>
  <si>
    <t>PM-31</t>
  </si>
  <si>
    <t>Quercus lyrata</t>
  </si>
  <si>
    <t>PM-32</t>
  </si>
  <si>
    <t>Quercus nigra</t>
  </si>
  <si>
    <t>PM-33</t>
  </si>
  <si>
    <t>PM-34</t>
  </si>
  <si>
    <t>PM-35</t>
  </si>
  <si>
    <t>PM-36</t>
  </si>
  <si>
    <t>Quercus lyrata x q michauxii</t>
  </si>
  <si>
    <t>PM-37</t>
  </si>
  <si>
    <t>PM-38</t>
  </si>
  <si>
    <t>Quercus alba x q montana</t>
  </si>
  <si>
    <t>PM-39</t>
  </si>
  <si>
    <t>PM-40</t>
  </si>
  <si>
    <t>PM-41</t>
  </si>
  <si>
    <t>PM-42</t>
  </si>
  <si>
    <t>PM-43</t>
  </si>
  <si>
    <t>Quercus laevis</t>
  </si>
  <si>
    <t>PM-44</t>
  </si>
  <si>
    <t>PM-45</t>
  </si>
  <si>
    <t>Quercus laevis x q nigra</t>
  </si>
  <si>
    <t>PM-46</t>
  </si>
  <si>
    <t>Quercus margarettae</t>
  </si>
  <si>
    <t>PM-47</t>
  </si>
  <si>
    <t>Quercus hemisphaerica</t>
  </si>
  <si>
    <t>PM-48</t>
  </si>
  <si>
    <t>Quercus incana</t>
  </si>
  <si>
    <t>PM-49</t>
  </si>
  <si>
    <t>PM-50</t>
  </si>
  <si>
    <t>PM-51</t>
  </si>
  <si>
    <t>PM-52</t>
  </si>
  <si>
    <t>Quercus gambelii</t>
  </si>
  <si>
    <t>PM-53</t>
  </si>
  <si>
    <t>Quercus arizonica</t>
  </si>
  <si>
    <t>PM-54</t>
  </si>
  <si>
    <t>Quercus hypoleucoides</t>
  </si>
  <si>
    <t>PM-55</t>
  </si>
  <si>
    <t>Quercus rugosa</t>
  </si>
  <si>
    <t>PM-56</t>
  </si>
  <si>
    <t>PM-57</t>
  </si>
  <si>
    <t>Quercus turbinella</t>
  </si>
  <si>
    <t>PM-58</t>
  </si>
  <si>
    <t>PM-59</t>
  </si>
  <si>
    <t>Quercus grisea</t>
  </si>
  <si>
    <t>PM-60</t>
  </si>
  <si>
    <t>PM-61</t>
  </si>
  <si>
    <t>PM-62</t>
  </si>
  <si>
    <t>PM-63</t>
  </si>
  <si>
    <t>PM-64</t>
  </si>
  <si>
    <t>PM-65</t>
  </si>
  <si>
    <t>PM-66</t>
  </si>
  <si>
    <t>PM-67</t>
  </si>
  <si>
    <t>PM-68</t>
  </si>
  <si>
    <t>PM-69</t>
  </si>
  <si>
    <t>PM-70</t>
  </si>
  <si>
    <t>PM-71</t>
  </si>
  <si>
    <t>Quercus oblongifolia</t>
  </si>
  <si>
    <t>PM-72</t>
  </si>
  <si>
    <t>PM-73</t>
  </si>
  <si>
    <t>Quercus ilicifolia</t>
  </si>
  <si>
    <t>PM-74</t>
  </si>
  <si>
    <t>PM-75</t>
  </si>
  <si>
    <t>PM-76</t>
  </si>
  <si>
    <t>PM-77</t>
  </si>
  <si>
    <t>SC</t>
  </si>
  <si>
    <t>PM-78</t>
  </si>
  <si>
    <t>Quercus oglethorpensis</t>
  </si>
  <si>
    <t>PM-79</t>
  </si>
  <si>
    <t>PM-80</t>
  </si>
  <si>
    <t>PM-81</t>
  </si>
  <si>
    <t>PM-82</t>
  </si>
  <si>
    <t>PM-83</t>
  </si>
  <si>
    <t>PM-84</t>
  </si>
  <si>
    <t>PM-85</t>
  </si>
  <si>
    <t>PM-86</t>
  </si>
  <si>
    <t>PM-87</t>
  </si>
  <si>
    <t>NJ</t>
  </si>
  <si>
    <t>PM-88</t>
  </si>
  <si>
    <t>PM-89</t>
  </si>
  <si>
    <t>PM-90</t>
  </si>
  <si>
    <t>Quercus muhlenbergii</t>
  </si>
  <si>
    <t>TN</t>
  </si>
  <si>
    <t>PM-91</t>
  </si>
  <si>
    <t>PM-92</t>
  </si>
  <si>
    <t>PM-93</t>
  </si>
  <si>
    <t>Quercus prinoides</t>
  </si>
  <si>
    <t>PM-94</t>
  </si>
  <si>
    <t>PM-95</t>
  </si>
  <si>
    <t>PM-96</t>
  </si>
  <si>
    <t>PM-97</t>
  </si>
  <si>
    <t>PM-98</t>
  </si>
  <si>
    <t>PM-99</t>
  </si>
  <si>
    <t>PM-100</t>
  </si>
  <si>
    <t>Quercus georgiana</t>
  </si>
  <si>
    <t>PM-101</t>
  </si>
  <si>
    <t>PM-102</t>
  </si>
  <si>
    <t>Quercus havardii</t>
  </si>
  <si>
    <t>NM</t>
  </si>
  <si>
    <t>PM-103</t>
  </si>
  <si>
    <t>Quercus sadleriana</t>
  </si>
  <si>
    <t>PM-104</t>
  </si>
  <si>
    <t>PM-105</t>
  </si>
  <si>
    <t>PM-106</t>
  </si>
  <si>
    <t>PM-107</t>
  </si>
  <si>
    <t>PM-108</t>
  </si>
  <si>
    <t>PM-109</t>
  </si>
  <si>
    <t>Quercus chapmanii</t>
  </si>
  <si>
    <t>PM-110</t>
  </si>
  <si>
    <t>PM-111</t>
  </si>
  <si>
    <t>PM-112</t>
  </si>
  <si>
    <t>PM-113</t>
  </si>
  <si>
    <t>Quercus myrtifolia</t>
  </si>
  <si>
    <t>PM-114</t>
  </si>
  <si>
    <t>PM-115</t>
  </si>
  <si>
    <t>PM-116</t>
  </si>
  <si>
    <t>PM-117</t>
  </si>
  <si>
    <t>PM-118</t>
  </si>
  <si>
    <t>PM-119</t>
  </si>
  <si>
    <t>PM-120</t>
  </si>
  <si>
    <t>Quercus vaccinifolia</t>
  </si>
  <si>
    <t>PM-121</t>
  </si>
  <si>
    <t>PM-122</t>
  </si>
  <si>
    <t>PM-123</t>
  </si>
  <si>
    <t>Quercus dumosa</t>
  </si>
  <si>
    <t>PM-124</t>
  </si>
  <si>
    <t>PM-125</t>
  </si>
  <si>
    <t>PM-126</t>
  </si>
  <si>
    <t>PM-127</t>
  </si>
  <si>
    <t>Quercus cornelius-mulleri</t>
  </si>
  <si>
    <t>PM-128</t>
  </si>
  <si>
    <t>PM-129</t>
  </si>
  <si>
    <t>GA</t>
  </si>
  <si>
    <t>PM-130</t>
  </si>
  <si>
    <t>PM-131</t>
  </si>
  <si>
    <t>Quercus garryana</t>
  </si>
  <si>
    <t>OR</t>
  </si>
  <si>
    <t>PM-132</t>
  </si>
  <si>
    <t>Ken Potenberg, Kathy Matejka</t>
  </si>
  <si>
    <t>Marlene Hahn, Bethany Hayward Brown</t>
  </si>
  <si>
    <t>Ken Potenberg, Kathy Matejka, Joan Dorrell</t>
  </si>
  <si>
    <t>Ken Potenberg, Gladys Connolly, Kathy Matejka, Joan Dorrell</t>
  </si>
  <si>
    <t>Marilyn Carle, Edie Moran, Satish Sachdev, Carol DeVries</t>
  </si>
  <si>
    <t>Marlene Hahn, Donna J Wetta, Breane G. Budaitis, Becky Ventura</t>
  </si>
  <si>
    <t>Anita Casey, Louise Sherman, Lee Bannon</t>
  </si>
  <si>
    <t>Charlene Kubic, Chris Courtney</t>
  </si>
  <si>
    <t>Laurie Glaysher, Evelyn Means, Joyce Beck</t>
  </si>
  <si>
    <t>Evelyn Means, Laurie Glaysher, Joyce Beck</t>
  </si>
  <si>
    <t>Joyce Beck, Evelyn Means, Laurie Glaysher</t>
  </si>
  <si>
    <t>Marlene Hahn, Breane G. Budaitis, Becky Ventura, Donna J Wetta</t>
  </si>
  <si>
    <t>Marlene Hahn, Elsa M. Meza, Kathy Stephens</t>
  </si>
  <si>
    <t>Marlene Hahn, Breane G. Budaitis, Donna J Wetta</t>
  </si>
  <si>
    <t>Marlene Hahn, Donna J Wetta, Breane G. Budaitis</t>
  </si>
  <si>
    <t>Chris Courtney, Charlene Kubic</t>
  </si>
  <si>
    <t>Ken Potenberg, Gladys Connolly, Joan Dorrell, Kathy Matejka</t>
  </si>
  <si>
    <t>Marlene Hahn, Breane G. Budaitis, , Elsa M. Meza</t>
  </si>
  <si>
    <t xml:space="preserve">Marlene Hahn, Breane G. Budaitis, </t>
  </si>
  <si>
    <t>Marlene Hahn, Breane G. Budaitis</t>
  </si>
  <si>
    <t>Marlene Hahn, Breane G. Budaitis, Bethany Hayward Brown</t>
  </si>
  <si>
    <t>Edie Moran, Satish Sachdev, Carol DeVries, Marilyn Carle</t>
  </si>
  <si>
    <t>Satish Sachdev, Marilyn Carle, Carol DeVries, Edie Moran</t>
  </si>
  <si>
    <t>Carol DeVries, Marilyn Carle, Satish Sachdev, Edie Moran</t>
  </si>
  <si>
    <t>USA</t>
  </si>
  <si>
    <t>DuPage</t>
  </si>
  <si>
    <t>Co.</t>
  </si>
  <si>
    <t xml:space="preserve">The Morton Arboretum (DuPage County, IL, U.S.A.):Quercus L-97/89-72 </t>
  </si>
  <si>
    <t xml:space="preserve">The Morton Arboretum (DuPage County, IL, U.S.A.):Quercus N-103/91-44 </t>
  </si>
  <si>
    <t xml:space="preserve">The Morton Arboretum (DuPage County, IL, U.S.A.):Ozark P-25/12-66 </t>
  </si>
  <si>
    <t xml:space="preserve">The Morton Arboretum (DuPage County, IL, U.S.A.):Midwest N-58/78-66 </t>
  </si>
  <si>
    <t xml:space="preserve">The Morton Arboretum (DuPage County, IL, U.S.A.):Quercus along forest road:  M-89/98-25 </t>
  </si>
  <si>
    <t xml:space="preserve">The Morton Arboretum (DuPage County, IL, U.S.A.):Quercus:  K-102/31-62 </t>
  </si>
  <si>
    <t xml:space="preserve">The Morton Arboretum (DuPage County, IL, U.S.A.):App: BB-76/00-54 </t>
  </si>
  <si>
    <t xml:space="preserve">The Morton Arboretum (DuPage County, IL, U.S.A.):Quercus M-93/84-62 </t>
  </si>
  <si>
    <t xml:space="preserve">The Morton Arboretum (DuPage County, IL, U.S.A.):Quercus:  K-96/64-56 </t>
  </si>
  <si>
    <t xml:space="preserve">The Morton Arboretum (DuPage County, IL, U.S.A.):Quercus:  K-99/75-44 </t>
  </si>
  <si>
    <t xml:space="preserve">The Morton Arboretum (DuPage County, IL, U.S.A.):Quercus: L-98/69-80    </t>
  </si>
  <si>
    <t xml:space="preserve">The Morton Arboretum (DuPage County, IL, U.S.A.):Quercus:  J-94/63-87 </t>
  </si>
  <si>
    <t xml:space="preserve">The Morton Arboretum (DuPage County, IL, U.S.A.):Quercus: J-100/43-64 </t>
  </si>
  <si>
    <t xml:space="preserve">The Morton Arboretum (DuPage County, IL, U.S.A.):Quercus:  J-101/39-80 </t>
  </si>
  <si>
    <t xml:space="preserve">The Morton Arboretum (DuPage County, IL, U.S.A.):Quercus J-104/99-05 </t>
  </si>
  <si>
    <t xml:space="preserve">The Morton Arboretum (DuPage County, IL, U.S.A.):Quercus G-104/82-57 </t>
  </si>
  <si>
    <t xml:space="preserve">The Morton Arboretum (DuPage County, IL, U.S.A.):Quercus G-104/00-15 </t>
  </si>
  <si>
    <t xml:space="preserve">The Morton Arboretum (DuPage County, IL, U.S.A.):Quercus H-103/15-80 </t>
  </si>
  <si>
    <t xml:space="preserve">The Morton Arboretum (DuPage County, IL, U.S.A.):Quercus G-99/92-96 </t>
  </si>
  <si>
    <t xml:space="preserve">The Morton Arboretum (DuPage County, IL, U.S.A.):Quercus:  L-102/42-80 </t>
  </si>
  <si>
    <t xml:space="preserve">The Morton Arboretum (DuPage County, IL, U.S.A.):Appalachia: BB-76/85-66 </t>
  </si>
  <si>
    <t xml:space="preserve">The Morton Arboretum (DuPage County, IL, U.S.A.):Central &amp; Western Asia: CC-70/59-75 </t>
  </si>
  <si>
    <t xml:space="preserve">The Morton Arboretum (DuPage County, IL, U.S.A.):Appalachia CC-73/85-96 </t>
  </si>
  <si>
    <t xml:space="preserve">The Morton Arboretum (DuPage County, IL, U.S.A.):Midwest O-68/49-28 </t>
  </si>
  <si>
    <t xml:space="preserve">The Morton Arboretum (DuPage County, IL, U.S.A.):Midwest M-69/61-15 </t>
  </si>
  <si>
    <t xml:space="preserve">The Morton Arboretum (DuPage County, IL, U.S.A.):Midwest M-68/68-72 </t>
  </si>
  <si>
    <t xml:space="preserve">The Morton Arboretum (DuPage County, IL, U.S.A.):Quercus:  M-94/30-66 </t>
  </si>
  <si>
    <t xml:space="preserve">The Morton Arboretum (DuPage County, IL, U.S.A.):Quercus:  J-100/67-93 </t>
  </si>
  <si>
    <t xml:space="preserve">The Morton Arboretum (DuPage County, IL, U.S.A.):Quercus: K-99/60-23 </t>
  </si>
  <si>
    <t xml:space="preserve">The Morton Arboretum (DuPage County, IL, U.S.A.):Quercus L-97/68-99 </t>
  </si>
  <si>
    <t xml:space="preserve">The Morton Arboretum (DuPage County, IL, U.S.A.):Quercus:  K-97/37-29 </t>
  </si>
  <si>
    <t xml:space="preserve">The Morton Arboretum (DuPage County, IL, U.S.A.):Midwest: N-58/22-22 </t>
  </si>
  <si>
    <t xml:space="preserve">The Morton Arboretum (DuPage County, IL, U.S.A.):Quercus: N-98/15-28 </t>
  </si>
  <si>
    <t xml:space="preserve">The Morton Arboretum (DuPage County, IL, U.S.A.):Quercus: O-96/16-72  </t>
  </si>
  <si>
    <t xml:space="preserve">The Morton Arboretum (DuPage County, IL, U.S.A.):Central Europe: Z-32/78-91 </t>
  </si>
  <si>
    <t xml:space="preserve">The Morton Arboretum (DuPage County, IL, U.S.A.):Central Europe: FF-36/31-33  </t>
  </si>
  <si>
    <t xml:space="preserve">The Morton Arboretum (DuPage County, IL, U.S.A.):Ozark: R-25/83-60 </t>
  </si>
  <si>
    <t xml:space="preserve">The Morton Arboretum (DuPage County, IL, U.S.A.):Ozark: R-26/17-01  </t>
  </si>
  <si>
    <t xml:space="preserve">The Morton Arboretum (DuPage County, IL, U.S.A.):Ozark: R-25/69-88 </t>
  </si>
  <si>
    <t xml:space="preserve">The Morton Arboretum (DuPage County, IL, U.S.A.):Fagaceae: M-18/26-67 </t>
  </si>
  <si>
    <t xml:space="preserve">The Morton Arboretum (DuPage County, IL, U.S.A.):Fagaceae: L-14/05-60 </t>
  </si>
  <si>
    <t xml:space="preserve">The Morton Arboretum (DuPage County, IL, U.S.A.):Fagaceae: J-13/13-90 </t>
  </si>
  <si>
    <t xml:space="preserve">The Morton Arboretum (DuPage County, IL, U.S.A.):Southwest U.S.: S-19/53-08 </t>
  </si>
  <si>
    <t xml:space="preserve">The Morton Arboretum (DuPage County, IL, U.S.A.):Quercus M-97/13-55 </t>
  </si>
  <si>
    <t xml:space="preserve">The Morton Arboretum (DuPage County, IL, U.S.A.):Oaks:  L-99/71-53 </t>
  </si>
  <si>
    <t xml:space="preserve">The Morton Arboretum (DuPage County, IL, U.S.A.):Quercus: N-102/62-67 </t>
  </si>
  <si>
    <t xml:space="preserve">The Morton Arboretum (DuPage County, IL, U.S.A.):Quercus L-102/74-14 </t>
  </si>
  <si>
    <t xml:space="preserve">The Morton Arboretum (DuPage County, IL, U.S.A.):Quercus:  L-103/48-67 </t>
  </si>
  <si>
    <t xml:space="preserve">Irregular shaped tree 12 feet tall and 6 feet wide in fair condition. , One trunk near ground level wtih exfoliating/furrowed, gray bark. , Trunk bark is covered with lichen. DBH~ 6.4 cm. Previous year's growth, is gray-green. </t>
  </si>
  <si>
    <t>Irregular shaped tree 50 feet tall and 30 feet wide in good condition., One trunk near ground level with platy, brown-gray bark. DBH~ 31 cm. , Trunk is covered with lichen. Previous year's growth is gray. Young, leaves.</t>
  </si>
  <si>
    <t>Irregular shaped tree 40 feet tall and 21 feet wide in good condition., One trunk near ground level wtih platy/rough, grey-brown bark. , DBH~ 20 cm.</t>
  </si>
  <si>
    <t xml:space="preserve">Rounded tree 45 feet tall and 36 feet wide in good condition. One , trunk near ground level with furrowed, gray bark. This year's growth , is gray. Previous year's growth is gray. </t>
  </si>
  <si>
    <t>Oval shaped tree with low branches 70' high and 40 ' wide in good, condition. DBH: 24". Trunk bark fissured, gray with lichen. Twigs , reddish-green and smooth; previous year dark gray and smooth. , Immature acorns present; acorn green RHS # 139B, cap grayed orange RHS, # 165A.</t>
  </si>
  <si>
    <t>Pyramidal shaped tree 25' high and 12' wide in good condition., DBH: 5cm. Trunk bark furrowed and brown. Twigs tan; previous year , tan. Immature acorns present.</t>
  </si>
  <si>
    <t>Irregular shaped, 11' tall and 5' wide in good condition. DBH~ 4cm., Trunk bark smooth and gray. This year's growth greenish red and , smooth; previous year's gray-brown and smooth.</t>
  </si>
  <si>
    <t>Irregular shaped tree 67 feet tall and 45 feet wide in fair condition., Insect damage. One trunk near ground level with fissured, brown-grey , bark. DBH~ 11.4 cm. This year's growth is light green. Previous , year's growth is light grey. Acorns are immature.</t>
  </si>
  <si>
    <t>Irregular-shaped tree 10' high &amp; 4' wide in fair condition. Frost , bite noted. Trunk bark scaly, rough, and grayish brown. Twigs , light green-yellow; previous year dark green and brown. Immature , acorns yellow green, RHS #152-B.</t>
  </si>
  <si>
    <t xml:space="preserve">Rounded shaped shrub like tree 9' high &amp; 9' wide in good condition., Multitrunked (20+). DBH: 1.5". Trunk bark platy and gray. New , trunk bark smooth, shreddy at base. Lichen covered bark. Immature, fruit. </t>
  </si>
  <si>
    <t>Pyramidal shaped tree 15' high &amp; 4' wide in good condition. Insect, damage noted. DBH: apprx 3 cm. Trunk bark furrowed, yellow, brown, and, gray. Twigs greenish red; previous year green brown.</t>
  </si>
  <si>
    <t xml:space="preserve">Vase shaped tree 3' high &amp; 1' wide in fair condition. DBH: .5"., Trunk bark smooth and gray. Twigs greenish brown; previous year gray., </t>
  </si>
  <si>
    <t>Irregular-shaped tree 8' high &amp; 9'4" wide in good condition. Trunk , bark rough and gray-brown. Twigs light greenish-brown; previous year , light brown. Acorn color light beige and brown. Leaf #137-A. Acorn, 164-B. Acorns immature.</t>
  </si>
  <si>
    <t xml:space="preserve">Pyramidal shaped tree 35' high and 20' wide in good condition. , DBH: 8". Trunk bark furrowed and gray brown. Twigs red brown; , previous year smooth and gray. </t>
  </si>
  <si>
    <t xml:space="preserve">Irregular shaped tree 5.6 feet tall and 5 feet wide in poor condition., Tree was stressed. One trunk near ground level with smooth, gray bark., DBH~ 2.5 cm. This year's growth is red-green. Previous year's growth, is gray-tan. </t>
  </si>
  <si>
    <t xml:space="preserve">Oval shaped tree 11 feet tall and 12 feet wide in good condition. , Trunk bark is flaky and gray. This year's growth is green and smooth. , Previous year's growth is gray and rough. Some insect damage. </t>
  </si>
  <si>
    <t>Rounded shaped tree 40 feet tall and 38 feet wide in good condition. , Some insect damage. Trunk bark is platy and grey-brown. This year's , growth is green and smooth. Previous year's growth is grey-brown and , rough. Immature acorns.</t>
  </si>
  <si>
    <t>Oval shaped tree 10 ft. 2 in. tall and 6 ft. 3 in. wide in good, condition. Trunk bark is rough and gray. This year's growth is tawny , and smooth. Previous year's growth is brownish gray and rough. , Immature fruit.</t>
  </si>
  <si>
    <t xml:space="preserve">Erect shaped tree 3 feet tall and 2.5 feet wide in good condition. , Trunk bark is rough and reddish-gray/gray. This year's growth is , greenish-red and smooth. Previous year's growth is gray and rough. </t>
  </si>
  <si>
    <t>Irregular-shaped tree 15' high &amp; 18'4" wide in good condition. Trunk, bark rough and light gray-brown. Twigs green, red, and brown;, previous year light brown.</t>
  </si>
  <si>
    <t>Irregular shaped tree, 7' high and 2'6" wide in fair condition. Trunk, bark smooth and gray-brown. This year's growth green and smooth; , previous year's growth gray-brown and smooth. Some dead branches; , small sized tree.</t>
  </si>
  <si>
    <t>Irregular-shaped tree, 20' tall and 10' wide in good condition. DBH~ , 17.5cm. Trunk bark furrowed and gray-brown. Lichen on bark. This , year's growth gray-brown and smooth; previous year's gray-brown and , smooth.</t>
  </si>
  <si>
    <t xml:space="preserve">Tree is 25 feet tall and 15 feet wide with one trunk near ground, level. DBH~ 5.1 cm. Trunk bark is slightly fissured and brownish gray., This year's growth is green. Previous year's growth is brownish gray. </t>
  </si>
  <si>
    <t xml:space="preserve">Oval shaped tree 18 feet tall and 6 feet wide in good condition. One , trunk at ground level with smooth/slightly textured grey-brown bark. , DBH~ 8 cm. This year's growth is smooth and brown. Previous growth is , smooth and grey-brown. </t>
  </si>
  <si>
    <t xml:space="preserve">Irregular shaped tree 10 feet tall and 10 feet wide in good condition., One trunk near ground level with smooth/ slightly textured grey-brown , bark. This year's growth is smooth and brown. Previous growth is , smooth and grey-brown. Some leaves have holes/insect damage. </t>
  </si>
  <si>
    <t>Irregular shaped tree 18 feet tall and 10 feet wide in good condition., One trunk near ground level with smooth/furrowed, grey-brown bark. , DBH~ 10 cm. This year's growth is smooth and brown-green. Previous , year's growth is smooth/slightly textured and grey-brown. The , underside of the leaves are pubescent.</t>
  </si>
  <si>
    <t>Columnar shaped tree 12' high &amp; 5" wide in good condition. Trunk, bark smooth and light gray. Twigs light green: previous year green.</t>
  </si>
  <si>
    <t xml:space="preserve">Irregular-shaped oval tree 30'high &amp; 10' wide in good condition., Insect damage to some leaves. Trunk bark furrowed and medium brown., Twigs light green; previous year light grayish-brown. Leaf green, , #139-A. </t>
  </si>
  <si>
    <t>Rounded Shrub-like tree, 6' tall and 6' wide in good condition. 10+ , trunks near ground level. Trunk bark fissured and gray. This year's , growth light brown; previous years growth gray.</t>
  </si>
  <si>
    <t xml:space="preserve">Shrub-like shape 3.5 feet tall and 5 feet wide in fair condition. , Red spots on the leaves. Many trunks near ground level with smooth , light gray bark. Previous year's growth is gray. Acorns are , immature. </t>
  </si>
  <si>
    <t xml:space="preserve">Vase shaped tree 7' high &amp; 6' wide in good condition. Trunk bark, rough and gray. Twigs yellow-green; previous year gray. </t>
  </si>
  <si>
    <t>Rounded tree 45' 5" tall and 30 ' wide in good condition. Insect, hole damage on leaf. DBH: ~ 17 cm. Trunk bark furrowed and grey borwn., Twig color green; previous year smooth in some places, shreddy,, gray brown with lenticils. Some spent flowers.</t>
  </si>
  <si>
    <t>Irregular shaped 25 ft in height and 15 ft wide in good condition., Some holes in leaves. DBH: ~19 cm. Trunk bark brown-gray. This year's , growth light green; previous year's gray and smooth.</t>
  </si>
  <si>
    <t xml:space="preserve">Irregular shaped tree, 6 ft tall and 2 ft wide in fair condition with , a lot of insect damage and missing leaves. DBH: ~1 cm. Trunk bark was, smooth grey-brown with horizontal lenticils. Green twig growth and, brownish-grey previous growth. </t>
  </si>
  <si>
    <t>Rounded tree 25 ft tall and 12 ft wide in good condition. DBH: ~23 cm., Trunk bark fissured and gray brown. Twigs light green; previous years, smooth and gray-brown.</t>
  </si>
  <si>
    <t>Irregular shaped tree, 12 ft tall and 4 ft wide in good condition. , DBH: ~6 cm. Bark was smooth, slightly textured and gray-brown., Twigs green-brown; previous year's green-brown. New/young leave growth, red/red-orange.</t>
  </si>
  <si>
    <t>Irregular shaped tree 6 ft tall and 2 ft wide in good condition with, some insect damage to leaves. DBH: ~ 4 cm. Tree bark was smooth and , gray-brown. Twigs smooth and green with some red-green; previous years, smooth and brown gray.</t>
  </si>
  <si>
    <t>Irregular shaped tree 5' tall and 1' 6" wide in good condition. , DHB: 2.5cm. Trunk bark smooth (with some texture) and gray-brown., Twigs green and pubescent; previous years growht smooth and green-, brown.</t>
  </si>
  <si>
    <t>Round shaped tree 8' tall and 2' wide in good condition. DBH: 5cm., Trunk shreddy and gray-brown. This years growth pubescent and light, green; previous years smooth (with some texture) and gray-brown., Leaves and new growth: sandpaper-like pubescence.</t>
  </si>
  <si>
    <t xml:space="preserve">Round shaped tree 20' tall and 12' wide in good condition. DBH: 18 cm., Tree bark shreddy and gray-brown. This year's growth green; previous , years growth smooth (with some shreddy texture) and gray-brown. , Very new growth leaves have reddish color. </t>
  </si>
  <si>
    <t>Irregular shaped tree; 50' tall and 30' wide in good condition., DBH: 10 cm. Tree bark furrowed and gray-brown. This years growth , smooth and green. Previous years growth smooth (with some texture), and gray-brown.</t>
  </si>
  <si>
    <t>Irregular shaped tree 20' tall and 27' wide in fair condition. DBH: 10 cm. Trunk bark shreddy and gray-brown. This year's growth light , green; previous year's growth smooth (with some shreddy texture) and, gray-brown. About 1/2 the branches are dead on 1 side of tree.</t>
  </si>
  <si>
    <t xml:space="preserve">Shrub-like shaped tree 4'6" tall and 2' wide in good condition., Trunks (9+); Trunk bark smooth and gray-brown; new growth smooth and, green-tan; previous years growth smooth and brown-gray., </t>
  </si>
  <si>
    <t xml:space="preserve">Ascending shaped tree 12 feet tall and 4 feet wide in good condition. , One trunk near ground level with scaly, grey bark. This year's growth , is light brownish-red. Previous year's growth is grey. </t>
  </si>
  <si>
    <t>Pyramidal shaped tree 30' high &amp; 15' wide in good condition. DBH: 6"., Trunk bark furrowed, brown and tan. Twigs tan; previous year brown.</t>
  </si>
  <si>
    <t>Irregular-shaped tree 80' high &amp; 40' wide in fair condition. Dead, branches present. DBH: 30". Trunk bark furrowed and brown. Twigs , tan; previous year are brown. A few immature acorns are present.</t>
  </si>
  <si>
    <t xml:space="preserve">Pyramidal shaped tree 20 feet tall and 10 feet wide in good condition., One trunk near ground level with brown furrowed bark. DBH~ 13 cm., This year's growth is reddish-brown. Previous year's growth is , greenish-tan. </t>
  </si>
  <si>
    <t xml:space="preserve">Oval shaped tree 23' high &amp; 23" wide in good condition. Trunk bark, fissured, flaky, and light brown. Twigs light reddish-brown; , previous year light brown. Acorn light brown, RHS #199-B. </t>
  </si>
  <si>
    <t>6.4 cm</t>
  </si>
  <si>
    <t xml:space="preserve"> 31cm</t>
  </si>
  <si>
    <t>50'</t>
  </si>
  <si>
    <t>20 cm</t>
  </si>
  <si>
    <t>45'</t>
  </si>
  <si>
    <t>24"</t>
  </si>
  <si>
    <t>70'</t>
  </si>
  <si>
    <t>5 cm</t>
  </si>
  <si>
    <t xml:space="preserve">4 cm </t>
  </si>
  <si>
    <t>11'</t>
  </si>
  <si>
    <t>11.4 cm</t>
  </si>
  <si>
    <t>10'</t>
  </si>
  <si>
    <t>1.5"</t>
  </si>
  <si>
    <t>3 cm</t>
  </si>
  <si>
    <t>0.5"</t>
  </si>
  <si>
    <t>8"</t>
  </si>
  <si>
    <t>2.5 cm</t>
  </si>
  <si>
    <t>10'2"</t>
  </si>
  <si>
    <t>17.5 cm</t>
  </si>
  <si>
    <t>5.1 cm</t>
  </si>
  <si>
    <t>8 cm</t>
  </si>
  <si>
    <t>10 cm</t>
  </si>
  <si>
    <t>6'</t>
  </si>
  <si>
    <t>3.5'</t>
  </si>
  <si>
    <t>7'</t>
  </si>
  <si>
    <t>17 cm</t>
  </si>
  <si>
    <t>45'5"</t>
  </si>
  <si>
    <t>19 cm</t>
  </si>
  <si>
    <t>25'</t>
  </si>
  <si>
    <t>1 cm</t>
  </si>
  <si>
    <t>23 cm</t>
  </si>
  <si>
    <t>6 cm</t>
  </si>
  <si>
    <t>12'</t>
  </si>
  <si>
    <t>4 cm</t>
  </si>
  <si>
    <t>8'</t>
  </si>
  <si>
    <t>18 cm</t>
  </si>
  <si>
    <t>20'</t>
  </si>
  <si>
    <t xml:space="preserve"> 10 cm</t>
  </si>
  <si>
    <t>4'6"</t>
  </si>
  <si>
    <t>6"</t>
  </si>
  <si>
    <t>30'</t>
  </si>
  <si>
    <t>30"</t>
  </si>
  <si>
    <t>80'</t>
  </si>
  <si>
    <t>13 cm</t>
  </si>
  <si>
    <t>23'</t>
  </si>
  <si>
    <t>Veg</t>
  </si>
  <si>
    <t>N</t>
  </si>
  <si>
    <t>Y</t>
  </si>
  <si>
    <t>n/a</t>
  </si>
  <si>
    <t>The Morton Arboretum</t>
  </si>
  <si>
    <t>539-96*5</t>
  </si>
  <si>
    <t>700-46*1</t>
  </si>
  <si>
    <t>537-82*5</t>
  </si>
  <si>
    <t>467-85*1</t>
  </si>
  <si>
    <t>573-40*3</t>
  </si>
  <si>
    <t>305-94*3</t>
  </si>
  <si>
    <t>606-2000*1</t>
  </si>
  <si>
    <t>576-40*1</t>
  </si>
  <si>
    <t>258-2004*2</t>
  </si>
  <si>
    <t>742-51*4</t>
  </si>
  <si>
    <t>340-2002*1</t>
  </si>
  <si>
    <t>1134-2004*5</t>
  </si>
  <si>
    <t>260-93*1</t>
  </si>
  <si>
    <t>185-92*4</t>
  </si>
  <si>
    <t>526-2000*1</t>
  </si>
  <si>
    <t>517-2000*2</t>
  </si>
  <si>
    <t>645-48*2</t>
  </si>
  <si>
    <t>602-2000*2</t>
  </si>
  <si>
    <t>1173-2004*5</t>
  </si>
  <si>
    <t>403-97*1</t>
  </si>
  <si>
    <t>515-2001*2</t>
  </si>
  <si>
    <t>180-93*1</t>
  </si>
  <si>
    <t>538-82*4</t>
  </si>
  <si>
    <t>468-2001*2</t>
  </si>
  <si>
    <t>202-97*1</t>
  </si>
  <si>
    <t>502-2000*1</t>
  </si>
  <si>
    <t>435-2004*1</t>
  </si>
  <si>
    <t>540-96*2</t>
  </si>
  <si>
    <t>768-54*2</t>
  </si>
  <si>
    <t>145-75*1</t>
  </si>
  <si>
    <t>1183-2004*2</t>
  </si>
  <si>
    <t>463-84*4</t>
  </si>
  <si>
    <t>210-91*2</t>
  </si>
  <si>
    <t>1133-2004*1</t>
  </si>
  <si>
    <t>35-90*1</t>
  </si>
  <si>
    <t>257-2004*2</t>
  </si>
  <si>
    <t>1155-2004*3</t>
  </si>
  <si>
    <t>1164-2004*4</t>
  </si>
  <si>
    <t>1137-2004*2</t>
  </si>
  <si>
    <t>214-91*7</t>
  </si>
  <si>
    <t>570-78*8</t>
  </si>
  <si>
    <t>980-80*4</t>
  </si>
  <si>
    <t>488-81*13</t>
  </si>
  <si>
    <t>343-94*3</t>
  </si>
  <si>
    <t>204-92*3</t>
  </si>
  <si>
    <t>808-51*1</t>
  </si>
  <si>
    <t>304-94*2</t>
  </si>
  <si>
    <t>215-91*1</t>
  </si>
  <si>
    <t>collected by: Peter J. van der Linden, The Morton Arboretum;  in picnic ground at Big Oak Tree State Park in Mississippi County Missouri U.S.A.. (36.644722, -89.285)</t>
  </si>
  <si>
    <t>collected by: Charles C. Deam;   in Posey County Indiana U.S.A.</t>
  </si>
  <si>
    <t>collected by: Edward A. Hedborn, The Morton Arboretum;  near Sauk Lake in Sauk Trail Forest Preserve in Cook County Illinois U.S.A.</t>
  </si>
  <si>
    <t>collected by: Raymond F. Schulenberg, The Morton Arboretum;  from island in the Mississippi River  in Henderson County Illinois U.S.A.</t>
  </si>
  <si>
    <t>collected in Fayette County Kentucky U.S.A.</t>
  </si>
  <si>
    <t>collected by: Tom Green, Western Illinois University;  near Oquaka  in Henderson County Illinois U.S.A.</t>
  </si>
  <si>
    <t>collected by: Midwest Plant Collecting Collaborative (MWPCC) 2000 southeast Un;  on Cahas Mt. in Franklin County Virginia U.S.A. (37.141444, -79.995722 )</t>
  </si>
  <si>
    <t>collected in Union County Kentucky U.S.A.</t>
  </si>
  <si>
    <t>collected in Jesenicke podhuri Mts. at Lhotka village, near Hranice na Morave  in Prerov District North Moravia Czech Republic. (300 m)</t>
  </si>
  <si>
    <t>collected by: Julian Steyermark, Field Museum of Natural History;  northwestern section in   Missouri U.S.A.</t>
  </si>
  <si>
    <t>collected by: North America-China Plant Exploration Consortium (NACPEC) 2002 S;  near Huang Sha Ling, Yang Cheng Xian in Yang Cheng County Shanxi China. (35.270167, 112.460167, 3308 ft)</t>
  </si>
  <si>
    <t>collected by: Midwest Plant Collecting Collaborative (MWPCC) 2004 Ozark Expedi;  along I-44 roadside, old Rte 66 in Franklin County Missouri U.S.A.. (38.265389, -91.111361, 922 ft)</t>
  </si>
  <si>
    <t>collected in the southeastern part of Monongahela National Forest  in   West Virginia U.S.A.</t>
  </si>
  <si>
    <t>collected by: Peter J. van der Linden, The Morton Arboretum;  along Merioneth Road  in Will County Illinois U.S.A.</t>
  </si>
  <si>
    <t>native tree in Sacramento city garden in Sacramento County California U.S.A. (38.3, -121.3, 7 m)</t>
  </si>
  <si>
    <t>collected by: Ron Lance on bank of Lake Seminole near J. Woodruff dam in Decatur County Georgia U.S.A.</t>
  </si>
  <si>
    <t>collected by: Friesner, Dept. of Botany Butler University in Jackson County Indiana U.S.A.</t>
  </si>
  <si>
    <t>collected by: Midwest Plant Collecting Collaborative (MWPCC) 2000 southeast Un;  at picnic area across from entrance to county road 1772 leading to Potts Mountain, Jefferson National Forest  in Craig County Virginia U.S.A. (37.52575, -80.249722, 3040 ft)</t>
  </si>
  <si>
    <t>collected by: Midwest Plant Collecting Collaborative (MWPCC) 2004 Ozark Expedi;  west edge of Hawn State Park   in St. Genevieve County Missouri U.S.A.. (37.827556, -90.258417, 939 ft)</t>
  </si>
  <si>
    <t>collected by: Midwest Plant Collecting Collaborative (MWPCC) 1997 Russia Far E;   in Primor'ye Kray (territory) Rossiya (Russia) Russia. (43.313889, 132.413056, 120 ft)</t>
  </si>
  <si>
    <t>collected by: Rick Lewandowski and Kris Bachtell, The Morton Arboretum;  along the west side of Kentucky Route 27 just north of the town of Hall  in Jessamine County Kentucky U.S.A. (37.792889, -84.607056, 300 m)</t>
  </si>
  <si>
    <t>collected by: Peter J. van der Linden, The Morton Arboretum;  in the Main Botanical Garden of the Russian Academy of Sciences in Moscow in Russia.</t>
  </si>
  <si>
    <t>collected by: Edward A. Hedborn, The Morton Arboretum;  from above Sauk Lake in Sauk Trail Forest Preserve in Cook County Illinois U.S.A.</t>
  </si>
  <si>
    <t>collected by: Kunso Kim &amp; Ed Hedborn, The Morton Arboretum;  along St. Joseph River along River Trail on Fernwood Botanical Garden northwest of Niles  in Berrien County Michigan U.S.A. (41.864917, -86.35075, 640 ft)</t>
  </si>
  <si>
    <t>collected by: Peter van der Linden &amp; Ed Hedborn, The Morton Arboretum;  due southwest of Apple River Canyon State Park in Jo Daviess County Illinois U.S.A.</t>
  </si>
  <si>
    <t>collected by: Michael E. Lenart  in Clay County Illinois U.S.A.</t>
  </si>
  <si>
    <t>collected by: Douglas Goldman, Harvard University Herbarium;   in Middlesex? County New Jersey U.S.A.</t>
  </si>
  <si>
    <t>collected by: Peter J. van der Linden, The Morton Arboretum;  at overlook along state highway 76 near Branson in Henning State Forest in Taney County Missouri U.S.A.. (36.656944, -93.294722)</t>
  </si>
  <si>
    <t>collected by: Everett C. Logue;  from State College grounds in   Pennsylvania U.S.A.</t>
  </si>
  <si>
    <t>collected in Tiller County Colorado U.S.A.</t>
  </si>
  <si>
    <t>collected by: J. C. Trager, Shaw Nature Reserve;  Shaw Nature Reserve and along I-44 roadside in Franklin County Missouri U.S.A.. (38.47375, -90.807083, 663 ft)</t>
  </si>
  <si>
    <t>collected along the Des Plaines River near Willow Springs  in Cook County Illinois U.S.A.</t>
  </si>
  <si>
    <t>collected by: Peter J. van der Linden, The Morton Arboretum;  in the Donnellson Unit of Shimek State Forest  in Lee County Iowa U.S.A.</t>
  </si>
  <si>
    <t>collected by: Midwest Plant Collecting Collaborative (MWPCC) 2004 Ozark Expedi;  near parking lot in Otter Slough State Conservation Area in Stoddard County Missouri U.S.A.(36.720972, -90.112917, 360 ft)</t>
  </si>
  <si>
    <t>collected on grounds of Lesny Zaklad Doswiadczalny Arboretum  in    Poland. (51.816667, 19.883333, 191 m)</t>
  </si>
  <si>
    <t>collected by: Midwest Plant Collecting Collaborative (MWPCC) 2004 Ozark Expedi;  Hwy 309 N toward Magazine Mtn from the south in National Forest  in Yell County Arkansas U.S.A. (35.142389, -93.549556, 685 ft)</t>
  </si>
  <si>
    <t>collected by: Midwest Plant Collecting Collaborative (MWPCC) 2004 Ozark Expedi;  Village Creek State Park near visitor center parking lot in Cross County Arkansas U.S.A.. (35.162806, -90.7175, 307 ft)</t>
  </si>
  <si>
    <t>collected by: Midwest Plant Collecting Collaborative (MWPCC) 2004 Ozark Expedi;  along I-44 and RR at Rosati in Phelps County Missouri U.S.A. (38.034944, -91.520306, 1067 ft)</t>
  </si>
  <si>
    <t>collected by: Peter J. van der Linden, The Morton Arboretum;  along the south side of the North River about 2 miles southwest of Norwalk and 0.5 miles west of IA-28 in Warren County Iowa U.S.A.</t>
  </si>
  <si>
    <t>collected by: Connor B. Shaw, Possibility Place Nursery, Inc.;  in campground north of the Kankakee River under spont. plants 1/2 mile west of the Kankakee Co. line in Will County Illinois U.S.A.</t>
  </si>
  <si>
    <t>collected south of the town of Ninety Six at Star Fort in Greenwood County South Carolina U.S.A.</t>
  </si>
  <si>
    <t>collected by: Edward A. Hedborn, The Morton Arboretum;  from Price Canyon near US-6 in Carbon County Utah U.S.A.</t>
  </si>
  <si>
    <t>collected by: North America-China Plant Exploration Consortium (NACPEC) 1994 B;  at Yunmeng Shan (Dense Cloud Mountain), Wuling Shan Preserve in Miyun County Beijing Shi China. (40.58, 116.7375, 1045 m)</t>
  </si>
  <si>
    <t>collected by: Peter J. van der Linden, The Morton Arboretum;  in Bluffton Township  in Winneshiek County Iowa U.S.A.</t>
  </si>
  <si>
    <t>collected by: B. C. Anten near Carterville in Jasper County Missouri U.S.A.</t>
  </si>
  <si>
    <t>collected by: Dan Keiser;  on a farm  in Anoka County Minnesota U.S.A.</t>
  </si>
  <si>
    <t>collected by: Peter J. van der Linden, The Morton Arboretum;  8 mi. east of Nebraska City, south of IA 2, on top of east bluff overlooking Missouri River in Waubonsie State Park in Fremont County Iowa U.S.A.</t>
  </si>
  <si>
    <t>MOR</t>
  </si>
  <si>
    <t>UMN</t>
  </si>
  <si>
    <t>DUKE</t>
  </si>
  <si>
    <t>MX, ND</t>
  </si>
  <si>
    <t>MOR (A &amp; B)</t>
  </si>
  <si>
    <t>UMN (2B)</t>
  </si>
  <si>
    <t>DUKE (2B)</t>
  </si>
  <si>
    <t>MX, ND (2B)</t>
  </si>
  <si>
    <t>174528/174511</t>
  </si>
  <si>
    <t>UMN (3B)</t>
  </si>
  <si>
    <t>DUKE (3B)</t>
  </si>
  <si>
    <t>MX, ND (3B)</t>
  </si>
  <si>
    <t>174520/174521</t>
  </si>
  <si>
    <t>UMN (8B)</t>
  </si>
  <si>
    <t>DUKE (8B)</t>
  </si>
  <si>
    <t>MX, ND (8B)</t>
  </si>
  <si>
    <t>x</t>
  </si>
  <si>
    <t>MX</t>
  </si>
  <si>
    <t>OAK-MOR-353</t>
  </si>
  <si>
    <t>OAK-MOR-354</t>
  </si>
  <si>
    <t>OAK-MOR-357</t>
  </si>
  <si>
    <t>OAK-MOR-358</t>
  </si>
  <si>
    <t>OAK-MOR-352</t>
  </si>
  <si>
    <t>OAK-MOR-351</t>
  </si>
  <si>
    <t>OAK-MOR-527</t>
  </si>
  <si>
    <t>OAK-MOR-393</t>
  </si>
  <si>
    <t>OAK-MOR-392</t>
  </si>
  <si>
    <t>OAK-MOR-498</t>
  </si>
  <si>
    <t>OAK-MOR-390</t>
  </si>
  <si>
    <t>OAK-MOR-391</t>
  </si>
  <si>
    <t>OAK-MOR-419</t>
  </si>
  <si>
    <t>OAK-MOR-387</t>
  </si>
  <si>
    <t>OAK-MOR-421</t>
  </si>
  <si>
    <t>OAK-MOR-342</t>
  </si>
  <si>
    <t>OAK-MOR-388</t>
  </si>
  <si>
    <t>OAK-MOR-385</t>
  </si>
  <si>
    <t>OAK-MOR-520</t>
  </si>
  <si>
    <t>OAK-MOR-383</t>
  </si>
  <si>
    <t>OAK-MOR-548</t>
  </si>
  <si>
    <t>OAK-MOR-360</t>
  </si>
  <si>
    <t>OAK-MOR-356</t>
  </si>
  <si>
    <t>OAK-MOR-359</t>
  </si>
  <si>
    <t>MOR_Barcode</t>
  </si>
  <si>
    <t>0058269MOR</t>
  </si>
  <si>
    <t>0058257MOR/0058276MOR</t>
  </si>
  <si>
    <t>0058262MOR/0058261MOR</t>
  </si>
  <si>
    <t>0058259MOR</t>
  </si>
  <si>
    <t>0058270MOR</t>
  </si>
  <si>
    <t>0058275MOR</t>
  </si>
  <si>
    <t>0059702MOR</t>
  </si>
  <si>
    <t>0058268MOR</t>
  </si>
  <si>
    <t>0058255MOR</t>
  </si>
  <si>
    <t>0058256MOR</t>
  </si>
  <si>
    <t>0058241MOR</t>
  </si>
  <si>
    <t>0058254MOR</t>
  </si>
  <si>
    <t>0058253MOR</t>
  </si>
  <si>
    <t>0058247MOR</t>
  </si>
  <si>
    <t>0058258MOR</t>
  </si>
  <si>
    <t>0058245MOR</t>
  </si>
  <si>
    <t>0058267MOR</t>
  </si>
  <si>
    <t>0058236MOR</t>
  </si>
  <si>
    <t>0058244MOR</t>
  </si>
  <si>
    <t>0059571MOR</t>
  </si>
  <si>
    <t>0059572MOR</t>
  </si>
  <si>
    <t>0058280MOR</t>
  </si>
  <si>
    <t>0058266MOR</t>
  </si>
  <si>
    <t>0058235MOR</t>
  </si>
  <si>
    <t>0058281MOR</t>
  </si>
  <si>
    <t>0058274MOR</t>
  </si>
  <si>
    <t>0058272MOR</t>
  </si>
  <si>
    <t>0058263MOR</t>
  </si>
  <si>
    <t>0058282MOR</t>
  </si>
  <si>
    <t>0058240MOR</t>
  </si>
  <si>
    <t>0058251MOR</t>
  </si>
  <si>
    <t>0058252MOR</t>
  </si>
  <si>
    <t>0058242MOR</t>
  </si>
  <si>
    <t>0058243MOR</t>
  </si>
  <si>
    <t>0058249MOR</t>
  </si>
  <si>
    <t>0058273MOR</t>
  </si>
  <si>
    <t>0058246MOR</t>
  </si>
  <si>
    <t>0058239MOR</t>
  </si>
  <si>
    <t>0058260MOR</t>
  </si>
  <si>
    <t>0058250MOR</t>
  </si>
  <si>
    <t>0059570MOR</t>
  </si>
  <si>
    <t>0058248MOR</t>
  </si>
  <si>
    <t>0058264MOR</t>
  </si>
  <si>
    <t>0058237MOR</t>
  </si>
  <si>
    <t>0058238MOR</t>
  </si>
  <si>
    <t>0058271MOR</t>
  </si>
  <si>
    <t>0059701MOR</t>
  </si>
  <si>
    <t>Coll Num #IL-MOR-MH002A immature leaves, collected in flower and for DNA; #IL-MOR-MH002B is second collection of tree for vouchering of mature leaves</t>
  </si>
  <si>
    <t>Coll Num #IL-MOR-MH003A immature leaves, collected in flower and for DNA; #IL-MOR-MH003B is second collection of tree for vouchering of mature leaves</t>
  </si>
  <si>
    <t>Coll Num #IL-MOR-MH008A immature leaves, collected in flower and for DNA; #IL-MOR-MH008B is second collection of tree for vouchering of mature leaves</t>
  </si>
  <si>
    <t>IL-MOR-MH002B</t>
  </si>
  <si>
    <t>IL-MOR-MH003B</t>
  </si>
  <si>
    <t>IL-MOR-MH008B</t>
  </si>
  <si>
    <t>Andrew Hipp, Paul Manos, Jeannine Cavender-Bares, Jeanne Romero-Severson, &amp; Beth Fallon</t>
  </si>
  <si>
    <t>Andrew Hipp, Paul Manos, Jeannine Cavender-Bares, &amp; Jeanne Romero-Severson</t>
  </si>
  <si>
    <t>Beth Fallon</t>
  </si>
  <si>
    <t>Arizona</t>
  </si>
  <si>
    <t>Chiracauha Mountains Southwestern Research Station</t>
  </si>
  <si>
    <t>Chiracauha Mountains Southern portion in Rucker Canyon</t>
  </si>
  <si>
    <t>Huachuca Mountains - Carr Canyon Road</t>
  </si>
  <si>
    <t>Huachuca Mountains - National Memorial</t>
  </si>
  <si>
    <t>Santa Catalinas, 1 individual at Molino Basin from a large, dispersed population</t>
  </si>
  <si>
    <t>Chiricahuas, 1 individual from south of Harris Mountain from a local population with greater than 20 individuals 7 miles north of Portal on San Simon Rd, n-facing low hillslopes, a short hike west.</t>
  </si>
  <si>
    <t xml:space="preserve">Ajo Mountains, Organ Pipe Cactus National Monument, 2 individuals from a dense local population limited to this area (100m stretch) in the south fork of Alamo Canyon (more discrete populations may be present up canyon, also in Arch Canyon).  40 m up canyon from individual #2. </t>
  </si>
  <si>
    <t xml:space="preserve">Ajo Mountains, Organ Pipe Cactus National Monument, 2 individuals from a dense local population limited to this area (100m stretch) in the south fork of Alamo Canyon (more discrete populations may be present up canyon, also in Arch Canyon); 40 m down canyon from individual #1.  </t>
  </si>
  <si>
    <t>15 cm</t>
  </si>
  <si>
    <t>5 m</t>
  </si>
  <si>
    <t>16 cm</t>
  </si>
  <si>
    <t>4.5 m</t>
  </si>
  <si>
    <t>35 cm</t>
  </si>
  <si>
    <t>12 m</t>
  </si>
  <si>
    <t>27+25 cm</t>
  </si>
  <si>
    <t>11 m</t>
  </si>
  <si>
    <t>11 cm</t>
  </si>
  <si>
    <t>10+10+11 cm</t>
  </si>
  <si>
    <t>2.5 m</t>
  </si>
  <si>
    <t>10-13 cm (5 stems together)</t>
  </si>
  <si>
    <t>3 m</t>
  </si>
  <si>
    <t>11+8 cm (2 stems together)</t>
  </si>
  <si>
    <t>23+15+20 cm (2 stems split at base, then one split again at 2ft)</t>
  </si>
  <si>
    <t>7 m</t>
  </si>
  <si>
    <t>28 cm</t>
  </si>
  <si>
    <t>7.5 m</t>
  </si>
  <si>
    <t>40+30 cm</t>
  </si>
  <si>
    <t>10 m</t>
  </si>
  <si>
    <t>45 cm</t>
  </si>
  <si>
    <t>4 m</t>
  </si>
  <si>
    <t>10+11 cm</t>
  </si>
  <si>
    <t>85 cm</t>
  </si>
  <si>
    <t>11.5 m</t>
  </si>
  <si>
    <t>21 cm</t>
  </si>
  <si>
    <t xml:space="preserve">25-35 cm each (6 stems together) </t>
  </si>
  <si>
    <t>9 m</t>
  </si>
  <si>
    <t>80 cm</t>
  </si>
  <si>
    <t>6 m</t>
  </si>
  <si>
    <t>2 m</t>
  </si>
  <si>
    <t>12 cm</t>
  </si>
  <si>
    <t>Affinity Q. arizonica/Q. grisea</t>
  </si>
  <si>
    <t>Q. grisea?</t>
  </si>
  <si>
    <t>Altitude</t>
  </si>
  <si>
    <t>5730'</t>
  </si>
  <si>
    <t>6340'</t>
  </si>
  <si>
    <t>6441'</t>
  </si>
  <si>
    <t>7170'</t>
  </si>
  <si>
    <t>5537'</t>
  </si>
  <si>
    <t>4607'</t>
  </si>
  <si>
    <t>5144'</t>
  </si>
  <si>
    <t>5411'</t>
  </si>
  <si>
    <t>5369'</t>
  </si>
  <si>
    <t>5428'</t>
  </si>
  <si>
    <t>5512'</t>
  </si>
  <si>
    <t>5603'</t>
  </si>
  <si>
    <t>5890'</t>
  </si>
  <si>
    <t>5919'</t>
  </si>
  <si>
    <t>5222'</t>
  </si>
  <si>
    <t>6527'</t>
  </si>
  <si>
    <t>6630'</t>
  </si>
  <si>
    <t>5010'</t>
  </si>
  <si>
    <t>5107'</t>
  </si>
  <si>
    <t>4336'</t>
  </si>
  <si>
    <t>1412m</t>
  </si>
  <si>
    <t>733m</t>
  </si>
  <si>
    <t>734m</t>
  </si>
  <si>
    <t>"298, 299, 300, 301, 302, 303"</t>
  </si>
  <si>
    <t>"305, 306, 307, 308, 309"</t>
  </si>
  <si>
    <t>"312, 313, 314, 315, 317, 318, 319, 320"</t>
  </si>
  <si>
    <t>"329, 330, 331, 332"</t>
  </si>
  <si>
    <t>"333, 334, 335, 336 337, 338, 339"</t>
  </si>
  <si>
    <t>"340, 341, 342, 343"</t>
  </si>
  <si>
    <t>"346, 347, 348, 349, 350, 351, 353, 353, 354"</t>
  </si>
  <si>
    <t>"357, 358, 359, 360"</t>
  </si>
  <si>
    <t>383, 384, 385, 386, 387</t>
  </si>
  <si>
    <t>390, 391, 392, 393, 394, 395</t>
  </si>
  <si>
    <t xml:space="preserve">396, 397, 398, 399, 400, 401, 402, </t>
  </si>
  <si>
    <t>403, 404, 405, 406, 407</t>
  </si>
  <si>
    <t>409, 410, 411</t>
  </si>
  <si>
    <t>429, 430, 431, 432, 433, 434</t>
  </si>
  <si>
    <t>435, 436, 439, 440, 441, 442, 443</t>
  </si>
  <si>
    <t>Steep slope</t>
  </si>
  <si>
    <t>Up slope on trail from Q. gambellii</t>
  </si>
  <si>
    <t>On an arroyo</t>
  </si>
  <si>
    <t>Steep north facing slope</t>
  </si>
  <si>
    <t>Wooded shrubland</t>
  </si>
  <si>
    <t>Above dried riverbed - calcareous, 282</t>
  </si>
  <si>
    <t>Wooded shrubland; exposed rock substrate</t>
  </si>
  <si>
    <t>Dry wooded shrubland, limestone</t>
  </si>
  <si>
    <t>Oak woodland; rolling hills</t>
  </si>
  <si>
    <t>Shrubby woodland; rolling hills</t>
  </si>
  <si>
    <t>close to triver bed in flats just above flood plane</t>
  </si>
  <si>
    <t>steep slope; rock outcrops</t>
  </si>
  <si>
    <t>flatland</t>
  </si>
  <si>
    <t>foothills of Huachucas</t>
  </si>
  <si>
    <t>Dried river bed; granite boulders; canyon</t>
  </si>
  <si>
    <t>Oak savanna; rolling hills</t>
  </si>
  <si>
    <t>southeast-flowing dry drainage, rocky in Molino Basin.</t>
  </si>
  <si>
    <t xml:space="preserve"> north-facing limestone will with exposed bedrock</t>
  </si>
  <si>
    <t>n-flowing drainage, grove of oaks; surrounding canyon slopes are a dry rocky desert shrubland of Lycium sp., Simmondsia chinensis, Acacia greggii.  In scrubby drainage: Celtis reticulata trees, Sapindus sp., Dodonea viscosa, Prosopis velutina, Ambrosia cordifolia, Baccharis emoryi.</t>
  </si>
  <si>
    <t>Pseudostuga menziesii, Robinia neomexicana, Agave palmeri, Garry wrightii, Pinus discolor, Ceonothus fendleriana, Arbutus arizonica, Quecus arizonica</t>
  </si>
  <si>
    <t>Pinus discolor, Robinia neomexicana, Agave palmeri, Garry wrightii, Pinus discolor, Ceonothus fendleriana, Arbutus arizonica, Quecus arizonica</t>
  </si>
  <si>
    <t>Platanus wrightii, Q. arizonica, Pinus engelmanii, Juniperus depiana, Agave palmeri, Rhus aromatica</t>
  </si>
  <si>
    <t>Pinus arizonica, Q. hypoleucoides, Q. gambellii, Pinus engelmannii</t>
  </si>
  <si>
    <t>Junipersu deppeana, Q. arizonica, Arctostapholus pungens, Bouteloua curtipendula, Muhelenbergii emersleyi</t>
  </si>
  <si>
    <t>Arctostapholus, Sideroxylon, Prosopis, Juniperis monospermum, Bouteloua curtipendula, Celtis reticulata, Opuntia spp</t>
  </si>
  <si>
    <t>Agave palmeri, Pinus discolor, Q emoryi, Q. arizonica, Nolina microcarpa, Muehlenbergii emerzlii, Bouteloua curtependula, Rhus virens</t>
  </si>
  <si>
    <t>Agave palmeri, Pinus discolor, Pinus edulus, Cercocarpus montanas, Persopis mesquite, Mimosa aculeatacarpa, Ceonothus greggii, Yucca baccata</t>
  </si>
  <si>
    <t>Juniperus, Prosopis, Mimosa, Sporobolus,</t>
  </si>
  <si>
    <t>Juniperus, Mesquite, Q. emoryi, Argemone, Pinus discolor, Cercocarpus</t>
  </si>
  <si>
    <t>Rhus aromatica, Juniperus deppeana, Pinus leipphyla, Q. arizonica</t>
  </si>
  <si>
    <t>Rhus aromatica, Juniperus deppeana, Pinus leipphyla, Q. arizonica, Fraxinus velutina, Q. gambellii, Q. arizonica</t>
  </si>
  <si>
    <t>Q. arizonica, Juniperus deppeana</t>
  </si>
  <si>
    <t>Q. emoryi, Juniperus deppeana, Platanus wrightii, Agave palmeri, Eythrina, Choya</t>
  </si>
  <si>
    <t>Arctostapholus, Pinus discolor, Fraxinus, Q. rugosa, Q. chrysolepis</t>
  </si>
  <si>
    <t>Bouteloua, Q. emoryi, Arctostaphalus, Prosopis</t>
  </si>
  <si>
    <t>Quercus emoryi, Vitis arizonica, Rhus aromatica, Erythrina flabelliforma, Nolina microcarpa, Brickellia californica, Rhamnus crocea</t>
  </si>
  <si>
    <t>Juniperus monosperma, Opuntia engelmannii, O. phaeacantha, Fouquieria splendens, Aristida pupurea, Jatropha macrorhiza</t>
  </si>
  <si>
    <t>Lycium sp., Simmondsia chinensis, Acacia greggii, Celtis reticulata trees, Sapindus sp., Dodonea viscosa, Prosopis velutina, Ambrosia cordifolia, Baccharis emoryi.</t>
  </si>
  <si>
    <t>Lycium sp., Simmondsia chinensis, Acacia greggii, Celtis reticulata trees, Sapindus sp., Dodonea viscosa, Prosopis velutina, Ambrosia cordifolia, Baccharis emoryi,</t>
  </si>
  <si>
    <t>y</t>
  </si>
  <si>
    <t>shrub</t>
  </si>
  <si>
    <t>multi-stemmed tree</t>
  </si>
  <si>
    <t>3-stemmed tree</t>
  </si>
  <si>
    <t xml:space="preserve"> (+/- 3m accuracy for UTM);  Orig Collector info on newspapers had "SACA QUEOBL" as label.</t>
  </si>
  <si>
    <t xml:space="preserve"> (+/- 3m accuracy for UTM);  Orig Collector info on newspapers had "AZ-CH Q. turbinella" as label.</t>
  </si>
  <si>
    <t xml:space="preserve"> (+/- 3m accuracy for UTM);  Orig Collector info on newspapers had "AZ-ORPI Q. ajoensis-1" as label.</t>
  </si>
  <si>
    <t xml:space="preserve"> (+/- 3m accuracy for UTM);  Orig Collector info on newspapers had "AZ-ORPI Q. ajoensis-2" as label.</t>
  </si>
  <si>
    <t>ND</t>
  </si>
  <si>
    <t>OAK-MOR-537</t>
  </si>
  <si>
    <t>OAK-MOR-365</t>
  </si>
  <si>
    <t>OAK-MOR-362</t>
  </si>
  <si>
    <t>OAK-MOR-546</t>
  </si>
  <si>
    <t>OAK-MOR-410</t>
  </si>
  <si>
    <t>OAK-MOR-411</t>
  </si>
  <si>
    <t>OAK-MOR-413</t>
  </si>
  <si>
    <t>OAK-MOR-414</t>
  </si>
  <si>
    <t>OAK-MOR-415</t>
  </si>
  <si>
    <t>OAK-MOR-416</t>
  </si>
  <si>
    <t>OAK-MOR-417</t>
  </si>
  <si>
    <t>Q. austrina</t>
  </si>
  <si>
    <t>Q. chapmanii</t>
  </si>
  <si>
    <t>Q. falcata</t>
  </si>
  <si>
    <t>Q. incana</t>
  </si>
  <si>
    <t>Q. inopina</t>
  </si>
  <si>
    <t>Q. laurifolia</t>
  </si>
  <si>
    <t>Q. lyrata</t>
  </si>
  <si>
    <t>Q. myrtifolia</t>
  </si>
  <si>
    <t>Q. pumila</t>
  </si>
  <si>
    <t xml:space="preserve">Frank J. Hoerner </t>
  </si>
  <si>
    <t>Florida</t>
  </si>
  <si>
    <t>North side of Old Bellamy Rd.-Rivers Rise Preserve State Park</t>
  </si>
  <si>
    <t xml:space="preserve">San Felasco-"Old Spanish Way trail", past 4 mile marker-west of trail. </t>
  </si>
  <si>
    <t xml:space="preserve">Ichetucknee Springs S.P.-North entrance-Pine ridge trail-past marker #1-east side, on left, beside trail-another larger beyond </t>
  </si>
  <si>
    <t xml:space="preserve">Rivers rise preserve-Old Bellamy Rd; @ third sign turn rt(SW) - "Sweetwater trail", located 87p on left.before reflective trail marker </t>
  </si>
  <si>
    <t>San Felasco (millhopper access)-"Sand hill cutoff trail"- south side of trail. 1/4 mile in from east</t>
  </si>
  <si>
    <t>Ichetucknee Springs S.P.-North entrance-Pine ridge trail-As cover break open, 2trees side by side, 70' SE of trail--before mile marker</t>
  </si>
  <si>
    <t>Archbold Biological Station</t>
  </si>
  <si>
    <t>San Felasco-accessed by"Old Spanish Way" or power lines-off trail; @ edge of "Sanchez Prairie"</t>
  </si>
  <si>
    <t>San Felasco-around edge of swamp lake to east of FL-LAU-1; @ edge of "Sanchez Prairie"-near rigging</t>
  </si>
  <si>
    <t>Located on private property of Jack &amp; Kathy Ewel. On bank of SantaFe river-10 min. walk NW along river edge - left of canoe rack-land juts into river-canopy leans over river-**Driving directions Ewel property</t>
  </si>
  <si>
    <t>Rivers rise preserve-Old Bellamy Rd.-North side of trail-54' west of third sign - before "Sweetwater trail",</t>
  </si>
  <si>
    <t>Archbold Biological Station-at T on the end of Access drive into Station-on left-</t>
  </si>
  <si>
    <t>San Felasco (millhopper access)-located on burn site of upland pine forest-north side of trail-near fencing of a development</t>
  </si>
  <si>
    <t>San Felasco (millhopper access)-north side of trail-just west of FL-PUM-1</t>
  </si>
  <si>
    <t>next to sweet gum-same size.</t>
  </si>
  <si>
    <t xml:space="preserve"> area has not been burned in a few yrs</t>
  </si>
  <si>
    <t>site burned quite recently</t>
  </si>
  <si>
    <t>in water of a swamp lake- surrounded by floodplain forest and at edge of Sanchez Prairie</t>
  </si>
  <si>
    <t>more open site than FL-PUM-2</t>
  </si>
  <si>
    <t>more shaded site than FL-PUM-1</t>
  </si>
  <si>
    <t>5-6"</t>
  </si>
  <si>
    <t>7-8"</t>
  </si>
  <si>
    <t>40'</t>
  </si>
  <si>
    <t>19-20"</t>
  </si>
  <si>
    <t>3"</t>
  </si>
  <si>
    <t>12-15'</t>
  </si>
  <si>
    <t>14-15"</t>
  </si>
  <si>
    <t>crown snapped@25' offering juvenile foliage w/in reach</t>
  </si>
  <si>
    <t>2-3"</t>
  </si>
  <si>
    <t>15'</t>
  </si>
  <si>
    <t>3-4'</t>
  </si>
  <si>
    <t>12-18"</t>
  </si>
  <si>
    <t>16-17"</t>
  </si>
  <si>
    <t>50'+</t>
  </si>
  <si>
    <t>18"</t>
  </si>
  <si>
    <t>60'+</t>
  </si>
  <si>
    <t>10-11"</t>
  </si>
  <si>
    <t>4'</t>
  </si>
  <si>
    <t>many in assoc. w/geminata and chapmanii</t>
  </si>
  <si>
    <t xml:space="preserve">Our present seed tree( FL-1), arching into adjacent tree. </t>
  </si>
  <si>
    <t>This is seed tree FL-2.</t>
  </si>
  <si>
    <t>Mature foliage.curled &amp; cupped -upright reaching limbs Extensive clones</t>
  </si>
  <si>
    <t xml:space="preserve">Juvenile foliage flushing @ groundline.-bright green-above ground limbs dead from fire. Extensive clones. </t>
  </si>
  <si>
    <t>Sprawling to 6-8' wide- believe this is our FL-1 seed tree.</t>
  </si>
  <si>
    <t>Nice well behaved rounded habit- shiny leaves, 12'+wide mound</t>
  </si>
  <si>
    <t>Sessile acorns present-extensive clone---foliar rust spots</t>
  </si>
  <si>
    <t>Extensive clone---w/ cleaner darker green foliage (fewer rust spots)-slightly larger foliage than FL-PUM-1</t>
  </si>
  <si>
    <t>Description Notes: Our present seed tree( FL-1)- 5- 6" DBH, arching into adjacent tree. North side of Old Bellamy Rd.-Rivers Rise Preserve State Park;   Other Notes: On newspaper "Jeannine my orig. tree"; Collection code: FL-AUS-1; Shorter collector number: FL-AU-1</t>
  </si>
  <si>
    <t>Description Notes: San Felasco-"Old Spanish Way trail", past 4 mile marker-west of trail. 7-8" DBH, 40ft. tall-next to sweet gum-same size.;   Other Notes: Collection code: FL-AUS-2; Shorter collector number: FL-AU-2</t>
  </si>
  <si>
    <t>Description Notes: Ichetucknee Springs S.P.-North entrance-Pine ridge trail-past marker #1-east side. 19-20" DBH, on left, beside trail-another larger beyond ;   Other Notes: On newspaper "most confident in this austrina"; Collection code: FL-AUS-3; Shorter collector number: FL-AU-3</t>
  </si>
  <si>
    <t>Description Notes: Rivers rise preserve-Old Bellamy Rd.- this is seed tree FL-2,@ third sign turn rt(SW) - "Sweetwater trail", located 87p on left.before reflective trail marker 3"DBH, 12-15' tall ;   Other Notes: Collection code: FL-CHM-1; Shorter collector number: FL-CH-1</t>
  </si>
  <si>
    <t>Description Notes: San Felasco (millhopper access)-"Sand hill cutoff trail"- south side of trail. 1/4 mile in from east-14-15"DBH-crown snapped@25' offering juvenile foliage w/in reach;   Other Notes: Collection code: FL-FAL-1; Shorter collector number: FL-FA-1</t>
  </si>
  <si>
    <t>Description Notes: Ichetucknee Springs S.P.-North entrance-Pine ridge trail-As cover break open, 2trees side by side, 2-3"DBH-70' SE of trail-15' tall-before mile marker;   Other Notes: Collection code: FL-INC-1; Shorter collector number: FL-IN-1</t>
  </si>
  <si>
    <t>Description Notes: Archbold Biological Station- area has not been burned in a few yrs. -Mature foliage. 3-4' high-curled &amp; cupped -upright reaching limbs- w/acorns. Extensive clones;   Other Notes: Collection code: FL-INO-1; Shorter collector number: FL-IP-1</t>
  </si>
  <si>
    <t>Description Notes: Archbold Biological Station-site burned quite recently -Juvenile foliage flushing @ groundline.12-18" high-bright green-above ground limbs dead from fire. Extensive clones. ;   Other Notes: Collection code: FL-INO-2; Shorter collector number: FL-IP-2</t>
  </si>
  <si>
    <t>Description Notes: San Felasco-accessed by"Old Spanish Way" or power lines-off trail- in water of a swamp lake- surrounded by floodplain forest, @ edge of "Sanchez Prairie"-16-17"DBH-50'+tall;   Other Notes: Collection code: FL-LAU-1; Shorter collector number: FL-LA-1</t>
  </si>
  <si>
    <t>Description Notes: San Felasco-around edge of swamp lake to east of FL-LAU-1-in water of swamp lake-surrounded by floodplain forest, @ edge of "Sanchez Prairie"-18"DBH-60'+tall-near rigging;   Other Notes: Collection code: FL-LAU-2; Shorter collector number: FL-LA-2</t>
  </si>
  <si>
    <t>Description Notes: Located on private property of Jack &amp; Kathy Ewel. On bank of SantaFe river-10 min. walk NW along river edge - left of canoe rack-land juts into river-10-11"DBH-canopy leans over river-**Driving directions Ewel property;   Other Notes: e</t>
  </si>
  <si>
    <t>Description Notes: Rivers rise preserve-Old Bellamy Rd.-North side of trail-54' west of third sign - before "Sweetwater trail", 4' tall and sprawling to 6-8' wide- believe this is our FL-1 seed tree- many in assoc. w/geminata and chapmanii;   Other Notes: Collection code: FL-MYR-1; Shorter collector number: FL-MY-1</t>
  </si>
  <si>
    <t>Description Notes: Archbold Biological Station-"couldn't resist 2nd source"-@ T on the end of Access drive into Station-on left-nice well behaved rounded habit- shiny leaves-6' tall w/acorns-12'+wide mound;   Other Notes: Collection code: FL-MYR-2; Shorter collector number: FL-MY-2</t>
  </si>
  <si>
    <t>Description Notes: San Felasco (millhopper access)-located on burn site of upland pine forest-north side of trail-near fencing of a development-sessile acorns present-extensive clone-18" high-more open site than FL-PUM-2-foliar rust spots;   Other Notes: Collected as Quercus pumila Sudw. (Collection code: FL-PUM-1); Shorter collector number: FL-ET-1</t>
  </si>
  <si>
    <t>Description Notes: San Felasco (millhopper access)-north side of trail-just west of FL-PUM-1-extensive clone-18" high-more shaded site than FL-PUM-1-w/ cleaner darker green foliage (fewer rust spots)-slightly larger foliage than FL-PUM-1;   Other Notes: Collected as Quercus pumila Sudw. (Collection code: FL-PUM-2);  Shorter collector number: FL-ET-2</t>
  </si>
  <si>
    <t>OAK-UMN-003</t>
  </si>
  <si>
    <t>OAK-UMN-005</t>
  </si>
  <si>
    <t>OAK-UMN-007</t>
  </si>
  <si>
    <t>OAK-UMN-009</t>
  </si>
  <si>
    <t>OAK-UMN-010</t>
  </si>
  <si>
    <t>OAK-UMN-011</t>
  </si>
  <si>
    <t>OAK-UMN-014</t>
  </si>
  <si>
    <t>OAK-UMN-015</t>
  </si>
  <si>
    <t>0061067MOR</t>
  </si>
  <si>
    <t>0061066MOR</t>
  </si>
  <si>
    <t>0061065MOR</t>
  </si>
  <si>
    <t>0061069MOR</t>
  </si>
  <si>
    <t>0061068MOR</t>
  </si>
  <si>
    <t>0061064MOR</t>
  </si>
  <si>
    <t xml:space="preserve">Quercus hinckleyi </t>
  </si>
  <si>
    <t>Santa Rosa- Channel Islands</t>
  </si>
  <si>
    <t>Santa Cruz- Channel Islands</t>
  </si>
  <si>
    <t>Santa Catalina- Channel Islands</t>
  </si>
  <si>
    <t>received from Janet Backs</t>
  </si>
  <si>
    <t>received as silica dried leaves from Janet Backs; QUH1006 pop1.; DNA extraction note- no band was seen in gel, but since only sample of species at correct concentration we sent anyway</t>
  </si>
  <si>
    <t>received as silica dried leaves from Janet Backs.</t>
  </si>
  <si>
    <t>received as silica dried leaves from Janet Backs; QUHI046 Pop 52.</t>
  </si>
  <si>
    <t>received as silica dried leaves from Janet Backs; QUPA108 (shrub) Santa Rosa.; DNA extraction note- no band was seen in gel, but since only sample of species at correct concentration we sent anyway</t>
  </si>
  <si>
    <t>received as silica dried leaves from Janet Backs; QUPA166 Santa Cruz.</t>
  </si>
  <si>
    <t>received as silica dried leaves from Janet Backs; QUPA238 (tree) Santa Catalina.</t>
  </si>
  <si>
    <t>No voucher</t>
  </si>
  <si>
    <t>OAK-MOR-472</t>
  </si>
  <si>
    <t>OAK-MOR-470</t>
  </si>
  <si>
    <t>Marlene Hahn</t>
  </si>
  <si>
    <t>Marlene Hahn, Emily Griswold</t>
  </si>
  <si>
    <t xml:space="preserve">Yolo </t>
  </si>
  <si>
    <t>County</t>
  </si>
  <si>
    <t>UC Davis Arboretum: Shields Oak Grove: Shields Oak Grove Tree  #15</t>
  </si>
  <si>
    <t>UC Davis Arboretum: Shields Oak Grove: Grid #5-F8; Shields Oak Grove Tree #32</t>
  </si>
  <si>
    <t>UC Davis Arboretum: Shields Oak Grove: Grid #5-D3; Shields Oak Grove Tree #60</t>
  </si>
  <si>
    <t>UC Davis Arboretum: Shields Oak Grove: Grid #5-G2; Shields Oak Grove Tree #50</t>
  </si>
  <si>
    <t>UC Davis Arboretum: Shields Oak Grove: Grid #4-C9; Shields Oak Grove Tree #69</t>
  </si>
  <si>
    <t>UC Davis Arboretum: Shields Oak Grove: Grid #4-C10; Shields Oak Grove Tree #68</t>
  </si>
  <si>
    <t>UC Davis Arboretum: Just North of Shields Oak Grove in area not currently defined by map grids</t>
  </si>
  <si>
    <t>UC Davis Arboretum: Shields Oak Grove: Grid #4-G3; Shields Oak Grove Tree #251</t>
  </si>
  <si>
    <t>UC Davis Arboretum: Shields Oak Grove: Grid #8-A4; Shields Oak Grove Tree #134</t>
  </si>
  <si>
    <t>UC Davis Arboretum: Shields Oak Grove: Grid #3-D9; Shields Oak Grove Tree #103</t>
  </si>
  <si>
    <t>UC Davis Arboretum: Shields Oak Grove: Grid #3-F7; Shields Oak Grove Tree #131</t>
  </si>
  <si>
    <t>UC Davis Arboretum: Shields Oak Grove: Grid #8-C2; Shields Oak Grove Tree #139</t>
  </si>
  <si>
    <t>UC Davis Arboretum: Shields Oak Grove: Grid #8-D5; Shields Oak Grove Tree #240</t>
  </si>
  <si>
    <t>UC Davis Arboretum: Shields Oak Grove: Grid #8-B7; Shields Oak Grove Tree #242</t>
  </si>
  <si>
    <t>UC Davis Arboretum: Shields Oak Grove: Grid #8-B2; Shields Oak Grove Tree #137</t>
  </si>
  <si>
    <t>UC Davis Arboretum: Shields Oak Grove: Grid #8-B8; Shields Oak Grove Tree #244</t>
  </si>
  <si>
    <t>UC Davis Arboretum: Shields Oak Grove: Grid #8-D10; Shields Oak Grove Tree #254</t>
  </si>
  <si>
    <t>UC Davis Arboretum: Shields Oak Grove: Grid #9-A1; Shields Oak Grove Tree #256</t>
  </si>
  <si>
    <t>UC Davis Arboretum: Shields Oak Grove: Grid #8-B10; Shields Oak Grove Tree #258</t>
  </si>
  <si>
    <t>UC Davis Arboretum: Shields Oak Grove: Grid #9-C1; Shields Oak Grove Tree #260</t>
  </si>
  <si>
    <t>UC Davis Arboretum: Shields Oak Grove: Grid #9-C3; Shields Oak Grove Tree #261</t>
  </si>
  <si>
    <t>UC Davis Arboretum: Shields Oak Grove: Grid #9-B5; Shields Oak Grove Tree #262</t>
  </si>
  <si>
    <t>UC Davis Arboretum: Shields Oak Grove: Grid #14-C4; Shields Oak Grove Tree #228</t>
  </si>
  <si>
    <t>UC Davis Arboretum: Shields Oak Grove: Grid #14-D3; Shields Oak Grove Tree #232</t>
  </si>
  <si>
    <t>UC Davis Arboretum: Shields Oak Grove: Grid #14-E2; Shields Oak Grove Tree #218</t>
  </si>
  <si>
    <t>UC Davis Arboretum: Shields Oak Grove: Grid #14-G4; Shields Oak Grove Tree #219</t>
  </si>
  <si>
    <t>UC Davis Arboretum: Shields Oak Grove: Grid #14-E4; Shields Oak Grove Tree #222</t>
  </si>
  <si>
    <t>UC Davis Arboretum: Shields Oak Grove: Grid #14-G7; Shields Oak Grove Tree #209</t>
  </si>
  <si>
    <t>UC Davis Arboretum: Shields Oak Grove: Grid #14-G7; Shields Oak Grove Tree #207</t>
  </si>
  <si>
    <t>UC Davis Arboretum: Shields Oak Grove: Grid #14-F8; Shields Oak Grove Tree #205</t>
  </si>
  <si>
    <t>UC Davis Arboretum: Shields Oak Grove: Grid #17-F6; Shields Oak Grove Tree #204</t>
  </si>
  <si>
    <t>UC Davis Arboretum: Shields Oak Grove: Grid #14-E7; Shields Oak Grove Tree #211</t>
  </si>
  <si>
    <t>UC Davis Arboretum: Shields Oak Grove: Grid #14-C8; Shields Oak Grove Tree #213</t>
  </si>
  <si>
    <t>UC Davis Arboretum: Eric-N: Grid #2-F6, Metal Tree tag had #50 on it</t>
  </si>
  <si>
    <t>UC Davis Arboretum: Carolee Shields White Flower Garden and Gazebo,  Planting bed #10, Grid#15-D5.</t>
  </si>
  <si>
    <t>UC Davis Arboretum: Shields Oak Grove: Grid #10-G9; Shields Oak Grove Tree #266</t>
  </si>
  <si>
    <t>UC Davis Arboretum: Shields Oak Grove: Grid #15-C6; Shields Oak Grove Tree #270</t>
  </si>
  <si>
    <t>UC Davis Arboretum: Shields Oak Grove: Grid #19-B2; Shields Oak Grove Tree #285</t>
  </si>
  <si>
    <t>UC Davis Arboretum: Shields Oak Grove: Grid #8-D1; Shields Oak Grove Tree #136</t>
  </si>
  <si>
    <t>UC Davis Arboretum: Shields Oak Grove: Grid #18-B9; Shields Oak Grove Tree #289</t>
  </si>
  <si>
    <t>UC Davis Arboretum: Shields Oak Grove: Grid #19-G2; Shields Oak Grove Tree #304</t>
  </si>
  <si>
    <t>UC Davis Arboretum: Shields Oak Grove: Grid #22-A5; Shields Oak Grove Tree #307</t>
  </si>
  <si>
    <t>UC Davis Arboretum: Shields Oak Grove: Grid #4-F9; Shields Oak Grove Tree #73</t>
  </si>
  <si>
    <t>UC Davis Arboretum: Shields Oak Grove: Grid #4-G9; Shields Oak Grove Tree #75</t>
  </si>
  <si>
    <t>UC Davis Arboretum: Shields Oak Grove: Grid #10-B5; Shields Oak Grove Tree #26</t>
  </si>
  <si>
    <t>UC Davis Arboretum: Yolo County Riparian: Grid #2-D7</t>
  </si>
  <si>
    <t>UC Davis Arboretum: Eric E. Conn Acacia Grove: Grid 5-A3.</t>
  </si>
  <si>
    <t>UC Davis Arboretum: Southwestern US &amp; Mexican: Grid #5-C7</t>
  </si>
  <si>
    <t>UC Davis Arboretum: Desert: Grid #5-A6</t>
  </si>
  <si>
    <t>UC Davis Arboretum: MWB: Grid #16-G8</t>
  </si>
  <si>
    <t>UC Davis Arboretum: California Foothills: Grid #6-F6</t>
  </si>
  <si>
    <t>UC Davis Arboretum: California Foothills: Grid #6-D4</t>
  </si>
  <si>
    <t>UC Davis Arboretum: California Foothills: Grid #4-G7</t>
  </si>
  <si>
    <t>UC Davis Arboretum: California Foothills: Grid #5-A4</t>
  </si>
  <si>
    <t>UC Davis Arboretum: California Foothills: Grid #4-B7</t>
  </si>
  <si>
    <t xml:space="preserve"> </t>
  </si>
  <si>
    <t>11.7 &amp; 12.1</t>
  </si>
  <si>
    <t>47 &amp; 32.3</t>
  </si>
  <si>
    <t>31.5 &amp; 23.4</t>
  </si>
  <si>
    <t>44.7 &amp; 41.7</t>
  </si>
  <si>
    <t>13.7 &amp; 14.7 &amp; ?</t>
  </si>
  <si>
    <t>32.5 &amp; 17.0</t>
  </si>
  <si>
    <t>44.7 &amp; 26.9</t>
  </si>
  <si>
    <t>22.9 &amp; 24.9 &amp; 9.7</t>
  </si>
  <si>
    <t>45.2 &amp; 50.3 &amp; 51.8</t>
  </si>
  <si>
    <t>6.6 &amp; 4.1</t>
  </si>
  <si>
    <t>36.3 &amp; 24.6</t>
  </si>
  <si>
    <t>UC Davis Arboretum</t>
  </si>
  <si>
    <t>Quercus tomentella, Engelm</t>
  </si>
  <si>
    <t>Quercus virginiana</t>
  </si>
  <si>
    <t>Quercus brandegei</t>
  </si>
  <si>
    <t>Quercus sinuata</t>
  </si>
  <si>
    <t xml:space="preserve">Quercus chrysolepis </t>
  </si>
  <si>
    <t>Quercus garryana v. breweri</t>
  </si>
  <si>
    <t>Quercus palmeri</t>
  </si>
  <si>
    <t>Quercus crassipes</t>
  </si>
  <si>
    <t>Quercus x acutidens</t>
  </si>
  <si>
    <t>Quercus mexicana</t>
  </si>
  <si>
    <t>Quercus diversifolia</t>
  </si>
  <si>
    <t>Quercus oleoides</t>
  </si>
  <si>
    <t>Quercus greggii</t>
  </si>
  <si>
    <t>Quercus crassifolia</t>
  </si>
  <si>
    <t>Quercus candicans</t>
  </si>
  <si>
    <t>Quercus engelmannii</t>
  </si>
  <si>
    <t>Quercus vaseyana</t>
  </si>
  <si>
    <t>Quercus pungens</t>
  </si>
  <si>
    <t>Quercus gravesii</t>
  </si>
  <si>
    <t>Quercus wislizeni</t>
  </si>
  <si>
    <t>Quercus berberidfolia</t>
  </si>
  <si>
    <t>Quercus muehlenbergii</t>
  </si>
  <si>
    <t>Quercus margaretta</t>
  </si>
  <si>
    <t>Quercus mohriana</t>
  </si>
  <si>
    <t>Quercus canariensis</t>
  </si>
  <si>
    <t>Quercus lobata</t>
  </si>
  <si>
    <t>Quercus robur</t>
  </si>
  <si>
    <t>Quercus agrifolia var oxyadenia</t>
  </si>
  <si>
    <t>Quercus kellogi</t>
  </si>
  <si>
    <t>Quercus durata</t>
  </si>
  <si>
    <t>Quercus garryana var breweri</t>
  </si>
  <si>
    <t>MH- syn name</t>
  </si>
  <si>
    <t>A64.0713, Qualifier 20628</t>
  </si>
  <si>
    <t>A68.0609, Qualifier 20617</t>
  </si>
  <si>
    <t>A64.0012, Qualifier 20646</t>
  </si>
  <si>
    <t>A67.0607, Qualifier 20592</t>
  </si>
  <si>
    <t>A64.0062, Qualifier 20515</t>
  </si>
  <si>
    <t>A64.1172, Qualifier 20648</t>
  </si>
  <si>
    <t>A68.0605</t>
  </si>
  <si>
    <t>A65.0013, Qualifier 20573</t>
  </si>
  <si>
    <t>A64.1161, Qualifier 20540</t>
  </si>
  <si>
    <t>A63.0004, Qualifier 20536</t>
  </si>
  <si>
    <t>A64.1173, Qualifier 20575</t>
  </si>
  <si>
    <t>A67.1015, Qualifier 20517</t>
  </si>
  <si>
    <t>A68.0350, Qualifier 20498</t>
  </si>
  <si>
    <t>A68.0361, Qualifier 20506</t>
  </si>
  <si>
    <t>A67.0978, Qualifier 20511</t>
  </si>
  <si>
    <t>A68.0349, Qualifier 20518</t>
  </si>
  <si>
    <t>A68.0353, Qualifier 20500</t>
  </si>
  <si>
    <t>A68.0354, Qualifier 20527</t>
  </si>
  <si>
    <t>A68.0360, Qualifier 20502</t>
  </si>
  <si>
    <t>A68.0359, Qualifier 20504</t>
  </si>
  <si>
    <t>A68.0355, Qualifier 20662</t>
  </si>
  <si>
    <t>A90.0489, Qualifier 20647</t>
  </si>
  <si>
    <t>A65.0011, Qualifier 20466</t>
  </si>
  <si>
    <t>A63.0002, Qualifier 20423</t>
  </si>
  <si>
    <t>A67.0977, Qualifier 20421</t>
  </si>
  <si>
    <t>A63.0008, Qualifier 20398</t>
  </si>
  <si>
    <t>A63.0008, Qualifier 20422</t>
  </si>
  <si>
    <t>A64.0075, Qualifier 20397</t>
  </si>
  <si>
    <t>A63.0007, Qualifier 20415</t>
  </si>
  <si>
    <t>A64.1274, Qualifier 20417</t>
  </si>
  <si>
    <t>A64.1274, Qualifier 20400</t>
  </si>
  <si>
    <t>A64.0406, Qualifier 20468</t>
  </si>
  <si>
    <t>A86.0445, Qualifier 20393</t>
  </si>
  <si>
    <t>A56.0013, Qualifier 747</t>
  </si>
  <si>
    <t>A64.1271, Qualifier 93673</t>
  </si>
  <si>
    <t>A64.1174, Qualifier 20341</t>
  </si>
  <si>
    <t>A63.0009, Qualifier 20339</t>
  </si>
  <si>
    <t>A64.0004, Qualifier 20383</t>
  </si>
  <si>
    <t xml:space="preserve">A64.0006, Qualifier 20577
</t>
  </si>
  <si>
    <t>A64.1303, Qualifier 20469</t>
  </si>
  <si>
    <t>A64.1270, Qualifier 20380</t>
  </si>
  <si>
    <t>A81.0414, Qualifier 20378</t>
  </si>
  <si>
    <t xml:space="preserve">A65.0014, Qualifier 20583 </t>
  </si>
  <si>
    <t>A65.0014, Qualifier 20582</t>
  </si>
  <si>
    <t>A65.0838, Qualifier 20614</t>
  </si>
  <si>
    <t>A76.0022. Qualifier 23589</t>
  </si>
  <si>
    <t>A96.0015, Qualifier 92192</t>
  </si>
  <si>
    <t>A92.0013, Qualifier 5453</t>
  </si>
  <si>
    <t>A63.0006, Qualifier 65160</t>
  </si>
  <si>
    <t>A36.0031, Qualifier 91144</t>
  </si>
  <si>
    <t>A33.9041, Qualifier 47893</t>
  </si>
  <si>
    <t>A58.0104, Qualifier 47903</t>
  </si>
  <si>
    <t>A94.0412, Qualifier 47931</t>
  </si>
  <si>
    <t>M05.8030 Qualifier 47923</t>
  </si>
  <si>
    <t>A88.0402, Qualifier 47835</t>
  </si>
  <si>
    <t>University of California Botanical Garden at Berkeley: seedlings from trees native to Strawberry Canyon.</t>
  </si>
  <si>
    <t>United States: CA: Santa Cruz Island: Collected at bottom of gorge of tributary leading to the southernmost drainage to China Harbor. Gankin s.n. 8 Sep 1968.</t>
  </si>
  <si>
    <t>Junction of Texas 1095 and 521, 13.8 Miles West of
Wadsworth: Matagordo County: Texas: 10 ft. D.
Cavagnaro 288. 29 Oct 1963</t>
  </si>
  <si>
    <t>Mexico: Baja California Sur: Collected from Agua Caliente, near San Bartolo, two plants donated . s.n. Nov 1965.</t>
  </si>
  <si>
    <t>Palmetto State Park: Gonzales County: Texas: 350 ft. Information from herbarium voucher specimen: ""Huge old tree, trunk 1 1/2-3 feet in diameter; in swamp forest with Q. macrocarpa and Q. shumardii; elevation 350 feet; in parking area in vicinity of concession building, Palmetto State Park, Gonzales County, Texas. D. Q. Cavagnaro 271, October 27, 1963"" (Noted by Emily Griswold in 1999). D. Q. Cavagnaro 271. 27 Oct 1963.</t>
  </si>
  <si>
    <t>Rancho Santa Ana Botanical Garden, Claremont California: Original Source: Habitat; South- Oak Woodland, near ravine in loose soil on mesa on heavy soil. Among Heteromeles arbutifolia, Rhamnus crocea, Rhus diversiloba, Rhamnus
california. Nick F. Lolonis s.n. 6 Oct 1964</t>
  </si>
  <si>
    <t>CA: Santa Barbara County, Santa Cruz Island. Collected at head of canyon leading to southernmost tributary to China Harbor. Roman Gankin. 7 Sep 1968.</t>
  </si>
  <si>
    <t>CA: San Diego County: Banner Grade: Canyon. 3000 ft. Wayne Roderick s.n.</t>
  </si>
  <si>
    <t>CA: El Dorado County: Diamond Springs: Collected at the end of South Point Rd. R. Gankin &amp; Stebbins s.n. 29 Sep 1964.</t>
  </si>
  <si>
    <t>Hualapai Mountain Park, 1.6 Miles Down from Park
Headquarters: Mojave County: Arizona: 5800 ft. D. Cavagnaro
115. 26 Sep 1963.</t>
  </si>
  <si>
    <t>Rancho Santa Ana Botanical Garden: Seed from plant in cultivation. Original collection info United States: CA: Riverside County: Original Coll. Vandeventer Flats, near entrance to Santa Rosa Indian Reservation, S. E. end of San Jacinto Mts. 4600 ft. Habitat: South-Oak Woodland in open
slopes and among trees. P. E. Everett &amp; E. K. Balls s.n. 18 Nov 1952.</t>
  </si>
  <si>
    <t>CA: San Diego Co.: 5.0 miles from jct. San Diego Co. Rd. S6 from Poway toward Pauma Valley. 17 Nov 1967. Received as Q. dumosa x Q. engelmannii.</t>
  </si>
  <si>
    <t>Mexico: Jalapa: Collected 60 miles from Jalapa. McIntyre and Gankin 219. 29 Nov 1966.</t>
  </si>
  <si>
    <t>Mexico: Puebla: Collected 2 miles southest of El Seco junction road to Orizaba. 30 Nov 1966. McIntyre and Gankin 222.</t>
  </si>
  <si>
    <t>Collected directly from wild on a field trip to San Diego Co.by R. Gankin. 13 through 17-XI-67. 2.0 miles from Hauser Creek Camp Ground along Hauser Creek Rd., San Diego Co. 15-XI-67.</t>
  </si>
  <si>
    <t>Various oak species (Quercus) collected in the fall of 1966 by McIntyre, Hildreth and Gankin in Panama, Costa Rica, Nicaragua, Honduras, El Savador Guatemala. Identifiexd by J. M. Tucker and verified by C, H, Muller. Collected by McIntyre &amp; Gankin 35.1 miles from La Escondid, State of Nuevo leon, Mexico on 8 December 1966. #288.</t>
  </si>
  <si>
    <t>Various oak species (Quercus) collected in the fall of 1966 by McIntyre, Hildreth and Gankin in Panama, Costa Rica, Nicaragua, Honduras, El Savador Guatemala. Identifiexd by J. M. Tucker and verified by C, H, Muller. Collected by McIntyre and Gankin on 5 December 1966 on Dolore Hidalgo Road in Guanajuato, State of Guanajuato, Mexico. #253.</t>
  </si>
  <si>
    <t>Various oak species (Quercus) collected in the fall of 1966 by McIntyre, Hildreth and Gankin in Panama, Costa Rica, Nicaragua, Honduras, El Savador Guatemala. Identifiexd by J. M. Tucker and verified by C, H, Muller. Collected by McIntyre &amp; Hiuldreth on 29 October 1966 on the west edge of thre town of Masaguara, Honduras. #107.</t>
  </si>
  <si>
    <t>Various oak species (Quercus) collected in the fall of 1966 by McIntyre, Hildreth and Gankin in Panama, Costa Rica, Nicaragua, Honduras, El Savador Guatemala. Identifiexd by J. M. Tucker and verified by C, H, Muller. Collected by McIntyre and Gankin ca. 20 miles from Oaxaca on the road to Boone Halberg's finca near Ixtlan, Mexico on 24 November 1966. #178.</t>
  </si>
  <si>
    <t>Various oak species (Quercus) collected in the fall of 1966 by McIntyre, Hildreth and Gankin in Panama, Costa Rica, Nicaragua, Honduras, El Savador Guatemala. Identifiexd by J. M. Tucker and verified by C, H, Muller. Collected by McIntyre and Gankin on 8 December 1966 35.1 miles from La Escondida, Nuevo Leon, Mexico. #289.</t>
  </si>
  <si>
    <t>Guatemala: Collected at 80 km marker on RN-1  between Petzcia and Lago Atitlan. 8 Nov 1966. McIntyre and Hildreth 133.</t>
  </si>
  <si>
    <t>Donated by Dennis Breedlove, Dept of Botany, Cal. Academy of Sciences, San Francisco via Strybing Arboretum. D. E. Breedlove 64267, Mexico, Jalisco; steep slope 19 km SE of Mex Hwy 110 S of Tecalitlan along road to Jilotlan de los Dolores, 2130 m. 16 Sept 1986</t>
  </si>
  <si>
    <t>CA: San Diego County: Cedar Canyon, Otay Mtn.: dry stream side. 500 ft. Wayne Roderick s.n</t>
  </si>
  <si>
    <t>New Mexico: 27.3 Miles Sw. of Silver City. 6000 ft. D.
Cavagnaro 142. 2 Oct 1963.</t>
  </si>
  <si>
    <t>CA: San Diego Co.: Collected on a field trip November 13-17, 1967 2.0 miles from Hauser Creek Camp Ground along Hauser Creek Rd. R. Gankin s.n. 15 Nov 1967</t>
  </si>
  <si>
    <t>Collected 12.3 Miles South of Juno: Val Verde County: Texas: 1500 ft. Material collected by David Cavagnaro on various field trips in connection with a NSF grant for Dr. J. M. Tucker, Botany Department, UC Davis. Seed all collected in the wild and shipped to Dr. Tucker by mail. Dave Cavagnaro 170. 7 Oct 1963.</t>
  </si>
  <si>
    <t>Arizona: Pima County: Santa Catalina Mts. 4500 ft. J. T. Marshall s.n. 15 Nov 1963.</t>
  </si>
  <si>
    <t>Pine Spring: Culberson County: Texas: 5700 ft. D. Cavagnaro 181. 10 Oct 1963.</t>
  </si>
  <si>
    <t>CA: Solano Co.: 2.5 mi. below summit, Mix Canyon. Gankin &amp; J. Ben Jaacov s.n.</t>
  </si>
  <si>
    <t>CA: Solano Co.: Winters: Plant was grown from seed collected along Central Lane, off of Pitt School Rd. John Lichter s.n.</t>
  </si>
  <si>
    <t>California Native, Yuba River. 9-X-59?, potted 11-23-59.</t>
  </si>
  <si>
    <t>Inst. of Forest Genetics, Placerville, CA: TX: Big Bend National Park. Barton Warnock (Sulross College, Alpine, TX) s.n. Donated by Phil Barker who grew them.</t>
  </si>
  <si>
    <t>Collected in Davis, CA by Don Sexton, Department of Botany, U. C. Davis, Davis, California.</t>
  </si>
  <si>
    <t>CA: Solano Co.: 0.8 mi. below summit, Mix Canyon. Gankin &amp; J. Ben Jaacov. s.n.</t>
  </si>
  <si>
    <t>Royal Botanical Gardens, Hamilton, Ontario: Wentworth Co.: West Flamboro Lap.: R. E. Halward s.n. 24 Sep 1964.</t>
  </si>
  <si>
    <t>Texas: Culberson County: Guadalupe Mountains:
McKittrick Canyon: 0.6 Mile downstream from Rock House. Typical medium-sized tree; along a wash in a patch of larger trees, in rather open part of canyon. 5150 ft. D. Cavagnaro 206. 11 Oct 1963.</t>
  </si>
  <si>
    <t>Palmetto State Park Road 11, 0.2 Miles in from Junction With U. S. 183: Gonzales County: Texas: . 400 ft. D. Cavagnaro 272. 27 Oct 1963.</t>
  </si>
  <si>
    <t>1200 ft upstream from Rock House, McKittrick Canyon: Culberson County: Texas: 5250 ft. D. Cavagnaro 198. 11 Oct 1963.</t>
  </si>
  <si>
    <t>collected directly from wild; origin known
Kew Gardens, acorns received 8-XII-64.</t>
  </si>
  <si>
    <t>CA: San Benito County: Panoche Valley. Lou Waters
s.n. 10 Nov 1964</t>
  </si>
  <si>
    <t>Germany: West Germany: Kandern: State Forest.
"Stieleichen" (plural form, black oaks, direct. transl.) Herr Adolf Kammueller s.n. 1980.</t>
  </si>
  <si>
    <t>CA: San Diego County: Potrero Grade: Ca. 5 mi. west of Potrero on a NW facing slope. 2000 ft. Wayne Roderick s.n.</t>
  </si>
  <si>
    <t>Huntington Botanical Gardens, San Marino, CA: Mexico: Collected 3 km before El Oro on road from Atlacomulco. Kimnach 498. 7 Nov 1963. Huntington Botanical Gardens 16875. Received as Quercus sp.</t>
  </si>
  <si>
    <t>Acorns collected in San Luis Obispo Co. Calif. Dr. Pat
Pendse, Dept. of Biological Sciences, Cal Poly. s.n.
Received from Saratoga Horticultural Foundation who
received them on 1-24-76. from B.J. Simpson. Farm Mgr.
Texas A&amp;M Univ. R &amp; Ext. Ctr. Dallas, TX.</t>
  </si>
  <si>
    <t>Purchased from CDF Nursery, Davis, CA. Seed origin 994.55
lot 8004. Originally collected at 5200 ft elev., San Bernardino
Co., 2N, 3W, Sec 1. Received 18 Dec 1995.</t>
  </si>
  <si>
    <t>AZ: Cochise County: Chiricahua Mountains:
Collected sw of Silver Peak, 8.6 miles w of the town of Portal.  Oak-pinyon-juniper woodland. 1970 m. Sanderson &amp; Hogan 4908. 29 Dec 1991.</t>
  </si>
  <si>
    <t>N. E. of Schnebley View: Coconino County: Arizona: .
6400 ft. D. Cavagnaro 120.</t>
  </si>
  <si>
    <t>Unknown. Received as Q. agrifolia.</t>
  </si>
  <si>
    <t>uncertain; California native</t>
  </si>
  <si>
    <t>collected directly from wild; origin known
California Native
Once established, water 1x a month or less often during summer</t>
  </si>
  <si>
    <t>uncertain; plants with 2 to many accession numbers, but cannot narrow down. Either A64.0358, A64.1171, A64.1277, A74.0131 or A74.0133</t>
  </si>
  <si>
    <t>Received from Dr. David Young, Director, Santa Barbara Botanical Garden; #86-406.
Seed collected October 1986 along Plaskett Ridge Road, Monterey Co., 3200'.</t>
  </si>
  <si>
    <t>Not in UCD web site</t>
  </si>
  <si>
    <t>n</t>
  </si>
  <si>
    <t>Tag # is 32 (I think) I wrote 33 on all sheets instead of 32. Flowers mostly past/dead.</t>
  </si>
  <si>
    <t>Irregular shaped due to lost limbs in past.  Most of this tree seems to be in shade except for top.</t>
  </si>
  <si>
    <t>Some dead branches inside canopy.</t>
  </si>
  <si>
    <t>Dead branches inside canopy.</t>
  </si>
  <si>
    <t>Currently no qualifier.  Just outside north border of Shields Oak Grove, near vet school.  Several dead branches on one side.  Other plants growing beneath/along side.  Many trunks; lots of spent flowers.  None of the leaves' margins on this accession are (sketch) yet. . .</t>
  </si>
  <si>
    <t>Labeled 251 &amp; 68 (?)  However mapped to #251.  Two leaf morph.  Sun vs shade and in between.  Some dead leaves on tree.   Flowers on some vouchers.  (see sketch)</t>
  </si>
  <si>
    <t>No notes.</t>
  </si>
  <si>
    <t>At DBH - 3 trunks.  Smallest 13" circumference.  Couldn't reach other trunk.  Split at ~1 ft. above ground.  Lots of shoots below tree (new trees?) Of same tree?  Only collected leaves from large limbs that were clearly from main tree.</t>
  </si>
  <si>
    <t>Two trunks.  Several limbs cut.  Fair (bad) condition.  Covered a lot by canopy of other oaks.  Two of vouchers are from higher branches and probably get more sun, although all should get some sun.  Not many leaves/branch.  Some dead branches.</t>
  </si>
  <si>
    <t>Pict. 64 and on is Quercus Obtusata (which is not found in the UC Davis web site)</t>
  </si>
  <si>
    <t xml:space="preserve">Irregular shape.  </t>
  </si>
  <si>
    <t>Two trunks at ~ 2 ft.  Wide canopy. Leaves dry &amp; brittle.</t>
  </si>
  <si>
    <t xml:space="preserve">Two trunks at 3 ft.  </t>
  </si>
  <si>
    <t>Couldn't see tree tag # but in right spon on map; 2nd tag has correct accession #A68.0353 (qualifier?).  Tree in front of decrative label.  Specimen w/bud from slightly less sunny side of tree, but should still have some sun.</t>
  </si>
  <si>
    <t>Irregular shape due to pruning with loss of limbs.  Some size variation on leaves.</t>
  </si>
  <si>
    <t>"Twisty" branches, columnar shaped with exception of one branch.  ~9.5 DBH because couldn't get to trunk w/dead branches all around.</t>
  </si>
  <si>
    <t xml:space="preserve">Chose 260 over 259 because it gets more sun &amp; can move easily to reach leaves.  Could not get to 3rd trunk due to brush.  It's hard to see what's growing from what.  Leaves for DNA were pulled from the branches of the trunk with the 260 tag.  There are alot of brush (new trees?/ shoots) growing at base of tree.   Leaves for voucher were pulled off other trunk w/ Q. greggii label.   I didn't pull from "3rd" trunk because it was hard to tell if there are 2 trees there (1 trunk &amp; a 2 trunk one), or if it's one tree. Used possible gps coordinates in ArcMap  and compared to Davis maps to determine tree qualifier . </t>
  </si>
  <si>
    <t>30 ft. wide canopy.  Some spent slowers.  New growth of leaves on south side of tree.   Long, flowing branches.</t>
  </si>
  <si>
    <t xml:space="preserve">Decorative label on ground.  Very low branches that scoop &amp; touch the ground.   </t>
  </si>
  <si>
    <t>MH notebook listed A64.0374 for tree #228, instead of A65.0011.  (??) Other trees w/I ~ 25 ft. on all sides.  Leaves for voucher somewhat shaded, although tree does get noon sun.  Leaves brittle. Not much/if any new growth for DNA.  Two leaf margin types (see diagram in notebook).  Some spent flowers remain on tree.</t>
  </si>
  <si>
    <t>Two trunks ~ 3 ft.  Irregular Shape.  Long dangling branches.</t>
  </si>
  <si>
    <t>Some spent flowers on tree.  Two trunks starting ~ 2 ft.  Trunk is dark browned &amp; fishured.  Twigs smooth &amp; lighter gray/brown.  Irregular shape due to pruning dead branches.  On west side the branches touch the ground.  (due to pruning/sun?)</t>
  </si>
  <si>
    <t xml:space="preserve">Three trunks ~ 6 inches off ground.  Shreddy/flakey bark.  Twigs smooth &amp; lighter gray-brown.  Trunk slightly darker gray/brown.  No young leaves. </t>
  </si>
  <si>
    <t xml:space="preserve">I'm going to grab another Q.Vaseyana of same accession because leaf morph looks different (at this time) and I see younger leaves on this individual which will be better for DNA analysis.  At DBH - 4 trunks.  Shreddy bark on trunk.  Smooth twig bark.  Tree seems somewhat shaded except from highest canopy.  Taking vouchers from path side (northeast?) where might get some sun.  </t>
  </si>
  <si>
    <t>Irregular shape - leaning.  Two trunks at ~ 1 ft., but one pruned.  Bad condition.  Under canopy of other trees.  Most leaves are 10 ft. or lower/suckers.  Twigs smooth, light gray.  Trunk dark gray &amp; light gray fissured.  All these vouchers will be shade/dappled light.</t>
  </si>
  <si>
    <t xml:space="preserve">Note: #208 is small and not in best condition.  #207 in same accession and is better.  Can't get in to measure DBH.  Many "suckers" / new trees growing directly underneath tree.  Several dead branches inside canopy.  3 trunks at DBH, starting 26" off ground.  Trunk bark gray-brown slightly shready.  All leaves taken off main trunks/branches off main trunks.  No fresh young leaves on main tree.  Used possible gps coordinates in ArcMap  and compared to Davis maps to determine tree qualifier . </t>
  </si>
  <si>
    <t>Very large tree.  3 trunks at DBH.  Branches hang down on 1/4 side of tree and touch the ground.</t>
  </si>
  <si>
    <t xml:space="preserve">Unlabeled but according to map this should be Q. Douglasii A96.0005, Tree #204.  20 ft. wide canopy.  Light gray bark with some brown.  Twigs light gray.  Double check voucher.  In grass meadow field before gravel road.  Fairly isolated.  </t>
  </si>
  <si>
    <t xml:space="preserve">Tree ID# unmarked, but according to map it's 211.  Very large tree.  1 trunk which is fissured gray/brown.  Branches touch ground 1/4th of side.  </t>
  </si>
  <si>
    <t>No tree tag #, but in correct location for #213 from map.  Behind Q. Gravesii decorative sign.  Light gray &amp; brown bark.  At 3.5 ft it divides into  ~ 7 branches.  Main trunk is 32.5 inch circumference @ dbh level.  (see diagram in notebook).</t>
  </si>
  <si>
    <t xml:space="preserve">This is not labeled; but by map, I think correct.  3 trees tagged as 8075, 50 &amp; 55.  Chose #50 to collect from. Used possible gps coordinates in ArcMap  and compared to Davis maps to determine tree qualifier . Center tree, growing on slope.  </t>
  </si>
  <si>
    <t xml:space="preserve">Shoots "shrubs" around base of tree.  Understory tree that is in shade of Q. lobata &amp; virginiaca.  Many suckers on trunk.  Two trunks at dbh from 1-1/2 ft above ground.  All leaves are in shade, included dark (old) leaves &amp; branch of lighter green (new) leaves.  No accession # listed but should be #A64.1271.   It's the tree w/label and close to large dedication rock, closest to white Cal. lilac.  Leaves feel really dry to touch.  Used possible gps coordinates in ArcMap  and compared to Davis maps to determine tree qualifier . </t>
  </si>
  <si>
    <t>No tag; ID's by map location.</t>
  </si>
  <si>
    <t>No tag #, but from map #285.</t>
  </si>
  <si>
    <t>Main trunk dead, but "shooters" are still species (Emily verified).  Bush like; less than 4' tall (the alive part).  Dead trunk ~ 7' tall.  Under canopy of other trees.  Too many trunks/stems to count.  (Photos)</t>
  </si>
  <si>
    <t>Very large tree.  (Photos)</t>
  </si>
  <si>
    <t>Need pole pruners to get sunny leaves.  Collected 5/11 afternoon.</t>
  </si>
  <si>
    <t>Untagged, but must be correct based upon map.  (double check morph vouchers)  Pictures.  Branches off at slightly above 21-1/2 ft.</t>
  </si>
  <si>
    <t>Interesting bark - dark gray/brown &amp; light gray.  Textured.  Leaves are pretty dry for DNA extraction.</t>
  </si>
  <si>
    <t>I think this is also Q. agrifolia var oxyadenia.  Same accession as #73 (mh55), but I noticed new growth on this individual, so may be better for extractions.  Unfortunately, tree no labeled, but in correct location to be #75?  A65-0014.  DBH too large to do by myself.  Oval shaped trunk.  Has same interesting bark coloration with dark gray &amp; light gray.</t>
  </si>
  <si>
    <t xml:space="preserve">Tree isn't marked; however, tree in general location on map.  Looks like other Q. rugosa I collected.  Slightly closer to other shrubs/trees than I would have guessed from map.  I don't see any other possibility for tree.  Leaves very dry, except for new growth.  Trunk splits to 2 at 4' from ground.  </t>
  </si>
  <si>
    <t xml:space="preserve">Closest to road.  Medium tree with one trunk. Used possible gps coordinates in ArcMap  and compared to Davis maps to determine tree qualifier .  </t>
  </si>
  <si>
    <t>Low branches, medium tree.  Emily said this individual didn't look typical of this species (more pubescence than typically expect)</t>
  </si>
  <si>
    <t>Used possible gps coordinates in ArcMap  and compared to Davis maps to determine tree qualifier .  Medium tree.</t>
  </si>
  <si>
    <t>Very large tree.</t>
  </si>
  <si>
    <t>Different lobata from one chosen.  Larger lobata, one of oldest lobata (heritage)  Really large tree.  (Foothills, Quailifier determined using Emily's id on map and UC Davis Arboretum Plant Online Database).</t>
  </si>
  <si>
    <t xml:space="preserve">Disease/mildew on new growth collected.  Bushlike.  Used possible gps coordinates in ArcMap  and compared to Davis maps to determine tree qualifier . </t>
  </si>
  <si>
    <t xml:space="preserve">Small shrub. Used possible gps coordinates in ArcMap  and compared to Davis maps to determine tree qualifier . </t>
  </si>
  <si>
    <t>Unknown origins.  Emily thinks this looks more typical of kelloggii than mh59.</t>
  </si>
  <si>
    <t>1 angled trunk.  Yellow hairs on back.  Leaves can be quite variable.</t>
  </si>
  <si>
    <t>OAK-UMN-135</t>
  </si>
  <si>
    <t>Arboretum</t>
  </si>
  <si>
    <t>Aram-s.n.-A</t>
  </si>
  <si>
    <t>Aram-s.n.-B</t>
  </si>
  <si>
    <t>Aram-s.n.-C</t>
  </si>
  <si>
    <t>Aram-s.n.-D</t>
  </si>
  <si>
    <t>5/9/2012- 5/11/2012</t>
  </si>
  <si>
    <t>5/9/2012- 5/11/2013</t>
  </si>
  <si>
    <t>5/9/2012- 5/11/2014</t>
  </si>
  <si>
    <t>5/9/2012- 5/11/2015</t>
  </si>
  <si>
    <t>Ian Pearse, Jill Baty, Marlene Hahn</t>
  </si>
  <si>
    <t>Kamyar Aram</t>
  </si>
  <si>
    <t>El Dorado</t>
  </si>
  <si>
    <t>Mendocino</t>
  </si>
  <si>
    <t>City</t>
  </si>
  <si>
    <t>off US route 50 near pyramid creek trail head; prior to beginning of horsetail falls trail</t>
  </si>
  <si>
    <t>Eagle Rock River Access El Dorado National Forest; uphill from Kiber's Flat; of US route 50, by entry way on route to river.; sign in area that said 11N50</t>
  </si>
  <si>
    <t>off US route 50 downhill from Kiber's Flts before mile marker 4617; in area with sign that says 4632. Side of road with pull-off area that contains a small strean.</t>
  </si>
  <si>
    <t>off US route 50 towards Davis, Point View Dr Exit, along exit ramp on left hand side (right next to MH72)</t>
  </si>
  <si>
    <t>off US route 50 towards Davis, Point View Dr Exit, along exit ramp on left hand side (right next to MH71)</t>
  </si>
  <si>
    <t>off US route 50; east side of green stone route, just off rt 50 to north</t>
  </si>
  <si>
    <t>1 mile west of Lake County line in Mendocino City, on route 20, south side of road by driveway.</t>
  </si>
  <si>
    <t>2 mile west of Lake County line in Mendocino City, on route 20, south side of road by driveway.</t>
  </si>
  <si>
    <t>3 mile west of Lake County line in Mendocino City, on route 20, south side of road by driveway.</t>
  </si>
  <si>
    <t>4 mile west of Lake County line in Mendocino City, on route 20, south side of road by driveway.</t>
  </si>
  <si>
    <t>in forest ; granite soils</t>
  </si>
  <si>
    <t xml:space="preserve"> Jeffrey pines, cedar, aspens, shrub layers: mansanita</t>
  </si>
  <si>
    <t>From one side appears to be oak woodland/savanna, somewhat trashy/young forest; adjacent to parking area; near house on other side</t>
  </si>
  <si>
    <t>From one side appears to be oak woodland/savanna, somewhat unkempt area/maybe young forest; adjacent to parking area; near house on other side</t>
  </si>
  <si>
    <t>shrub-like</t>
  </si>
  <si>
    <t>same leaves have scale</t>
  </si>
  <si>
    <t>large tree, with 2 trunks, a second tree of same species is growing very closely to this individual.</t>
  </si>
  <si>
    <t xml:space="preserve">medium-small tree.  </t>
  </si>
  <si>
    <t>~2100 meters</t>
  </si>
  <si>
    <t>map atlas</t>
  </si>
  <si>
    <t>Q. vaccinifolia</t>
  </si>
  <si>
    <t>Q. kelloggii</t>
  </si>
  <si>
    <t>Q. chrysolepis</t>
  </si>
  <si>
    <t>Q. wislizeni ?</t>
  </si>
  <si>
    <t xml:space="preserve">Q. wislizeni </t>
  </si>
  <si>
    <t>Q.  douglasii</t>
  </si>
  <si>
    <t>Q. lobata</t>
  </si>
  <si>
    <t>Q. berberidifolia</t>
  </si>
  <si>
    <t>Q. wislizeni</t>
  </si>
  <si>
    <t>initial det. Based in part on acorn found on ground under tree.</t>
  </si>
  <si>
    <t>Ian: these leaves are more curled than typical… we also collected from tree to right of this tree which morphologically seems more wis. -like.</t>
  </si>
  <si>
    <t>this specimen looks more Q. wis -like than #mh71.</t>
  </si>
  <si>
    <t>Some acorn caps on specimen.</t>
  </si>
  <si>
    <t>OAK-MOR-377</t>
  </si>
  <si>
    <t>OAK-MOR-476</t>
  </si>
  <si>
    <t>OAK-MOR-474</t>
  </si>
  <si>
    <t>OAK-MOR-517</t>
  </si>
  <si>
    <t>OAK-MOR-531</t>
  </si>
  <si>
    <t>OAK-MOR-502</t>
  </si>
  <si>
    <t>OAK-MOR-507</t>
  </si>
  <si>
    <t>OAK-MOR-375</t>
  </si>
  <si>
    <t>OAK-MOR-516</t>
  </si>
  <si>
    <t>Quercus castanea</t>
  </si>
  <si>
    <t>Susana Valencia</t>
  </si>
  <si>
    <t>Quercus conzattii</t>
  </si>
  <si>
    <t>Q. segoviensis</t>
  </si>
  <si>
    <t>Quercus liebmanii</t>
  </si>
  <si>
    <t>Quercus potosina</t>
  </si>
  <si>
    <t>Quercus acutifolia</t>
  </si>
  <si>
    <t>Quercus magnoliifolia</t>
  </si>
  <si>
    <t>Quercus glaucoides</t>
  </si>
  <si>
    <t>Quercus scytophylla</t>
  </si>
  <si>
    <t>Quercus sp.</t>
  </si>
  <si>
    <t>Q. peduncularis</t>
  </si>
  <si>
    <t>Quercus laurina</t>
  </si>
  <si>
    <t>Quercus peduncularis</t>
  </si>
  <si>
    <t>Quercus conspersa</t>
  </si>
  <si>
    <t>Q. elliptica</t>
  </si>
  <si>
    <t>Quercus obtusata</t>
  </si>
  <si>
    <t>Quercus crispifolia</t>
  </si>
  <si>
    <t>Q. uxoris</t>
  </si>
  <si>
    <t>Quercus glaucescens</t>
  </si>
  <si>
    <t>Quercus elliptica</t>
  </si>
  <si>
    <t>Quercus iltisii</t>
  </si>
  <si>
    <t>Quercus aff. Tuberculata</t>
  </si>
  <si>
    <t>Jeannine Cavender-Bares, Antonio Gonzalez-Rodriguez</t>
  </si>
  <si>
    <t>Mexico</t>
  </si>
  <si>
    <t>Oaxaca</t>
  </si>
  <si>
    <t>Teotitlan</t>
  </si>
  <si>
    <t>Papalo</t>
  </si>
  <si>
    <t>El Capulin</t>
  </si>
  <si>
    <t>35 km north of Oaxaca City</t>
  </si>
  <si>
    <t>North of Oaxaca City</t>
  </si>
  <si>
    <t>Sola de Vega</t>
  </si>
  <si>
    <t>Camino de Puerto Escondido</t>
  </si>
  <si>
    <t>Pochutla</t>
  </si>
  <si>
    <t>Suchitepec</t>
  </si>
  <si>
    <t>Mitla</t>
  </si>
  <si>
    <t>20+25</t>
  </si>
  <si>
    <t>4 stems 15-20 cm dbh each</t>
  </si>
  <si>
    <t>30 (at base)</t>
  </si>
  <si>
    <t>25+15+20</t>
  </si>
  <si>
    <t>15+18</t>
  </si>
  <si>
    <t>40+30+30</t>
  </si>
  <si>
    <t>80 at base</t>
  </si>
  <si>
    <t>estimate</t>
  </si>
  <si>
    <t>Q. conzattii</t>
  </si>
  <si>
    <t>Q. laurina</t>
  </si>
  <si>
    <t>Q. rugosa</t>
  </si>
  <si>
    <t>Q. acutifolia</t>
  </si>
  <si>
    <t>Q. candicans</t>
  </si>
  <si>
    <t>Q. castanea?</t>
  </si>
  <si>
    <t>Q. laeta?</t>
  </si>
  <si>
    <t>Q. sapotifolia</t>
  </si>
  <si>
    <t>Q. scytophylla</t>
  </si>
  <si>
    <t>Q. ocoteifolia?</t>
  </si>
  <si>
    <t>Q. segoviensis?</t>
  </si>
  <si>
    <t>Quercus segoviensis</t>
  </si>
  <si>
    <t>Quercus aff. scytophylla</t>
  </si>
  <si>
    <t>Quercus uxoris</t>
  </si>
  <si>
    <t>Quercus aff. Salicifolia</t>
  </si>
  <si>
    <t>Quercus aff. cortesii</t>
  </si>
  <si>
    <t>39.40.41</t>
  </si>
  <si>
    <t>Same spp as 1</t>
  </si>
  <si>
    <t>42,43</t>
  </si>
  <si>
    <t>46,47,48</t>
  </si>
  <si>
    <t>49,50</t>
  </si>
  <si>
    <t>51,52</t>
  </si>
  <si>
    <t>53,54,55,56</t>
  </si>
  <si>
    <t>61,62</t>
  </si>
  <si>
    <t>63,64,65,66,67,68</t>
  </si>
  <si>
    <t>70,71,72,73,74,75,76</t>
  </si>
  <si>
    <t>77,78,79,80</t>
  </si>
  <si>
    <t>2 stems split</t>
  </si>
  <si>
    <t>split stem</t>
  </si>
  <si>
    <t>3 stems</t>
  </si>
  <si>
    <t>2 stems</t>
  </si>
  <si>
    <t>436,437 - NOT collected</t>
  </si>
  <si>
    <t>leaves pubescent and like chestnut oak</t>
  </si>
  <si>
    <t>leaves glabrous/very shiny; red petioles</t>
  </si>
  <si>
    <t>pubescent stems; elephant skin-like bark in branches and juveniles; some photos deleted to make room; numbers have shifted by 7</t>
  </si>
  <si>
    <t>iphone</t>
  </si>
  <si>
    <t>lanceolate leaves, yellow petioles, pubescence on this years' twig/stems</t>
  </si>
  <si>
    <t>18 m crown width!</t>
  </si>
  <si>
    <t>many stems</t>
  </si>
  <si>
    <t>5 stems together</t>
  </si>
  <si>
    <t>cut base w multiple stems emerging: 8 stems 10 to 15 cm dbh</t>
  </si>
  <si>
    <t>red petioles</t>
  </si>
  <si>
    <t>OAK-UMN-255</t>
  </si>
  <si>
    <t>OAK-UMN-257</t>
  </si>
  <si>
    <t>OAK-UMN-258</t>
  </si>
  <si>
    <t>OAK-UMN-260</t>
  </si>
  <si>
    <t>OAK-UMN-261</t>
  </si>
  <si>
    <t>OAK-UMN-263</t>
  </si>
  <si>
    <t>OAK-UMN-265</t>
  </si>
  <si>
    <t>OAK-UMN-268</t>
  </si>
  <si>
    <t>OAK-UMN-271</t>
  </si>
  <si>
    <t>OAK-UMN-276</t>
  </si>
  <si>
    <t>OAK-UMN-280</t>
  </si>
  <si>
    <t>OAK-UMN-288</t>
  </si>
  <si>
    <t>OAK-UMN-293</t>
  </si>
  <si>
    <t>OAK-UMN-294</t>
  </si>
  <si>
    <t>OAK-UMN-297</t>
  </si>
  <si>
    <t>OAK-UMN-302</t>
  </si>
  <si>
    <t>OAK-UMN-309</t>
  </si>
  <si>
    <t>OAK-UMN-311</t>
  </si>
  <si>
    <t>OAK-UMN-314</t>
  </si>
  <si>
    <t>OAK-UMN-323</t>
  </si>
  <si>
    <t>OAK-UMN-324</t>
  </si>
  <si>
    <t>OAK-UMN-333</t>
  </si>
  <si>
    <t>OAK-UMN-334</t>
  </si>
  <si>
    <t>Jeannine Cavender-Bares</t>
  </si>
  <si>
    <t>Michoacan</t>
  </si>
  <si>
    <t>Lago Zirahuen - on the road to the restaurant Miralago; walked up from Seccion Zirahuen, cabanas</t>
  </si>
  <si>
    <t>Lago Zirahuen - on the road to the restaurant Miralgo; walked up from Seccion Zirahuen, cabanas</t>
  </si>
  <si>
    <t>Lago Zirahuen - Seccione Alpina - on the path from the dock/restaurant up to the upper cabanas</t>
  </si>
  <si>
    <t>Lago Zirahuen - near restaurant Miralago - on road to Sta Clara del Cobre</t>
  </si>
  <si>
    <t>On road from Zirahuen to Sta Clara del Cobre</t>
  </si>
  <si>
    <t>La Escalera</t>
  </si>
  <si>
    <t>Parque Nacional Morelos Km 23 east of Morelia</t>
  </si>
  <si>
    <t>Lago Zirahuen - Seccion Alpina</t>
  </si>
  <si>
    <t>Lago Zirahuen - east side of lake on road that goes around the lake, close to the intersection of road that heads towards Santa Clara del Cobre</t>
  </si>
  <si>
    <t>Road to Santa Clara del Cobre</t>
  </si>
  <si>
    <t>Umecuaro</t>
  </si>
  <si>
    <t>East of Morelia towards Los Azufres</t>
  </si>
  <si>
    <t>Huamhumbaro -East of Morelia towards Los Azufres</t>
  </si>
  <si>
    <t>Los Azufres</t>
  </si>
  <si>
    <t>Q. rugosa Nee</t>
  </si>
  <si>
    <t>Q. obtusata</t>
  </si>
  <si>
    <t>Q. magnolifolia</t>
  </si>
  <si>
    <t>.</t>
  </si>
  <si>
    <t>Q. castanea</t>
  </si>
  <si>
    <t>Q. crassipes</t>
  </si>
  <si>
    <t>Q. scytophylla Liebm.</t>
  </si>
  <si>
    <t>Q. obtusata H&amp;B</t>
  </si>
  <si>
    <t>unknown</t>
  </si>
  <si>
    <t>Q. crassifolia</t>
  </si>
  <si>
    <t>Q. x dysophylla</t>
  </si>
  <si>
    <t>magnolifolia resinosa group</t>
  </si>
  <si>
    <t>unique spp</t>
  </si>
  <si>
    <t>Q. resinosa? / magnolifolia resinosa group</t>
  </si>
  <si>
    <t>Q. resinosa?/ magnolifolia resinosa group</t>
  </si>
  <si>
    <t>unique - but immature leaves</t>
  </si>
  <si>
    <t>immature leaves</t>
  </si>
  <si>
    <t xml:space="preserve">Q. castanea? immature leaves </t>
  </si>
  <si>
    <t>Q. glaucoides?????</t>
  </si>
  <si>
    <t>Q.crassipes x crassifolia - backcross to Q. crassipes = Q. dysophyla</t>
  </si>
  <si>
    <t>OAK-UMN-150</t>
  </si>
  <si>
    <t>OAK-UMN-156</t>
  </si>
  <si>
    <t>OAK-UMN-166</t>
  </si>
  <si>
    <t>OAK-UMN-173</t>
  </si>
  <si>
    <t>OAK-UMN-180</t>
  </si>
  <si>
    <t>OAK-UMN-236</t>
  </si>
  <si>
    <t xml:space="preserve">Sample #2 not found. Sample #3 not listed here, was found and extracted 8/22/11. 
</t>
  </si>
  <si>
    <t>Unable to find leaf sample for second extraction, unable to DNA sample from first extraction</t>
  </si>
  <si>
    <t xml:space="preserve">Sample #2 not found. Sample #3 not listed here, was found and extracted 8/22/11. </t>
  </si>
  <si>
    <t>Anne Beulke</t>
  </si>
  <si>
    <t>Specimens grown from acorns in greenhouse.  Vouchers and DNA extractions from greenhouse grown materials.  Sequenced in preliminary RAD library. Original Contact Info: Guy Sternberg, Starhill Forest Arboretum (guy@starhillforest.com)</t>
  </si>
  <si>
    <t>Specimens grown from acorns in greenhouse.  Vouchers and DNA extractions from greenhouse grown materials.  Sequenced in preliminary RAD library.</t>
  </si>
  <si>
    <t>Specimens grown from acorns in greenhouse.  Vouchers and DNA extractions from greenhouse grown materials.  Sequenced in preliminary RAD library. Original Contact Info: Rudolph H. Light</t>
  </si>
  <si>
    <t>Specimens grown from acorns in greenhouse.  Vouchers and DNA extractions from greenhouse grown materials.  Sequenced in preliminary RAD library. Original Source: Dave Muffly</t>
  </si>
  <si>
    <t>Specimens grown from acorns in greenhouse.  Vouchers and DNA extractions from greenhouse grown materials.  Sequenced in preliminary RAD library. Original Source: David Richardson</t>
  </si>
  <si>
    <t>UMN Greenhouse.  Plants grown from acorns.</t>
  </si>
  <si>
    <t>Greenhouse</t>
  </si>
  <si>
    <t xml:space="preserve">Quercus alba L. </t>
  </si>
  <si>
    <t>A.Hipp</t>
  </si>
  <si>
    <t>Greenhouse ID: A9; Code: MI</t>
  </si>
  <si>
    <t>Greenhouse ID: B183; Code: AC</t>
  </si>
  <si>
    <t>Greenhouse ID: A57; Code: MA</t>
  </si>
  <si>
    <t>Greenhouse ID: B14; Code: WI</t>
  </si>
  <si>
    <t>Greenhouse ID: B121; Code: DU</t>
  </si>
  <si>
    <t>Greenhouse ID: A98; Code: LO</t>
  </si>
  <si>
    <t>Greenhouse ID: A75; Code: NI</t>
  </si>
  <si>
    <t>Greenhouse ID: A45; Code: AR</t>
  </si>
  <si>
    <t>Greenhouse ID: A8; Code: CH</t>
  </si>
  <si>
    <t>Greenhouse ID: B12; Code: HE</t>
  </si>
  <si>
    <t>Greenhouse ID: B147; Code: DO</t>
  </si>
  <si>
    <t>Greenhouse ID: B4; Code: AL</t>
  </si>
  <si>
    <t>Greenhouse ID: B13; Code: EN</t>
  </si>
  <si>
    <t>Greenhouse ID: B150; Code: MO</t>
  </si>
  <si>
    <t>Greenhouse ID: B182; Code: PU</t>
  </si>
  <si>
    <t>Greenhouse ID: B7; Code: PO</t>
  </si>
  <si>
    <t>no info</t>
  </si>
  <si>
    <t>Oklahoma; Buford; Original Contact: guy@starhillforest.com</t>
  </si>
  <si>
    <t>California; Calavieras county; Elevation:700.</t>
  </si>
  <si>
    <t>no info, "old collection";</t>
  </si>
  <si>
    <t>no info, "old collection"</t>
  </si>
  <si>
    <t>California; Redwood Valley; Elevation:268; Original Contact: Rudolph H. Light</t>
  </si>
  <si>
    <t>California; Davis; Elevation:140; Original Contact: Dave Muffly</t>
  </si>
  <si>
    <t>Texas; Noland county;  Original Contact: David Richardson</t>
  </si>
  <si>
    <t>***I do not know which location sample A98 is from****  Specimens grown from acorns in greenhouse.  Vouchers and DNA extractions from greenhouse grown materials.  Sequenced in preliminary RAD library.</t>
  </si>
  <si>
    <t>***I do not know which location sample A8 is from****   Specimens grown from acorns in greenhouse.  Vouchers and DNA extractions from greenhouse grown materials.  Sequenced in preliminary RAD library.</t>
  </si>
  <si>
    <t>YES- prelim. Study</t>
  </si>
  <si>
    <t>Jeannine Cavender-Bares, Antonio Gonzalez-Rodriguez, &amp; Selene
Ramos-Ortiz</t>
  </si>
  <si>
    <t>Jalisco</t>
  </si>
  <si>
    <t>Tequila Montana</t>
  </si>
  <si>
    <t>Manantlan</t>
  </si>
  <si>
    <t>Autlan to Manaque</t>
  </si>
  <si>
    <t>Nevado de Colima</t>
  </si>
  <si>
    <t>Nevado de Colima &gt;2230 m</t>
  </si>
  <si>
    <t>Atotonilco</t>
  </si>
  <si>
    <t>Montana Santa Fe</t>
  </si>
  <si>
    <t>50+60</t>
  </si>
  <si>
    <t>50+50</t>
  </si>
  <si>
    <t>20+30</t>
  </si>
  <si>
    <t>20+20</t>
  </si>
  <si>
    <t>1528'</t>
  </si>
  <si>
    <t>1569'</t>
  </si>
  <si>
    <t>1647'</t>
  </si>
  <si>
    <t>1757'</t>
  </si>
  <si>
    <t>1779'</t>
  </si>
  <si>
    <t>1784'</t>
  </si>
  <si>
    <t>1798'</t>
  </si>
  <si>
    <t>1844'</t>
  </si>
  <si>
    <t>1848'</t>
  </si>
  <si>
    <t>1879'</t>
  </si>
  <si>
    <t>2587'</t>
  </si>
  <si>
    <t>2618'</t>
  </si>
  <si>
    <t>2595'</t>
  </si>
  <si>
    <t>2173'</t>
  </si>
  <si>
    <t>1763'</t>
  </si>
  <si>
    <t>1765'</t>
  </si>
  <si>
    <t>1767'</t>
  </si>
  <si>
    <t>1769'</t>
  </si>
  <si>
    <t>1770'</t>
  </si>
  <si>
    <t>1713'</t>
  </si>
  <si>
    <t>1485'</t>
  </si>
  <si>
    <t>1550'</t>
  </si>
  <si>
    <t>1041'</t>
  </si>
  <si>
    <t>982'</t>
  </si>
  <si>
    <t>1802'</t>
  </si>
  <si>
    <t>1937'</t>
  </si>
  <si>
    <t>2001'</t>
  </si>
  <si>
    <t>2020'</t>
  </si>
  <si>
    <t>2023'</t>
  </si>
  <si>
    <t>2035'</t>
  </si>
  <si>
    <t>2048'</t>
  </si>
  <si>
    <t>2081'</t>
  </si>
  <si>
    <t>2107'</t>
  </si>
  <si>
    <t>2131'</t>
  </si>
  <si>
    <t>2140'</t>
  </si>
  <si>
    <t>2209'</t>
  </si>
  <si>
    <t>2219'</t>
  </si>
  <si>
    <t>Q. resinosa</t>
  </si>
  <si>
    <t>Q. laeta</t>
  </si>
  <si>
    <t>Q. deserticola</t>
  </si>
  <si>
    <t>Q. ocoteifolia</t>
  </si>
  <si>
    <t>Q. laurina/ocoteifolia?</t>
  </si>
  <si>
    <t>Q. laurina 'tipico'</t>
  </si>
  <si>
    <t>Q. deserticola?</t>
  </si>
  <si>
    <t>Q. gentryi</t>
  </si>
  <si>
    <t>Q. eduardii</t>
  </si>
  <si>
    <t>yes</t>
  </si>
  <si>
    <t>2 trunks</t>
  </si>
  <si>
    <t>trunk leaning 45 degrees</t>
  </si>
  <si>
    <t>hollow trunk</t>
  </si>
  <si>
    <t>missing DNA specimen</t>
  </si>
  <si>
    <t xml:space="preserve">horizontal trunk </t>
  </si>
  <si>
    <t>acorns red inside</t>
  </si>
  <si>
    <t>Identified as Q. ocoteifolia which is syn</t>
  </si>
  <si>
    <t>4 stems</t>
  </si>
  <si>
    <t>?????; [MH note, this collection number was highlighted and no species determination was given; does this voucher/dna exist?]</t>
  </si>
  <si>
    <t>11 m crown width!</t>
  </si>
  <si>
    <t>OAK-UMN-041</t>
  </si>
  <si>
    <t>OAK-UMN-045</t>
  </si>
  <si>
    <t>OAK-UMN-047</t>
  </si>
  <si>
    <t>OAK-UMN-058</t>
  </si>
  <si>
    <t>OAK-UMN-060</t>
  </si>
  <si>
    <t>OAK-UMN-066</t>
  </si>
  <si>
    <t>OAK-UMN-070</t>
  </si>
  <si>
    <t>OAK-UMN-091</t>
  </si>
  <si>
    <t>OAK-UMN-103</t>
  </si>
  <si>
    <t>OAK-UMN-106</t>
  </si>
  <si>
    <t>OAK-UMN-124</t>
  </si>
  <si>
    <t>OAK-UMN-128</t>
  </si>
  <si>
    <t>OAK-UMN-133</t>
  </si>
  <si>
    <t>OAK-UMN-136</t>
  </si>
  <si>
    <t>OAK-UMN-140</t>
  </si>
  <si>
    <t>Macuelizo</t>
  </si>
  <si>
    <t>Agua Amarillo</t>
  </si>
  <si>
    <t>Las Tablas</t>
  </si>
  <si>
    <t>Uyuca Mountain - Biological reserve</t>
  </si>
  <si>
    <t>Uyuca Mountain - outside gate</t>
  </si>
  <si>
    <t>7+33</t>
  </si>
  <si>
    <t>12+11+5</t>
  </si>
  <si>
    <t>15+15</t>
  </si>
  <si>
    <t>40+5+8</t>
  </si>
  <si>
    <t>23.7+16+8</t>
  </si>
  <si>
    <t>13.7+13.8</t>
  </si>
  <si>
    <t>48.7+44</t>
  </si>
  <si>
    <t>11.7+10.6</t>
  </si>
  <si>
    <t>10.4+13.5</t>
  </si>
  <si>
    <t>10?</t>
  </si>
  <si>
    <t>DRIED UP</t>
  </si>
  <si>
    <t>Q. segoviensis(?)</t>
  </si>
  <si>
    <t>Q. eugeniifolia</t>
  </si>
  <si>
    <t>Q. cortesii</t>
  </si>
  <si>
    <t>Q. lancifolia</t>
  </si>
  <si>
    <t>Q. insignis</t>
  </si>
  <si>
    <t>Not Quercus</t>
  </si>
  <si>
    <t>Q. aff. Sapotifolia</t>
  </si>
  <si>
    <t>16P</t>
  </si>
  <si>
    <t>992 m</t>
  </si>
  <si>
    <t>986 m</t>
  </si>
  <si>
    <t>993 m</t>
  </si>
  <si>
    <t>995 m</t>
  </si>
  <si>
    <t>997 m</t>
  </si>
  <si>
    <t>996 m</t>
  </si>
  <si>
    <t>1982 m</t>
  </si>
  <si>
    <t>1981 m</t>
  </si>
  <si>
    <t>1977 m</t>
  </si>
  <si>
    <t>1975 m</t>
  </si>
  <si>
    <t>1970 m</t>
  </si>
  <si>
    <t>1966 m</t>
  </si>
  <si>
    <t>1954 m</t>
  </si>
  <si>
    <t>1951 m</t>
  </si>
  <si>
    <t>1952 m</t>
  </si>
  <si>
    <t>1947 m</t>
  </si>
  <si>
    <t>1904 m</t>
  </si>
  <si>
    <t>1894 m</t>
  </si>
  <si>
    <t>1878 m</t>
  </si>
  <si>
    <t>1866 m</t>
  </si>
  <si>
    <t>1865 m</t>
  </si>
  <si>
    <t>1850 m</t>
  </si>
  <si>
    <t>1851 m</t>
  </si>
  <si>
    <t>1849 m</t>
  </si>
  <si>
    <t>1883 m</t>
  </si>
  <si>
    <t>1867 m</t>
  </si>
  <si>
    <t>1842 m</t>
  </si>
  <si>
    <t>1811 m</t>
  </si>
  <si>
    <t>1707 m</t>
  </si>
  <si>
    <t>1581 m</t>
  </si>
  <si>
    <t>1579 m</t>
  </si>
  <si>
    <t>1392 m</t>
  </si>
  <si>
    <t>1560 m</t>
  </si>
  <si>
    <t>1549 m</t>
  </si>
  <si>
    <t>OAK-UMN-344</t>
  </si>
  <si>
    <t>OAK-UMN-346</t>
  </si>
  <si>
    <t>OAK-UMN-352</t>
  </si>
  <si>
    <t>OAK-UMN-356</t>
  </si>
  <si>
    <t>OAK-UMN-357</t>
  </si>
  <si>
    <t>OAK-UMN-358</t>
  </si>
  <si>
    <t>OAK-UMN-374</t>
  </si>
  <si>
    <t>OAK-UMN-378</t>
  </si>
  <si>
    <t>OAK-UMN-381</t>
  </si>
  <si>
    <t>OAK-UMN-383</t>
  </si>
  <si>
    <t>OAK-UMN-385</t>
  </si>
  <si>
    <t>OAK-UMN-391</t>
  </si>
  <si>
    <t>OAK-UMN-395</t>
  </si>
  <si>
    <t>JCB-HN-UY-10.1</t>
  </si>
  <si>
    <t>Q. corrugata</t>
  </si>
  <si>
    <t>Q. germanii</t>
  </si>
  <si>
    <t>Q. pinnativenulosa</t>
  </si>
  <si>
    <t>Q. sartorii</t>
  </si>
  <si>
    <t>Q. delgadoana</t>
  </si>
  <si>
    <t>Q. frutex</t>
  </si>
  <si>
    <t>Q. emoryi</t>
  </si>
  <si>
    <t>Q. glabrescens</t>
  </si>
  <si>
    <t>Q. glaberscens</t>
  </si>
  <si>
    <t>Chiapas</t>
  </si>
  <si>
    <t>Veracruz</t>
  </si>
  <si>
    <t>Hidalgo</t>
  </si>
  <si>
    <t>Michoacán</t>
  </si>
  <si>
    <t>Chihuahua</t>
  </si>
  <si>
    <t>El triunfo</t>
  </si>
  <si>
    <t>INECOL</t>
  </si>
  <si>
    <t>Banderilla</t>
  </si>
  <si>
    <t>Coatatlán</t>
  </si>
  <si>
    <t>Huatusco</t>
  </si>
  <si>
    <t>Chimalapa</t>
  </si>
  <si>
    <t>Tenango</t>
  </si>
  <si>
    <t>Cerro del Águila</t>
  </si>
  <si>
    <t>San José del Sitio</t>
  </si>
  <si>
    <t>San Ángel Zurumucapio</t>
  </si>
  <si>
    <t>Hernando Rodríguez/Antonio Gonzalez</t>
  </si>
  <si>
    <t>Santiago Arizaga</t>
  </si>
  <si>
    <t>Juan Martinez</t>
  </si>
  <si>
    <t>AGR</t>
  </si>
  <si>
    <t>AGR_1 (tube #'s)</t>
  </si>
  <si>
    <t>AGR_2 (tube #'s)</t>
  </si>
  <si>
    <t>AGR_3 (tube #'s)</t>
  </si>
  <si>
    <t>AGR_4 (tube #'s)</t>
  </si>
  <si>
    <t>AGR_5 (tube #'s)</t>
  </si>
  <si>
    <t>AGR_6 (tube #'s)</t>
  </si>
  <si>
    <t>AGR_7 (tube #'s)</t>
  </si>
  <si>
    <t>AGR_8 (tube #'s)</t>
  </si>
  <si>
    <t>AGR_9 (tube #'s)</t>
  </si>
  <si>
    <t>AGR_10 (tube #'s)</t>
  </si>
  <si>
    <t>AGR_11 (tube #'s)</t>
  </si>
  <si>
    <t>AGR_12 (tube #'s)</t>
  </si>
  <si>
    <t>AGR_13 (tube #'s)</t>
  </si>
  <si>
    <t>AGR_14 (tube #'s)</t>
  </si>
  <si>
    <t>AGR_15 (tube #'s)</t>
  </si>
  <si>
    <t>AGR_16 (tube #'s)</t>
  </si>
  <si>
    <t>AGR_17 (tube #'s)</t>
  </si>
  <si>
    <t>AGR_18 (tube #'s)</t>
  </si>
  <si>
    <t xml:space="preserve">Quercus gravesii </t>
  </si>
  <si>
    <t xml:space="preserve">Quercus canbyi </t>
  </si>
  <si>
    <t>Quercus boyntonii</t>
  </si>
  <si>
    <t>Quercus arkansana</t>
  </si>
  <si>
    <t>Quercus prinoides x muehlenbergii</t>
  </si>
  <si>
    <t>Quercus x sternbergii</t>
  </si>
  <si>
    <t>Quercus nuttallii 'New Madrid"</t>
  </si>
  <si>
    <t>Quercus x runcinata (Q. rubra side)</t>
  </si>
  <si>
    <t>Quercus x runcinata (Q. imbricaria side)</t>
  </si>
  <si>
    <t>Quercus pyrenaica</t>
  </si>
  <si>
    <t>Quercus petraea</t>
  </si>
  <si>
    <t>Quercus buckleyi</t>
  </si>
  <si>
    <t xml:space="preserve">Quercus gambelli </t>
  </si>
  <si>
    <t>Quercus fusiformis</t>
  </si>
  <si>
    <t>Quercus pumila</t>
  </si>
  <si>
    <t xml:space="preserve">Quercus dentata </t>
  </si>
  <si>
    <t>Quercus mongolica</t>
  </si>
  <si>
    <t>Quercus pontica</t>
  </si>
  <si>
    <t xml:space="preserve">Quercus incana </t>
  </si>
  <si>
    <t xml:space="preserve">Quercus pungens </t>
  </si>
  <si>
    <t>Quercus laceyi</t>
  </si>
  <si>
    <t>Quercus sinuata breviloba</t>
  </si>
  <si>
    <t xml:space="preserve">Quercus libani </t>
  </si>
  <si>
    <t xml:space="preserve">Quercus laceyi </t>
  </si>
  <si>
    <t>Quercus sinuata sinuata</t>
  </si>
  <si>
    <t>Quercus faginea broteroi</t>
  </si>
  <si>
    <t>Quercus macrocarpa</t>
  </si>
  <si>
    <t>Quercus x leana</t>
  </si>
  <si>
    <t>Quercus x substellata</t>
  </si>
  <si>
    <t>Quercus × comptonii</t>
  </si>
  <si>
    <t>Quercus x heterphylla</t>
  </si>
  <si>
    <t>Quercus laceyi x stellata</t>
  </si>
  <si>
    <t>Quercus macrocarpa x gambelii</t>
  </si>
  <si>
    <t>Q. x guadalupensis 'Franklin C.'</t>
  </si>
  <si>
    <t xml:space="preserve"> Q. x deamii</t>
  </si>
  <si>
    <t>Quercus acerifolia</t>
  </si>
  <si>
    <t>Quercus marilandica var. ashei</t>
  </si>
  <si>
    <t xml:space="preserve">Quercus faginea </t>
  </si>
  <si>
    <t>Quercus pubescens</t>
  </si>
  <si>
    <t>Quercus polycarpa</t>
  </si>
  <si>
    <t>Quercus macranthera subsp. syspirensis</t>
  </si>
  <si>
    <t>Quercus dalechampii</t>
  </si>
  <si>
    <t>Quercus austrina</t>
  </si>
  <si>
    <t>Quercus petraea subsp. pinnatiloba</t>
  </si>
  <si>
    <t>Quercus georgiana x nigra F1</t>
  </si>
  <si>
    <t>Quercus muehlenbergii var. brayii</t>
  </si>
  <si>
    <t>Quercus ellipsoidalis</t>
  </si>
  <si>
    <t>Quercus pedunculiflora</t>
  </si>
  <si>
    <t>Quercus texana 'New Madrid'</t>
  </si>
  <si>
    <t>Quercus texana</t>
  </si>
  <si>
    <t>Quercus nuttallii var. cachensis</t>
  </si>
  <si>
    <t>Menard</t>
  </si>
  <si>
    <t>20 &amp; 20</t>
  </si>
  <si>
    <t>2 &amp; 2</t>
  </si>
  <si>
    <t>2, 2, &amp; 2</t>
  </si>
  <si>
    <t>4 &amp; 4</t>
  </si>
  <si>
    <t>5 &amp; 1.5</t>
  </si>
  <si>
    <t>5 trunks near ground level; main trunk 10 cm, all others 2 cm</t>
  </si>
  <si>
    <t>1/10th</t>
  </si>
  <si>
    <t>1/5th</t>
  </si>
  <si>
    <t>1, 3, &amp; 2.</t>
  </si>
  <si>
    <t>2, 1.5</t>
  </si>
  <si>
    <t>2005-057</t>
  </si>
  <si>
    <t>2006-047</t>
  </si>
  <si>
    <t>2005-060</t>
  </si>
  <si>
    <t>2005-067</t>
  </si>
  <si>
    <t>2005-087</t>
  </si>
  <si>
    <t>2004-050</t>
  </si>
  <si>
    <t>2009-167</t>
  </si>
  <si>
    <t>2010-088</t>
  </si>
  <si>
    <t>2010-085</t>
  </si>
  <si>
    <t>2004-080</t>
  </si>
  <si>
    <t>2000-053</t>
  </si>
  <si>
    <t>1999-042</t>
  </si>
  <si>
    <t>2007-038</t>
  </si>
  <si>
    <t>1900-072</t>
  </si>
  <si>
    <t>1999-053</t>
  </si>
  <si>
    <t>2010-108</t>
  </si>
  <si>
    <t>2010-109</t>
  </si>
  <si>
    <t>2011-020</t>
  </si>
  <si>
    <t>2010-112</t>
  </si>
  <si>
    <t>2008-061</t>
  </si>
  <si>
    <t xml:space="preserve"> 2009-186</t>
  </si>
  <si>
    <t>2009-168</t>
  </si>
  <si>
    <t>2005-068</t>
  </si>
  <si>
    <t>2003-044</t>
  </si>
  <si>
    <t>1983-027</t>
  </si>
  <si>
    <t>1984-011</t>
  </si>
  <si>
    <t>1988-013</t>
  </si>
  <si>
    <t>1981-028</t>
  </si>
  <si>
    <t>1981-032</t>
  </si>
  <si>
    <t>1991-021</t>
  </si>
  <si>
    <t>1994-062</t>
  </si>
  <si>
    <t>1994-021</t>
  </si>
  <si>
    <t>1994-027</t>
  </si>
  <si>
    <t>2002-027</t>
  </si>
  <si>
    <t>2001-052</t>
  </si>
  <si>
    <t>1992-022</t>
  </si>
  <si>
    <t>1997-035</t>
  </si>
  <si>
    <t>2000-035</t>
  </si>
  <si>
    <t>2001-046</t>
  </si>
  <si>
    <t>2000-018</t>
  </si>
  <si>
    <t>2011-002</t>
  </si>
  <si>
    <t>2011-007</t>
  </si>
  <si>
    <t>2011-023</t>
  </si>
  <si>
    <t>2002-030</t>
  </si>
  <si>
    <t>2002-045</t>
  </si>
  <si>
    <t>1999-040</t>
  </si>
  <si>
    <t>2002-026</t>
  </si>
  <si>
    <t>2001-058</t>
  </si>
  <si>
    <t>2003-042</t>
  </si>
  <si>
    <t>2005-061</t>
  </si>
  <si>
    <t>2011-073</t>
  </si>
  <si>
    <t>2005-084</t>
  </si>
  <si>
    <t>2005-050</t>
  </si>
  <si>
    <t>2006-069</t>
  </si>
  <si>
    <t>2008-056</t>
  </si>
  <si>
    <t>2008-042</t>
  </si>
  <si>
    <t>2005-063</t>
  </si>
  <si>
    <t>2000-019</t>
  </si>
  <si>
    <t>2002-041</t>
  </si>
  <si>
    <t>X</t>
  </si>
  <si>
    <t xml:space="preserve">either 2004-067
2005-089
</t>
  </si>
  <si>
    <t>2006-076</t>
  </si>
  <si>
    <t>2006-075</t>
  </si>
  <si>
    <t>2001-026</t>
  </si>
  <si>
    <t>2001-045</t>
  </si>
  <si>
    <t xml:space="preserve"> 2012-008</t>
  </si>
  <si>
    <t>1994-066</t>
  </si>
  <si>
    <t>1981-029</t>
  </si>
  <si>
    <t>1985-022</t>
  </si>
  <si>
    <t>1981-030</t>
  </si>
  <si>
    <t>1900-047</t>
  </si>
  <si>
    <t>1982-027</t>
  </si>
  <si>
    <t>1988-012</t>
  </si>
  <si>
    <t>1995-018</t>
  </si>
  <si>
    <t>1994-029</t>
  </si>
  <si>
    <t>1994-030</t>
  </si>
  <si>
    <t>2001-034</t>
  </si>
  <si>
    <t>2002-042</t>
  </si>
  <si>
    <t>2002-046</t>
  </si>
  <si>
    <t>2002-029</t>
  </si>
  <si>
    <t>1994-032</t>
  </si>
  <si>
    <t>1994-026</t>
  </si>
  <si>
    <t>2003-047</t>
  </si>
  <si>
    <t>1999-038</t>
  </si>
  <si>
    <t>2003-046</t>
  </si>
  <si>
    <t>2005-062</t>
  </si>
  <si>
    <t>2006-049</t>
  </si>
  <si>
    <t>2008-055</t>
  </si>
  <si>
    <t>2005-066</t>
  </si>
  <si>
    <t>2005-048 (based upon map gps, but could be 2005-049)</t>
  </si>
  <si>
    <t>2011-018</t>
  </si>
  <si>
    <t>2004-058</t>
  </si>
  <si>
    <t>2009-177</t>
  </si>
  <si>
    <t>2009-191</t>
  </si>
  <si>
    <t>2011-029</t>
  </si>
  <si>
    <t>2011-036</t>
  </si>
  <si>
    <t>2011-015</t>
  </si>
  <si>
    <t>2004-047</t>
  </si>
  <si>
    <t>2001-047</t>
  </si>
  <si>
    <t>2001-028</t>
  </si>
  <si>
    <t>2001-029</t>
  </si>
  <si>
    <t>2001-064</t>
  </si>
  <si>
    <t>2002-043</t>
  </si>
  <si>
    <t>2006-065</t>
  </si>
  <si>
    <t>2003-026</t>
  </si>
  <si>
    <t>2008-060</t>
  </si>
  <si>
    <t>2005-059</t>
  </si>
  <si>
    <t xml:space="preserve">Glass Mtns., TX,USA </t>
  </si>
  <si>
    <t xml:space="preserve">Sierra Valley Farm; Beckwourth, CA, USA </t>
  </si>
  <si>
    <t>Howard Co.,  TX, USA</t>
  </si>
  <si>
    <t>Holden Arb. (their source is not given in website other than wild coll'd in USA); OH;  USA</t>
  </si>
  <si>
    <t>3.5 mi. NW of Lane; Lane; KS; Miami Co., USA</t>
  </si>
  <si>
    <t>NC,  USA</t>
  </si>
  <si>
    <t>Hinds Rock Rd Outcrop; Gadsden; AL;  USA</t>
  </si>
  <si>
    <t>Chattahoochee Co., GA, USA</t>
  </si>
  <si>
    <t>Richardson County, Nebraska, via Morgenson 97</t>
  </si>
  <si>
    <t>Dallas Train Station, Dallas, TX</t>
  </si>
  <si>
    <t>I40 Mile 107; OK, Canadian Co., USA</t>
  </si>
  <si>
    <t xml:space="preserve">Collected by Guy Sternberg, north bound I55 rest area mile 42 in New Madrid, MO. </t>
  </si>
  <si>
    <t>SHF spont.; Petersburg, IL</t>
  </si>
  <si>
    <t>IL-SH-114 and IL-SH-115 are from the same parent (with same Starhill Accession #).  According to Guy Sternberg, acorns from tree in vietnam memorial oakridge cemetery. Sister acorns planted from this tree. This accession is from one of the acorns. Tag info says "Viet" F2 "2 Full SI"</t>
  </si>
  <si>
    <t>Chimney Rock Park; NC,  USA</t>
  </si>
  <si>
    <t>Brattonsville, SC, USA</t>
  </si>
  <si>
    <t>Stone Mountain; Stone Mountain; GA, USA</t>
  </si>
  <si>
    <t>Collected by Charles Tubesing in Miraflores De La Sierra; Spain; 1100m; N40d49' W3d46'</t>
  </si>
  <si>
    <t>Segovia, Spain</t>
  </si>
  <si>
    <t>Van Zandt Co., TX, USA</t>
  </si>
  <si>
    <t>Ron Lance;  SC, USA</t>
  </si>
  <si>
    <t>Lugojel, Romania</t>
  </si>
  <si>
    <t xml:space="preserve">Forbes SP;  IL, Marion Co., USA </t>
  </si>
  <si>
    <t xml:space="preserve">Fort Massac SP; Metropolis; IL,  Massac Co.,USA </t>
  </si>
  <si>
    <t>SHF spont.; Petersburg, IL, USA</t>
  </si>
  <si>
    <t>Horeshoe Lake; Olive Branch, IL ,USA</t>
  </si>
  <si>
    <t>Seed collected by Jack White in Southern  IL, USA.</t>
  </si>
  <si>
    <t>Fort Massac SP; Massac Co., Metropolis, IL, USA</t>
  </si>
  <si>
    <t xml:space="preserve">Utah, USA </t>
  </si>
  <si>
    <t>Quartz Mtn.; Comanche Co., OK, USA</t>
  </si>
  <si>
    <t>Ron Lance; USA</t>
  </si>
  <si>
    <t>Holden Arb. ; OH, USA ;Chung-Chong Pukto, Tanyang Gun, Maepo, Myon, S. Korea, Cultivated</t>
  </si>
  <si>
    <t>Holden Arb.-&gt; see orig source info; OH;  USA; 1045m; Yunmeng Shan, Miyun Co., Beijing, China  116d44.256'E/040d 34.808'N</t>
  </si>
  <si>
    <t>Morris Arb. -&gt; orig source info; PA ; USA; NEKG 122/1240 m/37-14-35N/wc, Kang-wan-do, Tak-bok, S. Korea</t>
  </si>
  <si>
    <t>Bodcaw Ck.; Sarepta; LA; USA</t>
  </si>
  <si>
    <t>Hayrettin Karaca; Artvin, Turkey</t>
  </si>
  <si>
    <t>McKittrick Canyon, Guadalupe Mtns. NP; TX, USA</t>
  </si>
  <si>
    <t>Edwards Co.;  TX; Edwards Co.; USA</t>
  </si>
  <si>
    <t xml:space="preserve">Larry Burford ; USA </t>
  </si>
  <si>
    <t>Cayrols, Dept. Cantal; Auvergne, France; 600m</t>
  </si>
  <si>
    <t>Dekalb Co.,  GA,  USA</t>
  </si>
  <si>
    <t>Forbes SP; Marion Co., IL, USA</t>
  </si>
  <si>
    <t>Branesti, Romania</t>
  </si>
  <si>
    <t>Hillier's Arb., England, Cultivated</t>
  </si>
  <si>
    <t>Collected by Ron Lance in SC, Edgefield Co, Sumter National Forest, along Turkey Road, within 200 ft radius of bridge over Goff Branch. Numerous trees in this vicinity.</t>
  </si>
  <si>
    <t xml:space="preserve">Gadsden, AL, USA </t>
  </si>
  <si>
    <t>NE Capitol Grounds; Springfield, IL,  USA</t>
  </si>
  <si>
    <t xml:space="preserve">Franklin Co., MO, USA </t>
  </si>
  <si>
    <t xml:space="preserve">Cano; Alantejo, Portugal </t>
  </si>
  <si>
    <t>Ramsey Co.; ND; Ramsey Co.; USA</t>
  </si>
  <si>
    <t>Johnson Co., KS,  USA</t>
  </si>
  <si>
    <t>Big Oak Tree SP; MO; USA</t>
  </si>
  <si>
    <t>Capitan Mts., New Mexico</t>
  </si>
  <si>
    <t>Henderson Co., North Carolina, ex Lance</t>
  </si>
  <si>
    <t>Custer Co. OK</t>
  </si>
  <si>
    <t>Blue River, NE Gage Co., via NSA 2000</t>
  </si>
  <si>
    <t>Off Boyscout Trail 5 ft off driveway to Starhill Forest Arboretum; Peterburg, IL, USA</t>
  </si>
  <si>
    <t>11918 Boyscout Trail; 15 ft left of driveway.</t>
  </si>
  <si>
    <t>Non-accessioned tree within Starhill Forest Arboretum; near compartment C area.</t>
  </si>
  <si>
    <t>Collected by Guy Sternberg in Paris, France. Arb. Du Breuil (Source ID 26); heterophyla; self pollinated; F2 from Europe</t>
  </si>
  <si>
    <t>parents: female Q. laceyi, male Q. stellata; F2, from Texas, origin 97 Woodlaners</t>
  </si>
  <si>
    <t>Low-Warren PK; 6500'; Bear Lodge Mountains WY, Morg SD 2000.</t>
  </si>
  <si>
    <t>Collected by Matt Strong, 1.5 NE of Lane, KS. (F2); Coks 39.4579 N, -95.0704W; 97</t>
  </si>
  <si>
    <t>Collected by Steve Bieberich in Clinton, OK, USA.</t>
  </si>
  <si>
    <t>Sebastian Co., AR, USA</t>
  </si>
  <si>
    <t>Witchita Mtns,.  OK Comanche Co. USA.  Collected by: Steve Bieberich</t>
  </si>
  <si>
    <t>Gadsden, AL, USA, Ron Lance, acquisition year 1999, planted Starhill 2012</t>
  </si>
  <si>
    <t>Hillview Haven; St. James, MO, USA</t>
  </si>
  <si>
    <t xml:space="preserve">near Stonefort; IL, USA </t>
  </si>
  <si>
    <t>Beall Woods SP;  IL; Wabash Co.; USA</t>
  </si>
  <si>
    <t>Horeshoe Lake; Olive Branch, IL, USA</t>
  </si>
  <si>
    <t>Mohawk Club; Schneider, IN, USA</t>
  </si>
  <si>
    <t>Grand Tower; Grand Tower; IL; USA</t>
  </si>
  <si>
    <t>Stephane Brame; Paris, France ; Cultivated</t>
  </si>
  <si>
    <t>Woodlanders Nurs.; Aiken, SC,  USA; Pine Mtn. GA</t>
  </si>
  <si>
    <t>Turrell Co., TX, USA</t>
  </si>
  <si>
    <t>Turkey Ck., Gila NF; NM, USA</t>
  </si>
  <si>
    <t>Florida Panhandle, USA</t>
  </si>
  <si>
    <t>Acadia NP; ME,  USA</t>
  </si>
  <si>
    <t>Murphysboro Cem.; Murphysboro, IL, USA</t>
  </si>
  <si>
    <t>Lure Mtn. N Slope; 100 K N. of Marseille, France</t>
  </si>
  <si>
    <t xml:space="preserve">Dept. of Lot,  France </t>
  </si>
  <si>
    <t>Mihaesti, Romania</t>
  </si>
  <si>
    <t>Erzerum, Askale, Kaspinar; Turkey; 1950m;  40-46-45N/40-44-32E</t>
  </si>
  <si>
    <t>Zemplen Mts.; Tokaj, Hungary</t>
  </si>
  <si>
    <t>Jasper Co., SC, USA</t>
  </si>
  <si>
    <t>Redcliffe Plantation; SC, USA</t>
  </si>
  <si>
    <t>Kolomoki Mounds SP;  GA, Early Co., USA</t>
  </si>
  <si>
    <t>Bob McCartney; Aiken, SC, USA</t>
  </si>
  <si>
    <t xml:space="preserve">Red Eagle Pond, White Mts.;  NH, USA </t>
  </si>
  <si>
    <t>GA, USA</t>
  </si>
  <si>
    <t xml:space="preserve">Collin Co., TX, USA </t>
  </si>
  <si>
    <t>Walde Co., TX, USA</t>
  </si>
  <si>
    <t>Population 108; Van; Turkey; 1680 m; N38-28/E42-31</t>
  </si>
  <si>
    <t>Alcala de los Gazules, Cadiz, Spain</t>
  </si>
  <si>
    <t>Piano Costantino, Madonie Mts.; Palermo, Sicily, Italy</t>
  </si>
  <si>
    <t>Custer Co., OK, USA</t>
  </si>
  <si>
    <t>USDA original accession #269. Nemaha Co. KS</t>
  </si>
  <si>
    <t>Webster Co., GA,  USA</t>
  </si>
  <si>
    <t>This buckleyi is from MOR (don't use for study )</t>
  </si>
  <si>
    <t xml:space="preserve">Stone Mountain, GA, USA
</t>
  </si>
  <si>
    <t xml:space="preserve">Collected by Tom Burleson in Roswell, NM, USA 
</t>
  </si>
  <si>
    <t>Collected by Greg Morgenson, SW of Salem, NE, Richardson Co.</t>
  </si>
  <si>
    <t>Dan Keiser;  MN; Cass Co., USA</t>
  </si>
  <si>
    <t>Callahan Co., TX, USA</t>
  </si>
  <si>
    <t>MOR-photo voucher</t>
  </si>
  <si>
    <t>Andrew Hipp, Nick Stoynoff, Adam Zindel, Alana McKean</t>
  </si>
  <si>
    <t>Andrew Hipp, Nick Stoynoff, Adam Zindel</t>
  </si>
  <si>
    <t>Andrew Hipp, Nick Stoynoff, Adam Zindel, &amp; Alana McKean</t>
  </si>
  <si>
    <t>Bethany Hayward Brown &amp; Marcial Escudero &amp; Alana McKean</t>
  </si>
  <si>
    <t>Marlene Hahn, Bethany Hayward Brown, Marcial Escudero, Breane Budaitis</t>
  </si>
  <si>
    <t>Marlene Hahn, Breane Budaitis</t>
  </si>
  <si>
    <t>Bethany Hayward Brown, Marcial Escudero</t>
  </si>
  <si>
    <t>Marlene Hahn, Breane Budaitis, Marcial Escudero, Breane Budaitis</t>
  </si>
  <si>
    <t>Bethany Hayward Brown, Marcial Escudero, &amp; Alana McKean</t>
  </si>
  <si>
    <t>Guy Sternberg, Marlene Hahn, Bethany Hayward Brown, Marcial Escudero, Breane Budaitis</t>
  </si>
  <si>
    <t>Marlene Hahn, Bethany Hayward Brown, Marcial Escudero, Breane Budaitis, Andrew Hipp, Nick Stoynoff</t>
  </si>
  <si>
    <t>Marlene Hahn, Bethany Hayward Brown, Breane Budaitis, Andrew Hipp</t>
  </si>
  <si>
    <t>Marlene Hahn, Breane Budaitis, Kelsey Tucker, Audrey Brauer</t>
  </si>
  <si>
    <t>Marlene Hahn, Breane Budaitis,Alana McKean</t>
  </si>
  <si>
    <t>Marlene Hahn, Breane Budaitis, Alana McKean</t>
  </si>
  <si>
    <t>Marlene Hahn, Breane Budaitis, &amp; Alana McKean</t>
  </si>
  <si>
    <t>Marlene Hahn, Breane Budaitis,&amp; Alana McKean</t>
  </si>
  <si>
    <t>Marlene Hahn, Bethany Hayward Brown, Andrew Hipp, Nick Stoynoff, Marcial Escudero, Breane Budaitis</t>
  </si>
  <si>
    <t>Andrew Hipp, Nick Stoynoff, Marcial Escudero, Breane Budaitis, Marlene Hahn, Bethany Hayward Brown</t>
  </si>
  <si>
    <t>Andrew Hipp, Nick Stoynoff</t>
  </si>
  <si>
    <t>Starhill Forest Arboretum, Petersburg, IL, USA; North 39°56.1' / West 89°48.1' (website); Compartment #: CC; Lot#: 1</t>
  </si>
  <si>
    <t>Starhill Forest Arboretum, Petersburg, IL, USA; North 39°56.1' / West 89°48.1' (website); Compartment #: CC; Lot#: 2</t>
  </si>
  <si>
    <t>Starhill Forest Arboretum, Petersburg, IL, USA; North 39°56.1' / West 89°48.1' (website); Compartment #: C; Lot#: 2</t>
  </si>
  <si>
    <t>Starhill Forest Arboretum, Petersburg, IL, USA; North 39°56.1' / West 89°48.1' (website); Compartment #: C; Lot#: 4</t>
  </si>
  <si>
    <t>Starhill Forest Arboretum, Petersburg, IL, USA; North 39°56.1' / West 89°48.1' (website); Compartment #: C; Lot#: 1</t>
  </si>
  <si>
    <t>Starhill Forest Arboretum, Petersburg, IL, USA; North 39°56.1' / West 89°48.1' (website); Compartment #: C; Lot#: 3</t>
  </si>
  <si>
    <t>Starhill Forest Arboretum, Petersburg, IL, USA; North 39°56.1' / West 89°48.1' (website); Compartment #: OC; Lot#: 2</t>
  </si>
  <si>
    <t>Starhill Forest Arboretum, Petersburg, IL, USA; North 39°56.1' / West 89°48.1' (website); Compartment #: OC; Lot#: 3</t>
  </si>
  <si>
    <t>Starhill Forest Arboretum, Petersburg, IL, USA; North 39°56.1' / West 89°48.1' (website); Compartment #: B; Lot#: 1</t>
  </si>
  <si>
    <t>Starhill Forest Arboretum, Petersburg, IL, USA; North 39°56.1' / West 89°48.1' (website); Compartment #: BB; Lot#: 1</t>
  </si>
  <si>
    <t>Starhill Forest Arboretum, Petersburg, IL, USA; North 39°56.1' / West 89°48.1' (website); Compartment #: A; Lot#: 1</t>
  </si>
  <si>
    <t>Starhill Forest Arboretum, Petersburg, IL, USA; North 39°56.1' / West 89°48.1' (website); Compartment #: OOOA; Lot#: 4</t>
  </si>
  <si>
    <t>Starhill Forest Arboretum, Petersburg, IL, USA; North 39°56.1' / West 89°48.1' (website); Compartment #: OOOA; Lot#: 5</t>
  </si>
  <si>
    <t>Starhill Forest Arboretum, Petersburg, IL, USA; North 39°56.1' / West 89°48.1' (website); Compartment #: OOOA; Lot#: 3</t>
  </si>
  <si>
    <t>Starhill Forest Arboretum, Petersburg, IL, USA; North 39°56.1' / West 89°48.1' (website); Compartment #: OOOB; Lot#: 5</t>
  </si>
  <si>
    <t>Starhill Forest Arboretum, Petersburg, IL, USA; North 39°56.1' / West 89°48.1' (website); Compartment #: OOB; Lot#: 4</t>
  </si>
  <si>
    <t>Starhill Forest Arboretum, Petersburg, IL, USA; North 39°56.1' / West 89°48.1' (website); Compartment #: OOA; Lot#: 2</t>
  </si>
  <si>
    <t>Starhill Forest Arboretum, Petersburg, IL, USA; North 39°56.1' / West 89°48.1' (website); Compartment #: OOB; Lot#: 2</t>
  </si>
  <si>
    <t>Starhill Forest Arboretum, Petersburg, IL, USA; North 39°56.1' / West 89°48.1' (website); Compartment #: AA; Lot#: 3</t>
  </si>
  <si>
    <t>Starhill Forest Arboretum, Petersburg, IL, USA; North 39°56.1' / West 89°48.1' (website); Compartment #: AA; Lot#: 1</t>
  </si>
  <si>
    <t>Starhill Forest Arboretum, Petersburg, IL, USA; North 39°56.1' / West 89°48.1' (website); Compartment #: AA; Lot#: 2</t>
  </si>
  <si>
    <t xml:space="preserve">Starhill Forest Arboretum, Petersburg, IL, USA; North 39°56.1' / West 89°48.1' (website); Compartment #: A; Lot#:  </t>
  </si>
  <si>
    <t>Starhill Forest Arboretum, Petersburg, IL, USA; North 39°56.1' / West 89°48.1' (website); Compartment #: A; Lot#: 5</t>
  </si>
  <si>
    <t>Starhill Forest Arboretum, Petersburg, IL, USA; North 39°56.1' / West 89°48.1' (website); Compartment #: OB; Lot#: 3</t>
  </si>
  <si>
    <t>Starhill Forest Arboretum, Petersburg, IL, USA; North 39°56.1' / West 89°48.1' (website); Compartment #: OB; Lot#: 2</t>
  </si>
  <si>
    <t>Starhill Forest Arboretum, Petersburg, IL, USA; North 39°56.1' / West 89°48.1' (website); Compartment #: OB; Lot#: 1</t>
  </si>
  <si>
    <t>Starhill Forest Arboretum, Petersburg, IL, USA; North 39°56.1' / West 89°48.1' (website); Compartment #: OB; Lot#: 5</t>
  </si>
  <si>
    <t>Starhill Forest Arboretum, Petersburg, IL, USA; North 39°56.1' / West 89°48.1' (website); Compartment #: OB; Lot#: 4</t>
  </si>
  <si>
    <t>Starhill Forest Arboretum, Petersburg, IL, USA; North 39°56.1' / West 89°48.1' (website); Compartment #: OOB; Lot#: 1</t>
  </si>
  <si>
    <t>Starhill Forest Arboretum, Petersburg, IL, USA; North 39°56.1' / West 89°48.1' (website); Compartment #: OOA; Lot#: 5</t>
  </si>
  <si>
    <t>Starhill Forest Arboretum, Petersburg, IL, USA; North 39°56.1' / West 89°48.1' (website); Compartment #: OOA; Lot#: 3</t>
  </si>
  <si>
    <t>Starhill Forest Arboretum, Petersburg, IL, USA; North 39°56.1' / West 89°48.1' (website); Compartment #: OOA; Lot#: 1</t>
  </si>
  <si>
    <t>Starhill Forest Arboretum, Petersburg, IL, USA; North 39°56.1' / West 89°48.1' (website); Compartment #: OOA; Lot#: 4</t>
  </si>
  <si>
    <t>Starhill Forest Arboretum, Petersburg, IL, USA; North 39°56.1' / West 89°48.1' (website); Compartment #: OOOA; Lot#: 1</t>
  </si>
  <si>
    <t>Starhill Forest Arboretum, Petersburg, IL, USA; North 39°56.1' / West 89°48.1' (website); Compartment #: FFF; Lot#: 68</t>
  </si>
  <si>
    <t>Starhill Forest Arboretum, Petersburg, IL, USA; North 39°56.1' / West 89°48.1' (website); Compartment #: FFF; Lot#: 3</t>
  </si>
  <si>
    <t>Starhill Forest Arboretum, Petersburg, IL, USA; North 39°56.1' / West 89°48.1' (website); Compartment #: FFF; Lot#: 55</t>
  </si>
  <si>
    <t>Starhill Forest Arboretum, Petersburg, IL, USA; North 39°56.1' / West 89°48.1' (website); Compartment #: FFF; Lot#: 57</t>
  </si>
  <si>
    <t>Starhill Forest Arboretum, Petersburg, IL, USA; North 39°56.1' / West 89°48.1' (website); Compartment #: FFF; Lot#: 52</t>
  </si>
  <si>
    <t>Starhill Forest Arboretum, Petersburg, IL, USA; North 39°56.1' / West 89°48.1' (website); Compartment #: FFF; Lot#: 44</t>
  </si>
  <si>
    <t>Starhill Forest Arboretum, Petersburg, IL, USA; North 39°56.1' / West 89°48.1' (website); Compartment #: FFF; Lot#: 65</t>
  </si>
  <si>
    <t>Starhill Forest Arboretum, Petersburg, IL, USA; North 39°56.1' / West 89°48.1' (website); Compartment #: FFF; Lot#: 45</t>
  </si>
  <si>
    <t xml:space="preserve">Starhill Forest Arboretum, Petersburg, IL, USA; North 39°56.1' / West 89°48.1' (website); Compartment #: ; Lot#: </t>
  </si>
  <si>
    <t xml:space="preserve">Starhill Forest Arboretum, Petersburg, IL, USA; North 39°56.1' / West 89°48.1' (website); Compartment #: OOA; Lot#: </t>
  </si>
  <si>
    <t>Starhill Forest Arboretum, Petersburg, IL, USA; North 39°56.1' / West 89°48.1' (website); Compartment #: CCC; Lot#: 1</t>
  </si>
  <si>
    <t>Starhill Forest Arboretum, Petersburg, IL, USA; North 39°56.1' / West 89°48.1' (website); Compartment #: EEE; Lot#: 3</t>
  </si>
  <si>
    <t>Starhill Forest Arboretum, Petersburg, IL, USA; North 39°56.1' / West 89°48.1' (website); Compartment #: A; Lot#: 2</t>
  </si>
  <si>
    <t>Starhill Forest Arboretum, Petersburg, IL, USA; North 39°56.1' / West 89°48.1' (website); Compartment #: BB; Lot#: 3</t>
  </si>
  <si>
    <t>Starhill Forest Arboretum, Petersburg, IL, USA; North 39°56.1' / West 89°48.1' (website); Compartment #: BB; Lot#: 2</t>
  </si>
  <si>
    <t>Starhill Forest Arboretum, Petersburg, IL, USA; North 39°56.1' / West 89°48.1' (website); Compartment #: AA; Lot#: 4</t>
  </si>
  <si>
    <t>Starhill Forest Arboretum, Petersburg, IL, USA; North 39°56.1' / West 89°48.1' (website); Compartment #: OOOA; Lot#: 2</t>
  </si>
  <si>
    <t>Starhill Forest Arboretum, Petersburg, IL, USA; North 39°56.1' / West 89°48.1' (website); Compartment #: OOOB; Lot#: 1</t>
  </si>
  <si>
    <t>Starhill Forest Arboretum, Petersburg, IL, USA; North 39°56.1' / West 89°48.1' (website); Compartment #: OOB; Lot#: 5</t>
  </si>
  <si>
    <t>Starhill Forest Arboretum, Petersburg, IL, USA; North 39°56.1' / West 89°48.1' (website); Compartment #: DD; Lot#: 4</t>
  </si>
  <si>
    <t>Starhill Forest Arboretum, Petersburg, IL, USA; North 39°56.1' / West 89°48.1' (website); Compartment #: FF; Lot#: ?35?</t>
  </si>
  <si>
    <t>Starhill Forest Arboretum, Petersburg, IL, USA; North 39°56.1' / West 89°48.1' (website); Compartment #: FFF; Lot#: 16</t>
  </si>
  <si>
    <t>Starhill Forest Arboretum, Petersburg, IL, USA; North 39°56.1' / West 89°48.1' (website); Compartment #: FF; Lot#: 32</t>
  </si>
  <si>
    <t>Starhill Forest Arboretum, Petersburg, IL, USA; North 39°56.1' / West 89°48.1' (website); Compartment #: CCC; Lot#: 2</t>
  </si>
  <si>
    <t>Starhill Forest Arboretum, Petersburg, IL, USA; North 39°56.1' / West 89°48.1' (website); Compartment #: CCC; Lot#: 3</t>
  </si>
  <si>
    <t>Starhill Forest Arboretum, Petersburg, IL, USA; North 39°56.1' / West 89°48.1' (website); Compartment #: DDD; Lot#: 1</t>
  </si>
  <si>
    <t>Starhill Forest Arboretum, Petersburg, IL, USA; North 39°56.1' / West 89°48.1' (website); Compartment #: DDD; Lot#: 3</t>
  </si>
  <si>
    <t>Starhill Forest Arboretum, Petersburg, IL, USA; North 39°56.1' / West 89°48.1' (website); Compartment #: CC; Lot#: 4</t>
  </si>
  <si>
    <t>Notes: 3 trunks near ground level.</t>
  </si>
  <si>
    <t>Notes: 3 trunks near ground level;  Tree Tag Info: Holden, 2011-99</t>
  </si>
  <si>
    <t>Tree Tag Info: Miami Co, KS 'Strong' 98</t>
  </si>
  <si>
    <t>Tree Tag Info: Contor ted, Lance #9938V</t>
  </si>
  <si>
    <t>Notes: Lot information different from spreadsheet and tag information, however this should be same tree. (tag = lot 1; spreadsheet = lot 2); orig source info and lc # come from spreadsheet.;  Tree Tag Info: lot 1</t>
  </si>
  <si>
    <t>Notes: this is seed-group cultivar, with seedlings being uniform in the characteristics for which it was selected. ;  Tree Tag Info: Ortet SD O2,</t>
  </si>
  <si>
    <t xml:space="preserve"> Tree Tag Info: Spontaneous</t>
  </si>
  <si>
    <t>Notes: (Q. rubra-like side)</t>
  </si>
  <si>
    <t>Notes: (Q. imbricaria side)</t>
  </si>
  <si>
    <t>Notes: Several trunks near ground level</t>
  </si>
  <si>
    <t>Notes: To distignush whether this was 2009-186 or 2010-112, both the gps for collector # and gps for LC accession number were matched by plotting and  visualizing the coordinates.;  Tree Tag Info: Miraflores De La Sierra Spain</t>
  </si>
  <si>
    <t>Notes: Small specimen, not many leaves.</t>
  </si>
  <si>
    <t>Notes: tag wrong said lot 4- should be lot 2;  Tree Tag Info: lot 4</t>
  </si>
  <si>
    <t>Notes: 2 trunks near ground level.</t>
  </si>
  <si>
    <t xml:space="preserve"> Tree Tag Info: Ron Lance</t>
  </si>
  <si>
    <t>Notes: many spots on leaves; disease.;  Tree Tag Info: Montreal, Quebec</t>
  </si>
  <si>
    <t xml:space="preserve">Notes: Non-accessioned tree near Starhill Forest Arboretum;  Tree Tag Info: </t>
  </si>
  <si>
    <t>Notes: Spelled Q. x comptonii in Starhill database;  Tree Tag Info: Oak hybrid; F2 not tagged</t>
  </si>
  <si>
    <t>Notes: Came from oldest x heterophylla in Europe.;  Tree Tag Info: heterophyla; self pollinated; F2 from Europe</t>
  </si>
  <si>
    <t>Notes: 2 trunks near ground level.;  Tree Tag Info: Low-Warren PK; 6500'; Bear Lodge Mountains WY, Morg SD 2000.</t>
  </si>
  <si>
    <t>Notes: Some leaves frost-bitten</t>
  </si>
  <si>
    <t>Notes: 1 trunk cut; lenticils</t>
  </si>
  <si>
    <t>Notes: Small specimen, very small voucher.</t>
  </si>
  <si>
    <t>Notes: Three trunks near ground level.</t>
  </si>
  <si>
    <t>Notes: Main trunk is dead; new shoots near ground.  Very small specimen and voucher to accompany photo voucher.  Due to size of shoots, leaves picked from differet shoots.;  Tree Tag Info: Borazan</t>
  </si>
  <si>
    <t>Notes: Several trunks near ground level;  Tree Tag Info: Piano Constantino, 1500m Palermo via Lamant 96</t>
  </si>
  <si>
    <t>Tree Tag Info: Oklahoma</t>
  </si>
  <si>
    <t>Tree Tag Info: West Lafayette IN</t>
  </si>
  <si>
    <t xml:space="preserve"> Tree Tag Info: Carter Co., MT</t>
  </si>
  <si>
    <t>Tree Tag Info: USDA 269. Nemaha Co. KS</t>
  </si>
  <si>
    <t>Notes: 2 trunks near ground level</t>
  </si>
  <si>
    <t>Notes: From the type locality of Q. georgiana;  Tree Tag Info: From Guy (not tag) From type locality of Q. georgiana</t>
  </si>
  <si>
    <t>Notes: 5 trunks near ground level.;  Tree Tag Info: Richardson Co, NB Morg 97</t>
  </si>
  <si>
    <t>Notes: Lot information different from spreadsheet and tag information, however this should be same tree. (tag = CC lot 1; spreadsheet = CC lot 2).</t>
  </si>
  <si>
    <t>Tree Tag Info: Richardson Co, NB via Morgenson 97</t>
  </si>
  <si>
    <t xml:space="preserve">Notes: buckleyi × shumardii 
</t>
  </si>
  <si>
    <t>Notes: A fair amount of frost bite damage present; lichen on bark.</t>
  </si>
  <si>
    <t>Notes: 2 trunks near ground level.; *tag said lot 2, spreadsheet lot 1; should be lot 1 (same tree)</t>
  </si>
  <si>
    <t>Notes: Some lower branches lack leaves. Non-accessioned tree near front of driveway of Starhill Forest Arboretum.</t>
  </si>
  <si>
    <t>Notes: Non-accessioned tree, 11918 Boyscout trail; 15 ft left of driveway</t>
  </si>
  <si>
    <t xml:space="preserve"> Tree Tag Info: cogg; graffed on Q. bicolor; F1</t>
  </si>
  <si>
    <t>Tree Tag Info: F2; wild source, Coks 39.4579 N, -95.0704W; 97</t>
  </si>
  <si>
    <t>Tree Tag Info: Clinton, OK</t>
  </si>
  <si>
    <t>Notes:  2 trunks near ground level; while this tree was collected as being in EEE, after talking to Alana, it was planted this spring (2012) and is actually in compartment DDD, lot 1, (Lat:39.93605166, Long: -89.79960571)</t>
  </si>
  <si>
    <t>Notes: A couple of lower branches had no leaves.</t>
  </si>
  <si>
    <t>Notes: Small specimen, small voucher was taken.</t>
  </si>
  <si>
    <t>Notes: Smaller shoots surrounding main trunk.</t>
  </si>
  <si>
    <t>Notes: Very small specimen, only leaf for DNA collected, photo voucher.</t>
  </si>
  <si>
    <t xml:space="preserve">Notes: main trunk dead; small shoots. Several leaves collected for voucher along with photo. </t>
  </si>
  <si>
    <t>Notes: Some branches near bottom of tree missing leaves; 2 trunks near ground level.</t>
  </si>
  <si>
    <t>Notes: 1 side of the tree seems to have larger leaves than other sides of tree.</t>
  </si>
  <si>
    <t>Notes: lichen on bark.</t>
  </si>
  <si>
    <t>Notes: Many branches without leaves.</t>
  </si>
  <si>
    <t>Notes: Fair amount of frost bite damage.</t>
  </si>
  <si>
    <t>Notes: Small specimens; not many leaves, only small voucher collected.</t>
  </si>
  <si>
    <t>Notes: Looks like 2 sister acorns where planted at gps site; sampled (DNA + voucher) from taller of the two specimens.  Small specimen, small voucher to accompany photo voucher.</t>
  </si>
  <si>
    <t>Andrew Hipp, Nick Stoynoff, Marcial Escuardo</t>
  </si>
  <si>
    <t>Bethany Hayward Brown, Kelsey Tucker, Audrey Brauer</t>
  </si>
  <si>
    <t>Bethany Hayward Brown, Kelsey Tucker,  Audrey Brauer</t>
  </si>
  <si>
    <t>Bethany Hayward Brown,  Kelsey Tucker,  Audrey Brauer</t>
  </si>
  <si>
    <t>Marlene Hahn, Breane Budaitis, Adam Zindel</t>
  </si>
  <si>
    <t>IL-SH-123</t>
  </si>
  <si>
    <t>Starhill Forest Arboretum, Petersburg, IL, USA; GPS location of Arboretum according to website: North 39°56.1' / West 89°48.1'; Oak Street (potted trees) GPS cooridinates (lat: 39.93548119 long:-89.80111672); Compartment #: Oak Street, Lot #: 1.</t>
  </si>
  <si>
    <t>1996-019</t>
  </si>
  <si>
    <t>NM; USA</t>
  </si>
  <si>
    <t>Tag Info: NM Melendrez 96</t>
  </si>
  <si>
    <t>Arboretum; potted</t>
  </si>
  <si>
    <t>x Q. virginiana?</t>
  </si>
  <si>
    <t>pyrenauca x pubescens (x faginea)??</t>
  </si>
  <si>
    <t xml:space="preserve">Starhill Forest Arboretum, Petersburg, IL, USA; GPS location of Arboretum according to website: North 39°56.1' / West 89°48.1'; Oak Street (potted trees) GPS cooridinates (lat: 39.93548119 long:-89.80111672); Compartment: Oak Street, Lot #: </t>
  </si>
  <si>
    <t>Starhill Forest Arboretum, Petersburg, IL, USA; GPS location of Arboretum according to website: North 39°56.1' / West 89°48.1'; Oak Street (potted trees) GPS cooridinates (lat: 39.93548119 long:-89.80111672); Compartment: Oak Street, Lot #: 1</t>
  </si>
  <si>
    <t>Starhill Forest Arboretum, Petersburg, IL, USA; GPS location of Arboretum according to website: North 39°56.1' / West 89°48.1'; Oak Street (potted trees) GPS cooridinates (lat: 39.93548119 long:-89.80111672); Compartment: Oak Street, Lot #: 2</t>
  </si>
  <si>
    <t>Starhill Forest Arboretum, Petersburg, IL, USA; GPS location of Arboretum according to website: North 39°56.1' / West 89°48.1'; Oak Street (potted trees) GPS cooridinates (lat: 39.93548119 long:-89.80111672); Compartment: Oak Street, Lot #: 4</t>
  </si>
  <si>
    <t>Starhill Forest Arboretum, Petersburg, IL, USA; GPS location of Arboretum according to website: North 39°56.1' / West 89°48.1'; Oak Street (potted trees) GPS cooridinates (lat: 39.93548119 long:-89.80111672); Compartment: Oak Street, Lot #: 5</t>
  </si>
  <si>
    <t>Starhill Forest Arboretum, Petersburg, IL, USA; GPS location of Arboretum according to website: North 39°56.1' / West 89°48.1'; Oak Street (potted trees) GPS cooridinates (lat: 39.93548119 long:-89.80111672); Compartment: Oak Street, Lot #: 7</t>
  </si>
  <si>
    <t>Starhill Forest Arboretum, Petersburg, IL, USA; GPS location of Arboretum according to website: North 39°56.1' / West 89°48.1'; Oak Street (potted trees) GPS cooridinates (lat: 39.93548119 long:-89.80111672); Compartment: Oak Street, Lot #: ? 4 or 5</t>
  </si>
  <si>
    <t>Starhill Forest Arboretum, Petersburg, IL, USA; GPS location of Arboretum according to website: North 39°56.1' / West 89°48.1'; Oak Street (potted trees) GPS cooridinates (lat: 39.93548119 long:-89.80111672); Compartment: Oak Street, Lot #: 3</t>
  </si>
  <si>
    <t>2004-070</t>
  </si>
  <si>
    <t>2006-079</t>
  </si>
  <si>
    <t>1999-055</t>
  </si>
  <si>
    <t>1999-017</t>
  </si>
  <si>
    <t>2001-032</t>
  </si>
  <si>
    <t>1999-018</t>
  </si>
  <si>
    <t>1991-019</t>
  </si>
  <si>
    <t>2011-082</t>
  </si>
  <si>
    <t>1995-016</t>
  </si>
  <si>
    <t>1999-027</t>
  </si>
  <si>
    <t>(2011-090 or 2011-019)</t>
  </si>
  <si>
    <t>2006-051</t>
  </si>
  <si>
    <t>2011-092</t>
  </si>
  <si>
    <t>1996-021</t>
  </si>
  <si>
    <t>1992-026</t>
  </si>
  <si>
    <t>1995-020</t>
  </si>
  <si>
    <t>1995-022</t>
  </si>
  <si>
    <t>2011-095</t>
  </si>
  <si>
    <t>2011-084</t>
  </si>
  <si>
    <t>2000-029</t>
  </si>
  <si>
    <t>2003-029</t>
  </si>
  <si>
    <t>1999-032</t>
  </si>
  <si>
    <t>1991-020</t>
  </si>
  <si>
    <t>2006-060</t>
  </si>
  <si>
    <t>? (2011-106, 1999-065, or 2003-045)</t>
  </si>
  <si>
    <t>1995-026</t>
  </si>
  <si>
    <t>(? 2006-063 or 2006-102)</t>
  </si>
  <si>
    <t>1996-038</t>
  </si>
  <si>
    <t>2006-064</t>
  </si>
  <si>
    <t>2004-054</t>
  </si>
  <si>
    <t>1996-039</t>
  </si>
  <si>
    <t>1995-027</t>
  </si>
  <si>
    <t>? (2011-109 or 2011-110)</t>
  </si>
  <si>
    <t>(?2000-041 or 2000-061)</t>
  </si>
  <si>
    <t>2000-040</t>
  </si>
  <si>
    <t>1999-044</t>
  </si>
  <si>
    <t>(? 1998-036 or 1998-043)</t>
  </si>
  <si>
    <t>1996-042</t>
  </si>
  <si>
    <t>1999-045</t>
  </si>
  <si>
    <t>1995-033</t>
  </si>
  <si>
    <t>1999-046</t>
  </si>
  <si>
    <t>1999-056</t>
  </si>
  <si>
    <t>Dipping Springs, Organ Mts.; ; NM; ; USA; Mike Melendrez; seed</t>
  </si>
  <si>
    <t>Cimmaron Co.;;OK;USA; Allan Taylor; seed</t>
  </si>
  <si>
    <t>W of Folsom,NM; Folsom; NM; ; USA; Allan Taylor; seed</t>
  </si>
  <si>
    <t>Kolomoki Mounds SP; GA; Early Co.; USA</t>
  </si>
  <si>
    <t>Alcornocales NP; Spain; 1500'</t>
  </si>
  <si>
    <t>Chipinque NP; Monterrey;  Mexico; 3000'; 34M425100991</t>
  </si>
  <si>
    <t xml:space="preserve">Chalcahualco; Zacapoaxtla; Puebla;  Mexico; 1940 m; 19.50.345, 97.34.987 </t>
  </si>
  <si>
    <t>Florida Panhandle; FL; USA</t>
  </si>
  <si>
    <t>La Villa Thuret Antibes; France</t>
  </si>
  <si>
    <t>Hidalgo; Mexico;  20.07.219, 98.37.303</t>
  </si>
  <si>
    <t xml:space="preserve">Blue Cr. Canyon, Chisos Mts.;  TX; USA </t>
  </si>
  <si>
    <t>Trigo Canyon, Monzano Mts.; NM; USA; 6500'</t>
  </si>
  <si>
    <t>Smyrna; GA; USA</t>
  </si>
  <si>
    <t>Florida Panhandle; USA</t>
  </si>
  <si>
    <t>Huatusco; Vera Cruz;  Mexico; 7900'; 19.1520, 96.9522</t>
  </si>
  <si>
    <t>Cuetzalan; Puebla; Mexico; 3390'; 20.01451, 97.5278</t>
  </si>
  <si>
    <t>Red's Landing ;  SC; Jasper Co.; USA</t>
  </si>
  <si>
    <t xml:space="preserve">Tunceli; Turkey; 1025m; </t>
  </si>
  <si>
    <t xml:space="preserve">Gorman; Gorman; CA ; USA </t>
  </si>
  <si>
    <t>Lagnua de Sanchez; Nuevo Leon; Mexico; 34m</t>
  </si>
  <si>
    <t>Larry Buford; ; ; ; USA; Larry Buford; seed</t>
  </si>
  <si>
    <t xml:space="preserve">Thrompenberg; ; ; ; Netherlands; Gert Fortgens; ; seed </t>
  </si>
  <si>
    <t>Nayarit; 15 k N. of Compostella ; Mexico; 1025m; 21-20-43N/104-55-25W</t>
  </si>
  <si>
    <t>Del Rio Rexas; ; ; USA; David Richardson; seed</t>
  </si>
  <si>
    <t xml:space="preserve">S. Monterey Nuevo Leon; Mexico </t>
  </si>
  <si>
    <t>Dolan Falls;  TX; Val Verde Co. ; USA</t>
  </si>
  <si>
    <t>Bob McCartney; ; ; USA; Bob McCartney; seed</t>
  </si>
  <si>
    <t>Calberson Co.;  TX; Calberson Co.; USA</t>
  </si>
  <si>
    <t xml:space="preserve">15 K SW of Cocula, Jalisco; Cocula; Jalisco;  Mexico </t>
  </si>
  <si>
    <t>Arboretum at Botanic Garden Javier Clavijero; Xalapa; ; Mexico; 7950'; ;Xalapa; ; Mexica; Guy Sternberg; seed</t>
  </si>
  <si>
    <t xml:space="preserve">Edgefield Co.; SC; Edgefield Co.; USA </t>
  </si>
  <si>
    <t>Kimble Co.; TX; Kimble Co.; USA</t>
  </si>
  <si>
    <t>Santa Barbara BG; ; CA; ; USA; Robert Haller; seed</t>
  </si>
  <si>
    <t xml:space="preserve">NW Mixto Guatelmala; ; ; ; Guatelmala; Guy Sternberg; seed </t>
  </si>
  <si>
    <t>Mottola; Mottola; ; Taranto; Italy; Thierry Lamant; seed</t>
  </si>
  <si>
    <t>Arb. De Verrieres-le-Buisson; ; ; ; France; Stephanie Brame; seed</t>
  </si>
  <si>
    <t>SW Mexico; El Durazno; Jalisco; Mexico; 1085'; 19-31-26N/104-15-46W</t>
  </si>
  <si>
    <t>Real Co.; ; OH/should this be TEXAS???; Real Co.; USA</t>
  </si>
  <si>
    <t>Bill Funk; L. Lijiang; Yunnan Province; China; Zhou Zhekun; seed</t>
  </si>
  <si>
    <t>Tag Info: Glass Mts.; Melendrez; 01</t>
  </si>
  <si>
    <t>Tag Info: Torija, Spain; 01.</t>
  </si>
  <si>
    <t>Tag Info: Dipping Spring, Organ Mts.; New Mexico</t>
  </si>
  <si>
    <t xml:space="preserve">Tag Info: Cimmaron Co., OK; 3500 ft. </t>
  </si>
  <si>
    <t>Tag Info: W. of Folsom, N.M.; A. Taylor; 99; Notes: Labeled at Starhill Arboretum as Quercus x undulata, aff. gambelii</t>
  </si>
  <si>
    <t>Tag Info: Lot 2 Puebla BG.</t>
  </si>
  <si>
    <t>Tag Info: Des Barres 95.</t>
  </si>
  <si>
    <t>Tag Info: Kolomoki MDS SP. Early Co GA LNCE 9902/99.</t>
  </si>
  <si>
    <t>Tag Info: Gadsden AL lance 06.</t>
  </si>
  <si>
    <t>Tag Info: Adiyaman e. Turkey Karaca OO.</t>
  </si>
  <si>
    <t>Tag Info: Iran BG, via funk.</t>
  </si>
  <si>
    <t>Tag Info: Israel Davis A64-1286 Zagory 94.</t>
  </si>
  <si>
    <t>Tag Info: Alcornocales np Spain, 1500 ft 01 "toothed".</t>
  </si>
  <si>
    <t>Tag Info: WC IN Menton, France 99.</t>
  </si>
  <si>
    <t>Tag Info: Ex horto Addison TX DROO.</t>
  </si>
  <si>
    <t>Tag Info: 34M42S100991, Chioinque Monterrey, 3000 ft, 91.</t>
  </si>
  <si>
    <t>Tag Info: Chalcahualco.</t>
  </si>
  <si>
    <t>Tag Info: Florida pan handle, Adam 95.</t>
  </si>
  <si>
    <t>Tag Info: St. Cassien Lake; Var France; Lamant; 2000; Notes: Labeled at Starhill Arboretum as Quercus x crenata (hispanica)</t>
  </si>
  <si>
    <t>Tag Info: Arcadi, Californi glenco hampton RD-sage 115944/99.</t>
  </si>
  <si>
    <t>Tag Info: La Arb. 93-1901.</t>
  </si>
  <si>
    <t>Tag Info: Huating temple, xi shan, yunnan 99.</t>
  </si>
  <si>
    <t>Tag Info: As Alpestris tromp.</t>
  </si>
  <si>
    <t>Tag Info: La Villa Thuret, Antibes, France 99.</t>
  </si>
  <si>
    <t>Tag Info: Terry Hanlon, ex horto from Pittsburgh; Notes: Labeled at Starhill Arboretum as Quercus faginea var alpestris</t>
  </si>
  <si>
    <t>Tag Info: Chuxiong Yunnan Zhou.</t>
  </si>
  <si>
    <t>Tag Info: Independence, TX; (11-03-06); Notes: Labeled at Starhill Arboretum as Q. fusiformis (x Q. virg?)</t>
  </si>
  <si>
    <t>Tag Info: Tulsa ex horto Julie 04.</t>
  </si>
  <si>
    <t>Tag Info: Quartz Mt OK Bieberich 96.</t>
  </si>
  <si>
    <t>Tag Info: Hidalgo.</t>
  </si>
  <si>
    <t>Tag Info: Callaway; 1997.</t>
  </si>
  <si>
    <t>Tag Info: Blue Cr. Canyon; Chisos Mts. TX; Simpson; 96.</t>
  </si>
  <si>
    <t>Tag Info: EX Horto; Dallas Dr.; 00.</t>
  </si>
  <si>
    <t>Tag Info: TX; A&amp;M; David Eichardson; 06.</t>
  </si>
  <si>
    <t>Tag Info: Paro. Bhutan; 10,000 ft.; Jason Smith; 06.</t>
  </si>
  <si>
    <t>Tag Info: Trigo Canyon; Monzano Mts.; NM; 6500 ft.</t>
  </si>
  <si>
    <t>Tag Info: Smyrna, GA.</t>
  </si>
  <si>
    <t>Tag Info: Ft. Belvedere; Florence, Italy; Edie; 96.</t>
  </si>
  <si>
    <t>Tag Info: Fl. Panhandle; Adams, 95.</t>
  </si>
  <si>
    <t>Tag Info: Univ, Fla. 3/12; NE Polk Co. Fl.; Adam Black.</t>
  </si>
  <si>
    <t>Tag Info: Univ. Fla. 3/12; NE Polk FL; Adam Black.</t>
  </si>
  <si>
    <t>Tag Info: Huatusco, VE; 2009.</t>
  </si>
  <si>
    <t>Tag Info: Cuetzalan; Notes: Labeled at Starhill Arboretum as Quercus corrugata</t>
  </si>
  <si>
    <t>Tag Info: EX Horto TX; A&amp;M Dr. Co.</t>
  </si>
  <si>
    <t>Tag Info: Melendrez; 01.</t>
  </si>
  <si>
    <t>Tag Info: Bandera Co. TX; D. Richardson; 2000.</t>
  </si>
  <si>
    <t>Tag Info: EC Landing; jasper Co. SC; 2000.</t>
  </si>
  <si>
    <t>Tag Info: Tunceli, Turkey; 1025 m; 03.</t>
  </si>
  <si>
    <t>Tag Info: Gorman CA; Sage.</t>
  </si>
  <si>
    <t>Tag Info: 34 m; Languna de Sanchez; NL; 91.</t>
  </si>
  <si>
    <t>Tag Info: L. Buford.</t>
  </si>
  <si>
    <t>Tag Info: Trompenburg.</t>
  </si>
  <si>
    <t>Tag Info: 100595-5.</t>
  </si>
  <si>
    <t>Tag Info: Ex Horto; Del Rio, TX; D. Richardson.</t>
  </si>
  <si>
    <t>Tag Info: Monterrey Area; N.L., Mex. Daniel Zambrans; 96 (97).</t>
  </si>
  <si>
    <t>Tag Info: Dolan Falls; Valverde Co.; TX.</t>
  </si>
  <si>
    <t>Tag Info: McCartney; 04.</t>
  </si>
  <si>
    <t>Tag Info: Calberson Co., TX, Simpson; 96.</t>
  </si>
  <si>
    <t>Tag Info: 15 K SW Cocula, Jal., 1575 m; 95.</t>
  </si>
  <si>
    <t>Tag Info: Lot. 2; Javier Clavijero, Xalapa; 7950 ft..</t>
  </si>
  <si>
    <t>Tag Info: Edgefield Co. SC.; Lance, 00</t>
  </si>
  <si>
    <t>Tag Info: Kimble Co., Texas; M Enquist; Q2K</t>
  </si>
  <si>
    <t>Tag Info: Santa Barbara BG; R. Haller; 99</t>
  </si>
  <si>
    <t>Tag Info: Mixto, Guatemala; 98</t>
  </si>
  <si>
    <t>Tag Info: Mottola, Taranto, Italy; 400 m; Des Barres; 96</t>
  </si>
  <si>
    <t>Tag Info: ? (typo on label or error on sheet)Arb of Verrieres-le-Vuisson, Brame; 99</t>
  </si>
  <si>
    <t>Tag Info: 101795-1B</t>
  </si>
  <si>
    <t>Tag Info: Real Cp., TX; D. Richardson; 99</t>
  </si>
  <si>
    <t>Tag Info: 40 K S. Jaca, Spain; 2000 ft.; 01; Notes: Labeled at Starhill Arboretum as ??Quercus x cerrioides 'pyrenauca x pubescens' (x faginea)??</t>
  </si>
  <si>
    <t>Tag Info: Lijiang, Yunnan; 2300 m; Zhou x Fung</t>
  </si>
  <si>
    <t>Tag Info: 903-2005 seed Finish #15-KK</t>
  </si>
  <si>
    <t xml:space="preserve">Quercus buckleyi x gravesii </t>
  </si>
  <si>
    <t xml:space="preserve">Quercus facinea x rotundifolia </t>
  </si>
  <si>
    <t xml:space="preserve">Quercus x organesis </t>
  </si>
  <si>
    <t xml:space="preserve">Quercus x undulata </t>
  </si>
  <si>
    <t>Quercus x undulata, aff. Gambelii</t>
  </si>
  <si>
    <t>Quercus afares</t>
  </si>
  <si>
    <t>Quercus brantii</t>
  </si>
  <si>
    <t>Quercus calliprinos</t>
  </si>
  <si>
    <t>Quercus canbyi</t>
  </si>
  <si>
    <t>Quercus x crenata (hispanica)</t>
  </si>
  <si>
    <t>Quercus fabri</t>
  </si>
  <si>
    <t>Quercus faginea</t>
  </si>
  <si>
    <t>Quercus faginea var alpestris</t>
  </si>
  <si>
    <t>Quercus franchettii</t>
  </si>
  <si>
    <t>?? Quercus fusiformis (x Q. virg. ?)??</t>
  </si>
  <si>
    <t xml:space="preserve">Quercus germana </t>
  </si>
  <si>
    <t>Quercus glabrescens</t>
  </si>
  <si>
    <t xml:space="preserve">Quercus glauca </t>
  </si>
  <si>
    <t>Quercus graciliformis</t>
  </si>
  <si>
    <t xml:space="preserve">Quercus griffithii </t>
  </si>
  <si>
    <t>Quercus ilex</t>
  </si>
  <si>
    <t xml:space="preserve">Quercus inspina </t>
  </si>
  <si>
    <t>Quercus insignis</t>
  </si>
  <si>
    <t>Quercus corrugata</t>
  </si>
  <si>
    <t>Quercus langtry</t>
  </si>
  <si>
    <t>Quercus larbyi</t>
  </si>
  <si>
    <t>Quercus laurifolia</t>
  </si>
  <si>
    <t>Quercus libani</t>
  </si>
  <si>
    <t xml:space="preserve">Quercus oleoides </t>
  </si>
  <si>
    <t>Quercus phillyreoides</t>
  </si>
  <si>
    <t>phillyreoides</t>
  </si>
  <si>
    <t>Quercus planipocula</t>
  </si>
  <si>
    <t>Quercus polymorpha</t>
  </si>
  <si>
    <t>Quercus pumila (= elliotii)</t>
  </si>
  <si>
    <t>Quercus resinosa</t>
  </si>
  <si>
    <t>Quercus sartorii</t>
  </si>
  <si>
    <t xml:space="preserve">Quercus tomentella </t>
  </si>
  <si>
    <t>Quercus tristis</t>
  </si>
  <si>
    <t xml:space="preserve">Quercus trojana </t>
  </si>
  <si>
    <t>??Quercus x cerrioides 'pyrenauca x pubescens' (x faginea)??</t>
  </si>
  <si>
    <t>Quercus yunnanensis</t>
  </si>
  <si>
    <t>aff.</t>
  </si>
  <si>
    <t>Quercus texana Buckley</t>
  </si>
  <si>
    <t xml:space="preserve"> Quercus muehlenbergii Engelm.</t>
  </si>
  <si>
    <t>MH-Syn</t>
  </si>
  <si>
    <t>F1</t>
  </si>
  <si>
    <t>Quercus (georgiana x nigra)</t>
  </si>
  <si>
    <t>PS Manos</t>
  </si>
  <si>
    <t>T. McDowell</t>
  </si>
  <si>
    <t>EA Cope</t>
  </si>
  <si>
    <t>D. Campbell</t>
  </si>
  <si>
    <t>Durham county; 3658 Pineview Circle</t>
  </si>
  <si>
    <t>Durham county; Intersection Randolph Rd &amp; Stonegate</t>
  </si>
  <si>
    <t>Durham county; Off Rte 751, Shephard Trail, Duke Forest</t>
  </si>
  <si>
    <t xml:space="preserve">Durham county; Off Rte 751, just west of traffic circle, intersection w/Old Erwin Rd </t>
  </si>
  <si>
    <t>Orange County; Occoneechee Mountain State Park</t>
  </si>
  <si>
    <t>Granville County; Oxford, Off Goshen Rd/State Rd 1316</t>
  </si>
  <si>
    <t>Orange County; Hillsborough, Oak Knobb, end Oak Knobb Ct, Dumont Rd off St. Mary's</t>
  </si>
  <si>
    <t>IN 54</t>
  </si>
  <si>
    <t>HE 31</t>
  </si>
  <si>
    <t>HE 32</t>
  </si>
  <si>
    <t>CH 142</t>
  </si>
  <si>
    <t>LV 41</t>
  </si>
  <si>
    <t>LV 43</t>
  </si>
  <si>
    <t>LV 44</t>
  </si>
  <si>
    <t>MY 135</t>
  </si>
  <si>
    <t>MX 61</t>
  </si>
  <si>
    <t>MX 62</t>
  </si>
  <si>
    <t>MA 111</t>
  </si>
  <si>
    <t>SH 81</t>
  </si>
  <si>
    <t>SH 84</t>
  </si>
  <si>
    <t>C&amp;H</t>
  </si>
  <si>
    <t>Soda Springs 1</t>
  </si>
  <si>
    <t>Soda Springs 2</t>
  </si>
  <si>
    <t>PSM 1178</t>
  </si>
  <si>
    <t>PSM 545</t>
  </si>
  <si>
    <t>PSM 1203</t>
  </si>
  <si>
    <t>PSM 1165</t>
  </si>
  <si>
    <t>PSM 1258</t>
  </si>
  <si>
    <t>PSM 207</t>
  </si>
  <si>
    <t>PSM 1277</t>
  </si>
  <si>
    <t>PSM s.n.</t>
  </si>
  <si>
    <t>PSM - Corvallis</t>
  </si>
  <si>
    <t>1416 m</t>
  </si>
  <si>
    <t>682 ft</t>
  </si>
  <si>
    <t>746 ft</t>
  </si>
  <si>
    <t>80 ft</t>
  </si>
  <si>
    <t>25 ft</t>
  </si>
  <si>
    <t>518 ft</t>
  </si>
  <si>
    <t>2,200 ft</t>
  </si>
  <si>
    <t>840 ft</t>
  </si>
  <si>
    <t>2 ft</t>
  </si>
  <si>
    <t>11 ft.</t>
  </si>
  <si>
    <t>221 ft.</t>
  </si>
  <si>
    <t>Paul Manos</t>
  </si>
  <si>
    <t>Quercus durata var. gabrielensis Nixon &amp; C.H.Müll.</t>
  </si>
  <si>
    <t>Quercus pacifica Nixon &amp; C.H.Müll.</t>
  </si>
  <si>
    <t>Quercus coccinea Münchh.</t>
  </si>
  <si>
    <t>Quercus palustris Münchh.</t>
  </si>
  <si>
    <t>Quercus (lyrata x michauxii)</t>
  </si>
  <si>
    <t>Quercus (alba x montana)</t>
  </si>
  <si>
    <t>Quercus laevis Walter</t>
  </si>
  <si>
    <t>Quercus (laevis x nigra)</t>
  </si>
  <si>
    <t>Quercus cornelius-mulleri Nixon &amp; K.P.Steele</t>
  </si>
  <si>
    <t>Quercus sadleriana R. Br.ter</t>
  </si>
  <si>
    <t>rugosa</t>
  </si>
  <si>
    <t>obtusata</t>
  </si>
  <si>
    <t>candicans</t>
  </si>
  <si>
    <t>magnoliifolia</t>
  </si>
  <si>
    <t/>
  </si>
  <si>
    <t>castanea</t>
  </si>
  <si>
    <t>crassipes</t>
  </si>
  <si>
    <t>scytophylla</t>
  </si>
  <si>
    <t>crassifolia</t>
  </si>
  <si>
    <t>x dysophylla</t>
  </si>
  <si>
    <t>michauxii</t>
  </si>
  <si>
    <t>pagoda</t>
  </si>
  <si>
    <t>macrocarpa</t>
  </si>
  <si>
    <t>palustris</t>
  </si>
  <si>
    <t>marilandica</t>
  </si>
  <si>
    <t>montana</t>
  </si>
  <si>
    <t>shumardii var. schneckii</t>
  </si>
  <si>
    <t>polycarpa</t>
  </si>
  <si>
    <t>prinoides</t>
  </si>
  <si>
    <t>aliena</t>
  </si>
  <si>
    <t>ilicifolia</t>
  </si>
  <si>
    <t>velutina</t>
  </si>
  <si>
    <t>lobata</t>
  </si>
  <si>
    <t>lyrata</t>
  </si>
  <si>
    <t>coccinea</t>
  </si>
  <si>
    <t>mongolica</t>
  </si>
  <si>
    <t>shumardii</t>
  </si>
  <si>
    <t>robur</t>
  </si>
  <si>
    <t>rubra</t>
  </si>
  <si>
    <t>alba</t>
  </si>
  <si>
    <t>ellipsoidalis</t>
  </si>
  <si>
    <t>imbricaria</t>
  </si>
  <si>
    <t>gambelii</t>
  </si>
  <si>
    <t>bicolor</t>
  </si>
  <si>
    <t>stellata</t>
  </si>
  <si>
    <t>petraea</t>
  </si>
  <si>
    <t>falcata</t>
  </si>
  <si>
    <t>muehlenbergii</t>
  </si>
  <si>
    <t>oglethorpensis</t>
  </si>
  <si>
    <t>arizonica</t>
  </si>
  <si>
    <t>hypoleucoides</t>
  </si>
  <si>
    <t>emoryi</t>
  </si>
  <si>
    <t>turbinella</t>
  </si>
  <si>
    <t>toumeyi</t>
  </si>
  <si>
    <t>grisea</t>
  </si>
  <si>
    <t>chrysolepis</t>
  </si>
  <si>
    <t>oblongifolia</t>
  </si>
  <si>
    <t>ajoensis</t>
  </si>
  <si>
    <t>austrina</t>
  </si>
  <si>
    <t>chapmanii</t>
  </si>
  <si>
    <t>incana</t>
  </si>
  <si>
    <t>inopina</t>
  </si>
  <si>
    <t>laurifolia</t>
  </si>
  <si>
    <t>myrtifolia</t>
  </si>
  <si>
    <t>elliottii</t>
  </si>
  <si>
    <t>conzattii</t>
  </si>
  <si>
    <t>segoviensis</t>
  </si>
  <si>
    <t>potosina</t>
  </si>
  <si>
    <t>acutifolia</t>
  </si>
  <si>
    <t>glaucoides</t>
  </si>
  <si>
    <t>peduncularis</t>
  </si>
  <si>
    <t>laurina</t>
  </si>
  <si>
    <t>aff. scytophylla</t>
  </si>
  <si>
    <t>Species_ept</t>
  </si>
  <si>
    <t>Genus</t>
  </si>
  <si>
    <t>Quercus</t>
  </si>
  <si>
    <t>conspersa</t>
  </si>
  <si>
    <t>elliptica</t>
  </si>
  <si>
    <t>crispifolia</t>
  </si>
  <si>
    <t>uxoris</t>
  </si>
  <si>
    <t>aff. salicifolia</t>
  </si>
  <si>
    <t>glaucescens</t>
  </si>
  <si>
    <t>aff. cortesii</t>
  </si>
  <si>
    <t>iltisii</t>
  </si>
  <si>
    <t>aff. tuberculata</t>
  </si>
  <si>
    <t>hinckleyi</t>
  </si>
  <si>
    <t>pacifica</t>
  </si>
  <si>
    <t>agrifolia</t>
  </si>
  <si>
    <t>tomentella</t>
  </si>
  <si>
    <t>virginiana</t>
  </si>
  <si>
    <t>brandegeei</t>
  </si>
  <si>
    <t>sinuata</t>
  </si>
  <si>
    <t>parvula</t>
  </si>
  <si>
    <t>garryana var. fruticosa</t>
  </si>
  <si>
    <t>palmeri</t>
  </si>
  <si>
    <t>engelmannii</t>
  </si>
  <si>
    <t>x acutidens</t>
  </si>
  <si>
    <t>mexicana</t>
  </si>
  <si>
    <t>oleoides</t>
  </si>
  <si>
    <t>greggii</t>
  </si>
  <si>
    <t>vaseyana</t>
  </si>
  <si>
    <t>pungens</t>
  </si>
  <si>
    <t>douglasii</t>
  </si>
  <si>
    <t>gravesii</t>
  </si>
  <si>
    <t>wislizeni</t>
  </si>
  <si>
    <t>berberidifolia</t>
  </si>
  <si>
    <t>margarettae</t>
  </si>
  <si>
    <t>mohriana</t>
  </si>
  <si>
    <t>canariensis</t>
  </si>
  <si>
    <t>agrifolia var. oxyadenia</t>
  </si>
  <si>
    <t>kelloggii</t>
  </si>
  <si>
    <t>durata</t>
  </si>
  <si>
    <t>vacciniifolia</t>
  </si>
  <si>
    <t>acutissima</t>
  </si>
  <si>
    <t>wislizenii</t>
  </si>
  <si>
    <t>nigra</t>
  </si>
  <si>
    <t>hemisphaerica</t>
  </si>
  <si>
    <t>polymorpha</t>
  </si>
  <si>
    <t>resinosa</t>
  </si>
  <si>
    <t>gentryi</t>
  </si>
  <si>
    <t>laeta</t>
  </si>
  <si>
    <t>deserticola</t>
  </si>
  <si>
    <t>ocoteifolia</t>
  </si>
  <si>
    <t>aff. castanea</t>
  </si>
  <si>
    <t>eduardii</t>
  </si>
  <si>
    <t>aff. segoviensis</t>
  </si>
  <si>
    <t>eugeniifolia</t>
  </si>
  <si>
    <t>cortesii</t>
  </si>
  <si>
    <t>lancifolia</t>
  </si>
  <si>
    <t>insignis</t>
  </si>
  <si>
    <t>sapotifolia</t>
  </si>
  <si>
    <t>aff. sapotifolia</t>
  </si>
  <si>
    <t>corrugata</t>
  </si>
  <si>
    <t>germanii</t>
  </si>
  <si>
    <t>pinnativenulosa</t>
  </si>
  <si>
    <t>delgadoana</t>
  </si>
  <si>
    <t>frutex</t>
  </si>
  <si>
    <t>glabrescens</t>
  </si>
  <si>
    <t>canbyi</t>
  </si>
  <si>
    <t>boyntonii</t>
  </si>
  <si>
    <t>arkansana</t>
  </si>
  <si>
    <t>x sternbergii</t>
  </si>
  <si>
    <t>texana 'New Madrid'</t>
  </si>
  <si>
    <t>x runcinata</t>
  </si>
  <si>
    <t>georgiana</t>
  </si>
  <si>
    <t>pyrenaica</t>
  </si>
  <si>
    <t>phellos</t>
  </si>
  <si>
    <t>fusiformis</t>
  </si>
  <si>
    <t>pumila</t>
  </si>
  <si>
    <t>dentata</t>
  </si>
  <si>
    <t>pontica</t>
  </si>
  <si>
    <t>laceyi</t>
  </si>
  <si>
    <t>sinuata var. breviloba</t>
  </si>
  <si>
    <t>libani</t>
  </si>
  <si>
    <t>sinuata var. sinuata</t>
  </si>
  <si>
    <t>x leana</t>
  </si>
  <si>
    <t>×substellata</t>
  </si>
  <si>
    <t>x comptoniae</t>
  </si>
  <si>
    <t>x heterophylla</t>
  </si>
  <si>
    <t>x mazei</t>
  </si>
  <si>
    <t>x guadalupensis 'Franklin C.'</t>
  </si>
  <si>
    <t>x deamii</t>
  </si>
  <si>
    <t>acerifolia</t>
  </si>
  <si>
    <t>texana</t>
  </si>
  <si>
    <t>faginea</t>
  </si>
  <si>
    <t>pubescens</t>
  </si>
  <si>
    <t>dalechampii</t>
  </si>
  <si>
    <t>havardii</t>
  </si>
  <si>
    <t>durata var. gabrielensis</t>
  </si>
  <si>
    <t>laevis</t>
  </si>
  <si>
    <t>sadleriana</t>
  </si>
  <si>
    <t>dumosa</t>
  </si>
  <si>
    <t>cornelius-mulleri</t>
  </si>
  <si>
    <t>garryana</t>
  </si>
  <si>
    <t>× organensis</t>
  </si>
  <si>
    <t>× undulata</t>
  </si>
  <si>
    <t>afares</t>
  </si>
  <si>
    <t>brantii Lind</t>
  </si>
  <si>
    <t>calliprinos</t>
  </si>
  <si>
    <t>crenata</t>
  </si>
  <si>
    <t>fabri</t>
  </si>
  <si>
    <t>germana</t>
  </si>
  <si>
    <t>glauca</t>
  </si>
  <si>
    <t>graciliformis</t>
  </si>
  <si>
    <t>griffithii</t>
  </si>
  <si>
    <t>ilex</t>
  </si>
  <si>
    <t>langtry</t>
  </si>
  <si>
    <t>larbyi</t>
  </si>
  <si>
    <t>phillyraeoides</t>
  </si>
  <si>
    <t>planipocula</t>
  </si>
  <si>
    <t>tristis</t>
  </si>
  <si>
    <t>trojana</t>
  </si>
  <si>
    <t>x cerrioides</t>
  </si>
  <si>
    <t>yunnanensis</t>
  </si>
  <si>
    <t>baronii</t>
  </si>
  <si>
    <t>liebmanni</t>
  </si>
  <si>
    <t>buckleyi</t>
  </si>
  <si>
    <t>robur subsp. pedunculiflora</t>
  </si>
  <si>
    <t>faginea subsp. broteroi</t>
  </si>
  <si>
    <t>Quercus marilandica  (L.) Münchh.</t>
  </si>
  <si>
    <t>petraea subsp. iberica</t>
  </si>
  <si>
    <t>macranthera subsp. syspirensis</t>
  </si>
  <si>
    <t>petraea subsp. pinnatiloba</t>
  </si>
  <si>
    <t>(georgiana x nigra)</t>
  </si>
  <si>
    <t>Castanea</t>
  </si>
  <si>
    <t>(lyrata x michauxii)</t>
  </si>
  <si>
    <t>(alba x montana)</t>
  </si>
  <si>
    <t>(laevis x nigra)</t>
  </si>
  <si>
    <t>(buckleyi x gravesii)</t>
  </si>
  <si>
    <t>(faginea x rotundifolia)</t>
  </si>
  <si>
    <t>faginea subsp. alpestris</t>
  </si>
  <si>
    <t xml:space="preserve"> franchetii</t>
  </si>
  <si>
    <t>sartorii</t>
  </si>
  <si>
    <t>(laceyi x stellata)</t>
  </si>
  <si>
    <t>(prinoides x muehlenbergii)</t>
  </si>
  <si>
    <t>NEW SPECIES</t>
  </si>
  <si>
    <t>liebmannii</t>
  </si>
  <si>
    <t>Quercus baronii Skan</t>
  </si>
  <si>
    <t>gps (of plant on Arboretum grounds)</t>
  </si>
  <si>
    <r>
      <t>Q. ocoteifolia</t>
    </r>
    <r>
      <rPr>
        <sz val="11"/>
        <color theme="1"/>
        <rFont val="Calibri"/>
        <family val="2"/>
        <scheme val="minor"/>
      </rPr>
      <t/>
    </r>
  </si>
  <si>
    <t>XXX/174512</t>
  </si>
  <si>
    <t>XXX/0058265MOR</t>
  </si>
  <si>
    <r>
      <t xml:space="preserve">Quercus rugosa </t>
    </r>
    <r>
      <rPr>
        <sz val="11"/>
        <color theme="1"/>
        <rFont val="Calibri"/>
        <family val="2"/>
        <scheme val="minor"/>
      </rPr>
      <t>Née</t>
    </r>
  </si>
  <si>
    <r>
      <t xml:space="preserve">Quercus obtusata </t>
    </r>
    <r>
      <rPr>
        <sz val="11"/>
        <color theme="1"/>
        <rFont val="Calibri"/>
        <family val="2"/>
        <scheme val="minor"/>
      </rPr>
      <t>Bonpl.</t>
    </r>
  </si>
  <si>
    <r>
      <t xml:space="preserve">Quercus candicans </t>
    </r>
    <r>
      <rPr>
        <sz val="11"/>
        <color theme="1"/>
        <rFont val="Calibri"/>
        <family val="2"/>
        <scheme val="minor"/>
      </rPr>
      <t>Née</t>
    </r>
  </si>
  <si>
    <r>
      <t xml:space="preserve">Quercus magnoliifolia </t>
    </r>
    <r>
      <rPr>
        <sz val="11"/>
        <color theme="1"/>
        <rFont val="Calibri"/>
        <family val="2"/>
        <scheme val="minor"/>
      </rPr>
      <t>Née</t>
    </r>
  </si>
  <si>
    <r>
      <t xml:space="preserve">Quercus </t>
    </r>
    <r>
      <rPr>
        <sz val="11"/>
        <color theme="1"/>
        <rFont val="Calibri"/>
        <family val="2"/>
        <scheme val="minor"/>
      </rPr>
      <t>sp.</t>
    </r>
    <r>
      <rPr>
        <sz val="11"/>
        <color theme="1"/>
        <rFont val="Calibri"/>
        <family val="2"/>
        <scheme val="minor"/>
      </rPr>
      <t xml:space="preserve"> </t>
    </r>
    <r>
      <rPr>
        <sz val="11"/>
        <color theme="1"/>
        <rFont val="Calibri"/>
        <family val="2"/>
        <scheme val="minor"/>
      </rPr>
      <t>L.</t>
    </r>
  </si>
  <si>
    <r>
      <t xml:space="preserve">Quercus castanea </t>
    </r>
    <r>
      <rPr>
        <sz val="11"/>
        <color theme="1"/>
        <rFont val="Calibri"/>
        <family val="2"/>
        <scheme val="minor"/>
      </rPr>
      <t>Née</t>
    </r>
  </si>
  <si>
    <r>
      <t xml:space="preserve">Quercus crassipes </t>
    </r>
    <r>
      <rPr>
        <sz val="11"/>
        <color theme="1"/>
        <rFont val="Calibri"/>
        <family val="2"/>
        <scheme val="minor"/>
      </rPr>
      <t>Bonpl.</t>
    </r>
  </si>
  <si>
    <r>
      <t xml:space="preserve">Quercus scytophylla </t>
    </r>
    <r>
      <rPr>
        <sz val="11"/>
        <color theme="1"/>
        <rFont val="Calibri"/>
        <family val="2"/>
        <scheme val="minor"/>
      </rPr>
      <t>Liebm.</t>
    </r>
  </si>
  <si>
    <r>
      <t xml:space="preserve">Quercus crassifolia </t>
    </r>
    <r>
      <rPr>
        <sz val="11"/>
        <color theme="1"/>
        <rFont val="Calibri"/>
        <family val="2"/>
        <scheme val="minor"/>
      </rPr>
      <t>Bonpl.</t>
    </r>
  </si>
  <si>
    <r>
      <t xml:space="preserve">Quercus x dysophylla </t>
    </r>
    <r>
      <rPr>
        <sz val="11"/>
        <color theme="1"/>
        <rFont val="Calibri"/>
        <family val="2"/>
        <scheme val="minor"/>
      </rPr>
      <t>Benth.</t>
    </r>
  </si>
  <si>
    <r>
      <t>Quercus conzattii</t>
    </r>
    <r>
      <rPr>
        <sz val="11"/>
        <color theme="1"/>
        <rFont val="Calibri"/>
        <family val="2"/>
        <scheme val="minor"/>
      </rPr>
      <t xml:space="preserve"> Trel.</t>
    </r>
  </si>
  <si>
    <r>
      <rPr>
        <sz val="11"/>
        <color theme="1"/>
        <rFont val="Calibri"/>
        <family val="2"/>
        <scheme val="minor"/>
      </rPr>
      <t>Quercus</t>
    </r>
    <r>
      <rPr>
        <sz val="11"/>
        <color theme="1"/>
        <rFont val="Calibri"/>
        <family val="2"/>
        <scheme val="minor"/>
      </rPr>
      <t xml:space="preserve"> sp. L. </t>
    </r>
  </si>
  <si>
    <r>
      <rPr>
        <sz val="11"/>
        <color theme="1"/>
        <rFont val="Calibri"/>
        <family val="2"/>
        <scheme val="minor"/>
      </rPr>
      <t>Quercus</t>
    </r>
    <r>
      <rPr>
        <sz val="11"/>
        <color theme="1"/>
        <rFont val="Calibri"/>
        <family val="2"/>
        <scheme val="minor"/>
      </rPr>
      <t xml:space="preserve"> L. </t>
    </r>
  </si>
  <si>
    <r>
      <rPr>
        <sz val="11"/>
        <color theme="1"/>
        <rFont val="Calibri"/>
        <family val="2"/>
        <scheme val="minor"/>
      </rPr>
      <t>Quercus</t>
    </r>
    <r>
      <rPr>
        <sz val="11"/>
        <color theme="1"/>
        <rFont val="Calibri"/>
        <family val="2"/>
        <scheme val="minor"/>
      </rPr>
      <t xml:space="preserve"> aff. salicifolia Née</t>
    </r>
  </si>
  <si>
    <r>
      <t>Quercus iltisii</t>
    </r>
    <r>
      <rPr>
        <sz val="11"/>
        <color theme="1"/>
        <rFont val="Calibri"/>
        <family val="2"/>
        <scheme val="minor"/>
      </rPr>
      <t xml:space="preserve"> L.M. González</t>
    </r>
  </si>
  <si>
    <r>
      <rPr>
        <sz val="11"/>
        <color theme="1"/>
        <rFont val="Calibri"/>
        <family val="2"/>
        <scheme val="minor"/>
      </rPr>
      <t xml:space="preserve">Quercus </t>
    </r>
    <r>
      <rPr>
        <sz val="11"/>
        <color theme="1"/>
        <rFont val="Calibri"/>
        <family val="2"/>
        <scheme val="minor"/>
      </rPr>
      <t xml:space="preserve">aff. </t>
    </r>
    <r>
      <rPr>
        <sz val="11"/>
        <color theme="1"/>
        <rFont val="Calibri"/>
        <family val="2"/>
        <scheme val="minor"/>
      </rPr>
      <t xml:space="preserve">tuberculata </t>
    </r>
    <r>
      <rPr>
        <sz val="11"/>
        <color theme="1"/>
        <rFont val="Calibri"/>
        <family val="2"/>
        <scheme val="minor"/>
      </rPr>
      <t>Liebm.</t>
    </r>
  </si>
  <si>
    <r>
      <t>Quercus hinckleyi</t>
    </r>
    <r>
      <rPr>
        <sz val="11"/>
        <color theme="1"/>
        <rFont val="Calibri"/>
        <family val="2"/>
        <scheme val="minor"/>
      </rPr>
      <t xml:space="preserve"> C.H. Mull.</t>
    </r>
  </si>
  <si>
    <r>
      <t>Quercus pacifica</t>
    </r>
    <r>
      <rPr>
        <sz val="11"/>
        <color theme="1"/>
        <rFont val="Calibri"/>
        <family val="2"/>
        <scheme val="minor"/>
      </rPr>
      <t xml:space="preserve"> Nixon &amp; C.H. Mull.</t>
    </r>
  </si>
  <si>
    <r>
      <t xml:space="preserve">Quercus resinosa </t>
    </r>
    <r>
      <rPr>
        <sz val="11"/>
        <color theme="1"/>
        <rFont val="Calibri"/>
        <family val="2"/>
        <scheme val="minor"/>
      </rPr>
      <t>Liebm.</t>
    </r>
  </si>
  <si>
    <r>
      <t xml:space="preserve">Quercus gentryi </t>
    </r>
    <r>
      <rPr>
        <sz val="11"/>
        <color theme="1"/>
        <rFont val="Calibri"/>
        <family val="2"/>
        <scheme val="minor"/>
      </rPr>
      <t>C.H.Mull.</t>
    </r>
  </si>
  <si>
    <r>
      <t>Quercus candicans</t>
    </r>
    <r>
      <rPr>
        <sz val="11"/>
        <color theme="1"/>
        <rFont val="Calibri"/>
        <family val="2"/>
        <scheme val="minor"/>
      </rPr>
      <t xml:space="preserve"> Née</t>
    </r>
  </si>
  <si>
    <r>
      <t xml:space="preserve">Quercus laurina </t>
    </r>
    <r>
      <rPr>
        <sz val="11"/>
        <color theme="1"/>
        <rFont val="Calibri"/>
        <family val="2"/>
        <scheme val="minor"/>
      </rPr>
      <t>Bonpl.</t>
    </r>
  </si>
  <si>
    <r>
      <t xml:space="preserve">Quercus uxoris </t>
    </r>
    <r>
      <rPr>
        <sz val="11"/>
        <color theme="1"/>
        <rFont val="Calibri"/>
        <family val="2"/>
        <scheme val="minor"/>
      </rPr>
      <t>McVaugh</t>
    </r>
  </si>
  <si>
    <r>
      <t xml:space="preserve">Quercus scytophylla </t>
    </r>
    <r>
      <rPr>
        <sz val="11"/>
        <color theme="1"/>
        <rFont val="Calibri"/>
        <family val="2"/>
        <scheme val="minor"/>
      </rPr>
      <t>Liebm</t>
    </r>
    <r>
      <rPr>
        <sz val="11"/>
        <color theme="1"/>
        <rFont val="Calibri"/>
        <family val="2"/>
        <scheme val="minor"/>
      </rPr>
      <t>.</t>
    </r>
  </si>
  <si>
    <r>
      <t xml:space="preserve">Quercus peduncularis </t>
    </r>
    <r>
      <rPr>
        <sz val="11"/>
        <color theme="1"/>
        <rFont val="Calibri"/>
        <family val="2"/>
        <scheme val="minor"/>
      </rPr>
      <t>Née</t>
    </r>
  </si>
  <si>
    <r>
      <t xml:space="preserve">Quercus laeta </t>
    </r>
    <r>
      <rPr>
        <sz val="11"/>
        <color theme="1"/>
        <rFont val="Calibri"/>
        <family val="2"/>
        <scheme val="minor"/>
      </rPr>
      <t>Liebm.</t>
    </r>
  </si>
  <si>
    <r>
      <t xml:space="preserve">Quercus deserticola </t>
    </r>
    <r>
      <rPr>
        <sz val="11"/>
        <color theme="1"/>
        <rFont val="Calibri"/>
        <family val="2"/>
        <scheme val="minor"/>
      </rPr>
      <t>Trel.</t>
    </r>
  </si>
  <si>
    <r>
      <t xml:space="preserve">Quercus ocoteifolia </t>
    </r>
    <r>
      <rPr>
        <sz val="11"/>
        <color theme="1"/>
        <rFont val="Calibri"/>
        <family val="2"/>
        <scheme val="minor"/>
      </rPr>
      <t>Liebm.</t>
    </r>
  </si>
  <si>
    <r>
      <t xml:space="preserve">Quercus eduardii </t>
    </r>
    <r>
      <rPr>
        <sz val="11"/>
        <color theme="1"/>
        <rFont val="Calibri"/>
        <family val="2"/>
        <scheme val="minor"/>
      </rPr>
      <t>Trel.</t>
    </r>
  </si>
  <si>
    <r>
      <t>Castanea pumila</t>
    </r>
    <r>
      <rPr>
        <sz val="11"/>
        <color theme="1"/>
        <rFont val="Calibri"/>
        <family val="2"/>
        <scheme val="minor"/>
      </rPr>
      <t xml:space="preserve"> (L.) Mill.</t>
    </r>
  </si>
  <si>
    <t>MOR_Acc_Num</t>
  </si>
  <si>
    <t>MorphAcc_Num</t>
  </si>
  <si>
    <t>Recollect_Collecters</t>
  </si>
  <si>
    <t>Voucher_Notes</t>
  </si>
  <si>
    <t>id_modifier</t>
  </si>
  <si>
    <t>Collecting_Extracting notes</t>
  </si>
  <si>
    <t>Expedition</t>
  </si>
  <si>
    <t>Project</t>
  </si>
  <si>
    <t>Phylogeny of the oaks of the Americas: Diversification of an ecologically important clade across the tropical-temperate divide. (2012-2015 NSF Grant, DEB 114648)</t>
  </si>
  <si>
    <t>Andrew Hipp, Jason E. Schlismann</t>
  </si>
  <si>
    <t>Gallatin</t>
  </si>
  <si>
    <t>Shawnee National Forest, bluffs above Pounds Lake in Pounds Hollow Recreation Area, between Pine ridge Campground and lake.</t>
  </si>
  <si>
    <t>In crevass between sandstone, blocks of bluff.</t>
  </si>
  <si>
    <t xml:space="preserve">  Juniperus L., Pinus L., Quercus stellata Wangenh., Quercus velutina Lam., Vaccinium</t>
  </si>
  <si>
    <t>Taxonomy/Hybridization in Hill's oak: molecular studies Funded by a Franklin Research Grant from APS: 2005-2006 HILL'S OAK MOLECULAR STUDIES 2005-2006</t>
  </si>
  <si>
    <t>OAK-MOR-JW-2604</t>
  </si>
  <si>
    <t>QUHI046</t>
  </si>
  <si>
    <t>INDEX</t>
  </si>
  <si>
    <t>no voucher; unclear which plant in greenhouse was used for RAD analysis</t>
  </si>
  <si>
    <t>MI</t>
  </si>
  <si>
    <t>AC</t>
  </si>
  <si>
    <t>MA</t>
  </si>
  <si>
    <t>WI</t>
  </si>
  <si>
    <t>DU</t>
  </si>
  <si>
    <t>LO</t>
  </si>
  <si>
    <t>NI</t>
  </si>
  <si>
    <t>AR</t>
  </si>
  <si>
    <t>CH</t>
  </si>
  <si>
    <t>HE</t>
  </si>
  <si>
    <t>DO</t>
  </si>
  <si>
    <t>AL</t>
  </si>
  <si>
    <t>EN</t>
  </si>
  <si>
    <t>MO</t>
  </si>
  <si>
    <t>PU</t>
  </si>
  <si>
    <t>PO</t>
  </si>
  <si>
    <t>VI1</t>
  </si>
  <si>
    <t>VI2</t>
  </si>
  <si>
    <t>LY</t>
  </si>
  <si>
    <t>RO</t>
  </si>
  <si>
    <t>Greenhouse ID: unknown; Code: VI1</t>
  </si>
  <si>
    <t xml:space="preserve">Greenhouse ID: unknown; Code: VI2 </t>
  </si>
  <si>
    <t>Greenhouse ID: unknown; Code: LY</t>
  </si>
  <si>
    <t>Greenhouse ID: unknown; Code: RO</t>
  </si>
  <si>
    <t>Dade Co. FL. (28.3761,  -82.1996) Maternal line SE3</t>
  </si>
  <si>
    <t>Dade Co. FL. (28.3761,  -82.1996) Maternal line SE4</t>
  </si>
  <si>
    <t>Aiken, South Carolina, USA</t>
  </si>
  <si>
    <t xml:space="preserve">Specimens grown from acorns in greenhouse.   Sequenced in preliminary RAD library. </t>
  </si>
  <si>
    <t>PA</t>
  </si>
  <si>
    <t>HY</t>
  </si>
  <si>
    <t>AU</t>
  </si>
  <si>
    <t>Greenhouse ID: unknown; Code: LO</t>
  </si>
  <si>
    <t>Greenhouse ID: unknown; Code: CH</t>
  </si>
  <si>
    <t>Greenhouse ID: unknown; Code: AL</t>
  </si>
  <si>
    <t>Greenhouse ID: B34; Code: PA</t>
  </si>
  <si>
    <t>Greenhouse ID: B83; Code: HY</t>
  </si>
  <si>
    <t>Greenhouse ID: B116; Code: AU</t>
  </si>
  <si>
    <t>On returning to collect voucher: "unable to find plant". Specimen originally grown from acorns in greenhouse. Sequenced in preliminary RAD library.</t>
  </si>
  <si>
    <t>On returning to collect voucher: "no leaves, only a dead stem remains". Specimen originally grown from acorns in greenhouse. Sequenced in preliminary RAD library.</t>
  </si>
  <si>
    <t>no voucher; plant missing or dead in greenhouse</t>
  </si>
  <si>
    <t>no info "old collection"</t>
  </si>
  <si>
    <t>Aiken South Carolina, USA</t>
  </si>
  <si>
    <t>Baldwin City, Kansas, USA Contact: Matt Strong.</t>
  </si>
  <si>
    <t>Redwood Valley, California, USA, Elevation 193. contact: Rudolph H. Light</t>
  </si>
  <si>
    <t>Penn Valley, California, USA,  Elevation 1400</t>
  </si>
  <si>
    <t>GH-unknown-unvouchered</t>
  </si>
  <si>
    <t>GH-notlisted-unvouchered</t>
  </si>
  <si>
    <t>GH-B34-unvouchered</t>
  </si>
  <si>
    <t>GH-B83-unvouchered</t>
  </si>
  <si>
    <t>GH-B116-unvouchered</t>
  </si>
  <si>
    <t>JCB-HN-TA-SV-7  ???</t>
  </si>
  <si>
    <t>Alt_Coll_No</t>
  </si>
  <si>
    <t>Sent to Floragenex</t>
  </si>
  <si>
    <t>OAK-MOR-489</t>
  </si>
  <si>
    <t>OAK-UMN-004</t>
  </si>
  <si>
    <t>OAK-UMN-088</t>
  </si>
  <si>
    <t>OAK-UMN-146</t>
  </si>
  <si>
    <t>Wild</t>
  </si>
  <si>
    <t>Wild_Arb_GH_Collected</t>
  </si>
  <si>
    <t>Illinois, USA</t>
  </si>
  <si>
    <t>Missouri; Big oak tree state park; Original Contact: guy@starhillforest.com</t>
  </si>
  <si>
    <r>
      <rPr>
        <sz val="11"/>
        <color theme="1"/>
        <rFont val="Calibri"/>
        <family val="2"/>
        <scheme val="minor"/>
      </rPr>
      <t>Quercus</t>
    </r>
    <r>
      <rPr>
        <sz val="11"/>
        <color theme="1"/>
        <rFont val="Calibri"/>
        <family val="2"/>
        <scheme val="minor"/>
      </rPr>
      <t xml:space="preserve"> ________ (new species being described by K.Nixon)</t>
    </r>
  </si>
  <si>
    <t>Illinois</t>
  </si>
  <si>
    <t>New York</t>
  </si>
  <si>
    <t>Suffolk</t>
  </si>
  <si>
    <t>Union</t>
  </si>
  <si>
    <t>botantical garden</t>
  </si>
  <si>
    <t>Rancho Santa Ana Botanic Garden (RSABG)</t>
  </si>
  <si>
    <t>Claremont</t>
  </si>
  <si>
    <t>city</t>
  </si>
  <si>
    <t>Durham</t>
  </si>
  <si>
    <t>Watauga</t>
  </si>
  <si>
    <t>Orange</t>
  </si>
  <si>
    <t>Granville</t>
  </si>
  <si>
    <t>Bladen</t>
  </si>
  <si>
    <t>Rutherford</t>
  </si>
  <si>
    <t>Greenwood</t>
  </si>
  <si>
    <t>s.n "A"</t>
  </si>
  <si>
    <t>s.n "B"</t>
  </si>
  <si>
    <t>s.n "C"</t>
  </si>
  <si>
    <t>s.n "D"</t>
  </si>
  <si>
    <t>MH13</t>
  </si>
  <si>
    <t>MH14</t>
  </si>
  <si>
    <t>MH15</t>
  </si>
  <si>
    <t>MH16</t>
  </si>
  <si>
    <t>MH17</t>
  </si>
  <si>
    <t>MH18</t>
  </si>
  <si>
    <t>MH19</t>
  </si>
  <si>
    <t>MH20</t>
  </si>
  <si>
    <t>MH21</t>
  </si>
  <si>
    <t>MH22</t>
  </si>
  <si>
    <t>MH23</t>
  </si>
  <si>
    <t>MH24</t>
  </si>
  <si>
    <t>MH25</t>
  </si>
  <si>
    <t>MH26</t>
  </si>
  <si>
    <t>MH27</t>
  </si>
  <si>
    <t>MH28</t>
  </si>
  <si>
    <t>MH29</t>
  </si>
  <si>
    <t>MH30</t>
  </si>
  <si>
    <t>MH31</t>
  </si>
  <si>
    <t>MH32</t>
  </si>
  <si>
    <t>MH33</t>
  </si>
  <si>
    <t>MH34</t>
  </si>
  <si>
    <t>MH35</t>
  </si>
  <si>
    <t>MH36</t>
  </si>
  <si>
    <t>MH37</t>
  </si>
  <si>
    <t>MH38</t>
  </si>
  <si>
    <t>MH39</t>
  </si>
  <si>
    <t>MH40</t>
  </si>
  <si>
    <t>MH41</t>
  </si>
  <si>
    <t>MH42</t>
  </si>
  <si>
    <t>MH43</t>
  </si>
  <si>
    <t>MH44</t>
  </si>
  <si>
    <t>MH45</t>
  </si>
  <si>
    <t>MH46</t>
  </si>
  <si>
    <t>MH47</t>
  </si>
  <si>
    <t>MH48</t>
  </si>
  <si>
    <t>MH49</t>
  </si>
  <si>
    <t>MH50</t>
  </si>
  <si>
    <t>MH51</t>
  </si>
  <si>
    <t>MH52</t>
  </si>
  <si>
    <t>MH53</t>
  </si>
  <si>
    <t>MH54</t>
  </si>
  <si>
    <t>MH55</t>
  </si>
  <si>
    <t>MH56</t>
  </si>
  <si>
    <t>MH57</t>
  </si>
  <si>
    <t>MH58</t>
  </si>
  <si>
    <t>MH59</t>
  </si>
  <si>
    <t>MH60</t>
  </si>
  <si>
    <t>MH61</t>
  </si>
  <si>
    <t>MH62</t>
  </si>
  <si>
    <t>MH63</t>
  </si>
  <si>
    <t>MH64</t>
  </si>
  <si>
    <t>MH65</t>
  </si>
  <si>
    <t>MH66</t>
  </si>
  <si>
    <t>MH67</t>
  </si>
  <si>
    <t>MH68</t>
  </si>
  <si>
    <t>MH69</t>
  </si>
  <si>
    <t>MH70</t>
  </si>
  <si>
    <t>MH71</t>
  </si>
  <si>
    <t>MH72</t>
  </si>
  <si>
    <t>MH73</t>
  </si>
  <si>
    <t>MH74</t>
  </si>
  <si>
    <t>MH1</t>
  </si>
  <si>
    <t>MH4</t>
  </si>
  <si>
    <t>MH5</t>
  </si>
  <si>
    <t>MH6</t>
  </si>
  <si>
    <t>MH7</t>
  </si>
  <si>
    <t>MH9</t>
  </si>
  <si>
    <t>MH10</t>
  </si>
  <si>
    <t>MH11</t>
  </si>
  <si>
    <t>MH12</t>
  </si>
  <si>
    <t>MH75</t>
  </si>
  <si>
    <t>MH76</t>
  </si>
  <si>
    <t>MH77</t>
  </si>
  <si>
    <t>MH78</t>
  </si>
  <si>
    <t>MH79</t>
  </si>
  <si>
    <t>MH80</t>
  </si>
  <si>
    <t>MH81</t>
  </si>
  <si>
    <t>MH82</t>
  </si>
  <si>
    <t>MH83</t>
  </si>
  <si>
    <t>MH84</t>
  </si>
  <si>
    <t>MH85</t>
  </si>
  <si>
    <t>MH86</t>
  </si>
  <si>
    <t>MH87</t>
  </si>
  <si>
    <t>MH88</t>
  </si>
  <si>
    <t>MH89</t>
  </si>
  <si>
    <t>MH90</t>
  </si>
  <si>
    <t>MH91</t>
  </si>
  <si>
    <t>MH92</t>
  </si>
  <si>
    <t>MH93</t>
  </si>
  <si>
    <t>MH94</t>
  </si>
  <si>
    <t>MH95</t>
  </si>
  <si>
    <t>MH96</t>
  </si>
  <si>
    <t>MH97</t>
  </si>
  <si>
    <t>MH98</t>
  </si>
  <si>
    <t>MH99</t>
  </si>
  <si>
    <t>MH100</t>
  </si>
  <si>
    <t>MH101</t>
  </si>
  <si>
    <t>MH102</t>
  </si>
  <si>
    <t>MH103</t>
  </si>
  <si>
    <t>MH104</t>
  </si>
  <si>
    <t>MH105</t>
  </si>
  <si>
    <t>MH106</t>
  </si>
  <si>
    <t>MH107</t>
  </si>
  <si>
    <t>MH108</t>
  </si>
  <si>
    <t>MH109</t>
  </si>
  <si>
    <t>MH110</t>
  </si>
  <si>
    <t>MH2 (A+ B)</t>
  </si>
  <si>
    <t>MH3 (A+ B)</t>
  </si>
  <si>
    <t>MH8 (A+ B)</t>
  </si>
  <si>
    <t>Specimens grown from acorns in greenhouse.   Sequenced in preliminary RAD library. / RAD sequencing FAILED</t>
  </si>
  <si>
    <t>no voucher; unclear which plant in greenhouse was used for RAD analysis; RAD SEQUENCE FAILED</t>
  </si>
  <si>
    <t>geminata.FLSF54</t>
  </si>
  <si>
    <t>geminata.FLCK18</t>
  </si>
  <si>
    <t>geminata.FLWO6</t>
  </si>
  <si>
    <t>minima.FLSA185</t>
  </si>
  <si>
    <t>minima.FLMO62</t>
  </si>
  <si>
    <t>minima.FLCK216</t>
  </si>
  <si>
    <t>minima.FLSF47</t>
  </si>
  <si>
    <t>virginiana.FLBA140</t>
  </si>
  <si>
    <t>virginiana.FLSF33</t>
  </si>
  <si>
    <t>virginiana.LALC2</t>
  </si>
  <si>
    <t>virginiana.TXWV2</t>
  </si>
  <si>
    <t>virginiana.SCCU3</t>
  </si>
  <si>
    <t>oleoides.CRL0030</t>
  </si>
  <si>
    <t>oleoides.CRL0001</t>
  </si>
  <si>
    <t>oleoides.HNDA09</t>
  </si>
  <si>
    <t>oleoides.MXSA3017</t>
  </si>
  <si>
    <t>oleoides.BZBB1</t>
  </si>
  <si>
    <t>sagraena.CUVN10</t>
  </si>
  <si>
    <t>sagraena.CUCA4</t>
  </si>
  <si>
    <t>sagraena.CUMM5</t>
  </si>
  <si>
    <t>sagraena.CUSV6</t>
  </si>
  <si>
    <t>brandegeei.BJSL25</t>
  </si>
  <si>
    <t>brandegeei.BJVL19</t>
  </si>
  <si>
    <t>fusiformis.MXGT4</t>
  </si>
  <si>
    <t>fusiformis.MXED8</t>
  </si>
  <si>
    <t>fusiformis.TXGR3</t>
  </si>
  <si>
    <t>fusiformis.TXMD3</t>
  </si>
  <si>
    <t>geminata</t>
  </si>
  <si>
    <t>minima</t>
  </si>
  <si>
    <t>sagraena</t>
  </si>
  <si>
    <t>Quercus geminata</t>
  </si>
  <si>
    <t>Quercus minima</t>
  </si>
  <si>
    <t>Quercus sagraena</t>
  </si>
  <si>
    <t>Quercus brandegeei</t>
  </si>
  <si>
    <t>Quercus geminata Small</t>
  </si>
  <si>
    <t>Quercus minima (Sarg.) Small</t>
  </si>
  <si>
    <t>Quercus sagraeana Nutt.</t>
  </si>
  <si>
    <t>Cuba</t>
  </si>
  <si>
    <t>other JCB grant</t>
  </si>
  <si>
    <t>wild</t>
  </si>
  <si>
    <t>Minas de Matahambre</t>
  </si>
  <si>
    <t>Paper References</t>
  </si>
  <si>
    <t>Molecular and morphological support for a Florida origin of the Cuban oak
Paul F. Gugger, Jeannine Cavender-Bares, Journal of Biogeography</t>
  </si>
  <si>
    <t>San Vicente</t>
  </si>
  <si>
    <t>Viñales</t>
  </si>
  <si>
    <t>Belize</t>
  </si>
  <si>
    <t>Burrell Boom</t>
  </si>
  <si>
    <t xml:space="preserve">Cabezas.  </t>
  </si>
  <si>
    <t>sample size 10; Population code: CUMM</t>
  </si>
  <si>
    <t>sample size 10; Population code: CUCA</t>
  </si>
  <si>
    <t>sample size 10; Population code: CUVN</t>
  </si>
  <si>
    <t>sample size 5; Population code: BZBB</t>
  </si>
  <si>
    <t>sample size 7; Population code: CUSV</t>
  </si>
  <si>
    <t>La Cruz/Sayula, Veracruz</t>
  </si>
  <si>
    <t>sample size 10; Population code: MXSA</t>
  </si>
  <si>
    <t>Texas</t>
  </si>
  <si>
    <t>Wallisville</t>
  </si>
  <si>
    <t>sample size: 2; Population code: TXWV</t>
  </si>
  <si>
    <t>South Carolina</t>
  </si>
  <si>
    <t>Cumbahee</t>
  </si>
  <si>
    <t>sample size: 4; Population code: SCCU</t>
  </si>
  <si>
    <t>Louisiana</t>
  </si>
  <si>
    <t>Lacombe</t>
  </si>
  <si>
    <t>sample size 5; Population code: LALC</t>
  </si>
  <si>
    <t>Barnacle Historic State Park</t>
  </si>
  <si>
    <t>sample size 2; Population code: FLBA</t>
  </si>
  <si>
    <t>Washington Oaks State Park</t>
  </si>
  <si>
    <t>virginiana and geminata collected at site; sample size (germinata): 6. Population code FLWOg</t>
  </si>
  <si>
    <t>Cedar Key</t>
  </si>
  <si>
    <t>virginiana and geminata collected at site; sample size (germinata): 9. Population code FLCKg</t>
  </si>
  <si>
    <t>San Felasco State Park ???</t>
  </si>
  <si>
    <t>Uncertain- need to double check code FLSF = Florida San Felasco State Park, Population 10</t>
  </si>
  <si>
    <t>Phylogeography and climatic niche evolution in live oaks (Quercus series Virentes) from the tropics to the temperate zone  Jeannine Cavender-Bares, Antonio Gonzalez-Rodriguez, Annette Pahlich, Kari Koehler, Nicholas Deacon Journal of Biogeography, doi: 10.1111/j.1365-2699.2010.02451.x</t>
  </si>
  <si>
    <t>Costa Rica.</t>
  </si>
  <si>
    <t>Uncertain- need to double check code CRL= Costa Rica La Cruz ????? Pop 48????</t>
  </si>
  <si>
    <t>Originally collected along the Sacramento River near Shasta,Trinity Co. 1800 ft elevation. Received from Cornflower Farms. Received 1 Aug 1994.</t>
  </si>
  <si>
    <t>Cyclobalanopsis gracilis</t>
  </si>
  <si>
    <t>Cyclobalnaopsis kerrii</t>
  </si>
  <si>
    <t>Cyclobalanopsis rex</t>
  </si>
  <si>
    <t>Cyclobalanopsis blakei</t>
  </si>
  <si>
    <t>Cyclobalanopsis oxyodon</t>
  </si>
  <si>
    <t>Cyclobalanopsis arbutifolia</t>
  </si>
  <si>
    <t>Cyclobalanopsis multinervis</t>
  </si>
  <si>
    <t>Cyclobalanopsis glaucoides</t>
  </si>
  <si>
    <t>Cyclobalanopsis fleuryi</t>
  </si>
  <si>
    <t>Cyclobalanopsis pachyloma</t>
  </si>
  <si>
    <t>Cyclobalanopsis patelliformis</t>
  </si>
  <si>
    <t>Cyclobalanopsis delavayi</t>
  </si>
  <si>
    <t>Cyclobalanopsis lamellosa</t>
  </si>
  <si>
    <t>Cyclobalanopsis chapensis</t>
  </si>
  <si>
    <t>Cyclobalanopsis championii</t>
  </si>
  <si>
    <t>Cyclobalanopsis myrasinifolia</t>
  </si>
  <si>
    <t>Cyclobalanopsis sessilifolia</t>
  </si>
  <si>
    <t>Cyclobalanopsis kouangsiensis</t>
  </si>
  <si>
    <t>Cyclobalanopsis chrysocalyx</t>
  </si>
  <si>
    <t>Cyclobalanopsis annulata</t>
  </si>
  <si>
    <t>Cyclobalanopsis sichouensis</t>
  </si>
  <si>
    <t>Quercus senescens</t>
  </si>
  <si>
    <t>Quercus acrodonta</t>
  </si>
  <si>
    <t>Quercus longispica</t>
  </si>
  <si>
    <t>Quercus varibilis</t>
  </si>
  <si>
    <t>Quercus rehderiana</t>
  </si>
  <si>
    <t>Quercus franchetii</t>
  </si>
  <si>
    <t>Quercus aline</t>
  </si>
  <si>
    <t>Quercus phillyraeoides</t>
  </si>
  <si>
    <t>Lithocarpus pseduoarcea</t>
  </si>
  <si>
    <t>Castanopsis fissa</t>
  </si>
  <si>
    <t>Cyclobalanopsis austrocochinchiensis</t>
  </si>
  <si>
    <t>Cyclobalanopsis neglecta</t>
  </si>
  <si>
    <t>Cyclobalnaopsis bella</t>
  </si>
  <si>
    <t>Cyclobalanopsis stewardiana</t>
  </si>
  <si>
    <t>Cyclobalanopsis acuta</t>
  </si>
  <si>
    <t>Cyclobalanopsis daimingshanica</t>
  </si>
  <si>
    <t>Cyclobalanopsis gilva</t>
  </si>
  <si>
    <t>Quercus engleriana</t>
  </si>
  <si>
    <t>Quercus yiwuensis</t>
  </si>
  <si>
    <t>Quercus utilis</t>
  </si>
  <si>
    <t>Cyclobalanopsis phanera</t>
  </si>
  <si>
    <t>Cyclobalanopsis polianei</t>
  </si>
  <si>
    <t>Cyclobalanopsis langbianensis</t>
  </si>
  <si>
    <t>Cyclobalanopsis augustinii</t>
  </si>
  <si>
    <t>Cyclobalanopsis hui</t>
  </si>
  <si>
    <t>Cyclobalanopsis litoralis</t>
  </si>
  <si>
    <t xml:space="preserve">Quercus spathulata </t>
  </si>
  <si>
    <t>Quercus monimotricha</t>
  </si>
  <si>
    <t>Quercus pannosa</t>
  </si>
  <si>
    <t>Cyclobalanopsis stenphylla</t>
  </si>
  <si>
    <t>lithocarpus litseifolius</t>
  </si>
  <si>
    <t>lithocarpus mairei</t>
  </si>
  <si>
    <t>Lithocarpus hancei</t>
  </si>
  <si>
    <t>East Asian Oaks</t>
  </si>
  <si>
    <t>seedling</t>
  </si>
  <si>
    <t>DM4284</t>
  </si>
  <si>
    <t>DM4196</t>
  </si>
  <si>
    <t>DM3782</t>
  </si>
  <si>
    <t>DM3704</t>
  </si>
  <si>
    <t>DM4121</t>
  </si>
  <si>
    <t>DM3660</t>
  </si>
  <si>
    <t>DL_264</t>
  </si>
  <si>
    <t>DM4639</t>
  </si>
  <si>
    <t>DL_196-1</t>
  </si>
  <si>
    <t>DM4285</t>
  </si>
  <si>
    <t>DM4152</t>
  </si>
  <si>
    <t>DM4298</t>
  </si>
  <si>
    <t>DM2215</t>
  </si>
  <si>
    <t>DM3591</t>
  </si>
  <si>
    <t>DM4705</t>
  </si>
  <si>
    <t>DM3651</t>
  </si>
  <si>
    <t>DM3687</t>
  </si>
  <si>
    <t>MOR ?  (Some of Min's extra materials are in -70 freezer in big box)</t>
  </si>
  <si>
    <t>MOR_DM1 (Extraction name)</t>
  </si>
  <si>
    <t>MOR_DM2 (Extraction name)</t>
  </si>
  <si>
    <t>MOR_DM3 (Extraction name)</t>
  </si>
  <si>
    <t>MOR_DM5 (Extraction name)</t>
  </si>
  <si>
    <t>MOR_DM6 (Extraction name)</t>
  </si>
  <si>
    <t>MOR_DM73 (Extraction name)</t>
  </si>
  <si>
    <t>MOR_DM72 (Extraction name)</t>
  </si>
  <si>
    <t>MOR_DM71 (Extraction name)</t>
  </si>
  <si>
    <t>MOR_DM70 (Extraction name)</t>
  </si>
  <si>
    <t>MOR_DM69 (Extraction name)</t>
  </si>
  <si>
    <t>MOR_DM68 (Extraction name)</t>
  </si>
  <si>
    <t>MOR_DM66 (Extraction name)</t>
  </si>
  <si>
    <t>MOR_DM65 (Extraction name)</t>
  </si>
  <si>
    <t>MOR_DM64 (Extraction name)</t>
  </si>
  <si>
    <t>MOR_DM63 (Extraction name)</t>
  </si>
  <si>
    <t>MOR_DM62 (Extraction name)</t>
  </si>
  <si>
    <t>MOR_DM61 (Extraction name)</t>
  </si>
  <si>
    <t>MOR_DM60 (Extraction name)</t>
  </si>
  <si>
    <t>MOR_DM59 (Extraction name)</t>
  </si>
  <si>
    <t>MOR_DM58 (Extraction name)</t>
  </si>
  <si>
    <t>MOR_DM57 (Extraction name)</t>
  </si>
  <si>
    <t>MOR_DM56 (Extraction name)</t>
  </si>
  <si>
    <t>MOR_DM55 (Extraction name)</t>
  </si>
  <si>
    <t>MOR_DM54 (Extraction name)</t>
  </si>
  <si>
    <t>MOR_DM53 (Extraction name)</t>
  </si>
  <si>
    <t>MOR_DM52 (Extraction name)</t>
  </si>
  <si>
    <t>MOR_DM51 (Extraction name)</t>
  </si>
  <si>
    <t>MOR_DM47 (Extraction name)</t>
  </si>
  <si>
    <t>MOR_DM45 (Extraction name)</t>
  </si>
  <si>
    <t>MOR_DM43 (Extraction name)</t>
  </si>
  <si>
    <t>MOR_DM41 (Extraction name)</t>
  </si>
  <si>
    <t>MOR_DM40 (Extraction name)</t>
  </si>
  <si>
    <t>MOR_DM39 (Extraction name)</t>
  </si>
  <si>
    <t>MOR_DM38 (Extraction name)</t>
  </si>
  <si>
    <t>MOR_DM37 (Extraction name)</t>
  </si>
  <si>
    <t>MOR_DM36 (Extraction name)</t>
  </si>
  <si>
    <t>MOR_DM35 (Extraction name)</t>
  </si>
  <si>
    <t>MOR_DM34 (Extraction name)</t>
  </si>
  <si>
    <t>MOR_DM7 (Extraction name)</t>
  </si>
  <si>
    <t>MOR_DM8 (Extraction name)</t>
  </si>
  <si>
    <t>MOR_DM9 (Extraction name)</t>
  </si>
  <si>
    <t>MOR_DM10 (Extraction name)</t>
  </si>
  <si>
    <t>MOR_DM11 (Extraction name)</t>
  </si>
  <si>
    <t>MOR_DM12 (Extraction name)</t>
  </si>
  <si>
    <t>MOR_DM16 (Extraction name)</t>
  </si>
  <si>
    <t>MOR_DM18 (Extraction name)</t>
  </si>
  <si>
    <t>MOR_DM19 (Extraction name)</t>
  </si>
  <si>
    <t>MOR_DM20 (Extraction name)</t>
  </si>
  <si>
    <t>MOR_DM22 (Extraction name)</t>
  </si>
  <si>
    <t>MOR_DM23 (Extraction name)</t>
  </si>
  <si>
    <t>MOR_DM24 (Extraction name)</t>
  </si>
  <si>
    <t>MOR_DM28 (Extraction name)</t>
  </si>
  <si>
    <t>MOR_DM30 (Extraction name)</t>
  </si>
  <si>
    <t>MOR_DM31 (Extraction name)</t>
  </si>
  <si>
    <t>senescens</t>
  </si>
  <si>
    <t>acrodonta</t>
  </si>
  <si>
    <t>longispica</t>
  </si>
  <si>
    <t>varibilis</t>
  </si>
  <si>
    <t>rehderiana</t>
  </si>
  <si>
    <t>franchetii</t>
  </si>
  <si>
    <t>aline</t>
  </si>
  <si>
    <t>engleriana</t>
  </si>
  <si>
    <t>yiwuensis</t>
  </si>
  <si>
    <t>utilis</t>
  </si>
  <si>
    <t xml:space="preserve">spathulata </t>
  </si>
  <si>
    <t>monimotricha</t>
  </si>
  <si>
    <t>pannosa</t>
  </si>
  <si>
    <t>gracilis</t>
  </si>
  <si>
    <t>rex</t>
  </si>
  <si>
    <t>blakei</t>
  </si>
  <si>
    <t>oxyodon</t>
  </si>
  <si>
    <t>arbutifolia</t>
  </si>
  <si>
    <t>multinervis</t>
  </si>
  <si>
    <t>fleuryi</t>
  </si>
  <si>
    <t>pachyloma</t>
  </si>
  <si>
    <t>patelliformis</t>
  </si>
  <si>
    <t>delavayi</t>
  </si>
  <si>
    <t>lamellosa</t>
  </si>
  <si>
    <t>chapensis</t>
  </si>
  <si>
    <t>championii</t>
  </si>
  <si>
    <t>myrasinifolia</t>
  </si>
  <si>
    <t>sessilifolia</t>
  </si>
  <si>
    <t>kouangsiensis</t>
  </si>
  <si>
    <t>chrysocalyx</t>
  </si>
  <si>
    <t>annulata</t>
  </si>
  <si>
    <t>sichouensis</t>
  </si>
  <si>
    <t>austrocochinchiensis</t>
  </si>
  <si>
    <t>neglecta</t>
  </si>
  <si>
    <t>stewardiana</t>
  </si>
  <si>
    <t>acuta</t>
  </si>
  <si>
    <t>daimingshanica</t>
  </si>
  <si>
    <t>gilva</t>
  </si>
  <si>
    <t>phanera</t>
  </si>
  <si>
    <t>polianei</t>
  </si>
  <si>
    <t>langbianensis</t>
  </si>
  <si>
    <t>augustinii</t>
  </si>
  <si>
    <t>hui</t>
  </si>
  <si>
    <t>litoralis</t>
  </si>
  <si>
    <t>stenphylla</t>
  </si>
  <si>
    <t>kerrii</t>
  </si>
  <si>
    <t xml:space="preserve"> pseduoarcea</t>
  </si>
  <si>
    <t>fissa</t>
  </si>
  <si>
    <t>bella</t>
  </si>
  <si>
    <t>litseifolius</t>
  </si>
  <si>
    <t>mairei</t>
  </si>
  <si>
    <t>hancei</t>
  </si>
  <si>
    <t>Cyclobalanopsis</t>
  </si>
  <si>
    <t>Cyclobalnaopsis</t>
  </si>
  <si>
    <t>Lithocarpus</t>
  </si>
  <si>
    <t>Castanopsis</t>
  </si>
  <si>
    <t>(x buckleyi ??)</t>
  </si>
  <si>
    <t>possible hybrid with Q. buckleyi- 8/23/13- most likely hybrid as RAD analysis had this falling in different place than other gravesii.  Plue IL0SH-100's voucher looks very different from CA-DAV-MH45 voucher</t>
  </si>
  <si>
    <t>OAK-MOR-418</t>
  </si>
  <si>
    <t>OAK-MOR-492</t>
  </si>
  <si>
    <t>OAK-MOR-422</t>
  </si>
  <si>
    <t>OAK-MOR-135</t>
  </si>
  <si>
    <t>OAK-MOR-402</t>
  </si>
  <si>
    <t>OAK-MOR-400</t>
  </si>
  <si>
    <t>OAK-MOR-403</t>
  </si>
  <si>
    <t>OAK-MOR-406</t>
  </si>
  <si>
    <t>OAK-MOR-376</t>
  </si>
  <si>
    <t>OAK-MOR-394</t>
  </si>
  <si>
    <t>OAK-MOR-397</t>
  </si>
  <si>
    <t>OAK-MOR-398</t>
  </si>
  <si>
    <t>OAK-MOR-395</t>
  </si>
  <si>
    <t>OAK-MOR-401</t>
  </si>
  <si>
    <t>OAK-MOR-399</t>
  </si>
  <si>
    <t>OAK-MOR-508</t>
  </si>
  <si>
    <t>OAK-MOR-420</t>
  </si>
  <si>
    <t>OAK-MOR-125</t>
  </si>
  <si>
    <t>OAK-MOR-534</t>
  </si>
  <si>
    <t>OAK-MOR-127</t>
  </si>
  <si>
    <t>OAK-MOR-336</t>
  </si>
  <si>
    <t>OAK-UMN-040</t>
  </si>
  <si>
    <t>OAK-UMN-037</t>
  </si>
  <si>
    <t>OAK-UMN-038</t>
  </si>
  <si>
    <t>OAK-MOR-436</t>
  </si>
  <si>
    <t>OAK-MOR-226</t>
  </si>
  <si>
    <t>OAK-MOR-441A</t>
  </si>
  <si>
    <t>OAK-MOR-463</t>
  </si>
  <si>
    <t>OAK-MOR-189</t>
  </si>
  <si>
    <t>OAK-MOR-438</t>
  </si>
  <si>
    <t>OAK-MOR-222</t>
  </si>
  <si>
    <t>OAK-MOR-490</t>
  </si>
  <si>
    <t>OAK-MOR-500</t>
  </si>
  <si>
    <t>OAK-MOR-496</t>
  </si>
  <si>
    <t>OAK-MOR-191</t>
  </si>
  <si>
    <t>OAK-MOR-511</t>
  </si>
  <si>
    <t>OAK-MOR-544</t>
  </si>
  <si>
    <t>OAK-MOR-430</t>
  </si>
  <si>
    <t>OAK-MOR-521</t>
  </si>
  <si>
    <t>UMN_Virentes</t>
  </si>
  <si>
    <t>TUS13-001</t>
  </si>
  <si>
    <t>TUS13-002</t>
  </si>
  <si>
    <t>TUS13-003</t>
  </si>
  <si>
    <t>TUS13-004</t>
  </si>
  <si>
    <t>TUS13-005</t>
  </si>
  <si>
    <t>TUS13-006</t>
  </si>
  <si>
    <t>TUS13-007</t>
  </si>
  <si>
    <t>Quercus suber L</t>
  </si>
  <si>
    <t>Quercus cerris L.</t>
  </si>
  <si>
    <t>Quercus frainetto ten.</t>
  </si>
  <si>
    <t xml:space="preserve">Quercus robur L. </t>
  </si>
  <si>
    <t>suber</t>
  </si>
  <si>
    <t>cerris</t>
  </si>
  <si>
    <t>frainetto</t>
  </si>
  <si>
    <t>6-8 October 2013</t>
  </si>
  <si>
    <t>Marco C. Simeone</t>
  </si>
  <si>
    <t>Tuscania (VT), "La sughereta" (protected area)</t>
  </si>
  <si>
    <t>Tuscania (VT), "Il cerro" (wood reserve)</t>
  </si>
  <si>
    <t>Valentano (VT), "Felceti" (road SP 13)</t>
  </si>
  <si>
    <t>Tuscania (VT) "Il cerro" (just outside the wood reserve)</t>
  </si>
  <si>
    <t>Viterbo, "Bagni", along the Bachelet road</t>
  </si>
  <si>
    <t>Manziana (RM), Macchia grande Natural Reserve</t>
  </si>
  <si>
    <t>Acquapendente (VT), Monte Rufeno Natural Reserve</t>
  </si>
  <si>
    <t>protected area</t>
  </si>
  <si>
    <t>wood reserve</t>
  </si>
  <si>
    <t>just outside wood reserve</t>
  </si>
  <si>
    <t>along road</t>
  </si>
  <si>
    <t>Reserve</t>
  </si>
  <si>
    <t>European Oaks</t>
  </si>
  <si>
    <t>Italy</t>
  </si>
  <si>
    <t>Tuscania</t>
  </si>
  <si>
    <t>Town</t>
  </si>
  <si>
    <t>state/province</t>
  </si>
  <si>
    <t>Viterbo</t>
  </si>
  <si>
    <t>Valentano</t>
  </si>
  <si>
    <t>Acquapendente</t>
  </si>
  <si>
    <t>Manziana</t>
  </si>
  <si>
    <t>comune (municipality)</t>
  </si>
  <si>
    <t>Province of Rome</t>
  </si>
  <si>
    <t>Quercus virginiana Mill. (most likely)</t>
  </si>
  <si>
    <t>Panama City</t>
  </si>
  <si>
    <t>Parkway of residential area</t>
  </si>
  <si>
    <t xml:space="preserve">Quercus laevis </t>
  </si>
  <si>
    <t>Andrew Hipp, Gerald Wilhelm</t>
  </si>
  <si>
    <t>not going to extract, have tons of virginiana</t>
  </si>
  <si>
    <t>FL-PA-KS1</t>
  </si>
  <si>
    <t>FL-PA-KS2</t>
  </si>
  <si>
    <t>sn</t>
  </si>
  <si>
    <t>NX02</t>
  </si>
  <si>
    <t>NX03</t>
  </si>
  <si>
    <t>NX04</t>
  </si>
  <si>
    <t>NX05</t>
  </si>
  <si>
    <t>NX08</t>
  </si>
  <si>
    <t>NX11</t>
  </si>
  <si>
    <t>NX13</t>
  </si>
  <si>
    <t>NX14</t>
  </si>
  <si>
    <t>NX15</t>
  </si>
  <si>
    <t>NX16</t>
  </si>
  <si>
    <t>NX17</t>
  </si>
  <si>
    <t>NX18</t>
  </si>
  <si>
    <t>NX19</t>
  </si>
  <si>
    <t>NX23</t>
  </si>
  <si>
    <t>NM35</t>
  </si>
  <si>
    <t>Oliver Gailing</t>
  </si>
  <si>
    <t>Oliver Gailing and Jennifer Riehl's Quercus rubra and ellipsoidalis extractions</t>
  </si>
  <si>
    <t>shipped to MOR, sent all to Floragenex</t>
  </si>
  <si>
    <t>M. Avishai and O. Fragman Sapir</t>
  </si>
  <si>
    <r>
      <t xml:space="preserve">Quercus ithaburensis </t>
    </r>
    <r>
      <rPr>
        <sz val="11"/>
        <color rgb="FF9C0006"/>
        <rFont val="Calibri"/>
        <family val="2"/>
        <scheme val="minor"/>
      </rPr>
      <t>Decaisne</t>
    </r>
  </si>
  <si>
    <r>
      <t>Quercus ithaburensis</t>
    </r>
    <r>
      <rPr>
        <sz val="11"/>
        <color theme="1"/>
        <rFont val="Calibri"/>
        <family val="2"/>
        <scheme val="minor"/>
      </rPr>
      <t xml:space="preserve"> Decaisne </t>
    </r>
  </si>
  <si>
    <t>ithaburensis</t>
  </si>
  <si>
    <t>Israel</t>
  </si>
  <si>
    <t>Eastern Lower Galilee on road to Kachal village</t>
  </si>
  <si>
    <t>Quercus ithaburensis, Pistacia atlantica and Zyziphus spina-christi</t>
  </si>
  <si>
    <t>lime stone fields, heavily grazed, open community of isolated trees on heavy brown Rendzina soil.</t>
  </si>
  <si>
    <t>New Israel grid coordinates 248123/756227, 144 m. a.s.l.</t>
  </si>
  <si>
    <t>New Israel grid coordinates: 279766/772828, 1080 m. a.s.l.</t>
  </si>
  <si>
    <t>New Israel grid coord. 279929/772367, 1060 m. a .s. l.</t>
  </si>
  <si>
    <t>Basalt rocks on heavy soil, dense woodland with low Quercus ithaburensis, Quercus boissierii, Crataegus aronia.</t>
  </si>
  <si>
    <t>Quercus ithaburensis, Quercus boissierii, Crataegus aronia</t>
  </si>
  <si>
    <t>Eastern Golan Hights, at Tell Hazeka, location slightly north to sample 1</t>
  </si>
  <si>
    <t>Eastern Golan Hights, at Tell Hazeka, location slightly south to sample 2</t>
  </si>
  <si>
    <r>
      <t xml:space="preserve">Quercus cerris </t>
    </r>
    <r>
      <rPr>
        <sz val="11"/>
        <color theme="1"/>
        <rFont val="Calibri"/>
        <family val="2"/>
        <scheme val="minor"/>
      </rPr>
      <t>L</t>
    </r>
  </si>
  <si>
    <t>look</t>
  </si>
  <si>
    <t>Quercus boissierii, Sorbus, Eriolobus, Crataegus and Styrax</t>
  </si>
  <si>
    <t>Mount Hermon Nature reserve</t>
  </si>
  <si>
    <t>Quercus boissierii, Sorbus, Eriolobus, Crataegus and Styrax.</t>
  </si>
  <si>
    <t>Quercus boissierii, Sorbus, near group of Eriolobus trilobata, Crataegus and Styrax</t>
  </si>
  <si>
    <t>Quercus boissierii, Q. look, Sorbus, Crataegus, Cotoneaster nummulairia, Crataegus and Styrax</t>
  </si>
  <si>
    <t>New Israel grid coordinates 269256/799392, 1300 m. a.s.l.</t>
  </si>
  <si>
    <t>New Israel grid coordinates 269496/799386, 1340 m. a.s.l.</t>
  </si>
  <si>
    <t>New Israel grid coordinates 271936/800664, 1630 m. a.s.l</t>
  </si>
  <si>
    <t>moist gully on noth facing slope with lime stone rocks, dense woodland and forest. Isolated large tree</t>
  </si>
  <si>
    <t>On noth facing slope with lime stone rocks, dense woodland and forest. Isolated small tree in shade</t>
  </si>
  <si>
    <t>moist gully on right road side, north facing slope with lime stone rocks, about 500 m before lower ski lift station, open woodland of Quercus boissierii, Q. look, Sorbus, Crataegus, Cotoneaster nummulairia, Crataegus and Styrax. Isolated tree</t>
  </si>
  <si>
    <t>sample 1 (s.n)</t>
  </si>
  <si>
    <t>sample 2 (s.n)</t>
  </si>
  <si>
    <t>Material sent to MOR on ~10/10 received ~10/15, to be extracted in Fall 2013, from leaves shipped UPS</t>
  </si>
  <si>
    <t>KOCHAL1</t>
  </si>
  <si>
    <t>sample 2 (s.n), MA-ISR-ithan-2 (mh assigned #)</t>
  </si>
  <si>
    <t>sample 1 (s.n), MA-ISR-ithan-1 (mh assigned ##)</t>
  </si>
  <si>
    <t>KOCHAL2</t>
  </si>
  <si>
    <t>MA-ISR-look-1 (mh assigned #)</t>
  </si>
  <si>
    <t>MA-ISR-look-2 (mh assigned #)</t>
  </si>
  <si>
    <t>MA-ISR-cerris-1 (mh assigned #)</t>
  </si>
  <si>
    <t>MA-ISR-cerris-2 (mh assigned #)</t>
  </si>
  <si>
    <t>sample 2 (s.n), MA-ISR-ithan-4 (mh assigned #)</t>
  </si>
  <si>
    <t>sample 1 (s.n), MA-ISR-ithan-3 (mh assigned #)</t>
  </si>
  <si>
    <t>TELL_HAZEKA_1</t>
  </si>
  <si>
    <t>TELL_HAZEKA_2</t>
  </si>
  <si>
    <t>leaf material mailed on ~oct 8th (maybe??), received on 10/21</t>
  </si>
  <si>
    <t>rubra or ellipsoidalis</t>
  </si>
  <si>
    <t>sample 2 (s.n)  ??</t>
  </si>
  <si>
    <t>Richie Steffen, Curator at EMBG</t>
  </si>
  <si>
    <t>Elisabeth Miller Botanical Garden (EMBG)</t>
  </si>
  <si>
    <t>RS-sad-1 (mh assigned #)</t>
  </si>
  <si>
    <t>RS-sad-2 (mh assigned #)</t>
  </si>
  <si>
    <t>Elisabeth Miller Botanical Garden</t>
  </si>
  <si>
    <t>EMBG_1106</t>
  </si>
  <si>
    <t>EMBG_2907</t>
  </si>
  <si>
    <t>EMBG_970309</t>
  </si>
  <si>
    <t>EMBG_11196</t>
  </si>
  <si>
    <t>seedling from Jane Platt Garden in Portland, Oregon</t>
  </si>
  <si>
    <t>Cultivated, unknown</t>
  </si>
  <si>
    <t>RS-pontica-1 (mh assigned #)</t>
  </si>
  <si>
    <t>RS-pontica-2 (mh assigned #)</t>
  </si>
  <si>
    <t>RS-pontica-3 (mh assigned #)</t>
  </si>
  <si>
    <t>RS-pontica-4 (mh assigned #)</t>
  </si>
  <si>
    <t>Quercus macrolepis</t>
  </si>
  <si>
    <t>macrolepis</t>
  </si>
  <si>
    <t>brantii</t>
  </si>
  <si>
    <t>Michael Avishai</t>
  </si>
  <si>
    <t>JBG.840660</t>
  </si>
  <si>
    <t>SA-ADIM RUINS NAT.RES.</t>
  </si>
  <si>
    <t>JBG.Acc.no.712065</t>
  </si>
  <si>
    <t>JBG.Acc.no.19673216</t>
  </si>
  <si>
    <t>Quercus boissieri</t>
  </si>
  <si>
    <t>NAHAK SOREQ Nat.Res</t>
  </si>
  <si>
    <t>SA'ADIM RUINS NAT.RES TREE 3</t>
  </si>
  <si>
    <t>SA-ADIM RUIN To Hadassa</t>
  </si>
  <si>
    <t>Crete. JBG- 712079 Tree 2</t>
  </si>
  <si>
    <t>Quercus alnifolia</t>
  </si>
  <si>
    <t>JBG.Acc.no.670226</t>
  </si>
  <si>
    <t>s.n</t>
  </si>
  <si>
    <t>JBG.Acc.no.650031</t>
  </si>
  <si>
    <t>Jerusalem Botanical Gardens</t>
  </si>
  <si>
    <t>712079 (Tree 2)</t>
  </si>
  <si>
    <t>s.n.</t>
  </si>
  <si>
    <t>coccifera</t>
  </si>
  <si>
    <t>boissieri</t>
  </si>
  <si>
    <t>alnifolia</t>
  </si>
  <si>
    <t>Quercus coccifera L.</t>
  </si>
  <si>
    <t>Ex. Horto, Dallas Dr. 00</t>
  </si>
  <si>
    <t>TX; A&amp;M; David Eichardson; 06</t>
  </si>
  <si>
    <t>IL-MOR-MH212</t>
  </si>
  <si>
    <t>IL-MOR-MH210</t>
  </si>
  <si>
    <t>IL-MOR-MH209</t>
  </si>
  <si>
    <t>IL-MOR-MH215</t>
  </si>
  <si>
    <t>IL-MOR-MH214</t>
  </si>
  <si>
    <t>IL-MOR-MH213</t>
  </si>
  <si>
    <t>IL-MOR-MH208</t>
  </si>
  <si>
    <t>IL-MOR-MH216</t>
  </si>
  <si>
    <t>IL-MOR-MH211</t>
  </si>
  <si>
    <t>IL-MOR-MH207</t>
  </si>
  <si>
    <t>IL-MOR-MH206</t>
  </si>
  <si>
    <t>IL-MOR-MH205</t>
  </si>
  <si>
    <t>hartwissiana</t>
  </si>
  <si>
    <t>variabilis</t>
  </si>
  <si>
    <t>x bebbiana</t>
  </si>
  <si>
    <t>x jackiana</t>
  </si>
  <si>
    <t>x exacta</t>
  </si>
  <si>
    <t>x saulii</t>
  </si>
  <si>
    <t>x subfalcata</t>
  </si>
  <si>
    <t>Marilyn Carle, Marlene Hahn, Satish Sachdev</t>
  </si>
  <si>
    <t>Marilyn Carle, Satish Sachdev, Marlene Hahn</t>
  </si>
  <si>
    <t>Marlene Hahn, Marilyn Carle Satish Sachdev</t>
  </si>
  <si>
    <t>Satish Sachdev, Marilyn Carle, Marlene Hahn</t>
  </si>
  <si>
    <t>Marlene Hahn, Satish Sachdev, Marilyn Carle</t>
  </si>
  <si>
    <t>Marlene Hahn, Marilyn Carle, Satish Sachdev</t>
  </si>
  <si>
    <t>Satish Sachdev, Marlene Hahn, Marilyn Carle</t>
  </si>
  <si>
    <t>U.S.A.</t>
  </si>
  <si>
    <t>IL</t>
  </si>
  <si>
    <t>DUPAGE</t>
  </si>
  <si>
    <t>county</t>
  </si>
  <si>
    <t xml:space="preserve">Ascending tree 60' tall and 30' wide in good condition. Trunk bark  furrowed and gray. Twigs light green; previous year light green.  Fruit green, RHS #138-C. </t>
  </si>
  <si>
    <t xml:space="preserve">Ascending tree 55' tall and 35' wide in good condition. Trunk bark  furrowed and gray. Twigs light green; previous year gray. </t>
  </si>
  <si>
    <t xml:space="preserve">Ascending tree 55' tall and 35' wide in good condition. Trunk bark  blocky, furrowed and gray. Twigs yellowish gray; previous year gray.  Fruit green, RHS #130-B. </t>
  </si>
  <si>
    <t xml:space="preserve">Ascending, erect tree 70' tall and 30' wide in good condition. Trunk  bark furrowed and gray. Twigs light gray; previous year gray. Fruit  grayed orange, RHS #173-D, and green, RHS #139-C. </t>
  </si>
  <si>
    <t xml:space="preserve">Ascending, erect tree 70' tall and 35' wide. Trunk bark furrowed and  gray. Twigs light green; previous year gray. Fruit green, RHS #134-D. </t>
  </si>
  <si>
    <t xml:space="preserve">Ascending tree 65' tall and 25' wide in good condition. Trunk bark  blocky, furrowed and gray. Twigs greenish yellow; previous year gray.  Fruit grayed orange, RHS #173-D, and green, RHS #139-C. </t>
  </si>
  <si>
    <t xml:space="preserve">Irregular-shaped tree (leaning to one side) 40' tall and 30' wide in  good condition. Trunk bark furrowed and gray-brown. Twigs orange- brown; previous year brown. </t>
  </si>
  <si>
    <t xml:space="preserve">Ascending, erect tree 70' tall and 30' wide. Trunk bark furrowed.  Twigs light gray; previous year gray. Fruit grayed orange, RHS #173-D,  and green, RHS #139-C. </t>
  </si>
  <si>
    <t xml:space="preserve">Ascending tree 25' tall and 12' wide in good condition. Trunk bark  rough up to 8' and smooth above. Trunk bark gray. Twigs light brown;  previous year brownish green. Fruit green, RHS #138-B and C. </t>
  </si>
  <si>
    <t xml:space="preserve">Columnar tree 25' tall and 10' wide in good condition (some insect/ and/or damage on leaves. Trunk bark gray with orange inside furrowed  area. Twigs yellow-brown; previous year brown. </t>
  </si>
  <si>
    <t xml:space="preserve">Irregular-shaped tree 4' tall and 2' wide. Trunk bark gray-brown.  Twigs brown-green; previous year gray-brown. </t>
  </si>
  <si>
    <t xml:space="preserve">Oval tree 15' tall and 10' wide in good condition. Trunk bark brown.  Twigs green; previous year brown. </t>
  </si>
  <si>
    <t xml:space="preserve">The Morton Arboretum: Quercus: L-99/76-90 </t>
  </si>
  <si>
    <t xml:space="preserve">The Morton Arboretum: Quercus: K-99/78-91 </t>
  </si>
  <si>
    <t xml:space="preserve">The Morton Arboretum: Quercus: K-99/20-05 </t>
  </si>
  <si>
    <t xml:space="preserve">The Morton Arboretum: Quercus: M-99/25-16 </t>
  </si>
  <si>
    <t xml:space="preserve">The Morton Arboretum: Quercus: M-98/36-18 </t>
  </si>
  <si>
    <t xml:space="preserve">The Morton Arboretum: Quercus: M-98/14-91 </t>
  </si>
  <si>
    <t xml:space="preserve">The Morton Arboretum: China: CC-65/00-27 </t>
  </si>
  <si>
    <t xml:space="preserve">The Morton Arboretum: Quercus:  L-99/96-13 </t>
  </si>
  <si>
    <t xml:space="preserve">The Morton Arboretum: Quercus: L-100/31-31 </t>
  </si>
  <si>
    <t xml:space="preserve">The Morton Arboretum: China: CC-65/82-65 </t>
  </si>
  <si>
    <t xml:space="preserve">The Morton Arboretum: Central Europe: AA-32/07-78 </t>
  </si>
  <si>
    <t xml:space="preserve">The Morton Arboretum: Central Europe: DD-35/37-56 </t>
  </si>
  <si>
    <t>697-57*1</t>
  </si>
  <si>
    <t>685-33*1</t>
  </si>
  <si>
    <t>644-33*1</t>
  </si>
  <si>
    <t>501-36*1</t>
  </si>
  <si>
    <t>580-32*2</t>
  </si>
  <si>
    <t>502-36*1</t>
  </si>
  <si>
    <t>2646-22*1</t>
  </si>
  <si>
    <t>656-32*1</t>
  </si>
  <si>
    <t>27-95*3</t>
  </si>
  <si>
    <t>343-2002*1</t>
  </si>
  <si>
    <t>499-2005*1</t>
  </si>
  <si>
    <t>523-2000*3</t>
  </si>
  <si>
    <t xml:space="preserve">Shade leaves. Immature fruit on specimen. </t>
  </si>
  <si>
    <t>Wild collected by Aytekin Ertas, Istanbul University Orman Fakultesi Silvikultur Ara Bilim Dah on the northwest Black Sea area near Yenice Cit dere, Zonguldak Province, Black Sea Region, Turkey. See Staff for fruit.</t>
  </si>
  <si>
    <t>The Morton Arboretum, graft from #441-42 (Quercus L-99/00-70)</t>
  </si>
  <si>
    <t>The Morton Arboretum, received as plant from #645-33</t>
  </si>
  <si>
    <t>Arnold Arboretum of Harvard University (received as seed)</t>
  </si>
  <si>
    <t>Arnold Arboretum of Harvard University( received as plant)</t>
  </si>
  <si>
    <t>Arnold Arboretum of Harvard University (received as plant)</t>
  </si>
  <si>
    <t>Received as plant. Wild collected by Guy Sternberg, Starhill Forest Arboretum in the Kasnak Forest, Egirdir District, Isparta Province, Turkey.</t>
  </si>
  <si>
    <t xml:space="preserve">MOR RAD sequencing of LC Quercus collection.  </t>
  </si>
  <si>
    <t>Quercus x bebbiana C.K.Schneid.</t>
  </si>
  <si>
    <t>Quercus x jackiana C.K.Schneid.</t>
  </si>
  <si>
    <t>Quercus  acutissima Carruth.</t>
  </si>
  <si>
    <t>Quercus x exacta Trel.</t>
  </si>
  <si>
    <t>Quercus x saulii C.K.Schneid.</t>
  </si>
  <si>
    <t>Quercus x runcinata (A.DC.) Engelm.</t>
  </si>
  <si>
    <t>Quercus  dentata Thunb.</t>
  </si>
  <si>
    <t>Quercus x subfalcata Trel.</t>
  </si>
  <si>
    <t>Quercus  hartwissiana Stev.</t>
  </si>
  <si>
    <t>Quercus  variabilis Blume</t>
  </si>
  <si>
    <t>Quercus  trojana Webb</t>
  </si>
  <si>
    <t>Quercus  cerris L.</t>
  </si>
  <si>
    <t>Arnold Arboretum of Harvard University, (received as seed) "This lot is from an open pollinated plant at the Arnold Arboretum sited among other oaks. The parent plant was grown from seed wild collected in China - EAH 14 MAR 2001.- Wild collected by Emil Vasilievic Bretschneider on Nov 25 1882  near Peking, China. "</t>
  </si>
  <si>
    <t xml:space="preserve"> Seed from North America-China Plant Exploration Consortium (NACPEC) 2002 Shanxi China Expedition, Lisle, Illinois wild collected by NACPEC near Huang Sha Ling, Yang Cheng Xian, Yang Cheng County, Shanxi Province, China. "oak dominated dry-mesic mixed deciduous forest on 15 deg. slope in rocky thin soils37523NACPEC 2002-067North America-China Plant Exploration Consortium (NACPEC) 2002 Shanxi China Expedition NACPEC 2002 SHANXI EXPED.ChinaProvinceCounty, 3308  ft, Plant Assoc.: Viburnum schensianum, Quercus dentata, Quercus aliena, Quercus variabilis, Cotinus coggygria, Carpinus turczaninovii, Rhus chinensis, Forsythia suspensa, Sophora flavescens Plant Descr.: tree 12 m. tall 27 cm. dbh strong horizontal branching; bark deeply furrowed; leaves elliptic bristle-tipped along entire length green above and below; fruit acorn slightly elongate 2 cm. long x 1.75 cm. wide cupule fringed covering 2/3 of acorn"</t>
  </si>
  <si>
    <t>Received as seed. International Oak Society Seed Exchange; Collected by Terrence E. Hanlon. Site: Schenley Park on the edge of the Carnegie Mellon University, Pittsburgh, Allegheny County, Pennsylvania, U.S.A.  "  U.S.A.StateCountyFrom Terrence E. Hanlon, Hanlon Electric Company       I was going down your list of oaks in your collection and noticed you have some Quercus Cerris (523-2000) aquired through the international oak society of unknown origin. If those acorns were acquired at the seed exchange at the 2000 convention held in Ashville they were in all likelihood donated by me. The seed source for those acorns is Schenley Park on the edge of the Carnegie Mellon University campus in Pittsburgh Pa. The planting of these trees date back to the early 1900's and may have been donated by the Carnegies as by their proximity to the oldest CMU campus buildings and as A Q.Cerris of the same approximate age survives near the ruin/foundation of the Carnegie Mansion near the Phipps Conservatory garden center."</t>
  </si>
  <si>
    <t>Note! not necessarily wild provenance</t>
  </si>
  <si>
    <t>Cultivated. Seed from Charles C. Deam (received as Quercus texana Buckley). By Charles C. Deam in Platt National Park, Oklahoma, U.S.A.. Habitat: base of wooded slope</t>
  </si>
  <si>
    <t>417-45*1</t>
  </si>
  <si>
    <t xml:space="preserve">UMN </t>
  </si>
  <si>
    <t>Fresh stem material/ethanol soaked colleced for UMN Summer 2013</t>
  </si>
  <si>
    <t>PRELIM</t>
  </si>
  <si>
    <t>Janet Back's Work</t>
  </si>
  <si>
    <t>Quercus john-tuckeri</t>
  </si>
  <si>
    <t>Quercus garryana var. garryana</t>
  </si>
  <si>
    <t>Quercus vacciniifolia</t>
  </si>
  <si>
    <t>Quercus peninsularis</t>
  </si>
  <si>
    <t>CA</t>
  </si>
  <si>
    <t>Forrest Freund</t>
  </si>
  <si>
    <t>john-tuckeri</t>
  </si>
  <si>
    <t>garryana var. garryana</t>
  </si>
  <si>
    <t>peninsularis</t>
  </si>
  <si>
    <t>Rancho Santa Ana Botanic Garden, Accession #: 21505, Bed #: S4-Q-23</t>
  </si>
  <si>
    <t>Rancho Santa Ana Botanic Garden, Accession #: 14347-A1, Bed #: D9-S-23</t>
  </si>
  <si>
    <t>Rancho Santa Ana Botanic Garden, Accession #: 10839-B12, Bed #: Co21-Q-09</t>
  </si>
  <si>
    <t>Rancho Santa Ana Botanic Garden, Accession #: 19754-A11, Bed #: Co12-L-07</t>
  </si>
  <si>
    <t>Rancho Santa Ana Botanic Garden, Accession #: 12464-A8, Bed #: Co8-I-07</t>
  </si>
  <si>
    <t>Rancho Santa Ana Botanic Garden, Accession #: 12627-A5, Bed #: Co10-J-05</t>
  </si>
  <si>
    <t>Rancho Santa Ana Botanic Garden, Accession #: 14753-A1, Bed #: S4-R-22</t>
  </si>
  <si>
    <t>Rancho Santa Ana Botanic Garden, Accession #: 8155-A3, Bed #: Co29-R-06</t>
  </si>
  <si>
    <t>Rancho Santa Ana Botanic Garden, Accession #: 10533-D1, Bed #: Co9-J-04</t>
  </si>
  <si>
    <t>Rancho Santa Ana Botanic Garden, Accession #: 14865-B1, Bed #: cb3-A-00</t>
  </si>
  <si>
    <t>Rancho Santa Ana Botanic Garden, Accession #: 5113-A4, Bed #: Co2-G-11</t>
  </si>
  <si>
    <t>Rancho Santa Ana Botanic Garden, Accession #: 7550D2, Bed #: Co23-L-13</t>
  </si>
  <si>
    <t>Rancho Santa Ana Botanic Garden, Accession #: 12095-A, Bed #: Co24-J-13</t>
  </si>
  <si>
    <t>Rancho Santa Ana Botanic Garden, Accession #: 16038-A1, Bed #: Co3-K-08</t>
  </si>
  <si>
    <t>Rancho Santa Ana Botanic Garden, Accession #: 5329-A1, Bed #: Co10-K-06</t>
  </si>
  <si>
    <t>Rancho Santa Ana Botanic Garden, Accession #: 8326-B9, Bed #: Co3-H-10</t>
  </si>
  <si>
    <t>3 ft.</t>
  </si>
  <si>
    <t>9 ft.</t>
  </si>
  <si>
    <t>5 ft.</t>
  </si>
  <si>
    <t>8 ft.</t>
  </si>
  <si>
    <t>10 ft.</t>
  </si>
  <si>
    <t>15 ft.</t>
  </si>
  <si>
    <t>12 ft.</t>
  </si>
  <si>
    <t>4 ft.</t>
  </si>
  <si>
    <t>Rancho Santa Ana Botanic Garden</t>
  </si>
  <si>
    <t>14347-A1</t>
  </si>
  <si>
    <t>10839-B12</t>
  </si>
  <si>
    <t>19754-A11</t>
  </si>
  <si>
    <t>12464-A8</t>
  </si>
  <si>
    <t>12627-A5</t>
  </si>
  <si>
    <t>14753-A1</t>
  </si>
  <si>
    <t>8155-A3</t>
  </si>
  <si>
    <t>10533-D1</t>
  </si>
  <si>
    <t>14865-B1</t>
  </si>
  <si>
    <t>5113-A4</t>
  </si>
  <si>
    <t>7550D2</t>
  </si>
  <si>
    <t>12095-A</t>
  </si>
  <si>
    <t>16038-A1</t>
  </si>
  <si>
    <t>5329-A1</t>
  </si>
  <si>
    <t>8326-B9</t>
  </si>
  <si>
    <t>na</t>
  </si>
  <si>
    <t>Duke</t>
  </si>
  <si>
    <t>Quercus john-tuckeri Nixon &amp; C.H.Mull.</t>
  </si>
  <si>
    <t>Quercus peninsularis Trel.</t>
  </si>
  <si>
    <t>Wild provenance: United States: CA: Riverside: Joshua Tree Natl Mon, Hidden Valley. Thorne &amp; Tilforth s.n. 14 Nov 1978.</t>
  </si>
  <si>
    <t>Wild provenance: United States: California: Los Angeles: Santa Catalina Island: Channel Islands. along ridge rd to airport. 1200 ft. Californian:Island Woodland (+ Chaparral). N. Height: 4.50m Spread: 6.00m. Everett, P.C. 24292. 27 Sep 1960.</t>
  </si>
  <si>
    <t>Wild provenance: United States: California: Los Angeles: Santa Catalina Island: Channel Islands. Haypress Reservoir near the dam, a bit S and W of the dam at the top of a low slope overlooking the "stream". 33°21'03"N, 118°21'43"W. Californian:Scrub. gentle. SE. gravel/rock. O'Brien, Hannon, Takara s.n. 10 Dec 1997.</t>
  </si>
  <si>
    <t>Wild provenance: United States: CA: Tuolomne: Hwy 108, 3.2 mi W of Kennedy Meadows, Deadman Cr campgr. 6050 ft. Vancouverian:Yellow Pine Forest (+ Mont. Chap.). Everett &amp; Balls s.n. 6 Oct 1952.</t>
  </si>
  <si>
    <t>Wild provenance: Mexico: Baja California: Baja California: Hills on W-side of Laguna Hanson, Sierra Juarez. Vancouverian:Yellow Pine Forest (+ Mont. Chap.). Height:6.00m Spread: 4.00m. Thorne &amp; Wisuras.n. 5 Oct 1983.</t>
  </si>
  <si>
    <t>Wild provenance: United States: California: San Bernardino: San Bernardino Mtns. N-side, Johnson Grade. 5900 ft. Sonoran:Pinyon- Juniper Woodland. Height: 3.00m Spread: 4.50m. Everett, P. C. s.n. 27 Nov 1945.</t>
  </si>
  <si>
    <t>Wild provenance: United States: California: Shasta: 12 mi W of Redding.
2000 ft. Californian:Foothill Woodland. Height: 7.00m. Munz, P. A. s.n. 15 Sep 1951.</t>
  </si>
  <si>
    <t>Wild provenance: United States: California: San Luis Obispo: Peachy Canyon Rd, W of Paso Robles. Californian:Foothill Woodland. Hoover, R. F. s.n.</t>
  </si>
  <si>
    <t>Wild provenance: United States: California: Riverside: Santa Rosa Mtns. Hwy 74 at Vandeventer Flat. 1350 ft. Californian:S. Chaparral. N. Height: 3.00m Spread: 4.00m. Wisura &amp; Busenberg 4424. 13 Nov 1989.</t>
  </si>
  <si>
    <t>Wild provenance: United States: California: Riverside: San Jacinto Mtns. Vandeventer Flats, entrance to Indian Res. 4600 ft. Californian:S. Oak Woodland (+ S. Grass. + VP). Height: to 12 ft. Spread: 15 ft.. Everett &amp; Balls 18257. 18 Nov 1952</t>
  </si>
  <si>
    <t>Wild provenance: United States: California: Riverside: Santa Rosa
Mountains. Californian: Chaparral. gentle. all. Gravelly sand. most plants not fruiting, seed quality suspect. O'Brien, Bart s.n. 10 Oct 2004</t>
  </si>
  <si>
    <t>Wild provenance: United States: California: Ventura: ca 3 mi E of Pine Mtn Summit on Reyes Peak Rd. Californian:S. Chaparral. Muller, C. H. &amp; SBBG s.n.</t>
  </si>
  <si>
    <t>Wild provenance: United States: California: Mendocino: 4.4 mi E of Boonville on Hwy. 253 to Ukiah. 1200 ft. Vancouverian:N. Mixed Evergreen Forest. Height: 12.00m Spread: 10.00m. Dourley, Wisura, Haner WISURA3901. 19 Oct 1982.</t>
  </si>
  <si>
    <t>Wild provenance: United States: California: Humboldt: Hwy 96, 4.7 mi S of Bluff Creek NE of Weitchpec. 400 ft. Vancouverian:N. Mixed Evergreen Forest. steep. Height: 20.00m Spread: 24.00m. Everett &amp; Balls 23955. 24 Oct 1959.</t>
  </si>
  <si>
    <t>Wild provenance: United States: California: San Diego: Rd fr Laguna Jctn to Laguna Mts, 1 1/2 mi below tree belt. 4500 ft. E. Height: 2.50m Spread: 3.00m. Munz, P. A. 11527. 19 Sep 1946.</t>
  </si>
  <si>
    <t>NA</t>
  </si>
  <si>
    <t>Rancho Santa Ana</t>
  </si>
  <si>
    <t>EMBG</t>
  </si>
  <si>
    <t>Google earth of street address</t>
  </si>
  <si>
    <t>PS Manos 1891</t>
  </si>
  <si>
    <t xml:space="preserve">PS Manos </t>
  </si>
  <si>
    <t>PS Manos 1839</t>
  </si>
  <si>
    <t>PS Manos 1837</t>
  </si>
  <si>
    <t>PS Manos 1820</t>
  </si>
  <si>
    <t>PS Manos 1821</t>
  </si>
  <si>
    <t>PS Manos 1822</t>
  </si>
  <si>
    <t>PS Manos 1843</t>
  </si>
  <si>
    <t>PS Manos 1834</t>
  </si>
  <si>
    <t>PS Manos 1847</t>
  </si>
  <si>
    <t>PS Manos 1842</t>
  </si>
  <si>
    <t>PS Manos 1835</t>
  </si>
  <si>
    <t>PS Manos 1840</t>
  </si>
  <si>
    <t>PS Manos 1890</t>
  </si>
  <si>
    <t>PS Manos 1836</t>
  </si>
  <si>
    <t>PS Manos 1838</t>
  </si>
  <si>
    <t>PS Manos 1829</t>
  </si>
  <si>
    <t>PS Manos 1828</t>
  </si>
  <si>
    <t>PS Manos 1827</t>
  </si>
  <si>
    <t>PS Manos 1825</t>
  </si>
  <si>
    <t>PS Manos 1823</t>
  </si>
  <si>
    <t>PS Manos 1824</t>
  </si>
  <si>
    <t>PS Manos 1882</t>
  </si>
  <si>
    <t>PS Manos 1867</t>
  </si>
  <si>
    <t>MA 4315</t>
  </si>
  <si>
    <t>PS Manos 1846</t>
  </si>
  <si>
    <t>PS Manos 1884</t>
  </si>
  <si>
    <t>PS Manos 1883</t>
  </si>
  <si>
    <t>PS Manos 1880</t>
  </si>
  <si>
    <t>PS Manos 1863</t>
  </si>
  <si>
    <t>PS Manos 1887</t>
  </si>
  <si>
    <t>PS Manos 1855</t>
  </si>
  <si>
    <t>PS Manos 1856</t>
  </si>
  <si>
    <t>PS Manos 1854</t>
  </si>
  <si>
    <t>PS Manos 1853</t>
  </si>
  <si>
    <t>PS Manos 1852</t>
  </si>
  <si>
    <t>PS Manos 1850</t>
  </si>
  <si>
    <t>PS Manos 1848</t>
  </si>
  <si>
    <t>PS Manos 1830</t>
  </si>
  <si>
    <t>PS Manos 1832</t>
  </si>
  <si>
    <t>PS Manos 1845</t>
  </si>
  <si>
    <t xml:space="preserve">PS Manos 1844 </t>
  </si>
  <si>
    <t>PS Manos 1849</t>
  </si>
  <si>
    <t>PS Manos 1851</t>
  </si>
  <si>
    <t>PS Manos 1895</t>
  </si>
  <si>
    <t>PS Manos 1893</t>
  </si>
  <si>
    <t>PS Manos 1889</t>
  </si>
  <si>
    <t>PS Manos 1886</t>
  </si>
  <si>
    <t>PS Manos 1841</t>
  </si>
  <si>
    <t>PS Manos 1900</t>
  </si>
  <si>
    <t>PS Manos 1896</t>
  </si>
  <si>
    <t>PS Manos 1881</t>
  </si>
  <si>
    <t>PS Manos 1864</t>
  </si>
  <si>
    <t>PS Manos 1858</t>
  </si>
  <si>
    <t>PS Manos 1857</t>
  </si>
  <si>
    <t>determinationNotes</t>
  </si>
  <si>
    <t>hybrid name for Q. (alba x montana)</t>
  </si>
  <si>
    <t>hybrid name for Q. (laevis x nigra)</t>
  </si>
  <si>
    <t>PS Manos 1878</t>
  </si>
  <si>
    <t>PS Manos 1865</t>
  </si>
  <si>
    <t>PS Manos 1866</t>
  </si>
  <si>
    <t>PS Manos 1862</t>
  </si>
  <si>
    <t>PS Manos 1861</t>
  </si>
  <si>
    <t>PS Manos 1860</t>
  </si>
  <si>
    <t>PS Manos 1894</t>
  </si>
  <si>
    <t>PS Manos 1877</t>
  </si>
  <si>
    <t>PS Manos 1869</t>
  </si>
  <si>
    <t>Marlene Hahn, Max Letizia, Morgan Harty</t>
  </si>
  <si>
    <t>Aug. 6-8, 2013</t>
  </si>
  <si>
    <t>IL-MOR-Y46</t>
  </si>
  <si>
    <t>IL-MOR-Y47</t>
  </si>
  <si>
    <t>IL-MOR-M50</t>
  </si>
  <si>
    <t>IL-MOR-Y51</t>
  </si>
  <si>
    <t>IL-MOR-Y52</t>
  </si>
  <si>
    <t>IL-MOR-Y59</t>
  </si>
  <si>
    <t>IL-MOR-Y61</t>
  </si>
  <si>
    <t>IL-MOR-Y62</t>
  </si>
  <si>
    <t>IL-MOR-Y87</t>
  </si>
  <si>
    <t>IL-MOR-M85</t>
  </si>
  <si>
    <t>IL-MOR-Y77</t>
  </si>
  <si>
    <t>IL-MOR-Y80</t>
  </si>
  <si>
    <t>IL-MOR-Y86</t>
  </si>
  <si>
    <t>IL-MOR-Y68</t>
  </si>
  <si>
    <t>IL-MOR-M90</t>
  </si>
  <si>
    <t>IL-MOR-Y76</t>
  </si>
  <si>
    <t>IL-MOR-Y65</t>
  </si>
  <si>
    <t>IL-MOR-Y67</t>
  </si>
  <si>
    <t>IL-MOR-Y75</t>
  </si>
  <si>
    <t>IL-MOR-M88</t>
  </si>
  <si>
    <t>IL-MOR-Y78</t>
  </si>
  <si>
    <t>Max Letizia, Morgan Harty</t>
  </si>
  <si>
    <t>Quercus imbricaria</t>
  </si>
  <si>
    <t>Quercus texana "New Madrid"</t>
  </si>
  <si>
    <t>Y47</t>
  </si>
  <si>
    <t>M50</t>
  </si>
  <si>
    <t>Y51</t>
  </si>
  <si>
    <t>Y59</t>
  </si>
  <si>
    <t>Y61</t>
  </si>
  <si>
    <t>Y62</t>
  </si>
  <si>
    <t>Y87</t>
  </si>
  <si>
    <t>M85</t>
  </si>
  <si>
    <t>Y77</t>
  </si>
  <si>
    <t>Y80</t>
  </si>
  <si>
    <t>Y86</t>
  </si>
  <si>
    <t>Y68</t>
  </si>
  <si>
    <t>M90</t>
  </si>
  <si>
    <t>Y76</t>
  </si>
  <si>
    <t>Y65</t>
  </si>
  <si>
    <t>Y67</t>
  </si>
  <si>
    <t>Y75</t>
  </si>
  <si>
    <t>M88</t>
  </si>
  <si>
    <t>Y78</t>
  </si>
  <si>
    <t>702-50*1</t>
  </si>
  <si>
    <t>134-U*7</t>
  </si>
  <si>
    <t>12-2004*1</t>
  </si>
  <si>
    <t>135-U*1</t>
  </si>
  <si>
    <t>286-97*1</t>
  </si>
  <si>
    <t>184-92*3</t>
  </si>
  <si>
    <t>179-95*1</t>
  </si>
  <si>
    <t>138-U*1</t>
  </si>
  <si>
    <t>417-45*4</t>
  </si>
  <si>
    <t>479-2001*3</t>
  </si>
  <si>
    <t>120-2001*2</t>
  </si>
  <si>
    <t>64-92*1</t>
  </si>
  <si>
    <t>416-45*3</t>
  </si>
  <si>
    <t>333-94*4</t>
  </si>
  <si>
    <t>50-2004*1</t>
  </si>
  <si>
    <t>139-U*3</t>
  </si>
  <si>
    <t>258-95*1</t>
  </si>
  <si>
    <t>265-90*10</t>
  </si>
  <si>
    <t>1186-2004*3</t>
  </si>
  <si>
    <t>500-2005*1</t>
  </si>
  <si>
    <t>326-99*1</t>
  </si>
  <si>
    <t>Plant from Everett C. Logue. Collected by Everett C. Logue. (cultivated)</t>
  </si>
  <si>
    <t>unknown.</t>
  </si>
  <si>
    <t xml:space="preserve"> Wild collected seed by Guy Sternberg (Starhill Forest Arboretum) in Menard County, Illinois, U.S.A.</t>
  </si>
  <si>
    <t xml:space="preserve"> Wild collected by Guy Sternberg (Starhill Forest Arboretum) in Zemplen Mountains, Edobeluge Nord 3 km., Hungary.</t>
  </si>
  <si>
    <t>Wild collected by Peter J. van der Linden (The Morton Arboretum) from a cemetery along Regan Road west of Mokena, Will County, Illinois, U.S.A.</t>
  </si>
  <si>
    <t>Wild collected plant by Galen Gates, Botanic Garden of the Chicago Horticultural Society. Site: from Grand Tower, Jackson County, Illinois, U.S.A.</t>
  </si>
  <si>
    <t xml:space="preserve">Seed from Charles C. Deam. Collected by Charles C. Deam. Site: in Platt National Park, Oklahoma, U.S.A. </t>
  </si>
  <si>
    <t>Seed from Michael E. Lenart. Wild collected by Michael E. Lenart Clay County, Illinois, U.S.A.</t>
  </si>
  <si>
    <t xml:space="preserve">  Plant from USDA-ARS, North Central Regional Plant Introduction Station Iowa State University, Ames, Iowa. Wild collected by USDA-ARS, North Central Regional Plant Introduction Station Iowa State University, Ames, Iowa. Site: southwest of Salem, Richardson County, Iowa, U.S.A. Maps</t>
  </si>
  <si>
    <t>Plant from The Morton Arboretum Research Program. Wild collected by Thomas L. Green, The Morton Arboretum. Site: from a spontaneous tree in Pottawatamie Park Golf Course in St. Charles, Kane County, Illinois, U.S.A.</t>
  </si>
  <si>
    <t xml:space="preserve">  Seed from North America-China Plant Exploration Consortium (NACPEC) 1994 Beijing China Expedition, Lisle, Illinois. Wild collected by North America-China Plant Exploration Consortium (NACPEC) 1994 B. Site: at Yong Xiu Gou (Valley with Beautiful Clouds), Wuling Shan Preserve, Miyun County, Beijing Shi Municipality, China.</t>
  </si>
  <si>
    <t xml:space="preserve">Plant from The Morton Arboretum Research Program. Wild collected by Peter J. van der Linden, The Morton Arboretum. Site: along Merioneth Road, Will County, Illinois, U.S.A. </t>
  </si>
  <si>
    <t>Seed from The Garner Museum of Natural History, Albion, Illinois. Wild collected by Perry L. Garner, Jr., The Garner Museum of Natural History Pope County, Illinois, U.S.A. Map:</t>
  </si>
  <si>
    <t xml:space="preserve">Seed from The Morton Arboretum. Wild collected by The Morton Arboretum. Site: Pangquangou Nature Protection Area, Luliang Shan (Luliang Mountains), Shanxi Province, China. </t>
  </si>
  <si>
    <t xml:space="preserve"> Wild collected seed by Midwest Plant Collecting Collaborative (MWPCC) 2004 Ozark Expedition  in Shaw Nature Reserve, Franklin County, Missouri, U.S.A. </t>
  </si>
  <si>
    <t>Wild collected by Guy Sternberg, Starhill Forest Arboretum near New Madrid, New Madrid County, Missouri, U.S.A. Received as plant.</t>
  </si>
  <si>
    <t xml:space="preserve">Plant from Nebraska Statewide Arboretum, Lincoln, Nebraska. Wild collected by Nebraska Statewide Arboretum, Lincoln, Nebraska in the Rock Creek bluffs, 3 miles south of Salem, Richardson County, Nebraska, U.S.A. </t>
  </si>
  <si>
    <t>Material not collected for extractions, collected for Morphogical trait study at UMN. Fresh stem material/ethanol soaked colleced for UMN Summer 2013</t>
  </si>
  <si>
    <t>Material not collected for extractions, collected for Morphogical trait study at UMN. Fresh stem material/ethanol soaked colleced for UMN Summer 2014</t>
  </si>
  <si>
    <t>Material not collected for extractions, collected for Morphogical trait study at UMN. Fresh stem material/ethanol soaked colleced for UMN Summer 2015</t>
  </si>
  <si>
    <t>Material not collected for extractions, collected for Morphogical trait study at UMN. Fresh stem material/ethanol soaked colleced for UMN Summer 2016</t>
  </si>
  <si>
    <t>Material not collected for extractions, collected for Morphogical trait study at UMN. Fresh stem material/ethanol soaked colleced for UMN Summer 2017</t>
  </si>
  <si>
    <t>Material not collected for extractions, collected for Morphogical trait study at UMN. Fresh stem material/ethanol soaked colleced for UMN Summer 2018</t>
  </si>
  <si>
    <t>Material not collected for extractions, collected for Morphogical trait study at UMN. Fresh stem material/ethanol soaked colleced for UMN Summer 2019</t>
  </si>
  <si>
    <t>Material not collected for extractions, collected for Morphogical trait study at UMN. Fresh stem material/ethanol soaked colleced for UMN Summer 2020</t>
  </si>
  <si>
    <t>Material not collected for extractions, collected for Morphogical trait study at UMN. Fresh stem material/ethanol soaked colleced for UMN Summer 2022</t>
  </si>
  <si>
    <t>Material not collected for extractions, collected for Morphogical trait study at UMN. Fresh stem material/ethanol soaked colleced for UMN Summer 2023</t>
  </si>
  <si>
    <t>Material not collected for extractions, collected for Morphogical trait study at UMN. Fresh stem material/ethanol soaked colleced for UMN Summer 2024</t>
  </si>
  <si>
    <t>Material not collected for extractions, collected for Morphogical trait study at UMN. Fresh stem material/ethanol soaked colleced for UMN Summer 2025</t>
  </si>
  <si>
    <t>Material not collected for extractions, collected for Morphogical trait study at UMN. Fresh stem material/ethanol soaked colleced for UMN Summer 2026</t>
  </si>
  <si>
    <t>Material not collected for extractions, collected for Morphogical trait study at UMN. Fresh stem material/ethanol soaked colleced for UMN Summer 2027</t>
  </si>
  <si>
    <t>Material not collected for extractions, collected for Morphogical trait study at UMN. Fresh stem material/ethanol soaked colleced for UMN Summer 2028</t>
  </si>
  <si>
    <t>Material not collected for extractions, collected for Morphogical trait study at UMN. Fresh stem material/ethanol soaked colleced for UMN Summer 2029</t>
  </si>
  <si>
    <t>Material not collected for extractions, collected for Morphogical trait study at UMN. Fresh stem material/ethanol soaked colleced for UMN Summer 2030</t>
  </si>
  <si>
    <t>Material not collected for extractions, collected for Morphogical trait study at UMN. Fresh stem material/ethanol soaked colleced for UMN Summer 2031</t>
  </si>
  <si>
    <t>Material not collected for extractions, collected for Morphogical trait study at UMN. Fresh stem material/ethanol soaked colleced for UMN Summer 2032</t>
  </si>
  <si>
    <t>Material not collected for extractions, collected for Morphogical trait study at UMN. Fresh stem material/ethanol soaked colleced for UMN Summer 2033</t>
  </si>
  <si>
    <t>Material not collected for extractions, collected for Morphogical trait study at UMN. Fresh stem material/ethanol soaked colleced for UMN Summer 2034</t>
  </si>
  <si>
    <t>MOR vouchers collected for UMN trait survey specimens</t>
  </si>
  <si>
    <t>The Morton Arboretum, Forest Road: C-80/92-65</t>
  </si>
  <si>
    <t>The Morton Arboretum, Quercus: J-105/04-27</t>
  </si>
  <si>
    <t>The Morton Arboretum, Quercus: N-95/99-82</t>
  </si>
  <si>
    <t>The Morton Arboretum, Quercus: M-94/80-33</t>
  </si>
  <si>
    <t>The Morton Arboretum, Quercus: K-101/50-25</t>
  </si>
  <si>
    <t>The Morton Arboretum, Midwest: M-68/80-25</t>
  </si>
  <si>
    <t>The Morton Arboretum, Quercus: K-105/06-04</t>
  </si>
  <si>
    <t>The Morton Arboretum, Quercus: N-96/10-00</t>
  </si>
  <si>
    <t>The Morton Arboretum, Rosaceae: B-58/77-29</t>
  </si>
  <si>
    <t>The Morton Arboretum, Midwest: 0-69/16-01</t>
  </si>
  <si>
    <t>The Morton Arboretum, Midwest: H-67/54-82</t>
  </si>
  <si>
    <t>The Morton Arboretum, Quercus: H-101/64-25</t>
  </si>
  <si>
    <t>The Morton Arboretum, Rosaceae: B-59/14-46</t>
  </si>
  <si>
    <t>The Morton Arboretum, Quercus: K-105/30-31</t>
  </si>
  <si>
    <t>The Morton Arboretum, Quercus: G-100/86-40</t>
  </si>
  <si>
    <t>The Morton Arboretum, Quercus: H-106/29-31</t>
  </si>
  <si>
    <t>The Morton Arboretum, Quercus: L-104/02-05</t>
  </si>
  <si>
    <t>The Morton Arboretum, Quercus: N-96/63-84</t>
  </si>
  <si>
    <t>The Morton Arboretum, Quercus: L-94/45-06</t>
  </si>
  <si>
    <t>The Morton Arboretum, Quercus: M-95/22-08</t>
  </si>
  <si>
    <t>The Morton Arboretum, Quercus: K-99/92-44</t>
  </si>
  <si>
    <t>The Morton Arboretum, Quercus: I-101/80-39</t>
  </si>
  <si>
    <t>IL-MOR-MH217</t>
  </si>
  <si>
    <t>IL-MOR-MH218</t>
  </si>
  <si>
    <t>IL-MOR-MH219</t>
  </si>
  <si>
    <t>IL-MOR-MH220</t>
  </si>
  <si>
    <t>IL-MOR-MH221</t>
  </si>
  <si>
    <t>IL-MOR-MH222</t>
  </si>
  <si>
    <t>IL-MOR-MH223</t>
  </si>
  <si>
    <t>IL-MOR-MH224</t>
  </si>
  <si>
    <t>IL-MOR-MH225</t>
  </si>
  <si>
    <t>IL-MOR-MH226</t>
  </si>
  <si>
    <t>IL-MOR-MH227</t>
  </si>
  <si>
    <t>IL-MOR-MH228</t>
  </si>
  <si>
    <t>IL-MOR-MH229</t>
  </si>
  <si>
    <t>IL-MOR-MH230</t>
  </si>
  <si>
    <t>IL-MOR-MH231</t>
  </si>
  <si>
    <t>IL-MOR-MH232</t>
  </si>
  <si>
    <t>IL-MOR-MH233</t>
  </si>
  <si>
    <t>IL-MOR-MH234</t>
  </si>
  <si>
    <t>IL-MOR-MH235</t>
  </si>
  <si>
    <t>IL-MOR-MH236</t>
  </si>
  <si>
    <t>IL-MOR-MH237</t>
  </si>
  <si>
    <t>IL-MOR-MH238</t>
  </si>
  <si>
    <t>IL-MOR-MH239</t>
  </si>
  <si>
    <t>IL-MOR-MH240</t>
  </si>
  <si>
    <t>IL-MOR-MH241</t>
  </si>
  <si>
    <t>IL-MOR-MH242</t>
  </si>
  <si>
    <t>IL-MOR-MH243</t>
  </si>
  <si>
    <t>IL-MOR-MH244</t>
  </si>
  <si>
    <t>IL-MOR-MH245</t>
  </si>
  <si>
    <t>IL-MOR-MH246</t>
  </si>
  <si>
    <t>IL-MOR-MH247</t>
  </si>
  <si>
    <t>IL-MOR-MH248</t>
  </si>
  <si>
    <t>IL-MOR-MH249</t>
  </si>
  <si>
    <t>only acorns were collected; previously vouchered with fruit: 163001</t>
  </si>
  <si>
    <t>Acorn collecting for planting project 2014</t>
  </si>
  <si>
    <t>Acorn 2014 project</t>
  </si>
  <si>
    <t>Quercus 'JFS-KW1QX'</t>
  </si>
  <si>
    <t>Quercus georgiana M.A.Curtis</t>
  </si>
  <si>
    <t>Marlene Hahn, Kate Lueders</t>
  </si>
  <si>
    <t xml:space="preserve">Tree 60' tall and 50' wide in good condition. Trunk bark brown. Twigs  brown; previous year brown. Acorns some green and some brown. See staff for fruit. </t>
  </si>
  <si>
    <t xml:space="preserve">Tree 25' tall and 15' wide in good condition. Trunk bark gray-brown.  Previous year twigs gray-brown. Extra acorns collected. See staff for  fruit. </t>
  </si>
  <si>
    <t xml:space="preserve">Tree 25' tall and 15' wide in good condition. Trunk bark dark gray- brown. Twigs gray-brown; previous year gray-brown. Extra acorns  collected. See staff for fruit. </t>
  </si>
  <si>
    <t xml:space="preserve">Sprawling tree 8' tall and 10' wide in good condition. Extra acorns collected. See staff for fruit. </t>
  </si>
  <si>
    <t xml:space="preserve">Rounded tree 5' tall and 5' wide in good condition. Multi-trunked  (7+). Extra acorns collected. See staff for fruit. </t>
  </si>
  <si>
    <t xml:space="preserve">Tree 15' tall and 10' wide in good condition. Trunk bark gray. Twigs  reddish brown; previous year gray. Extra acorns collected. See staff for fruit. </t>
  </si>
  <si>
    <t xml:space="preserve">Tree 25' tall and 15' wide in good condition. Trunk bark gray-brown.  Twigs gray; previous year gray. Extra acorns collected. See staff for fruit. </t>
  </si>
  <si>
    <t xml:space="preserve">Erect tree 70' tall and 60' wide in good condition. Trunk bark gray.  Extra acorns collected. See staff for fruit. </t>
  </si>
  <si>
    <t xml:space="preserve">Erect tree 70' tall and 30' wide in good condition. Trunk bark gray.  Extra acorns collected. See staff for fruit. Not many acorns on tree. </t>
  </si>
  <si>
    <t xml:space="preserve">Erect tree 75' tall and 45' wide in good condition. Trunk bark gray- brown. Extra acorns collected. See staff for fruit. </t>
  </si>
  <si>
    <t>13'</t>
  </si>
  <si>
    <t>60'</t>
  </si>
  <si>
    <t>5'</t>
  </si>
  <si>
    <t>75'</t>
  </si>
  <si>
    <t>210-2012*1</t>
  </si>
  <si>
    <t>416-45*1</t>
  </si>
  <si>
    <t>362-96*7</t>
  </si>
  <si>
    <t>742-51*1</t>
  </si>
  <si>
    <t>326-99*2</t>
  </si>
  <si>
    <t>49-2002*5</t>
  </si>
  <si>
    <t>210-91*1</t>
  </si>
  <si>
    <t>645-48*1</t>
  </si>
  <si>
    <t>575-40*2</t>
  </si>
  <si>
    <t>From plant collected in Platt National Park, Oklahoma.</t>
  </si>
  <si>
    <t>From seed wild collected by Peter J. van der Linden, The Morton Arboretum (No. 96-13) at overlook along state highway 76 near Branson in Henning State Forest, Taney County, Missouri.</t>
  </si>
  <si>
    <t>From seed wild collected by Guy Sternberg, Starhill Forest Arboretum, Phelps County, Missouri.</t>
  </si>
  <si>
    <t>From plants wild collected from Nebraska Statewide Arboretum, Lincoln, Nebraska in the Rock Creek bluffs, 3 miles south of Salem T1N, R15E, Sec. 21, W 1/2, Richardson County, Nebraska.</t>
  </si>
  <si>
    <t>From seed wild collected on Stone Mountain, De Kalb County, Georgia.</t>
  </si>
  <si>
    <t>From seed wild collected in the Donnellson Unit of Shimek State Forest, Lee County, Iowa.</t>
  </si>
  <si>
    <t>From wild collected plant received as Quercus prinus L.</t>
  </si>
  <si>
    <t>From seed wild collected received as Quercus prinus L.</t>
  </si>
  <si>
    <t>From plant wild collected Union County, Kentucky.</t>
  </si>
  <si>
    <t>Recollected by accident</t>
  </si>
  <si>
    <t>This plant from seed collected in the northwestern section, Missouri.</t>
  </si>
  <si>
    <t xml:space="preserve">The Morton Arboretum, Quercus: K-92/96-94 </t>
  </si>
  <si>
    <t xml:space="preserve">The Morton Arboretum, Centennial Grove: AZ-58/75-58 </t>
  </si>
  <si>
    <t xml:space="preserve">The Morton Arboretum, Quercus: J-100/67-93 </t>
  </si>
  <si>
    <t xml:space="preserve">The Morton Arboretum, Quercus: M-102/11-70 </t>
  </si>
  <si>
    <t xml:space="preserve">The Morton Arboretum, Quercus: K-99/63-33 </t>
  </si>
  <si>
    <t xml:space="preserve">The Morton Arboretum, Quercus: K-99/99-34 </t>
  </si>
  <si>
    <t xml:space="preserve">The Morton Arboretum, Quercus: M-95/97-00 </t>
  </si>
  <si>
    <t xml:space="preserve">The Morton Arboretum, Midwest: M-68/06-72 </t>
  </si>
  <si>
    <t xml:space="preserve">The Morton Arboretum, Quercus: G-104/00-15 </t>
  </si>
  <si>
    <t xml:space="preserve">The Morton Arboretum, Quercus: E-104/85-20 </t>
  </si>
  <si>
    <t xml:space="preserve">The Morton Arboretum, Quercus: D-105/70-85 </t>
  </si>
  <si>
    <t>recollected in fall for acorns, additionally acorns collected for planting in 2014</t>
  </si>
  <si>
    <t>recollection of IL-MOR-MH90 for acorns</t>
  </si>
  <si>
    <t>recollection of IL-MOR-MH79 for acorns</t>
  </si>
  <si>
    <t>The Morton Arboretum, Quercus: J-100/80-58</t>
  </si>
  <si>
    <t>260-93*2</t>
  </si>
  <si>
    <t>voucher of MOR accession previously collected</t>
  </si>
  <si>
    <t>x warei</t>
  </si>
  <si>
    <t>x macdanelii 'Clemons'</t>
  </si>
  <si>
    <t>x guadalupensis</t>
  </si>
  <si>
    <t>Marlene Hahn, Charlene Kubic, Christine Courtney</t>
  </si>
  <si>
    <t>x fernowii</t>
  </si>
  <si>
    <t>K.B. Crystal'</t>
  </si>
  <si>
    <t>Quercus 'K.B. Crystal'</t>
  </si>
  <si>
    <t>Marlene Hahn, Edie Moran, Carol Devries, Satish Sachdev Marilyn Carle</t>
  </si>
  <si>
    <t>MOR-photo voucher only</t>
  </si>
  <si>
    <t>serrata</t>
  </si>
  <si>
    <t>same as  IL-MOR-Y52</t>
  </si>
  <si>
    <t>Y52 (same as IL-MOR-MH228)</t>
  </si>
  <si>
    <t>Evelyn Means, Joyce Beck</t>
  </si>
  <si>
    <t>x humidicola</t>
  </si>
  <si>
    <t>x schochiana</t>
  </si>
  <si>
    <t>JFS-KW1QX'</t>
  </si>
  <si>
    <t>Evelyn Means, Laurie Glaysher</t>
  </si>
  <si>
    <t>Y46 (same as IL-MOR-MH235)</t>
  </si>
  <si>
    <t>same as IL-MOR-Y46</t>
  </si>
  <si>
    <t>x benderi</t>
  </si>
  <si>
    <t>x schuettei</t>
  </si>
  <si>
    <t>Quercus x warei Green &amp; W.J.Hess</t>
  </si>
  <si>
    <t xml:space="preserve">Ascending tree 5'6" tall and 4'3" wide in fair condition. Trunk bark  rough and light brown. Twigs light green and smooth; previous year  light brown and smooth. </t>
  </si>
  <si>
    <t>The Morton Arboretum, Quercus: J-97/40-68</t>
  </si>
  <si>
    <t xml:space="preserve">707-2006*1 </t>
  </si>
  <si>
    <t>International Oak Society Seed Exchange. Seeds wild collected at Riverbank Lodge, Petersburg, Menard Co., Illnois.</t>
  </si>
  <si>
    <t>Quercus x guadalupensis Sarg.</t>
  </si>
  <si>
    <t xml:space="preserve">544-2006*3 </t>
  </si>
  <si>
    <t>Collected in a parkway in Caldwell, Burleson Co., Texas.</t>
  </si>
  <si>
    <t>Irregular-shaped tree 9' tall and 7'5" wide in good condition. Trunk  bark fissured, furrowed, rough and light brown. Twigs light green;  previous year reddish brown</t>
  </si>
  <si>
    <t>The Morton Arboretum, Quercus: L-96/87-31</t>
  </si>
  <si>
    <t>The Morton Arboretum, Quercus:  K-96/02-95</t>
  </si>
  <si>
    <t xml:space="preserve">Oval tree 90' tall and 60' wide in fair condition (some insect eggs  on branches). Trunk bark furrowed, oval and light brown. Twigs light  brown; previous year light gray. </t>
  </si>
  <si>
    <t xml:space="preserve">616-30*1 </t>
  </si>
  <si>
    <t>Seeds received on 15 Oct 1930 from Arnold Arboretum. Source unknown.</t>
  </si>
  <si>
    <t xml:space="preserve">Quercus x macdanielii 'Clemons' </t>
  </si>
  <si>
    <t>The Morton Arboretum, Quercus:  L-97/06-32</t>
  </si>
  <si>
    <t xml:space="preserve">Oval tree 13' tall and 8'6" wide in good condition. Trunk bark rough  and light brown. Twigs light green; previous year light brown. Fruit  somewhat immature, green RHS #143-C, cap RHS #142-C. </t>
  </si>
  <si>
    <t xml:space="preserve">127-2009*2 </t>
  </si>
  <si>
    <t xml:space="preserve">Beaver Creek Nursery, Inc. </t>
  </si>
  <si>
    <t xml:space="preserve">Ascending tree 11' tall and 13'6" wide in good condition. Trunk bark  rough and light brown/gray. Twigs reddish brown; previous year gray- brown. Fruit green/brown, fruit RHS #144-A, cap RHS #164-B. Acorns inside canopy, not on sun leaf branches.  </t>
  </si>
  <si>
    <t xml:space="preserve">49-2002*5 </t>
  </si>
  <si>
    <t>Starhill Forest Arboretum,  wild collected on Stone Mountain, De Kalb, Georgia, USA</t>
  </si>
  <si>
    <t>Quercus x fernowii Trel.</t>
  </si>
  <si>
    <t>The Morton Arboretum, Quercus: M-94/17-32</t>
  </si>
  <si>
    <t xml:space="preserve">Irregular-shaped tree 7' tall and 5'7" wide in good condition. Trunk  bark fissured, furrowed, rough and light brown. Twigs pubescent and  light green; previous year light brown. </t>
  </si>
  <si>
    <t xml:space="preserve">1140-2004*5 </t>
  </si>
  <si>
    <t xml:space="preserve"> Wild collected by Midwest Plant Collecting Collaborative (MWPCC) 2004 Ozark Expedi at Cedar Hollow Resort on Table Rock Lake, on edge of parking lot, Stone County, Missouri, U.S.A.</t>
  </si>
  <si>
    <t xml:space="preserve">2-2003*3 </t>
  </si>
  <si>
    <t>The Morton Arboretum, Quercus: I-99/79-05</t>
  </si>
  <si>
    <t xml:space="preserve">Pyrmidal, erect tree 18' tall and 8' wide in good condition. Trunk  bark exfoliating and gray. Twigs reddish gray; previous year gray.  Fruit gray-green, RHS #195-B. Immature fruit. </t>
  </si>
  <si>
    <t xml:space="preserve">Heritage Seedlings, Inc. </t>
  </si>
  <si>
    <t>27-2007*1  graft</t>
  </si>
  <si>
    <t>The Morton Arboretum, Quercus:  H-100/93-62</t>
  </si>
  <si>
    <t xml:space="preserve">Irregular-shaped young tree 5' tall and 4'8" wide in good condition.  Trunk bark rough and gray. Twigs tan; previous year tan. Fruit cap  grayed green, RHS #195-C, rest of acorn green, RHS #141-C. </t>
  </si>
  <si>
    <t xml:space="preserve">286-97*1 </t>
  </si>
  <si>
    <t>Wild collected seeds from Guy Sternberg in Zemplen Mountains, Edobeluge Nord 3 km, Hungary.</t>
  </si>
  <si>
    <t xml:space="preserve">Tree 35' tall and 15' wide in good condition. Trunk bark fissured and  gray. Twigs greenish tan; previous year gray. </t>
  </si>
  <si>
    <t>The Morton Arboretum, Quercus: H-100/44-92</t>
  </si>
  <si>
    <t xml:space="preserve">200-99*1 </t>
  </si>
  <si>
    <t>Tree 1'8" tall and 1'6" wide in good condition. Trunk bark smooth and  gray. Twigs gray; previous year gray. Photo voucher for extraction.</t>
  </si>
  <si>
    <t xml:space="preserve">Späth-Arboretum der Humboldt-Universität zu Berlin Institut für Biologie, AG Botanik &amp; Arboretum. </t>
  </si>
  <si>
    <t>Quercus serrata Murray</t>
  </si>
  <si>
    <t>The Morton Arboretum, Quercus: H-100/17-95</t>
  </si>
  <si>
    <t xml:space="preserve">Pyramidal tree 15' tall and 8' wide in good condition. Trunk bark  exfoliating, some rough, and gray. Twigs green; previous year gray. </t>
  </si>
  <si>
    <t xml:space="preserve">34-2003*1 </t>
  </si>
  <si>
    <t>Laboratory of Floriculture and Ornamental Horticulture, Chiba University. Wild collected at Matsudo, Matsudo City, Chiba-ken Prefecture, Kanto Region, Japan.</t>
  </si>
  <si>
    <t>The Morton Arboretum, Quercus: L-104/91-18</t>
  </si>
  <si>
    <t xml:space="preserve">Ascending, erect tree 65' tall and 40' wide. Multitrunked (4). Trunk  bark furrowed and brown. Twigs green; previous year gray. Immature  acorns. Cap gray-brown, RHS #199-D. Rest of acorn grayed green,  RHS #195-B. </t>
  </si>
  <si>
    <t xml:space="preserve">109-74*1 </t>
  </si>
  <si>
    <t xml:space="preserve">Princeton Nurseries </t>
  </si>
  <si>
    <t>The Morton Arboretum, Quercus: K-94/14-39</t>
  </si>
  <si>
    <t xml:space="preserve">712-2006*4 </t>
  </si>
  <si>
    <t>Seed (14) from International Oak Society Seed Exchange. Wild collected by Charles Snyers on road downhill from Kalopetra Monastery, Peloudes, Dodecanese Department, Greece.</t>
  </si>
  <si>
    <t>Irregular-shaped tree 3' tall and 20" wide in fair condition. Trunk  bark smooth, with thorns, and gray. Twigs gray with thorns; previous  year gray. Small, bare branches</t>
  </si>
  <si>
    <t>The Morton Arboretum, Quercus: K-94/53-93</t>
  </si>
  <si>
    <t xml:space="preserve">903-2005*1 </t>
  </si>
  <si>
    <t>Irregular-shaped tree 3' tall and 24" wide in fair condition. Multi- trunked (7). Trunk bark smooth and green/gray. Twigs brown and smooth; previous year gray</t>
  </si>
  <si>
    <t>Seed from North America-China Plant Exploration Consortium (NACPEC) 2005 Gansu China Expedition, Lisle, Illinois. Wild collected by NACPEC 2005 G at Die Bu County, Gansu Province, China.</t>
  </si>
  <si>
    <t>Quercus x humidicola E.J.Palmer</t>
  </si>
  <si>
    <t>The Morton Arboretum, Centennial Grove: AZ-58/04-94</t>
  </si>
  <si>
    <t xml:space="preserve">699-50*3 </t>
  </si>
  <si>
    <t xml:space="preserve">Vase-shaped tree 45' tall and 36' wide in good condition. Trunk bark  furrowed and brown/tan. Twigs light green; previous year gray-brown. </t>
  </si>
  <si>
    <t>Plant from Everett C. Logue. Original source was Arnold Arboretum near propagation greenhouses.</t>
  </si>
  <si>
    <t>Quercus x schochiana Dieck</t>
  </si>
  <si>
    <t xml:space="preserve">634-49*1 </t>
  </si>
  <si>
    <t>The Morton Arboretum, Centennial Grove: A-58/07-30</t>
  </si>
  <si>
    <t xml:space="preserve">Vase-shaped tree 56' tall and 43' wide in good condition. Trunk bark  furrowed and dark gray/brown. Twigs red/brown. Acorn, RHS #136-C. </t>
  </si>
  <si>
    <t>Plant received in 1949 from Everett C. Logue.</t>
  </si>
  <si>
    <t>J. Frank Schmidt &amp; Son Co</t>
  </si>
  <si>
    <t xml:space="preserve">Columnar, irregular-shaped (tall thin spire) tree 3'6" tall and  17'6" wide in good conditin. Trunk bark rough and gray-brown. Twigs  green-brown and smooth; previous year reddish brown and rough. </t>
  </si>
  <si>
    <t>The Morton Arboretum, Quercus: K-99/84-51</t>
  </si>
  <si>
    <t xml:space="preserve">14-2006*3 </t>
  </si>
  <si>
    <t>Irregular-shaped shrub 2' tall and 2' wide in fair condition (die- back). Trunk bark rough and gray. Twigs brown-green and rough;  previous year gray and rough.</t>
  </si>
  <si>
    <t>Starhill Forest Arboretum. Wild collected seed collected by Guy Sternberg in Oklahoma, USA.</t>
  </si>
  <si>
    <t xml:space="preserve">702-50*1 </t>
  </si>
  <si>
    <t xml:space="preserve">Rounded tree 18' tall and 40' wide in good condition. Trunk bark  rough and gray. Twigs brownish gray and rough; previous year gray and  rough. </t>
  </si>
  <si>
    <t>Plant received in 1950 from Dr. Everett C. Logue; original source was Arnold Arboretum, Peters Hill plant. (received as Quercus shumardii var. acerifolia)</t>
  </si>
  <si>
    <t>Quercus x benderi Baen.</t>
  </si>
  <si>
    <t xml:space="preserve">399-U*1 </t>
  </si>
  <si>
    <t>The Morton Arboretum, Visitor Center Parking:  R-51/74-66</t>
  </si>
  <si>
    <t xml:space="preserve">Irregular-shaped tree 60' tall and 50' wide in good condition. Trunk  bark gray. Twigs gray; previous year gray. </t>
  </si>
  <si>
    <t>Quercus x schuettei Trel.</t>
  </si>
  <si>
    <t>The Morton Arboretum, Quercus: I-106/40-20</t>
  </si>
  <si>
    <t xml:space="preserve">863-34*1 </t>
  </si>
  <si>
    <t xml:space="preserve">Irregular-shaped tree 60' tall and 40' wide. Trunk bark furrowed and  brown-gray. </t>
  </si>
  <si>
    <t>Central Experimental Farm Botanical Garden and Arboretum Ottawa Research Station, Ornamentals Section.</t>
  </si>
  <si>
    <t>same as IL-MOR-MH245</t>
  </si>
  <si>
    <t>recollection of IL-MOR-MH221 for acorns</t>
  </si>
  <si>
    <t>UTM converter</t>
  </si>
  <si>
    <t>http://quercus.lifedesks.org/node/896</t>
  </si>
  <si>
    <t>GPS</t>
  </si>
  <si>
    <t>http://quercus.lifedesks.org/node/868</t>
  </si>
  <si>
    <t>http://quercus.lifedesks.org/node/895</t>
  </si>
  <si>
    <t>http://quercus.lifedesks.org/node/899</t>
  </si>
  <si>
    <t>OAK-MOR-435</t>
  </si>
  <si>
    <t>http://quercus.lifedesks.org/node/946</t>
  </si>
  <si>
    <t>Anoka</t>
  </si>
  <si>
    <t>Minnesota</t>
  </si>
  <si>
    <t>Google earth of Anoka, MN.</t>
  </si>
  <si>
    <t>Cook</t>
  </si>
  <si>
    <t>Google earth to Willow Springs, IL</t>
  </si>
  <si>
    <t>http://quercus.lifedesks.org/node/950</t>
  </si>
  <si>
    <t>Google Earth; Gadsden, AL</t>
  </si>
  <si>
    <t>http://quercus.lifedesks.org/node/983</t>
  </si>
  <si>
    <t>http://quercus.lifedesks.org/node/992</t>
  </si>
  <si>
    <t>OAK-MOR-535</t>
  </si>
  <si>
    <t>http://quercus.lifedesks.org/node/947</t>
  </si>
  <si>
    <t>Google earth, center of New Mexico, USA</t>
  </si>
  <si>
    <t>http://quercus.lifedesks.org/node/952</t>
  </si>
  <si>
    <t>http://quercus.lifedesks.org/node/980</t>
  </si>
  <si>
    <t>Winneshiek</t>
  </si>
  <si>
    <t>Iowa</t>
  </si>
  <si>
    <t>Google earth Winneshiek County, Iowa</t>
  </si>
  <si>
    <t>OAK-MOR-446</t>
  </si>
  <si>
    <t>Tiller</t>
  </si>
  <si>
    <t>Colorado</t>
  </si>
  <si>
    <t>Typo? Should be Teller County?  Google earth to Teller County, Colorado</t>
  </si>
  <si>
    <t>OAK-MOR-462</t>
  </si>
  <si>
    <t>Google earth to Hidalgo ME</t>
  </si>
  <si>
    <t>http://quercus.lifedesks.org/node/962</t>
  </si>
  <si>
    <t>Missouri</t>
  </si>
  <si>
    <t>GPS in provenance info</t>
  </si>
  <si>
    <t>Google earth to Edwards Co., TX</t>
  </si>
  <si>
    <t>http://quercus.lifedesks.org/node/965</t>
  </si>
  <si>
    <t>http://quercus.lifedesks.org/node/966</t>
  </si>
  <si>
    <t>Stoddard</t>
  </si>
  <si>
    <t>OAK-MOR-486</t>
  </si>
  <si>
    <t>Turkey</t>
  </si>
  <si>
    <t>Jasper</t>
  </si>
  <si>
    <t>Google Earth to Carterville, Missouri</t>
  </si>
  <si>
    <t>OAK-MOR-488</t>
  </si>
  <si>
    <t>http://quercus.lifedesks.org/node/916</t>
  </si>
  <si>
    <t>Google Earth to Languana de Sanchez</t>
  </si>
  <si>
    <t>http://quercus.lifedesks.org/node/974</t>
  </si>
  <si>
    <t>Miyun</t>
  </si>
  <si>
    <t>Beijing Shi</t>
  </si>
  <si>
    <t>China</t>
  </si>
  <si>
    <t>Will</t>
  </si>
  <si>
    <t>http://quercus.lifedesks.org/node/1009</t>
  </si>
  <si>
    <t>Google Earth of New Madrid, MO, along I55</t>
  </si>
  <si>
    <t>photo voucher</t>
  </si>
  <si>
    <t>http://quercus.lifedesks.org/node/989</t>
  </si>
  <si>
    <t>http://quercus.lifedesks.org/node/991</t>
  </si>
  <si>
    <t>http://quercus.lifedesks.org/node/984</t>
  </si>
  <si>
    <t>OAK-MOR-173</t>
  </si>
  <si>
    <t>http://quercus.lifedesks.org/node/924</t>
  </si>
  <si>
    <t>Google earth to Nuevo Leon, Mx. Monterrey</t>
  </si>
  <si>
    <t>OAK-MOR-174</t>
  </si>
  <si>
    <t>http://quercus.lifedesks.org/node/917</t>
  </si>
  <si>
    <t>Google search for Dolan Falls, Texas.</t>
  </si>
  <si>
    <t>OAK-MOR-199</t>
  </si>
  <si>
    <t>http://quercus.lifedesks.org/node/566</t>
  </si>
  <si>
    <t>Google earth to Artvin, Turkey</t>
  </si>
  <si>
    <t>Lee</t>
  </si>
  <si>
    <t xml:space="preserve">Google Map to Shimek State Forest.  </t>
  </si>
  <si>
    <t>Google earth to Will Co. , IL</t>
  </si>
  <si>
    <t>OAK-MOR-305</t>
  </si>
  <si>
    <t>http://quercus.lifedesks.org/node/915</t>
  </si>
  <si>
    <t>OAK-MOR-346</t>
  </si>
  <si>
    <t>Poland</t>
  </si>
  <si>
    <t>OAK-MOR-444</t>
  </si>
  <si>
    <t>http://quercus.lifedesks.org/node/918</t>
  </si>
  <si>
    <t>Google Earth to ~midpoint of panhandle of FL coast ??</t>
  </si>
  <si>
    <t>OAK-MOR-495</t>
  </si>
  <si>
    <t>OAK-MOR-499</t>
  </si>
  <si>
    <t>GEOLocate Web App.</t>
  </si>
  <si>
    <t>OAK-MOR-510</t>
  </si>
  <si>
    <t>Google Earth to Sarepta, Louisiana</t>
  </si>
  <si>
    <t>http://quercus.lifedesks.org/node/1005</t>
  </si>
  <si>
    <t>OAK-MOR-533</t>
  </si>
  <si>
    <t>IL-SH-119</t>
  </si>
  <si>
    <t>OAK-MOR-528</t>
  </si>
  <si>
    <t>http://quercus.lifedesks.org/node/923</t>
  </si>
  <si>
    <t>Google earth to center of Real Co., TX</t>
  </si>
  <si>
    <t>OAK-MOR-529</t>
  </si>
  <si>
    <t>http://quercus.lifedesks.org/node/942</t>
  </si>
  <si>
    <t>Bhutan</t>
  </si>
  <si>
    <t>Google Earth to Paro, Bhutan</t>
  </si>
  <si>
    <t>OAK-MOR-532</t>
  </si>
  <si>
    <t>OAK-MOR-443</t>
  </si>
  <si>
    <t>http://quercus.lifedesks.org/node/919</t>
  </si>
  <si>
    <t>Google earth to Chipinque Monterrey, NL, Mexico</t>
  </si>
  <si>
    <t>OAK-MOR-543</t>
  </si>
  <si>
    <t>http://quercus.lifedesks.org/node/920</t>
  </si>
  <si>
    <t>OAK-MOR-509</t>
  </si>
  <si>
    <t>http://quercus.lifedesks.org/node/1003</t>
  </si>
  <si>
    <t>http://quercus.lifedesks.org/node/921</t>
  </si>
  <si>
    <t>Google Earth of Xishan mountain forest park</t>
  </si>
  <si>
    <t>OAK-MOR-429</t>
  </si>
  <si>
    <t>http://quercus.lifedesks.org/node/963</t>
  </si>
  <si>
    <t>Google, and google earth to Glass Mountains, Texas</t>
  </si>
  <si>
    <t>OAK-MOR-485</t>
  </si>
  <si>
    <t>http://quercus.lifedesks.org/node/922</t>
  </si>
  <si>
    <t>Trail head for Blue Creek Canyon Trail</t>
  </si>
  <si>
    <t>n/a-photo voucher-see photos on lifedesks</t>
  </si>
  <si>
    <t>OAK-MOR-428</t>
  </si>
  <si>
    <t>Romania</t>
  </si>
  <si>
    <t>Google Earth of Branesti, Romania</t>
  </si>
  <si>
    <t>Google Earth to Sauk Lake Forest Preserve</t>
  </si>
  <si>
    <t>http://quercus.lifedesks.org/node/976</t>
  </si>
  <si>
    <t>OAK-UMN-013</t>
  </si>
  <si>
    <t>PM11</t>
  </si>
  <si>
    <t>http://quercus.lifedesks.org/node/910</t>
  </si>
  <si>
    <t>http://quercus.lifedesks.org/node/866</t>
  </si>
  <si>
    <t>http://quercus.lifedesks.org/node/911</t>
  </si>
  <si>
    <t>http://quercus.lifedesks.org/node/902</t>
  </si>
  <si>
    <t>http://quercus.lifedesks.org/node/960</t>
  </si>
  <si>
    <t>OAK-UMN-008</t>
  </si>
  <si>
    <t>http://quercus.lifedesks.org/node/894</t>
  </si>
  <si>
    <t>http://quercus.lifedesks.org/node/897</t>
  </si>
  <si>
    <t>http://quercus.lifedesks.org/node/913</t>
  </si>
  <si>
    <t>http://quercus.lifedesks.org/node/893</t>
  </si>
  <si>
    <t>http://quercus.lifedesks.org/node/912</t>
  </si>
  <si>
    <t>http://quercus.lifedesks.org/node/865</t>
  </si>
  <si>
    <t>http://quercus.lifedesks.org/node/888</t>
  </si>
  <si>
    <t>Google of Umecuaro, Mexico</t>
  </si>
  <si>
    <t>http://quercus.lifedesks.org/node/883</t>
  </si>
  <si>
    <t>http://quercus.lifedesks.org/node/959</t>
  </si>
  <si>
    <t>http://quercus.lifedesks.org/node/977</t>
  </si>
  <si>
    <t>http://quercus.lifedesks.org/node/889</t>
  </si>
  <si>
    <t>OAK-UMN-079</t>
  </si>
  <si>
    <t>http://quercus.lifedesks.org/node/914</t>
  </si>
  <si>
    <t>http://quercus.lifedesks.org/node/867</t>
  </si>
  <si>
    <t>http://quercus.lifedesks.org/node/909</t>
  </si>
  <si>
    <t>http://quercus.lifedesks.org/node/908</t>
  </si>
  <si>
    <t>http://quercus.lifedesks.org/node/870</t>
  </si>
  <si>
    <t>GEOLocate web app test Lago Ziraheun</t>
  </si>
  <si>
    <t>http://quercus.lifedesks.org/node/890</t>
  </si>
  <si>
    <t>Google Earth estimate to Lago Ziraheun</t>
  </si>
  <si>
    <t>http://quercus.lifedesks.org/node/887</t>
  </si>
  <si>
    <t>http://quercus.lifedesks.org/node/871</t>
  </si>
  <si>
    <t>Google Earth, mid point of road between Ziraheun and Santa Clara del Cobre</t>
  </si>
  <si>
    <t>http://quercus.lifedesks.org/node/898</t>
  </si>
  <si>
    <t>Google earth to La Escalera, MI, Mx</t>
  </si>
  <si>
    <t>OAK-UMN-243</t>
  </si>
  <si>
    <t>http://quercus.lifedesks.org/node/905</t>
  </si>
  <si>
    <t>Google earth to Michoacan, Mexico.</t>
  </si>
  <si>
    <t>http://quercus.lifedesks.org/node/979</t>
  </si>
  <si>
    <t>http://quercus.lifedesks.org/node/978</t>
  </si>
  <si>
    <t>http://quercus.lifedesks.org/node/882</t>
  </si>
  <si>
    <t>google earth to Macuelizo, Honduras</t>
  </si>
  <si>
    <t>PM1</t>
  </si>
  <si>
    <t>PM2</t>
  </si>
  <si>
    <t>PM4</t>
  </si>
  <si>
    <t>PM96</t>
  </si>
  <si>
    <t>http://quercus.lifedesks.org/node/988</t>
  </si>
  <si>
    <t>OAK-UMN-012</t>
  </si>
  <si>
    <t>OAK-UMN-067</t>
  </si>
  <si>
    <t>OAK-UMN-304</t>
  </si>
  <si>
    <t>CR-JCB-1</t>
  </si>
  <si>
    <t>Quercus costaricensis</t>
  </si>
  <si>
    <t>Costa Rica</t>
  </si>
  <si>
    <t>CR-JCB-2</t>
  </si>
  <si>
    <t>CR-JCB-3</t>
  </si>
  <si>
    <t>Quercus copeyensis</t>
  </si>
  <si>
    <t>AGR-3</t>
  </si>
  <si>
    <t>AGR-4</t>
  </si>
  <si>
    <t>AGR-5</t>
  </si>
  <si>
    <t>AGR-8</t>
  </si>
  <si>
    <t>PM-80b</t>
  </si>
  <si>
    <t>PM-104a</t>
  </si>
  <si>
    <t>PM-3b</t>
  </si>
  <si>
    <t>Google earth to middle of Santa Catalina Island</t>
  </si>
  <si>
    <t>PM-5b</t>
  </si>
  <si>
    <t>PM-10b</t>
  </si>
  <si>
    <t>PM-12b</t>
  </si>
  <si>
    <t>PM-47b</t>
  </si>
  <si>
    <t>PM-93b</t>
  </si>
  <si>
    <t>PM-101a</t>
  </si>
  <si>
    <t>PM-103a</t>
  </si>
  <si>
    <t>OAK-MOR-405</t>
  </si>
  <si>
    <t>OAK-MOR-423</t>
  </si>
  <si>
    <t>OAK-MOR-90</t>
  </si>
  <si>
    <t>http://quercus.lifedesks.org/node/953</t>
  </si>
  <si>
    <t>Google earth to Pitt School Rd in Solano Co., couldn't find Central Lane…</t>
  </si>
  <si>
    <t>OAK-MOR-68</t>
  </si>
  <si>
    <t>http://quercus.lifedesks.org/node/986</t>
  </si>
  <si>
    <t>OAK-MOR-221</t>
  </si>
  <si>
    <t>OAK-MOR-448</t>
  </si>
  <si>
    <t>http://quercus.lifedesks.org/node/1007</t>
  </si>
  <si>
    <t>OAK-MOR-340</t>
  </si>
  <si>
    <t>http://quercus.lifedesks.org/node/987</t>
  </si>
  <si>
    <t>OAK-MOR-204</t>
  </si>
  <si>
    <t>OAK-MOR-76</t>
  </si>
  <si>
    <t>OAK-MOR-167</t>
  </si>
  <si>
    <t>OAK-MOR-123</t>
  </si>
  <si>
    <t>http://quercus.lifedesks.org/node/967</t>
  </si>
  <si>
    <t>OAK-MOR-256</t>
  </si>
  <si>
    <t xml:space="preserve">Elephant Valley Enterprises has address of 633 Heindl R. Canton, MS 39046--- going with this as the </t>
  </si>
  <si>
    <t>OAK-MOR-169</t>
  </si>
  <si>
    <t>Google earth to Canadian Co, OK</t>
  </si>
  <si>
    <t>OAK-MOR-133</t>
  </si>
  <si>
    <t>Google earth to ~center of Santa Cruz island, CA</t>
  </si>
  <si>
    <t>MTU</t>
  </si>
  <si>
    <t>OAK-MOR-599</t>
  </si>
  <si>
    <t>OAK-MOR-698</t>
  </si>
  <si>
    <t>OAK-MOR-683</t>
  </si>
  <si>
    <t>OAK-MOR-692</t>
  </si>
  <si>
    <t>OAK-MOR-687</t>
  </si>
  <si>
    <t>OAK-MOR-685</t>
  </si>
  <si>
    <t>OAK-MOR-686</t>
  </si>
  <si>
    <t>OAK-MOR-694</t>
  </si>
  <si>
    <t>OAK-MOR-700</t>
  </si>
  <si>
    <t>Google Earth to Horseshoe Lake near Olive Branch, IL</t>
  </si>
  <si>
    <t>OAK-MOR-693</t>
  </si>
  <si>
    <t>OAK-MOR-575</t>
  </si>
  <si>
    <t>Google earth to Chimney Rock Park, NC.</t>
  </si>
  <si>
    <t>OAK-MOR-689</t>
  </si>
  <si>
    <t>OAK-MOR-697</t>
  </si>
  <si>
    <t>OAK-MOR-699</t>
  </si>
  <si>
    <t>OAK-MOR-701</t>
  </si>
  <si>
    <t>OAK-MOR-696</t>
  </si>
  <si>
    <t>OAK-MOR-623</t>
  </si>
  <si>
    <t>OAK-MOR-624</t>
  </si>
  <si>
    <t>OAK-MOR-625</t>
  </si>
  <si>
    <t>OAK-MOR-626</t>
  </si>
  <si>
    <t>OAK-MOR-650</t>
  </si>
  <si>
    <t>GEOLocate Web App. To Banner Grade (rd?) in San Diego Co., CA</t>
  </si>
  <si>
    <t>OAK-MOR-632</t>
  </si>
  <si>
    <t>OAK-MOR-639</t>
  </si>
  <si>
    <t>PM143</t>
  </si>
  <si>
    <t>PM107</t>
  </si>
  <si>
    <t>Quercus similis</t>
  </si>
  <si>
    <t>OAK-MOR-588</t>
  </si>
  <si>
    <t>OAK-MOR-589</t>
  </si>
  <si>
    <t>OAK-MOR-590</t>
  </si>
  <si>
    <t>OAK-MOR-591</t>
  </si>
  <si>
    <t>OAK-MOR-593</t>
  </si>
  <si>
    <t>Google earth to ~center of Custer Co., OK</t>
  </si>
  <si>
    <t>Google Earth to center of Henderson Co, NC</t>
  </si>
  <si>
    <t>Google earth to ~center of Johnson Co, Kansas</t>
  </si>
  <si>
    <t>OAK-MOR-245</t>
  </si>
  <si>
    <t>OAK-MOR-487</t>
  </si>
  <si>
    <t>Google earth to Ramsey Co, North Dakota.</t>
  </si>
  <si>
    <t>OAK-MOR-249</t>
  </si>
  <si>
    <t>OAK-MOR-690</t>
  </si>
  <si>
    <t>OAK-MOR-587</t>
  </si>
  <si>
    <t>OAK-MOR-600</t>
  </si>
  <si>
    <t>OAK-MOR-601</t>
  </si>
  <si>
    <t>OAK-MOR-604</t>
  </si>
  <si>
    <t>OAK-MOR-606</t>
  </si>
  <si>
    <t>OAK-MOR-609</t>
  </si>
  <si>
    <t>OAK-MOR-578</t>
  </si>
  <si>
    <t>OAK-MOR-580</t>
  </si>
  <si>
    <t>OAK-MOR-581</t>
  </si>
  <si>
    <t>OAK-MOR-582</t>
  </si>
  <si>
    <t>OAK-MOR-583</t>
  </si>
  <si>
    <t>OAK-MOR-584</t>
  </si>
  <si>
    <t>OAK-MOR-617</t>
  </si>
  <si>
    <t>OAK-MOR-618</t>
  </si>
  <si>
    <t>OAK-MOR-620</t>
  </si>
  <si>
    <t>OAK-MOR-621</t>
  </si>
  <si>
    <t>OAK-MOR-622</t>
  </si>
  <si>
    <t>OAK-MOR-646</t>
  </si>
  <si>
    <t>OAK-MOR-648</t>
  </si>
  <si>
    <t>OAK-MOR-651</t>
  </si>
  <si>
    <t>OAK-MOR-652</t>
  </si>
  <si>
    <t>OAK-MOR-653</t>
  </si>
  <si>
    <t>OAK-MOR-658</t>
  </si>
  <si>
    <t>OAK-MOR-659</t>
  </si>
  <si>
    <t>OAK-MOR-660</t>
  </si>
  <si>
    <t>OAK-MOR-662</t>
  </si>
  <si>
    <t>OAK-MOR-663</t>
  </si>
  <si>
    <t>OAK-MOR-671</t>
  </si>
  <si>
    <t>OAK-MOR-672</t>
  </si>
  <si>
    <t>OAK-MOR-673</t>
  </si>
  <si>
    <t>Google earth to Montreal, Quebec</t>
  </si>
  <si>
    <t>OAK-MOR-718</t>
  </si>
  <si>
    <t>FF-235</t>
  </si>
  <si>
    <t>OAK-MOR-713</t>
  </si>
  <si>
    <t>FF-244</t>
  </si>
  <si>
    <t>OAK-MOR-707</t>
  </si>
  <si>
    <t>FF-242</t>
  </si>
  <si>
    <t>Georeference_source</t>
  </si>
  <si>
    <t>#</t>
  </si>
  <si>
    <t>latitude_georef</t>
  </si>
  <si>
    <t>longitude_georef</t>
  </si>
  <si>
    <t>City_georef</t>
  </si>
  <si>
    <t>County_georef</t>
  </si>
  <si>
    <t>country-georef</t>
  </si>
  <si>
    <t>state_province_georef</t>
  </si>
  <si>
    <t>spont. Keep gps coordinates.</t>
  </si>
  <si>
    <t>OAK-MOR-611</t>
  </si>
  <si>
    <t>OAK-MOR-614</t>
  </si>
  <si>
    <t>OAK-MOR-615</t>
  </si>
  <si>
    <t>OAK-MOR-616</t>
  </si>
  <si>
    <t>OAK-MOR-289</t>
  </si>
  <si>
    <t>OAK-MOR-608</t>
  </si>
  <si>
    <t>OAK-MOR-711</t>
  </si>
  <si>
    <t>OAK-MOR-729</t>
  </si>
  <si>
    <t>OAK-MOR-735</t>
  </si>
  <si>
    <t>collected on 21.10.2013</t>
  </si>
  <si>
    <t>OAK-MOR-736</t>
  </si>
  <si>
    <t>Coll #412</t>
  </si>
  <si>
    <t>OAK-MOR-627</t>
  </si>
  <si>
    <t>OAK-MOR-628</t>
  </si>
  <si>
    <t>OAK-MOR-674</t>
  </si>
  <si>
    <t>OAK-MOR-723</t>
  </si>
  <si>
    <t>FF-243</t>
  </si>
  <si>
    <t>OAK-MOR-709</t>
  </si>
  <si>
    <t>FF-240</t>
  </si>
  <si>
    <t>OAK-MOR-716</t>
  </si>
  <si>
    <t>FF-249</t>
  </si>
  <si>
    <t>OAK-MOR-708</t>
  </si>
  <si>
    <t>FF-247</t>
  </si>
  <si>
    <t>PM179</t>
  </si>
  <si>
    <t>PM178</t>
  </si>
  <si>
    <t>PM189</t>
  </si>
  <si>
    <t>OAK-MOR-649</t>
  </si>
  <si>
    <t>OAK-MOR-727</t>
  </si>
  <si>
    <t>OAK-MOR-728</t>
  </si>
  <si>
    <t>IL-MOR-tex-1</t>
  </si>
  <si>
    <t>FF-236</t>
  </si>
  <si>
    <t>FF-237</t>
  </si>
  <si>
    <t>FF-238</t>
  </si>
  <si>
    <t>FF-239</t>
  </si>
  <si>
    <t>FF-241</t>
  </si>
  <si>
    <t>FF-245</t>
  </si>
  <si>
    <t>FF-246</t>
  </si>
  <si>
    <t>FF-248</t>
  </si>
  <si>
    <t>FF-250</t>
  </si>
  <si>
    <t>Quercus copeyenses</t>
  </si>
  <si>
    <t>copeyenses</t>
  </si>
  <si>
    <t>Quercus costaricenses</t>
  </si>
  <si>
    <t>costaricenses</t>
  </si>
  <si>
    <t>El Cumbre, Cuenca del Savegres</t>
  </si>
  <si>
    <t>Oliver gailing rubra #1- from Oak buds</t>
  </si>
  <si>
    <t>Oliver gailing rubra #2- from Oak buds</t>
  </si>
  <si>
    <t>Oliver gailing rubra #3- from Oak buds</t>
  </si>
  <si>
    <t>Oliver gailing rubra #4- from Oak buds</t>
  </si>
  <si>
    <t>Oliver gailing rubra #5- from Oak buds</t>
  </si>
  <si>
    <t>Oliver gailing rubra #6- from Oak buds</t>
  </si>
  <si>
    <t>Oliver gailing rubra #7- from Oak buds</t>
  </si>
  <si>
    <t>Oliver gailing rubra #8- from Oak buds</t>
  </si>
  <si>
    <t>Oliver gailing rubra #9- from Oak buds</t>
  </si>
  <si>
    <t>Oliver gailing rubra #10- from Oak buds</t>
  </si>
  <si>
    <t>Oliver gailing rubra #11- from Oak buds</t>
  </si>
  <si>
    <t>Oliver gailing rubra #12- from Oak buds</t>
  </si>
  <si>
    <t>Oliver gailing rubra #13- from Oak buds</t>
  </si>
  <si>
    <t>Oliver gailing rubra #14- from Oak buds</t>
  </si>
  <si>
    <t>Oliver gailing rubra #15- from Oak buds</t>
  </si>
  <si>
    <t>Oliver gailing rubra #16- from Oak buds</t>
  </si>
  <si>
    <t>Min Deng's RAD Plate</t>
  </si>
  <si>
    <t>Prelim</t>
  </si>
  <si>
    <t>&gt;BJSL25</t>
  </si>
  <si>
    <t>&gt;CRL0030</t>
  </si>
  <si>
    <t>&gt;CUVN10</t>
  </si>
  <si>
    <t>&gt;FLBA140</t>
  </si>
  <si>
    <t>&gt;FLCK216</t>
  </si>
  <si>
    <t>&gt;MXED8</t>
  </si>
  <si>
    <t>Castanea densata_&gt;DM71</t>
  </si>
  <si>
    <t>Castanopsis fissa_&gt;DM46</t>
  </si>
  <si>
    <t>Cyclobalanopsis championii_&gt;DM20</t>
  </si>
  <si>
    <t>Cyclobalanopsis glaucoides_&gt;DM9</t>
  </si>
  <si>
    <t>Cyclobalanopsis pachyloma_&gt;DM11</t>
  </si>
  <si>
    <t>lithocarpus litseifolius_&gt;DM72</t>
  </si>
  <si>
    <t>lithocarpus mairei_&gt;DM73</t>
  </si>
  <si>
    <t>Lithocarpus pseduoarcea_&gt;DM45</t>
  </si>
  <si>
    <t>Quercus acerifolia _&gt;OAK-MOR-689</t>
  </si>
  <si>
    <t>Quercus acerifolia_&gt;OAK-MOR-435</t>
  </si>
  <si>
    <t>Quercus acutifolia_&gt;OAK-UMN-261</t>
  </si>
  <si>
    <t>Quercus acutifolia_&gt;OAK-UMN-280</t>
  </si>
  <si>
    <t>Quercus agrifolia var. oxyadenia_&gt;OAK-MOR-127</t>
  </si>
  <si>
    <t>Quercus agrifolia_&gt;PM2</t>
  </si>
  <si>
    <t>Quercus ajoensis_&gt;OAK-UMN-037</t>
  </si>
  <si>
    <t>Quercus ajoensis_&gt;OAK-UMN-038</t>
  </si>
  <si>
    <t>Quercus alba_&gt;OAK-MOR-204</t>
  </si>
  <si>
    <t>Quercus alba_&gt;OAK-MOR-359</t>
  </si>
  <si>
    <t>Quercus alba_&gt;OAK-MOR-76</t>
  </si>
  <si>
    <t>Quercus alba_&gt;PM-19</t>
  </si>
  <si>
    <t>Quercus aliena_&gt;OAK-MOR-698</t>
  </si>
  <si>
    <t>Quercus arizonica_&gt;OAK-MOR-413</t>
  </si>
  <si>
    <t>Quercus arizonica_&gt;OAK-MOR-535</t>
  </si>
  <si>
    <t>Quercus arizonica_&gt;OAK-MOR-685</t>
  </si>
  <si>
    <t>Quercus arkansana_&gt;OAK-MOR-509</t>
  </si>
  <si>
    <t>Quercus arkansana_&gt;OAK-MOR-510</t>
  </si>
  <si>
    <t>Quercus austrina_&gt;OAK-MOR-511</t>
  </si>
  <si>
    <t>Quercus austrina_&gt;OAK-UMN-003</t>
  </si>
  <si>
    <t>Quercus berberidifolia_&gt;OAK-MOR-507</t>
  </si>
  <si>
    <t>Quercus berberidifolia_&gt;OAK-MOR-508</t>
  </si>
  <si>
    <t>Quercus bicolor_&gt;OAK-MOR-342</t>
  </si>
  <si>
    <t>Quercus boyntonii_&gt;OAK-MOR-436</t>
  </si>
  <si>
    <t>Quercus boyntonii_&gt;OAK-MOR-544</t>
  </si>
  <si>
    <t>Quercus buckleyi_&gt;OAK-MOR-226</t>
  </si>
  <si>
    <t>Quercus buckleyi_&gt;OAK-MOR-441A</t>
  </si>
  <si>
    <t>Quercus canariensis_&gt;OAK-MOR-534</t>
  </si>
  <si>
    <t>Quercus canbyi_&gt;OAK-MOR-443</t>
  </si>
  <si>
    <t>Quercus canbyi_&gt;OAK-MOR-543</t>
  </si>
  <si>
    <t>Quercus candicans_&gt;OAK-UMN-103</t>
  </si>
  <si>
    <t>Quercus candicans_&gt;OAK-UMN-156</t>
  </si>
  <si>
    <t>Quercus castanea_&gt;OAK-UMN-079</t>
  </si>
  <si>
    <t>Quercus castanea_&gt;OAK-UMN-271</t>
  </si>
  <si>
    <t>Quercus chapmanii_&gt;OAK-MOR-444</t>
  </si>
  <si>
    <t>Quercus chapmanii_&gt;OAK-UMN-004</t>
  </si>
  <si>
    <t>Quercus chrysolepis_&gt;OAK-MOR-415</t>
  </si>
  <si>
    <t>Quercus chrysolepis_&gt;OAK-MOR-474</t>
  </si>
  <si>
    <t>Quercus chrysolepis_&gt;OAK-MOR-650</t>
  </si>
  <si>
    <t>Quercus coccinea_&gt;OAK-MOR-405</t>
  </si>
  <si>
    <t>Quercus coccinea_&gt;OAK-MOR-423</t>
  </si>
  <si>
    <t>Quercus coccinea_&gt;OAK-MOR-JW2604</t>
  </si>
  <si>
    <t>Quercus conspersa_&gt;OAK-UMN-297</t>
  </si>
  <si>
    <t>Quercus conspersa_&gt;OAK-UMN-334</t>
  </si>
  <si>
    <t>Quercus conzattii_&gt;OAK-UMN-255</t>
  </si>
  <si>
    <t>Quercus conzattii_&gt;OAK-UMN-257</t>
  </si>
  <si>
    <t>Quercus copeyensis_&gt;CR-JCB-3</t>
  </si>
  <si>
    <t>Quercus cortesii_&gt;OAK-UMN-356</t>
  </si>
  <si>
    <t>Quercus cortesii_&gt;OAK-UMN-374</t>
  </si>
  <si>
    <t>Quercus costaricensis_&gt;CR-JCB-1</t>
  </si>
  <si>
    <t>Quercus costaricensis_&gt;CR-JCB-2</t>
  </si>
  <si>
    <t>Quercus crassifolia_&gt;OAK-UMN-060</t>
  </si>
  <si>
    <t>Quercus crassifolia_&gt;OAK-UMN-243</t>
  </si>
  <si>
    <t>Quercus crassipes_&gt;OAK-UMN-173</t>
  </si>
  <si>
    <t>Quercus crassipes_&gt;OAK-UMN-236</t>
  </si>
  <si>
    <t>Quercus crispifolia _&gt;OAK-UMN-304</t>
  </si>
  <si>
    <t>Quercus crispifolia_&gt;OAK-UMN-314</t>
  </si>
  <si>
    <t>Quercus deserticola_&gt;OAK-UMN-091</t>
  </si>
  <si>
    <t>Quercus deserticola_&gt;OAK-UMN-146</t>
  </si>
  <si>
    <t>Quercus diversifolia_&gt;OAK-MOR-400</t>
  </si>
  <si>
    <t>Quercus douglasii_&gt;OAK-MOR-401</t>
  </si>
  <si>
    <t>Quercus douglasii_&gt;OAK-MOR-531</t>
  </si>
  <si>
    <t>Quercus douglasii_&gt;OAK-MOR-696</t>
  </si>
  <si>
    <t>Quercus douglasii_&gt;OAK-MOR-90</t>
  </si>
  <si>
    <t>Quercus durata_&gt;OAK-MOR-336</t>
  </si>
  <si>
    <t>Quercus durata_&gt;PM1</t>
  </si>
  <si>
    <t>Quercus eduardii_&gt;OAK-UMN-128</t>
  </si>
  <si>
    <t>Quercus eduardii_&gt;OAK-UMN-133</t>
  </si>
  <si>
    <t>Quercus elliottii = Quercus pumila ??_&gt;OAK-UMN-015</t>
  </si>
  <si>
    <t>Quercus elliottii_&gt;OAK-UMN-014</t>
  </si>
  <si>
    <t>Quercus ellipsoidalis_&gt;OAK-MOR-390</t>
  </si>
  <si>
    <t>Quercus ellipsoidalis_&gt;OAK-MOR-489</t>
  </si>
  <si>
    <t>Quercus elliptica_&gt;OAK-UMN-311</t>
  </si>
  <si>
    <t>Quercus elliptica_&gt;OAK-UMN-346</t>
  </si>
  <si>
    <t>Quercus emoryi_&gt;OAK-MOR-414</t>
  </si>
  <si>
    <t>Quercus engelmannii_&gt;OAK-MOR-394</t>
  </si>
  <si>
    <t>Quercus engelmannii_&gt;OAK-MOR-406</t>
  </si>
  <si>
    <t>Quercus eugeniifolia_&gt;OAK-UMN-352</t>
  </si>
  <si>
    <t>Quercus eugeniifolia_&gt;OAK-UMN-381</t>
  </si>
  <si>
    <t>Quercus fabri_&gt;OAK-MOR-545</t>
  </si>
  <si>
    <t>Quercus faginea var alpestris_&gt;OAK-MOR-446</t>
  </si>
  <si>
    <t>Quercus falcata_&gt;OAK-MOR-68</t>
  </si>
  <si>
    <t>Quercus falcata_&gt;OAK-UMN-005</t>
  </si>
  <si>
    <t>Quercus gambelii_&gt;OAK-MOR-387</t>
  </si>
  <si>
    <t>Quercus gambelii_&gt;OAK-MOR-546</t>
  </si>
  <si>
    <t>Quercus garryana var. fruticosa = Q. garryana v. breweri_&gt;OAK-MOR-422</t>
  </si>
  <si>
    <t>Quercus gentryi_&gt;OAK-UMN-045</t>
  </si>
  <si>
    <t>Quercus gentryi_&gt;OAK-UMN-047</t>
  </si>
  <si>
    <t>Quercus georgiana_&gt;OAK-MOR-686</t>
  </si>
  <si>
    <t>Quercus georgiana_&gt;PM-101a</t>
  </si>
  <si>
    <t>Quercus germana_&gt;OAK-MOR-305</t>
  </si>
  <si>
    <t>Quercus germana_&gt;OAK-MOR-463</t>
  </si>
  <si>
    <t>Quercus germanii_&gt;AGR-3</t>
  </si>
  <si>
    <t>Quercus germanii_&gt;AGR-4</t>
  </si>
  <si>
    <t>Quercus glabrescens_&gt;OAK-MOR-462</t>
  </si>
  <si>
    <t>Quercus glaucescens_&gt;OAK-UMN-309</t>
  </si>
  <si>
    <t>Quercus glaucoides_&gt;OAK-UMN-265</t>
  </si>
  <si>
    <t>Quercus glaucoides_&gt;OAK-UMN-294</t>
  </si>
  <si>
    <t>Quercus glaucoides_&gt;OAK-UMN-333</t>
  </si>
  <si>
    <t>Quercus graciliformis_&gt;OAK-MOR-485</t>
  </si>
  <si>
    <t>Quercus gravesii_&gt;OAK-MOR-399</t>
  </si>
  <si>
    <t>Quercus gravesii_&gt;OAK-MOR-429</t>
  </si>
  <si>
    <t>Quercus greggii_&gt;OAK-MOR-403</t>
  </si>
  <si>
    <t>Quercus griffithii_&gt;OAK-MOR-529</t>
  </si>
  <si>
    <t>Quercus grisea_&gt;OAK-MOR-362</t>
  </si>
  <si>
    <t>Quercus grisea_&gt;OAK-MOR-376</t>
  </si>
  <si>
    <t>Quercus havardii_&gt;OAK-MOR-430</t>
  </si>
  <si>
    <t>Quercus hemisphaerica_&gt;PM-47b</t>
  </si>
  <si>
    <t>Quercus hypoleucoides_&gt;OAK-MOR-410</t>
  </si>
  <si>
    <t>Quercus hypoleucoides_&gt;OAK-MOR-416</t>
  </si>
  <si>
    <t>Quercus ilicifolia_&gt;PM-80b</t>
  </si>
  <si>
    <t>Quercus iltisii_&gt;OAK-UMN-323</t>
  </si>
  <si>
    <t>Quercus imbricaria_&gt;OAK-MOR-391</t>
  </si>
  <si>
    <t>Quercus imbricaria_&gt;OAK-MOR-421</t>
  </si>
  <si>
    <t>Quercus incana_&gt;PM-104a</t>
  </si>
  <si>
    <t>Quercus incana_&gt;PM-49</t>
  </si>
  <si>
    <t>Quercus inopina_&gt;OAK-UMN-007</t>
  </si>
  <si>
    <t>Quercus inopina_&gt;OAK-UMN-008</t>
  </si>
  <si>
    <t>Quercus insignis_&gt;OAK-UMN-358</t>
  </si>
  <si>
    <t>Quercus insignis_&gt;OAK-UMN-383</t>
  </si>
  <si>
    <t>Quercus kelloggii_&gt;OAK-MOR-476</t>
  </si>
  <si>
    <t>Quercus kelloggii_&gt;PM-5b</t>
  </si>
  <si>
    <t>Quercus laceyi_&gt;OAK-MOR-189</t>
  </si>
  <si>
    <t>Quercus laceyi_&gt;OAK-MOR-438</t>
  </si>
  <si>
    <t>Quercus laeta_&gt;OAK-UMN-088</t>
  </si>
  <si>
    <t>Quercus laeta_&gt;OAK-UMN-124</t>
  </si>
  <si>
    <t>Quercus laevis_&gt;OAK-MOR-683</t>
  </si>
  <si>
    <t>Quercus lancifolia_&gt;OAK-UMN-357</t>
  </si>
  <si>
    <t>Quercus lancifolia_&gt;OAK-UMN-378</t>
  </si>
  <si>
    <t>Quercus laurifolia_&gt;OAK-UMN-009</t>
  </si>
  <si>
    <t>Quercus laurifolia_&gt;OAK-UMN-010</t>
  </si>
  <si>
    <t>Quercus laurina_&gt;OAK-UMN-058</t>
  </si>
  <si>
    <t>Quercus laurina_&gt;OAK-UMN-324</t>
  </si>
  <si>
    <t>Quercus libani_&gt;OAK-MOR-191</t>
  </si>
  <si>
    <t>Quercus liebmanii_&gt;OAK-UMN-258</t>
  </si>
  <si>
    <t>Quercus liebmanii_&gt;OAK-UMN-288</t>
  </si>
  <si>
    <t>Quercus lobata _&gt;OAK-MOR-697</t>
  </si>
  <si>
    <t>Quercus lobata_&gt;OAK-MOR-123</t>
  </si>
  <si>
    <t>Quercus lobata_&gt;OAK-MOR-375</t>
  </si>
  <si>
    <t>Quercus lobata_&gt;OAK-MOR-502</t>
  </si>
  <si>
    <t>Quercus longispica_&gt;DM36</t>
  </si>
  <si>
    <t>Quercus lyrata_&gt;OAK-MOR-385</t>
  </si>
  <si>
    <t>Quercus lyrata_&gt;OAK-UMN-011</t>
  </si>
  <si>
    <t>Quercus macranthera subsp. syspirensis_&gt;OAK-MOR-486</t>
  </si>
  <si>
    <t>Quercus macrocarpa_&gt;OAK-MOR-356</t>
  </si>
  <si>
    <t>Quercus macrocarpa_&gt;OAK-MOR-357</t>
  </si>
  <si>
    <t>Quercus magnolifolia_&gt;JCB-MX-JA-MA-153</t>
  </si>
  <si>
    <t>Quercus magnolifolia_&gt;OAK-UMN-166</t>
  </si>
  <si>
    <t>Quercus margarettae_&gt;OAK-MOR-221</t>
  </si>
  <si>
    <t>Quercus margarettae_&gt;OAK-MOR-420</t>
  </si>
  <si>
    <t>Quercus marilandica_&gt;OAK-MOR-527</t>
  </si>
  <si>
    <t>Quercus marilandica_&gt;PM-12b</t>
  </si>
  <si>
    <t>Quercus mexicana_&gt;OAK-MOR-402</t>
  </si>
  <si>
    <t>Quercus mexicana_&gt;OAK-MOR-488</t>
  </si>
  <si>
    <t>Quercus michauxi_&gt;OAK-MOR-353</t>
  </si>
  <si>
    <t>Quercus michauxi_&gt;OAK-MOR-694</t>
  </si>
  <si>
    <t>Quercus michauxi_&gt;OAK-MOR-700</t>
  </si>
  <si>
    <t>Quercus mohriana_&gt;OAK-MOR-125</t>
  </si>
  <si>
    <t>Quercus mohriana_&gt;OAK-MOR-222</t>
  </si>
  <si>
    <t>Quercus mongolica_&gt;OAK-MOR-360</t>
  </si>
  <si>
    <t>Quercus montana_&gt;OAK-MOR-352</t>
  </si>
  <si>
    <t>Quercus montana_&gt;OAK-MOR-575</t>
  </si>
  <si>
    <t>Quercus montana_&gt;OAK-MOR-693</t>
  </si>
  <si>
    <t>Quercus montana_&gt;PM-76</t>
  </si>
  <si>
    <t>Quercus muehlenbergii_&gt;OAK-MOR-383</t>
  </si>
  <si>
    <t>Quercus muehlenbergii_&gt;OAK-MOR-632</t>
  </si>
  <si>
    <t>Quercus muehlenbergii_&gt;OAK-MOR-639</t>
  </si>
  <si>
    <t>Quercus muehlenbergii_&gt;PM-98</t>
  </si>
  <si>
    <t>Quercus myrtifolia_&gt;OAK-UMN-012</t>
  </si>
  <si>
    <t>Quercus myrtifolia_&gt;OAK-UMN-013</t>
  </si>
  <si>
    <t>Quercus new species_&gt;JCB-MX-OA-OA-34</t>
  </si>
  <si>
    <t>Quercus nigra_&gt;OAK-MOR-256</t>
  </si>
  <si>
    <t>Quercus nuttallii New Madrid = Q. texana New Madrid_&gt;OAK-MOR-490</t>
  </si>
  <si>
    <t>Quercus oblongifolia_&gt;OAK-MOR-398</t>
  </si>
  <si>
    <t>Quercus oblongifolia_&gt;OAK-MOR-417</t>
  </si>
  <si>
    <t>Quercus obtusata_&gt;JCB-MX-JA-TS-215</t>
  </si>
  <si>
    <t>JCB-MX-JA-(M/T)S-215 ????</t>
  </si>
  <si>
    <t>Quercus obtusata_&gt;OAK-UMN-136</t>
  </si>
  <si>
    <t>Quercus obtusata_&gt;OAK-UMN-302</t>
  </si>
  <si>
    <t>Quercus ocoteifolia_&gt;OAK-UMN-106</t>
  </si>
  <si>
    <t>Quercus oglethorpensis_&gt;OAK-MOR-548</t>
  </si>
  <si>
    <t>Quercus pacifica_&gt;OAK-MOR-470</t>
  </si>
  <si>
    <t>Quercus pacifica_&gt;PM-3b</t>
  </si>
  <si>
    <t>Quercus pagoda_&gt;OAK-MOR-354</t>
  </si>
  <si>
    <t>Quercus pagoda_&gt;PM-10b</t>
  </si>
  <si>
    <t>Quercus palmeri_&gt;OAK-MOR-135</t>
  </si>
  <si>
    <t>Quercus palustris_&gt;OAK-MOR-358</t>
  </si>
  <si>
    <t>Quercus palustris_&gt;OAK-MOR-699</t>
  </si>
  <si>
    <t>Quercus parvula_&gt;OAKS-MOR-492</t>
  </si>
  <si>
    <t>Quercus peduncularis_&gt;OAK-UMN-070</t>
  </si>
  <si>
    <t>Quercus peduncularis_&gt;OAK-UMN-293</t>
  </si>
  <si>
    <t>Quercus pedunculiflora  syn of Quercus robur subsp. pedunculiflora_&gt;OAK-MOR-521</t>
  </si>
  <si>
    <t>Quercus petraea_&gt;OAK-MOR-520</t>
  </si>
  <si>
    <t>Quercus pinnativenulosa_&gt;AGR-5</t>
  </si>
  <si>
    <t>Quercus planipocula_&gt;OAK-MOR-495</t>
  </si>
  <si>
    <t>Quercus polycarpa = Quercus petraea ssp. iberica_&gt;OAK-MOR-351</t>
  </si>
  <si>
    <t>Quercus polymorpha_&gt;OAK-MOR-173</t>
  </si>
  <si>
    <t>Quercus polymorpha_&gt;OAK-MOR-174</t>
  </si>
  <si>
    <t>Quercus pontica_&gt;OAK-MOR-199</t>
  </si>
  <si>
    <t>Quercus pontica_&gt;OAK-MOR-623</t>
  </si>
  <si>
    <t>Quercus pontica_&gt;OAK-MOR-624</t>
  </si>
  <si>
    <t>Quercus potosina_&gt;OAK-UMN-260</t>
  </si>
  <si>
    <t>Quercus potosina_&gt;OAK-UMN-263</t>
  </si>
  <si>
    <t>Quercus prinoides_&gt;OAK-MOR-532</t>
  </si>
  <si>
    <t>Quercus prinoides_&gt;PM-93b</t>
  </si>
  <si>
    <t>Quercus pubescens_&gt;OAK-MOR-496</t>
  </si>
  <si>
    <t>Quercus pungens_&gt;OAK-MOR-395</t>
  </si>
  <si>
    <t>Quercus pungens_&gt;OAK-MOR-428</t>
  </si>
  <si>
    <t>Quercus pyrenaica_&gt;OAK-MOR-533</t>
  </si>
  <si>
    <t>Quercus resinosa_&gt;JCB-MX-JA-TM-123</t>
  </si>
  <si>
    <t>Quercus resinosa_&gt;OAK-UMN-041</t>
  </si>
  <si>
    <t>Quercus resinosa_&gt;OAK-UMN-140</t>
  </si>
  <si>
    <t>Quercus robur_&gt;OAK-MOR-392</t>
  </si>
  <si>
    <t>Quercus robur_&gt;OAK-MOR-692</t>
  </si>
  <si>
    <t>Quercus rubra_&gt;OAK-MOR-498</t>
  </si>
  <si>
    <t>Quercus rugosa_&gt;OAK-UMN-150</t>
  </si>
  <si>
    <t>Quercus rugosa_&gt;OAK-UMN-276</t>
  </si>
  <si>
    <t>Quercus sadleriana_&gt;OAK-MOR-625</t>
  </si>
  <si>
    <t>Quercus sadleriana_&gt;OAK-MOR-626</t>
  </si>
  <si>
    <t>Quercus sadleriana_&gt;PM-103a</t>
  </si>
  <si>
    <t>Quercus sapotifolia_&gt;OAK-UMN-385</t>
  </si>
  <si>
    <t>Quercus sapotifolia_&gt;OAK-UMN-395</t>
  </si>
  <si>
    <t>Quercus sartorii_&gt;AGR-8</t>
  </si>
  <si>
    <t>Quercus sartorii_&gt;OAK-MOR-499</t>
  </si>
  <si>
    <t>Quercus scytophylla_&gt;OAK-UMN-180</t>
  </si>
  <si>
    <t>Quercus scytophylla_&gt;OAK-UMN-268</t>
  </si>
  <si>
    <t>Quercus segoviensis_&gt;OAK-UMN-391</t>
  </si>
  <si>
    <t>Quercus shumardii_&gt;OAK-MOR-169</t>
  </si>
  <si>
    <t>Quercus shumardii_&gt;OAK-MOR-419</t>
  </si>
  <si>
    <t>Quercus similis_&gt;PM107</t>
  </si>
  <si>
    <t>Quercus sinuata var. breviloba_&gt;OAK-MOR-448</t>
  </si>
  <si>
    <t>Quercus sinuata_&gt;OAK-MOR-418</t>
  </si>
  <si>
    <t>Quercus stellata_&gt;OAK-MOR-340</t>
  </si>
  <si>
    <t>Quercus stellata_&gt;OAK-MOR-388</t>
  </si>
  <si>
    <t>Quercus stellata_&gt;PM11</t>
  </si>
  <si>
    <t>Quercus texana = Quercus nuttallii var. cachensis _&gt;OAK-MOR-500</t>
  </si>
  <si>
    <t>Quercus texana_&gt;OAK-MOR-687</t>
  </si>
  <si>
    <t>Quercus tomentella_&gt;OAK-MOR-133</t>
  </si>
  <si>
    <t>Quercus tomentella_&gt;PM4</t>
  </si>
  <si>
    <t>Quercus toumeyi_&gt;OAK-MOR-365</t>
  </si>
  <si>
    <t>Quercus toumeyi_&gt;OAK-MOR-411</t>
  </si>
  <si>
    <t>Quercus turbinella_&gt;OAK-MOR-537</t>
  </si>
  <si>
    <t>Quercus turbinella_&gt;OAK-UMN-040</t>
  </si>
  <si>
    <t>Quercus uxoris_&gt;OAK-UMN-066</t>
  </si>
  <si>
    <t>Quercus uxoris_&gt;OAK-UMN-067</t>
  </si>
  <si>
    <t>Quercus vacciniifolia_&gt;OAK-MOR-377</t>
  </si>
  <si>
    <t>Quercus vaseyana_&gt;OAK-MOR-397</t>
  </si>
  <si>
    <t>Quercus vaseyana_&gt;OAK-MOR-528</t>
  </si>
  <si>
    <t>Quercus velutina_&gt;OAK-MOR-167</t>
  </si>
  <si>
    <t>Quercus velutina_&gt;OAK-MOR-393</t>
  </si>
  <si>
    <t>Quercus wislizeni_&gt;OAK-MOR-516</t>
  </si>
  <si>
    <t>Quercus wislizeni_&gt;OAK-MOR-517</t>
  </si>
  <si>
    <t>Quercus x acutidens_&gt;OAK-MOR-701</t>
  </si>
  <si>
    <t>Quercus yiwuensis_&gt;DM58</t>
  </si>
  <si>
    <t>Voucher Imaged</t>
  </si>
  <si>
    <t>http://quercus.lifedesks.org/node/1152</t>
  </si>
  <si>
    <t>http://quercus.lifedesks.org/node/1151</t>
  </si>
  <si>
    <t>http://quercus.lifedesks.org/node/1148</t>
  </si>
  <si>
    <t>http://quercus.lifedesks.org/node/1149</t>
  </si>
  <si>
    <t>http://quercus.lifedesks.org/node/1146</t>
  </si>
  <si>
    <t>http://quercus.lifedesks.org/node/1147</t>
  </si>
  <si>
    <t>http://quercus.lifedesks.org/node/1145</t>
  </si>
  <si>
    <t>http://quercus.lifedesks.org/node/1144</t>
  </si>
  <si>
    <t>http://quercus.lifedesks.org/node/1143</t>
  </si>
  <si>
    <t>http://quercus.lifedesks.org/node/1142</t>
  </si>
  <si>
    <t>http://quercus.lifedesks.org/node/1140</t>
  </si>
  <si>
    <t>http://quercus.lifedesks.org/node/1141</t>
  </si>
  <si>
    <t>http://quercus.lifedesks.org/node/1139</t>
  </si>
  <si>
    <t>http://quercus.lifedesks.org/node/1138</t>
  </si>
  <si>
    <t>http://quercus.lifedesks.org/node/1137</t>
  </si>
  <si>
    <t>http://quercus.lifedesks.org/node/1136</t>
  </si>
  <si>
    <t>http://quercus.lifedesks.org/node/1135</t>
  </si>
  <si>
    <t>http://quercus.lifedesks.org/node/1134</t>
  </si>
  <si>
    <t>http://quercus.lifedesks.org/node/1132</t>
  </si>
  <si>
    <t>http://quercus.lifedesks.org/node/1133</t>
  </si>
  <si>
    <t>http://quercus.lifedesks.org/node/1131</t>
  </si>
  <si>
    <t>http://quercus.lifedesks.org/node/1130</t>
  </si>
  <si>
    <t>http://quercus.lifedesks.org/node/1129</t>
  </si>
  <si>
    <t>http://quercus.lifedesks.org/node/1128</t>
  </si>
  <si>
    <t>http://quercus.lifedesks.org/node/1127</t>
  </si>
  <si>
    <t>http://quercus.lifedesks.org/node/1126</t>
  </si>
  <si>
    <t>http://quercus.lifedesks.org/node/1124</t>
  </si>
  <si>
    <t>http://quercus.lifedesks.org/node/1125</t>
  </si>
  <si>
    <t>http://quercus.lifedesks.org/node/1123</t>
  </si>
  <si>
    <t>http://quercus.lifedesks.org/node/1121</t>
  </si>
  <si>
    <t>http://quercus.lifedesks.org/node/1122</t>
  </si>
  <si>
    <t>http://quercus.lifedesks.org/node/1120</t>
  </si>
  <si>
    <t>http://quercus.lifedesks.org/node/1118</t>
  </si>
  <si>
    <t>Quercus turbinella Greene ??</t>
  </si>
  <si>
    <t>Could be Q. john-tuckeri</t>
  </si>
  <si>
    <t>! Agreed</t>
  </si>
  <si>
    <t xml:space="preserve">A bit atypical, but not clear why it is placed with mostly eastern oak species. </t>
  </si>
  <si>
    <t>? Looks like another species</t>
  </si>
  <si>
    <t>Quercus agrifolia Née ???</t>
  </si>
  <si>
    <t>Quercus agrifolia Née ?</t>
  </si>
  <si>
    <t>don't have vouchers for these at MOR (April-4-2014)</t>
  </si>
  <si>
    <t>no</t>
  </si>
  <si>
    <t xml:space="preserve">Material sent to MOR on ~10/10 received ~10/15, to be extracted in Fall 2013, from leaves shipped UPS; no Extractions ever yielded enough DNA.  </t>
  </si>
  <si>
    <t>leaf material mailed on ~oct 8th (maybe??), received on 10/21; material is brown in color and based upon prior experience won't yield sucessful results. Didn't extract from.</t>
  </si>
  <si>
    <t>leaf material mailed on ~oct 8th (maybe??), received on 10/21; material brown in color, attempted extraction, extraction brown in color, did not digest by R.E.'s</t>
  </si>
  <si>
    <t>extraction is brown in color, I've experienced that brown colored extractions don't seem to work for RAD analysis; 1 restriction digestion experiement had "Brown" dna extraction not digesting.  Not sending extraction.</t>
  </si>
  <si>
    <t>leaf material mailed on ~oct 8th (maybe??), received on 10/21, this material is brown and not usable</t>
  </si>
  <si>
    <t>sample 1 (s.n); "MA-ISR-cerris-1b"</t>
  </si>
  <si>
    <t>sample 2 (s.n); "MA-ISR-cerris-2b"</t>
  </si>
  <si>
    <t>sample 1 (s.n); "MA-ISR-look-1b" - MH note: I think this might actually be a repeat of what I have as the original sample 2…...recollected on Mt. Hermon, "500m S of Lower Ski Lift"</t>
  </si>
  <si>
    <t>leaf material mailed on ~oct 8th (maybe??), received on 10/21 this material is not good, brown.; material recollected to and shipped ~1 week to get fresher material.  Material from recollect is what is going to Floragenex.</t>
  </si>
  <si>
    <t>leaf material mailed on ~oct 8th (maybe??), received on 10/21; this material is brown and not usable. Note recollection is labeled as sn 1, however ski lift description makes me think it matches up to this specimen in our database. It is from the recollected material that was shipped faster, that the extraction came from. (MH)</t>
  </si>
  <si>
    <t>Was listed as species mailed to us on ~oct 8th, however was not in any of the envelopeds we received; material recollected to and shipped ~1 week and received on 11/5/2013.</t>
  </si>
  <si>
    <t>JBG.acc.no.712079 tree 1</t>
  </si>
  <si>
    <t>JBG.722536</t>
  </si>
  <si>
    <t>leaf material received on 11/6/2013</t>
  </si>
  <si>
    <t>leaf material received on 11/6/2013; material was brown and unusable for extractions</t>
  </si>
  <si>
    <t>geminata.FLAB109</t>
  </si>
  <si>
    <t>&gt;FLAB109</t>
  </si>
  <si>
    <t>Quercus dalechampii_&gt;OAK-MOR-346</t>
  </si>
  <si>
    <t>IL-SH-091</t>
  </si>
  <si>
    <t>OAK-MOR-549</t>
  </si>
  <si>
    <t>http://quercus.lifedesks.org/pages/9123</t>
  </si>
  <si>
    <t>Andrew Hipp, Nick Stoynoff, Marcial Escudero</t>
  </si>
  <si>
    <t>Oglethorpe Co. GA Lance 9922/99</t>
  </si>
  <si>
    <t>unmounted at MOR</t>
  </si>
  <si>
    <t>no voucher</t>
  </si>
  <si>
    <t>RAD sequencing notes</t>
  </si>
  <si>
    <t>RAD failed, low reads- 24,030 reads obtained</t>
  </si>
  <si>
    <t>RAD failed, low reads- 1194 reads obtained</t>
  </si>
  <si>
    <t>4th lowest read on plate 2; 89,697 reads obtained</t>
  </si>
  <si>
    <t>Los Angeles</t>
  </si>
  <si>
    <t>East Fork of San Gabrielle River</t>
  </si>
  <si>
    <t>Flooplain forest mixed with sandy river washes with Salix, Platanus and Alnus</t>
  </si>
  <si>
    <t>Rancho Santa Ana Botanic Garden Accession number 10839/19754</t>
  </si>
  <si>
    <t>Rancho Santa Ana Botanic Garden Accession number 12616</t>
  </si>
  <si>
    <t>Rancho Santa Ana Botanic Garden Accession number 6983/49</t>
  </si>
  <si>
    <t>Rancho Santa Ana Botanic Garden Accession number 10473</t>
  </si>
  <si>
    <t>Rancho Santa Ana Botanic Garden Accession number 8567</t>
  </si>
  <si>
    <t>Rancho Santa Ana Botanic Garden Accession number 9690</t>
  </si>
  <si>
    <t>Rancho Santa Ana Botanic Garden Accession number 8102</t>
  </si>
  <si>
    <t>United States: California: Los Angeles: Santa Catalina Island</t>
  </si>
  <si>
    <t>United States: California: Los Angeles: Santa Catalina Island: Channel Islands. Toyon Canyon junction. Californian: Island Woodland (+ Chaparral). Probst, D. s.n. 13Oct 1966</t>
  </si>
  <si>
    <t>United States: California: Sutter: Pennington: N of Marysville Buttes. 90 ft. Californian:Foothill Woodland. Height: 8.00m Spread: 8.00m. Everett &amp; Balls 23903. 20 Oct 1959.</t>
  </si>
  <si>
    <t>United States: CA: Shasta: Hwy 299, 10 mi E of Trinity Co
line. 800 ft. Californian:N. Chaparral. Height: 2.20m Spread: 2.50m. Everett &amp; Balls 18667. 14 Oct 1953.</t>
  </si>
  <si>
    <t>United States: California: San Diego: Banner Grade, Hwy 78 below Julian. 3500 ft. Californian:S. Oak Woodland (+ S. Grass. + VP). Height: 18.00m Spread: 15.00m. Everett &amp; Balls 22775. 6 Nov 1957.</t>
  </si>
  <si>
    <t>United States: California: Los Angeles: Monrovia: 400 block of Foothill Blvd (Arbolada Drive). Californian:S. Oak Woodland (+ S. Grass. + VP). Everett &amp; Balls s.n. 3 Oct 1952.</t>
  </si>
  <si>
    <t>PS Manos 1831</t>
  </si>
  <si>
    <t>PS Manos 1833</t>
  </si>
  <si>
    <t>Duke Forest Gate 23, off Mt Sinai Rd.</t>
  </si>
  <si>
    <t xml:space="preserve"> Duke Forest Gate 23, off Mt Sinai Rd.</t>
  </si>
  <si>
    <t xml:space="preserve"> near crossroad Cornwallis Rd and Murphy School Rd</t>
  </si>
  <si>
    <t>Duke Forest, Couch Mountain upslope from pullover on Cornwallis</t>
  </si>
  <si>
    <t>2006 Englewood Ave</t>
  </si>
  <si>
    <t>N. Duke Park near entrance to dog park</t>
  </si>
  <si>
    <t>Watauga County; Yonahlosee Resort off Shulls Mill Rd near Blowing rock and Julian Price Memorial Park</t>
  </si>
  <si>
    <t>Mangum, Brickhouse Rd second parking lot on left</t>
  </si>
  <si>
    <t>PS Manos 1859</t>
  </si>
  <si>
    <t>PS Manos 1868</t>
  </si>
  <si>
    <t>Rte 701 South of Garland</t>
  </si>
  <si>
    <t>south of Singletary Lake State Park</t>
  </si>
  <si>
    <t>2410 Par Pl, (Grunwald Oak)</t>
  </si>
  <si>
    <t>Pilot Mountain State Park</t>
  </si>
  <si>
    <t>Granite outcrop at Sandy Mush</t>
  </si>
  <si>
    <t>96 National Historic Site, just north of Star Fort</t>
  </si>
  <si>
    <t>96 National Historic Site, north shore of the lake</t>
  </si>
  <si>
    <t>west hempstead pine plains, on nature trail nearcounty water park</t>
  </si>
  <si>
    <t>Between Red Creek and Ridgeway roads and near vicinity</t>
  </si>
  <si>
    <t>Unami Park</t>
  </si>
  <si>
    <t>Carroll</t>
  </si>
  <si>
    <t>PS Manos 1870</t>
  </si>
  <si>
    <t>PS Manos 1871</t>
  </si>
  <si>
    <t>PS Manos 1872</t>
  </si>
  <si>
    <t>PS Manos 1873</t>
  </si>
  <si>
    <t>PS Manos 1874</t>
  </si>
  <si>
    <t>PS Manos 1875</t>
  </si>
  <si>
    <t>PS Manos 1876</t>
  </si>
  <si>
    <t>PS Manos 1879</t>
  </si>
  <si>
    <t>PS Manos 1885</t>
  </si>
  <si>
    <t>PS Manos 1888</t>
  </si>
  <si>
    <t>PS Manos 1892</t>
  </si>
  <si>
    <t>PS Manos 1897</t>
  </si>
  <si>
    <t>PS Manos 1898</t>
  </si>
  <si>
    <t>PS Manos 1899</t>
  </si>
  <si>
    <t>Washington</t>
  </si>
  <si>
    <t>Eastern Tennesee State University Arboretum</t>
  </si>
  <si>
    <t>Chemung</t>
  </si>
  <si>
    <t>Tompkins</t>
  </si>
  <si>
    <t>Seneca</t>
  </si>
  <si>
    <t>Caywood Point</t>
  </si>
  <si>
    <t>Sandy Mush</t>
  </si>
  <si>
    <t>Lea</t>
  </si>
  <si>
    <t>Lauren Chan</t>
  </si>
  <si>
    <t>PS Manos 1901</t>
  </si>
  <si>
    <t>Michael.R. Mesler</t>
  </si>
  <si>
    <t>MA 4314</t>
  </si>
  <si>
    <t>MA 4313</t>
  </si>
  <si>
    <t>PS Manos 1902</t>
  </si>
  <si>
    <t>PS Manos 1903</t>
  </si>
  <si>
    <t>MA 4320</t>
  </si>
  <si>
    <t>MA 4321</t>
  </si>
  <si>
    <t>Mac H. Alford</t>
  </si>
  <si>
    <t>Chris Reid</t>
  </si>
  <si>
    <t>MS</t>
  </si>
  <si>
    <t>LA</t>
  </si>
  <si>
    <t>Lamar</t>
  </si>
  <si>
    <t>Jones</t>
  </si>
  <si>
    <t>Red River</t>
  </si>
  <si>
    <t>West hattiesburg, Dry longleaf pine ridge encircled by walking trail, just east of Lake Serene Clubhouse near corner of West Lake Road and balboa Drive</t>
  </si>
  <si>
    <t>East of Laurel at the bridge of Old U.S. Highway 84 over the bogue homo (river), just south of the dam of Bogue Homo Lake</t>
  </si>
  <si>
    <t>Red River Prairie wet flatwoods on edge of prairie.  Much sphagnum on ground</t>
  </si>
  <si>
    <t>Red River Parish, LA Edge of wet flatwoods</t>
  </si>
  <si>
    <t xml:space="preserve">South side of Helm Road just west (by just a few meters) from the Washington-Sunflower County line and just a few miles south of the Bolivar County line, about 4 miles east of US Highway 61.  </t>
  </si>
  <si>
    <t xml:space="preserve">South side of Helm Road just west (by 30-50 meters) from the Washington-Sunflower County line and just a few miles south of the Bolivar County line, about 4 miles east of US Highway 61.  </t>
  </si>
  <si>
    <t>CH Cannon</t>
  </si>
  <si>
    <t>similis</t>
  </si>
  <si>
    <t>JCB</t>
  </si>
  <si>
    <t>Paul S. Manos</t>
  </si>
  <si>
    <t xml:space="preserve">Quercus dumosa </t>
  </si>
  <si>
    <t xml:space="preserve">Quercus vaccinifollia </t>
  </si>
  <si>
    <t>FL</t>
  </si>
  <si>
    <t>vaccinifollia</t>
  </si>
  <si>
    <t>No Specimen</t>
  </si>
  <si>
    <t>NI 72</t>
  </si>
  <si>
    <t>MA 112</t>
  </si>
  <si>
    <t>PM-133</t>
  </si>
  <si>
    <t>PM-134</t>
  </si>
  <si>
    <t>PM-135</t>
  </si>
  <si>
    <t>PM-136</t>
  </si>
  <si>
    <t>PM-137</t>
  </si>
  <si>
    <t>PM-138</t>
  </si>
  <si>
    <t>PM-139</t>
  </si>
  <si>
    <t>PM-140</t>
  </si>
  <si>
    <t>PM-141</t>
  </si>
  <si>
    <t>PM-142</t>
  </si>
  <si>
    <t>PM-143</t>
  </si>
  <si>
    <t>PM-144</t>
  </si>
  <si>
    <t>PM-145</t>
  </si>
  <si>
    <t>PM-146</t>
  </si>
  <si>
    <t>PM-147</t>
  </si>
  <si>
    <t>PM-148</t>
  </si>
  <si>
    <t>PM-149</t>
  </si>
  <si>
    <t>PM-150</t>
  </si>
  <si>
    <t>PM-151</t>
  </si>
  <si>
    <t>PM-152</t>
  </si>
  <si>
    <t>PM-153</t>
  </si>
  <si>
    <t>PM-154</t>
  </si>
  <si>
    <t>PM-155</t>
  </si>
  <si>
    <t>PM-156</t>
  </si>
  <si>
    <t>PM-157</t>
  </si>
  <si>
    <t>PM-158</t>
  </si>
  <si>
    <t>PM-159</t>
  </si>
  <si>
    <t>PM-160</t>
  </si>
  <si>
    <t>PM-161</t>
  </si>
  <si>
    <t>PM-162</t>
  </si>
  <si>
    <t>PM-163</t>
  </si>
  <si>
    <t>PM-164</t>
  </si>
  <si>
    <t>PM-165</t>
  </si>
  <si>
    <t>PM-166</t>
  </si>
  <si>
    <t>PM-167</t>
  </si>
  <si>
    <t>PM-168</t>
  </si>
  <si>
    <t>PM-169</t>
  </si>
  <si>
    <t>PM-170</t>
  </si>
  <si>
    <t>PM-171</t>
  </si>
  <si>
    <t>PM-172</t>
  </si>
  <si>
    <t>PM-173</t>
  </si>
  <si>
    <t>PM-174</t>
  </si>
  <si>
    <t>PM-175</t>
  </si>
  <si>
    <t>PM-176</t>
  </si>
  <si>
    <t>PM-177</t>
  </si>
  <si>
    <t>PM-178</t>
  </si>
  <si>
    <t>PM-179</t>
  </si>
  <si>
    <t>PM-180</t>
  </si>
  <si>
    <t>PM-181</t>
  </si>
  <si>
    <t>PM-182</t>
  </si>
  <si>
    <t>PM-183</t>
  </si>
  <si>
    <t>PM-184</t>
  </si>
  <si>
    <t>PM-185</t>
  </si>
  <si>
    <t>PM-186</t>
  </si>
  <si>
    <t>PM-187</t>
  </si>
  <si>
    <t>PM-188</t>
  </si>
  <si>
    <t>PM-189</t>
  </si>
  <si>
    <t>PS Manos 1904</t>
  </si>
  <si>
    <t>MA 4339</t>
  </si>
  <si>
    <t>PS Manos 1905</t>
  </si>
  <si>
    <t>PS Manos 1906</t>
  </si>
  <si>
    <t>PS Manos 1907</t>
  </si>
  <si>
    <t>PS Manos 1908</t>
  </si>
  <si>
    <t>PS Manos 1909</t>
  </si>
  <si>
    <t>PS Manos 1910</t>
  </si>
  <si>
    <t>PS Manos 1911</t>
  </si>
  <si>
    <t>PS Manos 1912</t>
  </si>
  <si>
    <t>PS Manos 1913</t>
  </si>
  <si>
    <t>PS Manos 1914</t>
  </si>
  <si>
    <t>PS Manos 1915</t>
  </si>
  <si>
    <t>PS Manos 1916</t>
  </si>
  <si>
    <t>PS Manos 1917</t>
  </si>
  <si>
    <t>PS Manos 1918</t>
  </si>
  <si>
    <t>PS Manos 1919</t>
  </si>
  <si>
    <t>PS Manos 1920</t>
  </si>
  <si>
    <t>PS Manos 1921</t>
  </si>
  <si>
    <t>PS Manos 1922</t>
  </si>
  <si>
    <t>PS Manos 1923</t>
  </si>
  <si>
    <t>PS Manos 1924</t>
  </si>
  <si>
    <t>PS Manos 1925</t>
  </si>
  <si>
    <t>PS Manos 1926</t>
  </si>
  <si>
    <t>PS Manos 1927</t>
  </si>
  <si>
    <t>PS Manos 1928</t>
  </si>
  <si>
    <t>PS Manos 1929</t>
  </si>
  <si>
    <t>PS Manos 1930</t>
  </si>
  <si>
    <t>PS Manos 1931</t>
  </si>
  <si>
    <t>PS Manos 1932</t>
  </si>
  <si>
    <t>PS Manos 1933</t>
  </si>
  <si>
    <t>PS Manos 1934</t>
  </si>
  <si>
    <t>PS Manos 1935</t>
  </si>
  <si>
    <t>PS Manos 1936</t>
  </si>
  <si>
    <t>PS Manos 1937</t>
  </si>
  <si>
    <t>PS Manos 1938</t>
  </si>
  <si>
    <t>PS Manos 1939</t>
  </si>
  <si>
    <t>PS Manos 1940</t>
  </si>
  <si>
    <t>PS Manos 1941</t>
  </si>
  <si>
    <t>PS Manos 1942</t>
  </si>
  <si>
    <t>PS Manos 1943</t>
  </si>
  <si>
    <t>PS Manos 1944</t>
  </si>
  <si>
    <t>PS Manos 1945</t>
  </si>
  <si>
    <t>PS Manos 1946</t>
  </si>
  <si>
    <t>PS Manos 1947</t>
  </si>
  <si>
    <t>PS Manos 1948</t>
  </si>
  <si>
    <t>PS Manos 1949</t>
  </si>
  <si>
    <t>PS Manos 1950</t>
  </si>
  <si>
    <t>Quercus margarattae</t>
  </si>
  <si>
    <t>engelmanii</t>
  </si>
  <si>
    <t>margarattae</t>
  </si>
  <si>
    <t>PF Gugger</t>
  </si>
  <si>
    <t>John D McVay</t>
  </si>
  <si>
    <t>US</t>
  </si>
  <si>
    <t>Macon</t>
  </si>
  <si>
    <t>Carteret</t>
  </si>
  <si>
    <t>Pike</t>
  </si>
  <si>
    <t>Clarke</t>
  </si>
  <si>
    <t>Oglethorpe</t>
  </si>
  <si>
    <t>PSM s.n 7/11/97.</t>
  </si>
  <si>
    <t>MS Highway 589 at Black Creek, just south of Intersection with Davis Road and Burnt Bridge Road.  Bottomland hardwood forest, occassionally flooded</t>
  </si>
  <si>
    <t xml:space="preserve">Jonston Mill Preserve </t>
  </si>
  <si>
    <t>Pine view circle near Rollies House</t>
  </si>
  <si>
    <t>Watts Hillandale tree Intersection of Carolina Avenue and Woodrow</t>
  </si>
  <si>
    <t>Pickett Road near Pine view Circle Durham County</t>
  </si>
  <si>
    <t>Street tree Alabama Street Durham near intersection of Anglewood</t>
  </si>
  <si>
    <t>Street Tree in Neighborhood</t>
  </si>
  <si>
    <t>Lg tree on east campus just off Buchanon</t>
  </si>
  <si>
    <t>Sunset Rock Highlands NC</t>
  </si>
  <si>
    <t>Edith Street Durham, NC</t>
  </si>
  <si>
    <t xml:space="preserve">Couch Mountain </t>
  </si>
  <si>
    <t>Brickhouse Road</t>
  </si>
  <si>
    <t>Gate off Mt. Sinai Road Gate 23</t>
  </si>
  <si>
    <t>Carolina Friends School road near entrance to Duke Farm</t>
  </si>
  <si>
    <t>Watts Hillandale Wilson and Carolina</t>
  </si>
  <si>
    <t>Croatan NF; Park road 154 near Hibbs Rd.</t>
  </si>
  <si>
    <t>Patsys Pond</t>
  </si>
  <si>
    <t>Off of Highway 26, at the first turn on Clayhill Road</t>
  </si>
  <si>
    <t>At Lock Number One Left Bank Public Use Area Northwest of Jackson</t>
  </si>
  <si>
    <t>At the Lexington GA Courthouse</t>
  </si>
  <si>
    <t>Quercus dumosa_&gt;PM141</t>
  </si>
  <si>
    <t>Quercus nigra_&gt;PM147</t>
  </si>
  <si>
    <t>Quercus rubra_&gt;PM150</t>
  </si>
  <si>
    <t>Quercus phellos_&gt;PM148</t>
  </si>
  <si>
    <t>Quercus michauxi_&gt;PM143</t>
  </si>
  <si>
    <t>Quercus michauxi_&gt;PM155</t>
  </si>
  <si>
    <t>PM145</t>
  </si>
  <si>
    <t>photo voucher only</t>
  </si>
  <si>
    <t>Initial spreadsheet wrong- correct now</t>
  </si>
  <si>
    <t>initial spreadsheet was incorrect, current info matches vouchers and DNA spreadsheets</t>
  </si>
  <si>
    <t>SPECIES-LINK-TO-TAXONOMY (no vars)</t>
  </si>
  <si>
    <r>
      <t xml:space="preserve">Quercus </t>
    </r>
    <r>
      <rPr>
        <sz val="11"/>
        <color theme="1"/>
        <rFont val="Calibri"/>
        <family val="2"/>
        <scheme val="minor"/>
      </rPr>
      <t xml:space="preserve">tuberculata </t>
    </r>
    <r>
      <rPr>
        <sz val="11"/>
        <color theme="1"/>
        <rFont val="Calibri"/>
        <family val="2"/>
        <scheme val="minor"/>
      </rPr>
      <t>Liebm.</t>
    </r>
  </si>
  <si>
    <t>Quercus agrifolia</t>
  </si>
  <si>
    <t>Quercus sp. L.</t>
  </si>
  <si>
    <t>Quercus salicifolia Née</t>
  </si>
  <si>
    <t>Quercus garryana Douglas ex Hook.</t>
  </si>
  <si>
    <t>Quercus x mazei publ. in prep.</t>
  </si>
  <si>
    <t>Quercus macranthera Fisch. &amp; C. A. Mey. ex Hohen.</t>
  </si>
  <si>
    <t>Quercus dumosa Nutt.</t>
  </si>
  <si>
    <t>Prob. = Q. germana?</t>
  </si>
  <si>
    <t>no voucher/photo voucher only</t>
  </si>
  <si>
    <t>this is cultivated specimen…</t>
  </si>
  <si>
    <t>AH-scan looks like FNA Q. texana or Q. buckleyi- not Q.gravesii in the FNA sense.</t>
  </si>
  <si>
    <t>http://quercus.lifedesks.org/node/1115</t>
  </si>
  <si>
    <t>http://quercus.lifedesks.org/node/1116</t>
  </si>
  <si>
    <t>http://quercus.lifedesks.org/node/1117</t>
  </si>
  <si>
    <t>http://quercus.lifedesks.org/node/1119</t>
  </si>
  <si>
    <t>http://quercus.lifedesks.org/node/1114</t>
  </si>
  <si>
    <t>http://quercus.lifedesks.org/node/1112</t>
  </si>
  <si>
    <t>http://quercus.lifedesks.org/node/1113</t>
  </si>
  <si>
    <t>http://quercus.lifedesks.org/node/1110</t>
  </si>
  <si>
    <t>http://quercus.lifedesks.org/node/1111</t>
  </si>
  <si>
    <t>http://quercus.lifedesks.org/node/1109</t>
  </si>
  <si>
    <t>http://quercus.lifedesks.org/node/1108</t>
  </si>
  <si>
    <t>http://quercus.lifedesks.org/node/1107</t>
  </si>
  <si>
    <t>http://quercus.lifedesks.org/node/1106</t>
  </si>
  <si>
    <t>http://quercus.lifedesks.org/node/1104</t>
  </si>
  <si>
    <t>http://quercus.lifedesks.org/node/1105</t>
  </si>
  <si>
    <t>http://quercus.lifedesks.org/node/1103</t>
  </si>
  <si>
    <t>http://quercus.lifedesks.org/node/1102</t>
  </si>
  <si>
    <t>http://quercus.lifedesks.org/node/1101</t>
  </si>
  <si>
    <t>http://quercus.lifedesks.org/node/1100</t>
  </si>
  <si>
    <t>http://quercus.lifedesks.org/node/1099</t>
  </si>
  <si>
    <t>http://quercus.lifedesks.org/node/1098</t>
  </si>
  <si>
    <t>http://quercus.lifedesks.org/node/1097</t>
  </si>
  <si>
    <t>http://quercus.lifedesks.org/node/1096</t>
  </si>
  <si>
    <t>http://quercus.lifedesks.org/node/1095</t>
  </si>
  <si>
    <t>http://quercus.lifedesks.org/node/1094</t>
  </si>
  <si>
    <t>http://quercus.lifedesks.org/node/1092</t>
  </si>
  <si>
    <t>http://quercus.lifedesks.org/node/1093</t>
  </si>
  <si>
    <t>http://quercus.lifedesks.org/node/1091</t>
  </si>
  <si>
    <t>http://quercus.lifedesks.org/node/1090</t>
  </si>
  <si>
    <t>http://quercus.lifedesks.org/node/1088</t>
  </si>
  <si>
    <t>http://quercus.lifedesks.org/node/1089</t>
  </si>
  <si>
    <t>http://quercus.lifedesks.org/node/1087</t>
  </si>
  <si>
    <t>http://quercus.lifedesks.org/node/1086</t>
  </si>
  <si>
    <t>http://quercus.lifedesks.org/node/1085</t>
  </si>
  <si>
    <t>http://quercus.lifedesks.org/node/1084</t>
  </si>
  <si>
    <t>http://quercus.lifedesks.org/node/1083</t>
  </si>
  <si>
    <t>http://quercus.lifedesks.org/node/1082</t>
  </si>
  <si>
    <t>http://quercus.lifedesks.org/node/1081</t>
  </si>
  <si>
    <t>http://quercus.lifedesks.org/node/1079</t>
  </si>
  <si>
    <t>http://quercus.lifedesks.org/node/1080</t>
  </si>
  <si>
    <t>http://quercus.lifedesks.org/node/1078</t>
  </si>
  <si>
    <t>http://quercus.lifedesks.org/node/1077</t>
  </si>
  <si>
    <t>http://quercus.lifedesks.org/node/1076</t>
  </si>
  <si>
    <t>http://quercus.lifedesks.org/node/1075</t>
  </si>
  <si>
    <t>http://quercus.lifedesks.org/node/1074</t>
  </si>
  <si>
    <t>http://quercus.lifedesks.org/node/1073</t>
  </si>
  <si>
    <t>http://quercus.lifedesks.org/node/1072</t>
  </si>
  <si>
    <t>http://quercus.lifedesks.org/node/1071</t>
  </si>
  <si>
    <t>http://quercus.lifedesks.org/node/1069</t>
  </si>
  <si>
    <t>http://quercus.lifedesks.org/node/1070</t>
  </si>
  <si>
    <t>http://quercus.lifedesks.org/node/1068</t>
  </si>
  <si>
    <t>http://quercus.lifedesks.org/node/1066</t>
  </si>
  <si>
    <t>but with some Q. stellata mixed in?? A.Hipp &amp; N. Stoynoff</t>
  </si>
  <si>
    <t>http://quercus.lifedesks.org/node/1067</t>
  </si>
  <si>
    <t>http://quercus.lifedesks.org/node/1065</t>
  </si>
  <si>
    <t>http://quercus.lifedesks.org/node/1064</t>
  </si>
  <si>
    <t>http://quercus.lifedesks.org/node/1063</t>
  </si>
  <si>
    <t>http://quercus.lifedesks.org/node/1062</t>
  </si>
  <si>
    <t>http://quercus.lifedesks.org/node/1061</t>
  </si>
  <si>
    <t>http://quercus.lifedesks.org/node/1060</t>
  </si>
  <si>
    <t>http://quercus.lifedesks.org/node/1058</t>
  </si>
  <si>
    <t>http://quercus.lifedesks.org/node/1059</t>
  </si>
  <si>
    <t>http://quercus.lifedesks.org/node/1057</t>
  </si>
  <si>
    <t>http://quercus.lifedesks.org/node/1056</t>
  </si>
  <si>
    <t>http://quercus.lifedesks.org/node/1054</t>
  </si>
  <si>
    <t>http://quercus.lifedesks.org/node/1055</t>
  </si>
  <si>
    <t>http://quercus.lifedesks.org/node/1053</t>
  </si>
  <si>
    <t>http://quercus.lifedesks.org/node/1052</t>
  </si>
  <si>
    <t>http://quercus.lifedesks.org/node/1051</t>
  </si>
  <si>
    <t>http://quercus.lifedesks.org/node/1050</t>
  </si>
  <si>
    <t>http://quercus.lifedesks.org/node/1049</t>
  </si>
  <si>
    <t>http://quercus.lifedesks.org/node/1048</t>
  </si>
  <si>
    <t>http://quercus.lifedesks.org/node/1047</t>
  </si>
  <si>
    <t>http://quercus.lifedesks.org/node/1046</t>
  </si>
  <si>
    <t>http://quercus.lifedesks.org/node/1045</t>
  </si>
  <si>
    <t>http://quercus.lifedesks.org/node/1044</t>
  </si>
  <si>
    <t>http://quercus.lifedesks.org/node/1043</t>
  </si>
  <si>
    <t>http://quercus.lifedesks.org/node/1042</t>
  </si>
  <si>
    <t>http://quercus.lifedesks.org/node/1039</t>
  </si>
  <si>
    <t>http://quercus.lifedesks.org/node/1040</t>
  </si>
  <si>
    <t>http://quercus.lifedesks.org/node/1038</t>
  </si>
  <si>
    <t>http://quercus.lifedesks.org/node/1037</t>
  </si>
  <si>
    <t>http://quercus.lifedesks.org/node/1036</t>
  </si>
  <si>
    <t>http://quercus.lifedesks.org/node/1034</t>
  </si>
  <si>
    <t>http://quercus.lifedesks.org/node/1035</t>
  </si>
  <si>
    <t>http://quercus.lifedesks.org/node/1033</t>
  </si>
  <si>
    <t>PM141</t>
  </si>
  <si>
    <t>PM147</t>
  </si>
  <si>
    <t>PM148</t>
  </si>
  <si>
    <t>PM150</t>
  </si>
  <si>
    <t>PM155</t>
  </si>
  <si>
    <t>http://quercus.lifedesks.org/node/1016</t>
  </si>
  <si>
    <t>http://quercus.lifedesks.org/node/1014</t>
  </si>
  <si>
    <t>http://quercus.lifedesks.org/node/1018</t>
  </si>
  <si>
    <t>http://quercus.lifedesks.org/node/1015</t>
  </si>
  <si>
    <t>http://quercus.lifedesks.org/node/1026</t>
  </si>
  <si>
    <t>http://quercus.lifedesks.org/node/1019</t>
  </si>
  <si>
    <t>http://quercus.lifedesks.org/node/1028</t>
  </si>
  <si>
    <t>http://quercus.lifedesks.org/node/1012</t>
  </si>
  <si>
    <t>http://quercus.lifedesks.org/node/1011</t>
  </si>
  <si>
    <t>http://quercus.lifedesks.org/node/1013</t>
  </si>
  <si>
    <t>http://quercus.lifedesks.org/node/1010</t>
  </si>
  <si>
    <t>http://quercus.lifedesks.org/node/1027</t>
  </si>
  <si>
    <t>http://quercus.lifedesks.org/node/1022</t>
  </si>
  <si>
    <t>http://quercus.lifedesks.org/node/1023</t>
  </si>
  <si>
    <t>http://quercus.lifedesks.org/node/1025</t>
  </si>
  <si>
    <t>http://quercus.lifedesks.org/node/1024</t>
  </si>
  <si>
    <t>http://quercus.lifedesks.org/node/1021</t>
  </si>
  <si>
    <t>http://quercus.lifedesks.org/node/1030</t>
  </si>
  <si>
    <t>http://quercus.lifedesks.org/node/954</t>
  </si>
  <si>
    <t>http://quercus.lifedesks.org/node/969</t>
  </si>
  <si>
    <t>http://quercus.lifedesks.org/node/1029</t>
  </si>
  <si>
    <t>http://quercus.lifedesks.org/node/872</t>
  </si>
  <si>
    <t>http://quercus.lifedesks.org/node/1002</t>
  </si>
  <si>
    <t>Castanea dentata</t>
  </si>
  <si>
    <t>177614/177880</t>
  </si>
  <si>
    <t>Louise Sherman, Lee Bannon</t>
  </si>
  <si>
    <t>The Morton Arboretum; Appalachia, Grid #BB-72/12-90</t>
  </si>
  <si>
    <t>565-78</t>
  </si>
  <si>
    <t xml:space="preserve">Seeds collected by Raymond F. Schulenberg in the southwest corner of Mississippi Palisades State Park, near site of and old abandoned homesite T25N, R3E, Sec. 34, Carroll County, Illinois, U.S.A. </t>
  </si>
  <si>
    <t>Min and Andrew collected material for extraction, voucher was collected later for mature leaves.</t>
  </si>
  <si>
    <t>scanned</t>
  </si>
  <si>
    <t>Cronn CP Sequenced</t>
  </si>
  <si>
    <t>OAK-MOR-613a</t>
  </si>
  <si>
    <t>OAK-MOR-359b</t>
  </si>
  <si>
    <t>OAK-MOR-638a</t>
  </si>
  <si>
    <t>PM19</t>
  </si>
  <si>
    <t>OAK-MOR-342b</t>
  </si>
  <si>
    <t>OAK-MOR-289a</t>
  </si>
  <si>
    <t>OAK-MOR-422a</t>
  </si>
  <si>
    <t>OAK-MOR-102a</t>
  </si>
  <si>
    <t>OAK-MOR-385b</t>
  </si>
  <si>
    <t>OAK-MOR-245a</t>
  </si>
  <si>
    <t>OAK-MOR-691a</t>
  </si>
  <si>
    <t>OAK-MOR-356b</t>
  </si>
  <si>
    <t>OAK-MOR-487a</t>
  </si>
  <si>
    <t>OAK-MOR-671a</t>
  </si>
  <si>
    <t>OAK-MOR-672a</t>
  </si>
  <si>
    <t>OAK-MOR-673a</t>
  </si>
  <si>
    <t>OAK-MOR-285a</t>
  </si>
  <si>
    <t>OAK-MOR-249a</t>
  </si>
  <si>
    <t>OAK-MOR-282a</t>
  </si>
  <si>
    <t>OAK-MOR-688a</t>
  </si>
  <si>
    <t>OAK-MOR-694a</t>
  </si>
  <si>
    <t>OAKS-MOR-259a</t>
  </si>
  <si>
    <t>OAK-MOR-360b</t>
  </si>
  <si>
    <t>OAK-MOR-352b</t>
  </si>
  <si>
    <t>OAK-MOR-693a</t>
  </si>
  <si>
    <t>OAK-MOR-575b</t>
  </si>
  <si>
    <t>OAK-MOR-(386B + 520A/B)</t>
  </si>
  <si>
    <t>OAK-MOR-82a</t>
  </si>
  <si>
    <t>OAK-MOR-74a</t>
  </si>
  <si>
    <t>OAK-MOR-612a</t>
  </si>
  <si>
    <t>OAK-MOR-115a</t>
  </si>
  <si>
    <t>OAK-MOR-596</t>
  </si>
  <si>
    <t>OAK-MOR-634a</t>
  </si>
  <si>
    <t>OAK-MOR- 415b</t>
  </si>
  <si>
    <t>OAK-MOR-641a</t>
  </si>
  <si>
    <t>OAK-MOR-640a</t>
  </si>
  <si>
    <t>OAK-MOR-636a</t>
  </si>
  <si>
    <t>OAK-MOR-635a</t>
  </si>
  <si>
    <t>OAK-MOR-630a</t>
  </si>
  <si>
    <t>OAK-MOR-643a</t>
  </si>
  <si>
    <t>OAK-MOR-644a</t>
  </si>
  <si>
    <t>OAK-MOR-642a</t>
  </si>
  <si>
    <t>OAK-MOR-637a</t>
  </si>
  <si>
    <t>OAK-MOR-632a</t>
  </si>
  <si>
    <t>OAK-MOR-639b</t>
  </si>
  <si>
    <t>OAK-MOR-629a</t>
  </si>
  <si>
    <t>OAK-MOR-598a</t>
  </si>
  <si>
    <t>OAK-MOR-605a</t>
  </si>
  <si>
    <t>OAK-MOR-594a</t>
  </si>
  <si>
    <t>OAK-MOR-287a</t>
  </si>
  <si>
    <t>http://quercus.lifedesks.org/node/972</t>
  </si>
  <si>
    <t>http://quercus.lifedesks.org/node/1177</t>
  </si>
  <si>
    <t>http://quercus.lifedesks.org/node/1176</t>
  </si>
  <si>
    <t>http://quercus.lifedesks.org/node/1175</t>
  </si>
  <si>
    <t>http://quercus.lifedesks.org/node/1174</t>
  </si>
  <si>
    <t>http://quercus.lifedesks.org/node/1173</t>
  </si>
  <si>
    <t>http://quercus.lifedesks.org/node/1172</t>
  </si>
  <si>
    <t>http://quercus.lifedesks.org/node/1171</t>
  </si>
  <si>
    <t>http://quercus.lifedesks.org/node/1170</t>
  </si>
  <si>
    <t>http://quercus.lifedesks.org/node/1168</t>
  </si>
  <si>
    <t>http://quercus.lifedesks.org/node/1169</t>
  </si>
  <si>
    <t>http://quercus.lifedesks.org/node/1167</t>
  </si>
  <si>
    <t>http://quercus.lifedesks.org/node/1165</t>
  </si>
  <si>
    <t>http://quercus.lifedesks.org/node/1166</t>
  </si>
  <si>
    <t>http://quercus.lifedesks.org/node/1164</t>
  </si>
  <si>
    <t>http://quercus.lifedesks.org/node/1163</t>
  </si>
  <si>
    <t>http://quercus.lifedesks.org/node/1162</t>
  </si>
  <si>
    <t>http://quercus.lifedesks.org/node/1161</t>
  </si>
  <si>
    <t>http://quercus.lifedesks.org/node/1160</t>
  </si>
  <si>
    <t>http://quercus.lifedesks.org/node/1158</t>
  </si>
  <si>
    <t>http://quercus.lifedesks.org/node/1159</t>
  </si>
  <si>
    <t>http://quercus.lifedesks.org/node/1157</t>
  </si>
  <si>
    <t>http://quercus.lifedesks.org/node/1156</t>
  </si>
  <si>
    <t>http://quercus.lifedesks.org/node/1154</t>
  </si>
  <si>
    <t>http://quercus.lifedesks.org/node/1155</t>
  </si>
  <si>
    <t>http://quercus.lifedesks.org/node/1153</t>
  </si>
  <si>
    <t>http://quercus.lifedesks.org/node/964</t>
  </si>
  <si>
    <t>http://quercus.lifedesks.org/node/1020</t>
  </si>
  <si>
    <t>http://quercus.lifedesks.org/node/1032</t>
  </si>
  <si>
    <t>Batch 4</t>
  </si>
  <si>
    <t>Batch 3</t>
  </si>
  <si>
    <t>Batch 2</t>
  </si>
  <si>
    <t>Batch 1</t>
  </si>
  <si>
    <t>Batch 5</t>
  </si>
  <si>
    <t>ILPA-1</t>
  </si>
  <si>
    <t>Quercus alba [x macrocarpa?]</t>
  </si>
  <si>
    <t>Noel B. Pavlovic, Richard H. Ashdown</t>
  </si>
  <si>
    <t>alba x macrocarpa?</t>
  </si>
  <si>
    <t>Putnam</t>
  </si>
  <si>
    <t>In east yard of Ashdown property, northeast of intersection of Swaney Rd. amd 350 N., Magnolia Township.</t>
  </si>
  <si>
    <t>65 ft</t>
  </si>
  <si>
    <t>Width: 7' diameter, (22'2" circumference</t>
  </si>
  <si>
    <t>Quercus alba x macrocarpa</t>
  </si>
  <si>
    <t>Tree is labeled as "champion white oak" on google.</t>
  </si>
  <si>
    <t>Q. crispifolia- good</t>
  </si>
  <si>
    <t>Susana Valencia-from voucher image, the fruits undoubtedly correspond to Q. crispifolia</t>
  </si>
  <si>
    <t>Susana Valencia-this voucher appears to have mixed samples- the lower twig looks to be Q. salicifolia, while the larger (top twig) appears to be Q. laurina.</t>
  </si>
  <si>
    <t>probably- not crispifolia (based upon voucher image) throw out of dataset (voucher appears to have mix of laurina and salicifolia)</t>
  </si>
  <si>
    <t>Susana Valencia|Susana Valencia based upon MOR voucher image</t>
  </si>
  <si>
    <t>Quercus laurina Bonpl. &amp; Quercus salicifolia</t>
  </si>
  <si>
    <t>laurina &amp; salicifolia</t>
  </si>
  <si>
    <t>Quercus crispifolia|not Q.crispifolia- mixed voucher- one twig- Q.salicifolia, other Q.laurina</t>
  </si>
  <si>
    <t>7/23/2014-based upon placement in tree of 2 crispifolia falling separately- reassessment of voucher in which Susana Valencia determined that this specimen was not crispifolia, but a mixed voucher- one twig- Q.salicifolia, other Q.laurina</t>
  </si>
  <si>
    <t>OG-5</t>
  </si>
  <si>
    <t>OG-6</t>
  </si>
  <si>
    <t>OG-7</t>
  </si>
  <si>
    <t>OG-8</t>
  </si>
  <si>
    <t>OG-9</t>
  </si>
  <si>
    <t>OG-10</t>
  </si>
  <si>
    <t>OG-11</t>
  </si>
  <si>
    <t>OG-12</t>
  </si>
  <si>
    <t>OG-13</t>
  </si>
  <si>
    <t>OG-14</t>
  </si>
  <si>
    <t>OG-15</t>
  </si>
  <si>
    <t>OG-16</t>
  </si>
  <si>
    <t>OG-17</t>
  </si>
  <si>
    <t>OG-18</t>
  </si>
  <si>
    <t>OG-19</t>
  </si>
  <si>
    <t>OG-20</t>
  </si>
  <si>
    <t>A.Hipp, N.Stoynoff, J. McVay</t>
  </si>
  <si>
    <t>F7</t>
  </si>
  <si>
    <t>PM-215</t>
  </si>
  <si>
    <t>PM-216</t>
  </si>
  <si>
    <t>PM-217</t>
  </si>
  <si>
    <t>PM-218</t>
  </si>
  <si>
    <t>PM-219</t>
  </si>
  <si>
    <t>PM-226</t>
  </si>
  <si>
    <t>PM-227</t>
  </si>
  <si>
    <t>PM-228</t>
  </si>
  <si>
    <t>PM-229</t>
  </si>
  <si>
    <t>PM-230</t>
  </si>
  <si>
    <t>PM-232</t>
  </si>
  <si>
    <t>PM-233</t>
  </si>
  <si>
    <t>PM-234</t>
  </si>
  <si>
    <t>PM-235</t>
  </si>
  <si>
    <t>PM-236</t>
  </si>
  <si>
    <t>PM-237</t>
  </si>
  <si>
    <t>PM-238</t>
  </si>
  <si>
    <t>PM-241</t>
  </si>
  <si>
    <t>PM-242</t>
  </si>
  <si>
    <t>PM-244</t>
  </si>
  <si>
    <t>PM-245</t>
  </si>
  <si>
    <t>PM-246</t>
  </si>
  <si>
    <t>PM-247</t>
  </si>
  <si>
    <t>PM-248</t>
  </si>
  <si>
    <t>PM-249</t>
  </si>
  <si>
    <t>PM-250</t>
  </si>
  <si>
    <t>PM-251</t>
  </si>
  <si>
    <t>PM-252</t>
  </si>
  <si>
    <t>PM-253</t>
  </si>
  <si>
    <t>PM-254</t>
  </si>
  <si>
    <t>PM-255</t>
  </si>
  <si>
    <t>PM-256</t>
  </si>
  <si>
    <t>PM-257</t>
  </si>
  <si>
    <t>PM-258</t>
  </si>
  <si>
    <t>PM-259</t>
  </si>
  <si>
    <t>PM-260</t>
  </si>
  <si>
    <t>PM-261</t>
  </si>
  <si>
    <t>PM-262</t>
  </si>
  <si>
    <t>PM-263</t>
  </si>
  <si>
    <t>PM-264</t>
  </si>
  <si>
    <t>PM-265</t>
  </si>
  <si>
    <t>PM-266</t>
  </si>
  <si>
    <t>PM-267</t>
  </si>
  <si>
    <t>PM-268</t>
  </si>
  <si>
    <t>PM-269</t>
  </si>
  <si>
    <t>PM-270</t>
  </si>
  <si>
    <t>PM-271</t>
  </si>
  <si>
    <t>PM-272</t>
  </si>
  <si>
    <t>PM-273</t>
  </si>
  <si>
    <t>PM-275</t>
  </si>
  <si>
    <t>PM-276</t>
  </si>
  <si>
    <t>PM-277</t>
  </si>
  <si>
    <t>PM-279</t>
  </si>
  <si>
    <t>PM-280</t>
  </si>
  <si>
    <t>PM-281</t>
  </si>
  <si>
    <t>PM-282</t>
  </si>
  <si>
    <t>PM-283</t>
  </si>
  <si>
    <t>PM-284</t>
  </si>
  <si>
    <t>PM-285</t>
  </si>
  <si>
    <t>PM-286</t>
  </si>
  <si>
    <t>PM-287</t>
  </si>
  <si>
    <t>PM-288</t>
  </si>
  <si>
    <t>PM-292</t>
  </si>
  <si>
    <t>PM-293</t>
  </si>
  <si>
    <t>PM-294</t>
  </si>
  <si>
    <t>PM-295</t>
  </si>
  <si>
    <t>PM-296</t>
  </si>
  <si>
    <t>PM-297</t>
  </si>
  <si>
    <t>PM-298</t>
  </si>
  <si>
    <t>PM-300</t>
  </si>
  <si>
    <t>PM-304</t>
  </si>
  <si>
    <t>PM-305</t>
  </si>
  <si>
    <t>PM-306</t>
  </si>
  <si>
    <t>PM-307</t>
  </si>
  <si>
    <t>PM-308</t>
  </si>
  <si>
    <t>PM-309</t>
  </si>
  <si>
    <t>PM-310</t>
  </si>
  <si>
    <t>PM-311</t>
  </si>
  <si>
    <t>PM-312</t>
  </si>
  <si>
    <t>PM-313</t>
  </si>
  <si>
    <t>PM-314</t>
  </si>
  <si>
    <t>PM-316</t>
  </si>
  <si>
    <t>PM-317</t>
  </si>
  <si>
    <t>PM-318</t>
  </si>
  <si>
    <t>PM-319</t>
  </si>
  <si>
    <t>PM-320</t>
  </si>
  <si>
    <t>PM-321</t>
  </si>
  <si>
    <t>PM-322</t>
  </si>
  <si>
    <t>PM-323</t>
  </si>
  <si>
    <t>PM-324</t>
  </si>
  <si>
    <t>PM-325</t>
  </si>
  <si>
    <t>PM-327</t>
  </si>
  <si>
    <t>Notholithocarpus densiflorus</t>
  </si>
  <si>
    <t>Quercus berberidifolia</t>
  </si>
  <si>
    <t>Quercus cedrosensis</t>
  </si>
  <si>
    <t>Quercus x ganderi</t>
  </si>
  <si>
    <t>Quercus x morehus</t>
  </si>
  <si>
    <t>Quercus fusiformis x stellata</t>
  </si>
  <si>
    <t>Quercus parvula var. shrevei</t>
  </si>
  <si>
    <t>Quercus x chasei (loosely)</t>
  </si>
  <si>
    <t>Quercus parvula var. tamalpaiensis</t>
  </si>
  <si>
    <t>Chrysolepis chrysophylla</t>
  </si>
  <si>
    <t>Quercus garryana (small morph)</t>
  </si>
  <si>
    <t>JDMQ21</t>
  </si>
  <si>
    <t>JDMQ22</t>
  </si>
  <si>
    <t>JDMQ23</t>
  </si>
  <si>
    <t>JDMQ24</t>
  </si>
  <si>
    <t>JDMQ25</t>
  </si>
  <si>
    <t>JDMQ27</t>
  </si>
  <si>
    <t>JDMQ28</t>
  </si>
  <si>
    <t>DB1455</t>
  </si>
  <si>
    <t>DB1698</t>
  </si>
  <si>
    <t>DB1700</t>
  </si>
  <si>
    <t>AK10-09-1</t>
  </si>
  <si>
    <t>AK10-09-2</t>
  </si>
  <si>
    <t>AK10-09-3</t>
  </si>
  <si>
    <t>AK10-17-1</t>
  </si>
  <si>
    <t>AK10-17-2</t>
  </si>
  <si>
    <t>AK10-17-3</t>
  </si>
  <si>
    <t>AK10-18-1</t>
  </si>
  <si>
    <t>AK10-18-2</t>
  </si>
  <si>
    <t>AK10-18-3</t>
  </si>
  <si>
    <t>AK10-19-1</t>
  </si>
  <si>
    <t>AK10-19-2</t>
  </si>
  <si>
    <t>AK10-19-3</t>
  </si>
  <si>
    <t>AK10-20-1</t>
  </si>
  <si>
    <t>AK10-20-2</t>
  </si>
  <si>
    <t>AK10-20-3</t>
  </si>
  <si>
    <t>AK10-21-1</t>
  </si>
  <si>
    <t>AK10-21-2</t>
  </si>
  <si>
    <t>AK10-21-3</t>
  </si>
  <si>
    <t>AK10-22-1</t>
  </si>
  <si>
    <t>AK10-22-2</t>
  </si>
  <si>
    <t>AK10-22-3</t>
  </si>
  <si>
    <t>AK10-29-1</t>
  </si>
  <si>
    <t>AK10-30-1</t>
  </si>
  <si>
    <t>AK10-30-2</t>
  </si>
  <si>
    <t>AK10-30-3</t>
  </si>
  <si>
    <t>AK10-02-1</t>
  </si>
  <si>
    <t>AK10-02-3</t>
  </si>
  <si>
    <t>AK10-03-1</t>
  </si>
  <si>
    <t>AK10-03-2</t>
  </si>
  <si>
    <t>AK10-05-1</t>
  </si>
  <si>
    <t>AK10-05-2</t>
  </si>
  <si>
    <t>AK10-05-3</t>
  </si>
  <si>
    <t>AK10-06-1</t>
  </si>
  <si>
    <t>AK10-06-2</t>
  </si>
  <si>
    <t>AK10-06-3</t>
  </si>
  <si>
    <t>AK10-33-1</t>
  </si>
  <si>
    <t>AK10-14-1</t>
  </si>
  <si>
    <t>AK10-14-2</t>
  </si>
  <si>
    <t>AK10-14-3</t>
  </si>
  <si>
    <t>AK10-15-1</t>
  </si>
  <si>
    <t>AK10-15-2</t>
  </si>
  <si>
    <t>AK10-15-3</t>
  </si>
  <si>
    <t>AK10-16-1</t>
  </si>
  <si>
    <t>AK10-16-3</t>
  </si>
  <si>
    <t>AZ-1</t>
  </si>
  <si>
    <t>AZ-2</t>
  </si>
  <si>
    <t>AK10-11-1</t>
  </si>
  <si>
    <t>AK10-11-2</t>
  </si>
  <si>
    <t>AK10-11-3</t>
  </si>
  <si>
    <t>AK10-12-1</t>
  </si>
  <si>
    <t>AK10-12-2</t>
  </si>
  <si>
    <t>AK10-12-3</t>
  </si>
  <si>
    <t>AK10-27-1</t>
  </si>
  <si>
    <t>AK10-04-1</t>
  </si>
  <si>
    <t>AK10-04-3</t>
  </si>
  <si>
    <t>AK10-34-1</t>
  </si>
  <si>
    <t>AK10-34-2</t>
  </si>
  <si>
    <t>AK10-34-3</t>
  </si>
  <si>
    <t>cedrosensis</t>
  </si>
  <si>
    <t>agrifolia var oxyadenia</t>
  </si>
  <si>
    <t>x ganderi</t>
  </si>
  <si>
    <t>x morehus</t>
  </si>
  <si>
    <t>fusiformis x stellata</t>
  </si>
  <si>
    <t>parvula var. shrevei</t>
  </si>
  <si>
    <t>x chasei (loosely)</t>
  </si>
  <si>
    <t>parvula var. tamalpaiensis</t>
  </si>
  <si>
    <t>garryana (small morph)</t>
  </si>
  <si>
    <t>vaccinifolia</t>
  </si>
  <si>
    <t>Notholithocarpus</t>
  </si>
  <si>
    <t>densiflorus</t>
  </si>
  <si>
    <t>Chrysolepis</t>
  </si>
  <si>
    <t>Week of 22 March 2015</t>
  </si>
  <si>
    <t>Week of 31 March 2015</t>
  </si>
  <si>
    <t>4/20/2015 - 4/22/2018</t>
  </si>
  <si>
    <t>4/20/2015 - 4/22/2019</t>
  </si>
  <si>
    <t>4/20/2015 - 4/22/2020</t>
  </si>
  <si>
    <t>4/20/2015 - 4/22/2021</t>
  </si>
  <si>
    <t>4/20/2015 - 4/22/2022</t>
  </si>
  <si>
    <t>4/20/2015 - 4/22/2023</t>
  </si>
  <si>
    <t>4/20/2015 - 4/22/2024</t>
  </si>
  <si>
    <t>4/20/2015 - 4/22/2026</t>
  </si>
  <si>
    <t>T. Hauser</t>
  </si>
  <si>
    <t>Manos</t>
  </si>
  <si>
    <t>McVay</t>
  </si>
  <si>
    <t>E. Tripp w/ Andrew Ruple</t>
  </si>
  <si>
    <t>Robert Shriver</t>
  </si>
  <si>
    <t>Leigh Johnson</t>
  </si>
  <si>
    <t>D. O. Burge</t>
  </si>
  <si>
    <t>A. Keuter</t>
  </si>
  <si>
    <t>David Hillis</t>
  </si>
  <si>
    <t>P Manos &amp; J McVay</t>
  </si>
  <si>
    <t>P Manos</t>
  </si>
  <si>
    <t>D. Burge</t>
  </si>
  <si>
    <t>A. Hauser</t>
  </si>
  <si>
    <t>CO</t>
  </si>
  <si>
    <t>UT</t>
  </si>
  <si>
    <t>Baja</t>
  </si>
  <si>
    <t>TX</t>
  </si>
  <si>
    <t>AZ</t>
  </si>
  <si>
    <t>Multnomah</t>
  </si>
  <si>
    <t>Clackamas</t>
  </si>
  <si>
    <t>Garfield</t>
  </si>
  <si>
    <t>Doña Ana</t>
  </si>
  <si>
    <t>Utah</t>
  </si>
  <si>
    <t>Baja Norte</t>
  </si>
  <si>
    <t>Kern</t>
  </si>
  <si>
    <t>San Diego</t>
  </si>
  <si>
    <t>Mason</t>
  </si>
  <si>
    <t>Josephine</t>
  </si>
  <si>
    <t>Bridal Veil hike off of US 30</t>
  </si>
  <si>
    <t>Graham Oaks Nature Park, Large oak in middle</t>
  </si>
  <si>
    <t>Pacific Palisade</t>
  </si>
  <si>
    <t>South of Palmdale CA in Acton CA 2.7mi S. of Sierra Highway off State highway 14 on N3</t>
  </si>
  <si>
    <t>McVay Property</t>
  </si>
  <si>
    <r>
      <t xml:space="preserve">Roadcut along (just E of) Hwy 13 between Meeker and Rifle; Oak scrub and juniper forest with </t>
    </r>
    <r>
      <rPr>
        <sz val="11"/>
        <color rgb="FF9C6500"/>
        <rFont val="Calibri"/>
        <family val="2"/>
        <scheme val="minor"/>
      </rPr>
      <t xml:space="preserve">Lupinus, Penstemon, </t>
    </r>
    <r>
      <rPr>
        <sz val="11"/>
        <color theme="1"/>
        <rFont val="Calibri"/>
        <family val="2"/>
        <scheme val="minor"/>
      </rPr>
      <t xml:space="preserve">and </t>
    </r>
    <r>
      <rPr>
        <sz val="11"/>
        <color rgb="FF9C6500"/>
        <rFont val="Calibri"/>
        <family val="2"/>
        <scheme val="minor"/>
      </rPr>
      <t>Artemesia</t>
    </r>
    <r>
      <rPr>
        <sz val="11"/>
        <color theme="1"/>
        <rFont val="Calibri"/>
        <family val="2"/>
        <scheme val="minor"/>
      </rPr>
      <t xml:space="preserve"> </t>
    </r>
    <r>
      <rPr>
        <sz val="11"/>
        <color rgb="FF9C6500"/>
        <rFont val="Calibri"/>
        <family val="2"/>
        <scheme val="minor"/>
      </rPr>
      <t>tridentata</t>
    </r>
    <r>
      <rPr>
        <sz val="11"/>
        <color theme="1"/>
        <rFont val="Calibri"/>
        <family val="2"/>
        <scheme val="minor"/>
      </rPr>
      <t xml:space="preserve"> understory; shrub to 3m, with immature fruits. </t>
    </r>
  </si>
  <si>
    <t>On hillside that appeared to have burned in last 10 years</t>
  </si>
  <si>
    <t>More protected than population one, no visible signs of burns immediate</t>
  </si>
  <si>
    <t>Salem, foothills below woodland hills, roadside stand along 750 East st. a little south of 1280 South st. 14-194</t>
  </si>
  <si>
    <t>Provo, east bench. Parking area of Rock Canyon Park. 14-195</t>
  </si>
  <si>
    <t>7.8 mi SW of Hwy. 1 on rd. to Ejido Erendira, 3.4 mi. NW of Ejido Erendira, W. of San Vicente, S facing talus slope with Pinus muricata Diplacus puniceus, Galvezia juncea</t>
  </si>
  <si>
    <t>Kern River Canyon (SR178)</t>
  </si>
  <si>
    <t>Laguna Beach (SR133)</t>
  </si>
  <si>
    <t>Palomar Mountain (East Grade Rd)</t>
  </si>
  <si>
    <t>Palomar Mountain (South Grade Rd)</t>
  </si>
  <si>
    <t>Santa Ysabel</t>
  </si>
  <si>
    <t>Evans Road (SR155)</t>
  </si>
  <si>
    <t>Bailey's Cove, Lake Shasta</t>
  </si>
  <si>
    <t>SR193 (El Dorado Street) near Auburn</t>
  </si>
  <si>
    <t>Double Helix Ranch</t>
  </si>
  <si>
    <t>Palo Colorado Road, Palo Colorado Canyon, Big Sur</t>
  </si>
  <si>
    <t>Pine Circle, Lakeside AZ</t>
  </si>
  <si>
    <t>South Pleasant View, Showlow, AZ</t>
  </si>
  <si>
    <t>Henry Cowell Redwoods State park near Graham Hill Road</t>
  </si>
  <si>
    <t>Henry Cowell Redwoods state park</t>
  </si>
  <si>
    <t xml:space="preserve">Edge of Uwharrie river, mostly leaning over river. Rooted ca .75m above normal water level, near southern edge of Uwharrie slopes natural area, approximately 400m N of Gold Mine Branch </t>
  </si>
  <si>
    <t>Wrights lake road near SR50</t>
  </si>
  <si>
    <t xml:space="preserve">Shortoff mountain, stunted black oak Quercus velutina aff. Quercus velutina. </t>
  </si>
  <si>
    <t>Mount Tamalpais (near treeless serpentine scree fields)</t>
  </si>
  <si>
    <t>Mount Tamalpais</t>
  </si>
  <si>
    <t>Illinois River Watershed, Roadside on NF Road 090</t>
  </si>
  <si>
    <t>Illinois River Watershed, Roadside on NF Road 091</t>
  </si>
  <si>
    <t>Illinois River Watershed, Roadside on NF Road 092</t>
  </si>
  <si>
    <t>Illinois River Watershed, Roadside on NF Road 093</t>
  </si>
  <si>
    <t>Illinois River Watershed, Roadside on NF Road 094</t>
  </si>
  <si>
    <t>By Wamec Along NF-48 on Eastern Slope of cascades in Mixed Ponderosa pine/Oak forest</t>
  </si>
  <si>
    <t>Old tube of N. densiflorus DNA from the freezer</t>
  </si>
  <si>
    <t>370</t>
  </si>
  <si>
    <t>354</t>
  </si>
  <si>
    <t>353</t>
  </si>
  <si>
    <t>44</t>
  </si>
  <si>
    <t>46</t>
  </si>
  <si>
    <t>1429</t>
  </si>
  <si>
    <t>1433</t>
  </si>
  <si>
    <t>1428</t>
  </si>
  <si>
    <t>1426</t>
  </si>
  <si>
    <t>1550</t>
  </si>
  <si>
    <t>1555</t>
  </si>
  <si>
    <t>1559</t>
  </si>
  <si>
    <t>988</t>
  </si>
  <si>
    <t>985</t>
  </si>
  <si>
    <t>1009</t>
  </si>
  <si>
    <t>992</t>
  </si>
  <si>
    <t>1007</t>
  </si>
  <si>
    <t>1008</t>
  </si>
  <si>
    <t>1453</t>
  </si>
  <si>
    <t>1456</t>
  </si>
  <si>
    <t>1458</t>
  </si>
  <si>
    <t>281</t>
  </si>
  <si>
    <t>365</t>
  </si>
  <si>
    <t>364</t>
  </si>
  <si>
    <t>345</t>
  </si>
  <si>
    <t>202</t>
  </si>
  <si>
    <t>209</t>
  </si>
  <si>
    <t>203</t>
  </si>
  <si>
    <t>221</t>
  </si>
  <si>
    <t>393</t>
  </si>
  <si>
    <t>399</t>
  </si>
  <si>
    <t>401</t>
  </si>
  <si>
    <t>398</t>
  </si>
  <si>
    <t>610</t>
  </si>
  <si>
    <t>627</t>
  </si>
  <si>
    <t>200</t>
  </si>
  <si>
    <t>194</t>
  </si>
  <si>
    <t>197</t>
  </si>
  <si>
    <t>185</t>
  </si>
  <si>
    <t>201</t>
  </si>
  <si>
    <t>1972</t>
  </si>
  <si>
    <t>1952</t>
  </si>
  <si>
    <t>704</t>
  </si>
  <si>
    <t>679</t>
  </si>
  <si>
    <t>693</t>
  </si>
  <si>
    <t>1150</t>
  </si>
  <si>
    <t>Paul Manos Lab</t>
  </si>
  <si>
    <t>A.Hipp #2015002</t>
  </si>
  <si>
    <t>A.Hipp #2015003</t>
  </si>
  <si>
    <t>A.Hipp #2015005</t>
  </si>
  <si>
    <t>A.Hipp #2015006</t>
  </si>
  <si>
    <t>A.Hipp #2015007</t>
  </si>
  <si>
    <t>A.Hipp #2015008</t>
  </si>
  <si>
    <t>A.Hipp #2015009</t>
  </si>
  <si>
    <t>A.Hipp #2015010</t>
  </si>
  <si>
    <t>A.Hipp #2015011</t>
  </si>
  <si>
    <t>A.Hipp #2015012</t>
  </si>
  <si>
    <t>A.Hipp #2015013</t>
  </si>
  <si>
    <t>A.Hipp #2015014</t>
  </si>
  <si>
    <t>A.Hipp #2015015</t>
  </si>
  <si>
    <t>A.Hipp #2015016</t>
  </si>
  <si>
    <t>A.Hipp #2015017</t>
  </si>
  <si>
    <t>A.Hipp #2015018</t>
  </si>
  <si>
    <t>A.Hipp #2015019</t>
  </si>
  <si>
    <t>A.Hipp #2015020</t>
  </si>
  <si>
    <t>A.Hipp #2015021</t>
  </si>
  <si>
    <t>A.Hipp #2015022</t>
  </si>
  <si>
    <t>A.Hipp #2015023</t>
  </si>
  <si>
    <t>A.Hipp #2015024</t>
  </si>
  <si>
    <t>A.Hipp #2015025</t>
  </si>
  <si>
    <t>A.Hipp #2015026</t>
  </si>
  <si>
    <t>A.Hipp #2015027</t>
  </si>
  <si>
    <t>A.Hipp #2015028</t>
  </si>
  <si>
    <t>A.Hipp #2015029</t>
  </si>
  <si>
    <t>A.Hipp #2015030</t>
  </si>
  <si>
    <t>A.Hipp #2015031</t>
  </si>
  <si>
    <t>A.Hipp #2015032</t>
  </si>
  <si>
    <t>A.Hipp #2015033</t>
  </si>
  <si>
    <t>A.Hipp #2015034</t>
  </si>
  <si>
    <t>A.Hipp #2015035</t>
  </si>
  <si>
    <t>A.Hipp #2015036</t>
  </si>
  <si>
    <t>A.Hipp #2015037</t>
  </si>
  <si>
    <t>A.Hipp #2015038</t>
  </si>
  <si>
    <t>A.Hipp #2015039</t>
  </si>
  <si>
    <t>A.Hipp #2015040</t>
  </si>
  <si>
    <t>A.Hipp #2015041</t>
  </si>
  <si>
    <t>A.Hipp #2015042</t>
  </si>
  <si>
    <t>A.Hipp #2015043</t>
  </si>
  <si>
    <t>A.Hipp #2015044</t>
  </si>
  <si>
    <t>A.Hipp #2015045</t>
  </si>
  <si>
    <t>A.Hipp #2015046</t>
  </si>
  <si>
    <t>A.Hipp #2015047</t>
  </si>
  <si>
    <t>A.Hipp #2015048</t>
  </si>
  <si>
    <t>A.Hipp #2015049</t>
  </si>
  <si>
    <t>A.Hipp #2015050</t>
  </si>
  <si>
    <t>A.Hipp #2015051</t>
  </si>
  <si>
    <t>A.Hipp #2015052</t>
  </si>
  <si>
    <t>A.Hipp #2015053</t>
  </si>
  <si>
    <t>A.Hipp #2015054</t>
  </si>
  <si>
    <t>A.Hipp #2015055</t>
  </si>
  <si>
    <t>A.Hipp #2015057</t>
  </si>
  <si>
    <t>A.Hipp #2015058</t>
  </si>
  <si>
    <t>A.Hipp #2015059</t>
  </si>
  <si>
    <t>A.Hipp #2015060</t>
  </si>
  <si>
    <t>A.Hipp #2015061</t>
  </si>
  <si>
    <t>A.Hipp #2015062</t>
  </si>
  <si>
    <t>A.Hipp #2015064</t>
  </si>
  <si>
    <t>A.Hipp #2015065</t>
  </si>
  <si>
    <t>A.Hipp #2015066</t>
  </si>
  <si>
    <t>A.Hipp #2015067</t>
  </si>
  <si>
    <t>A.Hipp #2015068</t>
  </si>
  <si>
    <t>A.Hipp #2015069</t>
  </si>
  <si>
    <t>A.Hipp #2015070</t>
  </si>
  <si>
    <t>A.Hipp #2015071</t>
  </si>
  <si>
    <t>A.Hipp #2015072</t>
  </si>
  <si>
    <t>A.Hipp #2015073</t>
  </si>
  <si>
    <t>A.Hipp #2015074</t>
  </si>
  <si>
    <t>A.Hipp #2015075</t>
  </si>
  <si>
    <t>A.Hipp #2015076</t>
  </si>
  <si>
    <t>A.Hipp #2015005A</t>
  </si>
  <si>
    <t>A.Hipp #2015056A</t>
  </si>
  <si>
    <t>A.Hipp #2015056B</t>
  </si>
  <si>
    <t>A.Hipp #2015063</t>
  </si>
  <si>
    <t xml:space="preserve">Q. durifolia </t>
  </si>
  <si>
    <t xml:space="preserve">Q. arizonica </t>
  </si>
  <si>
    <t xml:space="preserve">Q. elliptica </t>
  </si>
  <si>
    <t xml:space="preserve">Q. candicans </t>
  </si>
  <si>
    <t xml:space="preserve">Q. subspathulata </t>
  </si>
  <si>
    <t xml:space="preserve">Q. aristatat </t>
  </si>
  <si>
    <t xml:space="preserve">Q. magnoliifolia </t>
  </si>
  <si>
    <t xml:space="preserve">Q. castanea </t>
  </si>
  <si>
    <t xml:space="preserve">Q. gentryi </t>
  </si>
  <si>
    <t xml:space="preserve">Q. obtusata </t>
  </si>
  <si>
    <t xml:space="preserve">Q. fulva </t>
  </si>
  <si>
    <t xml:space="preserve">Q. viminea </t>
  </si>
  <si>
    <t xml:space="preserve">Q. scytophylla </t>
  </si>
  <si>
    <t xml:space="preserve">Q. splendens </t>
  </si>
  <si>
    <t xml:space="preserve">Q. acutifolia </t>
  </si>
  <si>
    <t xml:space="preserve">Q. crassifolia </t>
  </si>
  <si>
    <t xml:space="preserve">Q. sideroxyla </t>
  </si>
  <si>
    <t xml:space="preserve">Q. conzattii </t>
  </si>
  <si>
    <t xml:space="preserve">Q. eduardii </t>
  </si>
  <si>
    <t xml:space="preserve">Q. chihuahuensis </t>
  </si>
  <si>
    <t xml:space="preserve">Q. eduardii x Q. conzattii </t>
  </si>
  <si>
    <t xml:space="preserve">Q. grisea </t>
  </si>
  <si>
    <t xml:space="preserve">Q. striatula </t>
  </si>
  <si>
    <t xml:space="preserve">Q. urbanii </t>
  </si>
  <si>
    <t xml:space="preserve">Q. jonesii </t>
  </si>
  <si>
    <t xml:space="preserve">Q. laeta </t>
  </si>
  <si>
    <t xml:space="preserve">Q. resinosa </t>
  </si>
  <si>
    <t xml:space="preserve">Q. depressipes </t>
  </si>
  <si>
    <t xml:space="preserve">Q. radiata </t>
  </si>
  <si>
    <t xml:space="preserve">Q. crassifolia 'xerica' </t>
  </si>
  <si>
    <t xml:space="preserve">Q. planipocula </t>
  </si>
  <si>
    <t xml:space="preserve">Q. sp. </t>
  </si>
  <si>
    <t>Q. chihuahuensis</t>
  </si>
  <si>
    <t>Q. subspathulata</t>
  </si>
  <si>
    <t>cf.</t>
  </si>
  <si>
    <t>aff. Quercus viminea aff. Quercus gentryi</t>
  </si>
  <si>
    <t>introgression from Q. eduardii</t>
  </si>
  <si>
    <t>possible introgression from Q. durifolia</t>
  </si>
  <si>
    <t>aff., but acorns pedunculate</t>
  </si>
  <si>
    <t>aff. Quercus viminea aff. Quercus eduardii</t>
  </si>
  <si>
    <t>white oak group</t>
  </si>
  <si>
    <t>normal</t>
  </si>
  <si>
    <t>durifolia</t>
  </si>
  <si>
    <t>subspathulata</t>
  </si>
  <si>
    <t>aristatat</t>
  </si>
  <si>
    <t>fulva</t>
  </si>
  <si>
    <t>viminea</t>
  </si>
  <si>
    <t>splendens</t>
  </si>
  <si>
    <t>sideroxyla</t>
  </si>
  <si>
    <t>chihuahuensis</t>
  </si>
  <si>
    <t>striatula</t>
  </si>
  <si>
    <t>urbanii</t>
  </si>
  <si>
    <t>jonesii</t>
  </si>
  <si>
    <t>depressipes</t>
  </si>
  <si>
    <t>radiata</t>
  </si>
  <si>
    <t>crassifolia 'xerica'</t>
  </si>
  <si>
    <t>sp.</t>
  </si>
  <si>
    <t>eduardii x conzattii</t>
  </si>
  <si>
    <t>Pine-oak forest adjacent to wet meadow</t>
  </si>
  <si>
    <t>Dry, open rocky pine-oak forest, with Carex aff. Lecuodonta</t>
  </si>
  <si>
    <t>A.L. Hipp</t>
  </si>
  <si>
    <t>material for DNA extraction</t>
  </si>
  <si>
    <t>no material for extraction</t>
  </si>
  <si>
    <t>IL-LAKESTOREY-NS1</t>
  </si>
  <si>
    <t>IL-LAKESTOREY-NS2</t>
  </si>
  <si>
    <t>IL-LAKESTOREY-NS3</t>
  </si>
  <si>
    <t>IL-LAKESTOREY-NS4</t>
  </si>
  <si>
    <t>IL-LAKESTOREY-NS5</t>
  </si>
  <si>
    <t>IL-LAKESTOREY-NS6</t>
  </si>
  <si>
    <t>IL-LAKESTOREY-NS7</t>
  </si>
  <si>
    <t>IL-LAKESTOREY-NS9</t>
  </si>
  <si>
    <t>IL-LAKESTOREY-NS10</t>
  </si>
  <si>
    <t>IL-LAKESTOREY-NS11</t>
  </si>
  <si>
    <t>IL-LAKESTOREY-NS12</t>
  </si>
  <si>
    <t>IL-LAKESTOREY-NS13</t>
  </si>
  <si>
    <t>IL-LAKESTOREY-NS14</t>
  </si>
  <si>
    <t>IL-LAKESTOREY-NS15</t>
  </si>
  <si>
    <t>IL-LAKESTOREY-NS16</t>
  </si>
  <si>
    <t>IL-LAKESTOREY-NS17</t>
  </si>
  <si>
    <t>IL-LAKESTOREY-NS18</t>
  </si>
  <si>
    <t>IL-LAKESTOREY-NS19</t>
  </si>
  <si>
    <t>IL-LAKESTOREY-NS20</t>
  </si>
  <si>
    <t xml:space="preserve">IL-PPWS-NS1 </t>
  </si>
  <si>
    <t xml:space="preserve">IL-PPWS-NS2 </t>
  </si>
  <si>
    <t xml:space="preserve">IL-PPWS-NS3 </t>
  </si>
  <si>
    <t xml:space="preserve">IL-PPWS-NS4 </t>
  </si>
  <si>
    <t xml:space="preserve">IL-PPWS-NS5 </t>
  </si>
  <si>
    <t xml:space="preserve">IL-PPWS-NS6 </t>
  </si>
  <si>
    <t xml:space="preserve">IL-PPWS-NS7 </t>
  </si>
  <si>
    <t xml:space="preserve">IL-PPWS-NS8 </t>
  </si>
  <si>
    <t>IL-PPWS-NS9</t>
  </si>
  <si>
    <t xml:space="preserve">WI-PINERIVER-NS1 </t>
  </si>
  <si>
    <t>WI-PINERIVER-NS2</t>
  </si>
  <si>
    <t>WI-PINERIVER-NS3</t>
  </si>
  <si>
    <t>WI-PINERIVER-NS4</t>
  </si>
  <si>
    <t>WI-PINERIVER-NS6</t>
  </si>
  <si>
    <t>WI-PINERIVER-NS7</t>
  </si>
  <si>
    <t>WI-PINERIVER-NS8</t>
  </si>
  <si>
    <t>WI-PINERIVER-NS9</t>
  </si>
  <si>
    <t>WI-PINERIVER-NS10</t>
  </si>
  <si>
    <t>WI-PINERIVER-NS11</t>
  </si>
  <si>
    <t>WI-PINERIVER-NS12</t>
  </si>
  <si>
    <t>WI-PINERIVER-NS13</t>
  </si>
  <si>
    <t>WI-PINERIVER-NS14</t>
  </si>
  <si>
    <t>WI-PINERIVER-NS15</t>
  </si>
  <si>
    <t>WI-PINERIVER-NS16</t>
  </si>
  <si>
    <t>WI-PINERIVER-NS17</t>
  </si>
  <si>
    <t>WI-PINERIVER-NS18</t>
  </si>
  <si>
    <t>WI-PINERIVER-NS19</t>
  </si>
  <si>
    <t xml:space="preserve">WI-PINERIVER-NS20 </t>
  </si>
  <si>
    <t>WI-PINERIVER-NS21</t>
  </si>
  <si>
    <t>WI-PINERIVER-NS22</t>
  </si>
  <si>
    <t>WI-PINERIVER-NS23</t>
  </si>
  <si>
    <t>WI-PINERIVER-NS24</t>
  </si>
  <si>
    <t xml:space="preserve">WI-PINERIVER-NS25 </t>
  </si>
  <si>
    <t xml:space="preserve">WI-PINERIVER-NS26 </t>
  </si>
  <si>
    <t xml:space="preserve">WI-PINERIVER-NS27 </t>
  </si>
  <si>
    <t xml:space="preserve">WI-PINERIVER-NS28 </t>
  </si>
  <si>
    <t xml:space="preserve">WI-PINERIVER-NS29 </t>
  </si>
  <si>
    <t xml:space="preserve">WI-PINERIVER-NS30 </t>
  </si>
  <si>
    <t xml:space="preserve">WI-PINERIVER-NS31 </t>
  </si>
  <si>
    <t>WI-PINERIVER-NS32</t>
  </si>
  <si>
    <t xml:space="preserve">WI-PINERIVER-NS33 </t>
  </si>
  <si>
    <t>Alan Whittemore #15-040</t>
  </si>
  <si>
    <t>Alan Whittemore #15-041</t>
  </si>
  <si>
    <t>Alan Whittemore #15-042-1</t>
  </si>
  <si>
    <t>Alan Whittemore #15-042-2</t>
  </si>
  <si>
    <t>Alan Whittemore #15-042-3</t>
  </si>
  <si>
    <t>Alan Whittemore #15-042-4</t>
  </si>
  <si>
    <t>Alan Whittemore #15-042-5</t>
  </si>
  <si>
    <t>Alan Whittemore #15-042-6</t>
  </si>
  <si>
    <t>Alan Whittemore #15-042-7</t>
  </si>
  <si>
    <t>Alan Whittemore #15-042-8</t>
  </si>
  <si>
    <t>Alan Whittemore #15-042-9</t>
  </si>
  <si>
    <t>Alan Whittemore #15-042-10</t>
  </si>
  <si>
    <t>Alan Whittemore #15-042-11</t>
  </si>
  <si>
    <t>Alan Whittemore #15-042-12</t>
  </si>
  <si>
    <t>Alan Whittemore #15-042-13</t>
  </si>
  <si>
    <t>Alan Whittemore #15-042-14</t>
  </si>
  <si>
    <t>Alan Whittemore #15-042-15</t>
  </si>
  <si>
    <t>Alan Whittemore #15-042-16</t>
  </si>
  <si>
    <t>Alan Whittemore #15-042-17</t>
  </si>
  <si>
    <t>Alan Whittemore #15-042-18</t>
  </si>
  <si>
    <t>Alan Whittemore #15-042-19</t>
  </si>
  <si>
    <t>Alan Whittemore #15-042-20</t>
  </si>
  <si>
    <t>Alan Whittemore #15-045</t>
  </si>
  <si>
    <t>Alan Whittemore #15-047</t>
  </si>
  <si>
    <t>Alan Whittemore #15-048</t>
  </si>
  <si>
    <t>Alan Whittemore #15-049</t>
  </si>
  <si>
    <t>Alan Whittemore #15-050 Tree1</t>
  </si>
  <si>
    <t>Alan Whittemore #15-050 Tree2</t>
  </si>
  <si>
    <t>Alan Whittemore #15-050 Tree3</t>
  </si>
  <si>
    <t>Alan Whittemore #15-050 Tree4</t>
  </si>
  <si>
    <t>Alan Whittemore #15-050 Tree5</t>
  </si>
  <si>
    <t>Alan Whittemore #15-050 Tree6</t>
  </si>
  <si>
    <t>Alan Whittemore #15-052 Tree1</t>
  </si>
  <si>
    <t>Alan Whittemore #15-052 Tree2</t>
  </si>
  <si>
    <t>Alan Whittemore #15-053</t>
  </si>
  <si>
    <t>Alan Whittemore #15-056</t>
  </si>
  <si>
    <t>Alan Whittemore #15-057(A)</t>
  </si>
  <si>
    <t>Alan Whittemore #15-057(B)</t>
  </si>
  <si>
    <t>Alan Whittemore #15-058</t>
  </si>
  <si>
    <t>Alan Whittemore #15-060 Tree1</t>
  </si>
  <si>
    <t>Alan Whittemore #15-060 Tree2</t>
  </si>
  <si>
    <t>Alan Whittemore #15-063</t>
  </si>
  <si>
    <t>Alan Whittemore #15-064</t>
  </si>
  <si>
    <t>Alan Whittemore #15-066</t>
  </si>
  <si>
    <t>Alan Whittemore #15-067</t>
  </si>
  <si>
    <t>Alan Whittemore #15-068</t>
  </si>
  <si>
    <t>Alan Whittemore #15-069</t>
  </si>
  <si>
    <t>Alan Whittemore #15-070</t>
  </si>
  <si>
    <t>Alan Whittemore #15-071</t>
  </si>
  <si>
    <t>Alan Whittemore #15-072</t>
  </si>
  <si>
    <t>Alan Whittemore #15-074 Tree1</t>
  </si>
  <si>
    <t>Alan Whittemore #15-074 Tree2</t>
  </si>
  <si>
    <t>Alan Whittemore #15-074 Tree3</t>
  </si>
  <si>
    <t>Alan Whittemore #15-074 Tree4</t>
  </si>
  <si>
    <t>Alan Whittemore #15-074 Tree5</t>
  </si>
  <si>
    <t>Alan Whittemore #15-074 Tree6</t>
  </si>
  <si>
    <t>Alan Whittemore #15-074 Tree7</t>
  </si>
  <si>
    <t>Alan Whittemore #15-074 Tree9</t>
  </si>
  <si>
    <t>Alan Whittemore #15-074 Tree10</t>
  </si>
  <si>
    <t>Alan Whittemore #15-075</t>
  </si>
  <si>
    <t>Alan Whittemore #15-078</t>
  </si>
  <si>
    <t>Alan Whittemore #15-079</t>
  </si>
  <si>
    <t>Alan Whittemore #15-081</t>
  </si>
  <si>
    <t>Alan Whittemore #15-082</t>
  </si>
  <si>
    <t>Alan Whittemore #15-083</t>
  </si>
  <si>
    <t>Alan Whittemore #15-084</t>
  </si>
  <si>
    <t>Alan Whittemore #15-085</t>
  </si>
  <si>
    <t>Alan Whittemore #15-087</t>
  </si>
  <si>
    <t>Alan Whittemore #15-089</t>
  </si>
  <si>
    <t>Alan Whittemore #15-090</t>
  </si>
  <si>
    <t>Alan Whittemore #15-092</t>
  </si>
  <si>
    <t xml:space="preserve">J85 (Matt Kaproth) </t>
  </si>
  <si>
    <t>J90 (Matt Kaproth)</t>
  </si>
  <si>
    <r>
      <t>Q. rugosa from AZ sky islands (Matt Kaproth)</t>
    </r>
    <r>
      <rPr>
        <sz val="11"/>
        <color theme="1"/>
        <rFont val="Calibri"/>
        <family val="2"/>
        <scheme val="minor"/>
      </rPr>
      <t xml:space="preserve"> [UMN common garden species]</t>
    </r>
  </si>
  <si>
    <r>
      <t>Q. ilex (Matt Kaproth)</t>
    </r>
    <r>
      <rPr>
        <sz val="11"/>
        <color theme="1"/>
        <rFont val="Calibri"/>
        <family val="2"/>
        <scheme val="minor"/>
      </rPr>
      <t xml:space="preserve"> [UMN common garden species]</t>
    </r>
  </si>
  <si>
    <r>
      <t>Q. cerris (Matt Kaproth)</t>
    </r>
    <r>
      <rPr>
        <sz val="11"/>
        <color theme="1"/>
        <rFont val="Calibri"/>
        <family val="2"/>
        <scheme val="minor"/>
      </rPr>
      <t xml:space="preserve"> [UMN common garden species]</t>
    </r>
  </si>
  <si>
    <r>
      <t>Q. acutissima (Matt Kaproth)</t>
    </r>
    <r>
      <rPr>
        <sz val="11"/>
        <color theme="1"/>
        <rFont val="Calibri"/>
        <family val="2"/>
        <scheme val="minor"/>
      </rPr>
      <t xml:space="preserve"> [UMN common garden species]</t>
    </r>
  </si>
  <si>
    <t>Matt Lobdell #001</t>
  </si>
  <si>
    <t>Matt Lobdell #002</t>
  </si>
  <si>
    <t>Matt Lobdell #003</t>
  </si>
  <si>
    <t>Matt Lobdell #011</t>
  </si>
  <si>
    <t>Matt Lobdell #005</t>
  </si>
  <si>
    <t>Matt Lobdell #006</t>
  </si>
  <si>
    <t>Matt Lobdell #007</t>
  </si>
  <si>
    <t>Matt Lobdell #008</t>
  </si>
  <si>
    <t>Matt Lobdell #009</t>
  </si>
  <si>
    <t>Matt Lobdell #010</t>
  </si>
  <si>
    <t>Matt Lobdell #012</t>
  </si>
  <si>
    <t>Matt Lobdell #013</t>
  </si>
  <si>
    <t>Quercus oglethorpensis × stellata?</t>
  </si>
  <si>
    <t>unknown Mexican red oak</t>
  </si>
  <si>
    <t>Quercus cerris</t>
  </si>
  <si>
    <t>Quercus acutissima</t>
  </si>
  <si>
    <t>Quercus  sinuata (austrina??)</t>
  </si>
  <si>
    <t xml:space="preserve">Q. austrina </t>
  </si>
  <si>
    <t>hybridization across Burr Oak Range</t>
  </si>
  <si>
    <t>J85</t>
  </si>
  <si>
    <t>J90</t>
  </si>
  <si>
    <t>IL-CS-NS1</t>
  </si>
  <si>
    <t>IL-CS-NS2</t>
  </si>
  <si>
    <t>IL-CS-NS3</t>
  </si>
  <si>
    <t>IL-CS-NS4</t>
  </si>
  <si>
    <t>IL-CS-NS5</t>
  </si>
  <si>
    <t>IL-CS-NS6</t>
  </si>
  <si>
    <t>IL-CS-NS7</t>
  </si>
  <si>
    <t>Q. macrocarpa</t>
  </si>
  <si>
    <t>Q. bicolor</t>
  </si>
  <si>
    <t>Murphy Westwood 490-2002*4 (for CBG)</t>
  </si>
  <si>
    <t>Murphy Westwood - Starhill forest Arb accession 1994-OO? (for CBG)</t>
  </si>
  <si>
    <t>490-2002*4</t>
  </si>
  <si>
    <t>1994-OO</t>
  </si>
  <si>
    <t>15-040</t>
  </si>
  <si>
    <t>15-041</t>
  </si>
  <si>
    <t>15-042-1</t>
  </si>
  <si>
    <t>15-042-2</t>
  </si>
  <si>
    <t>15-042-3</t>
  </si>
  <si>
    <t>15-042-4</t>
  </si>
  <si>
    <t>15-042-5</t>
  </si>
  <si>
    <t>15-042-6</t>
  </si>
  <si>
    <t>15-042-7</t>
  </si>
  <si>
    <t>15-042-8</t>
  </si>
  <si>
    <t>15-042-9</t>
  </si>
  <si>
    <t>15-042-10</t>
  </si>
  <si>
    <t>15-042-11</t>
  </si>
  <si>
    <t>15-042-12</t>
  </si>
  <si>
    <t>15-042-13</t>
  </si>
  <si>
    <t>15-042-14</t>
  </si>
  <si>
    <t>15-042-15</t>
  </si>
  <si>
    <t>15-042-16</t>
  </si>
  <si>
    <t>15-042-17</t>
  </si>
  <si>
    <t>15-042-18</t>
  </si>
  <si>
    <t>15-042-19</t>
  </si>
  <si>
    <t>15-042-20</t>
  </si>
  <si>
    <t>15-045</t>
  </si>
  <si>
    <t>15-047</t>
  </si>
  <si>
    <t>15-048</t>
  </si>
  <si>
    <t>15-049</t>
  </si>
  <si>
    <t>15-050 Tree1</t>
  </si>
  <si>
    <t>15-050 Tree2</t>
  </si>
  <si>
    <t>15-050 Tree3</t>
  </si>
  <si>
    <t>15-050 Tree4</t>
  </si>
  <si>
    <t>15-050 Tree5</t>
  </si>
  <si>
    <t>15-050 Tree6</t>
  </si>
  <si>
    <t>15-052 Tree1</t>
  </si>
  <si>
    <t>15-052 Tree2</t>
  </si>
  <si>
    <t>15-053</t>
  </si>
  <si>
    <t>15-056</t>
  </si>
  <si>
    <t>15-057(A)</t>
  </si>
  <si>
    <t>15-057(B)</t>
  </si>
  <si>
    <t>15-058</t>
  </si>
  <si>
    <t>15-060 Tree1</t>
  </si>
  <si>
    <t>15-060 Tree2</t>
  </si>
  <si>
    <t>15-063</t>
  </si>
  <si>
    <t>15-064</t>
  </si>
  <si>
    <t>15-066</t>
  </si>
  <si>
    <t>15-067</t>
  </si>
  <si>
    <t>15-068</t>
  </si>
  <si>
    <t>15-069</t>
  </si>
  <si>
    <t>15-070</t>
  </si>
  <si>
    <t>15-071</t>
  </si>
  <si>
    <t>15-072</t>
  </si>
  <si>
    <t>15-074 Tree1</t>
  </si>
  <si>
    <t>15-074 Tree2</t>
  </si>
  <si>
    <t>15-074 Tree3</t>
  </si>
  <si>
    <t>15-074 Tree4</t>
  </si>
  <si>
    <t>15-074 Tree5</t>
  </si>
  <si>
    <t>15-074 Tree6</t>
  </si>
  <si>
    <t>15-074 Tree7</t>
  </si>
  <si>
    <t>15-074 Tree9</t>
  </si>
  <si>
    <t>15-074 Tree10</t>
  </si>
  <si>
    <t>15-075</t>
  </si>
  <si>
    <t>15-078</t>
  </si>
  <si>
    <t>15-079</t>
  </si>
  <si>
    <t>15-081</t>
  </si>
  <si>
    <t>15-082</t>
  </si>
  <si>
    <t>15-083</t>
  </si>
  <si>
    <t>15-084</t>
  </si>
  <si>
    <t>15-085</t>
  </si>
  <si>
    <t>15-087</t>
  </si>
  <si>
    <t>15-089</t>
  </si>
  <si>
    <t>15-090</t>
  </si>
  <si>
    <t>15-092</t>
  </si>
  <si>
    <t>1995,121</t>
  </si>
  <si>
    <t>1999,0004</t>
  </si>
  <si>
    <t>1976,087</t>
  </si>
  <si>
    <t>1998,038</t>
  </si>
  <si>
    <t>1998,037</t>
  </si>
  <si>
    <t>1999,038</t>
  </si>
  <si>
    <t>2001,066</t>
  </si>
  <si>
    <t>1998,039</t>
  </si>
  <si>
    <t>1981,169</t>
  </si>
  <si>
    <t>1977,224</t>
  </si>
  <si>
    <t>1977,448</t>
  </si>
  <si>
    <t>1994,117</t>
  </si>
  <si>
    <t>1977,541</t>
  </si>
  <si>
    <t>2002,077</t>
  </si>
  <si>
    <t>2000,044</t>
  </si>
  <si>
    <t>2003,081</t>
  </si>
  <si>
    <t>2002,078</t>
  </si>
  <si>
    <t>2006,028</t>
  </si>
  <si>
    <t>1976,099</t>
  </si>
  <si>
    <t>1997,053</t>
  </si>
  <si>
    <t>1996,XXX</t>
  </si>
  <si>
    <t>1982,0337</t>
  </si>
  <si>
    <t>WILD (UK)</t>
  </si>
  <si>
    <t>XXXX (Yunnan (CN))</t>
  </si>
  <si>
    <t>Quercus baloot</t>
  </si>
  <si>
    <t>Quercus floribunda</t>
  </si>
  <si>
    <t>Quercus semecarpifolia</t>
  </si>
  <si>
    <t>Quercus pseudosemecarpifolia</t>
  </si>
  <si>
    <t>Quercus dolicholepis</t>
  </si>
  <si>
    <t>Quercus aucheri</t>
  </si>
  <si>
    <t>Quercus ilex ssp. rotundifolia</t>
  </si>
  <si>
    <t>Quercus variabilis</t>
  </si>
  <si>
    <t>Quercus chenii</t>
  </si>
  <si>
    <t>Quercus castaneifolia</t>
  </si>
  <si>
    <t>Quercus suber</t>
  </si>
  <si>
    <t>Quercus crenata 'Lucombeana'</t>
  </si>
  <si>
    <t>Quercus hartwissiana</t>
  </si>
  <si>
    <t>Quercus lusitanica</t>
  </si>
  <si>
    <t>Quercus vulcanica</t>
  </si>
  <si>
    <t>Quercus frainetto</t>
  </si>
  <si>
    <t>Quercus infectoria</t>
  </si>
  <si>
    <t>Quercus phyllireoides</t>
  </si>
  <si>
    <t>Quercus gujavifolia</t>
  </si>
  <si>
    <t>baloot</t>
  </si>
  <si>
    <t>floribunda</t>
  </si>
  <si>
    <t>semecarpifolia</t>
  </si>
  <si>
    <t>pseudosemecarpifolia</t>
  </si>
  <si>
    <t>dolicholepis</t>
  </si>
  <si>
    <t>aucheri</t>
  </si>
  <si>
    <t>ilex ssp. rotundifolia</t>
  </si>
  <si>
    <t>chenii</t>
  </si>
  <si>
    <t>castaneifolia</t>
  </si>
  <si>
    <t>crenata 'Lucombeana'</t>
  </si>
  <si>
    <t>lusitanica</t>
  </si>
  <si>
    <t>pontica K. Koch</t>
  </si>
  <si>
    <t>vulcanica</t>
  </si>
  <si>
    <t>infectoria</t>
  </si>
  <si>
    <t>phyllireoides</t>
  </si>
  <si>
    <t>petraea (Matt.) Liebl.</t>
  </si>
  <si>
    <t>robur L.</t>
  </si>
  <si>
    <t>gujavifolia</t>
  </si>
  <si>
    <t>Marco Cosimo Simeone (PK)</t>
  </si>
  <si>
    <t>Marco Cosimo Simeone (CN)</t>
  </si>
  <si>
    <t>Marco Cosimo Simeone (TR)</t>
  </si>
  <si>
    <t>Marco Cosimo Simeone (ES)</t>
  </si>
  <si>
    <t>Marco Cosimo Simeone (Tun)</t>
  </si>
  <si>
    <t>Marco Cosimo Simeone (IR)</t>
  </si>
  <si>
    <t>Marco Cosimo Simeone (PT)</t>
  </si>
  <si>
    <t>Marco Cosimo Simeone (UK)</t>
  </si>
  <si>
    <t>Marco Cosimo Simeone (GE)</t>
  </si>
  <si>
    <t>Marco Cosimo Simeone (HU)</t>
  </si>
  <si>
    <t>Marco Cosimo Simeone (n.d.)</t>
  </si>
  <si>
    <t>Marco Cosimo Simeone (JPN)</t>
  </si>
  <si>
    <t>Marco Cosimo Simeone, wild (UK)</t>
  </si>
  <si>
    <t>Marco Cosimo Simeone, XXX (Yunnan(CN))</t>
  </si>
  <si>
    <t>OAK1_08.2015</t>
  </si>
  <si>
    <t>OAK2_08.2015</t>
  </si>
  <si>
    <t>OAK3_08.2015</t>
  </si>
  <si>
    <t>OAK4_08.2015</t>
  </si>
  <si>
    <t>OAK5_08.2015</t>
  </si>
  <si>
    <t>OAK6_08.2015</t>
  </si>
  <si>
    <t>MP1-Jena, E.D.Schulze (freeze dried material)</t>
  </si>
  <si>
    <t>OAK7_08.2015</t>
  </si>
  <si>
    <t>OAK8_08.2015</t>
  </si>
  <si>
    <t>OAK9_08.2015</t>
  </si>
  <si>
    <t>OAK10_08.2015</t>
  </si>
  <si>
    <t>testing extraction of freeze-dried oak leaf tissue</t>
  </si>
  <si>
    <t>IL-CS-NS8</t>
  </si>
  <si>
    <t>IL-CS-NS9</t>
  </si>
  <si>
    <t>IL-CS-NS10</t>
  </si>
  <si>
    <t>IL-CS-NS11</t>
  </si>
  <si>
    <t>IL-CS-NS12</t>
  </si>
  <si>
    <t>IL-CS-NS13</t>
  </si>
  <si>
    <t>IL-CS-NS14</t>
  </si>
  <si>
    <t>IL-CS-NS15</t>
  </si>
  <si>
    <t>IL-CS-NS16</t>
  </si>
  <si>
    <t>IL-CS-NS17</t>
  </si>
  <si>
    <t>IL-CS-NS18</t>
  </si>
  <si>
    <t>IL-RYERSON-NS1</t>
  </si>
  <si>
    <t>IL-RYERSON-NS2</t>
  </si>
  <si>
    <t>IL-RYERSON-NS3</t>
  </si>
  <si>
    <t>IL-RYERSON-NS4</t>
  </si>
  <si>
    <t>IL-RYERSON-NS5</t>
  </si>
  <si>
    <t>IL-RYERSON-NS6</t>
  </si>
  <si>
    <t>IL-RYERSON-NS7</t>
  </si>
  <si>
    <t>IL-RYERSON-NS8</t>
  </si>
  <si>
    <t>IL-RYERSON-NS9</t>
  </si>
  <si>
    <t>IL-RYERSON-NS10</t>
  </si>
  <si>
    <t>IL-RYERSON-NS11</t>
  </si>
  <si>
    <t>IL-RYERSON-NS12</t>
  </si>
  <si>
    <t>IL-RYERSON-NS13</t>
  </si>
  <si>
    <t>Nick Steichmann</t>
  </si>
  <si>
    <t>Matt Lobdell</t>
  </si>
  <si>
    <t>Murphy Westwood</t>
  </si>
  <si>
    <t>Matt Kaproth</t>
  </si>
  <si>
    <t>Alan Whittemore</t>
  </si>
  <si>
    <t>IL-LAKESTOREY-NS8</t>
  </si>
  <si>
    <t>IL-RYERSON-NS14</t>
  </si>
  <si>
    <t>IL-RYERSON-NS15</t>
  </si>
  <si>
    <t>IL-RYERSON-NS16</t>
  </si>
  <si>
    <t>IL-RYERSON-NS17</t>
  </si>
  <si>
    <t>IL-RYERSON-NS18</t>
  </si>
  <si>
    <t>IL-RYERSON-NS19</t>
  </si>
  <si>
    <t>IL-RYERSON-NS20</t>
  </si>
  <si>
    <t>IL-RYERSON-NS21</t>
  </si>
  <si>
    <t>MOR to CBG</t>
  </si>
  <si>
    <t>OAKS-MOR-871</t>
  </si>
  <si>
    <t>OAKS-MOR-872</t>
  </si>
  <si>
    <t>OAKS-MOR-873</t>
  </si>
  <si>
    <t>OAK-MOR-892</t>
  </si>
  <si>
    <t>OAK-MOR-893</t>
  </si>
  <si>
    <t>OAK-MOR-894</t>
  </si>
  <si>
    <t>OAK-MOR-895</t>
  </si>
  <si>
    <t>OAK-MOR-896</t>
  </si>
  <si>
    <t>OAK-MOR-897</t>
  </si>
  <si>
    <t>OAK-MOR-898</t>
  </si>
  <si>
    <t>OAK-MOR-899</t>
  </si>
  <si>
    <t>OAK-MOR-900</t>
  </si>
  <si>
    <t>OAK-MOR-901</t>
  </si>
  <si>
    <t>OAK-MOR-902</t>
  </si>
  <si>
    <t>OAK-MOR-903</t>
  </si>
  <si>
    <t>OAK-MOR-904</t>
  </si>
  <si>
    <t>Hipp - Mexcio</t>
  </si>
  <si>
    <t>Burr Oak Range</t>
  </si>
  <si>
    <t xml:space="preserve">Q. infectoria </t>
  </si>
  <si>
    <t xml:space="preserve">Q. ithaburensis </t>
  </si>
  <si>
    <t xml:space="preserve">Q. pinnatifida (syn. Q. pubescens ssp. Lanuginosa </t>
  </si>
  <si>
    <t xml:space="preserve">Q. cedrorum (syn. Q. petraea ssp. Pinnatiloba </t>
  </si>
  <si>
    <t xml:space="preserve">Q. cerris </t>
  </si>
  <si>
    <t>3-4</t>
  </si>
  <si>
    <t>1-2</t>
  </si>
  <si>
    <t>2-4</t>
  </si>
  <si>
    <t>5-1</t>
  </si>
  <si>
    <t>4-1</t>
  </si>
  <si>
    <t>5-5</t>
  </si>
  <si>
    <t>4-2</t>
  </si>
  <si>
    <t>OAK-MOR-1058</t>
  </si>
  <si>
    <t>OAK-MOR-1060</t>
  </si>
  <si>
    <t>Quercus cocciferoides</t>
  </si>
  <si>
    <t xml:space="preserve"> 12582</t>
  </si>
  <si>
    <t>Quercus xizhangensis</t>
  </si>
  <si>
    <t xml:space="preserve"> 10851</t>
  </si>
  <si>
    <t>7600</t>
  </si>
  <si>
    <t>Quercus sp.nov.</t>
  </si>
  <si>
    <t xml:space="preserve"> 5296</t>
  </si>
  <si>
    <t>11521</t>
  </si>
  <si>
    <t>8237</t>
  </si>
  <si>
    <t>Quercus spinosa</t>
  </si>
  <si>
    <t xml:space="preserve"> 8331</t>
  </si>
  <si>
    <t>11012</t>
  </si>
  <si>
    <t>11599</t>
  </si>
  <si>
    <t>5887</t>
  </si>
  <si>
    <t>8248</t>
  </si>
  <si>
    <t>Quercus setulosa</t>
  </si>
  <si>
    <t>Quercus jenseniana</t>
  </si>
  <si>
    <t>Quercus chungii</t>
  </si>
  <si>
    <t>Quercus tatakaensis</t>
  </si>
  <si>
    <t>Quercus lanata</t>
  </si>
  <si>
    <t>Asian Oaks</t>
  </si>
  <si>
    <t>MOR?</t>
  </si>
  <si>
    <t>Min Deng?</t>
  </si>
  <si>
    <t xml:space="preserve">infectoria </t>
  </si>
  <si>
    <t xml:space="preserve">ithaburensis </t>
  </si>
  <si>
    <t xml:space="preserve">pinnatifida (syn. pubescens ssp. Lanuginosa </t>
  </si>
  <si>
    <t xml:space="preserve">cedrorum (syn. petraea ssp. Pinnatiloba </t>
  </si>
  <si>
    <t xml:space="preserve">cerris </t>
  </si>
  <si>
    <t>cocciferoides</t>
  </si>
  <si>
    <t>xizhangensis</t>
  </si>
  <si>
    <t>sp.nov.</t>
  </si>
  <si>
    <t>lanata</t>
  </si>
  <si>
    <t>tatakaensis</t>
  </si>
  <si>
    <t>spinosa</t>
  </si>
  <si>
    <t>chungii</t>
  </si>
  <si>
    <t>jenseniana</t>
  </si>
  <si>
    <t>setulosa</t>
  </si>
  <si>
    <t>Marco Cosimo Simeone</t>
  </si>
  <si>
    <t>Batch 6</t>
  </si>
  <si>
    <t>OAK-MOR-143</t>
  </si>
  <si>
    <t>OAK-MOR-164</t>
  </si>
  <si>
    <t>OAK-MOR-260</t>
  </si>
  <si>
    <t>OAKS-MOR-585</t>
  </si>
  <si>
    <t>batch 6</t>
  </si>
  <si>
    <t>Sent in batch 2, run during batch 6</t>
  </si>
  <si>
    <t>Geolocate to Palmetto State Park, Gonxales Co. TX</t>
  </si>
  <si>
    <t>JCB-BZ-MPR-PU-1</t>
  </si>
  <si>
    <t>JCB-BZ-MPR-PU-6</t>
  </si>
  <si>
    <t>JCB-MX-??-RV</t>
  </si>
  <si>
    <t>Quercus purulhana</t>
  </si>
  <si>
    <t>purulhana</t>
  </si>
  <si>
    <t>Oaks of the Americas</t>
  </si>
  <si>
    <t>OAK-UMN-338</t>
  </si>
  <si>
    <t>OAK-UMN-343</t>
  </si>
  <si>
    <t>OAK-UMN-397</t>
  </si>
  <si>
    <t>extraction (OAK-UMN-397) "Q. insignis Rancho Veracruz"</t>
  </si>
  <si>
    <t>BZ 1-1</t>
  </si>
  <si>
    <t>BZ 1-6</t>
  </si>
  <si>
    <t>Q. prinoides</t>
  </si>
  <si>
    <t>Guy Sternberg</t>
  </si>
  <si>
    <t>material in freezer to extract</t>
  </si>
  <si>
    <t>Individual leaves are from different individuals- be careful when extracting to only use 1 of the leaves as material for extraction.</t>
  </si>
  <si>
    <t xml:space="preserve"> CA-DAV-MH64</t>
  </si>
  <si>
    <t>Quercus durata var. durata</t>
  </si>
  <si>
    <t>durata var. durata</t>
  </si>
  <si>
    <t>OAK-MOR-715</t>
  </si>
  <si>
    <t>OAK-MOR-725</t>
  </si>
  <si>
    <t xml:space="preserve">google maps to southwest corner of Mississippi Palisades State Park, near site of and old abandoned homesite T25N, R3E, Sec. 34, Carroll County, Illinois, U.S.A. </t>
  </si>
  <si>
    <t>AGR19</t>
  </si>
  <si>
    <t>AGR20</t>
  </si>
  <si>
    <t>AGR21</t>
  </si>
  <si>
    <t>AGR22</t>
  </si>
  <si>
    <t>AGR23</t>
  </si>
  <si>
    <t>AGR24</t>
  </si>
  <si>
    <t>AGR25</t>
  </si>
  <si>
    <t>AGR27</t>
  </si>
  <si>
    <t>AGR28</t>
  </si>
  <si>
    <t>AGR29</t>
  </si>
  <si>
    <t>AGR30</t>
  </si>
  <si>
    <t>AGR31</t>
  </si>
  <si>
    <t>AGR32</t>
  </si>
  <si>
    <t>AGR33</t>
  </si>
  <si>
    <t>AGR34</t>
  </si>
  <si>
    <t>AGR35</t>
  </si>
  <si>
    <t>AGR19 (extraction #'s)</t>
  </si>
  <si>
    <t>AGR20 (extraction #'s)</t>
  </si>
  <si>
    <t>AGR21 (extraction #'s)</t>
  </si>
  <si>
    <t>AGR22 (extraction #'s)</t>
  </si>
  <si>
    <t>AGR23 (extraction #'s)</t>
  </si>
  <si>
    <t>AGR24 (extraction #'s)</t>
  </si>
  <si>
    <t>AGR25 (extraction #'s)</t>
  </si>
  <si>
    <t>AGR27 (extraction #'s)</t>
  </si>
  <si>
    <t>AGR28 (extraction #'s)</t>
  </si>
  <si>
    <t>AGR29 (extraction #'s)</t>
  </si>
  <si>
    <t>AGR30 (extraction #'s)</t>
  </si>
  <si>
    <t>AGR31 (extraction #'s)</t>
  </si>
  <si>
    <t>AGR32 (extraction #'s)</t>
  </si>
  <si>
    <t>AGR33 (extraction #'s)</t>
  </si>
  <si>
    <t>AGR34 (extraction #'s)</t>
  </si>
  <si>
    <t>AGR35 (extraction #'s)</t>
  </si>
  <si>
    <t>Quercus benthamii</t>
  </si>
  <si>
    <t>Quercus martinezii</t>
  </si>
  <si>
    <t>Quercus lowilliamsii</t>
  </si>
  <si>
    <t>Quercus affinis</t>
  </si>
  <si>
    <t>benthamii</t>
  </si>
  <si>
    <t>martinezii</t>
  </si>
  <si>
    <t>lowilliamsii</t>
  </si>
  <si>
    <t>affinis</t>
  </si>
  <si>
    <t xml:space="preserve">Quercus infectoria </t>
  </si>
  <si>
    <t xml:space="preserve">Quercus ithaburensis </t>
  </si>
  <si>
    <t xml:space="preserve">Quercus pinnatifida (syn. Quercus pubescens ssp. Lanuginosa </t>
  </si>
  <si>
    <t xml:space="preserve">Quercus cedrorum (syn. Quercus petraea ssp. Pinnatiloba </t>
  </si>
  <si>
    <t xml:space="preserve">Quercus cerris </t>
  </si>
  <si>
    <t xml:space="preserve">Quercus arizonica </t>
  </si>
  <si>
    <t>Quercus chihuahuensis</t>
  </si>
  <si>
    <t>Quercus subspathulata</t>
  </si>
  <si>
    <t>Klara Scharnagl, Robert Scharnagl, Karen Rimes</t>
  </si>
  <si>
    <t>cultivated</t>
  </si>
  <si>
    <t>Nuevo Leon</t>
  </si>
  <si>
    <t>Paro</t>
  </si>
  <si>
    <t>Collin</t>
  </si>
  <si>
    <t>Gadsden</t>
  </si>
  <si>
    <t>Mississippi</t>
  </si>
  <si>
    <t>Posey</t>
  </si>
  <si>
    <t>Indiana</t>
  </si>
  <si>
    <t>Henderson</t>
  </si>
  <si>
    <t>Fayette</t>
  </si>
  <si>
    <t>Kentucky</t>
  </si>
  <si>
    <t>Franklin</t>
  </si>
  <si>
    <t>Virginia</t>
  </si>
  <si>
    <t>Decatur</t>
  </si>
  <si>
    <t>Georgia</t>
  </si>
  <si>
    <t xml:space="preserve"> Jackson</t>
  </si>
  <si>
    <t>Craig</t>
  </si>
  <si>
    <t>St. Genevieve</t>
  </si>
  <si>
    <t>Russia</t>
  </si>
  <si>
    <t>Michigan</t>
  </si>
  <si>
    <t>Berrien</t>
  </si>
  <si>
    <t>Jo Daviess</t>
  </si>
  <si>
    <t>Clay</t>
  </si>
  <si>
    <t>New Jersey</t>
  </si>
  <si>
    <t>Taney</t>
  </si>
  <si>
    <t>Pennsylvania</t>
  </si>
  <si>
    <t>Cross</t>
  </si>
  <si>
    <t>Arkansas</t>
  </si>
  <si>
    <t xml:space="preserve"> Phelps</t>
  </si>
  <si>
    <t>Czech Republic</t>
  </si>
  <si>
    <t>georeferenced to Toyon Bay on Santa Catalina Island (assuming Toyon cannon junction is close?)</t>
  </si>
  <si>
    <t>Oklahoma</t>
  </si>
  <si>
    <t>Custer</t>
  </si>
  <si>
    <t>Carter</t>
  </si>
  <si>
    <t>Montana</t>
  </si>
  <si>
    <t>Walde</t>
  </si>
  <si>
    <t>Aiken</t>
  </si>
  <si>
    <t>Early</t>
  </si>
  <si>
    <t>Hungary</t>
  </si>
  <si>
    <t>Tokaj</t>
  </si>
  <si>
    <t>Kaspinar</t>
  </si>
  <si>
    <t>France</t>
  </si>
  <si>
    <t>Turrell</t>
  </si>
  <si>
    <t>grand tower</t>
  </si>
  <si>
    <t>Jackson</t>
  </si>
  <si>
    <t>Olive Branch</t>
  </si>
  <si>
    <t>Wabash</t>
  </si>
  <si>
    <t>Sebastian</t>
  </si>
  <si>
    <t>Canada</t>
  </si>
  <si>
    <t>Qubec</t>
  </si>
  <si>
    <t>Montreal</t>
  </si>
  <si>
    <t>North Carolina</t>
  </si>
  <si>
    <t>Kansas</t>
  </si>
  <si>
    <t>Johnson</t>
  </si>
  <si>
    <t>North Dakota</t>
  </si>
  <si>
    <t>Ramsey</t>
  </si>
  <si>
    <t>Edwards</t>
  </si>
  <si>
    <t>Candian</t>
  </si>
  <si>
    <t>Riverside</t>
  </si>
  <si>
    <t>Ventura</t>
  </si>
  <si>
    <t>Tuolomne</t>
  </si>
  <si>
    <t>Humboldt</t>
  </si>
  <si>
    <t>Baja California</t>
  </si>
  <si>
    <t>San Bernardino</t>
  </si>
  <si>
    <t>Califoria</t>
  </si>
  <si>
    <t>San Luis Obispo</t>
  </si>
  <si>
    <t>Mendard</t>
  </si>
  <si>
    <t>source unknown</t>
  </si>
  <si>
    <t xml:space="preserve"> Burleson</t>
  </si>
  <si>
    <t>De Kalb</t>
  </si>
  <si>
    <t>Stone</t>
  </si>
  <si>
    <t>Japan</t>
  </si>
  <si>
    <t>Gansu</t>
  </si>
  <si>
    <t>Callahan</t>
  </si>
  <si>
    <t xml:space="preserve"> Richardson</t>
  </si>
  <si>
    <t>NE</t>
  </si>
  <si>
    <t>Roswell</t>
  </si>
  <si>
    <t>New Mexico</t>
  </si>
  <si>
    <t>Webster</t>
  </si>
  <si>
    <t>KS</t>
  </si>
  <si>
    <t>Nemaha</t>
  </si>
  <si>
    <t>Massac</t>
  </si>
  <si>
    <t>Spain</t>
  </si>
  <si>
    <t>New Madrid</t>
  </si>
  <si>
    <t>Calavieras</t>
  </si>
  <si>
    <t>Noland</t>
  </si>
  <si>
    <t>gps units in provenance info</t>
  </si>
  <si>
    <t>Dade</t>
  </si>
  <si>
    <t xml:space="preserve">Tip_labels </t>
  </si>
  <si>
    <t>Quercus rugosa | OAK-UMN-276 | MEXICO : Oaxaca</t>
  </si>
  <si>
    <t>Quercus polymorpha | OAK-MOR-173 | MEXICO : Nuevo Leon</t>
  </si>
  <si>
    <t>Quercus polymorpha | OAK-MOR-174 | USA : Texas</t>
  </si>
  <si>
    <t>Quercus mohriana | OAK-MOR-125 | USA : Texas</t>
  </si>
  <si>
    <t>Culberson</t>
  </si>
  <si>
    <t>Google earth of McKittrick Canyon, in Texas</t>
  </si>
  <si>
    <t>Quercus mohriana | OAK-MOR-222 | USA : Texas</t>
  </si>
  <si>
    <t>IL-SH-036</t>
  </si>
  <si>
    <t>Google Earth to Terrell Co., Tx</t>
  </si>
  <si>
    <t>Quercus laceyi | OAK-MOR-438 | USA : Texas</t>
  </si>
  <si>
    <t>Quercus laceyi | OAK-MOR-189 | USA</t>
  </si>
  <si>
    <t>Quercus hinckleyi | OAKS-MOR-472 | USA : Texas</t>
  </si>
  <si>
    <t>Quercus vaseyana | OAK-MOR-528 | USA : Texas</t>
  </si>
  <si>
    <t>Quercus vaseyana | OAK-MOR-397 | USA : Texas</t>
  </si>
  <si>
    <t>Val Verde</t>
  </si>
  <si>
    <t>Google earth; 12.3 miles S of Juno, Texas</t>
  </si>
  <si>
    <t>Quercus pungens | OAK-MOR-395 | USA : Texas</t>
  </si>
  <si>
    <t>Google search for Pine Springs, in Culberson County, TX</t>
  </si>
  <si>
    <t>Quercus pungens | OAK-MOR-428 | USA : Texas</t>
  </si>
  <si>
    <t>IL-SH-098</t>
  </si>
  <si>
    <t>Quercus sinuata var. breviloba | OAK-MOR-448 | USA : Texas</t>
  </si>
  <si>
    <t>IL-SH-052</t>
  </si>
  <si>
    <t>Google earth to center of Collin Co., TX</t>
  </si>
  <si>
    <t>Quercus sinuata | OAK-MOR-418 | USA : Texas</t>
  </si>
  <si>
    <t>Gonzales</t>
  </si>
  <si>
    <t>Quercus oglethorpensis | OAK-MOR-549 | USA : Georgia</t>
  </si>
  <si>
    <t>Google earth to Oglethorpe Co., GA</t>
  </si>
  <si>
    <t xml:space="preserve">Quercus oglethorpensis | PM190 |  : </t>
  </si>
  <si>
    <t>Google Earth, Placed  at ninety Six National Historic Site, which I think = Star Fort. Definitely south of Ninety Six.</t>
  </si>
  <si>
    <t>Quercus boyntonii | OAK-MOR-544 | USA : Alabama</t>
  </si>
  <si>
    <t>Quercus boyntonii | OAK-MOR-436 | USA : Alabama</t>
  </si>
  <si>
    <t>IL-SH-024</t>
  </si>
  <si>
    <t>Quercus stellata | OAK-MOR-340 | USA : Missouri</t>
  </si>
  <si>
    <t>Quercus stellata | PM11 | USA : North Carolina</t>
  </si>
  <si>
    <t xml:space="preserve">Quercus similis | PM107 |  : </t>
  </si>
  <si>
    <t>Quercus margarettae | OAK-MOR-420 | USA : Texas</t>
  </si>
  <si>
    <t>Google earth .2 miles in from road 11 and US183.</t>
  </si>
  <si>
    <t>Quercus havardii | OAK-MOR-430 | USA : Texas</t>
  </si>
  <si>
    <t>IL-SH-099</t>
  </si>
  <si>
    <t>Google earth to Callahan Co. TX</t>
  </si>
  <si>
    <t>Quercus chapmanii | OAK-UMN-004 | USA : Florida</t>
  </si>
  <si>
    <t>Quercus austrina | OAK-UMN-003 | USA : Florida</t>
  </si>
  <si>
    <t>Quercus austrina | OAK-MOR-511 | USA : Georgia</t>
  </si>
  <si>
    <t>IL-SH-048</t>
  </si>
  <si>
    <t>Google earth</t>
  </si>
  <si>
    <t>Quercus margarettae | OAK-MOR-221 | USA : South Carolina</t>
  </si>
  <si>
    <t>IL-SH-049</t>
  </si>
  <si>
    <t>Google earth to Aiken, SC.</t>
  </si>
  <si>
    <t>Quercus chrysolepis | OAK-MOR-415 | USA : Arizona</t>
  </si>
  <si>
    <t>Quercus vacciniifolia | OAK-MOR-377 | USA : California</t>
  </si>
  <si>
    <t>Google earth, near pyramid creek trail along rt 50</t>
  </si>
  <si>
    <t>Quercus chrysolepis | OAK-MOR-650 | USA : California</t>
  </si>
  <si>
    <t>Quercus chrysolepis | OAK-MOR-474 | USA : California</t>
  </si>
  <si>
    <t>Google Earth along route 50- placed between MH71 and MH68</t>
  </si>
  <si>
    <t>Quercus vacciniifolia | OAK-MOR-707 | USA : California</t>
  </si>
  <si>
    <t>google map to ~3.2 miles west on rt108 from deadmans campground, near kennedy meadows</t>
  </si>
  <si>
    <t>Quercus tomentella | OAK-MOR-133 | USA : California</t>
  </si>
  <si>
    <t>Quercus tomentella | PM4 | USA : California</t>
  </si>
  <si>
    <t>Quercus palmeri | OAK-MOR-135 | USA : California</t>
  </si>
  <si>
    <t xml:space="preserve">Quercus palmeri | OAK-MOR-708 |  : </t>
  </si>
  <si>
    <t>googlemap to spot on peachy canyon road just west of Paso Robles, CA</t>
  </si>
  <si>
    <t xml:space="preserve">Quercus palmeri | OAK-MOR-711 |  : </t>
  </si>
  <si>
    <t>google map to Vandeventer Flat, CA (in Riverside Co), then search for highway 74</t>
  </si>
  <si>
    <t>Quercus kelloggii | OAK-MOR-476 | USA : California</t>
  </si>
  <si>
    <t>GEOLocate web app</t>
  </si>
  <si>
    <t>Quercus kelloggii | PM-5b | USA : California</t>
  </si>
  <si>
    <t>Quercus agrifolia var. oxyadenia | OAK-MOR-127 | USA : California</t>
  </si>
  <si>
    <t>Google earth; ~5 miles west of Potrero CA.</t>
  </si>
  <si>
    <t>Quercus parvula | OAKS-MOR-492 | USA : California</t>
  </si>
  <si>
    <t>Santa Barbara</t>
  </si>
  <si>
    <t>Google earth to santa cruz island</t>
  </si>
  <si>
    <t>Quercus wislizeni | OAK-MOR-516 | USA : California</t>
  </si>
  <si>
    <t>Google Earth; 1 mile west on rt 20 past lake/mendocino county lines</t>
  </si>
  <si>
    <t>Quercus wislizeni | OAK-MOR-517 | USA : California</t>
  </si>
  <si>
    <t>Google Earth. Exit ramp area off US rt 50 and cross road point view dr.</t>
  </si>
  <si>
    <t>Quercus scytophylla | OAK-UMN-180 | MEXICO : Michoacan</t>
  </si>
  <si>
    <t>Quercus scytophylla | OAK-UMN-268 | MEXICO : Oaxaca</t>
  </si>
  <si>
    <t>Quercus hypoleucoides | OAK-MOR-410 | USA : Arizona</t>
  </si>
  <si>
    <t>Quercus hypoleucoides | OAK-MOR-416 | USA : Arizona</t>
  </si>
  <si>
    <t>Quercus crassifolia | OAK-UMN-243 | MEXICO : Michoacan</t>
  </si>
  <si>
    <t>Quercus crassifolia | OAK-UMN-060 | MEXICO : Jalisco</t>
  </si>
  <si>
    <t>Quercus conzattii | OAK-UMN-257 | MEXICO : Oaxaca</t>
  </si>
  <si>
    <t>Quercus conzattii | OAK-UMN-255 | MEXICO : Oaxaca</t>
  </si>
  <si>
    <t>Quercus emoryi | OAK-MOR-414 | USA : Arizona</t>
  </si>
  <si>
    <t xml:space="preserve">Quercus peninsularis | OAK-MOR-713 |  : </t>
  </si>
  <si>
    <t>googlemap to  Laguna Hanson in Baja California, MX. West of lagoon near Sierra de Juarez campgrounds</t>
  </si>
  <si>
    <t>Quercus eduardii | OAK-UMN-133 | MEXICO : Jalisco</t>
  </si>
  <si>
    <t>Quercus eduardii | OAK-UMN-128 | MEXICO : Jalisco</t>
  </si>
  <si>
    <t>Quercus castanea | OAK-UMN-079 | MEXICO : Jalisco</t>
  </si>
  <si>
    <t>Quercus castanea | OAK-UMN-271 | MEXICO : Oaxaca</t>
  </si>
  <si>
    <t>Quercus conspersa | OAK-UMN-297 | MEXICO : Oaxaca</t>
  </si>
  <si>
    <t>Quercus conspersa | OAK-UMN-334 | MEXICO : Oaxaca</t>
  </si>
  <si>
    <t>Quercus candicans | OAK-UMN-103 | MEXICO : Jalisco</t>
  </si>
  <si>
    <t>Quercus candicans | OAK-UMN-156 | MEXICO : Michoacan</t>
  </si>
  <si>
    <t>Quercus crassipes | OAK-UMN-173 | MEXICO : Michoacan</t>
  </si>
  <si>
    <t>Quercus crassipes | OAK-UMN-236 | MEXICO : Michoacan</t>
  </si>
  <si>
    <t>Quercus gentryi | OAK-UMN-045 | MEXICO : Jalisco</t>
  </si>
  <si>
    <t>Quercus gentryi | OAK-UMN-047 | MEXICO : Jalisco</t>
  </si>
  <si>
    <t>Quercus affinis | OAK-UMN-399 | MEXICO</t>
  </si>
  <si>
    <t>OAK-UMN-399</t>
  </si>
  <si>
    <t>JCB-MX-??-ZA-519</t>
  </si>
  <si>
    <t xml:space="preserve">Quercus affinis | AGR34 | </t>
  </si>
  <si>
    <t>Quercus mexicana | OAK-MOR-488 | MEXICO : Nuevo Leon</t>
  </si>
  <si>
    <t>Quercus mexicana | OAK-MOR-402 | MEXICO : Nuevo Leon</t>
  </si>
  <si>
    <t>From google, I think this is south of Monterrey (between 2 mountain ranges ??? Coorinates from Google Earth.</t>
  </si>
  <si>
    <t>Quercus acutifolia | OAK-UMN-261 | MEXICO : Oaxaca</t>
  </si>
  <si>
    <t>Quercus acutifolia | OAK-UMN-280 | MEXICO : Oaxaca</t>
  </si>
  <si>
    <t>Quercus crispifolia | OAK-UMN-304 | MEXICO : Oaxaca</t>
  </si>
  <si>
    <t>Quercus pinnativenulosa | AGR-5 | MEXICO : Veracruz</t>
  </si>
  <si>
    <t>Quercus laurina | OAK-UMN-324 | MEXICO : Oaxaca</t>
  </si>
  <si>
    <t>Quercus pinnativenulosa | AGR6 | MEXICO</t>
  </si>
  <si>
    <t>AGR6</t>
  </si>
  <si>
    <t>Quercus laurina | OAK-UMN-058 | MEXICO : Jalisco</t>
  </si>
  <si>
    <t xml:space="preserve">Quercus delgadoana | AGR11 | </t>
  </si>
  <si>
    <t>AGR11</t>
  </si>
  <si>
    <t>Quercus sapotifolia | OAK-UMN-385 | Honduras</t>
  </si>
  <si>
    <t>Quercus sapotifolia | OAK-UMN-395 | Honduras</t>
  </si>
  <si>
    <t>Quercus lowilliamsii | AGR29 | MEXICO</t>
  </si>
  <si>
    <t>Quercus cortesii | OAK-UMN-374 | Honduras</t>
  </si>
  <si>
    <t>Quercus cortesii | OAK-UMN-356 | Honduras</t>
  </si>
  <si>
    <t>Quercus eugeniifolia | OAK-UMN-352 | Honduras</t>
  </si>
  <si>
    <t>Quercus eugeniifolia | OAK-UMN-381 | Honduras</t>
  </si>
  <si>
    <t>Quercus costaricensis | CR-JCB-1 | Costa Rica</t>
  </si>
  <si>
    <t xml:space="preserve">Quercus costaricensis | CR-JCB-2 | Costa Rica : </t>
  </si>
  <si>
    <t>Quercus iltisii | OAK-UMN-323 | MEXICO : Oaxaca</t>
  </si>
  <si>
    <t>Quercus crispifolia | OAK-UMN-314 | MEXICO : Oaxaca</t>
  </si>
  <si>
    <t>Quercus elliptica | OAK-UMN-311 | MEXICO : Oaxaca</t>
  </si>
  <si>
    <t>Quercus elliptica | OAK-UMN-346 | Honduras</t>
  </si>
  <si>
    <t>Quercus planipocula | OAK-MOR-495 | MEXICO : Nayarit</t>
  </si>
  <si>
    <t>Quercus uxoris | OAK-UMN-066 | MEXICO : Jalisco</t>
  </si>
  <si>
    <t>Quercus uxoris | OAK-UMN-067 | MEXICO : Jalisco</t>
  </si>
  <si>
    <t>Quercus canbyi | OAK-MOR-443 | MEXICO : Monterrey</t>
  </si>
  <si>
    <t>Quercus canbyi | OAK-MOR-543 | MEXICO : CULTIVATED</t>
  </si>
  <si>
    <t>Quercus shumardii | OAK-MOR-169 | USA : Oklahoma</t>
  </si>
  <si>
    <t>Quercus shumardii | OAK-MOR-687 | USA : Oklahoma</t>
  </si>
  <si>
    <t>Quercus shumardii | OAK-MOR-419 | USA : Missouri</t>
  </si>
  <si>
    <t>Quercus acerifolia | OAK-MOR-689 | USA : Arkansas</t>
  </si>
  <si>
    <t>Quercus acerifolia | OAK-MOR-435 | USA : Arkansas</t>
  </si>
  <si>
    <t>IL-SH-022</t>
  </si>
  <si>
    <t>website /geoHack for Sebastian Co</t>
  </si>
  <si>
    <t>Quercus buckleyi | OAK-MOR-441A | USA : Texas</t>
  </si>
  <si>
    <t>Quercus buckleyi | OAK-MOR-226 | USA : Texas</t>
  </si>
  <si>
    <t>IL-SH-053</t>
  </si>
  <si>
    <t>Nothing that looks like Walde county exists in texas,  there is some reference to a Waldo, Texas which is in McLennan County, which is within the species range for Q. buckleyi. Am using this as location?? (Waldo Rd, tx, usa)</t>
  </si>
  <si>
    <t xml:space="preserve">Quercus rubra | PM150 | USA : </t>
  </si>
  <si>
    <t>Quercus rubra | OAK-MOR-498 | USA : Illinois</t>
  </si>
  <si>
    <t>Quercus coccinea | OAK-MOR-JW-2604 | USA : Illinois</t>
  </si>
  <si>
    <t>JW2604</t>
  </si>
  <si>
    <t>Quercus coccinea | OAK-MOR-423 | USA : New Jersey</t>
  </si>
  <si>
    <t>Middlesex</t>
  </si>
  <si>
    <t>Google earth to middle of Middlesex Co, NJ</t>
  </si>
  <si>
    <t>Quercus coccinea | OAK-MOR-405 | USA : Missouri</t>
  </si>
  <si>
    <t>Quercus ellipsoidalis | OAK-MOR-489 | USA : Iowa</t>
  </si>
  <si>
    <t>Quercus ellipsoidalis | OAK-MOR-390 | USA : Illinois</t>
  </si>
  <si>
    <t>Google earth to Apple River Canyon State Park</t>
  </si>
  <si>
    <t>Quercus velutina | OAK-MOR-167 | USA : Illinois</t>
  </si>
  <si>
    <t>Quercus velutina | OAK-MOR-393 | USA : Illinois</t>
  </si>
  <si>
    <t>Quercus georgiana | PM-101a | USA : North Carolina</t>
  </si>
  <si>
    <t>Quercus georgiana | OAK-MOR-686 | USA : Georgia</t>
  </si>
  <si>
    <t>Quercus imbricaria | OAK-MOR-391 | USA : Illinois</t>
  </si>
  <si>
    <t>Google Earth to Clay Count, IL</t>
  </si>
  <si>
    <t>Quercus imbricaria | OAK-MOR-421 | USA : Missouri</t>
  </si>
  <si>
    <t>Quercus pagoda | OAK-MOR-354 | USA : Indiana</t>
  </si>
  <si>
    <t>Google Earth to Posey County, Indiana</t>
  </si>
  <si>
    <t>Quercus pagoda | PM-10b | USA : North Carolina</t>
  </si>
  <si>
    <t>Quercus ilicifolia | PM-80b | USA : New York</t>
  </si>
  <si>
    <t>Quercus laurifolia | OAK-UMN-010 | USA : Florida</t>
  </si>
  <si>
    <t>Quercus laurifolia | OAK-UMN-009 | USA : Florida</t>
  </si>
  <si>
    <t>Quercus elliottii | OAK-UMN-015 | USA : Florida</t>
  </si>
  <si>
    <t>Quercus elliottii | OAK-UMN-014 | USA : Florida</t>
  </si>
  <si>
    <t>Quercus phellos | OAK-MOR-461 | USA : Illinois</t>
  </si>
  <si>
    <t xml:space="preserve">Quercus phellos | PM148 | USA : </t>
  </si>
  <si>
    <t>Quercus hemisphaerica | PM-47b | USA : North Carolina</t>
  </si>
  <si>
    <t>Quercus myrtifolia | OAK-UMN-012 | USA : Florida</t>
  </si>
  <si>
    <t>Quercus myrtifolia | OAK-UMN-013 | USA : Florida</t>
  </si>
  <si>
    <t>Quercus inopina | OAK-UMN-007 | USA : Florida</t>
  </si>
  <si>
    <t>Quercus inopina | OAK-UMN-008 | USA : Florida</t>
  </si>
  <si>
    <t xml:space="preserve">Quercus hemisphaerica | PM178 | </t>
  </si>
  <si>
    <t>Quercus incana | PM-49 | USA : North Carolina</t>
  </si>
  <si>
    <t>Quercus incana | PM-104a | USA : Florida</t>
  </si>
  <si>
    <t>Quercus nigra | OAK-MOR-256 | USA : Mississippi</t>
  </si>
  <si>
    <t xml:space="preserve">Quercus nigra | PM147 | </t>
  </si>
  <si>
    <t>Quercus arkansana | OAK-MOR-509 | USA : Georgia</t>
  </si>
  <si>
    <t>IL-SH-092</t>
  </si>
  <si>
    <t>Google earth to middle of Webster Co, GA</t>
  </si>
  <si>
    <t>Quercus arkansana | OAK-MOR-510 | USA : Louisiana</t>
  </si>
  <si>
    <t>Quercus laevis | OAK-MOR-683 | USA : Florida</t>
  </si>
  <si>
    <t>Quercus laevis | PM179 | USA</t>
  </si>
  <si>
    <t>Quercus marilandica | OAK-MOR-527 | USA : Missouri</t>
  </si>
  <si>
    <t>Quercus marilandica | PM-12b | USA : North Carolina</t>
  </si>
  <si>
    <t>Quercus falcata | OAK-UMN-005 | USA : Florida</t>
  </si>
  <si>
    <t>Quercus falcata | OAK-MOR-68 | USA : Arkansas</t>
  </si>
  <si>
    <t>Quercus texana 'New Madrid' | OAK-MOR-490 | USA : Missouri</t>
  </si>
  <si>
    <t>Quercus texana | OAK-MOR-500 | USA : Illinois</t>
  </si>
  <si>
    <t>IL-SH-028</t>
  </si>
  <si>
    <t>Alexander</t>
  </si>
  <si>
    <t>google maps of Olive Branch, IL</t>
  </si>
  <si>
    <t>Quercus palustris | OAK-MOR-699 | USA : Kentucky</t>
  </si>
  <si>
    <t>Google earth to Fayette County, KY</t>
  </si>
  <si>
    <t>Quercus palustris | OAK-MOR-358 | USA : Illinois</t>
  </si>
  <si>
    <t>Google Earth to Mississippi river in Henderson Co., IL</t>
  </si>
  <si>
    <t xml:space="preserve">Quercus baronii | OAK-MOR-608 | </t>
  </si>
  <si>
    <t xml:space="preserve">Quercus acutissima | OAK-MOR-578 | </t>
  </si>
  <si>
    <t xml:space="preserve">Quercus trojana | OAKS-MOR-585 |  : </t>
  </si>
  <si>
    <t xml:space="preserve">Quercus libani | OAK-MOR-191 | </t>
  </si>
  <si>
    <t xml:space="preserve">Lithocarpus hancei | DM74 | </t>
  </si>
  <si>
    <t>DM74</t>
  </si>
  <si>
    <t>Castanea densata | DM71 |  :</t>
  </si>
  <si>
    <t>DM71</t>
  </si>
  <si>
    <t>Castanopsis fissa | DM46 |  :</t>
  </si>
  <si>
    <t>DM46</t>
  </si>
  <si>
    <t>Quercus sadleriana | PM-103a | USA : California</t>
  </si>
  <si>
    <t>Quercus sadleriana | OAK-MOR-626 | USA : CULTIVATED</t>
  </si>
  <si>
    <t>Quercus sadleriana | OAK-MOR-625 | USA : CULTIVATED</t>
  </si>
  <si>
    <t xml:space="preserve">Quercus pontica | OAK-MOR-623 |  : </t>
  </si>
  <si>
    <t xml:space="preserve">Quercus pontica | OAK-MOR-624 |  : </t>
  </si>
  <si>
    <t xml:space="preserve">Quercus pontica | OAK-MOR-199 | Turkey : </t>
  </si>
  <si>
    <t>Quercus fusiformis | MXED8 |  :</t>
  </si>
  <si>
    <t>MXED8</t>
  </si>
  <si>
    <t>Quercus brandegeei | BJVL19 |  :</t>
  </si>
  <si>
    <t>BJVL19</t>
  </si>
  <si>
    <t>Quercus brandegeei | BJSL25 |  :</t>
  </si>
  <si>
    <t>BJSL25</t>
  </si>
  <si>
    <t xml:space="preserve">Quercus minima | FLCK216 | </t>
  </si>
  <si>
    <t>FLCK216</t>
  </si>
  <si>
    <t xml:space="preserve">Quercus geminata | FLAB109 | </t>
  </si>
  <si>
    <t>FLAB109</t>
  </si>
  <si>
    <t xml:space="preserve">Quercus geminata | FLSF54 | </t>
  </si>
  <si>
    <t>FLSF54</t>
  </si>
  <si>
    <t>Quercus virginiana | FLBA140 |  :</t>
  </si>
  <si>
    <t>FLBA140</t>
  </si>
  <si>
    <t>Quercus oleoides | CRL0001 |  :</t>
  </si>
  <si>
    <t>CRL0001</t>
  </si>
  <si>
    <t>Quercus oleoides | CRL0030 |  :</t>
  </si>
  <si>
    <t>CRL0030</t>
  </si>
  <si>
    <t>Quercus sagraeana | CUVN10 |  :</t>
  </si>
  <si>
    <t>CUVN10</t>
  </si>
  <si>
    <t>Quercus durata | PM1 | USA : California</t>
  </si>
  <si>
    <t>Quercus durata | OAK-MOR-336 | USA : California</t>
  </si>
  <si>
    <t>Quercus berberidifolia | OAK-MOR-508 | USA : California</t>
  </si>
  <si>
    <t>Solano</t>
  </si>
  <si>
    <t>Quercus berberidifolia | OAK-MOR-507 | USA : California</t>
  </si>
  <si>
    <t>Quercus garryana var. fruticosa | OAK-MOR-422 | USA : California</t>
  </si>
  <si>
    <t>Google Earth to Diamond Sprinds, CA, South Point Rd.</t>
  </si>
  <si>
    <t>Quercus garryana var. garryana | OAK-MOR-723 | USA : CULTIVATED</t>
  </si>
  <si>
    <t>Quercus pacifica | PM-3b | USA : California</t>
  </si>
  <si>
    <t>Quercus pacifica | OAK-MOR-470 | USA : California</t>
  </si>
  <si>
    <t>Quercus dumosa | PM141 | USA : California</t>
  </si>
  <si>
    <t>Quercus cornelius-mulleri | OAK-MOR-715 | USA : California</t>
  </si>
  <si>
    <t>Quercus john-tuckeri | OAK-MOR-709 | USA : California</t>
  </si>
  <si>
    <t>Quercus cornelius-mulleri | OAK-MOR-725 | USA : California</t>
  </si>
  <si>
    <t>Quercus douglasii | OAK-MOR-696 | USA : California</t>
  </si>
  <si>
    <t>Quercus douglasii | OAK-MOR-90 | USA : California</t>
  </si>
  <si>
    <t>Quercus douglasii | OAK-MOR-531 | USA : California</t>
  </si>
  <si>
    <t>Google Earth Rt 50 and greet stone rd.</t>
  </si>
  <si>
    <t>Quercus lobata | OAK-MOR-502 | USA : California</t>
  </si>
  <si>
    <t>estimate from Google Earth along US rt 50</t>
  </si>
  <si>
    <t>Quercus lobata | OAK-MOR-697 | USA : California</t>
  </si>
  <si>
    <t>Quercus lobata | OAK-MOR-123 | USA : California</t>
  </si>
  <si>
    <t>Quercus muehlenbergii var. brayi | OAK-MOR-164 | USA : New MEXICO</t>
  </si>
  <si>
    <t>IL-SH-095</t>
  </si>
  <si>
    <t>google map to ~center of Roswell, New Mexico</t>
  </si>
  <si>
    <t>Quercus muehlenbergii | OAK-MOR-639 | USA : Texas</t>
  </si>
  <si>
    <t>GEOLocate Web App</t>
  </si>
  <si>
    <t>Quercus prinoides | OAK-MOR-532 | USA : Nebraska</t>
  </si>
  <si>
    <t>IL-SH-096</t>
  </si>
  <si>
    <t>Google Earth to Salem, Nebraska</t>
  </si>
  <si>
    <t>Quercus muehlenbergii | PM-98 | USA : New York</t>
  </si>
  <si>
    <t>Quercus muehlenbergii | OAK-MOR-383 | USA : Illinois</t>
  </si>
  <si>
    <t>Google earth to Will County IL, north of River and ~1/2 mile west of Kankakee Co line</t>
  </si>
  <si>
    <t>Quercus muehlenbergii | OAK-MOR-260 | USA : Illinois</t>
  </si>
  <si>
    <t>Quercus prinoides | PM-93b | USA : New York</t>
  </si>
  <si>
    <t>Quercus prinoides | OAK-MOR-143 | USA : Pennsylvania</t>
  </si>
  <si>
    <t>Quercus muehlenbergii | OAK-MOR-632 | USA : Oklahoma</t>
  </si>
  <si>
    <t>IL-SH-057</t>
  </si>
  <si>
    <t>Google earth to center of Custer county, OK.</t>
  </si>
  <si>
    <t xml:space="preserve">Quercus macrocarpa | OAK-MOR-672 |  : </t>
  </si>
  <si>
    <t xml:space="preserve">Quercus macrocarpa | OAK-MOR-614 |  : </t>
  </si>
  <si>
    <t>IL-SH-060</t>
  </si>
  <si>
    <t>google map to ~center of Nemaha Kansas</t>
  </si>
  <si>
    <t xml:space="preserve">Quercus macrocarpa | OAK-MOR-249 |  : </t>
  </si>
  <si>
    <t>IL-SH-027</t>
  </si>
  <si>
    <t>google map to Beall Woods state park</t>
  </si>
  <si>
    <t>Quercus macrocarpa | OAK-MOR-356 | USA : Missouri</t>
  </si>
  <si>
    <t xml:space="preserve">Quercus macrocarpa | OAK-MOR-615 |  : </t>
  </si>
  <si>
    <t xml:space="preserve">Quercus macrocarpa | OAK-MOR-671 |  : </t>
  </si>
  <si>
    <t>IL-SH-059</t>
  </si>
  <si>
    <t>google map to ~ center of Carter county, montana</t>
  </si>
  <si>
    <t xml:space="preserve">Quercus macrocarpa | OAK-MOR-673 |  : </t>
  </si>
  <si>
    <t xml:space="preserve">Quercus macrocarpa | OAK-MOR-487 |  : </t>
  </si>
  <si>
    <t>Quercus macrocarpa | OAK-MOR-357 | USA : Illinois</t>
  </si>
  <si>
    <t>Google earth to Sauk Trail Forest Preserve</t>
  </si>
  <si>
    <t>Quercus lyrata | OAK-MOR-385 | USA : Missouri</t>
  </si>
  <si>
    <t xml:space="preserve">Quercus lyrata | OAK-MOR-245 | </t>
  </si>
  <si>
    <t>IL-SH-031</t>
  </si>
  <si>
    <t xml:space="preserve">Quercus lyrata | OAK-MOR-611 | </t>
  </si>
  <si>
    <t>Quercus lyrata | OAK-UMN-011 | USA : Florida</t>
  </si>
  <si>
    <t>Quercus bicolor | PM96 | USA : New York</t>
  </si>
  <si>
    <t xml:space="preserve">Quercus bicolor | OAK-MOR-289 | </t>
  </si>
  <si>
    <t>Quercus bicolor | OAK-MOR-342 | USA : Illinois</t>
  </si>
  <si>
    <t>Quercus mongolica | OAK-MOR-360 | China : Beijing Shi</t>
  </si>
  <si>
    <t xml:space="preserve">Quercus serrata | OAK-MOR-601 |  : </t>
  </si>
  <si>
    <t xml:space="preserve">Quercus dentata | OAK-MOR-690 | </t>
  </si>
  <si>
    <t xml:space="preserve">Quercus griffithii | OAK-MOR-529 | Bhutan : </t>
  </si>
  <si>
    <t>Quercus fabri | OAK-MOR-545 | China : Yunnan</t>
  </si>
  <si>
    <t xml:space="preserve">Quercus aliena | OAK-MOR-698 | </t>
  </si>
  <si>
    <t xml:space="preserve">Quercus pyrenaica | OAK-MOR-533 | Spain : </t>
  </si>
  <si>
    <t xml:space="preserve">Quercus pubescens | OAK-MOR-496 | France : </t>
  </si>
  <si>
    <t>IL-SH-041</t>
  </si>
  <si>
    <t xml:space="preserve">Google Earth~100 km of Marseille, France. + google search for Lure Mountains </t>
  </si>
  <si>
    <t>Quercus macranthera ssp. syspirensis | OAK-MOR-486 | Turkey : Erzurum</t>
  </si>
  <si>
    <t>IL-SH-044</t>
  </si>
  <si>
    <t xml:space="preserve">Quercus robur ssp. pedunculiflora | OAK-MOR-521 | Romania : </t>
  </si>
  <si>
    <t xml:space="preserve">Quercus robur | OAK-MOR-392 |  : </t>
  </si>
  <si>
    <t>Google Earth Moscow Botanical Garden of Academy of Sciences</t>
  </si>
  <si>
    <t xml:space="preserve">Quercus dalechampii | OAK-MOR-346 | </t>
  </si>
  <si>
    <t>IL-SH-045</t>
  </si>
  <si>
    <t>Google Earth to Tokaj, Hungary</t>
  </si>
  <si>
    <t xml:space="preserve">Quercus petraea ssp. iberica | OAK-MOR-351 | Czech Republic : </t>
  </si>
  <si>
    <t>Google Earth to Hranice in Prerov District.</t>
  </si>
  <si>
    <t xml:space="preserve">Quercus petraea | OAK-MOR-520 | Poland : </t>
  </si>
  <si>
    <t>Quercus michauxi | OAK-MOR-353 | USA : Missouri</t>
  </si>
  <si>
    <t xml:space="preserve">Quercus michauxi | PM155 | </t>
  </si>
  <si>
    <t>Quercus michauxi | OAK-MOR-700 | USA : Illinois</t>
  </si>
  <si>
    <t xml:space="preserve">Quercus michauxi | PM143 | </t>
  </si>
  <si>
    <t>Quercus michauxi | OAK-MOR-694 | USA : Indiana</t>
  </si>
  <si>
    <t>Google earth to Jackson Co, Indiana</t>
  </si>
  <si>
    <t>Quercus alba | OAK-MOR-359 | USA : Minnesota</t>
  </si>
  <si>
    <t>Quercus alba | OAK-MOR-76 | USA : Michigan</t>
  </si>
  <si>
    <t>Quercus alba | PM-19 | USA : North Carolina</t>
  </si>
  <si>
    <t>Quercus alba | OAK-MOR-204 | USA : Illinois</t>
  </si>
  <si>
    <t>Quercus montana | OAK-MOR-352 | USA : Virginia</t>
  </si>
  <si>
    <t>Quercus montana | OAK-MOR-575 | USA : North Carolina</t>
  </si>
  <si>
    <t>Quercus montana | OAK-MOR-693 | USA : Virginia</t>
  </si>
  <si>
    <t>Quercus corrugata | AGR1 | MEXICO</t>
  </si>
  <si>
    <t>AGR1</t>
  </si>
  <si>
    <t>Quercus corrugata | AGR2 | Mecixo</t>
  </si>
  <si>
    <t>AGR2</t>
  </si>
  <si>
    <t>Quercus insignis | OAK-UMN-397 | MEXICO : Ranco Veracruz</t>
  </si>
  <si>
    <t>Quercus insignis | OAK-UMN-383 | Honduras</t>
  </si>
  <si>
    <t>Quercus insignis | OAK-UMN-358 | Honduras</t>
  </si>
  <si>
    <t>Quercus copeyensis | CR-JCB-3 | Costa Rica</t>
  </si>
  <si>
    <t>Quercus lancifolia | OAK-UMN-357 | Honduras</t>
  </si>
  <si>
    <t>Quercus lancifolia | OAK-UMN-378 | Honduras</t>
  </si>
  <si>
    <t>Quercus germana | AGR-4 | MEXICO : Veracruz</t>
  </si>
  <si>
    <t>Quercus germana | OAK-MOR-463 | MEXICO : CULTIVATED</t>
  </si>
  <si>
    <t>Quercus germana | AGR-3 | MEXICO : Veracruz</t>
  </si>
  <si>
    <t>Quercus germana | OAK-MOR-305 | USA : Texas</t>
  </si>
  <si>
    <t>Quercus glabrescens | AGR17 | MEXICO</t>
  </si>
  <si>
    <t>AGR17</t>
  </si>
  <si>
    <t>Quercus grisea | OAK-MOR-362 | USA : Arizona</t>
  </si>
  <si>
    <t>Quercus grisea | OAK-MOR-376 | USA : New MEXICO</t>
  </si>
  <si>
    <t>Google earth to ~27.3 miles SW of Silver City, NM</t>
  </si>
  <si>
    <t>Quercus toumeyi | OAK-MOR-411 | USA : Arizona</t>
  </si>
  <si>
    <t>Quercus toumeyi | OAK-MOR-365 | USA : Arizona</t>
  </si>
  <si>
    <t>Quercus ajoensis | OAK-UMN-038 | USA : Arizona</t>
  </si>
  <si>
    <t>Quercus ajoensis | OAK-UMN-037 | USA : Arizona</t>
  </si>
  <si>
    <t>Quercus turbinella | OAK-UMN-040 | USA : Arizona</t>
  </si>
  <si>
    <t>Quercus turbinella | OAK-MOR-537 | USA : Arizona</t>
  </si>
  <si>
    <t>Quercus oblongifolia | OAK-MOR-398 | USA : Arizona</t>
  </si>
  <si>
    <t>Pima</t>
  </si>
  <si>
    <t>Google earth to santa catalina Mountains</t>
  </si>
  <si>
    <t>Quercus oblongifolia | OAK-MOR-417 | USA : Arizona</t>
  </si>
  <si>
    <t>Quercus engelmannii | OAK-MOR-406 | USA : California</t>
  </si>
  <si>
    <t>Google earth to Otay mountain, CA</t>
  </si>
  <si>
    <t>Quercus engelmannii | OAK-MOR-394 | USA : California</t>
  </si>
  <si>
    <t>Google Earth, along Hauser Greek Road, near Hauser Creek Canyon Trail.  (not sure which campsite)</t>
  </si>
  <si>
    <t>Quercus laeta | OAK-UMN-088 | MEXICO : Jalisco</t>
  </si>
  <si>
    <t>Quercus arizonica | OAK-MOR-535 | USA : New MEXICO</t>
  </si>
  <si>
    <t>Quercus arizonica | OAK-MOR-413 | USA : Arizona</t>
  </si>
  <si>
    <t>Quercus arizonica | OAK-MOR-685 | USA : Arizona</t>
  </si>
  <si>
    <t>Quercus diversifolia | OAK-MOR-400 | MEXICO : Guanajuato</t>
  </si>
  <si>
    <t>Guanajuato</t>
  </si>
  <si>
    <t>Google earth to Guanajuato, Mexico</t>
  </si>
  <si>
    <t>Quercus obtusata | JCB-MX-JA-TS-215 | MEXICO : Jalisco</t>
  </si>
  <si>
    <t>Quercus resinosa | OAK-UMN-140 | MEXICO : Jalisco</t>
  </si>
  <si>
    <t>Quercus obtusata | OAK-UMN-136 | MEXICO : Jalisco</t>
  </si>
  <si>
    <t>Quercus magnolifolia | OAK-UMN-166 | MEXICO : Michoacan</t>
  </si>
  <si>
    <t>Quercus potosina | OAK-UMN-260 | MEXICO : Oaxaca</t>
  </si>
  <si>
    <t>Quercus obtusata | OAK-UMN-302 | MEXICO : Oaxaca</t>
  </si>
  <si>
    <t>Quercus potosina | OAK-UMN-263 | MEXICO : Oaxaca</t>
  </si>
  <si>
    <t>Quercus peduncularis | OAK-UMN-293 | MEXICO : Oaxaca</t>
  </si>
  <si>
    <t>Quercus peduncularis | OAK-UMN-070 | MEXICO : Jalisco</t>
  </si>
  <si>
    <t>Quercus glaucoides | OAK-UMN-294 | MEXICO : Oaxaca</t>
  </si>
  <si>
    <t>Quercus glaucoides | OAK-UMN-333 | MEXICO : Oaxaca</t>
  </si>
  <si>
    <t>Quercus glaucoides | OAK-UMN-265 | MEXICO : Oaxaca</t>
  </si>
  <si>
    <t>Quercus deserticola | OAK-UMN-146 | MEXICO : Jalisco</t>
  </si>
  <si>
    <t>Quercus deserticola | OAK-UMN-091 | MEXICO : Jalisco</t>
  </si>
  <si>
    <t>Quercus segoviensis | OAK-UMN-391 | Honduras</t>
  </si>
  <si>
    <t>Quercus purulhana | OAK-UMN-343 | Belize</t>
  </si>
  <si>
    <t>Quercus purulhana | OAK-UMN-338 | Belize</t>
  </si>
  <si>
    <t>Quercus glaucescens | OAK-UMN-309 | MEXICO : Oaxaca</t>
  </si>
  <si>
    <t>Quercus new species | JCB-MX-OA-OA-34 | MEXICO : Oaxaca</t>
  </si>
  <si>
    <t xml:space="preserve">Quercus magnolifolia | JCB-MX-JA-MA-153 |  : </t>
  </si>
  <si>
    <t>Quercus resinosa | JCB-MX-JA-TM-123 | MEXICO : Jalisco</t>
  </si>
  <si>
    <t>Quercus resinosa | OAK-UMN-041 | MEXICO : Jalisco</t>
  </si>
  <si>
    <t>Quercus liebmanii | OAK-UMN-288 | MEXICO : Oaxaca</t>
  </si>
  <si>
    <t>Quercus liebmanii | OAK-UMN-258 | MEXICO : Oaxaca</t>
  </si>
  <si>
    <t>Quercus glabrescens | OAK-MOR-462 | MEXICO : Hidalgo</t>
  </si>
  <si>
    <t>Quercus greggii | OAK-MOR-403 | MEXICO : Nuevo Leon</t>
  </si>
  <si>
    <t>Quercus martinezii | AGR25 | MEXICO</t>
  </si>
  <si>
    <t>Quercus martinezii | AGR22 | MEXICO</t>
  </si>
  <si>
    <t>Quercus rugosa | OAK-UMN-150 | MEXICO : Michoacan</t>
  </si>
  <si>
    <t>IL-SH-023</t>
  </si>
  <si>
    <t>IL-SH-025</t>
  </si>
  <si>
    <t>IL-SH-026</t>
  </si>
  <si>
    <t>IL-SH-029</t>
  </si>
  <si>
    <t>IL-SH-030</t>
  </si>
  <si>
    <t>IL-SH-032</t>
  </si>
  <si>
    <t>IL-SH-033</t>
  </si>
  <si>
    <t>IL-SH-034</t>
  </si>
  <si>
    <t>IL-SH-035</t>
  </si>
  <si>
    <t>IL-SH-037</t>
  </si>
  <si>
    <t>IL-SH-038</t>
  </si>
  <si>
    <t>IL-SH-039</t>
  </si>
  <si>
    <t>IL-SH-040</t>
  </si>
  <si>
    <t>IL-SH-042</t>
  </si>
  <si>
    <t>IL-SH-043</t>
  </si>
  <si>
    <t>IL-SH-046</t>
  </si>
  <si>
    <t>IL-SH-047</t>
  </si>
  <si>
    <t>IL-SH-050</t>
  </si>
  <si>
    <t>IL-SH-051</t>
  </si>
  <si>
    <t>IL-SH-054</t>
  </si>
  <si>
    <t>IL-SH-055</t>
  </si>
  <si>
    <t>IL-SH-056</t>
  </si>
  <si>
    <t>IL-SH-058</t>
  </si>
  <si>
    <t>IL-SH-093</t>
  </si>
  <si>
    <t>IL-SH-094</t>
  </si>
  <si>
    <t>IL-SH-097</t>
  </si>
  <si>
    <t>AGR3</t>
  </si>
  <si>
    <t>AGR4</t>
  </si>
  <si>
    <t>AGR5</t>
  </si>
  <si>
    <t>AGR7</t>
  </si>
  <si>
    <t>AGR8</t>
  </si>
  <si>
    <t>AGR9</t>
  </si>
  <si>
    <t>AGR10</t>
  </si>
  <si>
    <t>AGR12</t>
  </si>
  <si>
    <t>AGR13</t>
  </si>
  <si>
    <t>AGR14</t>
  </si>
  <si>
    <t>AGR15</t>
  </si>
  <si>
    <t>AGR16</t>
  </si>
  <si>
    <t>AGR18</t>
  </si>
  <si>
    <t>Gonxales</t>
  </si>
  <si>
    <t>From google, I think this is south of Monterrey (between 2 mountain ranges ??? Coordinates from Google Earth.</t>
  </si>
  <si>
    <t>Andrews Paper</t>
  </si>
  <si>
    <t>Quercus oglethorpensis | OAK-MOR-548 | USA : South Carolin</t>
  </si>
  <si>
    <t>DM1</t>
  </si>
  <si>
    <t>DM2</t>
  </si>
  <si>
    <t>DM3</t>
  </si>
  <si>
    <t>DM5</t>
  </si>
  <si>
    <t>DM6</t>
  </si>
  <si>
    <t>DM7</t>
  </si>
  <si>
    <t>DM8</t>
  </si>
  <si>
    <t>DM9</t>
  </si>
  <si>
    <t>DM10</t>
  </si>
  <si>
    <t>DM11</t>
  </si>
  <si>
    <t>DM12</t>
  </si>
  <si>
    <t>DM16</t>
  </si>
  <si>
    <t>DM18</t>
  </si>
  <si>
    <t>DM19</t>
  </si>
  <si>
    <t>DM20</t>
  </si>
  <si>
    <t>DM22</t>
  </si>
  <si>
    <t>DM23</t>
  </si>
  <si>
    <t>DM24</t>
  </si>
  <si>
    <t>DM28</t>
  </si>
  <si>
    <t>DM30</t>
  </si>
  <si>
    <t>DM31</t>
  </si>
  <si>
    <t>DM34</t>
  </si>
  <si>
    <t>DM35</t>
  </si>
  <si>
    <t>DM36</t>
  </si>
  <si>
    <t>DM37</t>
  </si>
  <si>
    <t>DM38</t>
  </si>
  <si>
    <t>DM39</t>
  </si>
  <si>
    <t>DM40</t>
  </si>
  <si>
    <t>DM41</t>
  </si>
  <si>
    <t>DM43</t>
  </si>
  <si>
    <t>DM45</t>
  </si>
  <si>
    <t>DM47</t>
  </si>
  <si>
    <t>DM51</t>
  </si>
  <si>
    <t>DM52</t>
  </si>
  <si>
    <t>DM53</t>
  </si>
  <si>
    <t>DM54</t>
  </si>
  <si>
    <t>DM55</t>
  </si>
  <si>
    <t>DM56</t>
  </si>
  <si>
    <t>DM57</t>
  </si>
  <si>
    <t>DM58</t>
  </si>
  <si>
    <t>DM59</t>
  </si>
  <si>
    <t>DM60</t>
  </si>
  <si>
    <t>DM61</t>
  </si>
  <si>
    <t>DM62</t>
  </si>
  <si>
    <t>DM63</t>
  </si>
  <si>
    <t>DM64</t>
  </si>
  <si>
    <t>DM65</t>
  </si>
  <si>
    <t>DM66</t>
  </si>
  <si>
    <t>DM68</t>
  </si>
  <si>
    <t>DM69</t>
  </si>
  <si>
    <t>DM70</t>
  </si>
  <si>
    <t>DM72</t>
  </si>
  <si>
    <t>DM73</t>
  </si>
  <si>
    <t>FLWO6</t>
  </si>
  <si>
    <t>FLCK18</t>
  </si>
  <si>
    <t>FLSA185</t>
  </si>
  <si>
    <t>FLMO62</t>
  </si>
  <si>
    <t>FLSF47</t>
  </si>
  <si>
    <t>FLSF33</t>
  </si>
  <si>
    <t>LALC2</t>
  </si>
  <si>
    <t>TXWV2</t>
  </si>
  <si>
    <t>SCCU3</t>
  </si>
  <si>
    <t>HNDA09</t>
  </si>
  <si>
    <t>MXSA3017</t>
  </si>
  <si>
    <t>BZBB1</t>
  </si>
  <si>
    <t>CUCA4</t>
  </si>
  <si>
    <t>CUMM5</t>
  </si>
  <si>
    <t>CUSV6</t>
  </si>
  <si>
    <t>MXGT4</t>
  </si>
  <si>
    <t>TXGR3</t>
  </si>
  <si>
    <t>TXMD3</t>
  </si>
  <si>
    <t xml:space="preserve"> Isparta</t>
  </si>
  <si>
    <t xml:space="preserve">Die Bu </t>
  </si>
  <si>
    <t>Google maps to center of grand tower, IL</t>
  </si>
  <si>
    <t xml:space="preserve">georeferenced to Lake Seminole on Georgia/Florida border. </t>
  </si>
  <si>
    <t>DM conversion to DD based upon provinence info</t>
  </si>
  <si>
    <t>Google maps to ~center of Egirdir district in Isparta district of Turkey.</t>
  </si>
  <si>
    <t>google maps to Ventura county, CA- close to reyes peak.</t>
  </si>
  <si>
    <t>Google maps to Weitchpec, CA, to find Bluff creek, then ~4.7miles south on 96 from Bluff creek.</t>
  </si>
  <si>
    <t>Google map to San bernardino mountains, in san bernardino county, CA</t>
  </si>
  <si>
    <t>google maps to Matsudo, Chiba prefecture, Japan</t>
  </si>
  <si>
    <t xml:space="preserve"> Kanto</t>
  </si>
  <si>
    <t>Chiba-ken</t>
  </si>
  <si>
    <t>Brahms database- LC collections</t>
  </si>
  <si>
    <t>uncertain; california native</t>
  </si>
  <si>
    <t>I only have to California</t>
  </si>
  <si>
    <t>Quercus laeta</t>
  </si>
  <si>
    <t>Quercus diversifolia Née|Quercus laeta</t>
  </si>
  <si>
    <t>A. Hipp, A. Gonzalez rodriguez, H. Rodriguez Correa</t>
  </si>
  <si>
    <t>A. Hipp</t>
  </si>
  <si>
    <t>!</t>
  </si>
  <si>
    <t>Quercus turbinella Greene ??/could be john-tuckerii</t>
  </si>
  <si>
    <t>Quercus agrifolia Née ?/Quercus L</t>
  </si>
  <si>
    <t>Andrew Hipp</t>
  </si>
  <si>
    <t>Hipp</t>
  </si>
  <si>
    <t>Hipp, Kaproth, McVay, Hahn|Hipp&amp;Hahn</t>
  </si>
  <si>
    <t>8/25/14&amp;10/21/16</t>
  </si>
  <si>
    <t>!| Q. durata var. durata</t>
  </si>
  <si>
    <t>A. Hipp, N. Stoynoff</t>
  </si>
  <si>
    <t>! But with some Q. stellata mixed in?</t>
  </si>
  <si>
    <t>M.Hahn</t>
  </si>
  <si>
    <t>syn name</t>
  </si>
  <si>
    <t>Original Source- Cultivated</t>
  </si>
  <si>
    <t>F</t>
  </si>
  <si>
    <t>T</t>
  </si>
  <si>
    <t>marco .s.n.</t>
  </si>
  <si>
    <t>petraea ssp. iberica</t>
  </si>
  <si>
    <t>macranthera</t>
  </si>
  <si>
    <t>robur ssp. imeretina</t>
  </si>
  <si>
    <t>Algeria</t>
  </si>
  <si>
    <t>Berrovaghia</t>
  </si>
  <si>
    <t>Batch 9, Plate 11</t>
  </si>
  <si>
    <t>OAK-MOR-1140</t>
  </si>
  <si>
    <t>OAK-MOR-1141</t>
  </si>
  <si>
    <t>OAK-MOR-1142</t>
  </si>
  <si>
    <t>OAK-MOR-1143</t>
  </si>
  <si>
    <t>OAK-MOR-1144</t>
  </si>
  <si>
    <t>European oaks</t>
  </si>
  <si>
    <t>OAKS of the Americas</t>
  </si>
  <si>
    <t>Texas, US</t>
  </si>
  <si>
    <t>North Moravia</t>
  </si>
  <si>
    <t>Erzurum</t>
  </si>
  <si>
    <t>Marseille</t>
  </si>
  <si>
    <t>Miraflores De La Sierra</t>
  </si>
  <si>
    <t>??</t>
  </si>
  <si>
    <t>Quercus pubescens_&gt;OAK-MOR-590</t>
  </si>
  <si>
    <t>Quercus cornelius-mulleri_&gt;OAK-MOR-715</t>
  </si>
  <si>
    <t>Wild provenance: USA, California, Riverside. Santa Rosa Mountains</t>
  </si>
  <si>
    <t>Google maps to Sugarloaf Mountain Riverside CA</t>
  </si>
  <si>
    <t>Hipp?</t>
  </si>
  <si>
    <t>Google maped to Riverside CA</t>
  </si>
  <si>
    <t>Monterrey</t>
  </si>
  <si>
    <t>Sarepta</t>
  </si>
  <si>
    <t>Bay</t>
  </si>
  <si>
    <t>Quercus agrifolia | PM-2| USA:California</t>
  </si>
  <si>
    <t>Artvin</t>
  </si>
  <si>
    <t>Google map to ~ center of State College, Pennsylvania. Listed in MOR database as wild collection details.</t>
  </si>
  <si>
    <t>Deng, M., Song, Y.G. &amp; Zou, Y.J</t>
  </si>
  <si>
    <t>MOR_DM74 (Extraction name), DM74, 5940 (collection number)</t>
  </si>
  <si>
    <t>1888m</t>
  </si>
  <si>
    <t>Yunnan</t>
  </si>
  <si>
    <t>Kunming Botanical Garden (living Collection)</t>
  </si>
  <si>
    <t xml:space="preserve">Deng, M., Song, Y.G. &amp; Zou, Y.J. 5940, China, Yunnan, Kunming Botanical Garden (living collection), alt. 1888m. </t>
  </si>
  <si>
    <t>MOR_DM46 (Extraction name), DM46, 1840</t>
  </si>
  <si>
    <t>DM46 (1840)</t>
  </si>
  <si>
    <t>DM74 (5940)</t>
  </si>
  <si>
    <t>Living Collection of Kunming Botanical Garden</t>
  </si>
  <si>
    <t>Xi-chou</t>
  </si>
  <si>
    <t>I think this might be the botanic garden lat and long? Xi-chou county is further southeast in Yunnan Xi-chou- would be ~(23.367488, 104.694185)</t>
  </si>
  <si>
    <t>Kunming Botanical Garden (living collection)</t>
  </si>
  <si>
    <t>As it is living collection and it is small seedling, therefore, no voucher specimens: (Ping-zai timber site, Xi-chou, Yunnan, China 1840 25°08'31.0"N 102°44'39.0"E, Living collection of Kunming Botanical Garden), alt. 1888m</t>
  </si>
  <si>
    <t>Ping-zai timber site, Xi-chou; Kunming Botanical Garden (living collection)</t>
  </si>
  <si>
    <t>Nayarit</t>
  </si>
  <si>
    <t>Huating temple, xi shan, yunnan 99</t>
  </si>
  <si>
    <t xml:space="preserve"> Shanxi</t>
  </si>
  <si>
    <t>Yang Cheng</t>
  </si>
  <si>
    <t>Virentes, 2010-2012</t>
  </si>
  <si>
    <t>OAK-MOR-461</t>
  </si>
  <si>
    <t>JCB-MX-JA-TS-215</t>
  </si>
  <si>
    <t>OAK-MOR-545</t>
  </si>
  <si>
    <t>bioproject_accession</t>
  </si>
  <si>
    <t>biosample_accession</t>
  </si>
  <si>
    <t>library_ID</t>
  </si>
  <si>
    <t>title</t>
  </si>
  <si>
    <t>filename</t>
  </si>
  <si>
    <t>PRJNA376740</t>
  </si>
  <si>
    <t>PstI RADseq of Quercus martinezii from MEXICO</t>
  </si>
  <si>
    <t>AGR25.fq.barcodeStripped.fq.gz</t>
  </si>
  <si>
    <t>PstI RADseq of Quercus brandegeei from  MEXICO: Baja California</t>
  </si>
  <si>
    <t>BJSL25.fq.gz</t>
  </si>
  <si>
    <t>PstI RADseq of Quercus copeyensis from Costa Rica</t>
  </si>
  <si>
    <t>CR-JCB-3.fq.barcodeStripped.fq.gz</t>
  </si>
  <si>
    <t>PstI RADseq of Quercus sagraeana from Cuba</t>
  </si>
  <si>
    <t>CUVN10.fq.gz</t>
  </si>
  <si>
    <t>PstI RADseq of Quercus resinosa from MEXICO : Jalisco</t>
  </si>
  <si>
    <t>JCB-MX-JA-TM-123.fq.barcodeStripped.fq.gz</t>
  </si>
  <si>
    <t>PstI RADseq of Quercus laceyi from USA</t>
  </si>
  <si>
    <t>OAK-MOR-189.fq.gz</t>
  </si>
  <si>
    <t>PstI RADseq of Quercus macrocarpa from USA: Illinois</t>
  </si>
  <si>
    <t>OAK-MOR-249.fq.barcodeStripped.fq.gz</t>
  </si>
  <si>
    <t>PstI RADseq of Quercus durata from USA : California</t>
  </si>
  <si>
    <t>OAK-MOR-336.fq.gz</t>
  </si>
  <si>
    <t>PstI RADseq of Quercus dalechampii from Hungary: Tokaj</t>
  </si>
  <si>
    <t>OAK-MOR-346.fq.gz</t>
  </si>
  <si>
    <t>PstI RADseq of Quercus petraea ssp. iberica from Czech Republic</t>
  </si>
  <si>
    <t>OAK-MOR-351.fq.gz</t>
  </si>
  <si>
    <t>PstI RADseq of Quercus diversifolia from MEXICO : Guanajuato</t>
  </si>
  <si>
    <t>OAK-MOR-400.fq.gz</t>
  </si>
  <si>
    <t>PstI RADseq of Quercus greggii from MEXICO : Nuevo Leon</t>
  </si>
  <si>
    <t>OAK-MOR-403.fq.gz</t>
  </si>
  <si>
    <t>PstI RADseq of Quercus sinuata from USA : Texas</t>
  </si>
  <si>
    <t>OAK-MOR-418.fq.gz</t>
  </si>
  <si>
    <t>PstI RADseq of Quercus sinuata var. breviloba from USA : Texas</t>
  </si>
  <si>
    <t>OAK-MOR-448.fq.barcodeStripped.fq.gz</t>
  </si>
  <si>
    <t>PstI RADseq of Quercus macranthera ssp. syspirensis from Turkey : Erzurum</t>
  </si>
  <si>
    <t>OAK-MOR-486.fq.gz</t>
  </si>
  <si>
    <t>PstI RADseq of Quercus pubescens from France</t>
  </si>
  <si>
    <t>OAK-MOR-496.fq.gz</t>
  </si>
  <si>
    <t>PstI RADseq of Quercus lobata from USA : California</t>
  </si>
  <si>
    <t>OAK-MOR-502.fq.gz</t>
  </si>
  <si>
    <t>PstI RADseq of Quercus robur ssp. pedunculiflora from Romania</t>
  </si>
  <si>
    <t>OAK-MOR-521.fq.gz</t>
  </si>
  <si>
    <t>PstI RADseq of Quercus pyrenaica from Spain</t>
  </si>
  <si>
    <t>OAK-MOR-533.fq.gz</t>
  </si>
  <si>
    <t>PstI RADseq of Quercus oglethorpensis from USA : Georgia</t>
  </si>
  <si>
    <t>OAK-MOR-549.fq.barcodeStripped.fq.gz</t>
  </si>
  <si>
    <t>PstI RADseq of Quercus pubescens from Italy : Viterbo</t>
  </si>
  <si>
    <t>OAK-MOR-590.fq.barcodeStripped.fq.gz</t>
  </si>
  <si>
    <t>PstI RADseq of Quercus serrata from Japan: Kanto</t>
  </si>
  <si>
    <t>OAK-MOR-601.nameFixed.fq.gz</t>
  </si>
  <si>
    <t>PstI RADseq of Quercus macrocarpa from USA: Kansas</t>
  </si>
  <si>
    <t>OAK-MOR-614.fq.barcodeStripped.fq.gz</t>
  </si>
  <si>
    <t>PstI RADseq of Quercus boissieri from Israel</t>
  </si>
  <si>
    <t>OAK-MOR-649.fq.barcodeStripped.fq.gz</t>
  </si>
  <si>
    <t>PstI RADseq of Quercus faginea from Israel</t>
  </si>
  <si>
    <t>OAK-MOR-658.fq.barcodeStripped.fq.gz</t>
  </si>
  <si>
    <t>PstI RADseq of Quercus robur from Italy : Viterbo</t>
  </si>
  <si>
    <t>OAK-MOR-692.fq.barcodeStripped.fq.gz</t>
  </si>
  <si>
    <t>PstI RADseq of Quercus douglasii from USA : California</t>
  </si>
  <si>
    <t>OAK-MOR-696.fq.barcodeStripped.fq.gz</t>
  </si>
  <si>
    <t>PstI RADseq of Quercus cornelius-mulleri from USA : California</t>
  </si>
  <si>
    <t>OAK-MOR-715.nameFixed.fq.gz</t>
  </si>
  <si>
    <t>OAK-MOR-718.fq.barcodeStripped.fq.gz</t>
  </si>
  <si>
    <t>OAK-MOR-725.nameFixed.fq.gz</t>
  </si>
  <si>
    <t>OAK-MOR-90.fq.barcodeStripped.fq.gz</t>
  </si>
  <si>
    <t>PstI RADseq of Quercus peduncularis from MEXICO : Jalisco</t>
  </si>
  <si>
    <t>OAK-UMN-070.fq.gz</t>
  </si>
  <si>
    <t>PstI RADseq of Quercus rugosa from MEXICO : Michoacan</t>
  </si>
  <si>
    <t>OAK-UMN-150.fq.gz</t>
  </si>
  <si>
    <t>PstI RADseq of Quercus glaucoides from MEXICO : Oaxaca</t>
  </si>
  <si>
    <t>OAK-UMN-294.fq.gz</t>
  </si>
  <si>
    <t>PstI RADseq of Quercus pacifica from USA : California</t>
  </si>
  <si>
    <t>PM-3b.fq.barcodeStripped.fq.gz</t>
  </si>
  <si>
    <t>PstI RADseq of Quercus dumosa from USA : California</t>
  </si>
  <si>
    <t>PM141.fq.barcodeStripped.fq.gz</t>
  </si>
  <si>
    <t xml:space="preserve">PstI RADseq of Quercus segoviensis from  MEXICO : </t>
  </si>
  <si>
    <t>AGR33.fq.barcodeStripped.fq.gz</t>
  </si>
  <si>
    <t>PstI RADseq of Quercus costaricensis from Costa Rica</t>
  </si>
  <si>
    <t>CR-JCB-2.fq.barcodeStripped.fq.gz</t>
  </si>
  <si>
    <t>PstI RADseq of Quercus agrifolia var. oxyadenia from USA : California</t>
  </si>
  <si>
    <t>OAK-MOR-127.fq.gz</t>
  </si>
  <si>
    <t>PstI RADseq of Quercus shumardii from USA : Oklahoma</t>
  </si>
  <si>
    <t>OAK-MOR-169.fq.barcodeStripped.fq.gz</t>
  </si>
  <si>
    <t>PstI RADseq of Quercus buckleyi from USA : Texas</t>
  </si>
  <si>
    <t>OAK-MOR-226.fq.gz</t>
  </si>
  <si>
    <t>PstI RADseq of Quercus nigra from USA : Mississippi</t>
  </si>
  <si>
    <t>OAK-MOR-256.fq.barcodeStripped.fq.gz</t>
  </si>
  <si>
    <t>PstI RADseq of Quercus pagoda from USA : Indiana</t>
  </si>
  <si>
    <t>OAK-MOR-354.fq.gz</t>
  </si>
  <si>
    <t>PstI RADseq of Quercus ellipsoidalis from USA : Illinois</t>
  </si>
  <si>
    <t>OAK-MOR-390.fq.gz</t>
  </si>
  <si>
    <t>PstI RADseq of Quercus hypoleucoides from USA : Arizona</t>
  </si>
  <si>
    <t>OAK-MOR-410.fq.gz</t>
  </si>
  <si>
    <t>OAK-MOR-416.fq.gz</t>
  </si>
  <si>
    <t>PstI RADseq of Quercus shumardii from USA : Missouri</t>
  </si>
  <si>
    <t>OAK-MOR-419.fq.gz</t>
  </si>
  <si>
    <t>PstI RADseq of Quercus imbricaria from USA : Missouri</t>
  </si>
  <si>
    <t>OAK-MOR-421.fq.gz</t>
  </si>
  <si>
    <t>PstI RADseq of Quercus acerifolia from USA : Arkansas</t>
  </si>
  <si>
    <t>OAK-MOR-435.fq.gz</t>
  </si>
  <si>
    <t>PstI RADseq of Quercus buckleyi from USA : Texas or cultivated?</t>
  </si>
  <si>
    <t>OAK-MOR-441A.fq.gz</t>
  </si>
  <si>
    <t>PstI RADseq of Quercus canbyi from MEXICO : Nuevo León</t>
  </si>
  <si>
    <t>OAK-MOR-443.fq.gz</t>
  </si>
  <si>
    <t>PstI RADseq of Quercus phellos from USA : Illinois</t>
  </si>
  <si>
    <t>OAK-MOR-461.fq.barcodeStripped.fq.gz</t>
  </si>
  <si>
    <t>PstI RADseq of Quercus texana from USA : Illinois</t>
  </si>
  <si>
    <t>OAK-MOR-500.fq.gz</t>
  </si>
  <si>
    <t>PstI RADseq of Quercus arkansana from USA : Louisiana</t>
  </si>
  <si>
    <t>OAK-MOR-510.fq.gz</t>
  </si>
  <si>
    <t>PstI RADseq of Quercus wislizenii from USA : California</t>
  </si>
  <si>
    <t>OAK-MOR-516.fq.gz</t>
  </si>
  <si>
    <t>OAK-MOR-517.fq.gz</t>
  </si>
  <si>
    <t>PstI RADseq of Quercus marilandica from USA : Missouri</t>
  </si>
  <si>
    <t>OAK-MOR-527.fq.gz</t>
  </si>
  <si>
    <t>PstI RADseq of Quercus canbyi from MEXICO : CULTIVATED or USA: CULTIVATED or just CULTIVATED</t>
  </si>
  <si>
    <t>OAK-MOR-543.fq.gz</t>
  </si>
  <si>
    <t>PstI RADseq of Quercus chrysolepis from USA : California</t>
  </si>
  <si>
    <t>OAK-MOR-650.fq.barcodeStripped.fq.gz</t>
  </si>
  <si>
    <t>PstI RADseq of Quercus laevis from USA : Florida</t>
  </si>
  <si>
    <t>OAK-MOR-683.fq.barcodeStripped.fq.gz</t>
  </si>
  <si>
    <t>PstI RADseq of Quercus laurifolia from USA : Florida</t>
  </si>
  <si>
    <t>OAK-UMN-010.fq.gz</t>
  </si>
  <si>
    <t>PstI RADseq of Quercus myrtifolia from USA : Florida</t>
  </si>
  <si>
    <t>OAK-UMN-012.fq.barcodeStripped.fq.gz</t>
  </si>
  <si>
    <t>PstI RADseq of Quercus elliottii from USA : Florida</t>
  </si>
  <si>
    <t>OAK-UMN-014.fq.gz</t>
  </si>
  <si>
    <t>OAK-UMN-015.fq.gz</t>
  </si>
  <si>
    <t>PstI RADseq of Quercus gentryi from MEXICO : Jalisco</t>
  </si>
  <si>
    <t>OAK-UMN-045.fq.gz</t>
  </si>
  <si>
    <t>OAK-UMN-047.fq.gz</t>
  </si>
  <si>
    <t>PstI RADseq of Quercus laurina from MEXICO : Jalisco</t>
  </si>
  <si>
    <t>OAK-UMN-058.fq.gz</t>
  </si>
  <si>
    <t>PstI RADseq of Quercus castanea from MEXICO : Jalisco</t>
  </si>
  <si>
    <t>OAK-UMN-079.fq.gz</t>
  </si>
  <si>
    <t>PstI RADseq of Quercus eduardii from MEXICO : Jalisco</t>
  </si>
  <si>
    <t>OAK-UMN-128.fq.gz</t>
  </si>
  <si>
    <t>PstI RADseq of Quercus crassipes from MEXICO : Michoacan</t>
  </si>
  <si>
    <t>OAK-UMN-173.fq.gz</t>
  </si>
  <si>
    <t>PstI RADseq of Quercus scytophylla from MEXICO : Michoacan</t>
  </si>
  <si>
    <t>OAK-UMN-180.fq.gz</t>
  </si>
  <si>
    <t>OAK-UMN-236.fq.gz</t>
  </si>
  <si>
    <t>PstI RADseq of Quercus scytophylla from MEXICO : Oaxaca</t>
  </si>
  <si>
    <t>OAK-UMN-268.fq.gz</t>
  </si>
  <si>
    <t>PstI RADseq of Quercus castanea from MEXICO : Oaxaca</t>
  </si>
  <si>
    <t>OAK-UMN-271.fq.gz</t>
  </si>
  <si>
    <t>PstI RADseq of Quercus grahamii from MEXICO : Oaxaca</t>
  </si>
  <si>
    <t>OAK-UMN-280.fq.gz</t>
  </si>
  <si>
    <t>PstI RADseq of Quercus acutifolia from MEXICO : Oaxaca</t>
  </si>
  <si>
    <t>OAK-UMN-297.fq.gz</t>
  </si>
  <si>
    <t>PstI RADseq of Quercus laurina from MEXICO : Oaxaca</t>
  </si>
  <si>
    <t>OAK-UMN-324.fq.gz</t>
  </si>
  <si>
    <t>PstI RADseq of Quercus cortesii from Honduras</t>
  </si>
  <si>
    <t>OAK-UMN-356.fq.gz</t>
  </si>
  <si>
    <t>PstI RADseq of Quercus parvula from USA : California</t>
  </si>
  <si>
    <t>OAKS-MOR-492.fq.gz</t>
  </si>
  <si>
    <t>PstI RADseq of Quercus incana from USA : Mississippi</t>
  </si>
  <si>
    <t>PM-104a.fq.barcodeStripped.fq.gz</t>
  </si>
  <si>
    <t>PstI RADseq of Quercus pagoda from USA : North Carolina</t>
  </si>
  <si>
    <t>PM-10b.fq.barcodeStripped.fq.gz</t>
  </si>
  <si>
    <t>PstI RADseq of Quercus hemisphaerica from USA : North Carolina</t>
  </si>
  <si>
    <t>PM-47b.fq.barcodeStripped.fq.gz</t>
  </si>
  <si>
    <t>PstI RADseq of Quercus incana from USA : North Carolina</t>
  </si>
  <si>
    <t>PM-49.fq.barcodeStripped.fq.gz</t>
  </si>
  <si>
    <t>PstI RADseq of Quercus kelloggii from USA : California</t>
  </si>
  <si>
    <t>PM-5b.fq.barcodeStripped.fq.gz</t>
  </si>
  <si>
    <t>PstI RADseq of Quercus ilicifolia from USA : New York</t>
  </si>
  <si>
    <t>PM-80b.fq.barcodeStripped.fq.gz</t>
  </si>
  <si>
    <t>PstI RADseq of Quercus phellos from USA: North Carolina</t>
  </si>
  <si>
    <t>PM148.fq.barcodeStripped.fq.gz</t>
  </si>
  <si>
    <t>PstI RADseq of Quercus hemisphaerica from USA: North Carolina</t>
  </si>
  <si>
    <t>PM178.fq.barcodeStripped.fq.gz</t>
  </si>
  <si>
    <t>PstI RADseq of Quercus laevis from USA: North Carolina</t>
  </si>
  <si>
    <t>PM179.fq.barcodeStripped.fq.gz</t>
  </si>
  <si>
    <t>PstI RADseq of Quercus agrifolia from USA : California</t>
  </si>
  <si>
    <t>PM2.fq.gz</t>
  </si>
  <si>
    <t>PstI RADseq of Quercus tomentella from USA : California</t>
  </si>
  <si>
    <t>PM4.fq.gz</t>
  </si>
  <si>
    <t>PstI RADseq of Castanopsis fissa from China : Yunnan</t>
  </si>
  <si>
    <t>DM46.fq.gz</t>
  </si>
  <si>
    <t>PstI RADseq of Castanea densata from USA : Illinois</t>
  </si>
  <si>
    <t>DM71.fq.gz</t>
  </si>
  <si>
    <t>PstI RADseq of Lithocarpus hancei from China</t>
  </si>
  <si>
    <t>DM74.fq.gz</t>
  </si>
  <si>
    <t>PstI RADseq of Quercus palmeri from USA : CULTIVATED</t>
  </si>
  <si>
    <t>OAK-MOR-135.fq.gz</t>
  </si>
  <si>
    <t>PstI RADseq of Quercus velutina from USA : Illinois</t>
  </si>
  <si>
    <t>OAK-MOR-167.fq.barcodeStripped.fq.gz</t>
  </si>
  <si>
    <t>PstI RADseq of Quercus pontica from Turkey</t>
  </si>
  <si>
    <t>OAK-MOR-199.fq.gz</t>
  </si>
  <si>
    <t>OAK-MOR-393.fq.gz</t>
  </si>
  <si>
    <t>PstI RADseq of Quercus pontica from USA: CULTIVATED</t>
  </si>
  <si>
    <t>OAK-MOR-623.fq.barcodeStripped.fq.gz</t>
  </si>
  <si>
    <t>PstI RADseq of Quercus sadleriana from USA : CULTIVATED</t>
  </si>
  <si>
    <t>OAK-MOR-625.fq.barcodeStripped.fq.gz</t>
  </si>
  <si>
    <t>OAK-MOR-626.fq.barcodeStripped.fq.gz</t>
  </si>
  <si>
    <t>PstI RADseq of Quercus vaccinifolia from USA : California</t>
  </si>
  <si>
    <t>OAK-MOR-707.fq.barcodeStripped.fq.gz</t>
  </si>
  <si>
    <t>PstI RADseq of Quercus palmeri from USA: California</t>
  </si>
  <si>
    <t>OAK-MOR-711.fq.barcodeStripped.fq.gz</t>
  </si>
  <si>
    <t>OAK-UMN-013.fq.gz</t>
  </si>
  <si>
    <t>PstI RADseq of Quercus sadleriana from USA : California</t>
  </si>
  <si>
    <t>PM-103a.fq.barcodeStripped.fq.gz</t>
  </si>
  <si>
    <t>PstI RADseq of Quercus rubra from USA: North Carolina</t>
  </si>
  <si>
    <t>PM150.fq.barcodeStripped.fq.gz</t>
  </si>
  <si>
    <t>PstI RADseq of Quercus pinnativenulosa from MEXICO : Veracruz</t>
  </si>
  <si>
    <t>AGR-5.fq.barcodeStripped.fq.gz</t>
  </si>
  <si>
    <t>PstI RADseq of Quercus affinis from MEXICO :</t>
  </si>
  <si>
    <t>AGR34.fq.barcodeStripped.fq.gz</t>
  </si>
  <si>
    <t>PstI RADseq of Quercus pinnativenulosa from MEXICO: Veracruz</t>
  </si>
  <si>
    <t>AGR6.fq.barcodeStripped.fq.gz</t>
  </si>
  <si>
    <t>PstI RADseq of Quercus minima from USA: Florida</t>
  </si>
  <si>
    <t>FLCK216.fq.gz</t>
  </si>
  <si>
    <t>PstI RADseq of Quercus prinoides from USA : Pennsylvania</t>
  </si>
  <si>
    <t>OAK-MOR-143_R1.fq.gz</t>
  </si>
  <si>
    <t>PstI RADseq of Quercus muehlenbergii var. brayi from USA: New Mexico</t>
  </si>
  <si>
    <t>OAK-MOR-164_R1.fq.gz</t>
  </si>
  <si>
    <t>PstI RADseq of Quercus muehlenbergii from USA : Illinois</t>
  </si>
  <si>
    <t>OAK-MOR-260_R1.fq.gz</t>
  </si>
  <si>
    <t>PstI RADseq of Quercus imbricaria from USA : Illinois</t>
  </si>
  <si>
    <t>OAK-MOR-391.fq.gz</t>
  </si>
  <si>
    <t>PstI RADseq of Quercus mexicana from MEXICO : Nuevo Leon</t>
  </si>
  <si>
    <t>OAK-MOR-402.fq.gz</t>
  </si>
  <si>
    <t>PstI RADseq of Quercus emoryi from USA : Arizona</t>
  </si>
  <si>
    <t>OAK-MOR-414.fq.gz</t>
  </si>
  <si>
    <t>OAK-MOR-488.fq.gz</t>
  </si>
  <si>
    <t>PstI RADseq of Quercus peninsularis from Mexico: Baja California</t>
  </si>
  <si>
    <t>OAK-MOR-713.fq.barcodeStripped.fq.gz</t>
  </si>
  <si>
    <t>PstI RADseq of Quercus uxoris from MEXICO : Jalisco</t>
  </si>
  <si>
    <t>OAK-UMN-066.fq.gz</t>
  </si>
  <si>
    <t>OAK-UMN-067.fq.barcodeStripped.fq.gz</t>
  </si>
  <si>
    <t>PstI RADseq of Quercus crispifolia from MEXICO : Oaxaca</t>
  </si>
  <si>
    <t>OAK-UMN-304.fq.barcodeStripped.fq.gz</t>
  </si>
  <si>
    <t>PstI RADseq of Quercus iltisii from MEXICO : Oaxaca</t>
  </si>
  <si>
    <t>OAK-UMN-323.fq.gz</t>
  </si>
  <si>
    <t>PstI RADseq of Quercus elliptica from Honduras</t>
  </si>
  <si>
    <t>OAK-UMN-346.fq.gz</t>
  </si>
  <si>
    <t>PstI RADseq of Quercus georgiana from USA : North Carolina</t>
  </si>
  <si>
    <t>PM-101a.fq.barcodeStripped.fq.gz</t>
  </si>
  <si>
    <t>PstI RADseq of Quercus germana from MEXICO : Veracruz</t>
  </si>
  <si>
    <t>AGR-3.fq.barcodeStripped.fq.gz</t>
  </si>
  <si>
    <t>PstI RADseq of Quercus delgadoana from MEXICO: Hidalgo</t>
  </si>
  <si>
    <t>AGR11.fq.barcodeStripped.fq.gz</t>
  </si>
  <si>
    <t>PstI RADseq of Quercus glabrescens from MEXICO: Michoacán</t>
  </si>
  <si>
    <t>AGR17.fq.barcodeStripped.fq.gz</t>
  </si>
  <si>
    <t>PstI RADseq of Quercus corrugata from MEXICO: Chiapas</t>
  </si>
  <si>
    <t>AGR2.fq.barcodeStripped.fq.gz</t>
  </si>
  <si>
    <t>CR-JCB-1.fq.barcodeStripped.fq.gz</t>
  </si>
  <si>
    <t>PstI RADseq of Quercus oleoides from Costa Rica</t>
  </si>
  <si>
    <t>CRL0030.fq.gz</t>
  </si>
  <si>
    <t>PstI RADseq of Quercus virginiana from USA: Florida</t>
  </si>
  <si>
    <t>FLBA140.fq.gz</t>
  </si>
  <si>
    <t>PstI RADseq of Quercus geminata from USA: Florida</t>
  </si>
  <si>
    <t>FLSF54.fq.gz</t>
  </si>
  <si>
    <t>PstI RADseq of Quercus magnolifolia from MEXICO: Jalisco</t>
  </si>
  <si>
    <t>JCB-MX-JA-MA-153.fq.barcodeStripped.fq.gz</t>
  </si>
  <si>
    <t>PstI RADseq of Quercus obtusata from MEXICO : Jalisco</t>
  </si>
  <si>
    <t>JCB-MX-JA-TS-215.fq.barcodeStripped.fq.gz</t>
  </si>
  <si>
    <t>PstI RADseq of Quercus new species from MEXICO : Oaxaca</t>
  </si>
  <si>
    <t>JCB-MX-OA-OA-34.fq.barcodeStripped.fq.gz</t>
  </si>
  <si>
    <t>PstI RADseq of Quercus fusiformis from MEXICO</t>
  </si>
  <si>
    <t>MXED8.fq.gz</t>
  </si>
  <si>
    <t>PstI RADseq of Quercus polymorpha from MEXICO : Nuevo Leon</t>
  </si>
  <si>
    <t>OAK-MOR-173.fq.gz</t>
  </si>
  <si>
    <t>PstI RADseq of Quercus polymorpha from USA : Texas</t>
  </si>
  <si>
    <t>OAK-MOR-174.fq.gz</t>
  </si>
  <si>
    <t>PstI RADseq of Quercus libani from England: CULTIVATED</t>
  </si>
  <si>
    <t>OAK-MOR-191.fq.gz</t>
  </si>
  <si>
    <t>PstI RADseq of Quercus mohriana from USA : Texas</t>
  </si>
  <si>
    <t>OAK-MOR-222.fq.gz</t>
  </si>
  <si>
    <t>PstI RADseq of Quercus lyrata from USA: Illinois</t>
  </si>
  <si>
    <t>OAK-MOR-245.fq.barcodeStripped.fq.gz</t>
  </si>
  <si>
    <t>PstI RADseq of Quercus germana from USA : CULTIVATED</t>
  </si>
  <si>
    <t>OAK-MOR-305.fq.gz</t>
  </si>
  <si>
    <t>PstI RADseq of Quercus palustris from USA : Illinois</t>
  </si>
  <si>
    <t>OAK-MOR-358.fq.gz</t>
  </si>
  <si>
    <t>PstI RADseq of Quercus grisea from USA : Arizona</t>
  </si>
  <si>
    <t>OAK-MOR-362.fq.gz</t>
  </si>
  <si>
    <t>PstI RADseq of Quercus toumeyi from USA : Arizona</t>
  </si>
  <si>
    <t>OAK-MOR-365.fq.gz</t>
  </si>
  <si>
    <t>PstI RADseq of Quercus grisea from USA : New Mexico</t>
  </si>
  <si>
    <t>OAK-MOR-376.fq.gz</t>
  </si>
  <si>
    <t>PstI RADseq of Quercus engelmannii from USA : California</t>
  </si>
  <si>
    <t>OAK-MOR-394.fq.gz</t>
  </si>
  <si>
    <t>PstI RADseq of Quercus pungens from USA : Texas</t>
  </si>
  <si>
    <t>OAK-MOR-395.fq.gz</t>
  </si>
  <si>
    <t>PstI RADseq of Quercus oblongifolia from USA : Arizona</t>
  </si>
  <si>
    <t>OAK-MOR-398.fq.gz</t>
  </si>
  <si>
    <t>PstI RADseq of Quercus coccinea from USA : Missouri</t>
  </si>
  <si>
    <t>OAK-MOR-405.fq.barcodeStripped.fq.gz</t>
  </si>
  <si>
    <t>OAK-MOR-411.fq.gz</t>
  </si>
  <si>
    <t>OAK-MOR-417.fq.gz</t>
  </si>
  <si>
    <t>PstI RADseq of Quercus coccinea from USA : New Jersey</t>
  </si>
  <si>
    <t>OAK-MOR-423.fq.barcodeStripped.fq.gz</t>
  </si>
  <si>
    <t>OAK-MOR-428.fq.gz</t>
  </si>
  <si>
    <t>PstI RADseq of Quercus havardii from USA : Texas</t>
  </si>
  <si>
    <t>OAK-MOR-430.fq.gz</t>
  </si>
  <si>
    <t>PstI RADseq of Quercus glabrescens from MEXICO : Hidalgo</t>
  </si>
  <si>
    <t>OAK-MOR-462.fq.gz</t>
  </si>
  <si>
    <t>PstI RADseq of Quercus germana from MEXICO : CULTIVATED</t>
  </si>
  <si>
    <t>OAK-MOR-463.fq.gz</t>
  </si>
  <si>
    <t>OAK-MOR-476.fq.gz</t>
  </si>
  <si>
    <t>PstI RADseq of Quercus macrocarpa from USA: North Dakota</t>
  </si>
  <si>
    <t>OAK-MOR-487.fq.barcodeStripped.fq.gz</t>
  </si>
  <si>
    <t>PstI RADseq of Quercus ellipsoidalis from USA : Iowa</t>
  </si>
  <si>
    <t>OAK-MOR-489.fq.gz</t>
  </si>
  <si>
    <t>PstI RADseq of Quercus texana 'New Madrid' from USA : Missouri</t>
  </si>
  <si>
    <t>OAK-MOR-490.fq.gz</t>
  </si>
  <si>
    <t>PstI RADseq of Quercus planipocula from MEXICO : Nayarit</t>
  </si>
  <si>
    <t>OAK-MOR-495.fq.gz</t>
  </si>
  <si>
    <t>PstI RADseq of Quercus berberidifolia from USA : California</t>
  </si>
  <si>
    <t>OAK-MOR-507.fq.gz</t>
  </si>
  <si>
    <t>PstI RADseq of Quercus austrina from USA : Georgia</t>
  </si>
  <si>
    <t>OAK-MOR-511.fq.gz</t>
  </si>
  <si>
    <t>PstI RADseq of Quercus vaseyana from USA : Texas</t>
  </si>
  <si>
    <t>OAK-MOR-528.fq.gz</t>
  </si>
  <si>
    <t>PstI RADseq of Quercus griffithii from Bhutan</t>
  </si>
  <si>
    <t>OAK-MOR-529.fq.gz</t>
  </si>
  <si>
    <t>PstI RADseq of Quercus canariensis</t>
  </si>
  <si>
    <t>OAK-MOR-534.fq.gz</t>
  </si>
  <si>
    <t>PstI RADseq of Quercus arizonica from USA : New Mexico</t>
  </si>
  <si>
    <t>OAK-MOR-535.fq.gz</t>
  </si>
  <si>
    <t>PstI RADseq of Quercus turbinella from USA : Arizona</t>
  </si>
  <si>
    <t>OAK-MOR-537.fq.gz</t>
  </si>
  <si>
    <t>PstI RADseq of Quercus fabri from China : Yunnan</t>
  </si>
  <si>
    <t>OAK-MOR-545.fq.gz</t>
  </si>
  <si>
    <t>PstI RADseq of Quercus oglethorpensis from USA : South Carolina</t>
  </si>
  <si>
    <t>OAK-MOR-548.fq.gz</t>
  </si>
  <si>
    <t>PstI RADseq of Quercus acutissima from USA : CULTIVATED</t>
  </si>
  <si>
    <t>OAK-MOR-578.fq.barcodeStripped.fq.gz</t>
  </si>
  <si>
    <t>PstI RADseq of Quercus macrocarpa from USA: Oklahoma</t>
  </si>
  <si>
    <t>OAK-MOR-615.fq.barcodeStripped.fq.gz</t>
  </si>
  <si>
    <t>PstI RADseq of Quercus macrocarpa from USA: Montana</t>
  </si>
  <si>
    <t>OAK-MOR-671.fq.barcodeStripped.fq.gz</t>
  </si>
  <si>
    <t>PstI RADseq of Quercus arizonica from USA : Arizona</t>
  </si>
  <si>
    <t>OAK-MOR-685.fq.barcodeStripped.fq.gz</t>
  </si>
  <si>
    <t>PstI RADseq of Quercus georgiana from USA : Georgia</t>
  </si>
  <si>
    <t>OAK-MOR-686.fq.barcodeStripped.fq.gz</t>
  </si>
  <si>
    <t>PstI RADseq of Quercus shumardii from USA : CULTIVATED</t>
  </si>
  <si>
    <t>OAK-MOR-687.fq.barcodeStripped.fq.gz</t>
  </si>
  <si>
    <t>PstI RADseq of Quercus acerifolia from USA : CULTIVATED</t>
  </si>
  <si>
    <t>OAK-MOR-689.fq.barcodeStripped.fq.gz</t>
  </si>
  <si>
    <t>PstI RADseq of Quercus dentata from USA: CULTIVATED</t>
  </si>
  <si>
    <t>OAK-MOR-690.fq.barcodeStripped.fq.gz</t>
  </si>
  <si>
    <t>OAK-MOR-697.fq.barcodeStripped.fq.gz</t>
  </si>
  <si>
    <t>PstI RADseq of Quercus aliena from China : Shanxi</t>
  </si>
  <si>
    <t>OAK-MOR-698.fq.barcodeStripped.fq.gz</t>
  </si>
  <si>
    <t>PstI RADseq of Quercus palustris from USA : Kentucky</t>
  </si>
  <si>
    <t>OAK-MOR-699.fq.barcodeStripped.fq.gz</t>
  </si>
  <si>
    <t>PstI RADseq of Quercus palmeri from USA : California</t>
  </si>
  <si>
    <t>OAK-MOR-708.fq.barcodeStripped.fq.gz</t>
  </si>
  <si>
    <t>PstI RADseq of Quercus john-tuckeri from USA : California</t>
  </si>
  <si>
    <t>OAK-MOR-709.fq.barcodeStripped.fq.gz</t>
  </si>
  <si>
    <t>PstI RADseq of Quercus coccinea from USA : Illinois</t>
  </si>
  <si>
    <t>OAK-MOR-JW-2604.fq.gz</t>
  </si>
  <si>
    <t>PstI RADseq of Quercus austrina from USA : Florida</t>
  </si>
  <si>
    <t>OAK-UMN-003.fq.gz</t>
  </si>
  <si>
    <t>PstI RADseq of Quercus falcata from USA : Florida</t>
  </si>
  <si>
    <t>OAK-UMN-005.fq.gz</t>
  </si>
  <si>
    <t>PstI RADseq of Quercus inopina from USA : Florida</t>
  </si>
  <si>
    <t>OAK-UMN-007.fq.gz</t>
  </si>
  <si>
    <t>PstI RADseq of Quercus ajoensis from USA : Arizona</t>
  </si>
  <si>
    <t>OAK-UMN-038.fq.gz</t>
  </si>
  <si>
    <t>OAK-UMN-041.fq.gz</t>
  </si>
  <si>
    <t>PstI RADseq of Quercus deserticola from MEXICO : Jalisco</t>
  </si>
  <si>
    <t>OAK-UMN-091.fq.gz</t>
  </si>
  <si>
    <t>PstI RADseq of Quercus candicans from MEXICO : Jalisco</t>
  </si>
  <si>
    <t>OAK-UMN-103.fq.gz</t>
  </si>
  <si>
    <t>OAK-UMN-140.fq.gz</t>
  </si>
  <si>
    <t>PstI RADseq of Quercus magnolifolia from MEXICO : Michoacan</t>
  </si>
  <si>
    <t>OAK-UMN-166.fq.gz</t>
  </si>
  <si>
    <t>PstI RADseq of Quercus crassifolia from MEXICO : Michoacan</t>
  </si>
  <si>
    <t>OAK-UMN-243.fq.gz</t>
  </si>
  <si>
    <t>PstI RADseq of Quercus conzattii from MEXICO : Oaxaca</t>
  </si>
  <si>
    <t>OAK-UMN-255.fq.gz</t>
  </si>
  <si>
    <t>PstI RADseq of Quercus liebmanii from MEXICO : Oaxaca</t>
  </si>
  <si>
    <t>OAK-UMN-258.fq.gz</t>
  </si>
  <si>
    <t>PstI RADseq of Quercus potosina from MEXICO : Oaxaca</t>
  </si>
  <si>
    <t>OAK-UMN-260.fq.gz</t>
  </si>
  <si>
    <t>OAK-UMN-261.fq.gz</t>
  </si>
  <si>
    <t>OAK-UMN-288.fq.gz</t>
  </si>
  <si>
    <t>PstI RADseq of Quercus obtusata from MEXICO : Oaxaca</t>
  </si>
  <si>
    <t>OAK-UMN-302.fq.gz</t>
  </si>
  <si>
    <t>PstI RADseq of Quercus elliptica from MEXICO : Oaxaca</t>
  </si>
  <si>
    <t>OAK-UMN-311.fq.gz</t>
  </si>
  <si>
    <t>PstI RADseq of Quercus purulhana from Belize</t>
  </si>
  <si>
    <t>OAK-UMN-338.fq.barcodeStripped.fq.gz</t>
  </si>
  <si>
    <t>OAK-UMN-343.fq.gz</t>
  </si>
  <si>
    <t>PstI RADseq of Quercus lancifolia from Honduras</t>
  </si>
  <si>
    <t>OAK-UMN-357.fq.gz</t>
  </si>
  <si>
    <t>OAK-UMN-374.fq.gz</t>
  </si>
  <si>
    <t>PstI RADseq of Quercus insignis from MEXICO</t>
  </si>
  <si>
    <t>OAK-UMN-397.fq.barcodeStripped.fq.gz</t>
  </si>
  <si>
    <t>PstI RADseq of Quercus trojana from TURKEY : Isparta</t>
  </si>
  <si>
    <t>OAKS-MOR-585_R1.fq.gz</t>
  </si>
  <si>
    <t>PstI RADseq of Quercus marilandica from USA : North Carolina</t>
  </si>
  <si>
    <t>PM-12b.fq.barcodeStripped.fq.gz</t>
  </si>
  <si>
    <t>PstI RADseq of Quercus prinoides from USA : New York</t>
  </si>
  <si>
    <t>PM-93b.fq.barcodeStripped.fq.gz</t>
  </si>
  <si>
    <t>PstI RADseq of Quercus muehlenbergii from USA : New York</t>
  </si>
  <si>
    <t>PM-98.fq.barcodeStripped.fq.gz</t>
  </si>
  <si>
    <t>PstI RADseq of Quercus similis from USA: Louisiana</t>
  </si>
  <si>
    <t>PM107.fq.barcodeStripped.fq.gz</t>
  </si>
  <si>
    <t>PstI RADseq of Quercus stellata from USA : North Carolina</t>
  </si>
  <si>
    <t>PM11.fq.gz</t>
  </si>
  <si>
    <t>PstI RADseq of Quercus nigra from USA: North Carolina</t>
  </si>
  <si>
    <t>PM147.fq.barcodeStripped.fq.gz</t>
  </si>
  <si>
    <t>PM190.fq.barcodeStripped.fq.gz</t>
  </si>
  <si>
    <t>PstI RADseq of Quercus bicolor from USA : New York</t>
  </si>
  <si>
    <t>PM96_R1.fq.gz</t>
  </si>
  <si>
    <t>PstI RADseq of Quercus margarettae from USA : South Carolina</t>
  </si>
  <si>
    <t>OAK-MOR-221.fq.barcodeStripped.fq.gz</t>
  </si>
  <si>
    <t>PstI RADseq of Quercus boyntonii from USA : Alabama</t>
  </si>
  <si>
    <t>OAK-MOR-544.fq.gz</t>
  </si>
  <si>
    <t>PstI RADseq of Quercus chapmanii from USA : Florida</t>
  </si>
  <si>
    <t>OAK-UMN-004.fq.gz</t>
  </si>
  <si>
    <t>OAK-UMN-040.fq.gz</t>
  </si>
  <si>
    <t>PstI RADseq of Quercus laeta from MEXICO : Jalisco</t>
  </si>
  <si>
    <t>OAK-UMN-088.fq.gz</t>
  </si>
  <si>
    <t>OAK-UMN-136.fq.gz</t>
  </si>
  <si>
    <t>OAK-UMN-265.fq.gz</t>
  </si>
  <si>
    <t>OAK-UMN-333.fq.gz</t>
  </si>
  <si>
    <t>AGR-4.fq.barcodeStripped.fq.gz</t>
  </si>
  <si>
    <t>PstI RADseq of Quercus corrugata from MEXICO : Chiapas</t>
  </si>
  <si>
    <t>AGR1.fq.barcodeStripped.fq.gz</t>
  </si>
  <si>
    <t xml:space="preserve">PstI RADseq of Quercus martinezii from MEXICO : </t>
  </si>
  <si>
    <t>AGR22.fq.barcodeStripped.fq.gz</t>
  </si>
  <si>
    <t>PstI RADseq of Quercus brandegeei from MEXICO : Baja California</t>
  </si>
  <si>
    <t>BJVL19.fq.gz</t>
  </si>
  <si>
    <t>PstI RADseq of Quercus garryana var. garryana from USA : California</t>
  </si>
  <si>
    <t>OAK-MOR-723.fq.barcodeStripped.fq.gz</t>
  </si>
  <si>
    <t>OAK-UMN-146.fq.gz</t>
  </si>
  <si>
    <t>OAK-UMN-263.fq.gz</t>
  </si>
  <si>
    <t>PstI RADseq of Quercus rugosa from MEXICO : Oaxaca</t>
  </si>
  <si>
    <t>OAK-UMN-276.fq.gz</t>
  </si>
  <si>
    <t>PstI RADseq of Quercus peduncularis from MEXICO : Oaxaca</t>
  </si>
  <si>
    <t>OAK-UMN-293.fq.gz</t>
  </si>
  <si>
    <t>PstI RADseq of Quercus segoviensis from Honduras</t>
  </si>
  <si>
    <t>OAK-UMN-391.fq.gz</t>
  </si>
  <si>
    <t>PstI RADseq of Quercus hinckleyi from USA : Texas</t>
  </si>
  <si>
    <t>OAKS-MOR-472.nameFixed.fq.gz</t>
  </si>
  <si>
    <t>PM1.fq.gz</t>
  </si>
  <si>
    <t>PstI RADseq of Quercus falcata from USA : Arkansas</t>
  </si>
  <si>
    <t>OAK-MOR-68.fq.barcodeStripped.fq.gz</t>
  </si>
  <si>
    <t>PstI RADseq of Quercus crassifolia from MEXICO : Jalisco</t>
  </si>
  <si>
    <t>OAK-UMN-060.fq.gz</t>
  </si>
  <si>
    <t>OAK-UMN-257.fq.gz</t>
  </si>
  <si>
    <t>OAK-UMN-314.fq.gz</t>
  </si>
  <si>
    <t>OAK-UMN-334.fq.gz</t>
  </si>
  <si>
    <t>OAK-UMN-008.fq.gz</t>
  </si>
  <si>
    <t>PstI RADseq of Quercus sapotifolia from Honduras</t>
  </si>
  <si>
    <t>OAK-UMN-395.fq.gz</t>
  </si>
  <si>
    <t>PstI RADseq of Quercus laceyi from USA : Texas</t>
  </si>
  <si>
    <t>OAK-MOR-438.fq.gz</t>
  </si>
  <si>
    <t>PstI RADseq of Quercus glaucescens from MEXICO : Oaxaca</t>
  </si>
  <si>
    <t>OAK-UMN-309.fq.gz</t>
  </si>
  <si>
    <t>PstI RADseq of Quercus arkansana from USA : Georgia</t>
  </si>
  <si>
    <t>OAK-MOR-509.fq.gz</t>
  </si>
  <si>
    <t>OAK-UMN-009.fq.gz</t>
  </si>
  <si>
    <t>PstI RADseq of Quercus candicans from MEXICO : Michoacan</t>
  </si>
  <si>
    <t>OAK-UMN-156.fq.gz</t>
  </si>
  <si>
    <t>PstI RADseq of Quercus eugeniifolia from Honduras</t>
  </si>
  <si>
    <t>OAK-UMN-352.fq.gz</t>
  </si>
  <si>
    <t>OAK-UMN-381.fq.gz</t>
  </si>
  <si>
    <t>OAK-UMN-385.fq.gz</t>
  </si>
  <si>
    <t>PstI RADseq of Quercus polymorpha from MEXICO : Michoacán</t>
  </si>
  <si>
    <t>AGR18.fq.barcodeStripped.fq.gz</t>
  </si>
  <si>
    <t>FLAB109.fq.gz</t>
  </si>
  <si>
    <t>CRL0001.fq.gz</t>
  </si>
  <si>
    <t>OAK-MOR-624.fq.barcodeStripped.fq.gz</t>
  </si>
  <si>
    <t>OAK-UMN-133.fq.gz</t>
  </si>
  <si>
    <t>PstI RADseq of Quercus baronii from China: Gansu</t>
  </si>
  <si>
    <t>OAK-MOR-608.nameFixed.fq.gz</t>
  </si>
  <si>
    <t>PstI RADseq of Quercus insignis from Honduras</t>
  </si>
  <si>
    <t>OAK-UMN-358.fq.gz</t>
  </si>
  <si>
    <t>OAK-UMN-037.fq.gz</t>
  </si>
  <si>
    <t>OAK-MOR-470.fq.gz</t>
  </si>
  <si>
    <t xml:space="preserve">PstI RADseq of Quercus lowilliamsii from MEXICO : </t>
  </si>
  <si>
    <t>AGR29.fq.barcodeStripped.fq.gz</t>
  </si>
  <si>
    <t>PstI RADseq of Quercus lyrata from USA : Florida</t>
  </si>
  <si>
    <t>OAK-UMN-011.fq.gz</t>
  </si>
  <si>
    <t>PstI RADseq of Quercus affinis from MEXICO</t>
  </si>
  <si>
    <t>OAK-UMN-399.fq.gz</t>
  </si>
  <si>
    <t>OAK-UMN-378.fq.gz</t>
  </si>
  <si>
    <t>OAK-UMN-383.fq.gz</t>
  </si>
  <si>
    <t>PM_215</t>
  </si>
  <si>
    <t>PstI RADseq of Quercus garryana from USA:Oregon</t>
  </si>
  <si>
    <t>PM_215.fq.gz</t>
  </si>
  <si>
    <t>PM_216</t>
  </si>
  <si>
    <t>PM_216.fq.gz</t>
  </si>
  <si>
    <t>PM_217</t>
  </si>
  <si>
    <t>PstI RADseq of Quercus berberidifolia from USA:California</t>
  </si>
  <si>
    <t>PM_217.fq.gz</t>
  </si>
  <si>
    <t>PM_218</t>
  </si>
  <si>
    <t>PstI RADseq of Quercus john-tuckeri from USA:California</t>
  </si>
  <si>
    <t>PM_218.fq.gz</t>
  </si>
  <si>
    <t>PM_219</t>
  </si>
  <si>
    <t>PM_219.fq.gz</t>
  </si>
  <si>
    <t>PM_227</t>
  </si>
  <si>
    <t>PstI RADseq of Quercus margarettae from USA:Alabama</t>
  </si>
  <si>
    <t>PM_227.fq.gz</t>
  </si>
  <si>
    <t>PM_228</t>
  </si>
  <si>
    <t>PstI RADseq of Quercus alba from USA:Alabama</t>
  </si>
  <si>
    <t>PM_228.fq.gz</t>
  </si>
  <si>
    <t>PM_229</t>
  </si>
  <si>
    <t>PM_229.fq.gz</t>
  </si>
  <si>
    <t>PM_230</t>
  </si>
  <si>
    <t>PstI RADseq of Quercus stellata from USA:Alabama</t>
  </si>
  <si>
    <t>PM_230.fq.gz</t>
  </si>
  <si>
    <t>PM_232</t>
  </si>
  <si>
    <t>PM_232.fq.gz</t>
  </si>
  <si>
    <t>PM_233</t>
  </si>
  <si>
    <t>PM_233.fq.gz</t>
  </si>
  <si>
    <t>PM_235</t>
  </si>
  <si>
    <t>PstI RADseq of Quercus gambelii USA:New Mexico</t>
  </si>
  <si>
    <t>PM_235.fq.gz</t>
  </si>
  <si>
    <t>PM_236</t>
  </si>
  <si>
    <t>PM_236.fq.gz</t>
  </si>
  <si>
    <t>PM_237</t>
  </si>
  <si>
    <t>PM_237.fq.gz</t>
  </si>
  <si>
    <t>PM_238</t>
  </si>
  <si>
    <t>PM_238.fq.gz</t>
  </si>
  <si>
    <t>PM_241</t>
  </si>
  <si>
    <t>PstI RADseq of Quercus gambelii USA:Utah</t>
  </si>
  <si>
    <t>PM_241.fq.gz</t>
  </si>
  <si>
    <t>PM_242</t>
  </si>
  <si>
    <t>PM_242.fq.gz</t>
  </si>
  <si>
    <t>PM_244</t>
  </si>
  <si>
    <t>PstI RADseq of Quercus cedrosensis from Mexico:Baja Norte</t>
  </si>
  <si>
    <t>PM_244.fq.gz</t>
  </si>
  <si>
    <t>PM_245</t>
  </si>
  <si>
    <t>PstI RADseq of Quercus dumosa from USA:California</t>
  </si>
  <si>
    <t>PM_245.fq.gz</t>
  </si>
  <si>
    <t>PM_246</t>
  </si>
  <si>
    <t>PM_246.fq.gz</t>
  </si>
  <si>
    <t>PM_247</t>
  </si>
  <si>
    <t>PstI RADseq of Quercus cedrosensis from USA:California</t>
  </si>
  <si>
    <t>PM_247.fq.gz</t>
  </si>
  <si>
    <t>PM_288</t>
  </si>
  <si>
    <t>PstI RADseq of Quercus stellata from USA:Texas</t>
  </si>
  <si>
    <t>PM_288.fq.gz</t>
  </si>
  <si>
    <t>PM_304</t>
  </si>
  <si>
    <t>PstI RADseq of Quercus gambelii  from USA:Arizona</t>
  </si>
  <si>
    <t>PM_304.fq.gz</t>
  </si>
  <si>
    <t>PM_305</t>
  </si>
  <si>
    <t>PM_305.fq.gz</t>
  </si>
  <si>
    <t>PM_313</t>
  </si>
  <si>
    <t>PstI RADseq of Quercus lyrata from USA:North Carolina</t>
  </si>
  <si>
    <t>PM_313.fq.gz</t>
  </si>
  <si>
    <t>PM_321</t>
  </si>
  <si>
    <t>PstI RADseq of Quercus sadleriana from USA:Oregon</t>
  </si>
  <si>
    <t>PM_321.fq.gz</t>
  </si>
  <si>
    <t>PM_322</t>
  </si>
  <si>
    <t>PstI RADseq of Notholithocarpus densiflorus from USA:Oregon</t>
  </si>
  <si>
    <t>PM_322.fq.gz</t>
  </si>
  <si>
    <t>PM_324</t>
  </si>
  <si>
    <t>PM_324.fq.gz</t>
  </si>
  <si>
    <t>PM_325</t>
  </si>
  <si>
    <t>PstI RADseq of Quercus vaccinifolia from USA:Oregon</t>
  </si>
  <si>
    <t>PM_325.fq.gz</t>
  </si>
  <si>
    <t>PM_327</t>
  </si>
  <si>
    <t>PM_327.fq.gz</t>
  </si>
  <si>
    <t>PM_F7</t>
  </si>
  <si>
    <t>PstI RADseq of Notholithocarpus densiflorus from USA:California</t>
  </si>
  <si>
    <t>PM_F7.fq.gz</t>
  </si>
  <si>
    <t>PM_76</t>
  </si>
  <si>
    <t>PstI RADseq of Quercus montana from USA:North Carolina</t>
  </si>
  <si>
    <t>PstI RADseq of Quercus stellata from USA:North Carolina</t>
  </si>
  <si>
    <t>PstI RADseq of Quercus laeta from Mexico:Jalisco</t>
  </si>
  <si>
    <t>SAMN06446142</t>
  </si>
  <si>
    <t>PstI RADseq of Quercus alba from USA:Minnesota</t>
  </si>
  <si>
    <t>SAMN06446143</t>
  </si>
  <si>
    <t>PstI RADseq of Quercus alba from USA:North Carolina</t>
  </si>
  <si>
    <t>SAMN06446144</t>
  </si>
  <si>
    <t>PstI RADseq of Quercus alba from USA:Illinois</t>
  </si>
  <si>
    <t>SAMN06446145</t>
  </si>
  <si>
    <t>PstI RADseq of Quercus alba from USA:Michigan</t>
  </si>
  <si>
    <t>SAMN06446146</t>
  </si>
  <si>
    <t>PstI RADseq of Quercus arizonica from USA:Arizona</t>
  </si>
  <si>
    <t>SAMN06446147</t>
  </si>
  <si>
    <t>SAMN06446148</t>
  </si>
  <si>
    <t>PstI RADseq of Quercus bicolor from USA:Illinois</t>
  </si>
  <si>
    <t>SAMN06446149</t>
  </si>
  <si>
    <t>SAMN06446150</t>
  </si>
  <si>
    <t>PstI RADseq of Quercus boyntonii from USA:Alabama</t>
  </si>
  <si>
    <t>SAMN06446151</t>
  </si>
  <si>
    <t>PstI RADseq of Quercus chrysolepis from USA:Arizona</t>
  </si>
  <si>
    <t>SAMN06446152</t>
  </si>
  <si>
    <t>PstI RADseq of Quercus chrysolepis from USA:California</t>
  </si>
  <si>
    <t>SAMN06446153</t>
  </si>
  <si>
    <t>PstI RADseq of Quercus douglasii from USA:California</t>
  </si>
  <si>
    <t>SAMN06446154</t>
  </si>
  <si>
    <t>PstI RADseq of Quercus engelmannii from USA:California</t>
  </si>
  <si>
    <t>SAMN06446155</t>
  </si>
  <si>
    <t>PstI RADseq of Quercus gambelii from USA:Colorado</t>
  </si>
  <si>
    <t>SAMN06446156</t>
  </si>
  <si>
    <t>PstI RADseq of Quercus gambelii from USA:Arizona</t>
  </si>
  <si>
    <t>SAMN06446157</t>
  </si>
  <si>
    <t>PstI RADseq of Quercus garryana from USA:California</t>
  </si>
  <si>
    <t>SAMN06446158</t>
  </si>
  <si>
    <t>PstI RADseq of Quercus lobata from USA:California</t>
  </si>
  <si>
    <t>SAMN06446159</t>
  </si>
  <si>
    <t>PstI RADseq of Quercus lyrata from USA:Missouri</t>
  </si>
  <si>
    <t>SAMN06446160</t>
  </si>
  <si>
    <t>PstI RADseq of Quercus lyrata from USA:Georgia</t>
  </si>
  <si>
    <t>SAMN06446161</t>
  </si>
  <si>
    <t>PstI RADseq of Quercus macrocarpa from USA:Missouri</t>
  </si>
  <si>
    <t>SAMN06446162</t>
  </si>
  <si>
    <t>PstI RADseq of Quercus macrocarpa from USA:Illinois</t>
  </si>
  <si>
    <t>SAMN06446163</t>
  </si>
  <si>
    <t>PstI RADseq of Quercus macrocarpa from Canada:Quebec</t>
  </si>
  <si>
    <t>SAMN06446164</t>
  </si>
  <si>
    <t>PstI RADseq of Quercus macrocarpa from USA:New Mexico</t>
  </si>
  <si>
    <t>SAMN06446165</t>
  </si>
  <si>
    <t>PstI RADseq of Quercus margarettiae from USA:Texas</t>
  </si>
  <si>
    <t>SAMN06446166</t>
  </si>
  <si>
    <t>PstI RADseq of Quercus michauxii from USA:Missouri</t>
  </si>
  <si>
    <t>SAMN06446167</t>
  </si>
  <si>
    <t>PstI RADseq of Quercus michauxii from USA:Indiana</t>
  </si>
  <si>
    <t>SAMN06446168</t>
  </si>
  <si>
    <t>PstI RADseq of Quercus michauxii from USA:Illinois</t>
  </si>
  <si>
    <t>SAMN06446169</t>
  </si>
  <si>
    <t>PstI RADseq of Quercus michauxii from USA:North Carolina</t>
  </si>
  <si>
    <t>SAMN06446170</t>
  </si>
  <si>
    <t>SAMN06446171</t>
  </si>
  <si>
    <t>PstI RADseq of Quercus mohriana from USA:Texas</t>
  </si>
  <si>
    <t>SAMN06446172</t>
  </si>
  <si>
    <t>PstI RADseq of Quercus mongolica from China:Beijing</t>
  </si>
  <si>
    <t>SAMN06446173</t>
  </si>
  <si>
    <t>PstI RADseq of Quercus montana from USA:Virginia</t>
  </si>
  <si>
    <t>SAMN06446174</t>
  </si>
  <si>
    <t>SAMN06446175</t>
  </si>
  <si>
    <t>SAMN06446176</t>
  </si>
  <si>
    <t>PstI RADseq of Quercus muehlenbergii from USA:Illinois</t>
  </si>
  <si>
    <t>SAMN06446177</t>
  </si>
  <si>
    <t>PstI RADseq of Quercus muehlenbergii from USA:Oklahoma</t>
  </si>
  <si>
    <t>SAMN06446178</t>
  </si>
  <si>
    <t>PstI RADseq of Quercus muehlenbergii from USA:Texas</t>
  </si>
  <si>
    <t>SAMN06446179</t>
  </si>
  <si>
    <t>PstI RADseq of Quercus petraea from Poland</t>
  </si>
  <si>
    <t>SAMN06446180</t>
  </si>
  <si>
    <t>PstI RADseq of Quercus prinoides from USA:Nebraska</t>
  </si>
  <si>
    <t>SAMN06446181</t>
  </si>
  <si>
    <t>PstI RADseq of Quercus robur from Russia</t>
  </si>
  <si>
    <t>SAMN06446182</t>
  </si>
  <si>
    <t>PstI RADseq of Quercus rubra from USA:Illinois</t>
  </si>
  <si>
    <t>SAMN06446183</t>
  </si>
  <si>
    <t>PstI RADseq of Quercus stellata from USA:Iowa</t>
  </si>
  <si>
    <t>SAMN06446184</t>
  </si>
  <si>
    <t>PstI RADseq of Quercus stellata from USA:Missouri</t>
  </si>
  <si>
    <t>SAMN06446185</t>
  </si>
  <si>
    <t>SAMN06446186</t>
  </si>
  <si>
    <t>PstI RADseq of Quercus tomentella from USA:California</t>
  </si>
  <si>
    <t>SAMN06446187</t>
  </si>
  <si>
    <t>PstI RADseq of Quercus vacciinifolia from USA:California</t>
  </si>
  <si>
    <t>SAMN06446188</t>
  </si>
  <si>
    <t>PstI RADseq of Quercus vaseyana from USA:Texas</t>
  </si>
  <si>
    <t>OAK-MOR-359.fq.gz</t>
  </si>
  <si>
    <t>PM-19.fq.barcodeStripped.fq.gz</t>
  </si>
  <si>
    <t>OAK-MOR-204.fq.barcodeStripped.fq.gz</t>
  </si>
  <si>
    <t>OAK-MOR-76.fq.barcodeStripped.fq.gz</t>
  </si>
  <si>
    <t>OAK-MOR-413.fq.gz</t>
  </si>
  <si>
    <t>OAK-MOR-508.fq.gz</t>
  </si>
  <si>
    <t>OAK-MOR-342.fq.gz</t>
  </si>
  <si>
    <t>OAK-MOR-289.fq.barcodeStripped.fq.gz</t>
  </si>
  <si>
    <t>OAK-MOR-436.fq.gz</t>
  </si>
  <si>
    <t>OAK-MOR-415.fq.gz</t>
  </si>
  <si>
    <t>OAK-MOR-474.fq.gz</t>
  </si>
  <si>
    <t>OAK-MOR-531.fq.gz</t>
  </si>
  <si>
    <t>OAK-MOR-406.fq.gz</t>
  </si>
  <si>
    <t>OAK-MOR-387.fq.gz</t>
  </si>
  <si>
    <t>OAK-MOR-546.fq.gz</t>
  </si>
  <si>
    <t>OAK-MOR-422.fq.gz</t>
  </si>
  <si>
    <t>OAK-MOR-123.fq.barcodeStripped.fq.gz</t>
  </si>
  <si>
    <t>OAK-MOR-385.fq.gz</t>
  </si>
  <si>
    <t>OAK-MOR-611.fq.barcodeStripped.fq.gz</t>
  </si>
  <si>
    <t>OAK-MOR-356.fq.gz</t>
  </si>
  <si>
    <t>OAK-MOR-357.fq.gz</t>
  </si>
  <si>
    <t>OAK-MOR-673.fq.barcodeStripped.fq.gz</t>
  </si>
  <si>
    <t>OAK-MOR-672.fq.barcodeStripped.fq.gz</t>
  </si>
  <si>
    <t>OAK-MOR-420.fq.gz</t>
  </si>
  <si>
    <t>OAK-MOR-353.fq.gz</t>
  </si>
  <si>
    <t>OAK-MOR-694.fq.barcodeStripped.fq.gz</t>
  </si>
  <si>
    <t>OAK-MOR-700.fq.barcodeStripped.fq.gz</t>
  </si>
  <si>
    <t>PM143.fq.barcodeStripped.fq.gz</t>
  </si>
  <si>
    <t>PM155.fq.barcodeStripped.fq.gz</t>
  </si>
  <si>
    <t>OAK-MOR-125.fq.gz</t>
  </si>
  <si>
    <t>OAK-MOR-360.fq.gz</t>
  </si>
  <si>
    <t>OAK-MOR-352.fq.gz</t>
  </si>
  <si>
    <t>OAK-MOR-693.fq.barcodeStripped.fq.gz</t>
  </si>
  <si>
    <t>OAK-MOR-575.fq.barcodeStripped.fq.gz</t>
  </si>
  <si>
    <t>OAK-MOR-383.fq.gz</t>
  </si>
  <si>
    <t>OAK-MOR-632.fq.barcodeStripped.fq.gz</t>
  </si>
  <si>
    <t>OAK-MOR-639.fq.barcodeStripped.fq.gz</t>
  </si>
  <si>
    <t>OAK-MOR-520.fq.gz</t>
  </si>
  <si>
    <t>OAK-MOR-532.fq.gz</t>
  </si>
  <si>
    <t>OAK-MOR-392.fq.gz</t>
  </si>
  <si>
    <t>OAK-MOR-498.fq.gz</t>
  </si>
  <si>
    <t>OAK-MOR-388.fq.gz</t>
  </si>
  <si>
    <t>OAK-MOR-340.fq.barcodeStripped.fq.gz</t>
  </si>
  <si>
    <t>OAK-MOR-616.fq.barcodeStripped.fq.gz</t>
  </si>
  <si>
    <t>OAK-MOR-133.fq.barcodeStripped.fq.gz</t>
  </si>
  <si>
    <t>OAK-MOR-377.fq.gz</t>
  </si>
  <si>
    <t>OAK-MOR-397.fq.gz</t>
  </si>
  <si>
    <t>SRA_bioproject_accession</t>
  </si>
  <si>
    <t>SRA_biosample_accession</t>
  </si>
  <si>
    <t>SRA_library_ID</t>
  </si>
  <si>
    <t>SRA_filename</t>
  </si>
  <si>
    <t>SRA_Publication</t>
  </si>
  <si>
    <t>Pham et al. (SRA.2017.02.03.plastomeProject); Hipp et al. ( SRA.2017.04.xx.ConvergenceStudy)</t>
  </si>
  <si>
    <t>Pham et al. (SRA.2017.02.03.plastomeProject)</t>
  </si>
  <si>
    <t>Hipp et al. ( SRA.2017.04.xx.ConvergenceStudy)</t>
  </si>
  <si>
    <t>Sequence removed from analysis, but SRA's published</t>
  </si>
  <si>
    <t xml:space="preserve">SRA_SEQUENCES USED IN </t>
  </si>
  <si>
    <t>SRA_NOTES</t>
  </si>
  <si>
    <t>SRA.2017.03.22.GambelsGenome_WhiteOakPRSCB</t>
  </si>
  <si>
    <t>McVay et al. (SRA.2017.03.22.GambelsGenome_WhiteOakPRSCB)</t>
  </si>
  <si>
    <t>PstI RADseq of Quercus segoviensis from  MEXICO</t>
  </si>
  <si>
    <t>PS Manos 1951; (mislabeled extract as PM190)</t>
  </si>
  <si>
    <t>Sequenced under the PM190 label, but should actually be PM189</t>
  </si>
  <si>
    <t>NA- CULTIVATED</t>
  </si>
  <si>
    <t>NA-CULTIVATED</t>
  </si>
  <si>
    <t>Batch 4, plate 5</t>
  </si>
  <si>
    <t>Batch 3, plate 4</t>
  </si>
  <si>
    <t>PstI RADseq of Quercus pontica, CULTIVATED : Elisabeth Miller Botanical Garden: USA</t>
  </si>
  <si>
    <t>PstI RADseq of Quercus canbyi, CULTIVATED : Starhill Forest Arboretum:USA</t>
  </si>
  <si>
    <t>PstI RADseq of Quercus sadleriana, CULTIVATED : Elisabeth Miller Botanical Garden: USA</t>
  </si>
  <si>
    <t>PstI RADseq of Quercus libani, CULTIVATED : Starhill Forest Arboretum: USA</t>
  </si>
  <si>
    <t>PstI RADseq of Quercus canariensis, CULTIVATED : UC Davis Arboretum: USA</t>
  </si>
  <si>
    <t>Not sure this is actually cultivated, but being marked as CULTIVATED, based upon lack of information.</t>
  </si>
  <si>
    <t>PstI RADseq of Quercus acutissima, CULTIVATED : The Morton Arboretum : USA</t>
  </si>
  <si>
    <t>PstI RADseq of Quercus shumardii , CULTIVATED : The Morton Arboretum : USA</t>
  </si>
  <si>
    <t>PstI RADseq of Quercus acerifolia ,  CULTIVATED : The Morton Arboretum : USA</t>
  </si>
  <si>
    <t>PstI RADseq of Quercus dentata, CULTIVATED : The Morton Arboretum : USA</t>
  </si>
  <si>
    <t>google maps to San Antonio, Texas</t>
  </si>
  <si>
    <t>PstI RADseq of Quercus pontica , CULTIVATED : Elisabeth Miller Botanical Garden: USA</t>
  </si>
  <si>
    <t>Xalapa</t>
  </si>
  <si>
    <t>Google maps to Xalapa, Mexico.</t>
  </si>
  <si>
    <t>Arboretum at Botanic Garden Javier Clavijero; Xalapa;  Mexico; 7950'; both accesion choices are listed as wild in SHF arboretums database.</t>
  </si>
  <si>
    <t>Texas A &amp; M ;Dallas ;TX ; ;USA ; CULTIVATED</t>
  </si>
  <si>
    <t>NA CULTIVATED</t>
  </si>
  <si>
    <t>PstI RADseq of Quercus germana, CULTIVATED : Starhill Forest Arboretum : USA</t>
  </si>
  <si>
    <t>PstI RADseq of Quercus palmeri , CULTIVATED : UC Davis Arboretum : USA</t>
  </si>
  <si>
    <t>David Richardson ; USA [listed as wild collected seed in SHF database]</t>
  </si>
  <si>
    <t xml:space="preserve"> San Antonio,  TX, USA; Source: San Antonio Botanic Gard.; [listed as wild collected in SHF arb database.]</t>
  </si>
  <si>
    <t>Elephant Valley Farm; Canton, MS, USA [listed as wild collected in SHF database]</t>
  </si>
  <si>
    <t>Source: Menton; France [listed as wild collected in SHF database]</t>
  </si>
  <si>
    <t>FRANCE</t>
  </si>
  <si>
    <t>SRA_title_correct_LOCALITY_INFO</t>
  </si>
  <si>
    <t>San Felasco Hammock State Preserve</t>
  </si>
  <si>
    <t>Cedar Key Scrub State Preserve</t>
  </si>
  <si>
    <t>Sierra la Laguna, Baja del Sur, Mexico</t>
  </si>
  <si>
    <t>Valle Perdido, Baja del Sur, Mexico</t>
  </si>
  <si>
    <t>Cerro del Diente, Tamaulipas, Mexico</t>
  </si>
  <si>
    <t>Tamaulipas</t>
  </si>
  <si>
    <r>
      <t xml:space="preserve">Baja California </t>
    </r>
    <r>
      <rPr>
        <sz val="11"/>
        <color rgb="FFFF0000"/>
        <rFont val="Calibri"/>
        <family val="2"/>
        <scheme val="minor"/>
      </rPr>
      <t>Sur</t>
    </r>
  </si>
  <si>
    <t xml:space="preserve">20°18´9.4"   </t>
  </si>
  <si>
    <t>100°11´16.8"</t>
  </si>
  <si>
    <t>Reserva de la Biosfera Sierra de Manantlan</t>
  </si>
  <si>
    <t>Queretaro</t>
  </si>
  <si>
    <t>Cavender et al. 2015</t>
  </si>
  <si>
    <t>Cavender et al. 2015; Hipp et al. ( SRA.2017.04.xx.ConvergenceStudy)</t>
  </si>
  <si>
    <t>PRJNA277574</t>
  </si>
  <si>
    <t>SAMN03394546</t>
  </si>
  <si>
    <t>SAMN03394555</t>
  </si>
  <si>
    <t>SAMN03394552</t>
  </si>
  <si>
    <t>FLOW06_v</t>
  </si>
  <si>
    <t>SAMN03394561</t>
  </si>
  <si>
    <t>SAMN03394560</t>
  </si>
  <si>
    <t>SAMN03394559</t>
  </si>
  <si>
    <t>SAMN03394558</t>
  </si>
  <si>
    <t>SCCU3_v</t>
  </si>
  <si>
    <t>TXWV2_v</t>
  </si>
  <si>
    <t>TXGR3_v</t>
  </si>
  <si>
    <t>TXMD3_v</t>
  </si>
  <si>
    <t>SAMN03394557</t>
  </si>
  <si>
    <t>SAMN03394556</t>
  </si>
  <si>
    <t>MXGT4_v</t>
  </si>
  <si>
    <t>SAMN03394554</t>
  </si>
  <si>
    <t>LALC2_v</t>
  </si>
  <si>
    <t>SAMN03394553</t>
  </si>
  <si>
    <t>HNDA09_v</t>
  </si>
  <si>
    <t>SAMN03394550</t>
  </si>
  <si>
    <t>FLSF47_v</t>
  </si>
  <si>
    <t>SAMN03394549</t>
  </si>
  <si>
    <t>FLSF33_v</t>
  </si>
  <si>
    <t>SAMN03394548</t>
  </si>
  <si>
    <t>FLSA185_v</t>
  </si>
  <si>
    <t>SAMN03394547</t>
  </si>
  <si>
    <t>FLMO62_v</t>
  </si>
  <si>
    <t>SAMN03394545</t>
  </si>
  <si>
    <t>FLCK18_v</t>
  </si>
  <si>
    <t>SAMN03394542</t>
  </si>
  <si>
    <t>SAMN03394541</t>
  </si>
  <si>
    <t>CUSV6_v</t>
  </si>
  <si>
    <t>SAMN03394540</t>
  </si>
  <si>
    <t>CUMM5_v</t>
  </si>
  <si>
    <t>SAMN03394539</t>
  </si>
  <si>
    <t>CUCA4_v</t>
  </si>
  <si>
    <t>SAMN03394536</t>
  </si>
  <si>
    <t>BZBB1_v</t>
  </si>
  <si>
    <t>FLSF54_v|FLSF54_re</t>
  </si>
  <si>
    <t>SAMN03394551|SAMN03394530</t>
  </si>
  <si>
    <t>FLBA140_v|FLBA140_re</t>
  </si>
  <si>
    <t>SAMN03394544|SAMN03394529</t>
  </si>
  <si>
    <t>FLAB109_v|FLAB109_re</t>
  </si>
  <si>
    <t>SAMN03394543|SAMN03394528</t>
  </si>
  <si>
    <t>CRL0030_v|CRL0030_re</t>
  </si>
  <si>
    <t>SAMN03394538|SAMN03394524</t>
  </si>
  <si>
    <t>CRL0001_v|CRL0001_re</t>
  </si>
  <si>
    <t>SAMN03394537|SAMN03394523</t>
  </si>
  <si>
    <t>BJVL19_v|BJVL19_re</t>
  </si>
  <si>
    <t>SAMN03394535|SAMN03394521</t>
  </si>
  <si>
    <t>BJSL25_v|BJSL25_re</t>
  </si>
  <si>
    <t>SAMN03394534|SAMN03394520</t>
  </si>
  <si>
    <t>FLCK216_v</t>
  </si>
  <si>
    <t>CUVN10_v</t>
  </si>
  <si>
    <t>MXED8_v</t>
  </si>
  <si>
    <t>RAD-sequenced 2x (FLAB109_v on Illumina Genome Analyzer IIx| FLAB109_re on the Illumina HiSeq 2000)</t>
  </si>
  <si>
    <t>RAD-sequenced 2x (FLSF54_v on Illumina Genome Analyzer IIx| FLSF54_re on the Illumina HiSeq 2000)</t>
  </si>
  <si>
    <t>RAD-sequenced 2x (FLBA140_v on Illumina Genome Analyzer IIx|FLBA140_re on the Illumina HiSeq 2000)</t>
  </si>
  <si>
    <t>RAD-sequenced 2x (CRL0030_v on Illumina Genome Analyzer IIx| CRL0030_re on the Illumina HiSeq 2000)</t>
  </si>
  <si>
    <t>RAD-sequenced 2x (CRL0001_v on Illumina Genome Analyzer IIx| CRL0001_re on the Illumina HiSeq 2000)</t>
  </si>
  <si>
    <t>RAD-sequenced 2x (BJSL25_v on Illumina Genome Analyzer IIx| BJSL25_re on the Illumina HiSeq 2000)</t>
  </si>
  <si>
    <t>RAD-sequenced 2x (BJVL19_v on Illumina Genome Analyzer IIx| BJVL19_re on the Illumina HiSeq 2000)</t>
  </si>
  <si>
    <t>tip.label</t>
  </si>
  <si>
    <t>exclude</t>
  </si>
  <si>
    <t>RAD_Results_from_Floragenex</t>
  </si>
  <si>
    <t>Batch</t>
  </si>
  <si>
    <t>PLATE_no</t>
  </si>
  <si>
    <t>Row_no</t>
  </si>
  <si>
    <t>Inst.</t>
  </si>
  <si>
    <t>Extraction_Tube_no</t>
  </si>
  <si>
    <t>Species</t>
  </si>
  <si>
    <t>cleanedSpecies</t>
  </si>
  <si>
    <t>cleanedMatch?</t>
  </si>
  <si>
    <t>geoPol</t>
  </si>
  <si>
    <t>Collector_no</t>
  </si>
  <si>
    <t>Wild_Garden_Collected</t>
  </si>
  <si>
    <t>Original_Source_Information</t>
  </si>
  <si>
    <t>Vouchers</t>
  </si>
  <si>
    <t>MOR_Herbarium_Accession_Number</t>
  </si>
  <si>
    <t>Notes</t>
  </si>
  <si>
    <t>Voucher_Image</t>
  </si>
  <si>
    <t>Photo_1</t>
  </si>
  <si>
    <t>Photo_2</t>
  </si>
  <si>
    <t>State_Province</t>
  </si>
  <si>
    <t>Country</t>
  </si>
  <si>
    <t>Lat</t>
  </si>
  <si>
    <t>Long</t>
  </si>
  <si>
    <t>Georeference_Source</t>
  </si>
  <si>
    <t>Cronn_CP</t>
  </si>
  <si>
    <t>AFLP</t>
  </si>
  <si>
    <t>Section</t>
  </si>
  <si>
    <t>Castanea densata</t>
  </si>
  <si>
    <t xml:space="preserve"> :</t>
  </si>
  <si>
    <t>Cyclobalanopsis bella</t>
  </si>
  <si>
    <t>Cyclobalanopsis kerrii</t>
  </si>
  <si>
    <t>Lithocarpus litseifolius</t>
  </si>
  <si>
    <t>Lithocarpus mairei</t>
  </si>
  <si>
    <t>YES</t>
  </si>
  <si>
    <t>A2</t>
  </si>
  <si>
    <t>USA : Arkansas</t>
  </si>
  <si>
    <t>http://quercus.lifedesks.org/pages/303</t>
  </si>
  <si>
    <t>NO</t>
  </si>
  <si>
    <t>Lobatae G.Don in J.C.Loudon</t>
  </si>
  <si>
    <t>H10</t>
  </si>
  <si>
    <t xml:space="preserve">Quercus acerifolia </t>
  </si>
  <si>
    <t>Cultivated. Plant from Everett C. Logue, ARNOLD ARB., Peters Hill plant</t>
  </si>
  <si>
    <t>G9</t>
  </si>
  <si>
    <t>Quercus grahamii</t>
  </si>
  <si>
    <t>MEXICO : Oaxaca</t>
  </si>
  <si>
    <t>Wild collected</t>
  </si>
  <si>
    <t>Oaxaca, Mexico; Teotitlan</t>
  </si>
  <si>
    <t>E8</t>
  </si>
  <si>
    <t>Oaxaca, Mexico; El Capulin</t>
  </si>
  <si>
    <t>G5</t>
  </si>
  <si>
    <t>RAD seq of LC collections</t>
  </si>
  <si>
    <t>Cerris J.C.Loudon</t>
  </si>
  <si>
    <t>AC_2010</t>
  </si>
  <si>
    <t>Quercus acutissima - 2010</t>
  </si>
  <si>
    <t>C5</t>
  </si>
  <si>
    <t>OAK-UMN-398</t>
  </si>
  <si>
    <t>RAD didnt work; 2948 reads obtained</t>
  </si>
  <si>
    <t>D2</t>
  </si>
  <si>
    <t>MEXICO : Puebla</t>
  </si>
  <si>
    <t>(JBC-MX-??-ZA-426)</t>
  </si>
  <si>
    <t>Mexico, Q. affinis Zacatlan 426</t>
  </si>
  <si>
    <t>ZacatlÃ¡n</t>
  </si>
  <si>
    <t>Puebla</t>
  </si>
  <si>
    <t>Google earth to Zacatlan, MX. (should the ??? abbreviation be for Puebla??)</t>
  </si>
  <si>
    <t>E12</t>
  </si>
  <si>
    <t>MEXICO</t>
  </si>
  <si>
    <t>G12</t>
  </si>
  <si>
    <t>USA : California</t>
  </si>
  <si>
    <t>California, CA, 1416m elevation, collected by Paul Manos</t>
  </si>
  <si>
    <t>?? Only have information to State level; just chose mid pt of California for time beingâ€¦..</t>
  </si>
  <si>
    <t>A1</t>
  </si>
  <si>
    <t>Quercus agrifolia var. oxyadenia</t>
  </si>
  <si>
    <t>CA-DAV-MH055</t>
  </si>
  <si>
    <t>CA: San Diego Co; Potrero Grade: Ca 5 mi west if Potrero on a NW facing slope, 2000 ft, Wayne Roderick, sn</t>
  </si>
  <si>
    <t>MOR, UMN, DUKE, ND</t>
  </si>
  <si>
    <t>H6</t>
  </si>
  <si>
    <t>Quercus ajoensis</t>
  </si>
  <si>
    <t>USA : Arizona</t>
  </si>
  <si>
    <t>Arizona, US; Ajo Mountains, Organ Pipe Cactus National Monument, 2 individuals from a dense local population limited to this area (100m stretch) in the south fork of Alamo Canyon (more discrete populations may be present up canyon, also in Arch Canyon).  40 m up canyon from individual #2.  UTM: 338324, 3548879 (+/- 3m accuracy); Elevation: 733 m.</t>
  </si>
  <si>
    <t>H9</t>
  </si>
  <si>
    <t xml:space="preserve">Arizona, USA; Ajo Mountains, Organ Pipe Cactus National Monument, 2 individuals from a dense local population limited to this area (100m stretch) in the south fork of Alamo Canyon (more discrete populations may be present up canyon, also in Arch Canyon); 40 m down canyon from individual #1.  UTM: 338320, 3548917 (+/- 3m accuracy); Elevation: 734 m. </t>
  </si>
  <si>
    <t>C6</t>
  </si>
  <si>
    <t>USA : Illinois</t>
  </si>
  <si>
    <t>Starhill Forest Arboretum/wild</t>
  </si>
  <si>
    <t>SHF spontaneous; Petersburg, IL, USA</t>
  </si>
  <si>
    <t>voucher looked at by AH, approved</t>
  </si>
  <si>
    <t>Petersburg</t>
  </si>
  <si>
    <t>C2</t>
  </si>
  <si>
    <t>USA : Minnesota</t>
  </si>
  <si>
    <t>MOR, UMN(2), DUKE, ND, MX</t>
  </si>
  <si>
    <t>D6</t>
  </si>
  <si>
    <t>USA : Michigan</t>
  </si>
  <si>
    <t>IL-MOR-MH86</t>
  </si>
  <si>
    <t>Seeds wild collected by The Morton Arboretum, along St. Joseph River along River Trail on Fernwood Botanical Garden northwest of Niles, Berrien County, Michigan, USA</t>
  </si>
  <si>
    <t>Google earth to river near Fernwood Botanical Garden, in berrien Co, MI</t>
  </si>
  <si>
    <t>A4</t>
  </si>
  <si>
    <t>USA : North Carolina</t>
  </si>
  <si>
    <t>Durham county; near crossroad Cornwallis Rd and Murphy School Rd</t>
  </si>
  <si>
    <t>PM gps info</t>
  </si>
  <si>
    <t>AL_2010</t>
  </si>
  <si>
    <t>Quercus alba  - 2010</t>
  </si>
  <si>
    <t>Quercus alba - 2010</t>
  </si>
  <si>
    <t>F9</t>
  </si>
  <si>
    <t>Quercus aliena</t>
  </si>
  <si>
    <t>Quercus aliene</t>
  </si>
  <si>
    <t>JBG</t>
  </si>
  <si>
    <t>JBG.670226</t>
  </si>
  <si>
    <t>Arizona, USA; Huachuca Mountains - Carr Canyon Road</t>
  </si>
  <si>
    <t>MOR, DUKE, ND, MX</t>
  </si>
  <si>
    <t>B3</t>
  </si>
  <si>
    <t>USA : New MEXICO</t>
  </si>
  <si>
    <t>Collected by Mike Melendrez in New Mexico, USA. (1996)</t>
  </si>
  <si>
    <t>http://quercus.lifedesks.org/node/927</t>
  </si>
  <si>
    <t>B10</t>
  </si>
  <si>
    <t xml:space="preserve">Chiracauha Mountains Southwestern Research Station
</t>
  </si>
  <si>
    <t>Quercus arizonica - 2010</t>
  </si>
  <si>
    <t>AR_2010</t>
  </si>
  <si>
    <t>AR_2012</t>
  </si>
  <si>
    <t>Quercus arizonica - 2012</t>
  </si>
  <si>
    <t>D1</t>
  </si>
  <si>
    <t>USA : Georgia</t>
  </si>
  <si>
    <t>B12</t>
  </si>
  <si>
    <t>USA : Louisiana</t>
  </si>
  <si>
    <t>http://quercus.lifedesks.org/node/517</t>
  </si>
  <si>
    <t>http://quercus.lifedesks.org/node/516</t>
  </si>
  <si>
    <t>Bodcaw</t>
  </si>
  <si>
    <t>C12</t>
  </si>
  <si>
    <t>http://quercus.lifedesks.org/node/699</t>
  </si>
  <si>
    <t>http://quercus.lifedesks.org/node/698</t>
  </si>
  <si>
    <t>B7</t>
  </si>
  <si>
    <t>USA : Florida</t>
  </si>
  <si>
    <t xml:space="preserve">Florida ,United States; Ichetucknee Springs S.P.-North entrance-Pine ridge trail-past marker #1-east side. 19-2 DBH, on left, beside trail-another larger beyond </t>
  </si>
  <si>
    <t>UMN, MOR</t>
  </si>
  <si>
    <t>AU_2010</t>
  </si>
  <si>
    <t>Quercus austrina - 2010</t>
  </si>
  <si>
    <t>B2</t>
  </si>
  <si>
    <t>D4</t>
  </si>
  <si>
    <t>H4</t>
  </si>
  <si>
    <t>E3</t>
  </si>
  <si>
    <t>ARAM s.n. A</t>
  </si>
  <si>
    <t>California, USA; 1 mile west of Lake County line in Mendocino City, on route 20, south side of road by driveway.</t>
  </si>
  <si>
    <t>A12</t>
  </si>
  <si>
    <t>CA-DAV-MH047</t>
  </si>
  <si>
    <t>Also being used for CP seq</t>
  </si>
  <si>
    <t>E2</t>
  </si>
  <si>
    <t>not run yet</t>
  </si>
  <si>
    <t>USA : New York</t>
  </si>
  <si>
    <t>New York, USA;  collected by EA Cope</t>
  </si>
  <si>
    <t>F2</t>
  </si>
  <si>
    <t>USA : Alabama</t>
  </si>
  <si>
    <t>Etowah</t>
  </si>
  <si>
    <t>Alabama</t>
  </si>
  <si>
    <t>E1</t>
  </si>
  <si>
    <t>http://quercus.lifedesks.org/node/519</t>
  </si>
  <si>
    <t>BJSB3</t>
  </si>
  <si>
    <t>BJSL25_2012</t>
  </si>
  <si>
    <t>BJVL19_2012</t>
  </si>
  <si>
    <t>A6</t>
  </si>
  <si>
    <t>JBG840660</t>
  </si>
  <si>
    <t>G2</t>
  </si>
  <si>
    <t>USA : Texas</t>
  </si>
  <si>
    <t>Walde Co; TX</t>
  </si>
  <si>
    <t>MOR-tiny + photos</t>
  </si>
  <si>
    <t xml:space="preserve">San Antonio Botanic Gard.; San Antonio,  TX, USA </t>
  </si>
  <si>
    <t>http://quercus.lifedesks.org/node/520</t>
  </si>
  <si>
    <t>http://quercus.lifedesks.org/node/521</t>
  </si>
  <si>
    <t>mentions san antonio botanic garden, so not sureâ€¦</t>
  </si>
  <si>
    <t>A3</t>
  </si>
  <si>
    <t>SAADIM RUIN to HADASSA</t>
  </si>
  <si>
    <t>B6</t>
  </si>
  <si>
    <t>saadmin ruins nat.res. tree3</t>
  </si>
  <si>
    <t>saadmin ruins nat.res.</t>
  </si>
  <si>
    <t>CA-DAV-MH052</t>
  </si>
  <si>
    <t>collected directly from wild; origin known Kew Gardens, acorns received 8-XII-64.</t>
  </si>
  <si>
    <t>??? Not sure, so I google earth to Kew Gardens, England??</t>
  </si>
  <si>
    <t>B1</t>
  </si>
  <si>
    <t>MEXICO : Monterrey</t>
  </si>
  <si>
    <t>34M42S100991, Chioinque Monterrey, 3000 ft, 91</t>
  </si>
  <si>
    <t>MOR-Oak street - photo voucher</t>
  </si>
  <si>
    <t>C1</t>
  </si>
  <si>
    <t>MEXICO : CULTIVATED</t>
  </si>
  <si>
    <t>Ex horto Addison TX DROO&lt;-(cultivated)</t>
  </si>
  <si>
    <t>G10</t>
  </si>
  <si>
    <t>MEXICO : Jalisco</t>
  </si>
  <si>
    <t>Jalisco, Mexico</t>
  </si>
  <si>
    <t>C11</t>
  </si>
  <si>
    <t>MEXICO : Michoacan</t>
  </si>
  <si>
    <t>Michoacan, Mexico; Lago Zirahuen - Seccione Alpina - on the path from the dock/restaurant up to the upper cabanas</t>
  </si>
  <si>
    <t>F10</t>
  </si>
  <si>
    <t>A9</t>
  </si>
  <si>
    <t>Oaxaca, Mexico; Papalo</t>
  </si>
  <si>
    <t>Marco</t>
  </si>
  <si>
    <t>sample 1 (s.n); MA-ISR-cerris-1b recollected</t>
  </si>
  <si>
    <t>sample 2 (s.n); MA-ISR-cerris-2b- recollected</t>
  </si>
  <si>
    <t>H2</t>
  </si>
  <si>
    <t>Florida pan handle, Adam 95</t>
  </si>
  <si>
    <t>Florida, USA; Rivers rise preserve-Old Bellamy Rd.- this is seed tree FL-2,@ third sign turn rt(SW) - Sweetwater trail, located 87p on left.before reflective trail marker 3DBH, 12-15 tall.</t>
  </si>
  <si>
    <t>not falling next to each other other chrysolepis; OAK-MOR-474 falls out with 2010 dataâ€¦</t>
  </si>
  <si>
    <t>Protobalanus (Trelease) A.Camus</t>
  </si>
  <si>
    <t>CA-MH070</t>
  </si>
  <si>
    <t>California, USA; off US route 50 downhill from Kibers Flts before mile marker 4617; in area with sign that says 4632. Side of road with pull-off area that contains a small strean.</t>
  </si>
  <si>
    <t>MOR, UMN, DUKE, MX</t>
  </si>
  <si>
    <t>Quercus chrysolepis - 2010</t>
  </si>
  <si>
    <t>CH_2010</t>
  </si>
  <si>
    <t>CH_2012</t>
  </si>
  <si>
    <t>Quercus chrysolepis - 2012</t>
  </si>
  <si>
    <t>Quercus coccifera</t>
  </si>
  <si>
    <t>JBG19673216</t>
  </si>
  <si>
    <t>D5</t>
  </si>
  <si>
    <t>USA : Missouri</t>
  </si>
  <si>
    <t>IL-MOR-MH81</t>
  </si>
  <si>
    <t>verified det by AH, voucher + looking at tree in LC</t>
  </si>
  <si>
    <t>Genevieve</t>
  </si>
  <si>
    <t>E5</t>
  </si>
  <si>
    <t>USA : New Jersey</t>
  </si>
  <si>
    <t>IL-MOR-MH89</t>
  </si>
  <si>
    <t>D10</t>
  </si>
  <si>
    <t>Gallatin, Illinois, USA; Shawnee Pounds Hollow.</t>
  </si>
  <si>
    <t>*Being thrown out of RAD analysis- doesnt fit-- need more samplesâ€¦</t>
  </si>
  <si>
    <t xml:space="preserve">Oaxaca, Mexico; </t>
  </si>
  <si>
    <t>G8</t>
  </si>
  <si>
    <t>Oaxaca, Mexico; Mitla</t>
  </si>
  <si>
    <t>E6</t>
  </si>
  <si>
    <t>H1</t>
  </si>
  <si>
    <t>Google Earth to ~center of Costa Rica</t>
  </si>
  <si>
    <t>C9</t>
  </si>
  <si>
    <t>Rancho Santa Ana Botanical Garden</t>
  </si>
  <si>
    <t>D3</t>
  </si>
  <si>
    <t>Mecixo</t>
  </si>
  <si>
    <t>B5</t>
  </si>
  <si>
    <t>Quercus cortesii</t>
  </si>
  <si>
    <t>Honduras; Uyuca Mountain - Biological reserve</t>
  </si>
  <si>
    <t>G1</t>
  </si>
  <si>
    <t xml:space="preserve">Costa Rica : </t>
  </si>
  <si>
    <t>C8</t>
  </si>
  <si>
    <t>Jalisco, Mexico; Tequila Montana</t>
  </si>
  <si>
    <t>G11</t>
  </si>
  <si>
    <t>Michoacan, Mexico</t>
  </si>
  <si>
    <t>E11</t>
  </si>
  <si>
    <t>Michoacan, Mexico; On road from Zirahuen to Sta Clara del Cobre</t>
  </si>
  <si>
    <t>D8</t>
  </si>
  <si>
    <t>Michoacan, Mexico; Umecuaro</t>
  </si>
  <si>
    <t>Quercus crenata</t>
  </si>
  <si>
    <t>Oaxaca, Mexico; Pochutla</t>
  </si>
  <si>
    <t xml:space="preserve">Quercus crispifolia </t>
  </si>
  <si>
    <t>http://quercus.lifedesks.org/node/684</t>
  </si>
  <si>
    <t>http://quercus.lifedesks.org/node/682</t>
  </si>
  <si>
    <t>H3</t>
  </si>
  <si>
    <t>F5</t>
  </si>
  <si>
    <t>Quercus dentata</t>
  </si>
  <si>
    <t>H5</t>
  </si>
  <si>
    <t>Quercus deserticola</t>
  </si>
  <si>
    <t>Jalisco, Mexico; Nevado de Colima</t>
  </si>
  <si>
    <t>Jalisco, Mexico; Montana Santa Fe</t>
  </si>
  <si>
    <t>C3</t>
  </si>
  <si>
    <t>MEXICO : Guanajuato</t>
  </si>
  <si>
    <t>CA-DAV-MH029</t>
  </si>
  <si>
    <t>Mexico: State of Guanajuato: Guanajuato: Collected on Dolore Hidalgo Road. 5 Dec 1966. McIntyre and Gankin
253.</t>
  </si>
  <si>
    <t>CA-DAV-MH044</t>
  </si>
  <si>
    <t>CA: Yuba River: Perhaps collected 9-OCT-59</t>
  </si>
  <si>
    <t>Falling strangely not with other two douglasii; hybrid??</t>
  </si>
  <si>
    <t>Google Earth Yuba River, CA</t>
  </si>
  <si>
    <t>CA-MH073</t>
  </si>
  <si>
    <t>California, USA; off US route 50; east side of green stone route, just off rt 50 to north</t>
  </si>
  <si>
    <t>D11</t>
  </si>
  <si>
    <t>Google earth to Pitt School Rd in Solano Co., couldnt find Central Laneâ€¦</t>
  </si>
  <si>
    <t>Quercus douglasii - 2010</t>
  </si>
  <si>
    <t>DO_2010</t>
  </si>
  <si>
    <t>DO_2012</t>
  </si>
  <si>
    <t>Quercus douglasii - 2012</t>
  </si>
  <si>
    <t>F3</t>
  </si>
  <si>
    <t>CA-DAV-MH064</t>
  </si>
  <si>
    <t>collected directly from wild; origin known California Native.</t>
  </si>
  <si>
    <t xml:space="preserve">Google Earth to ~mid point in California; accuracy to state only!!!!!!!!!!!!!!!!!!!!!! I put it in Napa County; </t>
  </si>
  <si>
    <t>F12</t>
  </si>
  <si>
    <t xml:space="preserve">?? Only have information to State level ; Google Earth to ~mid point in California; accuracy to state only!!!!!!!!!!!!!!!!!!!!!! I put it in Napa County; </t>
  </si>
  <si>
    <t>Quercus durata - 2010</t>
  </si>
  <si>
    <t>DU_2010</t>
  </si>
  <si>
    <t>DU_2012</t>
  </si>
  <si>
    <t>Quercus durata - 2012</t>
  </si>
  <si>
    <t>Quercus eduardii</t>
  </si>
  <si>
    <t>Jalisco, Mexico; Atotonilco</t>
  </si>
  <si>
    <t>A10</t>
  </si>
  <si>
    <t>Quercus elliottii</t>
  </si>
  <si>
    <t>Florida, USA; San Felasco (millhopper access)-located on burn site of upland pine forest-north side of trail-near fencing of a development-sessile acorns present-extensive clone-18 high-more open site than FL-PUM-2-foliar rust spots.</t>
  </si>
  <si>
    <t>C7</t>
  </si>
  <si>
    <t>Quercus elliottii = Quercus pumila ??</t>
  </si>
  <si>
    <t xml:space="preserve">Florida ,United States; San Felasco (millhopper access)-north side of trail-just west of FL-PUM-1 [=FL-ET-1] -extensive clone-18 high-more shaded site than FL-PUM-1-w/ cleaner darker green foliage (fewer rust spots)-slightly larger foliage than FL-PUM-1 </t>
  </si>
  <si>
    <t>D9</t>
  </si>
  <si>
    <t>none for MOR</t>
  </si>
  <si>
    <t>For Oliver Gailings lab</t>
  </si>
  <si>
    <t>G7</t>
  </si>
  <si>
    <t>H7</t>
  </si>
  <si>
    <t>A8</t>
  </si>
  <si>
    <t>B8</t>
  </si>
  <si>
    <t>F8</t>
  </si>
  <si>
    <t>H8</t>
  </si>
  <si>
    <t>B9</t>
  </si>
  <si>
    <t>G3</t>
  </si>
  <si>
    <t>IL-MOR-MH087</t>
  </si>
  <si>
    <t>USA : Iowa</t>
  </si>
  <si>
    <t xml:space="preserve">From seeds wild collected by The Morton Arbortem in Bluffton Township, Winneshiek County, Iowa, U.S.A.  </t>
  </si>
  <si>
    <t>A5</t>
  </si>
  <si>
    <t>Honduras; Las Tablas</t>
  </si>
  <si>
    <t>Quercus emoryi</t>
  </si>
  <si>
    <t>Quercus engelmanii - 2010</t>
  </si>
  <si>
    <t>EN_2010</t>
  </si>
  <si>
    <t>EN_2012</t>
  </si>
  <si>
    <t>Quercus engelmanii - 2012</t>
  </si>
  <si>
    <t>C4</t>
  </si>
  <si>
    <t>CA-DAV-MH037</t>
  </si>
  <si>
    <t>B4</t>
  </si>
  <si>
    <t>CA-DAV-MH035</t>
  </si>
  <si>
    <t>Quercus eugeniifolia</t>
  </si>
  <si>
    <t xml:space="preserve">OAK-MOR-545 </t>
  </si>
  <si>
    <t>China : Yunnan</t>
  </si>
  <si>
    <t>JBG712065</t>
  </si>
  <si>
    <t>Quercus faginea var. alpestris</t>
  </si>
  <si>
    <t>USA : Pennsylvania</t>
  </si>
  <si>
    <t>Terry Hanlon, ex horto from Pittsburgh (cultivated)</t>
  </si>
  <si>
    <t>IL-MOR-MH100</t>
  </si>
  <si>
    <t>ethanol precip of 68 + 384; photos 1 and 2 are more mature leaves than voucher image (revisiting tree in Aug 2013 for mature leave images)</t>
  </si>
  <si>
    <t>http://quercus.lifedesks.org/node/943</t>
  </si>
  <si>
    <t>http://quercus.lifedesks.org/node/944</t>
  </si>
  <si>
    <t>Florida, United States</t>
  </si>
  <si>
    <t>E4</t>
  </si>
  <si>
    <t>USA : Colorado</t>
  </si>
  <si>
    <t>Seed wild collected by The Morton Arboretum in Tiller County, Colorado, USA.</t>
  </si>
  <si>
    <t>Arizona, USA; Chiracauha Mountains Southern portion in Rucker Canyon</t>
  </si>
  <si>
    <t>http://quercus.lifedesks.org/node/183</t>
  </si>
  <si>
    <t>http://quercus.lifedesks.org/node/181</t>
  </si>
  <si>
    <t>F4</t>
  </si>
  <si>
    <t>Quercus garryana var. fruticosa = Q. garryana v. breweri</t>
  </si>
  <si>
    <t>Quercus garryana var. fruticosa</t>
  </si>
  <si>
    <t>CA-DAV-MH021</t>
  </si>
  <si>
    <t>USA : CULTIVATED</t>
  </si>
  <si>
    <t>FLAB109_2012</t>
  </si>
  <si>
    <t>FLSF54_2012</t>
  </si>
  <si>
    <t>Quercus gentryi</t>
  </si>
  <si>
    <t>C10</t>
  </si>
  <si>
    <t xml:space="preserve">From seed wild collected by Guy Sternberg, Starhill Forest Arboretum. Site: on Stone Mountain, De Kalb County, Georgia, U.S.A. </t>
  </si>
  <si>
    <t>I think this may be the same accession that we collected acorns from in Fall 2013</t>
  </si>
  <si>
    <t>Collected by D. Campbell in North Carolina, USA</t>
  </si>
  <si>
    <t>E10</t>
  </si>
  <si>
    <t>Quercus germana</t>
  </si>
  <si>
    <t>CULTIVATEDTexas A &amp; M ; Dallas , TX , USA ;</t>
  </si>
  <si>
    <t>Cultivated source GPS: 32.98709, -96.769</t>
  </si>
  <si>
    <t>http://quercus.lifedesks.org/node/941</t>
  </si>
  <si>
    <t>Dallas</t>
  </si>
  <si>
    <t>Google earth to Texas A&amp;M, Dallas, Texas</t>
  </si>
  <si>
    <t>G4</t>
  </si>
  <si>
    <t xml:space="preserve"> BG Javier Clavijero</t>
  </si>
  <si>
    <t xml:space="preserve">MOR-Oak street </t>
  </si>
  <si>
    <t>NONE</t>
  </si>
  <si>
    <t>MEXICO : Veracruz</t>
  </si>
  <si>
    <t>AGR-3-germanii-1</t>
  </si>
  <si>
    <t>Veracruz, Mexico, INECOL</t>
  </si>
  <si>
    <t>AGR-4-germanii-2</t>
  </si>
  <si>
    <t>MEXICO : Hidalgo</t>
  </si>
  <si>
    <t>IDd in database as Q. glaucescens, but voucher listed as Q. glaucoides.</t>
  </si>
  <si>
    <t>Oaxaca, Mexico; Sola de Vega</t>
  </si>
  <si>
    <t>Blue Cr. Canyon; Chisos Mts. TX; Simpson; 96</t>
  </si>
  <si>
    <t>CA-DAV-MH045</t>
  </si>
  <si>
    <t>from Google earth of Big Bend National Park.</t>
  </si>
  <si>
    <t>Putative hybrid with Quercus buckleyi, and falls near Q. buckleyi / Q. shumardii in RAD tree</t>
  </si>
  <si>
    <t>MEXICO : Nuevo Leon</t>
  </si>
  <si>
    <t>CA-DAV-MH032</t>
  </si>
  <si>
    <t>Mexico: Nuevo Leon: 35.1 miles from La Escondida. McIntyre and Gankin 289. 8 Dec 1966.</t>
  </si>
  <si>
    <t>Nuevo LeÃ³n</t>
  </si>
  <si>
    <t>Quercus griffithii</t>
  </si>
  <si>
    <t xml:space="preserve">Bhutan : </t>
  </si>
  <si>
    <t>Paro, Bhutan; 10,000 ft.; Jason Smith; 06</t>
  </si>
  <si>
    <t>CA-DAV-MH036</t>
  </si>
  <si>
    <t>New Mexico: 27.3 Miles Sw. of Silver City. 6000 ft. D. Cavagnaro 142. 2 Oct 1963.</t>
  </si>
  <si>
    <t>Bladen County; south of Singletary Lake State Park</t>
  </si>
  <si>
    <t>Quercus hemisphaerica - 2010</t>
  </si>
  <si>
    <t>HE_2010</t>
  </si>
  <si>
    <t>HE_2012</t>
  </si>
  <si>
    <t>Quercus hemisphaerica - 2012</t>
  </si>
  <si>
    <t>OAKS-MOR-472</t>
  </si>
  <si>
    <t>Q. hinckleyi from batch 2, plate 2- replaced on plate instead of Quercus x schuettei (Oak_MOR-604)</t>
  </si>
  <si>
    <t>Quercus hinckleyi</t>
  </si>
  <si>
    <t>QUH1006</t>
  </si>
  <si>
    <t>silia-dried leaves received from Janet Backs;  QUH1006 pop1</t>
  </si>
  <si>
    <t>Arizona, USA;  Huachuca Mountains - Carr Canyon Road</t>
  </si>
  <si>
    <t>HY_2010</t>
  </si>
  <si>
    <t>Quercus hypoleucoides - 2010</t>
  </si>
  <si>
    <t>Suffolk County; west hempstead pine plains, on nature trail nearcounty water park</t>
  </si>
  <si>
    <t>Oaxaca, Mexico</t>
  </si>
  <si>
    <t>IL-MOR-MH088</t>
  </si>
  <si>
    <t>IL-MOR-MH093</t>
  </si>
  <si>
    <t>Collected by Jeannine Cavendar Bares in FL, USA. IN 54</t>
  </si>
  <si>
    <t>Quercus inopina</t>
  </si>
  <si>
    <t>Florida, USA; Archbold Biological Station- area has not been burned in a few yrs. -Mature foliage. 3-4 high-curled &amp; cupped -upright reaching limbs- w/acorns. Extensive clones.</t>
  </si>
  <si>
    <t>A7</t>
  </si>
  <si>
    <t xml:space="preserve">Florida ,United States; Archbold Biological Station-site burned quite recently -Juvenile foliage flushing @ groundline.12-18 high-bright green-above ground limbs dead from fire. Extensive clones. </t>
  </si>
  <si>
    <t>E7</t>
  </si>
  <si>
    <t>Honduras, Uyuca Mountain - Biological reserve</t>
  </si>
  <si>
    <t>RAD didnt work; 89,697 reads obtained</t>
  </si>
  <si>
    <t>MEXICO : Ranco Veracruz</t>
  </si>
  <si>
    <t>Ranco Veracruz</t>
  </si>
  <si>
    <t>Quercus ithaburense</t>
  </si>
  <si>
    <t xml:space="preserve"> : </t>
  </si>
  <si>
    <t>E9</t>
  </si>
  <si>
    <t>Quercus ithaburensis</t>
  </si>
  <si>
    <t>Kochal_2</t>
  </si>
  <si>
    <t>Wild collected(Israel)</t>
  </si>
  <si>
    <t>Quercus JFS-KWlQX</t>
  </si>
  <si>
    <t>Quercus-MOR-715</t>
  </si>
  <si>
    <t>FF239</t>
  </si>
  <si>
    <t>Quercus-MOR-725</t>
  </si>
  <si>
    <t>FF245</t>
  </si>
  <si>
    <t>Quercus K.B. Crystal</t>
  </si>
  <si>
    <t>CA-MH069</t>
  </si>
  <si>
    <t>California, USA; Eagle Rock River Access El Dorado National Forest; uphill from Kibers Flat; of US route 50, by entry way on route to river.; sign in area that said 11N50</t>
  </si>
  <si>
    <t>Collected from Rancho Santa Anna Botanic Garden.  Source info from RSABG : ???</t>
  </si>
  <si>
    <t xml:space="preserve">David Richardson ; USA </t>
  </si>
  <si>
    <t>http://quercus.lifedesks.org/node/535</t>
  </si>
  <si>
    <t>Jalisco, Mexico; Autlan to Manaque</t>
  </si>
  <si>
    <t>close but not together with other laeta in RAD</t>
  </si>
  <si>
    <t>Panana City, FL.  Parkway Tree</t>
  </si>
  <si>
    <t>Google earth to street address</t>
  </si>
  <si>
    <t>D7</t>
  </si>
  <si>
    <t>Quercus lancifolia</t>
  </si>
  <si>
    <t>San Felasco, Florida, USA; accessed byOld Spanish Way or power lines-off trail- in water of a swamp lake- surrounded by floodplain forest, @ edge of Sanchez Prairie-16-17DBH-5+tall</t>
  </si>
  <si>
    <t>Florida, USA; San Felasco-around edge of swamp lake to east of FL-LAU-1-in water of swamp lake-surrounded by floodplain forest, @ edge of Sanchez Prairie-18DBH-60+tall-near rigging.</t>
  </si>
  <si>
    <t>Hilliers Arb., England, Cultivated (Eillier #88-0910 Seed Coombes 94)</t>
  </si>
  <si>
    <t>http://quercus.lifedesks.org/node/539</t>
  </si>
  <si>
    <t>http://quercus.lifedesks.org/node/540</t>
  </si>
  <si>
    <t>unknownâ€¦.So according to international oak society.. Natural range is WEST ASIA: W IRAN, NW IRAQ, N ISRAEL, N &amp; W SYRIA, TURKEY: (E Anatolia)</t>
  </si>
  <si>
    <t>JBC-650031</t>
  </si>
  <si>
    <t>F6</t>
  </si>
  <si>
    <t>Oaxaca, Mexico; North of Oaxaca City</t>
  </si>
  <si>
    <t>CA, San Benito Co. Panoche Valley.  Lou Waters sn 10 Nov 1964</t>
  </si>
  <si>
    <t>San Benito</t>
  </si>
  <si>
    <t>ARAM s.n. B</t>
  </si>
  <si>
    <t>After RAD results, looked back at voucher- atypical for lobataâ€¦.this is probably a hybridâ€¦</t>
  </si>
  <si>
    <t>CA-MH074</t>
  </si>
  <si>
    <t>A11</t>
  </si>
  <si>
    <t xml:space="preserve">Quercus lobata </t>
  </si>
  <si>
    <t>LO_2010</t>
  </si>
  <si>
    <t>Quercus lobata - 2010</t>
  </si>
  <si>
    <t>Quercus look</t>
  </si>
  <si>
    <t xml:space="preserve"> Mt. Hermon, 500m S of Lower Ski Lift</t>
  </si>
  <si>
    <t>http://quercus.lifedesks.org/node/361</t>
  </si>
  <si>
    <t>IL-MOR-MH78</t>
  </si>
  <si>
    <t>LY_2010</t>
  </si>
  <si>
    <t>Quercus lyrata - 2010</t>
  </si>
  <si>
    <t>G6</t>
  </si>
  <si>
    <t>Quercus macranthera ssp. syspirensis</t>
  </si>
  <si>
    <t>Turkey : Erzurum</t>
  </si>
  <si>
    <t>http://quercus.lifedesks.org/node/674</t>
  </si>
  <si>
    <t>AÅŸkale</t>
  </si>
  <si>
    <t>IL-MOR-MH003</t>
  </si>
  <si>
    <t>(3A): MOR;                                     (3B):MOR, UMN(2), DUKE, ND, MX</t>
  </si>
  <si>
    <t>3A: 174520 (flower, imm.leaves);                              3B: 174521 (mature leaves)</t>
  </si>
  <si>
    <t>Collected leaves for DNA at same time as collected 3A (in flower); returned to collect 3B for mature leaves; labeled/tagged tree</t>
  </si>
  <si>
    <t>MA_2010</t>
  </si>
  <si>
    <t>Quercus macrocarpa - 2010</t>
  </si>
  <si>
    <t>CRETE 712079 tree 2</t>
  </si>
  <si>
    <t>Quercus magnolifolia</t>
  </si>
  <si>
    <t>RAD didnt work; 24,030 reads obtained</t>
  </si>
  <si>
    <t>Left in RAD dataset, falling out strangely probably due to really low reads</t>
  </si>
  <si>
    <t>USA : South Carolina</t>
  </si>
  <si>
    <t>unmounted voucher looked at by AH, approved</t>
  </si>
  <si>
    <t>CA-DAV-MH050</t>
  </si>
  <si>
    <t>IL-MOR-MH012</t>
  </si>
  <si>
    <t>CA-DAV-MH028</t>
  </si>
  <si>
    <t>Mexico: Nuevo Leon: Collected 35.1 miles from La Escondida.
McIntyre and Gankin 288. 8 Dec 1966.</t>
  </si>
  <si>
    <t>34 m; Languna de Sanchez; NL; 91</t>
  </si>
  <si>
    <t>F11</t>
  </si>
  <si>
    <t>Quercus michauxi</t>
  </si>
  <si>
    <t>IL-MOR-MH001</t>
  </si>
  <si>
    <t>http://quercus.lifedesks.org/node/476</t>
  </si>
  <si>
    <t>http://quercus.lifedesks.org/node/470</t>
  </si>
  <si>
    <t>USA : Indiana</t>
  </si>
  <si>
    <t>IL-MOR-MH079</t>
  </si>
  <si>
    <t>D12</t>
  </si>
  <si>
    <t>MI_2010</t>
  </si>
  <si>
    <t>Quercus michauxii - 2010</t>
  </si>
  <si>
    <t>CA-DAV-MH051</t>
  </si>
  <si>
    <t>1200 ft upstream from Rock House, McKittrick Canyon:Culberson County: Texas: 5250 ft. D. Cavagnaro 198. 11 Oct 1963.</t>
  </si>
  <si>
    <t>http://quercus.lifedesks.org/node/632</t>
  </si>
  <si>
    <t>http://quercus.lifedesks.org/node/633</t>
  </si>
  <si>
    <t>MO_2010</t>
  </si>
  <si>
    <t>Quercus mohriana - 2010</t>
  </si>
  <si>
    <t>China : Beijing Shi</t>
  </si>
  <si>
    <t>http://quercus.lifedesks.org/node/481</t>
  </si>
  <si>
    <t>USA : Virginia</t>
  </si>
  <si>
    <t>IL-MOR-MH007</t>
  </si>
  <si>
    <t>Collected by: Midwest Plant Collecting Collaborative (MWPCC) 2000 southeast Un;  on Cahas Mt. in Franklin County Virginia U.S.A. (37.141444, -79.995722 )</t>
  </si>
  <si>
    <t>http://quercus.lifedesks.org/node/489</t>
  </si>
  <si>
    <t>IL-MOR-MH080</t>
  </si>
  <si>
    <t>GPS from Provenance info.</t>
  </si>
  <si>
    <t>Rutherford County; Granite outcrop at Sandy Mush</t>
  </si>
  <si>
    <t>IL-MOR-MH103</t>
  </si>
  <si>
    <t>http://quercus.lifedesks.org/node/409</t>
  </si>
  <si>
    <t>http://quercus.lifedesks.org/node/405</t>
  </si>
  <si>
    <t>USA : Oklahoma</t>
  </si>
  <si>
    <t>CA-DAV-MH049</t>
  </si>
  <si>
    <t>Collected by EA Cope in New York, USA</t>
  </si>
  <si>
    <t>Quercus muhlenbergii var. brayi (Small) Sarg.</t>
  </si>
  <si>
    <t>Quercus muehlenbergii var. brayi</t>
  </si>
  <si>
    <t>Collected by Tom Burleson in Roswell, NM, USA</t>
  </si>
  <si>
    <t>lat/long convertor of GPS to decimal degrees</t>
  </si>
  <si>
    <t>Quercus new species</t>
  </si>
  <si>
    <t>USA : Mississippi</t>
  </si>
  <si>
    <t>Elephant Valley Farm, Canton, MS, USA</t>
  </si>
  <si>
    <t>Canton</t>
  </si>
  <si>
    <t>Madison</t>
  </si>
  <si>
    <t>Quercus nigra - 2010</t>
  </si>
  <si>
    <t>NI_2010</t>
  </si>
  <si>
    <t>NI_2012</t>
  </si>
  <si>
    <t>Quercus nigra - 2012</t>
  </si>
  <si>
    <t>Quercus nuttallii New Madrid = Q. texana New Madrid</t>
  </si>
  <si>
    <t xml:space="preserve">Collected by Guy Sternberg, north bound I55 rest area mile 42 in New Madrid, MO.; this is seed-group cultivar, with seedlings being uniform in the characteristics for which it was selected. </t>
  </si>
  <si>
    <t>CA-DAV-MH040</t>
  </si>
  <si>
    <t>Arizona: Pima County: Santa Catalina Mts. 4500 ft. J. T.
Marshall s.n. 15 Nov 1963.</t>
  </si>
  <si>
    <t>Arizona, USA; Huachuca Mountains - National Memorial</t>
  </si>
  <si>
    <t>MOR, DUKE, ND</t>
  </si>
  <si>
    <t>close but not together with other obtusata in RAD</t>
  </si>
  <si>
    <t>Quercus ocoteifolia</t>
  </si>
  <si>
    <t>Jalisco, Mexico; Nevado de Colima &gt;2230 m</t>
  </si>
  <si>
    <t xml:space="preserve"> **Note falling strangely in RAD analysisâ€¦ however in AFLP, seems to make senseâ€¦.; also Listed as syn to Q.laurina in Oaks of Americas lifedesk</t>
  </si>
  <si>
    <t>IL-MOR-MH104</t>
  </si>
  <si>
    <t>http://quercus.lifedesks.org/node/413</t>
  </si>
  <si>
    <t>http://quercus.lifedesks.org/node/421</t>
  </si>
  <si>
    <t xml:space="preserve">OAK-MOR-549 </t>
  </si>
  <si>
    <t>IL-SH-91</t>
  </si>
  <si>
    <t>Oglethorpe Co., GA Lance 9922/99</t>
  </si>
  <si>
    <t>Oak street photo voucher only</t>
  </si>
  <si>
    <t>photo voucher looked at by AH- not optimal voucher to give great determination, but using as 2nd oglethorpensis anyway</t>
  </si>
  <si>
    <t>http://quercus.lifedesks.org/node/968</t>
  </si>
  <si>
    <t>PM190</t>
  </si>
  <si>
    <t>CRL0001_2012</t>
  </si>
  <si>
    <t>CRL0030_2012</t>
  </si>
  <si>
    <t>silia-dried leaves received from Janet Backs; QUPA108 (shrub) Santa Rosa</t>
  </si>
  <si>
    <t>IL-MOR-MH002</t>
  </si>
  <si>
    <t>(2A): MOR;                                                (2B): MOR, UMN(2), DUKE, ND, MX</t>
  </si>
  <si>
    <t>2A: 174528 (flower, imm.leaves);  2B: 174511 (mature leaves)</t>
  </si>
  <si>
    <t>Collected leaves for DNA at same time as collected 2A (in flower); returned to collect 2B for mature leaves; labeled/tagged tree</t>
  </si>
  <si>
    <t>http://quercus.lifedesks.org/node/985</t>
  </si>
  <si>
    <t>CA-DAV-MH023</t>
  </si>
  <si>
    <t>Rancho Santa Ana Botanical Garden: Seed from plant in cultivation. Original collection info United States: CA: Riverside County: Original Coll. Vandeventer Flats, near entrance to Santa Rosa Indian Reservation, S. E. end of San Jacinto Mts. 4600 ft. Habitat: South-Oak Woodland in openslopes and among trees. P. E. Everett &amp; E. K. Balls s.n. 18 Nov 1952.</t>
  </si>
  <si>
    <t>FF 248</t>
  </si>
  <si>
    <t>IL-MOR-MH004</t>
  </si>
  <si>
    <t>http://quercus.lifedesks.org/node/498</t>
  </si>
  <si>
    <t>B11</t>
  </si>
  <si>
    <t>USA : Kentucky</t>
  </si>
  <si>
    <t>IL-MOR-MH05</t>
  </si>
  <si>
    <t>THe Morton Arboretum</t>
  </si>
  <si>
    <t>PA_2010</t>
  </si>
  <si>
    <t>Quercus palustris - 2010</t>
  </si>
  <si>
    <t>OAKS-MOR-492</t>
  </si>
  <si>
    <t>Quercus parvula</t>
  </si>
  <si>
    <t>CA-DAV-MH019</t>
  </si>
  <si>
    <t>Jalisco, Mexico; Manantlan</t>
  </si>
  <si>
    <t>Quercus pedunculiflora  syn of Quercus robur subsp. pedunculiflora</t>
  </si>
  <si>
    <t>Quercus robur ssp. pedunculiflora</t>
  </si>
  <si>
    <t xml:space="preserve">Romania : </t>
  </si>
  <si>
    <t>Branesti</t>
  </si>
  <si>
    <t xml:space="preserve">Poland : </t>
  </si>
  <si>
    <t>http://quercus.lifedesks.org/node/363</t>
  </si>
  <si>
    <t>http://quercus.lifedesks.org/node/365</t>
  </si>
  <si>
    <t xml:space="preserve">OAK-MOR-461 </t>
  </si>
  <si>
    <t>Fort Massac State Park; Massac Co. Metropolis, IL, USA</t>
  </si>
  <si>
    <t>This was an ethanol precipitation and merging of tubes OAKS-MOR-461 + OAKS-MOR-257; voucher looked at by Ah, approved</t>
  </si>
  <si>
    <t xml:space="preserve">USA : </t>
  </si>
  <si>
    <t>Quercus pinnativenulosa</t>
  </si>
  <si>
    <t>AGR-5-pinnativenulosa-1</t>
  </si>
  <si>
    <t>Veracruz, Mexico, Banderilla</t>
  </si>
  <si>
    <t>MEXICO : Nayarit</t>
  </si>
  <si>
    <t>Nayarit; 15 k N. of Compostella ; Mexico; 1025m; 21-20-43N/104-55-25W(100595-5)</t>
  </si>
  <si>
    <t>MOR-Oak street</t>
  </si>
  <si>
    <t>Quercus polycarpa = Quercus petraea ssp. iberica</t>
  </si>
  <si>
    <t>Quercus petraea ssp. iberica</t>
  </si>
  <si>
    <t xml:space="preserve">Czech Republic : </t>
  </si>
  <si>
    <t>IL-MOR-MH009</t>
  </si>
  <si>
    <t>Monterrey Area; N.L., Mex. Daniel Zambrans; 96 (97)</t>
  </si>
  <si>
    <t>Dolan Falls; Valverde Co.; TX</t>
  </si>
  <si>
    <t>Valverde</t>
  </si>
  <si>
    <t>PO_2010</t>
  </si>
  <si>
    <t>Quercus polymorpha - 2010</t>
  </si>
  <si>
    <t xml:space="preserve">Turkey : </t>
  </si>
  <si>
    <t>Falling out strangely; see photo- maybe misidentified?; we do NOT have another option for this speciesâ€¦.</t>
  </si>
  <si>
    <t>EMBG-1196</t>
  </si>
  <si>
    <t>Elizabeth Miller Botanical Garden</t>
  </si>
  <si>
    <t>Cultivated, Unknown; Elizabeth Miller Botanic Gardens</t>
  </si>
  <si>
    <t>EMBG-970309</t>
  </si>
  <si>
    <t>H11</t>
  </si>
  <si>
    <t>H12</t>
  </si>
  <si>
    <t>USA : Nebraska</t>
  </si>
  <si>
    <t>Richardson</t>
  </si>
  <si>
    <t>Nebraska</t>
  </si>
  <si>
    <t>Colleced by EA Cope in New York, USA</t>
  </si>
  <si>
    <t>IL-MOR-MH091</t>
  </si>
  <si>
    <t>Morton Arboretum</t>
  </si>
  <si>
    <t xml:space="preserve">France : </t>
  </si>
  <si>
    <t>MOR, MN, DUKE</t>
  </si>
  <si>
    <t>http://quercus.lifedesks.org/node/660</t>
  </si>
  <si>
    <t>http://quercus.lifedesks.org/node/661</t>
  </si>
  <si>
    <t>CA-DAV-MH041</t>
  </si>
  <si>
    <t>Pine Spring: Culberson County: Texas: 5700 ft. D. Cavagnaro
181. 10 Oct 1963.</t>
  </si>
  <si>
    <t>Google Earth to center of Belize, maybe can get more specific</t>
  </si>
  <si>
    <t xml:space="preserve">Belize </t>
  </si>
  <si>
    <t xml:space="preserve">Spain : </t>
  </si>
  <si>
    <t>Collected by Charles Tubesing in Miraflores De La Sierra; Spain; 1100m; N40d49 W3d46</t>
  </si>
  <si>
    <t>http://quercus.lifedesks.org/node/569</t>
  </si>
  <si>
    <t>not falling next to each other</t>
  </si>
  <si>
    <t>IL-MOR-MH084</t>
  </si>
  <si>
    <t>http://quercus.lifedesks.org/node/503</t>
  </si>
  <si>
    <t>http://quercus.lifedesks.org/node/502</t>
  </si>
  <si>
    <t>yes- NOT PART OF OAKS OF THE AMERICAS</t>
  </si>
  <si>
    <t>Italy, Viterbo, Acquapendente (VT), Monte Rufeno Natural Reserve</t>
  </si>
  <si>
    <t>RO_2010</t>
  </si>
  <si>
    <t>Quercus robur - 2010</t>
  </si>
  <si>
    <t>Michoacan, Mexico; Lago Zirahuen - on the road to the restaurant Miralago; walked up from Seccion Zirahuen, cabanas</t>
  </si>
  <si>
    <t>EMBG-2907</t>
  </si>
  <si>
    <t>EMBG-1106</t>
  </si>
  <si>
    <t>Collected by MR Mesler in California, USA</t>
  </si>
  <si>
    <t>Quercus sagraeana</t>
  </si>
  <si>
    <t>Quercus sapotifolia</t>
  </si>
  <si>
    <t>AGR-8-sartorii-2</t>
  </si>
  <si>
    <t>Hidalgo, Mexico, CoatatlÃ¡n</t>
  </si>
  <si>
    <t>MEXICO : Xalapa</t>
  </si>
  <si>
    <t>Lot. 2; Javier Clavijero, Xalapa; 7950 ft.  &lt;-(cultivated)</t>
  </si>
  <si>
    <t>Michoacan, Mexico; La Escalera</t>
  </si>
  <si>
    <t xml:space="preserve">HN-TZ-SV-7 </t>
  </si>
  <si>
    <t>RAD failed</t>
  </si>
  <si>
    <t>MEXICO :</t>
  </si>
  <si>
    <t>ran slightly oddly in gel; but other option is brown colored extraction</t>
  </si>
  <si>
    <t>RAD didnt work; 1194 reads obtained</t>
  </si>
  <si>
    <t>Honduras, Macuelizo</t>
  </si>
  <si>
    <t>Quercus serrata</t>
  </si>
  <si>
    <t>I40 Mile 107; Ok, Canadian Co, USA</t>
  </si>
  <si>
    <t>Canadian</t>
  </si>
  <si>
    <t>IL-MOR-MH090</t>
  </si>
  <si>
    <t>CA-DAV-MH017</t>
  </si>
  <si>
    <t>Collected in : Palmetto State Park collected directly from wild; origin known Palmetto State Park: Gonzales County: Texas: 350 ft. Information from herbarium voucher specimen: Huge old tree, trunk 1 1/2-3 feet in diameter; in swamp forest with Q. macrocarpa and Q. shumardii; elevation 350 feet; in parking area in vicinity of concession building, Palmetto State Park, Gonzales County, Texas. D. Q. Cavagnaro 271, October 27, 1963 (Noted by Emily Griswold in 1999). D. Q. Cavagnaro 271. 27 Oct 1963.</t>
  </si>
  <si>
    <t>Google Earth for Palmatto State Prk</t>
  </si>
  <si>
    <t>Quercus sinuata var. breviloba</t>
  </si>
  <si>
    <t>Quercus spathulata</t>
  </si>
  <si>
    <t>IL-MOR-MH101</t>
  </si>
  <si>
    <t>Phelps</t>
  </si>
  <si>
    <t>2 stellata not right next to eachother in RAD analysis</t>
  </si>
  <si>
    <t>http://quercus.lifedesks.org/node/358</t>
  </si>
  <si>
    <t>http://quercus.lifedesks.org/node/360</t>
  </si>
  <si>
    <t>North Carolina, USA; Durham county; 3658 Pineview Circle</t>
  </si>
  <si>
    <t xml:space="preserve">PM145 </t>
  </si>
  <si>
    <t>IL-MOR-tex1</t>
  </si>
  <si>
    <t xml:space="preserve">Cultivated. Seed from Charles C. Deam in Platt National Park, Oklahoma, U.S.A.. Habitat: base of wooded slope </t>
  </si>
  <si>
    <t xml:space="preserve">Quercus texana = Quercus nuttallii var. cachensis </t>
  </si>
  <si>
    <t>this is closer to the palustris than to the other texana New Madrid in both the RAD and AFLP analysis</t>
  </si>
  <si>
    <t>Not sure the provenance information from Rancho Santa Ana collectionâ€¦  Im thowing it into the midpoint of California as the whole state of California seems to be tomentellas range.</t>
  </si>
  <si>
    <t>Quercus toumeyi</t>
  </si>
  <si>
    <t>AZ-CH-07</t>
  </si>
  <si>
    <t>Quercus trojana</t>
  </si>
  <si>
    <t>MOR cultivated</t>
  </si>
  <si>
    <t>AZ-CH-06</t>
  </si>
  <si>
    <t>Arizona, USA; Chiracauha Mountains Southwestern Research Station</t>
  </si>
  <si>
    <t>Arizona, US; Chiricahuas, 1 individual from south of Harris Mountain from a local population with greater than 20 individuals 7 miles north of Portal on San Simon Rd, n-facing low hillslopes, a short hike west. UTM: 671856, 3541940 (+/- 3m accuracy); Elevation: 1412m</t>
  </si>
  <si>
    <t xml:space="preserve"> JCB-MX-JA-MA-136</t>
  </si>
  <si>
    <t>CA-MH068</t>
  </si>
  <si>
    <t>California, USA; off US route 50 near pyramid creek trail head; prior to beginning of horsetail falls trail</t>
  </si>
  <si>
    <t>CA-DAV-MH039</t>
  </si>
  <si>
    <t>12.3 Miles South of Juno: Val Verde County: Texas: 1500 ft. D. Cavagnaro 170. 7 Oct 1963.</t>
  </si>
  <si>
    <t>Real Cp., TX; D. Richardson; 99</t>
  </si>
  <si>
    <t>Real</t>
  </si>
  <si>
    <t>http://quercus.lifedesks.org/node/513</t>
  </si>
  <si>
    <t>http://quercus.lifedesks.org/node/514</t>
  </si>
  <si>
    <t>FLBA140_2012</t>
  </si>
  <si>
    <t>Quercus virginiana - 2010</t>
  </si>
  <si>
    <t>VI1_2010</t>
  </si>
  <si>
    <t>VI1_2012</t>
  </si>
  <si>
    <t>Quercus virginiana - 2012</t>
  </si>
  <si>
    <t>ARAM s.n. D</t>
  </si>
  <si>
    <t>CA-MH072</t>
  </si>
  <si>
    <t>California, USA; off US route 50 towards Davis, Point View Dr Exit, along exit ramp on left hand side</t>
  </si>
  <si>
    <t>voucher check- Andrew not familiar enough to ID</t>
  </si>
  <si>
    <t>Quercus x bebbiana</t>
  </si>
  <si>
    <t>Quercus x benderi</t>
  </si>
  <si>
    <t>Quercus x deamii</t>
  </si>
  <si>
    <t>Quercus x exacta</t>
  </si>
  <si>
    <t>Quercus x fernowii</t>
  </si>
  <si>
    <t>Quercus x guadalupesis</t>
  </si>
  <si>
    <t>Quercus x hartwissiana</t>
  </si>
  <si>
    <t>Quercus x humidicola</t>
  </si>
  <si>
    <t>Quercus x jackiana</t>
  </si>
  <si>
    <t>Quercus x macdonielli Clemons</t>
  </si>
  <si>
    <t>Quercus x runcinata</t>
  </si>
  <si>
    <t>Quercus x saulii</t>
  </si>
  <si>
    <t>Quercus x schochiana</t>
  </si>
  <si>
    <t>Quercus x schuettei</t>
  </si>
  <si>
    <t>Quercus x subfalcata</t>
  </si>
  <si>
    <t>Quercus x warei</t>
  </si>
  <si>
    <t>Cleaned_NAMES-USE-THIS</t>
  </si>
  <si>
    <t>Batch 9, plate 11</t>
  </si>
  <si>
    <t>PM-329</t>
  </si>
  <si>
    <t>PM-331</t>
  </si>
  <si>
    <t>PM-332</t>
  </si>
  <si>
    <t>PM-335</t>
  </si>
  <si>
    <t>PM-336</t>
  </si>
  <si>
    <t>PM-337</t>
  </si>
  <si>
    <t>PM-338</t>
  </si>
  <si>
    <t>Quercus x bartram</t>
  </si>
  <si>
    <t>Quercus gambelii x macrocarpa ?</t>
  </si>
  <si>
    <t>Quercus humboldtii</t>
  </si>
  <si>
    <t>x bartram</t>
  </si>
  <si>
    <t>gambelii x macrocarpa ?</t>
  </si>
  <si>
    <t>humboldtii</t>
  </si>
  <si>
    <t>week of 4/24/2016</t>
  </si>
  <si>
    <t>Month: Oct 16</t>
  </si>
  <si>
    <t>M. Fishbein et al.</t>
  </si>
  <si>
    <t>Columbia</t>
  </si>
  <si>
    <t>OK</t>
  </si>
  <si>
    <t>Comanche</t>
  </si>
  <si>
    <t>Site 1 approximately .5 miles E of Mt. Scott Picnic Area</t>
  </si>
  <si>
    <t>Chester</t>
  </si>
  <si>
    <t>Salt Lake</t>
  </si>
  <si>
    <t>A backyard in Salt Lake City</t>
  </si>
  <si>
    <t>Parque Natural Chicaque</t>
  </si>
  <si>
    <t>Site 1 with cups approximately .5miles E of Mt. Scott Picnic Area</t>
  </si>
  <si>
    <t>Site 2 boulder group picnic area (Mt. Scott Picnic Area)</t>
  </si>
  <si>
    <t>Summit of Mt. Scott</t>
  </si>
  <si>
    <t>Bartram oak at West Chester University</t>
  </si>
  <si>
    <t>Q-humb10-2-17-1</t>
  </si>
  <si>
    <t xml:space="preserve">Hernando Rodriguez Correa ? </t>
  </si>
  <si>
    <t>2 extraction tubes received from Hernando Rodriguez Correa when he was visiting MOR. (both extraction tubes are from same individual (MH- I've leaved these 1 and 2 on sides of tubes. Tube 1 = 29.9=8 ng/uL; tube 2 = 28.4 ng/uL</t>
  </si>
  <si>
    <t>Q-humb-10-2-17</t>
  </si>
  <si>
    <t>Q-humb-10-2-17-1; Q-humb-10-2-17-2</t>
  </si>
  <si>
    <t>C523</t>
  </si>
  <si>
    <t>HiSeq 2500</t>
  </si>
  <si>
    <t>University of Oregon, Genomics and Cell Char. Core Facility- HiSeq 2500, Read Type Single, length allowed 100, 150, length preferred 100</t>
  </si>
  <si>
    <t>C524</t>
  </si>
  <si>
    <t>Quercus durifolia</t>
  </si>
  <si>
    <t>Quercus fulva</t>
  </si>
  <si>
    <t>Quercus splendens</t>
  </si>
  <si>
    <t>Quercus sideroxyla</t>
  </si>
  <si>
    <t>Quercus striatula</t>
  </si>
  <si>
    <t>Quercus urbanii</t>
  </si>
  <si>
    <t>Quercus jonesii</t>
  </si>
  <si>
    <t>Quercus viminea</t>
  </si>
  <si>
    <t>batch 7, plate 8</t>
  </si>
  <si>
    <t>Sequencing Summary</t>
  </si>
  <si>
    <t xml:space="preserve">Sequenced on </t>
  </si>
  <si>
    <t>Illumina Genome Analyzer IIx &amp; Illumina HiSeq 2000</t>
  </si>
  <si>
    <t>batch 7, plate 9</t>
  </si>
  <si>
    <t>Ed Hedborn</t>
  </si>
  <si>
    <t>Quercus alba|Quercus macrocarpa</t>
  </si>
  <si>
    <t>Rogue lone tree by edge of open wetland, in lawn</t>
  </si>
  <si>
    <t>Juglans nigra, Quercus alba</t>
  </si>
  <si>
    <t>Edge of the East Woods</t>
  </si>
  <si>
    <t>Edge of the East Woods, near wetland</t>
  </si>
  <si>
    <t>Brush woods</t>
  </si>
  <si>
    <t>Shagbark Hickory, Quercus macrocarpa</t>
  </si>
  <si>
    <t>Lone tree in lawn, mowed edge of East Woods</t>
  </si>
  <si>
    <t>Prairie Trillium, Polygonatum</t>
  </si>
  <si>
    <t>Edge of East Woods</t>
  </si>
  <si>
    <t>Upland woods</t>
  </si>
  <si>
    <t>Quercus rubra, Acer saccharum, Ulmus, Lonicera</t>
  </si>
  <si>
    <t>latitude.orig</t>
  </si>
  <si>
    <t>longitude.orig</t>
  </si>
  <si>
    <t>RAD Batch.No</t>
  </si>
  <si>
    <t>Floragenex Lib.No</t>
  </si>
  <si>
    <t>Brushy woods</t>
  </si>
  <si>
    <t>Andrew L. Hipp &amp; Mira Garner</t>
  </si>
  <si>
    <t>Quercus macrocarpa, Q. alba, Q. rubra, Celtis occidentalis</t>
  </si>
  <si>
    <t>138-U*15</t>
  </si>
  <si>
    <t>Characterization of Native Oak Germplasm, Quercus macrocarpa and related white oaks. USDA SCA 58-8020-5-005</t>
  </si>
  <si>
    <t>MOR-unmounted</t>
  </si>
  <si>
    <t>750 ft</t>
  </si>
  <si>
    <t>780 ft</t>
  </si>
  <si>
    <t>745 ft</t>
  </si>
  <si>
    <t>740 ft</t>
  </si>
  <si>
    <t>749 ft</t>
  </si>
  <si>
    <t>760 ft</t>
  </si>
  <si>
    <t xml:space="preserve">730 ft </t>
  </si>
  <si>
    <t>790 ft</t>
  </si>
  <si>
    <t>730 ft</t>
  </si>
  <si>
    <t>757 ft</t>
  </si>
  <si>
    <t>720 ft</t>
  </si>
  <si>
    <t>Bark deeply furrowed.</t>
  </si>
  <si>
    <t>Edge of East Woods, wet site</t>
  </si>
  <si>
    <t>SH-MG105</t>
  </si>
  <si>
    <t>SH-MG106</t>
  </si>
  <si>
    <t>SH-MG105B</t>
  </si>
  <si>
    <t>SH-MG107</t>
  </si>
  <si>
    <t>SH-MG108</t>
  </si>
  <si>
    <t>SH-MG109</t>
  </si>
  <si>
    <t>SH-MG110</t>
  </si>
  <si>
    <t>SH-MG111</t>
  </si>
  <si>
    <t>SH-MG112</t>
  </si>
  <si>
    <t>SH-MG113</t>
  </si>
  <si>
    <t>SH-MG114</t>
  </si>
  <si>
    <t>SH-MG115</t>
  </si>
  <si>
    <t>SH-MG116</t>
  </si>
  <si>
    <t>SH-MG117</t>
  </si>
  <si>
    <t>SH-MG118</t>
  </si>
  <si>
    <t>SH-MG119</t>
  </si>
  <si>
    <t>SH-MG120</t>
  </si>
  <si>
    <t>SH-MG121</t>
  </si>
  <si>
    <t>SH-MG122</t>
  </si>
  <si>
    <t>SH-MG123</t>
  </si>
  <si>
    <t>SH-MG124</t>
  </si>
  <si>
    <t>SH-MG125</t>
  </si>
  <si>
    <t>SH-MG126</t>
  </si>
  <si>
    <t>SH-MG127</t>
  </si>
  <si>
    <t>SH-MG128</t>
  </si>
  <si>
    <t>SH-MG129</t>
  </si>
  <si>
    <t>SH-MG130</t>
  </si>
  <si>
    <t>SH-MG131</t>
  </si>
  <si>
    <t>SH-MG132</t>
  </si>
  <si>
    <t>SH-MG133</t>
  </si>
  <si>
    <t>Mira Garner &amp; Emma Spence</t>
  </si>
  <si>
    <t>SH-MG157</t>
  </si>
  <si>
    <t>SH-MG158</t>
  </si>
  <si>
    <t>SH-MG159</t>
  </si>
  <si>
    <t>SH-MG160</t>
  </si>
  <si>
    <t>SH-MG161</t>
  </si>
  <si>
    <t>SH-MG162</t>
  </si>
  <si>
    <t>SH-MG163</t>
  </si>
  <si>
    <t>SH-MG164</t>
  </si>
  <si>
    <t>SH-MG164B</t>
  </si>
  <si>
    <t>SH-MG165</t>
  </si>
  <si>
    <t>SH-MG166</t>
  </si>
  <si>
    <t>SH-MG167</t>
  </si>
  <si>
    <t>SH-MG168</t>
  </si>
  <si>
    <t>SH-MG169</t>
  </si>
  <si>
    <t>SH-MG170</t>
  </si>
  <si>
    <t>SH-MG171</t>
  </si>
  <si>
    <t>SH-MG172</t>
  </si>
  <si>
    <t>SH-MG173</t>
  </si>
  <si>
    <t>SH-MG174</t>
  </si>
  <si>
    <t>SH-MG175</t>
  </si>
  <si>
    <t>SH-MG176</t>
  </si>
  <si>
    <t>SH-MG177</t>
  </si>
  <si>
    <t>SH-MG178</t>
  </si>
  <si>
    <t>SH-MG179</t>
  </si>
  <si>
    <t>SH-MG180</t>
  </si>
  <si>
    <t>SH-MG181</t>
  </si>
  <si>
    <t>SH-MG182</t>
  </si>
  <si>
    <t>SH-MG183</t>
  </si>
  <si>
    <t>SH-MG184</t>
  </si>
  <si>
    <t>SH-MG185</t>
  </si>
  <si>
    <t>SH-MG186</t>
  </si>
  <si>
    <t>SH-MG187</t>
  </si>
  <si>
    <t>SH-MG188</t>
  </si>
  <si>
    <t>SH-MG189</t>
  </si>
  <si>
    <t>SH-MG190</t>
  </si>
  <si>
    <t>SH-MG191</t>
  </si>
  <si>
    <t>SH-MG192</t>
  </si>
  <si>
    <t>SH-MG193</t>
  </si>
  <si>
    <t>SH-MG194</t>
  </si>
  <si>
    <t>SH-MG195</t>
  </si>
  <si>
    <t>SH-MG196</t>
  </si>
  <si>
    <t>SH-MG197</t>
  </si>
  <si>
    <t>SH-MG198</t>
  </si>
  <si>
    <t>SH-MG199</t>
  </si>
  <si>
    <t>SH-MG200</t>
  </si>
  <si>
    <t>SH-MG201</t>
  </si>
  <si>
    <t>SH-MG202</t>
  </si>
  <si>
    <t>SH-MG203</t>
  </si>
  <si>
    <t>SH-MG204</t>
  </si>
  <si>
    <t>SH-MG205</t>
  </si>
  <si>
    <t>SH-MG206</t>
  </si>
  <si>
    <t>SH-MG207</t>
  </si>
  <si>
    <t>SH-MG208</t>
  </si>
  <si>
    <t>SH-MG209</t>
  </si>
  <si>
    <t>SH-MG210</t>
  </si>
  <si>
    <t>SH-MG211</t>
  </si>
  <si>
    <t>SH-MG212</t>
  </si>
  <si>
    <t>SH-MG213</t>
  </si>
  <si>
    <t>SH-MG214</t>
  </si>
  <si>
    <t>SH-MG215</t>
  </si>
  <si>
    <t>SH-MG216</t>
  </si>
  <si>
    <t>SH-MG217</t>
  </si>
  <si>
    <t>SH-MG218</t>
  </si>
  <si>
    <t>SH-MG219</t>
  </si>
  <si>
    <t>IL-MG135</t>
  </si>
  <si>
    <t>IL-MG136</t>
  </si>
  <si>
    <t>IL-MG137</t>
  </si>
  <si>
    <t>IL-MG138</t>
  </si>
  <si>
    <t>IL-MG139</t>
  </si>
  <si>
    <t>IL-MG140</t>
  </si>
  <si>
    <t>IL-MG141</t>
  </si>
  <si>
    <t>IL-MG142</t>
  </si>
  <si>
    <t>IL-MG143</t>
  </si>
  <si>
    <t>IL-MG144</t>
  </si>
  <si>
    <t>IL-MG145</t>
  </si>
  <si>
    <t>IL-MG146</t>
  </si>
  <si>
    <t>IL-MG147</t>
  </si>
  <si>
    <t>IL-MG148</t>
  </si>
  <si>
    <t>IL-MG149</t>
  </si>
  <si>
    <t>IL-MG150</t>
  </si>
  <si>
    <t>IL-MG151</t>
  </si>
  <si>
    <t>IL-MG152</t>
  </si>
  <si>
    <t>IL-MG153</t>
  </si>
  <si>
    <t>IL-MG154</t>
  </si>
  <si>
    <t>IL-MG134</t>
  </si>
  <si>
    <t>Dupage</t>
  </si>
  <si>
    <t>IL-MG155</t>
  </si>
  <si>
    <t>IL-MG156</t>
  </si>
  <si>
    <t>864-34*1</t>
  </si>
  <si>
    <t>WI-MG220</t>
  </si>
  <si>
    <t>WI-MG221</t>
  </si>
  <si>
    <t>WI-MG222</t>
  </si>
  <si>
    <t>WI-MG223</t>
  </si>
  <si>
    <t>WI-MG224</t>
  </si>
  <si>
    <t>WI-MG225</t>
  </si>
  <si>
    <t>WI-MG226</t>
  </si>
  <si>
    <t>WI-MG227</t>
  </si>
  <si>
    <t>WI-MG228</t>
  </si>
  <si>
    <t>WI-MG229</t>
  </si>
  <si>
    <t>WI-MG230</t>
  </si>
  <si>
    <t>WI-MG231</t>
  </si>
  <si>
    <t>WI-MG232</t>
  </si>
  <si>
    <t>WI-MG233</t>
  </si>
  <si>
    <t>WI-MG234</t>
  </si>
  <si>
    <t>WI-MG235</t>
  </si>
  <si>
    <t>Dane</t>
  </si>
  <si>
    <t>Pleasant Valley Conservancy</t>
  </si>
  <si>
    <t>Hillside oak savanna</t>
  </si>
  <si>
    <t>Mira Garner, Sara Desmond, Andrew Hipp</t>
  </si>
  <si>
    <t>Mira Garner, Andrew Hipp, Sara Desmond, Mary-Claire Glasenhardt, Kasey Pham, Amy Byrne</t>
  </si>
  <si>
    <t>Cultivated- Seed from Central Experimental Farm Botanical Garden and Arboretum Ottawa Research Station, Ornamentals Section</t>
  </si>
  <si>
    <t>WI-MG291</t>
  </si>
  <si>
    <t>WI-MG292</t>
  </si>
  <si>
    <t>WI-MG293</t>
  </si>
  <si>
    <t>WI-MG294</t>
  </si>
  <si>
    <t>WI-MG295</t>
  </si>
  <si>
    <t>WI-MG296</t>
  </si>
  <si>
    <t>WI-MG297</t>
  </si>
  <si>
    <t>WI-MG298</t>
  </si>
  <si>
    <t>WI-MG299</t>
  </si>
  <si>
    <t>WI-MG300</t>
  </si>
  <si>
    <t>WI-MG301</t>
  </si>
  <si>
    <t>WI-MG302</t>
  </si>
  <si>
    <t>WI-MG303</t>
  </si>
  <si>
    <t>WI-MG304</t>
  </si>
  <si>
    <t>WI-MG305</t>
  </si>
  <si>
    <t>IA-MG-236</t>
  </si>
  <si>
    <t>IA-MG-237</t>
  </si>
  <si>
    <t>IA-MG-238</t>
  </si>
  <si>
    <t>IA-MG-239</t>
  </si>
  <si>
    <t>IA-MG-240</t>
  </si>
  <si>
    <t>IA-MG-241</t>
  </si>
  <si>
    <t>IA-MG-242</t>
  </si>
  <si>
    <t>IA-MG-243</t>
  </si>
  <si>
    <t>IA-MG-244</t>
  </si>
  <si>
    <t>IA-MG-245</t>
  </si>
  <si>
    <t>IA-MG-246</t>
  </si>
  <si>
    <t>IA-MG-247</t>
  </si>
  <si>
    <t>IA-MG-248</t>
  </si>
  <si>
    <t>IA-MG-249</t>
  </si>
  <si>
    <t>IA-MG-250</t>
  </si>
  <si>
    <t>IA-MG-251</t>
  </si>
  <si>
    <t>IA-MG-252</t>
  </si>
  <si>
    <t>IA-MG-253</t>
  </si>
  <si>
    <t>IA-MG-254</t>
  </si>
  <si>
    <t>IA-MG-255</t>
  </si>
  <si>
    <t>IA-MG-256</t>
  </si>
  <si>
    <t>IA-MG-257</t>
  </si>
  <si>
    <t>IA-MG-258</t>
  </si>
  <si>
    <t>IA-MG-260</t>
  </si>
  <si>
    <t>IA-MG-261</t>
  </si>
  <si>
    <t>IA-MG-262</t>
  </si>
  <si>
    <t>IA-MG-263</t>
  </si>
  <si>
    <t>IA-MG-264</t>
  </si>
  <si>
    <t>IA-MG-265</t>
  </si>
  <si>
    <t>IA-MG-268</t>
  </si>
  <si>
    <t>IA-MG-269</t>
  </si>
  <si>
    <t>IA-MG-270</t>
  </si>
  <si>
    <t>IA-MG-271</t>
  </si>
  <si>
    <t>IA-MG-272</t>
  </si>
  <si>
    <t>IA-MG-273</t>
  </si>
  <si>
    <t>IA-MG-274</t>
  </si>
  <si>
    <t>IA-MG-306</t>
  </si>
  <si>
    <t>IA-MG-307</t>
  </si>
  <si>
    <t>IA-MG-308</t>
  </si>
  <si>
    <t>IA-MG-309</t>
  </si>
  <si>
    <t>IA-MG-310</t>
  </si>
  <si>
    <t>IA-MG-311</t>
  </si>
  <si>
    <t>IA-MG-312</t>
  </si>
  <si>
    <t>IA-MG-313</t>
  </si>
  <si>
    <t>IA-MG-314</t>
  </si>
  <si>
    <t>IA-MG-315</t>
  </si>
  <si>
    <t>IA-MG-316</t>
  </si>
  <si>
    <t>MO-MG317</t>
  </si>
  <si>
    <t>MO-MG318</t>
  </si>
  <si>
    <t>MO-MG319</t>
  </si>
  <si>
    <t>MO-MG320</t>
  </si>
  <si>
    <t>MO-MG321</t>
  </si>
  <si>
    <t>MO-MG322</t>
  </si>
  <si>
    <t>MO-MG323</t>
  </si>
  <si>
    <t>MO-MG324</t>
  </si>
  <si>
    <t>MO-MG325</t>
  </si>
  <si>
    <t>MO-MG326</t>
  </si>
  <si>
    <t>MO-MG327</t>
  </si>
  <si>
    <t>MO-MG328</t>
  </si>
  <si>
    <t>MO-MG329</t>
  </si>
  <si>
    <t>MO-MG330</t>
  </si>
  <si>
    <t>MO-MG331</t>
  </si>
  <si>
    <t>MO-MG332</t>
  </si>
  <si>
    <t>MO-MG333</t>
  </si>
  <si>
    <t>MO-MG334</t>
  </si>
  <si>
    <t>MO-MG335</t>
  </si>
  <si>
    <t>MO-MG336</t>
  </si>
  <si>
    <t>MO-MG337</t>
  </si>
  <si>
    <t>MO-MG338</t>
  </si>
  <si>
    <t>MO-MG339</t>
  </si>
  <si>
    <t>MO-MG340</t>
  </si>
  <si>
    <t>MO-MG275</t>
  </si>
  <si>
    <t>MO-MG276</t>
  </si>
  <si>
    <t>MO-MG277</t>
  </si>
  <si>
    <t>MO-MG278</t>
  </si>
  <si>
    <t>MO-MG279</t>
  </si>
  <si>
    <t>MO-MG280</t>
  </si>
  <si>
    <t>OK-MG281</t>
  </si>
  <si>
    <t>OK-MG282</t>
  </si>
  <si>
    <t>OK-MG283</t>
  </si>
  <si>
    <t>OK-MG284</t>
  </si>
  <si>
    <t>OK-MG285</t>
  </si>
  <si>
    <t>OK-MG286</t>
  </si>
  <si>
    <t>OK-MG287</t>
  </si>
  <si>
    <t>OK-MG288</t>
  </si>
  <si>
    <t>OK-MG289</t>
  </si>
  <si>
    <t>OK-MG290</t>
  </si>
  <si>
    <t>OK-MG341</t>
  </si>
  <si>
    <t>OK-MG342</t>
  </si>
  <si>
    <t>OK-MG343</t>
  </si>
  <si>
    <t>OK-MG344</t>
  </si>
  <si>
    <t>OK-MG345</t>
  </si>
  <si>
    <t>OK-MG346</t>
  </si>
  <si>
    <t>OK-MG347</t>
  </si>
  <si>
    <t>OK-MG348</t>
  </si>
  <si>
    <t>OK-MG349</t>
  </si>
  <si>
    <t>OK-MG350</t>
  </si>
  <si>
    <t>OK-MG351</t>
  </si>
  <si>
    <t>OK-MG353</t>
  </si>
  <si>
    <t>OK-MG354</t>
  </si>
  <si>
    <t>OK-MG355</t>
  </si>
  <si>
    <t>OK-MG356</t>
  </si>
  <si>
    <t>OK-MG357</t>
  </si>
  <si>
    <t>OK-MG358</t>
  </si>
  <si>
    <t>OK-MG359</t>
  </si>
  <si>
    <t>OK-MG360</t>
  </si>
  <si>
    <t>OK-MG361</t>
  </si>
  <si>
    <t>OK-MG362</t>
  </si>
  <si>
    <t>OK-MG363</t>
  </si>
  <si>
    <t>OK-MG364</t>
  </si>
  <si>
    <t>OK-MG365</t>
  </si>
  <si>
    <t>OK-MG366</t>
  </si>
  <si>
    <t>OK-MG367</t>
  </si>
  <si>
    <t>OK-MG368</t>
  </si>
  <si>
    <t>OK-MG369</t>
  </si>
  <si>
    <t>OK-MG370</t>
  </si>
  <si>
    <t>OK-MG371</t>
  </si>
  <si>
    <t>OK-MG372</t>
  </si>
  <si>
    <t>OK-MG373</t>
  </si>
  <si>
    <t>OK-MG374</t>
  </si>
  <si>
    <t>OK-MG375</t>
  </si>
  <si>
    <t>OK-MG376</t>
  </si>
  <si>
    <t>OK-MG377</t>
  </si>
  <si>
    <t>OK-MG378</t>
  </si>
  <si>
    <t>OK-MG379</t>
  </si>
  <si>
    <t>OK-MG380</t>
  </si>
  <si>
    <t>OK-MG381</t>
  </si>
  <si>
    <t>AR-MG382</t>
  </si>
  <si>
    <t>AR-MG383</t>
  </si>
  <si>
    <t>AR-MG384</t>
  </si>
  <si>
    <t>AR-MG385</t>
  </si>
  <si>
    <t>AR-MG386</t>
  </si>
  <si>
    <t>AR-MG387</t>
  </si>
  <si>
    <t>AR-MG388</t>
  </si>
  <si>
    <t>AR-MG389</t>
  </si>
  <si>
    <t>AR-MG390</t>
  </si>
  <si>
    <t>AR-MG391</t>
  </si>
  <si>
    <t>AR-MG392</t>
  </si>
  <si>
    <t>AR-MG393</t>
  </si>
  <si>
    <t>AR-MG394</t>
  </si>
  <si>
    <t>AR-MG395</t>
  </si>
  <si>
    <t>AR-MG396</t>
  </si>
  <si>
    <t>AR-MG397</t>
  </si>
  <si>
    <t>bicolor ?</t>
  </si>
  <si>
    <t>L.</t>
  </si>
  <si>
    <t>macrocarpa ?</t>
  </si>
  <si>
    <t>Mira Garner, Sara Desmond</t>
  </si>
  <si>
    <t>Cedar Rapids, Cherokee Park</t>
  </si>
  <si>
    <t>Ames, Brookside Park</t>
  </si>
  <si>
    <t>Trees in mowed grass area, woods border the park.</t>
  </si>
  <si>
    <t>Ames, Veenker Memorial Golf Course
(ISU)</t>
  </si>
  <si>
    <t>edge of woods</t>
  </si>
  <si>
    <t>Bonaparte, Lindsay Wilderness</t>
  </si>
  <si>
    <t>Ha Ha Tonka State Park</t>
  </si>
  <si>
    <t>Oak Savanna</t>
  </si>
  <si>
    <t>Quercus alba, Q. muehlenbergii, Q. stellata</t>
  </si>
  <si>
    <t>Wooded area, near ruin carriage house.</t>
  </si>
  <si>
    <t>Wooded area, on trail uphill near castle ruins.</t>
  </si>
  <si>
    <t>Pawhuska, Tallgrass Prairie Preserve</t>
  </si>
  <si>
    <t>Oak grove in prairie</t>
  </si>
  <si>
    <t>Open prairie on edge of woods</t>
  </si>
  <si>
    <t>roadside edge of oak savanna</t>
  </si>
  <si>
    <t>edge of prairie/ oak savanna</t>
  </si>
  <si>
    <t>roadside</t>
  </si>
  <si>
    <t>prairie</t>
  </si>
  <si>
    <t>edge of prairie</t>
  </si>
  <si>
    <t>mowed picnic area behind headquarters</t>
  </si>
  <si>
    <t>mowed area near foreman's house</t>
  </si>
  <si>
    <t>near foreman's house</t>
  </si>
  <si>
    <t>near research station</t>
  </si>
  <si>
    <t>roadside, wooded area</t>
  </si>
  <si>
    <t>mowed park</t>
  </si>
  <si>
    <t>Hinton, Red Rock Canyon State Park</t>
  </si>
  <si>
    <t>roadside, edge of riparian area</t>
  </si>
  <si>
    <t>roadside near canyon</t>
  </si>
  <si>
    <t>woody edge of picnic area</t>
  </si>
  <si>
    <t>woody edge near picnic area</t>
  </si>
  <si>
    <t>woody edge</t>
  </si>
  <si>
    <t>mowed area near playground</t>
  </si>
  <si>
    <t>Norman, Oliver's Woods, University of Oklahoma campus</t>
  </si>
  <si>
    <t>woody area on roadside</t>
  </si>
  <si>
    <t>woods</t>
  </si>
  <si>
    <t>Little Rock, Burns Park</t>
  </si>
  <si>
    <t>near covered bridge</t>
  </si>
  <si>
    <t>Near bridge over creek</t>
  </si>
  <si>
    <t>Woody area near creek</t>
  </si>
  <si>
    <t>Woody area, roadside.</t>
  </si>
  <si>
    <t>Woody area.</t>
  </si>
  <si>
    <t>Eminence, Buttin Rock Access, near river</t>
  </si>
  <si>
    <t>Flood plain (rocky)</t>
  </si>
  <si>
    <t>Eminence, Buttin Rock Access, near trailer park</t>
  </si>
  <si>
    <t>bark looks like oak (scaly, similar to post oak)</t>
  </si>
  <si>
    <t>leaves like Q. muehlenbergii but shrub.</t>
  </si>
  <si>
    <t>829 ft</t>
  </si>
  <si>
    <t>930 ft</t>
  </si>
  <si>
    <t>892 ft</t>
  </si>
  <si>
    <t>877 ft</t>
  </si>
  <si>
    <t>842 ft</t>
  </si>
  <si>
    <t>857 ft</t>
  </si>
  <si>
    <t>834 ft</t>
  </si>
  <si>
    <t>809 ft</t>
  </si>
  <si>
    <t>861 ft</t>
  </si>
  <si>
    <t>898 ft</t>
  </si>
  <si>
    <t>788 ft</t>
  </si>
  <si>
    <t>894 ft</t>
  </si>
  <si>
    <t>903 ft</t>
  </si>
  <si>
    <t>854 ft</t>
  </si>
  <si>
    <t>866 ft</t>
  </si>
  <si>
    <t>864 ft</t>
  </si>
  <si>
    <t>868 ft</t>
  </si>
  <si>
    <t>836 ft</t>
  </si>
  <si>
    <t>860 ft</t>
  </si>
  <si>
    <t>807 ft</t>
  </si>
  <si>
    <t>824 ft</t>
  </si>
  <si>
    <t>831 ft</t>
  </si>
  <si>
    <t>848 ft</t>
  </si>
  <si>
    <t>1116 ft</t>
  </si>
  <si>
    <t>1126 ft</t>
  </si>
  <si>
    <t>1030 ft</t>
  </si>
  <si>
    <t>987 ft</t>
  </si>
  <si>
    <t>995 ft</t>
  </si>
  <si>
    <t>1019 ft</t>
  </si>
  <si>
    <t>1023 ft</t>
  </si>
  <si>
    <t>1009 ft</t>
  </si>
  <si>
    <t>1012 ft</t>
  </si>
  <si>
    <t>1032 ft</t>
  </si>
  <si>
    <t>1040 ft</t>
  </si>
  <si>
    <t>1059 ft</t>
  </si>
  <si>
    <t>991 ft</t>
  </si>
  <si>
    <t>1042 ft</t>
  </si>
  <si>
    <t>1065 ft</t>
  </si>
  <si>
    <t>565 ft</t>
  </si>
  <si>
    <t>613 ft</t>
  </si>
  <si>
    <t>591 ft</t>
  </si>
  <si>
    <t>551 ft</t>
  </si>
  <si>
    <t>600 ft</t>
  </si>
  <si>
    <t>614 ft</t>
  </si>
  <si>
    <t>1548 ft</t>
  </si>
  <si>
    <t>1535 ft</t>
  </si>
  <si>
    <t>1479 ft</t>
  </si>
  <si>
    <t>1476 ft</t>
  </si>
  <si>
    <t>1505 ft</t>
  </si>
  <si>
    <t>1513 ft</t>
  </si>
  <si>
    <t>1450 ft</t>
  </si>
  <si>
    <t>1509 ft</t>
  </si>
  <si>
    <t>1501 ft</t>
  </si>
  <si>
    <t>1466 ft</t>
  </si>
  <si>
    <t>1499 ft</t>
  </si>
  <si>
    <t>1495 ft</t>
  </si>
  <si>
    <t>1498 ft</t>
  </si>
  <si>
    <t>1492 ft</t>
  </si>
  <si>
    <t>1488 ft</t>
  </si>
  <si>
    <t>1456 ft.</t>
  </si>
  <si>
    <t>1480 ft</t>
  </si>
  <si>
    <t>1110 ft.</t>
  </si>
  <si>
    <t>1228 ft</t>
  </si>
  <si>
    <t>1133 ft</t>
  </si>
  <si>
    <t>1105 ft</t>
  </si>
  <si>
    <t>1210 ft</t>
  </si>
  <si>
    <t>1107 ft</t>
  </si>
  <si>
    <t>1067 ft</t>
  </si>
  <si>
    <t>1110 ft</t>
  </si>
  <si>
    <t>1162 ft</t>
  </si>
  <si>
    <t>1151 ft</t>
  </si>
  <si>
    <t>113 ft</t>
  </si>
  <si>
    <t>284 ft</t>
  </si>
  <si>
    <t>291 ft</t>
  </si>
  <si>
    <t>331 ft</t>
  </si>
  <si>
    <t>345 ft</t>
  </si>
  <si>
    <t>363 ft</t>
  </si>
  <si>
    <t>400 ft</t>
  </si>
  <si>
    <t>358 ft</t>
  </si>
  <si>
    <t>349 ft</t>
  </si>
  <si>
    <t>315 ft</t>
  </si>
  <si>
    <t>472 ft</t>
  </si>
  <si>
    <t>101 ft</t>
  </si>
  <si>
    <t>341 ft</t>
  </si>
  <si>
    <t>290 ft</t>
  </si>
  <si>
    <t>337 ft</t>
  </si>
  <si>
    <t>658 ft</t>
  </si>
  <si>
    <t>635 ft</t>
  </si>
  <si>
    <t>644 ft</t>
  </si>
  <si>
    <t>588 ft</t>
  </si>
  <si>
    <t>722 ft</t>
  </si>
  <si>
    <t>670 ft</t>
  </si>
  <si>
    <t>Q. macrocarpa- deeper sinuses than normal</t>
  </si>
  <si>
    <t>repeated collection number</t>
  </si>
  <si>
    <t>Quercus macrocarpa Michx. ?</t>
  </si>
  <si>
    <t>Quercus bicolor Willd. ?</t>
  </si>
  <si>
    <t>MN-MG493</t>
  </si>
  <si>
    <t>MN-MG494</t>
  </si>
  <si>
    <t>MN-MG495</t>
  </si>
  <si>
    <t>MN-MG496</t>
  </si>
  <si>
    <t>MN-MG497</t>
  </si>
  <si>
    <t>MN-MG498</t>
  </si>
  <si>
    <t>MN-MG499</t>
  </si>
  <si>
    <t>MN-MG500</t>
  </si>
  <si>
    <t>MN-MG501</t>
  </si>
  <si>
    <t>MN-MG502</t>
  </si>
  <si>
    <t>MN-MG503</t>
  </si>
  <si>
    <t>MN-MG504</t>
  </si>
  <si>
    <t>MN-MG505</t>
  </si>
  <si>
    <t>MB-MG506</t>
  </si>
  <si>
    <t>MB-MG507</t>
  </si>
  <si>
    <t>MB-MG508</t>
  </si>
  <si>
    <t>MB-MG509</t>
  </si>
  <si>
    <t>MB-MG510</t>
  </si>
  <si>
    <t>MB-MG511</t>
  </si>
  <si>
    <t>MB-MG512</t>
  </si>
  <si>
    <t>MB-MG513</t>
  </si>
  <si>
    <t>MB-MG514</t>
  </si>
  <si>
    <t>MB-MG515</t>
  </si>
  <si>
    <t>MB-MG516</t>
  </si>
  <si>
    <t>MB-MG517</t>
  </si>
  <si>
    <t>MB-MG518</t>
  </si>
  <si>
    <t>MB-MG519</t>
  </si>
  <si>
    <t>MB-MG520</t>
  </si>
  <si>
    <t>MB-MG521</t>
  </si>
  <si>
    <t>MB-MG522</t>
  </si>
  <si>
    <t>MB-MG523</t>
  </si>
  <si>
    <t>MB-MG524</t>
  </si>
  <si>
    <t>MB-MG525</t>
  </si>
  <si>
    <t>MB-MG526</t>
  </si>
  <si>
    <t>MB-MG527</t>
  </si>
  <si>
    <t>MB-MG528</t>
  </si>
  <si>
    <t>MB-MG529</t>
  </si>
  <si>
    <t>MB-MG530</t>
  </si>
  <si>
    <t>MB-MG531</t>
  </si>
  <si>
    <t>MB-MG532</t>
  </si>
  <si>
    <t>MB-MG533</t>
  </si>
  <si>
    <t>MB-MG534</t>
  </si>
  <si>
    <t>MB-MG535</t>
  </si>
  <si>
    <t>WI-MG536</t>
  </si>
  <si>
    <t>WI-MG537</t>
  </si>
  <si>
    <t>WI-MG538</t>
  </si>
  <si>
    <t>WI-MG539</t>
  </si>
  <si>
    <t>WI-MG540</t>
  </si>
  <si>
    <t>WI-MG541</t>
  </si>
  <si>
    <t>Wisconsin</t>
  </si>
  <si>
    <t>Manitoba</t>
  </si>
  <si>
    <t>Quercus alba L. ?</t>
  </si>
  <si>
    <t xml:space="preserve">macrocarpa </t>
  </si>
  <si>
    <t>macrocarpa  ?</t>
  </si>
  <si>
    <t>alba ?</t>
  </si>
  <si>
    <t>gps</t>
  </si>
  <si>
    <t>Winona</t>
  </si>
  <si>
    <t>Winona, Prairie Moon Nursery, Wiscoy Co-op, in woods near side of path</t>
  </si>
  <si>
    <t>Winona, Prairie Moon Nursery, Wiscoy Co-op, on path, hanging over path</t>
  </si>
  <si>
    <t>Winona, Prairie Moon Nursery, Wiscoy Co-op, next to MN-MG495, in woods near path.</t>
  </si>
  <si>
    <t>Winona, Prairie Moon Nursery, Wiscoy Co-op, on top of hill.</t>
  </si>
  <si>
    <t>Winona, Prairie Moon Nursery, Wiscoy Co-op, woods near path</t>
  </si>
  <si>
    <t>top of hill</t>
  </si>
  <si>
    <t>Winona, Prairie Moon Nursery, Wiscoy Co-op, top of hill near houses</t>
  </si>
  <si>
    <t>Winona, Prairie Moon Nursery, Wiscoy Co-op, next to Wiscoy Co-op picnic shelter</t>
  </si>
  <si>
    <t>Winona, Prairie Moon Nursery, Wiscoy Co-op, path near campground</t>
  </si>
  <si>
    <t>1122 ft</t>
  </si>
  <si>
    <t>1265 ft</t>
  </si>
  <si>
    <t>1247 ft</t>
  </si>
  <si>
    <t xml:space="preserve"> ft</t>
  </si>
  <si>
    <t>1264 ft</t>
  </si>
  <si>
    <t>1304 ft</t>
  </si>
  <si>
    <t>1022 ft</t>
  </si>
  <si>
    <t>1004 ft</t>
  </si>
  <si>
    <t>989 ft</t>
  </si>
  <si>
    <t>939 ft</t>
  </si>
  <si>
    <t>953 ft</t>
  </si>
  <si>
    <t>1172 ft</t>
  </si>
  <si>
    <t>1164 ft</t>
  </si>
  <si>
    <t>1161 ft</t>
  </si>
  <si>
    <t>1190 ft</t>
  </si>
  <si>
    <t>1132 ft</t>
  </si>
  <si>
    <t>1146 ft</t>
  </si>
  <si>
    <t>1136 ft</t>
  </si>
  <si>
    <t>1142 ft</t>
  </si>
  <si>
    <t>1129 ft</t>
  </si>
  <si>
    <t>1139 ft</t>
  </si>
  <si>
    <t>1239 ft</t>
  </si>
  <si>
    <t>1238 ft</t>
  </si>
  <si>
    <t>1253 ft</t>
  </si>
  <si>
    <t>1236 ft</t>
  </si>
  <si>
    <t>1250 ft</t>
  </si>
  <si>
    <t>1252 ft</t>
  </si>
  <si>
    <t>1256 ft</t>
  </si>
  <si>
    <t>1285 ft</t>
  </si>
  <si>
    <t>777 ft</t>
  </si>
  <si>
    <t>828 ft</t>
  </si>
  <si>
    <t>798 ft</t>
  </si>
  <si>
    <t>794 ft</t>
  </si>
  <si>
    <t>782 ft</t>
  </si>
  <si>
    <t>795 ft</t>
  </si>
  <si>
    <t>796 ft</t>
  </si>
  <si>
    <t>1420 ft</t>
  </si>
  <si>
    <t>1461 ft</t>
  </si>
  <si>
    <t>1522 ft</t>
  </si>
  <si>
    <t>1582 ft</t>
  </si>
  <si>
    <t>1421 ft</t>
  </si>
  <si>
    <t>1485 ft</t>
  </si>
  <si>
    <t>Whiteshell Provincial Park</t>
  </si>
  <si>
    <t>granite hill top, graminoid dominated, scattered oaks</t>
  </si>
  <si>
    <t>granite hill, edge of pipeline</t>
  </si>
  <si>
    <t xml:space="preserve">Whiteshell Provincial Park, driveway off Block 4 Rd. </t>
  </si>
  <si>
    <t>Whiteshell Provincial Park, near side of Block4 Rd.</t>
  </si>
  <si>
    <t>Spruce Woods Provincial Park</t>
  </si>
  <si>
    <t>Open grassland, scattered oaks</t>
  </si>
  <si>
    <t>Edge of open grassland and spruce grove.</t>
  </si>
  <si>
    <t>Oak grove in open grassland</t>
  </si>
  <si>
    <t>Assiniboine Forest</t>
  </si>
  <si>
    <t>Assiniboine Forest, near parking lot/entrance to trail</t>
  </si>
  <si>
    <t>Assiniboine Forest, near trail</t>
  </si>
  <si>
    <t>Assiniboine Forest, off trail in woody area</t>
  </si>
  <si>
    <t>woody area</t>
  </si>
  <si>
    <t>Aspen and Oak woods</t>
  </si>
  <si>
    <t>Sawyer</t>
  </si>
  <si>
    <t>Round Lake, Chequamegon-Nicolet National Forest</t>
  </si>
  <si>
    <t>wooded, edge of lake</t>
  </si>
  <si>
    <t>Roadside, wooded edge of lake</t>
  </si>
  <si>
    <t>Acer, Hickory, red oak</t>
  </si>
  <si>
    <t>Woods dominated by Acer and red oak</t>
  </si>
  <si>
    <t>Roadside</t>
  </si>
  <si>
    <t>Edge of woods and road</t>
  </si>
  <si>
    <t>Acer, red oak</t>
  </si>
  <si>
    <t>gps collected: 49.76058, -99.15864, 1255 ft. These coordinates match better previous site.</t>
  </si>
  <si>
    <t>Need to verify ID</t>
  </si>
  <si>
    <t>Tree in mowed grass of the park.</t>
  </si>
  <si>
    <t>These gps coordinate (40.70139, -91.79745) better match lindsay wilderness coordinates. Removing from labels</t>
  </si>
  <si>
    <t>GPS: (34.79766, -92.31501) 320 ft. These coordinates match better previous site.</t>
  </si>
  <si>
    <t>GPS coordinates (42.04697, -93.61335) better match previous site (golfcourse)</t>
  </si>
  <si>
    <t>1025 ft</t>
  </si>
  <si>
    <t>Specimen CODE</t>
  </si>
  <si>
    <t>QUE000001</t>
  </si>
  <si>
    <t>QUE000002</t>
  </si>
  <si>
    <t>QUE000003</t>
  </si>
  <si>
    <t>QUE000004</t>
  </si>
  <si>
    <t>QUE000005</t>
  </si>
  <si>
    <t>QUE000006</t>
  </si>
  <si>
    <t>QUE000007</t>
  </si>
  <si>
    <t>QUE000008</t>
  </si>
  <si>
    <t>QUE000009</t>
  </si>
  <si>
    <t>QUE000010</t>
  </si>
  <si>
    <t>QUE000011</t>
  </si>
  <si>
    <t>QUE000012</t>
  </si>
  <si>
    <t>QUE000013</t>
  </si>
  <si>
    <t>QUE000014</t>
  </si>
  <si>
    <t>QUE000015</t>
  </si>
  <si>
    <t>QUE000016</t>
  </si>
  <si>
    <t>QUE000017</t>
  </si>
  <si>
    <t>QUE000018</t>
  </si>
  <si>
    <t>QUE000019</t>
  </si>
  <si>
    <t>QUE000020</t>
  </si>
  <si>
    <t>QUE000021</t>
  </si>
  <si>
    <t>QUE000022</t>
  </si>
  <si>
    <t>QUE000023</t>
  </si>
  <si>
    <t>QUE000024</t>
  </si>
  <si>
    <t>QUE000025</t>
  </si>
  <si>
    <t>QUE000026</t>
  </si>
  <si>
    <t>QUE000027</t>
  </si>
  <si>
    <t>QUE000028</t>
  </si>
  <si>
    <t>QUE000029</t>
  </si>
  <si>
    <t>QUE000030</t>
  </si>
  <si>
    <t>QUE000031</t>
  </si>
  <si>
    <t>QUE000032</t>
  </si>
  <si>
    <t>QUE000033</t>
  </si>
  <si>
    <t>QUE000034</t>
  </si>
  <si>
    <t>QUE000035</t>
  </si>
  <si>
    <t>QUE000036</t>
  </si>
  <si>
    <t>QUE000037</t>
  </si>
  <si>
    <t>QUE000038</t>
  </si>
  <si>
    <t>QUE000039</t>
  </si>
  <si>
    <t>QUE000040</t>
  </si>
  <si>
    <t>QUE000041</t>
  </si>
  <si>
    <t>QUE000042</t>
  </si>
  <si>
    <t>QUE000043</t>
  </si>
  <si>
    <t>QUE000044</t>
  </si>
  <si>
    <t>QUE000045</t>
  </si>
  <si>
    <t>QUE000046</t>
  </si>
  <si>
    <t>QUE000047</t>
  </si>
  <si>
    <t>QUE000048</t>
  </si>
  <si>
    <t>QUE000049</t>
  </si>
  <si>
    <t>QUE000050</t>
  </si>
  <si>
    <t>QUE000051</t>
  </si>
  <si>
    <t>QUE000052</t>
  </si>
  <si>
    <t>QUE000053</t>
  </si>
  <si>
    <t>QUE000054</t>
  </si>
  <si>
    <t>QUE000055</t>
  </si>
  <si>
    <t>QUE000056</t>
  </si>
  <si>
    <t>QUE000057</t>
  </si>
  <si>
    <t>QUE000058</t>
  </si>
  <si>
    <t>QUE000059</t>
  </si>
  <si>
    <t>QUE000060</t>
  </si>
  <si>
    <t>QUE000061</t>
  </si>
  <si>
    <t>QUE000062</t>
  </si>
  <si>
    <t>QUE000063</t>
  </si>
  <si>
    <t>QUE000064</t>
  </si>
  <si>
    <t>QUE000065</t>
  </si>
  <si>
    <t>QUE000066</t>
  </si>
  <si>
    <t>QUE000067</t>
  </si>
  <si>
    <t>QUE000068</t>
  </si>
  <si>
    <t>QUE000069</t>
  </si>
  <si>
    <t>QUE000070</t>
  </si>
  <si>
    <t>QUE000071</t>
  </si>
  <si>
    <t>QUE000072</t>
  </si>
  <si>
    <t>QUE000073</t>
  </si>
  <si>
    <t>QUE000074</t>
  </si>
  <si>
    <t>QUE000075</t>
  </si>
  <si>
    <t>QUE000076</t>
  </si>
  <si>
    <t>QUE000077</t>
  </si>
  <si>
    <t>QUE000078</t>
  </si>
  <si>
    <t>QUE000079</t>
  </si>
  <si>
    <t>QUE000080</t>
  </si>
  <si>
    <t>QUE000081</t>
  </si>
  <si>
    <t>QUE000082</t>
  </si>
  <si>
    <t>QUE000083</t>
  </si>
  <si>
    <t>QUE000084</t>
  </si>
  <si>
    <t>QUE000085</t>
  </si>
  <si>
    <t>QUE000086</t>
  </si>
  <si>
    <t>QUE000087</t>
  </si>
  <si>
    <t>QUE000088</t>
  </si>
  <si>
    <t>QUE000089</t>
  </si>
  <si>
    <t>QUE000090</t>
  </si>
  <si>
    <t>QUE000091</t>
  </si>
  <si>
    <t>QUE000092</t>
  </si>
  <si>
    <t>QUE000093</t>
  </si>
  <si>
    <t>QUE000094</t>
  </si>
  <si>
    <t>QUE000095</t>
  </si>
  <si>
    <t>QUE000096</t>
  </si>
  <si>
    <t>QUE000097</t>
  </si>
  <si>
    <t>QUE000098</t>
  </si>
  <si>
    <t>QUE000099</t>
  </si>
  <si>
    <t>QUE000100</t>
  </si>
  <si>
    <t>QUE000101</t>
  </si>
  <si>
    <t>QUE000102</t>
  </si>
  <si>
    <t>QUE000103</t>
  </si>
  <si>
    <t>QUE000104</t>
  </si>
  <si>
    <t>QUE000105</t>
  </si>
  <si>
    <t>QUE000106</t>
  </si>
  <si>
    <t>QUE000107</t>
  </si>
  <si>
    <t>QUE000108</t>
  </si>
  <si>
    <t>QUE000109</t>
  </si>
  <si>
    <t>QUE000110</t>
  </si>
  <si>
    <t>QUE000111</t>
  </si>
  <si>
    <t>QUE000112</t>
  </si>
  <si>
    <t>QUE000113</t>
  </si>
  <si>
    <t>QUE000114</t>
  </si>
  <si>
    <t>QUE000115</t>
  </si>
  <si>
    <t>QUE000116</t>
  </si>
  <si>
    <t>QUE000117</t>
  </si>
  <si>
    <t>QUE000118</t>
  </si>
  <si>
    <t>QUE000119</t>
  </si>
  <si>
    <t>QUE000120</t>
  </si>
  <si>
    <t>QUE000121</t>
  </si>
  <si>
    <t>QUE000122</t>
  </si>
  <si>
    <t>QUE000123</t>
  </si>
  <si>
    <t>QUE000124</t>
  </si>
  <si>
    <t>QUE000125</t>
  </si>
  <si>
    <t>QUE000126</t>
  </si>
  <si>
    <t>QUE000127</t>
  </si>
  <si>
    <t>QUE000128</t>
  </si>
  <si>
    <t>QUE000129</t>
  </si>
  <si>
    <t>QUE000130</t>
  </si>
  <si>
    <t>QUE000131</t>
  </si>
  <si>
    <t>QUE000132</t>
  </si>
  <si>
    <t>QUE000133</t>
  </si>
  <si>
    <t>QUE000134</t>
  </si>
  <si>
    <t>QUE000135</t>
  </si>
  <si>
    <t>QUE000136</t>
  </si>
  <si>
    <t>QUE000137</t>
  </si>
  <si>
    <t>QUE000138</t>
  </si>
  <si>
    <t>QUE000139</t>
  </si>
  <si>
    <t>QUE000140</t>
  </si>
  <si>
    <t>QUE000141</t>
  </si>
  <si>
    <t>QUE000142</t>
  </si>
  <si>
    <t>QUE000143</t>
  </si>
  <si>
    <t>QUE000144</t>
  </si>
  <si>
    <t>QUE000145</t>
  </si>
  <si>
    <t>QUE000146</t>
  </si>
  <si>
    <t>QUE000147</t>
  </si>
  <si>
    <t>QUE000148</t>
  </si>
  <si>
    <t>QUE000149</t>
  </si>
  <si>
    <t>QUE000150</t>
  </si>
  <si>
    <t>QUE000151</t>
  </si>
  <si>
    <t>QUE000152</t>
  </si>
  <si>
    <t>QUE000153</t>
  </si>
  <si>
    <t>QUE000154</t>
  </si>
  <si>
    <t>QUE000155</t>
  </si>
  <si>
    <t>QUE000156</t>
  </si>
  <si>
    <t>QUE000157</t>
  </si>
  <si>
    <t>QUE000158</t>
  </si>
  <si>
    <t>QUE000159</t>
  </si>
  <si>
    <t>QUE000160</t>
  </si>
  <si>
    <t>QUE000161</t>
  </si>
  <si>
    <t>QUE000162</t>
  </si>
  <si>
    <t>QUE000163</t>
  </si>
  <si>
    <t>QUE000164</t>
  </si>
  <si>
    <t>QUE000165</t>
  </si>
  <si>
    <t>QUE000166</t>
  </si>
  <si>
    <t>QUE000167</t>
  </si>
  <si>
    <t>QUE000168</t>
  </si>
  <si>
    <t>QUE000169</t>
  </si>
  <si>
    <t>QUE000170</t>
  </si>
  <si>
    <t>QUE000171</t>
  </si>
  <si>
    <t>QUE000172</t>
  </si>
  <si>
    <t>QUE000173</t>
  </si>
  <si>
    <t>QUE000174</t>
  </si>
  <si>
    <t>QUE000175</t>
  </si>
  <si>
    <t>QUE000176</t>
  </si>
  <si>
    <t>QUE000177</t>
  </si>
  <si>
    <t>QUE000178</t>
  </si>
  <si>
    <t>QUE000179</t>
  </si>
  <si>
    <t>QUE000180</t>
  </si>
  <si>
    <t>QUE000181</t>
  </si>
  <si>
    <t>QUE000182</t>
  </si>
  <si>
    <t>QUE000183</t>
  </si>
  <si>
    <t>QUE000184</t>
  </si>
  <si>
    <t>QUE000185</t>
  </si>
  <si>
    <t>QUE000186</t>
  </si>
  <si>
    <t>QUE000187</t>
  </si>
  <si>
    <t>QUE000188</t>
  </si>
  <si>
    <t>QUE000189</t>
  </si>
  <si>
    <t>QUE000190</t>
  </si>
  <si>
    <t>QUE000191</t>
  </si>
  <si>
    <t>QUE000192</t>
  </si>
  <si>
    <t>QUE000193</t>
  </si>
  <si>
    <t>QUE000194</t>
  </si>
  <si>
    <t>QUE000195</t>
  </si>
  <si>
    <t>QUE000196</t>
  </si>
  <si>
    <t>QUE000197</t>
  </si>
  <si>
    <t>QUE000198</t>
  </si>
  <si>
    <t>QUE000199</t>
  </si>
  <si>
    <t>QUE000200</t>
  </si>
  <si>
    <t>QUE000201</t>
  </si>
  <si>
    <t>QUE000202</t>
  </si>
  <si>
    <t>QUE000203</t>
  </si>
  <si>
    <t>QUE000204</t>
  </si>
  <si>
    <t>QUE000205</t>
  </si>
  <si>
    <t>QUE000206</t>
  </si>
  <si>
    <t>QUE000207</t>
  </si>
  <si>
    <t>QUE000208</t>
  </si>
  <si>
    <t>QUE000209</t>
  </si>
  <si>
    <t>QUE000210</t>
  </si>
  <si>
    <t>QUE000211</t>
  </si>
  <si>
    <t>QUE000212</t>
  </si>
  <si>
    <t>QUE000213</t>
  </si>
  <si>
    <t>QUE000214</t>
  </si>
  <si>
    <t>QUE000215</t>
  </si>
  <si>
    <t>QUE000216</t>
  </si>
  <si>
    <t>QUE000217</t>
  </si>
  <si>
    <t>QUE000218</t>
  </si>
  <si>
    <t>QUE000219</t>
  </si>
  <si>
    <t>QUE000220</t>
  </si>
  <si>
    <t>QUE000221</t>
  </si>
  <si>
    <t>QUE000222</t>
  </si>
  <si>
    <t>QUE000223</t>
  </si>
  <si>
    <t>QUE000224</t>
  </si>
  <si>
    <t>QUE000225</t>
  </si>
  <si>
    <t>QUE000226</t>
  </si>
  <si>
    <t>QUE000227</t>
  </si>
  <si>
    <t>QUE000228</t>
  </si>
  <si>
    <t>QUE000229</t>
  </si>
  <si>
    <t>QUE000230</t>
  </si>
  <si>
    <t>QUE000231</t>
  </si>
  <si>
    <t>QUE000232</t>
  </si>
  <si>
    <t>QUE000233</t>
  </si>
  <si>
    <t>QUE000234</t>
  </si>
  <si>
    <t>QUE000235</t>
  </si>
  <si>
    <t>QUE000236</t>
  </si>
  <si>
    <t>QUE000237</t>
  </si>
  <si>
    <t>QUE000238</t>
  </si>
  <si>
    <t>QUE000239</t>
  </si>
  <si>
    <t>QUE000240</t>
  </si>
  <si>
    <t>QUE000241</t>
  </si>
  <si>
    <t>QUE000242</t>
  </si>
  <si>
    <t>QUE000243</t>
  </si>
  <si>
    <t>QUE000244</t>
  </si>
  <si>
    <t>QUE000245</t>
  </si>
  <si>
    <t>QUE000246</t>
  </si>
  <si>
    <t>QUE000247</t>
  </si>
  <si>
    <t>QUE000248</t>
  </si>
  <si>
    <t>QUE000249</t>
  </si>
  <si>
    <t>QUE000250</t>
  </si>
  <si>
    <t>QUE000251</t>
  </si>
  <si>
    <t>QUE000252</t>
  </si>
  <si>
    <t>QUE000253</t>
  </si>
  <si>
    <t>QUE000254</t>
  </si>
  <si>
    <t>QUE000255</t>
  </si>
  <si>
    <t>QUE000256</t>
  </si>
  <si>
    <t>QUE000257</t>
  </si>
  <si>
    <t>QUE000258</t>
  </si>
  <si>
    <t>QUE000259</t>
  </si>
  <si>
    <t>QUE000260</t>
  </si>
  <si>
    <t>QUE000261</t>
  </si>
  <si>
    <t>QUE000262</t>
  </si>
  <si>
    <t>QUE000263</t>
  </si>
  <si>
    <t>QUE000264</t>
  </si>
  <si>
    <t>QUE000265</t>
  </si>
  <si>
    <t>QUE000266</t>
  </si>
  <si>
    <t>QUE000267</t>
  </si>
  <si>
    <t>QUE000268</t>
  </si>
  <si>
    <t>QUE000269</t>
  </si>
  <si>
    <t>QUE000270</t>
  </si>
  <si>
    <t>QUE000271</t>
  </si>
  <si>
    <t>QUE000272</t>
  </si>
  <si>
    <t>QUE000273</t>
  </si>
  <si>
    <t>QUE000274</t>
  </si>
  <si>
    <t>QUE000275</t>
  </si>
  <si>
    <t>QUE000276</t>
  </si>
  <si>
    <t>QUE000277</t>
  </si>
  <si>
    <t>QUE000278</t>
  </si>
  <si>
    <t>QUE000279</t>
  </si>
  <si>
    <t>QUE000280</t>
  </si>
  <si>
    <t>QUE000281</t>
  </si>
  <si>
    <t>QUE000282</t>
  </si>
  <si>
    <t>QUE000283</t>
  </si>
  <si>
    <t>QUE000284</t>
  </si>
  <si>
    <t>QUE000285</t>
  </si>
  <si>
    <t>QUE000286</t>
  </si>
  <si>
    <t>QUE000287</t>
  </si>
  <si>
    <t>QUE000288</t>
  </si>
  <si>
    <t>QUE000289</t>
  </si>
  <si>
    <t>QUE000290</t>
  </si>
  <si>
    <t>QUE000291</t>
  </si>
  <si>
    <t>QUE000292</t>
  </si>
  <si>
    <t>QUE000293</t>
  </si>
  <si>
    <t>QUE000294</t>
  </si>
  <si>
    <t>QUE000295</t>
  </si>
  <si>
    <t>QUE000296</t>
  </si>
  <si>
    <t>QUE000297</t>
  </si>
  <si>
    <t>QUE000298</t>
  </si>
  <si>
    <t>QUE000299</t>
  </si>
  <si>
    <t>QUE000300</t>
  </si>
  <si>
    <t>QUE000301</t>
  </si>
  <si>
    <t>QUE000302</t>
  </si>
  <si>
    <t>QUE000303</t>
  </si>
  <si>
    <t>QUE000304</t>
  </si>
  <si>
    <t>QUE000305</t>
  </si>
  <si>
    <t>QUE000306</t>
  </si>
  <si>
    <t>QUE000307</t>
  </si>
  <si>
    <t>QUE000308</t>
  </si>
  <si>
    <t>QUE000309</t>
  </si>
  <si>
    <t>QUE000310</t>
  </si>
  <si>
    <t>QUE000311</t>
  </si>
  <si>
    <t>QUE000312</t>
  </si>
  <si>
    <t>QUE000313</t>
  </si>
  <si>
    <t>QUE000314</t>
  </si>
  <si>
    <t>QUE000315</t>
  </si>
  <si>
    <t>QUE000316</t>
  </si>
  <si>
    <t>QUE000317</t>
  </si>
  <si>
    <t>QUE000318</t>
  </si>
  <si>
    <t>QUE000319</t>
  </si>
  <si>
    <t>QUE000320</t>
  </si>
  <si>
    <t>QUE000321</t>
  </si>
  <si>
    <t>QUE000322</t>
  </si>
  <si>
    <t>QUE000323</t>
  </si>
  <si>
    <t>QUE000324</t>
  </si>
  <si>
    <t>QUE000325</t>
  </si>
  <si>
    <t>QUE000326</t>
  </si>
  <si>
    <t>QUE000327</t>
  </si>
  <si>
    <t>QUE000328</t>
  </si>
  <si>
    <t>QUE000329</t>
  </si>
  <si>
    <t>QUE000330</t>
  </si>
  <si>
    <t>QUE000331</t>
  </si>
  <si>
    <t>QUE000332</t>
  </si>
  <si>
    <t>QUE000333</t>
  </si>
  <si>
    <t>QUE000334</t>
  </si>
  <si>
    <t>QUE000335</t>
  </si>
  <si>
    <t>QUE000336</t>
  </si>
  <si>
    <t>QUE000337</t>
  </si>
  <si>
    <t>QUE000338</t>
  </si>
  <si>
    <t>QUE000339</t>
  </si>
  <si>
    <t>QUE000340</t>
  </si>
  <si>
    <t>QUE000341</t>
  </si>
  <si>
    <t>QUE000342</t>
  </si>
  <si>
    <t>QUE000343</t>
  </si>
  <si>
    <t>QUE000344</t>
  </si>
  <si>
    <t>QUE000345</t>
  </si>
  <si>
    <t>QUE000346</t>
  </si>
  <si>
    <t>QUE000347</t>
  </si>
  <si>
    <t>QUE000348</t>
  </si>
  <si>
    <t>QUE000349</t>
  </si>
  <si>
    <t>QUE000350</t>
  </si>
  <si>
    <t>QUE000351</t>
  </si>
  <si>
    <t>QUE000352</t>
  </si>
  <si>
    <t>QUE000353</t>
  </si>
  <si>
    <t>QUE000354</t>
  </si>
  <si>
    <t>QUE000355</t>
  </si>
  <si>
    <t>QUE000356</t>
  </si>
  <si>
    <t>QUE000357</t>
  </si>
  <si>
    <t>QUE000358</t>
  </si>
  <si>
    <t>QUE000359</t>
  </si>
  <si>
    <t>QUE000360</t>
  </si>
  <si>
    <t>QUE000361</t>
  </si>
  <si>
    <t>QUE000362</t>
  </si>
  <si>
    <t>QUE000363</t>
  </si>
  <si>
    <t>QUE000364</t>
  </si>
  <si>
    <t>QUE000365</t>
  </si>
  <si>
    <t>QUE000366</t>
  </si>
  <si>
    <t>QUE000367</t>
  </si>
  <si>
    <t>QUE000368</t>
  </si>
  <si>
    <t>QUE000369</t>
  </si>
  <si>
    <t>QUE000370</t>
  </si>
  <si>
    <t>QUE000371</t>
  </si>
  <si>
    <t>QUE000372</t>
  </si>
  <si>
    <t>QUE000373</t>
  </si>
  <si>
    <t>QUE000374</t>
  </si>
  <si>
    <t>QUE000375</t>
  </si>
  <si>
    <t>QUE000376</t>
  </si>
  <si>
    <t>QUE000377</t>
  </si>
  <si>
    <t>QUE000378</t>
  </si>
  <si>
    <t>QUE000379</t>
  </si>
  <si>
    <t>QUE000380</t>
  </si>
  <si>
    <t>QUE000381</t>
  </si>
  <si>
    <t>QUE000382</t>
  </si>
  <si>
    <t>QUE000383</t>
  </si>
  <si>
    <t>QUE000384</t>
  </si>
  <si>
    <t>QUE000385</t>
  </si>
  <si>
    <t>QUE000386</t>
  </si>
  <si>
    <t>QUE000387</t>
  </si>
  <si>
    <t>QUE000388</t>
  </si>
  <si>
    <t>QUE000389</t>
  </si>
  <si>
    <t>QUE000390</t>
  </si>
  <si>
    <t>QUE000391</t>
  </si>
  <si>
    <t>QUE000392</t>
  </si>
  <si>
    <t>QUE000393</t>
  </si>
  <si>
    <t>QUE000394</t>
  </si>
  <si>
    <t>QUE000395</t>
  </si>
  <si>
    <t>QUE000396</t>
  </si>
  <si>
    <t>QUE000397</t>
  </si>
  <si>
    <t>QUE000398</t>
  </si>
  <si>
    <t>QUE000399</t>
  </si>
  <si>
    <t>QUE000400</t>
  </si>
  <si>
    <t>QUE000401</t>
  </si>
  <si>
    <t>QUE000402</t>
  </si>
  <si>
    <t>QUE000403</t>
  </si>
  <si>
    <t>QUE000404</t>
  </si>
  <si>
    <t>QUE000405</t>
  </si>
  <si>
    <t>QUE000406</t>
  </si>
  <si>
    <t>QUE000407</t>
  </si>
  <si>
    <t>QUE000408</t>
  </si>
  <si>
    <t>QUE000409</t>
  </si>
  <si>
    <t>QUE000410</t>
  </si>
  <si>
    <t>QUE000411</t>
  </si>
  <si>
    <t>QUE000412</t>
  </si>
  <si>
    <t>QUE000413</t>
  </si>
  <si>
    <t>QUE000414</t>
  </si>
  <si>
    <t>QUE000415</t>
  </si>
  <si>
    <t>QUE000416</t>
  </si>
  <si>
    <t>QUE000417</t>
  </si>
  <si>
    <t>QUE000418</t>
  </si>
  <si>
    <t>QUE000419</t>
  </si>
  <si>
    <t>QUE000420</t>
  </si>
  <si>
    <t>QUE000421</t>
  </si>
  <si>
    <t>QUE000422</t>
  </si>
  <si>
    <t>QUE000423</t>
  </si>
  <si>
    <t>QUE000424</t>
  </si>
  <si>
    <t>QUE000425</t>
  </si>
  <si>
    <t>QUE000426</t>
  </si>
  <si>
    <t>QUE000427</t>
  </si>
  <si>
    <t>QUE000428</t>
  </si>
  <si>
    <t>QUE000429</t>
  </si>
  <si>
    <t>QUE000430</t>
  </si>
  <si>
    <t>QUE000431</t>
  </si>
  <si>
    <t>QUE000432</t>
  </si>
  <si>
    <t>QUE000433</t>
  </si>
  <si>
    <t>QUE000434</t>
  </si>
  <si>
    <t>QUE000435</t>
  </si>
  <si>
    <t>QUE000436</t>
  </si>
  <si>
    <t>QUE000437</t>
  </si>
  <si>
    <t>QUE000438</t>
  </si>
  <si>
    <t>QUE000439</t>
  </si>
  <si>
    <t>QUE000440</t>
  </si>
  <si>
    <t>QUE000441</t>
  </si>
  <si>
    <t>QUE000442</t>
  </si>
  <si>
    <t>QUE000443</t>
  </si>
  <si>
    <t>QUE000444</t>
  </si>
  <si>
    <t>QUE000445</t>
  </si>
  <si>
    <t>QUE000446</t>
  </si>
  <si>
    <t>QUE000447</t>
  </si>
  <si>
    <t>QUE000448</t>
  </si>
  <si>
    <t>QUE000449</t>
  </si>
  <si>
    <t>QUE000450</t>
  </si>
  <si>
    <t>QUE000451</t>
  </si>
  <si>
    <t>QUE000452</t>
  </si>
  <si>
    <t>QUE000453</t>
  </si>
  <si>
    <t>QUE000454</t>
  </si>
  <si>
    <t>QUE000455</t>
  </si>
  <si>
    <t>QUE000456</t>
  </si>
  <si>
    <t>QUE000457</t>
  </si>
  <si>
    <t>QUE000458</t>
  </si>
  <si>
    <t>QUE000459</t>
  </si>
  <si>
    <t>QUE000460</t>
  </si>
  <si>
    <t>QUE000461</t>
  </si>
  <si>
    <t>QUE000462</t>
  </si>
  <si>
    <t>QUE000463</t>
  </si>
  <si>
    <t>QUE000464</t>
  </si>
  <si>
    <t>QUE000465</t>
  </si>
  <si>
    <t>QUE000466</t>
  </si>
  <si>
    <t>QUE000467</t>
  </si>
  <si>
    <t>QUE000468</t>
  </si>
  <si>
    <t>QUE000469</t>
  </si>
  <si>
    <t>QUE000470</t>
  </si>
  <si>
    <t>QUE000471</t>
  </si>
  <si>
    <t>QUE000472</t>
  </si>
  <si>
    <t>QUE000473</t>
  </si>
  <si>
    <t>QUE000474</t>
  </si>
  <si>
    <t>QUE000475</t>
  </si>
  <si>
    <t>QUE000476</t>
  </si>
  <si>
    <t>QUE000477</t>
  </si>
  <si>
    <t>QUE000478</t>
  </si>
  <si>
    <t>QUE000479</t>
  </si>
  <si>
    <t>QUE000480</t>
  </si>
  <si>
    <t>QUE000481</t>
  </si>
  <si>
    <t>QUE000482</t>
  </si>
  <si>
    <t>QUE000483</t>
  </si>
  <si>
    <t>QUE000484</t>
  </si>
  <si>
    <t>QUE000485</t>
  </si>
  <si>
    <t>QUE000486</t>
  </si>
  <si>
    <t>QUE000487</t>
  </si>
  <si>
    <t>QUE000488</t>
  </si>
  <si>
    <t>QUE000489</t>
  </si>
  <si>
    <t>QUE000490</t>
  </si>
  <si>
    <t>QUE000491</t>
  </si>
  <si>
    <t>QUE000492</t>
  </si>
  <si>
    <t>QUE000493</t>
  </si>
  <si>
    <t>QUE000494</t>
  </si>
  <si>
    <t>QUE000495</t>
  </si>
  <si>
    <t>QUE000496</t>
  </si>
  <si>
    <t>QUE000497</t>
  </si>
  <si>
    <t>QUE000498</t>
  </si>
  <si>
    <t>QUE000499</t>
  </si>
  <si>
    <t>QUE000500</t>
  </si>
  <si>
    <t>QUE000501</t>
  </si>
  <si>
    <t>QUE000502</t>
  </si>
  <si>
    <t>QUE000503</t>
  </si>
  <si>
    <t>QUE000504</t>
  </si>
  <si>
    <t>QUE000505</t>
  </si>
  <si>
    <t>QUE000506</t>
  </si>
  <si>
    <t>QUE000507</t>
  </si>
  <si>
    <t>QUE000508</t>
  </si>
  <si>
    <t>QUE000509</t>
  </si>
  <si>
    <t>QUE000510</t>
  </si>
  <si>
    <t>QUE000511</t>
  </si>
  <si>
    <t>QUE000512</t>
  </si>
  <si>
    <t>QUE000513</t>
  </si>
  <si>
    <t>QUE000514</t>
  </si>
  <si>
    <t>QUE000515</t>
  </si>
  <si>
    <t>QUE000516</t>
  </si>
  <si>
    <t>QUE000517</t>
  </si>
  <si>
    <t>QUE000518</t>
  </si>
  <si>
    <t>QUE000519</t>
  </si>
  <si>
    <t>QUE000520</t>
  </si>
  <si>
    <t>QUE000521</t>
  </si>
  <si>
    <t>QUE000522</t>
  </si>
  <si>
    <t>QUE000523</t>
  </si>
  <si>
    <t>QUE000524</t>
  </si>
  <si>
    <t>QUE000525</t>
  </si>
  <si>
    <t>QUE000526</t>
  </si>
  <si>
    <t>QUE000527</t>
  </si>
  <si>
    <t>QUE000528</t>
  </si>
  <si>
    <t>QUE000529</t>
  </si>
  <si>
    <t>QUE000530</t>
  </si>
  <si>
    <t>QUE000531</t>
  </si>
  <si>
    <t>QUE000532</t>
  </si>
  <si>
    <t>QUE000533</t>
  </si>
  <si>
    <t>QUE000534</t>
  </si>
  <si>
    <t>QUE000535</t>
  </si>
  <si>
    <t>QUE000536</t>
  </si>
  <si>
    <t>QUE000537</t>
  </si>
  <si>
    <t>QUE000538</t>
  </si>
  <si>
    <t>QUE000539</t>
  </si>
  <si>
    <t>QUE000540</t>
  </si>
  <si>
    <t>QUE000541</t>
  </si>
  <si>
    <t>QUE000542</t>
  </si>
  <si>
    <t>QUE000543</t>
  </si>
  <si>
    <t>QUE000544</t>
  </si>
  <si>
    <t>QUE000545</t>
  </si>
  <si>
    <t>QUE000546</t>
  </si>
  <si>
    <t>QUE000547</t>
  </si>
  <si>
    <t>QUE000548</t>
  </si>
  <si>
    <t>QUE000549</t>
  </si>
  <si>
    <t>QUE000550</t>
  </si>
  <si>
    <t>QUE000551</t>
  </si>
  <si>
    <t>QUE000552</t>
  </si>
  <si>
    <t>QUE000553</t>
  </si>
  <si>
    <t>QUE000554</t>
  </si>
  <si>
    <t>QUE000555</t>
  </si>
  <si>
    <t>QUE000556</t>
  </si>
  <si>
    <t>QUE000557</t>
  </si>
  <si>
    <t>QUE000558</t>
  </si>
  <si>
    <t>QUE000559</t>
  </si>
  <si>
    <t>QUE000560</t>
  </si>
  <si>
    <t>QUE000561</t>
  </si>
  <si>
    <t>QUE000562</t>
  </si>
  <si>
    <t>QUE000563</t>
  </si>
  <si>
    <t>QUE000564</t>
  </si>
  <si>
    <t>QUE000565</t>
  </si>
  <si>
    <t>QUE000566</t>
  </si>
  <si>
    <t>QUE000567</t>
  </si>
  <si>
    <t>QUE000568</t>
  </si>
  <si>
    <t>QUE000569</t>
  </si>
  <si>
    <t>QUE000570</t>
  </si>
  <si>
    <t>QUE000571</t>
  </si>
  <si>
    <t>QUE000572</t>
  </si>
  <si>
    <t>QUE000573</t>
  </si>
  <si>
    <t>QUE000574</t>
  </si>
  <si>
    <t>QUE000575</t>
  </si>
  <si>
    <t>QUE000576</t>
  </si>
  <si>
    <t>QUE000577</t>
  </si>
  <si>
    <t>QUE000578</t>
  </si>
  <si>
    <t>QUE000579</t>
  </si>
  <si>
    <t>QUE000580</t>
  </si>
  <si>
    <t>QUE000581</t>
  </si>
  <si>
    <t>QUE000582</t>
  </si>
  <si>
    <t>QUE000583</t>
  </si>
  <si>
    <t>QUE000584</t>
  </si>
  <si>
    <t>QUE000585</t>
  </si>
  <si>
    <t>QUE000586</t>
  </si>
  <si>
    <t>QUE000587</t>
  </si>
  <si>
    <t>QUE000588</t>
  </si>
  <si>
    <t>QUE000589</t>
  </si>
  <si>
    <t>QUE000590</t>
  </si>
  <si>
    <t>QUE000591</t>
  </si>
  <si>
    <t>QUE000592</t>
  </si>
  <si>
    <t>QUE000593</t>
  </si>
  <si>
    <t>QUE000594</t>
  </si>
  <si>
    <t>QUE000595</t>
  </si>
  <si>
    <t>QUE000596</t>
  </si>
  <si>
    <t>QUE000597</t>
  </si>
  <si>
    <t>QUE000598</t>
  </si>
  <si>
    <t>QUE000599</t>
  </si>
  <si>
    <t>QUE000600</t>
  </si>
  <si>
    <t>QUE000601</t>
  </si>
  <si>
    <t>QUE000602</t>
  </si>
  <si>
    <t>QUE000603</t>
  </si>
  <si>
    <t>QUE000604</t>
  </si>
  <si>
    <t>QUE000605</t>
  </si>
  <si>
    <t>QUE000606</t>
  </si>
  <si>
    <t>QUE000607</t>
  </si>
  <si>
    <t>QUE000608</t>
  </si>
  <si>
    <t>QUE000609</t>
  </si>
  <si>
    <t>QUE000610</t>
  </si>
  <si>
    <t>QUE000611</t>
  </si>
  <si>
    <t>QUE000612</t>
  </si>
  <si>
    <t>QUE000613</t>
  </si>
  <si>
    <t>QUE000614</t>
  </si>
  <si>
    <t>QUE000615</t>
  </si>
  <si>
    <t>QUE000616</t>
  </si>
  <si>
    <t>QUE000617</t>
  </si>
  <si>
    <t>QUE000618</t>
  </si>
  <si>
    <t>QUE000619</t>
  </si>
  <si>
    <t>QUE000620</t>
  </si>
  <si>
    <t>QUE000621</t>
  </si>
  <si>
    <t>QUE000622</t>
  </si>
  <si>
    <t>QUE000623</t>
  </si>
  <si>
    <t>QUE000624</t>
  </si>
  <si>
    <t>QUE000625</t>
  </si>
  <si>
    <t>QUE000626</t>
  </si>
  <si>
    <t>QUE000627</t>
  </si>
  <si>
    <t>QUE000628</t>
  </si>
  <si>
    <t>QUE000629</t>
  </si>
  <si>
    <t>QUE000630</t>
  </si>
  <si>
    <t>QUE000631</t>
  </si>
  <si>
    <t>QUE000632</t>
  </si>
  <si>
    <t>QUE000633</t>
  </si>
  <si>
    <t>QUE000634</t>
  </si>
  <si>
    <t>QUE000635</t>
  </si>
  <si>
    <t>QUE000636</t>
  </si>
  <si>
    <t>QUE000637</t>
  </si>
  <si>
    <t>QUE000638</t>
  </si>
  <si>
    <t>QUE000639</t>
  </si>
  <si>
    <t>QUE000640</t>
  </si>
  <si>
    <t>QUE000641</t>
  </si>
  <si>
    <t>QUE000642</t>
  </si>
  <si>
    <t>QUE000643</t>
  </si>
  <si>
    <t>QUE000644</t>
  </si>
  <si>
    <t>QUE000645</t>
  </si>
  <si>
    <t>QUE000646</t>
  </si>
  <si>
    <t>QUE000647</t>
  </si>
  <si>
    <t>QUE000648</t>
  </si>
  <si>
    <t>QUE000649</t>
  </si>
  <si>
    <t>QUE000650</t>
  </si>
  <si>
    <t>QUE000651</t>
  </si>
  <si>
    <t>QUE000652</t>
  </si>
  <si>
    <t>QUE000653</t>
  </si>
  <si>
    <t>QUE000654</t>
  </si>
  <si>
    <t>QUE000655</t>
  </si>
  <si>
    <t>QUE000656</t>
  </si>
  <si>
    <t>QUE000657</t>
  </si>
  <si>
    <t>QUE000658</t>
  </si>
  <si>
    <t>QUE000659</t>
  </si>
  <si>
    <t>QUE000660</t>
  </si>
  <si>
    <t>QUE000661</t>
  </si>
  <si>
    <t>QUE000662</t>
  </si>
  <si>
    <t>QUE000663</t>
  </si>
  <si>
    <t>QUE000664</t>
  </si>
  <si>
    <t>QUE000665</t>
  </si>
  <si>
    <t>QUE000666</t>
  </si>
  <si>
    <t>QUE000667</t>
  </si>
  <si>
    <t>QUE000668</t>
  </si>
  <si>
    <t>QUE000669</t>
  </si>
  <si>
    <t>QUE000670</t>
  </si>
  <si>
    <t>QUE000671</t>
  </si>
  <si>
    <t>QUE000672</t>
  </si>
  <si>
    <t>QUE000673</t>
  </si>
  <si>
    <t>QUE000674</t>
  </si>
  <si>
    <t>QUE000675</t>
  </si>
  <si>
    <t>QUE000676</t>
  </si>
  <si>
    <t>QUE000677</t>
  </si>
  <si>
    <t>QUE000678</t>
  </si>
  <si>
    <t>QUE000679</t>
  </si>
  <si>
    <t>QUE000680</t>
  </si>
  <si>
    <t>QUE000681</t>
  </si>
  <si>
    <t>QUE000682</t>
  </si>
  <si>
    <t>QUE000683</t>
  </si>
  <si>
    <t>QUE000684</t>
  </si>
  <si>
    <t>QUE000685</t>
  </si>
  <si>
    <t>QUE000686</t>
  </si>
  <si>
    <t>QUE000687</t>
  </si>
  <si>
    <t>QUE000688</t>
  </si>
  <si>
    <t>QUE000689</t>
  </si>
  <si>
    <t>QUE000690</t>
  </si>
  <si>
    <t>QUE000691</t>
  </si>
  <si>
    <t>QUE000692</t>
  </si>
  <si>
    <t>QUE000693</t>
  </si>
  <si>
    <t>QUE000694</t>
  </si>
  <si>
    <t>QUE000695</t>
  </si>
  <si>
    <t>QUE000696</t>
  </si>
  <si>
    <t>QUE000697</t>
  </si>
  <si>
    <t>QUE000698</t>
  </si>
  <si>
    <t>QUE000699</t>
  </si>
  <si>
    <t>QUE000700</t>
  </si>
  <si>
    <t>QUE000701</t>
  </si>
  <si>
    <t>QUE000702</t>
  </si>
  <si>
    <t>QUE000703</t>
  </si>
  <si>
    <t>QUE000704</t>
  </si>
  <si>
    <t>QUE000705</t>
  </si>
  <si>
    <t>QUE000706</t>
  </si>
  <si>
    <t>QUE000707</t>
  </si>
  <si>
    <t>QUE000708</t>
  </si>
  <si>
    <t>QUE000709</t>
  </si>
  <si>
    <t>QUE000710</t>
  </si>
  <si>
    <t>QUE000711</t>
  </si>
  <si>
    <t>QUE000712</t>
  </si>
  <si>
    <t>QUE000713</t>
  </si>
  <si>
    <t>QUE000714</t>
  </si>
  <si>
    <t>QUE000715</t>
  </si>
  <si>
    <t>QUE000716</t>
  </si>
  <si>
    <t>QUE000717</t>
  </si>
  <si>
    <t>QUE000718</t>
  </si>
  <si>
    <t>QUE000719</t>
  </si>
  <si>
    <t>QUE000720</t>
  </si>
  <si>
    <t>QUE000721</t>
  </si>
  <si>
    <t>QUE000722</t>
  </si>
  <si>
    <t>QUE000723</t>
  </si>
  <si>
    <t>QUE000724</t>
  </si>
  <si>
    <t>QUE000725</t>
  </si>
  <si>
    <t>QUE000726</t>
  </si>
  <si>
    <t>QUE000727</t>
  </si>
  <si>
    <t>QUE000728</t>
  </si>
  <si>
    <t>QUE000729</t>
  </si>
  <si>
    <t>QUE000730</t>
  </si>
  <si>
    <t>QUE000731</t>
  </si>
  <si>
    <t>QUE000732</t>
  </si>
  <si>
    <t>QUE000733</t>
  </si>
  <si>
    <t>QUE000734</t>
  </si>
  <si>
    <t>QUE000735</t>
  </si>
  <si>
    <t>QUE000736</t>
  </si>
  <si>
    <t>QUE000737</t>
  </si>
  <si>
    <t>QUE000738</t>
  </si>
  <si>
    <t>QUE000739</t>
  </si>
  <si>
    <t>QUE000740</t>
  </si>
  <si>
    <t>QUE000741</t>
  </si>
  <si>
    <t>QUE000742</t>
  </si>
  <si>
    <t>QUE000743</t>
  </si>
  <si>
    <t>QUE000744</t>
  </si>
  <si>
    <t>QUE000745</t>
  </si>
  <si>
    <t>QUE000746</t>
  </si>
  <si>
    <t>QUE000747</t>
  </si>
  <si>
    <t>QUE000748</t>
  </si>
  <si>
    <t>QUE000749</t>
  </si>
  <si>
    <t>QUE000750</t>
  </si>
  <si>
    <t>QUE000751</t>
  </si>
  <si>
    <t>QUE000752</t>
  </si>
  <si>
    <t>QUE000753</t>
  </si>
  <si>
    <t>QUE000754</t>
  </si>
  <si>
    <t>QUE000755</t>
  </si>
  <si>
    <t>QUE000756</t>
  </si>
  <si>
    <t>QUE000757</t>
  </si>
  <si>
    <t>QUE000758</t>
  </si>
  <si>
    <t>QUE000759</t>
  </si>
  <si>
    <t>QUE000760</t>
  </si>
  <si>
    <t>QUE000761</t>
  </si>
  <si>
    <t>QUE000762</t>
  </si>
  <si>
    <t>QUE000763</t>
  </si>
  <si>
    <t>QUE000764</t>
  </si>
  <si>
    <t>QUE000765</t>
  </si>
  <si>
    <t>QUE000766</t>
  </si>
  <si>
    <t>QUE000767</t>
  </si>
  <si>
    <t>QUE000768</t>
  </si>
  <si>
    <t>QUE000769</t>
  </si>
  <si>
    <t>QUE000770</t>
  </si>
  <si>
    <t>QUE000771</t>
  </si>
  <si>
    <t>QUE000772</t>
  </si>
  <si>
    <t>QUE000773</t>
  </si>
  <si>
    <t>QUE000774</t>
  </si>
  <si>
    <t>QUE000775</t>
  </si>
  <si>
    <t>QUE000776</t>
  </si>
  <si>
    <t>QUE000777</t>
  </si>
  <si>
    <t>QUE000778</t>
  </si>
  <si>
    <t>QUE000779</t>
  </si>
  <si>
    <t>QUE000780</t>
  </si>
  <si>
    <t>QUE000781</t>
  </si>
  <si>
    <t>QUE000782</t>
  </si>
  <si>
    <t>QUE000783</t>
  </si>
  <si>
    <t>QUE000784</t>
  </si>
  <si>
    <t>QUE000785</t>
  </si>
  <si>
    <t>QUE000786</t>
  </si>
  <si>
    <t>QUE000787</t>
  </si>
  <si>
    <t>QUE000788</t>
  </si>
  <si>
    <t>QUE000789</t>
  </si>
  <si>
    <t>QUE000790</t>
  </si>
  <si>
    <t>QUE000791</t>
  </si>
  <si>
    <t>QUE000792</t>
  </si>
  <si>
    <t>QUE000793</t>
  </si>
  <si>
    <t>QUE000794</t>
  </si>
  <si>
    <t>QUE000795</t>
  </si>
  <si>
    <t>QUE000796</t>
  </si>
  <si>
    <t>QUE000797</t>
  </si>
  <si>
    <t>QUE000798</t>
  </si>
  <si>
    <t>QUE000799</t>
  </si>
  <si>
    <t>QUE000800</t>
  </si>
  <si>
    <t>QUE000801</t>
  </si>
  <si>
    <t>QUE000802</t>
  </si>
  <si>
    <t>QUE000803</t>
  </si>
  <si>
    <t>QUE000804</t>
  </si>
  <si>
    <t>QUE000805</t>
  </si>
  <si>
    <t>QUE000806</t>
  </si>
  <si>
    <t>QUE000807</t>
  </si>
  <si>
    <t>QUE000808</t>
  </si>
  <si>
    <t>QUE000809</t>
  </si>
  <si>
    <t>QUE000810</t>
  </si>
  <si>
    <t>QUE000811</t>
  </si>
  <si>
    <t>QUE000812</t>
  </si>
  <si>
    <t>QUE000813</t>
  </si>
  <si>
    <t>QUE000814</t>
  </si>
  <si>
    <t>QUE000815</t>
  </si>
  <si>
    <t>QUE000816</t>
  </si>
  <si>
    <t>QUE000817</t>
  </si>
  <si>
    <t>QUE000818</t>
  </si>
  <si>
    <t>QUE000819</t>
  </si>
  <si>
    <t>QUE000820</t>
  </si>
  <si>
    <t>QUE000821</t>
  </si>
  <si>
    <t>QUE000822</t>
  </si>
  <si>
    <t>QUE000823</t>
  </si>
  <si>
    <t>QUE000824</t>
  </si>
  <si>
    <t>QUE000825</t>
  </si>
  <si>
    <t>QUE000826</t>
  </si>
  <si>
    <t>QUE000827</t>
  </si>
  <si>
    <t>QUE000828</t>
  </si>
  <si>
    <t>QUE000829</t>
  </si>
  <si>
    <t>QUE000830</t>
  </si>
  <si>
    <t>QUE000831</t>
  </si>
  <si>
    <t>QUE000832</t>
  </si>
  <si>
    <t>QUE000833</t>
  </si>
  <si>
    <t>QUE000834</t>
  </si>
  <si>
    <t>QUE000835</t>
  </si>
  <si>
    <t>QUE000836</t>
  </si>
  <si>
    <t>QUE000837</t>
  </si>
  <si>
    <t>QUE000838</t>
  </si>
  <si>
    <t>QUE000839</t>
  </si>
  <si>
    <t>QUE000840</t>
  </si>
  <si>
    <t>QUE000841</t>
  </si>
  <si>
    <t>QUE000842</t>
  </si>
  <si>
    <t>QUE000843</t>
  </si>
  <si>
    <t>QUE000844</t>
  </si>
  <si>
    <t>QUE000845</t>
  </si>
  <si>
    <t>QUE000846</t>
  </si>
  <si>
    <t>QUE000847</t>
  </si>
  <si>
    <t>QUE000848</t>
  </si>
  <si>
    <t>QUE000849</t>
  </si>
  <si>
    <t>QUE000850</t>
  </si>
  <si>
    <t>QUE000851</t>
  </si>
  <si>
    <t>QUE000852</t>
  </si>
  <si>
    <t>QUE000853</t>
  </si>
  <si>
    <t>QUE000854</t>
  </si>
  <si>
    <t>QUE000855</t>
  </si>
  <si>
    <t>QUE000856</t>
  </si>
  <si>
    <t>QUE000857</t>
  </si>
  <si>
    <t>QUE000858</t>
  </si>
  <si>
    <t>QUE000859</t>
  </si>
  <si>
    <t>QUE000860</t>
  </si>
  <si>
    <t>QUE000861</t>
  </si>
  <si>
    <t>QUE000862</t>
  </si>
  <si>
    <t>QUE000863</t>
  </si>
  <si>
    <t>QUE000864</t>
  </si>
  <si>
    <t>QUE000865</t>
  </si>
  <si>
    <t>QUE000866</t>
  </si>
  <si>
    <t>QUE000867</t>
  </si>
  <si>
    <t>QUE000868</t>
  </si>
  <si>
    <t>QUE000869</t>
  </si>
  <si>
    <t>QUE000870</t>
  </si>
  <si>
    <t>QUE000871</t>
  </si>
  <si>
    <t>QUE000872</t>
  </si>
  <si>
    <t>QUE000873</t>
  </si>
  <si>
    <t>QUE000874</t>
  </si>
  <si>
    <t>QUE000875</t>
  </si>
  <si>
    <t>QUE000876</t>
  </si>
  <si>
    <t>QUE000877</t>
  </si>
  <si>
    <t>QUE000878</t>
  </si>
  <si>
    <t>QUE000879</t>
  </si>
  <si>
    <t>QUE000880</t>
  </si>
  <si>
    <t>QUE000881</t>
  </si>
  <si>
    <t>QUE000882</t>
  </si>
  <si>
    <t>QUE000883</t>
  </si>
  <si>
    <t>QUE000884</t>
  </si>
  <si>
    <t>QUE000885</t>
  </si>
  <si>
    <t>QUE000886</t>
  </si>
  <si>
    <t>QUE000887</t>
  </si>
  <si>
    <t>QUE000888</t>
  </si>
  <si>
    <t>QUE000889</t>
  </si>
  <si>
    <t>QUE000890</t>
  </si>
  <si>
    <t>QUE000891</t>
  </si>
  <si>
    <t>QUE000892</t>
  </si>
  <si>
    <t>QUE000893</t>
  </si>
  <si>
    <t>QUE000894</t>
  </si>
  <si>
    <t>QUE000895</t>
  </si>
  <si>
    <t>QUE000896</t>
  </si>
  <si>
    <t>QUE000897</t>
  </si>
  <si>
    <t>QUE000898</t>
  </si>
  <si>
    <t>QUE000899</t>
  </si>
  <si>
    <t>QUE000900</t>
  </si>
  <si>
    <t>QUE000901</t>
  </si>
  <si>
    <t>QUE000902</t>
  </si>
  <si>
    <t>QUE000903</t>
  </si>
  <si>
    <t>QUE000904</t>
  </si>
  <si>
    <t>QUE000905</t>
  </si>
  <si>
    <t>QUE000906</t>
  </si>
  <si>
    <t>QUE000907</t>
  </si>
  <si>
    <t>QUE000908</t>
  </si>
  <si>
    <t>QUE000909</t>
  </si>
  <si>
    <t>QUE000910</t>
  </si>
  <si>
    <t>QUE000911</t>
  </si>
  <si>
    <t>QUE000912</t>
  </si>
  <si>
    <t>QUE000913</t>
  </si>
  <si>
    <t>QUE000914</t>
  </si>
  <si>
    <t>QUE000915</t>
  </si>
  <si>
    <t>QUE000916</t>
  </si>
  <si>
    <t>QUE000917</t>
  </si>
  <si>
    <t>QUE000918</t>
  </si>
  <si>
    <t>QUE000919</t>
  </si>
  <si>
    <t>QUE000920</t>
  </si>
  <si>
    <t>QUE000921</t>
  </si>
  <si>
    <t>QUE000922</t>
  </si>
  <si>
    <t>QUE000923</t>
  </si>
  <si>
    <t>QUE000924</t>
  </si>
  <si>
    <t>QUE000925</t>
  </si>
  <si>
    <t>QUE000926</t>
  </si>
  <si>
    <t>QUE000927</t>
  </si>
  <si>
    <t>QUE000928</t>
  </si>
  <si>
    <t>QUE000929</t>
  </si>
  <si>
    <t>QUE000930</t>
  </si>
  <si>
    <t>QUE000931</t>
  </si>
  <si>
    <t>QUE000932</t>
  </si>
  <si>
    <t>QUE000933</t>
  </si>
  <si>
    <t>QUE000934</t>
  </si>
  <si>
    <t>QUE000935</t>
  </si>
  <si>
    <t>QUE000936</t>
  </si>
  <si>
    <t>QUE000937</t>
  </si>
  <si>
    <t>QUE000938</t>
  </si>
  <si>
    <t>QUE000939</t>
  </si>
  <si>
    <t>QUE000940</t>
  </si>
  <si>
    <t>QUE000941</t>
  </si>
  <si>
    <t>QUE000942</t>
  </si>
  <si>
    <t>QUE000943</t>
  </si>
  <si>
    <t>QUE000944</t>
  </si>
  <si>
    <t>QUE000945</t>
  </si>
  <si>
    <t>QUE000946</t>
  </si>
  <si>
    <t>QUE000947</t>
  </si>
  <si>
    <t>QUE000948</t>
  </si>
  <si>
    <t>QUE000949</t>
  </si>
  <si>
    <t>QUE000950</t>
  </si>
  <si>
    <t>QUE000951</t>
  </si>
  <si>
    <t>QUE000952</t>
  </si>
  <si>
    <t>QUE000953</t>
  </si>
  <si>
    <t>QUE000954</t>
  </si>
  <si>
    <t>QUE000955</t>
  </si>
  <si>
    <t>QUE000956</t>
  </si>
  <si>
    <t>QUE000957</t>
  </si>
  <si>
    <t>QUE000958</t>
  </si>
  <si>
    <t>QUE000959</t>
  </si>
  <si>
    <t>QUE000960</t>
  </si>
  <si>
    <t>QUE000961</t>
  </si>
  <si>
    <t>QUE000962</t>
  </si>
  <si>
    <t>QUE000963</t>
  </si>
  <si>
    <t>QUE000964</t>
  </si>
  <si>
    <t>QUE000965</t>
  </si>
  <si>
    <t>QUE000966</t>
  </si>
  <si>
    <t>QUE000967</t>
  </si>
  <si>
    <t>QUE000968</t>
  </si>
  <si>
    <t>QUE000969</t>
  </si>
  <si>
    <t>QUE000970</t>
  </si>
  <si>
    <t>QUE000971</t>
  </si>
  <si>
    <t>QUE000972</t>
  </si>
  <si>
    <t>QUE000973</t>
  </si>
  <si>
    <t>QUE000974</t>
  </si>
  <si>
    <t>QUE000975</t>
  </si>
  <si>
    <t>QUE000976</t>
  </si>
  <si>
    <t>QUE000977</t>
  </si>
  <si>
    <t>QUE000978</t>
  </si>
  <si>
    <t>QUE000979</t>
  </si>
  <si>
    <t>QUE000980</t>
  </si>
  <si>
    <t>QUE000981</t>
  </si>
  <si>
    <t>QUE000982</t>
  </si>
  <si>
    <t>QUE000983</t>
  </si>
  <si>
    <t>QUE000984</t>
  </si>
  <si>
    <t>QUE000985</t>
  </si>
  <si>
    <t>QUE000986</t>
  </si>
  <si>
    <t>QUE000987</t>
  </si>
  <si>
    <t>QUE000988</t>
  </si>
  <si>
    <t>QUE000989</t>
  </si>
  <si>
    <t>QUE000990</t>
  </si>
  <si>
    <t>QUE000991</t>
  </si>
  <si>
    <t>QUE000992</t>
  </si>
  <si>
    <t>QUE000993</t>
  </si>
  <si>
    <t>QUE000994</t>
  </si>
  <si>
    <t>QUE000995</t>
  </si>
  <si>
    <t>QUE000996</t>
  </si>
  <si>
    <t>QUE000997</t>
  </si>
  <si>
    <t>QUE000998</t>
  </si>
  <si>
    <t>QUE000999</t>
  </si>
  <si>
    <t>QUE001000</t>
  </si>
  <si>
    <t>QUE001001</t>
  </si>
  <si>
    <t>QUE001002</t>
  </si>
  <si>
    <t>QUE001003</t>
  </si>
  <si>
    <t>QUE001004</t>
  </si>
  <si>
    <t>QUE001005</t>
  </si>
  <si>
    <t>QUE001006</t>
  </si>
  <si>
    <t>QUE001007</t>
  </si>
  <si>
    <t>QUE001008</t>
  </si>
  <si>
    <t>QUE001009</t>
  </si>
  <si>
    <t>QUE001010</t>
  </si>
  <si>
    <t>QUE001011</t>
  </si>
  <si>
    <t>QUE001012</t>
  </si>
  <si>
    <t>QUE001013</t>
  </si>
  <si>
    <t>QUE001014</t>
  </si>
  <si>
    <t>QUE001015</t>
  </si>
  <si>
    <t>QUE001016</t>
  </si>
  <si>
    <t>QUE001017</t>
  </si>
  <si>
    <t>QUE001018</t>
  </si>
  <si>
    <t>QUE001019</t>
  </si>
  <si>
    <t>QUE001020</t>
  </si>
  <si>
    <t>QUE001021</t>
  </si>
  <si>
    <t>QUE001022</t>
  </si>
  <si>
    <t>QUE001023</t>
  </si>
  <si>
    <t>QUE001024</t>
  </si>
  <si>
    <t>QUE001025</t>
  </si>
  <si>
    <t>QUE001026</t>
  </si>
  <si>
    <t>QUE001027</t>
  </si>
  <si>
    <t>QUE001028</t>
  </si>
  <si>
    <t>QUE001029</t>
  </si>
  <si>
    <t>QUE001030</t>
  </si>
  <si>
    <t>QUE001031</t>
  </si>
  <si>
    <t>QUE001032</t>
  </si>
  <si>
    <t>QUE001033</t>
  </si>
  <si>
    <t>QUE001034</t>
  </si>
  <si>
    <t>QUE001035</t>
  </si>
  <si>
    <t>QUE001036</t>
  </si>
  <si>
    <t>QUE001037</t>
  </si>
  <si>
    <t>QUE001038</t>
  </si>
  <si>
    <t>QUE001039</t>
  </si>
  <si>
    <t>QUE001040</t>
  </si>
  <si>
    <t>QUE001041</t>
  </si>
  <si>
    <t>QUE001042</t>
  </si>
  <si>
    <t>QUE001043</t>
  </si>
  <si>
    <t>QUE001044</t>
  </si>
  <si>
    <t>QUE001045</t>
  </si>
  <si>
    <t>QUE001046</t>
  </si>
  <si>
    <t>QUE001047</t>
  </si>
  <si>
    <t>QUE001048</t>
  </si>
  <si>
    <t>QUE001049</t>
  </si>
  <si>
    <t>QUE001050</t>
  </si>
  <si>
    <t>QUE001051</t>
  </si>
  <si>
    <t>QUE001052</t>
  </si>
  <si>
    <t>QUE001053</t>
  </si>
  <si>
    <t>QUE001054</t>
  </si>
  <si>
    <t>QUE001055</t>
  </si>
  <si>
    <t>QUE001056</t>
  </si>
  <si>
    <t>QUE001057</t>
  </si>
  <si>
    <t>QUE001058</t>
  </si>
  <si>
    <t>QUE001059</t>
  </si>
  <si>
    <t>QUE001060</t>
  </si>
  <si>
    <t>QUE001061</t>
  </si>
  <si>
    <t>QUE001062</t>
  </si>
  <si>
    <t>QUE001063</t>
  </si>
  <si>
    <t>QUE001064</t>
  </si>
  <si>
    <t>QUE001065</t>
  </si>
  <si>
    <t>QUE001066</t>
  </si>
  <si>
    <t>QUE001067</t>
  </si>
  <si>
    <t>QUE001068</t>
  </si>
  <si>
    <t>QUE001069</t>
  </si>
  <si>
    <t>QUE001070</t>
  </si>
  <si>
    <t>QUE001071</t>
  </si>
  <si>
    <t>QUE001072</t>
  </si>
  <si>
    <t>QUE001073</t>
  </si>
  <si>
    <t>QUE001074</t>
  </si>
  <si>
    <t>QUE001075</t>
  </si>
  <si>
    <t>QUE001076</t>
  </si>
  <si>
    <t>QUE001077</t>
  </si>
  <si>
    <t>QUE001078</t>
  </si>
  <si>
    <t>QUE001079</t>
  </si>
  <si>
    <t>QUE001080</t>
  </si>
  <si>
    <t>QUE001081</t>
  </si>
  <si>
    <t>QUE001082</t>
  </si>
  <si>
    <t>QUE001083</t>
  </si>
  <si>
    <t>QUE001084</t>
  </si>
  <si>
    <t>QUE001085</t>
  </si>
  <si>
    <t>QUE001086</t>
  </si>
  <si>
    <t>QUE001087</t>
  </si>
  <si>
    <t>QUE001088</t>
  </si>
  <si>
    <t>QUE001089</t>
  </si>
  <si>
    <t>QUE001090</t>
  </si>
  <si>
    <t>QUE001091</t>
  </si>
  <si>
    <t>QUE001092</t>
  </si>
  <si>
    <t>QUE001093</t>
  </si>
  <si>
    <t>QUE001094</t>
  </si>
  <si>
    <t>QUE001095</t>
  </si>
  <si>
    <t>QUE001096</t>
  </si>
  <si>
    <t>QUE001097</t>
  </si>
  <si>
    <t>QUE001098</t>
  </si>
  <si>
    <t>QUE001099</t>
  </si>
  <si>
    <t>QUE001100</t>
  </si>
  <si>
    <t>QUE001101</t>
  </si>
  <si>
    <t>QUE001102</t>
  </si>
  <si>
    <t>QUE001103</t>
  </si>
  <si>
    <t>QUE001104</t>
  </si>
  <si>
    <t>QUE001105</t>
  </si>
  <si>
    <t>QUE001106</t>
  </si>
  <si>
    <t>QUE001107</t>
  </si>
  <si>
    <t>QUE001108</t>
  </si>
  <si>
    <t>QUE001109</t>
  </si>
  <si>
    <t>QUE001110</t>
  </si>
  <si>
    <t>QUE001111</t>
  </si>
  <si>
    <t>QUE001112</t>
  </si>
  <si>
    <t>QUE001113</t>
  </si>
  <si>
    <t>QUE001114</t>
  </si>
  <si>
    <t>QUE001115</t>
  </si>
  <si>
    <t>QUE001116</t>
  </si>
  <si>
    <t>QUE001117</t>
  </si>
  <si>
    <t>QUE001118</t>
  </si>
  <si>
    <t>QUE001119</t>
  </si>
  <si>
    <t>QUE001120</t>
  </si>
  <si>
    <t>QUE001121</t>
  </si>
  <si>
    <t>QUE001122</t>
  </si>
  <si>
    <t>QUE001123</t>
  </si>
  <si>
    <t>QUE001124</t>
  </si>
  <si>
    <t>QUE001125</t>
  </si>
  <si>
    <t>QUE001126</t>
  </si>
  <si>
    <t>QUE001127</t>
  </si>
  <si>
    <t>QUE001128</t>
  </si>
  <si>
    <t>QUE001129</t>
  </si>
  <si>
    <t>QUE001130</t>
  </si>
  <si>
    <t>QUE001131</t>
  </si>
  <si>
    <t>QUE001132</t>
  </si>
  <si>
    <t>QUE001133</t>
  </si>
  <si>
    <t>QUE001134</t>
  </si>
  <si>
    <t>QUE001135</t>
  </si>
  <si>
    <t>QUE001136</t>
  </si>
  <si>
    <t>QUE001137</t>
  </si>
  <si>
    <t>QUE001138</t>
  </si>
  <si>
    <t>QUE001139</t>
  </si>
  <si>
    <t>QUE001140</t>
  </si>
  <si>
    <t>QUE001141</t>
  </si>
  <si>
    <t>QUE001142</t>
  </si>
  <si>
    <t>QUE001143</t>
  </si>
  <si>
    <t>QUE001144</t>
  </si>
  <si>
    <t>QUE001145</t>
  </si>
  <si>
    <t>QUE001146</t>
  </si>
  <si>
    <t>QUE001147</t>
  </si>
  <si>
    <t>QUE001148</t>
  </si>
  <si>
    <t>QUE001149</t>
  </si>
  <si>
    <t>QUE001150</t>
  </si>
  <si>
    <t>QUE001151</t>
  </si>
  <si>
    <t>QUE001152</t>
  </si>
  <si>
    <t>QUE001153</t>
  </si>
  <si>
    <t>QUE001154</t>
  </si>
  <si>
    <t>QUE001155</t>
  </si>
  <si>
    <t>QUE001156</t>
  </si>
  <si>
    <t>QUE001157</t>
  </si>
  <si>
    <t>QUE001158</t>
  </si>
  <si>
    <t>QUE001159</t>
  </si>
  <si>
    <t>QUE001160</t>
  </si>
  <si>
    <t>QUE001161</t>
  </si>
  <si>
    <t>QUE001162</t>
  </si>
  <si>
    <t>QUE001163</t>
  </si>
  <si>
    <t>QUE001164</t>
  </si>
  <si>
    <t>QUE001165</t>
  </si>
  <si>
    <t>QUE001166</t>
  </si>
  <si>
    <t>QUE001167</t>
  </si>
  <si>
    <t>QUE001168</t>
  </si>
  <si>
    <t>QUE001169</t>
  </si>
  <si>
    <t>QUE001170</t>
  </si>
  <si>
    <t>QUE001171</t>
  </si>
  <si>
    <t>QUE001172</t>
  </si>
  <si>
    <t>QUE001173</t>
  </si>
  <si>
    <t>QUE001174</t>
  </si>
  <si>
    <t>QUE001175</t>
  </si>
  <si>
    <t>QUE001176</t>
  </si>
  <si>
    <t>QUE001177</t>
  </si>
  <si>
    <t>QUE001178</t>
  </si>
  <si>
    <t>QUE001179</t>
  </si>
  <si>
    <t>QUE001180</t>
  </si>
  <si>
    <t>QUE001181</t>
  </si>
  <si>
    <t>QUE001182</t>
  </si>
  <si>
    <t>QUE001183</t>
  </si>
  <si>
    <t>QUE001184</t>
  </si>
  <si>
    <t>QUE001185</t>
  </si>
  <si>
    <t>QUE001186</t>
  </si>
  <si>
    <t>QUE001187</t>
  </si>
  <si>
    <t>QUE001188</t>
  </si>
  <si>
    <t>QUE001189</t>
  </si>
  <si>
    <t>QUE001190</t>
  </si>
  <si>
    <t>QUE001191</t>
  </si>
  <si>
    <t>QUE001192</t>
  </si>
  <si>
    <t>QUE001193</t>
  </si>
  <si>
    <t>QUE001194</t>
  </si>
  <si>
    <t>QUE001195</t>
  </si>
  <si>
    <t>QUE001196</t>
  </si>
  <si>
    <t>QUE001197</t>
  </si>
  <si>
    <t>QUE001198</t>
  </si>
  <si>
    <t>QUE001199</t>
  </si>
  <si>
    <t>QUE001200</t>
  </si>
  <si>
    <t>QUE001201</t>
  </si>
  <si>
    <t>QUE001202</t>
  </si>
  <si>
    <t>QUE001203</t>
  </si>
  <si>
    <t>QUE001204</t>
  </si>
  <si>
    <t>QUE001205</t>
  </si>
  <si>
    <t>QUE001206</t>
  </si>
  <si>
    <t>QUE001207</t>
  </si>
  <si>
    <t>QUE001208</t>
  </si>
  <si>
    <t>QUE001209</t>
  </si>
  <si>
    <t>QUE001210</t>
  </si>
  <si>
    <t>QUE001211</t>
  </si>
  <si>
    <t>QUE001212</t>
  </si>
  <si>
    <t>QUE001213</t>
  </si>
  <si>
    <t>QUE001214</t>
  </si>
  <si>
    <t>QUE001215</t>
  </si>
  <si>
    <t>QUE001216</t>
  </si>
  <si>
    <t>QUE001217</t>
  </si>
  <si>
    <t>QUE001218</t>
  </si>
  <si>
    <t>QUE001219</t>
  </si>
  <si>
    <t>QUE001220</t>
  </si>
  <si>
    <t>QUE001221</t>
  </si>
  <si>
    <t>QUE001222</t>
  </si>
  <si>
    <t>QUE001223</t>
  </si>
  <si>
    <t>QUE001224</t>
  </si>
  <si>
    <t>QUE001225</t>
  </si>
  <si>
    <t>QUE001226</t>
  </si>
  <si>
    <t>QUE001227</t>
  </si>
  <si>
    <t>QUE001228</t>
  </si>
  <si>
    <t>QUE001229</t>
  </si>
  <si>
    <t>QUE001230</t>
  </si>
  <si>
    <t>QUE001231</t>
  </si>
  <si>
    <t>QUE001232</t>
  </si>
  <si>
    <t>QUE001233</t>
  </si>
  <si>
    <t>QUE001234</t>
  </si>
  <si>
    <t>QUE001235</t>
  </si>
  <si>
    <t>QUE001236</t>
  </si>
  <si>
    <t>QUE001237</t>
  </si>
  <si>
    <t>QUE001238</t>
  </si>
  <si>
    <t>QUE001239</t>
  </si>
  <si>
    <t>QUE001240</t>
  </si>
  <si>
    <t>QUE001241</t>
  </si>
  <si>
    <t>QUE001242</t>
  </si>
  <si>
    <t>QUE001243</t>
  </si>
  <si>
    <t>QUE001244</t>
  </si>
  <si>
    <t>QUE001245</t>
  </si>
  <si>
    <t>QUE001246</t>
  </si>
  <si>
    <t>QUE001247</t>
  </si>
  <si>
    <t>QUE001248</t>
  </si>
  <si>
    <t>QUE001249</t>
  </si>
  <si>
    <t>QUE001250</t>
  </si>
  <si>
    <t>QUE001251</t>
  </si>
  <si>
    <t>QUE001252</t>
  </si>
  <si>
    <t>QUE001253</t>
  </si>
  <si>
    <t>QUE001254</t>
  </si>
  <si>
    <t>QUE001255</t>
  </si>
  <si>
    <t>QUE001256</t>
  </si>
  <si>
    <t>QUE001257</t>
  </si>
  <si>
    <t>QUE001258</t>
  </si>
  <si>
    <t>QUE001259</t>
  </si>
  <si>
    <t>QUE001260</t>
  </si>
  <si>
    <t>QUE001261</t>
  </si>
  <si>
    <t>QUE001262</t>
  </si>
  <si>
    <t>QUE001263</t>
  </si>
  <si>
    <t>QUE001264</t>
  </si>
  <si>
    <t>QUE001265</t>
  </si>
  <si>
    <t>QUE001266</t>
  </si>
  <si>
    <t>QUE001267</t>
  </si>
  <si>
    <t>QUE001268</t>
  </si>
  <si>
    <t>QUE001269</t>
  </si>
  <si>
    <t>QUE001270</t>
  </si>
  <si>
    <t>QUE001271</t>
  </si>
  <si>
    <t>QUE001272</t>
  </si>
  <si>
    <t>QUE001273</t>
  </si>
  <si>
    <t>QUE001274</t>
  </si>
  <si>
    <t>QUE001275</t>
  </si>
  <si>
    <t>QUE001276</t>
  </si>
  <si>
    <t>QUE001277</t>
  </si>
  <si>
    <t>QUE001278</t>
  </si>
  <si>
    <t>QUE001279</t>
  </si>
  <si>
    <t>QUE001280</t>
  </si>
  <si>
    <t>QUE001281</t>
  </si>
  <si>
    <t>QUE001282</t>
  </si>
  <si>
    <t>QUE001283</t>
  </si>
  <si>
    <t>QUE001284</t>
  </si>
  <si>
    <t>QUE001285</t>
  </si>
  <si>
    <t>QUE001286</t>
  </si>
  <si>
    <t>QUE001287</t>
  </si>
  <si>
    <t>QUE001288</t>
  </si>
  <si>
    <t>QUE001289</t>
  </si>
  <si>
    <t>QUE001290</t>
  </si>
  <si>
    <t>QUE001291</t>
  </si>
  <si>
    <t>QUE001292</t>
  </si>
  <si>
    <t>QUE001293</t>
  </si>
  <si>
    <t>QUE001294</t>
  </si>
  <si>
    <t>QUE001295</t>
  </si>
  <si>
    <t>QUE001296</t>
  </si>
  <si>
    <t>QUE001297</t>
  </si>
  <si>
    <t>QUE001298</t>
  </si>
  <si>
    <t>QUE001299</t>
  </si>
  <si>
    <t>QUE001300</t>
  </si>
  <si>
    <t>QUE001301</t>
  </si>
  <si>
    <t>QUE001302</t>
  </si>
  <si>
    <t>QUE001303</t>
  </si>
  <si>
    <t>QUE001304</t>
  </si>
  <si>
    <t>QUE001305</t>
  </si>
  <si>
    <t>QUE001306</t>
  </si>
  <si>
    <t>QUE001307</t>
  </si>
  <si>
    <t>QUE001308</t>
  </si>
  <si>
    <t>QUE001309</t>
  </si>
  <si>
    <t>QUE001310</t>
  </si>
  <si>
    <t>QUE001311</t>
  </si>
  <si>
    <t>QUE001312</t>
  </si>
  <si>
    <t>QUE001313</t>
  </si>
  <si>
    <t>QUE001314</t>
  </si>
  <si>
    <t>QUE001315</t>
  </si>
  <si>
    <t>QUE001316</t>
  </si>
  <si>
    <t>QUE001317</t>
  </si>
  <si>
    <t>QUE001318</t>
  </si>
  <si>
    <t>QUE001319</t>
  </si>
  <si>
    <t>QUE001320</t>
  </si>
  <si>
    <t>QUE001321</t>
  </si>
  <si>
    <t>QUE001322</t>
  </si>
  <si>
    <t>QUE001323</t>
  </si>
  <si>
    <t>QUE001324</t>
  </si>
  <si>
    <t>QUE001325</t>
  </si>
  <si>
    <t>QUE001326</t>
  </si>
  <si>
    <t>QUE001327</t>
  </si>
  <si>
    <t>QUE001328</t>
  </si>
  <si>
    <t>QUE001329</t>
  </si>
  <si>
    <t>QUE001330</t>
  </si>
  <si>
    <t>QUE001331</t>
  </si>
  <si>
    <t>QUE001332</t>
  </si>
  <si>
    <t>QUE001333</t>
  </si>
  <si>
    <t>QUE001334</t>
  </si>
  <si>
    <t>QUE001335</t>
  </si>
  <si>
    <t>QUE001336</t>
  </si>
  <si>
    <t>QUE001337</t>
  </si>
  <si>
    <t>QUE001338</t>
  </si>
  <si>
    <t>QUE001339</t>
  </si>
  <si>
    <t>QUE001340</t>
  </si>
  <si>
    <t>QUE001341</t>
  </si>
  <si>
    <t>QUE001342</t>
  </si>
  <si>
    <t>QUE001343</t>
  </si>
  <si>
    <t>QUE001344</t>
  </si>
  <si>
    <t>QUE001345</t>
  </si>
  <si>
    <t>QUE001346</t>
  </si>
  <si>
    <t>QUE001347</t>
  </si>
  <si>
    <t>QUE001348</t>
  </si>
  <si>
    <t>QUE001349</t>
  </si>
  <si>
    <t>QUE001350</t>
  </si>
  <si>
    <t>QUE001351</t>
  </si>
  <si>
    <t>QUE001352</t>
  </si>
  <si>
    <t>QUE001353</t>
  </si>
  <si>
    <t>QUE001354</t>
  </si>
  <si>
    <t>QUE001355</t>
  </si>
  <si>
    <t>QUE001356</t>
  </si>
  <si>
    <t>QUE001357</t>
  </si>
  <si>
    <t>QUE001358</t>
  </si>
  <si>
    <t>QUE001359</t>
  </si>
  <si>
    <t>QUE001360</t>
  </si>
  <si>
    <t>QUE001361</t>
  </si>
  <si>
    <t>QUE001362</t>
  </si>
  <si>
    <t>QUE001363</t>
  </si>
  <si>
    <t>QUE001364</t>
  </si>
  <si>
    <t>QUE001365</t>
  </si>
  <si>
    <t>QUE001366</t>
  </si>
  <si>
    <t>QUE001367</t>
  </si>
  <si>
    <t>QUE001368</t>
  </si>
  <si>
    <t>QUE001369</t>
  </si>
  <si>
    <t>QUE001370</t>
  </si>
  <si>
    <t>QUE001371</t>
  </si>
  <si>
    <t>QUE001372</t>
  </si>
  <si>
    <t>QUE001373</t>
  </si>
  <si>
    <t>QUE001374</t>
  </si>
  <si>
    <t>QUE001375</t>
  </si>
  <si>
    <t>QUE001376</t>
  </si>
  <si>
    <t>QUE001377</t>
  </si>
  <si>
    <t>QUE001378</t>
  </si>
  <si>
    <t>QUE001379</t>
  </si>
  <si>
    <t>QUE001380</t>
  </si>
  <si>
    <t>QUE001381</t>
  </si>
  <si>
    <t>QUE001382</t>
  </si>
  <si>
    <t>QUE001383</t>
  </si>
  <si>
    <t>QUE001384</t>
  </si>
  <si>
    <t>QUE001385</t>
  </si>
  <si>
    <t>QUE001386</t>
  </si>
  <si>
    <t>QUE001387</t>
  </si>
  <si>
    <t>QUE001388</t>
  </si>
  <si>
    <t>QUE001389</t>
  </si>
  <si>
    <t>QUE001390</t>
  </si>
  <si>
    <t>QUE001391</t>
  </si>
  <si>
    <t>QUE001392</t>
  </si>
  <si>
    <t>QUE001393</t>
  </si>
  <si>
    <t>QUE001394</t>
  </si>
  <si>
    <t>QUE001395</t>
  </si>
  <si>
    <t>QUE001396</t>
  </si>
  <si>
    <t>QUE001397</t>
  </si>
  <si>
    <t>QUE001398</t>
  </si>
  <si>
    <t>QUE001399</t>
  </si>
  <si>
    <t>QUE001400</t>
  </si>
  <si>
    <t>QUE001401</t>
  </si>
  <si>
    <t>QUE001402</t>
  </si>
  <si>
    <t>QUE001403</t>
  </si>
  <si>
    <t>QUE001404</t>
  </si>
  <si>
    <t>QUE001405</t>
  </si>
  <si>
    <t>QUE001406</t>
  </si>
  <si>
    <t>QUE001407</t>
  </si>
  <si>
    <t>QUE001408</t>
  </si>
  <si>
    <t>QUE001409</t>
  </si>
  <si>
    <t>QUE001410</t>
  </si>
  <si>
    <t>QUE001411</t>
  </si>
  <si>
    <t>QUE001412</t>
  </si>
  <si>
    <t>QUE001413</t>
  </si>
  <si>
    <t>QUE001414</t>
  </si>
  <si>
    <t>QUE001415</t>
  </si>
  <si>
    <t>QUE001416</t>
  </si>
  <si>
    <t>QUE001417</t>
  </si>
  <si>
    <t>QUE001418</t>
  </si>
  <si>
    <t>QUE001419</t>
  </si>
  <si>
    <t>QUE001420</t>
  </si>
  <si>
    <t>QUE001421</t>
  </si>
  <si>
    <t>QUE001422</t>
  </si>
  <si>
    <t>QUE001423</t>
  </si>
  <si>
    <t>QUE001424</t>
  </si>
  <si>
    <t>QUE001425</t>
  </si>
  <si>
    <t>QUE001426</t>
  </si>
  <si>
    <t>QUE001427</t>
  </si>
  <si>
    <t>QUE001428</t>
  </si>
  <si>
    <t>QUE001429</t>
  </si>
  <si>
    <t>QUE001430</t>
  </si>
  <si>
    <t>QUE001431</t>
  </si>
  <si>
    <t>QUE001432</t>
  </si>
  <si>
    <t>QUE001433</t>
  </si>
  <si>
    <t>QUE001434</t>
  </si>
  <si>
    <t>QUE001435</t>
  </si>
  <si>
    <t>QUE001436</t>
  </si>
  <si>
    <t>QUE001437</t>
  </si>
  <si>
    <t>QUE001438</t>
  </si>
  <si>
    <t>QUE001439</t>
  </si>
  <si>
    <t>QUE001440</t>
  </si>
  <si>
    <t>QUE001441</t>
  </si>
  <si>
    <t>QUE001442</t>
  </si>
  <si>
    <t>QUE001443</t>
  </si>
  <si>
    <t>QUE001444</t>
  </si>
  <si>
    <t>QUE001445</t>
  </si>
  <si>
    <t>QUE001446</t>
  </si>
  <si>
    <t>QUE001447</t>
  </si>
  <si>
    <t>QUE001448</t>
  </si>
  <si>
    <t>QUE001449</t>
  </si>
  <si>
    <t>QUE001450</t>
  </si>
  <si>
    <t>QUE001451</t>
  </si>
  <si>
    <t>QUE001452</t>
  </si>
  <si>
    <t>QUE001453</t>
  </si>
  <si>
    <t>QUE001454</t>
  </si>
  <si>
    <t>QUE001455</t>
  </si>
  <si>
    <t>QUE001456</t>
  </si>
  <si>
    <t>QUE001457</t>
  </si>
  <si>
    <t>QUE001458</t>
  </si>
  <si>
    <t>QUE001459</t>
  </si>
  <si>
    <t>QUE001460</t>
  </si>
  <si>
    <t>QUE001461</t>
  </si>
  <si>
    <t>QUE001462</t>
  </si>
  <si>
    <t>QUE001463</t>
  </si>
  <si>
    <t>QUE001464</t>
  </si>
  <si>
    <t>QUE001465</t>
  </si>
  <si>
    <t>QUE001466</t>
  </si>
  <si>
    <t>QUE001467</t>
  </si>
  <si>
    <t>QUE001468</t>
  </si>
  <si>
    <t>QUE001469</t>
  </si>
  <si>
    <t>QUE001470</t>
  </si>
  <si>
    <t>QUE001471</t>
  </si>
  <si>
    <t>QUE001472</t>
  </si>
  <si>
    <t>QUE001473</t>
  </si>
  <si>
    <t>QUE001474</t>
  </si>
  <si>
    <t>QUE001475</t>
  </si>
  <si>
    <t>QUE001476</t>
  </si>
  <si>
    <t>QUE001477</t>
  </si>
  <si>
    <t>QUE001478</t>
  </si>
  <si>
    <t>QUE001479</t>
  </si>
  <si>
    <t>QUE001480</t>
  </si>
  <si>
    <t>QUE001481</t>
  </si>
  <si>
    <t>QUE001482</t>
  </si>
  <si>
    <t>QUE001483</t>
  </si>
  <si>
    <t>QUE001484</t>
  </si>
  <si>
    <t>QUE001485</t>
  </si>
  <si>
    <t>QUE001486</t>
  </si>
  <si>
    <t>QUE001487</t>
  </si>
  <si>
    <t>QUE001488</t>
  </si>
  <si>
    <t>QUE001489</t>
  </si>
  <si>
    <t>QUE001490</t>
  </si>
  <si>
    <t>QUE001491</t>
  </si>
  <si>
    <t>QUE001492</t>
  </si>
  <si>
    <t>QUE001493</t>
  </si>
  <si>
    <t>QUE001494</t>
  </si>
  <si>
    <t>QUE001495</t>
  </si>
  <si>
    <t>QUE001496</t>
  </si>
  <si>
    <t>QUE001497</t>
  </si>
  <si>
    <t>QUE001498</t>
  </si>
  <si>
    <t>QUE001499</t>
  </si>
  <si>
    <t>QUE001500</t>
  </si>
  <si>
    <t>QUE001501</t>
  </si>
  <si>
    <t>QUE001502</t>
  </si>
  <si>
    <t>QUE001503</t>
  </si>
  <si>
    <t>QUE001504</t>
  </si>
  <si>
    <t>QUE001505</t>
  </si>
  <si>
    <t>QUE001506</t>
  </si>
  <si>
    <t>QUE001507</t>
  </si>
  <si>
    <t>QUE001508</t>
  </si>
  <si>
    <t>QUE001509</t>
  </si>
  <si>
    <t>QUE001510</t>
  </si>
  <si>
    <t>QUE001511</t>
  </si>
  <si>
    <t>QUE001512</t>
  </si>
  <si>
    <t>QUE001513</t>
  </si>
  <si>
    <t>QUE001514</t>
  </si>
  <si>
    <t>QUE001515</t>
  </si>
  <si>
    <t>QUE001516</t>
  </si>
  <si>
    <t>QUE001517</t>
  </si>
  <si>
    <t>QUE001518</t>
  </si>
  <si>
    <t>QUE001519</t>
  </si>
  <si>
    <t>QUE001520</t>
  </si>
  <si>
    <t>QUE001521</t>
  </si>
  <si>
    <t>QUE001522</t>
  </si>
  <si>
    <t>QUE001523</t>
  </si>
  <si>
    <t>QUE001524</t>
  </si>
  <si>
    <t>QUE001525</t>
  </si>
  <si>
    <t>QUE001526</t>
  </si>
  <si>
    <t>QUE001527</t>
  </si>
  <si>
    <t>QUE001528</t>
  </si>
  <si>
    <t>QUE001529</t>
  </si>
  <si>
    <t>QUE001530</t>
  </si>
  <si>
    <t>QUE001531</t>
  </si>
  <si>
    <t>QUE001532</t>
  </si>
  <si>
    <t>QUE001533</t>
  </si>
  <si>
    <t>QUE001534</t>
  </si>
  <si>
    <t>QUE001535</t>
  </si>
  <si>
    <t>QUE001536</t>
  </si>
  <si>
    <t>QUE001537</t>
  </si>
  <si>
    <t>QUE001538</t>
  </si>
  <si>
    <t>QUE001539</t>
  </si>
  <si>
    <t>QUE001540</t>
  </si>
  <si>
    <t>QUE001541</t>
  </si>
  <si>
    <t>QUE001542</t>
  </si>
  <si>
    <t>QUE001543</t>
  </si>
  <si>
    <t>QUE001544</t>
  </si>
  <si>
    <t>QUE001545</t>
  </si>
  <si>
    <t>QUE001546</t>
  </si>
  <si>
    <t>QUE001547</t>
  </si>
  <si>
    <t>QUE001548</t>
  </si>
  <si>
    <t>QUE001549</t>
  </si>
  <si>
    <t>QUE001550</t>
  </si>
  <si>
    <t>QUE001551</t>
  </si>
  <si>
    <t>QUE001552</t>
  </si>
  <si>
    <t>QUE001553</t>
  </si>
  <si>
    <t>QUE001554</t>
  </si>
  <si>
    <t>QUE001555</t>
  </si>
  <si>
    <t>QUE001556</t>
  </si>
  <si>
    <t>QUE001557</t>
  </si>
  <si>
    <t>QUE001558</t>
  </si>
  <si>
    <t>QUE001559</t>
  </si>
  <si>
    <t>QUE001560</t>
  </si>
  <si>
    <t>QUE001561</t>
  </si>
  <si>
    <t>QUE001562</t>
  </si>
  <si>
    <t>QUE001563</t>
  </si>
  <si>
    <t>QUE001564</t>
  </si>
  <si>
    <t>QUE001565</t>
  </si>
  <si>
    <t>QUE001566</t>
  </si>
  <si>
    <t>QUE001567</t>
  </si>
  <si>
    <t>QUE001568</t>
  </si>
  <si>
    <t>QUE001569</t>
  </si>
  <si>
    <t>QUE001570</t>
  </si>
  <si>
    <t>QUE001571</t>
  </si>
  <si>
    <t>QUE001572</t>
  </si>
  <si>
    <t>QUE001573</t>
  </si>
  <si>
    <t>QUE001574</t>
  </si>
  <si>
    <t>QUE001575</t>
  </si>
  <si>
    <t>QUE001576</t>
  </si>
  <si>
    <t>QUE001577</t>
  </si>
  <si>
    <t>QUE001578</t>
  </si>
  <si>
    <t>QUE001579</t>
  </si>
  <si>
    <t>QUE001580</t>
  </si>
  <si>
    <t>QUE001581</t>
  </si>
  <si>
    <t>QUE001582</t>
  </si>
  <si>
    <t>QUE001583</t>
  </si>
  <si>
    <t>QUE001584</t>
  </si>
  <si>
    <t>QUE001585</t>
  </si>
  <si>
    <t>QUE001586</t>
  </si>
  <si>
    <t>QUE001587</t>
  </si>
  <si>
    <t>QUE001588</t>
  </si>
  <si>
    <t>QUE001589</t>
  </si>
  <si>
    <t>QUE001590</t>
  </si>
  <si>
    <t>QUE001591</t>
  </si>
  <si>
    <t>QUE001592</t>
  </si>
  <si>
    <t>QUE001593</t>
  </si>
  <si>
    <t>QUE001594</t>
  </si>
  <si>
    <t>QUE001595</t>
  </si>
  <si>
    <t>QUE001596</t>
  </si>
  <si>
    <t>QUE001597</t>
  </si>
  <si>
    <t>QUE001598</t>
  </si>
  <si>
    <t>QUE001599</t>
  </si>
  <si>
    <t>QUE001600</t>
  </si>
  <si>
    <t>QUE001601</t>
  </si>
  <si>
    <t>QUE001602</t>
  </si>
  <si>
    <t>QUE001603</t>
  </si>
  <si>
    <t>QUE001604</t>
  </si>
  <si>
    <t>QUE001605</t>
  </si>
  <si>
    <t>QUE001606</t>
  </si>
  <si>
    <t>QUE001607</t>
  </si>
  <si>
    <t>QUE001608</t>
  </si>
  <si>
    <t>QUE001609</t>
  </si>
  <si>
    <t>QUE001610</t>
  </si>
  <si>
    <t>QUE001611</t>
  </si>
  <si>
    <t>QUE001612</t>
  </si>
  <si>
    <t>QUE001613</t>
  </si>
  <si>
    <t>QUE001614</t>
  </si>
  <si>
    <t>QUE001615</t>
  </si>
  <si>
    <t>QUE001616</t>
  </si>
  <si>
    <t>QUE001617</t>
  </si>
  <si>
    <t>QUE001618</t>
  </si>
  <si>
    <t>QUE001619</t>
  </si>
  <si>
    <t>QUE001620</t>
  </si>
  <si>
    <t>QUE001621</t>
  </si>
  <si>
    <t>QUE001622</t>
  </si>
  <si>
    <t>QUE001623</t>
  </si>
  <si>
    <t>QUE001624</t>
  </si>
  <si>
    <t>QUE001625</t>
  </si>
  <si>
    <t>QUE001626</t>
  </si>
  <si>
    <t>QUE001627</t>
  </si>
  <si>
    <t>QUE001628</t>
  </si>
  <si>
    <t>QUE001629</t>
  </si>
  <si>
    <t>QUE001630</t>
  </si>
  <si>
    <t>QUE001631</t>
  </si>
  <si>
    <t>QUE001632</t>
  </si>
  <si>
    <t>QUE001633</t>
  </si>
  <si>
    <t>QUE001634</t>
  </si>
  <si>
    <t>QUE001635</t>
  </si>
  <si>
    <t>QUE001636</t>
  </si>
  <si>
    <t>QUE001637</t>
  </si>
  <si>
    <t>QUE001638</t>
  </si>
  <si>
    <t>QUE001639</t>
  </si>
  <si>
    <t>QUE001640</t>
  </si>
  <si>
    <t>QUE001641</t>
  </si>
  <si>
    <t>QUE001642</t>
  </si>
  <si>
    <t>QUE001643</t>
  </si>
  <si>
    <t>QUE001644</t>
  </si>
  <si>
    <t>QUE001645</t>
  </si>
  <si>
    <t>QUE001646</t>
  </si>
  <si>
    <t>QUE001647</t>
  </si>
  <si>
    <t>QUE001648</t>
  </si>
  <si>
    <t>QUE001649</t>
  </si>
  <si>
    <t>QUE001650</t>
  </si>
  <si>
    <t>QUE001651</t>
  </si>
  <si>
    <t>QUE001652</t>
  </si>
  <si>
    <t>QUE001653</t>
  </si>
  <si>
    <t>QUE001654</t>
  </si>
  <si>
    <t>QUE001655</t>
  </si>
  <si>
    <t>QUE001656</t>
  </si>
  <si>
    <t>QUE001657</t>
  </si>
  <si>
    <t>QUE001658</t>
  </si>
  <si>
    <t>QUE001659</t>
  </si>
  <si>
    <t>QUE001660</t>
  </si>
  <si>
    <t>QUE001661</t>
  </si>
  <si>
    <t>QUE001662</t>
  </si>
  <si>
    <t>QUE001663</t>
  </si>
  <si>
    <t>QUE001664</t>
  </si>
  <si>
    <t>QUE001665</t>
  </si>
  <si>
    <t>QUE001666</t>
  </si>
  <si>
    <t>QUE001667</t>
  </si>
  <si>
    <t>QUE001668</t>
  </si>
  <si>
    <t>QUE001669</t>
  </si>
  <si>
    <t>QUE001670</t>
  </si>
  <si>
    <t>QUE001671</t>
  </si>
  <si>
    <t>QUE001672</t>
  </si>
  <si>
    <t>QUE001673</t>
  </si>
  <si>
    <t>QUE001674</t>
  </si>
  <si>
    <t>QUE001675</t>
  </si>
  <si>
    <t>QUE001676</t>
  </si>
  <si>
    <t>QUE001677</t>
  </si>
  <si>
    <t>QUE001678</t>
  </si>
  <si>
    <t>QUE001679</t>
  </si>
  <si>
    <t>QUE001680</t>
  </si>
  <si>
    <t>QUE001681</t>
  </si>
  <si>
    <t>QUE001682</t>
  </si>
  <si>
    <t>QUE001683</t>
  </si>
  <si>
    <t>QUE001684</t>
  </si>
  <si>
    <t>QUE001685</t>
  </si>
  <si>
    <t>QUE001686</t>
  </si>
  <si>
    <t>QUE001687</t>
  </si>
  <si>
    <t>QUE001688</t>
  </si>
  <si>
    <t>QUE001689</t>
  </si>
  <si>
    <t>QUE001690</t>
  </si>
  <si>
    <t>QUE001691</t>
  </si>
  <si>
    <t>QUE001692</t>
  </si>
  <si>
    <t>QUE001693</t>
  </si>
  <si>
    <t>QUE001694</t>
  </si>
  <si>
    <t>QUE001695</t>
  </si>
  <si>
    <t>QUE001696</t>
  </si>
  <si>
    <t>QUE001697</t>
  </si>
  <si>
    <t>QUE001698</t>
  </si>
  <si>
    <t>QUE001699</t>
  </si>
  <si>
    <t>QUE001700</t>
  </si>
  <si>
    <t>QUE001701</t>
  </si>
  <si>
    <t>QUE001702</t>
  </si>
  <si>
    <t>QUE001703</t>
  </si>
  <si>
    <t>QUE001704</t>
  </si>
  <si>
    <t>QUE001705</t>
  </si>
  <si>
    <t>QUE001706</t>
  </si>
  <si>
    <t>QUE001707</t>
  </si>
  <si>
    <t>QUE001708</t>
  </si>
  <si>
    <t>QUE001709</t>
  </si>
  <si>
    <t>QUE001710</t>
  </si>
  <si>
    <t>QUE001711</t>
  </si>
  <si>
    <t>QUE001712</t>
  </si>
  <si>
    <t>QUE001713</t>
  </si>
  <si>
    <t>QUE001714</t>
  </si>
  <si>
    <t>QUE001715</t>
  </si>
  <si>
    <t>QUE001716</t>
  </si>
  <si>
    <t>QUE001717</t>
  </si>
  <si>
    <t>QUE001718</t>
  </si>
  <si>
    <t>QUE001719</t>
  </si>
  <si>
    <t>QUE001720</t>
  </si>
  <si>
    <t>QUE001721</t>
  </si>
  <si>
    <t>QUE001722</t>
  </si>
  <si>
    <t>QUE001723</t>
  </si>
  <si>
    <t>QUE001724</t>
  </si>
  <si>
    <t>QUE001725</t>
  </si>
  <si>
    <t>QUE001726</t>
  </si>
  <si>
    <t>QUE001727</t>
  </si>
  <si>
    <t>QUE001728</t>
  </si>
  <si>
    <t>QUE001729</t>
  </si>
  <si>
    <t>QUE001730</t>
  </si>
  <si>
    <t>QUE001731</t>
  </si>
  <si>
    <t>QUE001732</t>
  </si>
  <si>
    <t>QUE001733</t>
  </si>
  <si>
    <t>QUE001734</t>
  </si>
  <si>
    <t>QUE001735</t>
  </si>
  <si>
    <t>QUE001736</t>
  </si>
  <si>
    <t>QUE001737</t>
  </si>
  <si>
    <t>QUE001738</t>
  </si>
  <si>
    <t>QUE001739</t>
  </si>
  <si>
    <t>QUE001740</t>
  </si>
  <si>
    <t>QUE001741</t>
  </si>
  <si>
    <t>QUE001742</t>
  </si>
  <si>
    <t>QUE001743</t>
  </si>
  <si>
    <t>QUE001744</t>
  </si>
  <si>
    <t>QUE001745</t>
  </si>
  <si>
    <t>QUE001746</t>
  </si>
  <si>
    <t>QUE001747</t>
  </si>
  <si>
    <t>QUE001748</t>
  </si>
  <si>
    <t>QUE001749</t>
  </si>
  <si>
    <t>QUE001750</t>
  </si>
  <si>
    <t>QUE001751</t>
  </si>
  <si>
    <t>QUE001752</t>
  </si>
  <si>
    <t>QUE001753</t>
  </si>
  <si>
    <t>QUE001754</t>
  </si>
  <si>
    <t>QUE001755</t>
  </si>
  <si>
    <t>QUE001756</t>
  </si>
  <si>
    <t>QUE001757</t>
  </si>
  <si>
    <t>QUE001758</t>
  </si>
  <si>
    <t>QUE001759</t>
  </si>
  <si>
    <t>QUE001760</t>
  </si>
  <si>
    <t>QUE001761</t>
  </si>
  <si>
    <t>QUE001762</t>
  </si>
  <si>
    <t>QUE001763</t>
  </si>
  <si>
    <t>QUE001764</t>
  </si>
  <si>
    <t>QUE001765</t>
  </si>
  <si>
    <t>QUE001766</t>
  </si>
  <si>
    <t>QUE001767</t>
  </si>
  <si>
    <t>QUE001768</t>
  </si>
  <si>
    <t>QUE001769</t>
  </si>
  <si>
    <t>QUE001770</t>
  </si>
  <si>
    <t>QUE001771</t>
  </si>
  <si>
    <t>QUE001772</t>
  </si>
  <si>
    <t>QUE001773</t>
  </si>
  <si>
    <t>QUE001774</t>
  </si>
  <si>
    <t>QUE001775</t>
  </si>
  <si>
    <t>QUE001776</t>
  </si>
  <si>
    <t>QUE001777</t>
  </si>
  <si>
    <t>QUE001778</t>
  </si>
  <si>
    <t>QUE001779</t>
  </si>
  <si>
    <t>QUE001780</t>
  </si>
  <si>
    <t>QUE001781</t>
  </si>
  <si>
    <t>QUE001782</t>
  </si>
  <si>
    <t>QUE001783</t>
  </si>
  <si>
    <t>QUE001784</t>
  </si>
  <si>
    <t>QUE001785</t>
  </si>
  <si>
    <t>QUE001786</t>
  </si>
  <si>
    <t>QUE001787</t>
  </si>
  <si>
    <t>QUE001788</t>
  </si>
  <si>
    <t>QUE001789</t>
  </si>
  <si>
    <t>QUE001790</t>
  </si>
  <si>
    <t>QUE001791</t>
  </si>
  <si>
    <t>QUE001792</t>
  </si>
  <si>
    <t>QUE001793</t>
  </si>
  <si>
    <t>QUE001794</t>
  </si>
  <si>
    <t>QUE001795</t>
  </si>
  <si>
    <t>QUE001796</t>
  </si>
  <si>
    <t>QUE001797</t>
  </si>
  <si>
    <t>QUE001798</t>
  </si>
  <si>
    <t>QUE001799</t>
  </si>
  <si>
    <t>QUE001800</t>
  </si>
  <si>
    <t>QUE001801</t>
  </si>
  <si>
    <t>QUE001802</t>
  </si>
  <si>
    <t>QUE001803</t>
  </si>
  <si>
    <t>QUE001804</t>
  </si>
  <si>
    <t>QUE001805</t>
  </si>
  <si>
    <t>QUE001806</t>
  </si>
  <si>
    <t>QUE001807</t>
  </si>
  <si>
    <t>QUE001808</t>
  </si>
  <si>
    <t>QUE001809</t>
  </si>
  <si>
    <t>QUE001810</t>
  </si>
  <si>
    <t>QUE001811</t>
  </si>
  <si>
    <t>QUE001812</t>
  </si>
  <si>
    <t>QUE001813</t>
  </si>
  <si>
    <t>QUE001814</t>
  </si>
  <si>
    <t>QUE001815</t>
  </si>
  <si>
    <t>QUE001816</t>
  </si>
  <si>
    <t>QUE001817</t>
  </si>
  <si>
    <t>QUE001818</t>
  </si>
  <si>
    <t>QUE001819</t>
  </si>
  <si>
    <t>QUE001820</t>
  </si>
  <si>
    <t>QUE001821</t>
  </si>
  <si>
    <t>QUE001822</t>
  </si>
  <si>
    <t>QUE001823</t>
  </si>
  <si>
    <t>QUE001824</t>
  </si>
  <si>
    <t>QUE001825</t>
  </si>
  <si>
    <t>QUE001826</t>
  </si>
  <si>
    <t>QUE001827</t>
  </si>
  <si>
    <t>QUE001828</t>
  </si>
  <si>
    <t>QUE001829</t>
  </si>
  <si>
    <t>QUE001830</t>
  </si>
  <si>
    <t>QUE001831</t>
  </si>
  <si>
    <t>QUE001832</t>
  </si>
  <si>
    <t>QUE001833</t>
  </si>
  <si>
    <t>QUE001834</t>
  </si>
  <si>
    <t>QUE001835</t>
  </si>
  <si>
    <t>QUE001836</t>
  </si>
  <si>
    <t>QUE001837</t>
  </si>
  <si>
    <t>QUE001838</t>
  </si>
  <si>
    <t>QUE001839</t>
  </si>
  <si>
    <t>QUE001840</t>
  </si>
  <si>
    <t>QUE001841</t>
  </si>
  <si>
    <t>QUE001842</t>
  </si>
  <si>
    <t>QUE001843</t>
  </si>
  <si>
    <t>QUE001844</t>
  </si>
  <si>
    <t>QUE001845</t>
  </si>
  <si>
    <t>QUE001846</t>
  </si>
  <si>
    <t>QUE001847</t>
  </si>
  <si>
    <t>QUE001848</t>
  </si>
  <si>
    <t>QUE001849</t>
  </si>
  <si>
    <t>QUE001850</t>
  </si>
  <si>
    <t>QUE001851</t>
  </si>
  <si>
    <t>QUE001852</t>
  </si>
  <si>
    <t>QUE001853</t>
  </si>
  <si>
    <t>QUE001854</t>
  </si>
  <si>
    <t>QUE001855</t>
  </si>
  <si>
    <t>QUE001856</t>
  </si>
  <si>
    <t>QUE001857</t>
  </si>
  <si>
    <t>QUE001858</t>
  </si>
  <si>
    <t>QUE001859</t>
  </si>
  <si>
    <t>QUE001860</t>
  </si>
  <si>
    <t>QUE001861</t>
  </si>
  <si>
    <t>QUE001862</t>
  </si>
  <si>
    <t>QUE001863</t>
  </si>
  <si>
    <t>QUE001864</t>
  </si>
  <si>
    <t>QUE001865</t>
  </si>
  <si>
    <t>QUE001866</t>
  </si>
  <si>
    <t>QUE001867</t>
  </si>
  <si>
    <t>QUE001868</t>
  </si>
  <si>
    <t>QUE001869</t>
  </si>
  <si>
    <t>QUE001870</t>
  </si>
  <si>
    <t>QUE001871</t>
  </si>
  <si>
    <t>QUE001872</t>
  </si>
  <si>
    <t>QUE001873</t>
  </si>
  <si>
    <t>QUE001874</t>
  </si>
  <si>
    <t>QUE001875</t>
  </si>
  <si>
    <t>QUE001876</t>
  </si>
  <si>
    <t>QUE001877</t>
  </si>
  <si>
    <t>QUE001878</t>
  </si>
  <si>
    <t>QUE001879</t>
  </si>
  <si>
    <t>QUE001880</t>
  </si>
  <si>
    <t>QUE001881</t>
  </si>
  <si>
    <t>QUE001882</t>
  </si>
  <si>
    <t>QUE001883</t>
  </si>
  <si>
    <t>QUE001884</t>
  </si>
  <si>
    <t>QUE001885</t>
  </si>
  <si>
    <t>QUE001886</t>
  </si>
  <si>
    <t>QUE001887</t>
  </si>
  <si>
    <t>QUE001888</t>
  </si>
  <si>
    <t>QUE001889</t>
  </si>
  <si>
    <t>QUE001890</t>
  </si>
  <si>
    <t>QUE001891</t>
  </si>
  <si>
    <t>QUE001892</t>
  </si>
  <si>
    <t>QUE001893</t>
  </si>
  <si>
    <t>QUE001894</t>
  </si>
  <si>
    <t>QUE001895</t>
  </si>
  <si>
    <t>QUE001896</t>
  </si>
  <si>
    <t>QUE001897</t>
  </si>
  <si>
    <t>QUE001898</t>
  </si>
  <si>
    <t>QUE001899</t>
  </si>
  <si>
    <t>QUE001900</t>
  </si>
  <si>
    <t>QUE001901</t>
  </si>
  <si>
    <t>QUE001902</t>
  </si>
  <si>
    <t>QUE001903</t>
  </si>
  <si>
    <t>QUE001904</t>
  </si>
  <si>
    <t>QUE001905</t>
  </si>
  <si>
    <t>QUE001906</t>
  </si>
  <si>
    <t>QUE001907</t>
  </si>
  <si>
    <t>QUE001908</t>
  </si>
  <si>
    <t>QUE001909</t>
  </si>
  <si>
    <t>QUE001910</t>
  </si>
  <si>
    <t>QUE001911</t>
  </si>
  <si>
    <t>QUE001912</t>
  </si>
  <si>
    <t>QUE001913</t>
  </si>
  <si>
    <t>QUE001914</t>
  </si>
  <si>
    <t>QUE001915</t>
  </si>
  <si>
    <t>QUE001916</t>
  </si>
  <si>
    <t>QUE001917</t>
  </si>
  <si>
    <t>QUE001918</t>
  </si>
  <si>
    <t>QUE001919</t>
  </si>
  <si>
    <t>QUE001920</t>
  </si>
  <si>
    <t>QUE001921</t>
  </si>
  <si>
    <t>QUE001922</t>
  </si>
  <si>
    <t>QUE001923</t>
  </si>
  <si>
    <t>QUE001924</t>
  </si>
  <si>
    <t>QUE001925</t>
  </si>
  <si>
    <t>QUE001926</t>
  </si>
  <si>
    <t>QUE001927</t>
  </si>
  <si>
    <t>QUE001928</t>
  </si>
  <si>
    <t>QUE001929</t>
  </si>
  <si>
    <t>QUE001930</t>
  </si>
  <si>
    <t>QUE001931</t>
  </si>
  <si>
    <t>QUE001932</t>
  </si>
  <si>
    <t>QUE001933</t>
  </si>
  <si>
    <t>QUE001934</t>
  </si>
  <si>
    <t>QUE001935</t>
  </si>
  <si>
    <t>QUE001936</t>
  </si>
  <si>
    <t>QUE001937</t>
  </si>
  <si>
    <t>QUE001938</t>
  </si>
  <si>
    <t>QUE001939</t>
  </si>
  <si>
    <t>QUE001940</t>
  </si>
  <si>
    <t>QUE001941</t>
  </si>
  <si>
    <t>QUE001942</t>
  </si>
  <si>
    <t>QUE001943</t>
  </si>
  <si>
    <t>QUE001944</t>
  </si>
  <si>
    <t>QUE001945</t>
  </si>
  <si>
    <t>QUE001946</t>
  </si>
  <si>
    <t>QUE001947</t>
  </si>
  <si>
    <t>QUE001948</t>
  </si>
  <si>
    <t>QUE001949</t>
  </si>
  <si>
    <t>QUE001950</t>
  </si>
  <si>
    <t>QUE001951</t>
  </si>
  <si>
    <t>QUE001952</t>
  </si>
  <si>
    <t>QUE001953</t>
  </si>
  <si>
    <t>QUE001954</t>
  </si>
  <si>
    <t>QUE001955</t>
  </si>
  <si>
    <t>QUE001956</t>
  </si>
  <si>
    <t>QUE001957</t>
  </si>
  <si>
    <t>QUE001958</t>
  </si>
  <si>
    <t>QUE001959</t>
  </si>
  <si>
    <t>QUE001960</t>
  </si>
  <si>
    <t>QUE001961</t>
  </si>
  <si>
    <t>QUE001962</t>
  </si>
  <si>
    <t>QUE001963</t>
  </si>
  <si>
    <t>QUE001964</t>
  </si>
  <si>
    <t>QUE001965</t>
  </si>
  <si>
    <t>QUE001966</t>
  </si>
  <si>
    <t>QUE001967</t>
  </si>
  <si>
    <t>QUE001968</t>
  </si>
  <si>
    <t>QUE001969</t>
  </si>
  <si>
    <t>QUE001970</t>
  </si>
  <si>
    <t>QUE001971</t>
  </si>
  <si>
    <t>QUE001972</t>
  </si>
  <si>
    <t>QUE001973</t>
  </si>
  <si>
    <t>QUE001974</t>
  </si>
  <si>
    <t>QUE001975</t>
  </si>
  <si>
    <t>QUE001976</t>
  </si>
  <si>
    <t>QUE001977</t>
  </si>
  <si>
    <t>QUE001978</t>
  </si>
  <si>
    <t>QUE001979</t>
  </si>
  <si>
    <t>QUE001980</t>
  </si>
  <si>
    <t>QUE001981</t>
  </si>
  <si>
    <t>QUE001982</t>
  </si>
  <si>
    <t>QUE001983</t>
  </si>
  <si>
    <t>QUE001984</t>
  </si>
  <si>
    <t>QUE001985</t>
  </si>
  <si>
    <t>QUE001986</t>
  </si>
  <si>
    <t>QUE001987</t>
  </si>
  <si>
    <t>QUE001988</t>
  </si>
  <si>
    <t>QUE001989</t>
  </si>
  <si>
    <t>QUE001990</t>
  </si>
  <si>
    <t>QUE001991</t>
  </si>
  <si>
    <t>QUE001992</t>
  </si>
  <si>
    <t>QUE001993</t>
  </si>
  <si>
    <t>QUE001994</t>
  </si>
  <si>
    <t>QUE001995</t>
  </si>
  <si>
    <t>QUE001996</t>
  </si>
  <si>
    <t>QUE001997</t>
  </si>
  <si>
    <t>QUE001998</t>
  </si>
  <si>
    <t>TUS13-011</t>
  </si>
  <si>
    <t>TUS13-013</t>
  </si>
  <si>
    <t xml:space="preserve"> TUS13-012</t>
  </si>
  <si>
    <t>Material type</t>
  </si>
  <si>
    <t>Received by MOR</t>
  </si>
  <si>
    <t>unclear- in newspapers during shipment</t>
  </si>
  <si>
    <t>held up in customs; unclear- in newspapers during shipment</t>
  </si>
  <si>
    <t>Ju;y 2017</t>
  </si>
  <si>
    <t>TUS13-015</t>
  </si>
  <si>
    <t>TUS13-014</t>
  </si>
  <si>
    <t>Q. petraea</t>
  </si>
  <si>
    <t>fresh, frozen</t>
  </si>
  <si>
    <t>Marco Cosimo Simeone ?</t>
  </si>
  <si>
    <t>QUE001999</t>
  </si>
  <si>
    <t>QUE002000</t>
  </si>
  <si>
    <t>QUE002001</t>
  </si>
  <si>
    <t>QUE002002</t>
  </si>
  <si>
    <t>QUE002003</t>
  </si>
  <si>
    <t>QUE002004</t>
  </si>
  <si>
    <t>QUE002005</t>
  </si>
  <si>
    <t>QUE002006</t>
  </si>
  <si>
    <t>QUE002007</t>
  </si>
  <si>
    <t>QUE002008</t>
  </si>
  <si>
    <t>QUE002009</t>
  </si>
  <si>
    <t>QUE002010</t>
  </si>
  <si>
    <t>QUE002011</t>
  </si>
  <si>
    <t>QUE002012</t>
  </si>
  <si>
    <t>QUE002013</t>
  </si>
  <si>
    <t>QUE002014</t>
  </si>
  <si>
    <t>QUE002015</t>
  </si>
  <si>
    <t>QUE002016</t>
  </si>
  <si>
    <t>QUE002017</t>
  </si>
  <si>
    <t>QUE002018</t>
  </si>
  <si>
    <t>QUE002019</t>
  </si>
  <si>
    <t>QUE002020</t>
  </si>
  <si>
    <t>QUE002021</t>
  </si>
  <si>
    <t>QUE002022</t>
  </si>
  <si>
    <t>QUE002023</t>
  </si>
  <si>
    <t>QUE002024</t>
  </si>
  <si>
    <t>QUE002025</t>
  </si>
  <si>
    <t>QUE002026</t>
  </si>
  <si>
    <t>QUE002027</t>
  </si>
  <si>
    <t>QUE002028</t>
  </si>
  <si>
    <t>QUE002029</t>
  </si>
  <si>
    <t>QUE002030</t>
  </si>
  <si>
    <t>QUE002031</t>
  </si>
  <si>
    <t>QUE002032</t>
  </si>
  <si>
    <t>QUE002033</t>
  </si>
  <si>
    <t>QUE002034</t>
  </si>
  <si>
    <t>QUE002035</t>
  </si>
  <si>
    <t>QUE002036</t>
  </si>
  <si>
    <t>QUE002037</t>
  </si>
  <si>
    <t>QUE002038</t>
  </si>
  <si>
    <t>QUE002039</t>
  </si>
  <si>
    <t>QUE002040</t>
  </si>
  <si>
    <t>QUE002041</t>
  </si>
  <si>
    <t>QUE002042</t>
  </si>
  <si>
    <t>QUE002043</t>
  </si>
  <si>
    <t>QUE002044</t>
  </si>
  <si>
    <t>QUE002045</t>
  </si>
  <si>
    <t>QUE002046</t>
  </si>
  <si>
    <t>QUE002047</t>
  </si>
  <si>
    <t>QUE002048</t>
  </si>
  <si>
    <t>QUE002049</t>
  </si>
  <si>
    <t>QUE002050</t>
  </si>
  <si>
    <t>QUE002051</t>
  </si>
  <si>
    <t>Andrew L. Hipp</t>
  </si>
  <si>
    <t>arboretum collected</t>
  </si>
  <si>
    <t>Quercus aff. eduardi</t>
  </si>
  <si>
    <t>Quercus albocincta</t>
  </si>
  <si>
    <t>Quercus cf. acutifolia</t>
  </si>
  <si>
    <t>Quercus aff. arizonica</t>
  </si>
  <si>
    <t>Quercus mcvaughii</t>
  </si>
  <si>
    <t>Arbutus bicolor</t>
  </si>
  <si>
    <t>Arctostaphylos pungens</t>
  </si>
  <si>
    <t>Quercus depressipes</t>
  </si>
  <si>
    <t>Arbutus occidentalis</t>
  </si>
  <si>
    <t>Quercus depressipes x Q. arizonica (?)</t>
  </si>
  <si>
    <t>Quercus aff. emoryi</t>
  </si>
  <si>
    <t>Arbutus arizonica</t>
  </si>
  <si>
    <t>Quercus eduardi</t>
  </si>
  <si>
    <t>Quercus aff. Arizonica|Quercus arizonica</t>
  </si>
  <si>
    <t>A.L. Hipp, S. Gonzalez</t>
  </si>
  <si>
    <t>This could go to convallata, arizonica in the Mexico sense… this is the problem entity.</t>
  </si>
  <si>
    <t>S. Gonzalez</t>
  </si>
  <si>
    <t>Clearly pedicillate hairs visible under scope; but Socorro takes this not to be the true Q. crassifolia.</t>
  </si>
  <si>
    <t>Quercus praeco</t>
  </si>
  <si>
    <t>Not a good praeco, but also not elliptica -- appears to be a white oak (espeically 2017110, which superficially appears different but with identical pubescence), but even that we're a little uncertain on. The pubescence is wrong for praeco</t>
  </si>
  <si>
    <t>Completely glabrous on upper surface. Unlike the true Q laeta, which has obvious and abundant white papillae on undersurface of leaf; moreover, the glandular vermicular hairs are not right for Q laeta. In this and relatives, the final-order veins surround an island of whitish cells that are clearly set off from the darker (green) veinlets; when papillae are present, they hide the veinlets. The presence of the papillae and lack of vermicular glandular hairs is taken to be evidence for Q laeta.</t>
  </si>
  <si>
    <t>Quercus aff. Crassifolia|Quercus crassifolia</t>
  </si>
  <si>
    <t>Quercus elliptica|Quercus praeco</t>
  </si>
  <si>
    <t>Quercus salicifolia</t>
  </si>
  <si>
    <t>not a good fit to this species and may be distinct. / Q salicifolia: lvs short, petioles strongly pubescent. / Q. iltisii: pubescence not vermiform, nor glandular on leaf undersurface. / Q. gentryi: leaf undersurface not bullate, branches lacking prominent lenticels.</t>
  </si>
  <si>
    <t>Quercus aff. Salicifolia|Quercus salicifolia</t>
  </si>
  <si>
    <t xml:space="preserve">An odd individual with very large leaves, well outside the description of Q. castanea, but growing with that species and </t>
  </si>
  <si>
    <t>Quercus ?|Quercus castanea</t>
  </si>
  <si>
    <t>Not a clean gentryi: leaves not strongly bullate beneath, and leaf blades and petioles quite long. But no other obvious fit.</t>
  </si>
  <si>
    <t>In aspect and leaf shape, perhaps suggesting introgression from viminea, but out of our range; but in size and pubescence, suggesting introgression from eduardi</t>
  </si>
  <si>
    <t>Perhaps less lustrous on the upper surface than typical Q. grisea.</t>
  </si>
  <si>
    <t>Quercus pringlei</t>
  </si>
  <si>
    <t>Only reminiscent of this species: leaves much too broad. Trichomes on upper surface of two types: sparse stellate hairs; and more common vermicular, glandular hairs.</t>
  </si>
  <si>
    <t>Only reminiscent of this species: leaves much too broad. Trichomes on upper surface of two types: very sparse stellate hairs; and much more common vermicular, glandular hairs.</t>
  </si>
  <si>
    <t>Very similar to Q striatula except for hairs on upper surface with arms ca. 2x longer than in Q striatula; leaf margins not revolute, but somewhat thickened apically as in Q striatula; and perhaps growth form and habitat: Q striatula grows in the Madrean region, whereas this entity grows in the xerophytic Madrean region; and plant grows to ca 1m tall.</t>
  </si>
  <si>
    <t>Roughly like Q striatula except that leaf shape is broadly ovate to orbicular, cordate at the base; margins are not revolute, though they thicken toward the apex; and plant grows to ca 1m tall.</t>
  </si>
  <si>
    <t>Quercus chihuahuensis|Quercus chihuahuensis</t>
  </si>
  <si>
    <t>Quercus emoryi|Quercus emoryi</t>
  </si>
  <si>
    <t>Quercus emoryi -- narrow|Quercus emoryi</t>
  </si>
  <si>
    <t>Quercus oblongifolia|Quercus oblongifolia</t>
  </si>
  <si>
    <t>Quercus grisea|Quercus grisea</t>
  </si>
  <si>
    <t>Quercus eduardi|Quercus eduardi</t>
  </si>
  <si>
    <t>Quercus ?|Quercus pringlei</t>
  </si>
  <si>
    <t>Quercus ?|Quercus striatula</t>
  </si>
  <si>
    <t>Quercus aff. laeta</t>
  </si>
  <si>
    <t>aff. (vermicular hairs)</t>
  </si>
  <si>
    <t>aff. "long arms"</t>
  </si>
  <si>
    <t>cf. "coriaceous"</t>
  </si>
  <si>
    <t>Durango</t>
  </si>
  <si>
    <t>Mira Garner, Sara Desmond, Bruce Ford</t>
  </si>
  <si>
    <t>Mira Garner, Sara Desmond, Bill Carter</t>
  </si>
  <si>
    <t>Mira Garner, Sara Desmond, Eric Sundell</t>
  </si>
  <si>
    <t>Mira Garner, Sara Desmond, Abigail Moore</t>
  </si>
  <si>
    <t>Mira Garner, Sara Desmond, Douglas McNew</t>
  </si>
  <si>
    <t>Mira Garner, Sara Desmond, Douglas McNew, Thomas Harrington</t>
  </si>
  <si>
    <t>Park, trees in mowed grass</t>
  </si>
  <si>
    <t>Linn</t>
  </si>
  <si>
    <t>Camden</t>
  </si>
  <si>
    <t>Osage</t>
  </si>
  <si>
    <t>Tulsa, Mohawk Park</t>
  </si>
  <si>
    <t>Tulsa</t>
  </si>
  <si>
    <t>Caddo</t>
  </si>
  <si>
    <t>Cleveland</t>
  </si>
  <si>
    <t>Pulaski</t>
  </si>
  <si>
    <t>Shannon</t>
  </si>
  <si>
    <t>QUE002052</t>
  </si>
  <si>
    <t>QUE002053</t>
  </si>
  <si>
    <t>QUE002054</t>
  </si>
  <si>
    <t>Quercus ?</t>
  </si>
  <si>
    <t>7/28/2017- left by K. Bachtell on M.Hahn desk</t>
  </si>
  <si>
    <t>Kris Bachtell will email additional information on specimen</t>
  </si>
  <si>
    <t>Arbutus madrensis S. González</t>
  </si>
  <si>
    <t>Arbutus tessellata Sorensen.</t>
  </si>
  <si>
    <t>Arbutus</t>
  </si>
  <si>
    <t>Sierra Madre Occidental</t>
  </si>
  <si>
    <t>from Socorro Gonzalez for RAD SEQ plate</t>
  </si>
  <si>
    <t>S. González-Elizondo</t>
  </si>
  <si>
    <t>QUE002055</t>
  </si>
  <si>
    <t>Mark Krautmann, Heritage Seedlings and Liners</t>
  </si>
  <si>
    <t>special project to attempt parentage of this oak??</t>
  </si>
  <si>
    <t>Minooka 1</t>
  </si>
  <si>
    <t>Minooka 2</t>
  </si>
  <si>
    <t>Minooka 3</t>
  </si>
  <si>
    <t>Minooka 4</t>
  </si>
  <si>
    <t>Minooka 5</t>
  </si>
  <si>
    <t>Minooka 6</t>
  </si>
  <si>
    <t>Minooka 7</t>
  </si>
  <si>
    <t>Minooka 8</t>
  </si>
  <si>
    <t>Minooka 9</t>
  </si>
  <si>
    <t>Minooka 10</t>
  </si>
  <si>
    <t>Ian Pearse</t>
  </si>
  <si>
    <t>Russell</t>
  </si>
  <si>
    <t>Minooka Park Recreation Area</t>
  </si>
  <si>
    <t>Riparian area near large resevoir</t>
  </si>
  <si>
    <t>Cottonwood, willow</t>
  </si>
  <si>
    <t>QUE002056</t>
  </si>
  <si>
    <t>QUE002057</t>
  </si>
  <si>
    <t>QUE002058</t>
  </si>
  <si>
    <t>QUE002059</t>
  </si>
  <si>
    <t>QUE002060</t>
  </si>
  <si>
    <t>QUE002061</t>
  </si>
  <si>
    <t>QUE002062</t>
  </si>
  <si>
    <t>QUE002063</t>
  </si>
  <si>
    <t>QUE002064</t>
  </si>
  <si>
    <t>QUE002065</t>
  </si>
  <si>
    <t>Salina 1</t>
  </si>
  <si>
    <t>Salina 2</t>
  </si>
  <si>
    <t>Salina 3</t>
  </si>
  <si>
    <t>Salina 4</t>
  </si>
  <si>
    <t>Salina 5</t>
  </si>
  <si>
    <t>Salina 6</t>
  </si>
  <si>
    <t>Chickenbristle 1</t>
  </si>
  <si>
    <t>Chickenbristle 2</t>
  </si>
  <si>
    <t>Chickenbristle 3</t>
  </si>
  <si>
    <t>Chickenbristle 4</t>
  </si>
  <si>
    <t>Chickenbristle 5</t>
  </si>
  <si>
    <t>Saline</t>
  </si>
  <si>
    <t>Lakewood Park</t>
  </si>
  <si>
    <t>Riparian, small town, city maintained park along river</t>
  </si>
  <si>
    <t>planted</t>
  </si>
  <si>
    <t>Mixed mesic and riparian vegetation along Kaskaskia river with oak-hickory savannas in grazed or mowed meadows.</t>
  </si>
  <si>
    <t>Quercus palustris, Quercus imbricana, black walnut, hikory, locust, hackberry, chokecherry</t>
  </si>
  <si>
    <t>Property of Bob Pearse</t>
  </si>
  <si>
    <t>Douglas</t>
  </si>
  <si>
    <t>QUE002066</t>
  </si>
  <si>
    <t>QUE002067</t>
  </si>
  <si>
    <t>QUE002068</t>
  </si>
  <si>
    <t>QUE002069</t>
  </si>
  <si>
    <t>QUE002070</t>
  </si>
  <si>
    <t>QUE002071</t>
  </si>
  <si>
    <t>QUE002072</t>
  </si>
  <si>
    <t>QUE002073</t>
  </si>
  <si>
    <t>QUE002074</t>
  </si>
  <si>
    <t>QUE002075</t>
  </si>
  <si>
    <t>QUE002076</t>
  </si>
  <si>
    <t>QUE002077</t>
  </si>
  <si>
    <t>QUE002078</t>
  </si>
  <si>
    <t>QUE002079</t>
  </si>
  <si>
    <t>QUE002080</t>
  </si>
  <si>
    <t>Quercus alba??</t>
  </si>
  <si>
    <t>Chickenbristle 6</t>
  </si>
  <si>
    <t>Chickenbristle 7</t>
  </si>
  <si>
    <t>Chickenbristle 8</t>
  </si>
  <si>
    <t>Chickenbristle 9</t>
  </si>
  <si>
    <t>IL-MG602</t>
  </si>
  <si>
    <t>IL-MG603</t>
  </si>
  <si>
    <t>IL-MG604</t>
  </si>
  <si>
    <t>IL-MG605</t>
  </si>
  <si>
    <t>IN-MG606</t>
  </si>
  <si>
    <t>IN-MG607</t>
  </si>
  <si>
    <t>IN-MG608</t>
  </si>
  <si>
    <t>IN-MG609</t>
  </si>
  <si>
    <t>IN-MG610</t>
  </si>
  <si>
    <t>IN-MG611</t>
  </si>
  <si>
    <t>IN-MG612</t>
  </si>
  <si>
    <t>IN-MG613</t>
  </si>
  <si>
    <t>IN-MG614</t>
  </si>
  <si>
    <t>IN-MG615</t>
  </si>
  <si>
    <t>IN-MG616</t>
  </si>
  <si>
    <t>IN-MG617</t>
  </si>
  <si>
    <t>IN-MG618</t>
  </si>
  <si>
    <t>IN-MG619</t>
  </si>
  <si>
    <t>IN-MG620</t>
  </si>
  <si>
    <t>IN-MG621</t>
  </si>
  <si>
    <t>IN-MG622</t>
  </si>
  <si>
    <t>IN-MG623</t>
  </si>
  <si>
    <t>IN-MG624</t>
  </si>
  <si>
    <t>IN-MG625</t>
  </si>
  <si>
    <t>IN-MG626</t>
  </si>
  <si>
    <t>IN-MG627</t>
  </si>
  <si>
    <t>IN-MG628</t>
  </si>
  <si>
    <t>IN-MG629</t>
  </si>
  <si>
    <t>IN-MG630</t>
  </si>
  <si>
    <t>QUE002081</t>
  </si>
  <si>
    <t>QUE002082</t>
  </si>
  <si>
    <t>QUE002083</t>
  </si>
  <si>
    <t>QUE002084</t>
  </si>
  <si>
    <t>QUE002085</t>
  </si>
  <si>
    <t>QUE002086</t>
  </si>
  <si>
    <t>QUE002087</t>
  </si>
  <si>
    <t>QUE002088</t>
  </si>
  <si>
    <t>QUE002089</t>
  </si>
  <si>
    <t>QUE002090</t>
  </si>
  <si>
    <t>QUE002091</t>
  </si>
  <si>
    <t>QUE002092</t>
  </si>
  <si>
    <t>QUE002093</t>
  </si>
  <si>
    <t>QUE002094</t>
  </si>
  <si>
    <t>QUE002095</t>
  </si>
  <si>
    <t>QUE002096</t>
  </si>
  <si>
    <t>QUE002097</t>
  </si>
  <si>
    <t>QUE002098</t>
  </si>
  <si>
    <t>QUE002099</t>
  </si>
  <si>
    <t>QUE002100</t>
  </si>
  <si>
    <t>QUE002101</t>
  </si>
  <si>
    <t>QUE002102</t>
  </si>
  <si>
    <t>QUE002103</t>
  </si>
  <si>
    <t>QUE002104</t>
  </si>
  <si>
    <t>QUE002105</t>
  </si>
  <si>
    <t>QUE002106</t>
  </si>
  <si>
    <t>QUE002107</t>
  </si>
  <si>
    <t>QUE002108</t>
  </si>
  <si>
    <t>QUE002109</t>
  </si>
  <si>
    <t>Quercus  macrocarpa Michx.?</t>
  </si>
  <si>
    <t>Quercus stellata Wangenh. ?</t>
  </si>
  <si>
    <t>Lawrence</t>
  </si>
  <si>
    <t>Oakwood Bottoms, Shawnee National Forest, Along State Rd 3</t>
  </si>
  <si>
    <t>Spring Mill State Park, Near trail/lake</t>
  </si>
  <si>
    <t>Spring Mill State Park, Trail 5</t>
  </si>
  <si>
    <t>Spring Mill State Park, near lake</t>
  </si>
  <si>
    <t>Uphill</t>
  </si>
  <si>
    <t>Along lake</t>
  </si>
  <si>
    <t>Spring Mill State Park, Roadside near Nature Center</t>
  </si>
  <si>
    <t>392 ft</t>
  </si>
  <si>
    <t>388 ft</t>
  </si>
  <si>
    <t>406 ft</t>
  </si>
  <si>
    <t>419 ft</t>
  </si>
  <si>
    <t>Hickory, Quercus bicolor, Tulip Tree</t>
  </si>
  <si>
    <t>550ft</t>
  </si>
  <si>
    <t>550 ft</t>
  </si>
  <si>
    <t>386ft</t>
  </si>
  <si>
    <t>434ft</t>
  </si>
  <si>
    <t>560 ft</t>
  </si>
  <si>
    <t>515 ft</t>
  </si>
  <si>
    <t>519 ft</t>
  </si>
  <si>
    <t>504 ft</t>
  </si>
  <si>
    <t>599 ft</t>
  </si>
  <si>
    <t>523 ft</t>
  </si>
  <si>
    <t>532 ft</t>
  </si>
  <si>
    <t>567 ft</t>
  </si>
  <si>
    <t>527 ft</t>
  </si>
  <si>
    <t>538 ft</t>
  </si>
  <si>
    <t>Grant</t>
  </si>
  <si>
    <t>Taylor Wilderness, Taylor University, Near path behind Randalls Environmental Center</t>
  </si>
  <si>
    <t>Open woods</t>
  </si>
  <si>
    <t>Taylor Wilderness, Taylor University</t>
  </si>
  <si>
    <t>Taylor Wilderness, Taylor University, behind Randalls Environmental Center</t>
  </si>
  <si>
    <t>Open woods, edge of woods</t>
  </si>
  <si>
    <t>Taylor Wilderness, Taylor University, Off Eighth Street</t>
  </si>
  <si>
    <t>917 ft</t>
  </si>
  <si>
    <t>913 ft</t>
  </si>
  <si>
    <t>920 ft</t>
  </si>
  <si>
    <t>950 ft</t>
  </si>
  <si>
    <t>902 ft</t>
  </si>
  <si>
    <t>899 ft</t>
  </si>
  <si>
    <t>907 ft</t>
  </si>
  <si>
    <t>915 ft</t>
  </si>
  <si>
    <t>951 ft</t>
  </si>
  <si>
    <t>IN-MG631</t>
  </si>
  <si>
    <t>IN-MG632</t>
  </si>
  <si>
    <t>IN-MG633</t>
  </si>
  <si>
    <t>IN-MG634</t>
  </si>
  <si>
    <t>IN-MG635</t>
  </si>
  <si>
    <t>IN-MG636</t>
  </si>
  <si>
    <t>IN-MG637</t>
  </si>
  <si>
    <t>IN-MG638</t>
  </si>
  <si>
    <t>IN-MG639</t>
  </si>
  <si>
    <t>IN-MG640</t>
  </si>
  <si>
    <t>IN-MG641</t>
  </si>
  <si>
    <t>IN-MG642</t>
  </si>
  <si>
    <t>IN-MG643</t>
  </si>
  <si>
    <t>IN-MG644</t>
  </si>
  <si>
    <t>IN-MG645</t>
  </si>
  <si>
    <t>IN-MG646</t>
  </si>
  <si>
    <t>IN-MG647</t>
  </si>
  <si>
    <t>IN-MG648</t>
  </si>
  <si>
    <t>IN-MG649</t>
  </si>
  <si>
    <t>QUE002110</t>
  </si>
  <si>
    <t>QUE002111</t>
  </si>
  <si>
    <t>QUE002112</t>
  </si>
  <si>
    <t>QUE002113</t>
  </si>
  <si>
    <t>QUE002114</t>
  </si>
  <si>
    <t>QUE002115</t>
  </si>
  <si>
    <t>QUE002116</t>
  </si>
  <si>
    <t>QUE002117</t>
  </si>
  <si>
    <t>QUE002118</t>
  </si>
  <si>
    <t>QUE002119</t>
  </si>
  <si>
    <t>QUE002120</t>
  </si>
  <si>
    <t>QUE002121</t>
  </si>
  <si>
    <t>QUE002122</t>
  </si>
  <si>
    <t>QUE002123</t>
  </si>
  <si>
    <t>QUE002124</t>
  </si>
  <si>
    <t>QUE002125</t>
  </si>
  <si>
    <t>QUE002126</t>
  </si>
  <si>
    <t>QUE002127</t>
  </si>
  <si>
    <t>QUE002128</t>
  </si>
  <si>
    <t>Mira Garner, Kasey Pham</t>
  </si>
  <si>
    <t>Burr Oak Woods, Hobart</t>
  </si>
  <si>
    <t>Lake</t>
  </si>
  <si>
    <t>Bur oak savanna, edge of trail</t>
  </si>
  <si>
    <t>Monarda fistulosa, Rubus, Joe Pye Weed</t>
  </si>
  <si>
    <t>Indiana Dunes State Park</t>
  </si>
  <si>
    <t>Porter</t>
  </si>
  <si>
    <t>Black oak forest, picnic area</t>
  </si>
  <si>
    <t>Black oak forest, Trail 10</t>
  </si>
  <si>
    <t>Black oak forest, Nature Center</t>
  </si>
  <si>
    <t>627 ft</t>
  </si>
  <si>
    <t>707 ft</t>
  </si>
  <si>
    <t>668 ft</t>
  </si>
  <si>
    <t>677 ft</t>
  </si>
  <si>
    <t>698 ft</t>
  </si>
  <si>
    <t>663 ft</t>
  </si>
  <si>
    <t>673 ft</t>
  </si>
  <si>
    <t>661 ft</t>
  </si>
  <si>
    <t>655 ft</t>
  </si>
  <si>
    <t>660 ft</t>
  </si>
  <si>
    <t>732 ft</t>
  </si>
  <si>
    <t>628 ft</t>
  </si>
  <si>
    <t>646 ft</t>
  </si>
  <si>
    <t>587 ft</t>
  </si>
  <si>
    <t>649 ft</t>
  </si>
  <si>
    <t>634 ft</t>
  </si>
  <si>
    <t>699 ft</t>
  </si>
  <si>
    <t>QUMAC-1028</t>
  </si>
  <si>
    <t>QUE002129</t>
  </si>
  <si>
    <t>QUE002130</t>
  </si>
  <si>
    <t>QUE002131</t>
  </si>
  <si>
    <t>QUE002132</t>
  </si>
  <si>
    <t>QUE002133</t>
  </si>
  <si>
    <t>QUE002134</t>
  </si>
  <si>
    <t>QUE002135</t>
  </si>
  <si>
    <t>QUE002136</t>
  </si>
  <si>
    <t>QUE002137</t>
  </si>
  <si>
    <t>QUE002138</t>
  </si>
  <si>
    <t>QUE002139</t>
  </si>
  <si>
    <t>QUE002140</t>
  </si>
  <si>
    <t>QUE002141</t>
  </si>
  <si>
    <t>QUE002142</t>
  </si>
  <si>
    <t>QUE002143</t>
  </si>
  <si>
    <t>QUE002144</t>
  </si>
  <si>
    <t>QUE002145</t>
  </si>
  <si>
    <t>QUE002146</t>
  </si>
  <si>
    <t>QUE002147</t>
  </si>
  <si>
    <t>QUE002148</t>
  </si>
  <si>
    <t>QUE002149</t>
  </si>
  <si>
    <t>QUE002150</t>
  </si>
  <si>
    <t>QUE002151</t>
  </si>
  <si>
    <t>QUE002152</t>
  </si>
  <si>
    <t>QUE002153</t>
  </si>
  <si>
    <t>QUAL-1029</t>
  </si>
  <si>
    <t>QUMAC-1031</t>
  </si>
  <si>
    <t>QUMAC-1032</t>
  </si>
  <si>
    <t>QUMAC-1033</t>
  </si>
  <si>
    <t>QUMAC-1034</t>
  </si>
  <si>
    <t>QUMAC-1035</t>
  </si>
  <si>
    <t>QUMAC-1036</t>
  </si>
  <si>
    <t>QUAL-1037</t>
  </si>
  <si>
    <t>QUMAC-1038</t>
  </si>
  <si>
    <t>QUMAC-1039</t>
  </si>
  <si>
    <t>QUMAC-1040</t>
  </si>
  <si>
    <t>QUMAC-1041</t>
  </si>
  <si>
    <t>QUMAC-1042</t>
  </si>
  <si>
    <t>QUMAC-1043</t>
  </si>
  <si>
    <t>QUMAC-1044</t>
  </si>
  <si>
    <t>QUMAC-1045</t>
  </si>
  <si>
    <t>QUMAC-1046</t>
  </si>
  <si>
    <t>QUMAC-1047</t>
  </si>
  <si>
    <t>QUMAC-1049</t>
  </si>
  <si>
    <t>QUMAC-1050</t>
  </si>
  <si>
    <t>QUMAC-1051</t>
  </si>
  <si>
    <t>QUBI-1052</t>
  </si>
  <si>
    <t>QUMAC-1053</t>
  </si>
  <si>
    <t>QUAL-1054</t>
  </si>
  <si>
    <t>QUAL-1056</t>
  </si>
  <si>
    <t>QUMAC-1057</t>
  </si>
  <si>
    <t>QUMAC-1058</t>
  </si>
  <si>
    <t>QUMAC-1059</t>
  </si>
  <si>
    <t>QUMAC-1060</t>
  </si>
  <si>
    <t>QUMAC-1061</t>
  </si>
  <si>
    <t>QUMAC-1062</t>
  </si>
  <si>
    <t>QUMAC-1063</t>
  </si>
  <si>
    <t>QUE002154</t>
  </si>
  <si>
    <t>QUE002155</t>
  </si>
  <si>
    <t>QUE002156</t>
  </si>
  <si>
    <t>QUE002157</t>
  </si>
  <si>
    <t>QUE002158</t>
  </si>
  <si>
    <t>QUE002159</t>
  </si>
  <si>
    <t>QUE002160</t>
  </si>
  <si>
    <t>QUE002161</t>
  </si>
  <si>
    <t>QUE002162</t>
  </si>
  <si>
    <t>QUE002163</t>
  </si>
  <si>
    <t>QUE002164</t>
  </si>
  <si>
    <t>QUE002165</t>
  </si>
  <si>
    <t>QU__-1030</t>
  </si>
  <si>
    <t>QUAL-1048</t>
  </si>
  <si>
    <t>QU__-1055</t>
  </si>
  <si>
    <t>QUMAC-1064</t>
  </si>
  <si>
    <t>montana?</t>
  </si>
  <si>
    <t>Chestnut or hybrid?</t>
  </si>
  <si>
    <t>White or hybrid?</t>
  </si>
  <si>
    <t>Paul Gugger</t>
  </si>
  <si>
    <t>Connecticut</t>
  </si>
  <si>
    <t>Massachusetts</t>
  </si>
  <si>
    <t>Vermont</t>
  </si>
  <si>
    <t>https://www.inaturalist.org/observations/7476487</t>
  </si>
  <si>
    <t>https://www.inaturalist.org/observations/7476646</t>
  </si>
  <si>
    <t>https://www.inaturalist.org/observations/7476650</t>
  </si>
  <si>
    <t>https://www.inaturalist.org/observations/7478276</t>
  </si>
  <si>
    <t>https://www.inaturalist.org/observations/7483163</t>
  </si>
  <si>
    <t>https://www.inaturalist.org/observations/7483419</t>
  </si>
  <si>
    <t>https://www.inaturalist.org/observations/7483421</t>
  </si>
  <si>
    <t>https://www.inaturalist.org/observations/7483425</t>
  </si>
  <si>
    <t>https://www.inaturalist.org/observations/7483427</t>
  </si>
  <si>
    <t>https://www.inaturalist.org/observations/7483430</t>
  </si>
  <si>
    <t>https://www.inaturalist.org/observations/7483434</t>
  </si>
  <si>
    <t>https://www.inaturalist.org/observations/7483436</t>
  </si>
  <si>
    <t>https://www.inaturalist.org/observations/7483441</t>
  </si>
  <si>
    <t>https://www.inaturalist.org/observations/7483445</t>
  </si>
  <si>
    <t>https://www.inaturalist.org/observations/7483447</t>
  </si>
  <si>
    <t>https://www.inaturalist.org/observations/7483453</t>
  </si>
  <si>
    <t>https://www.inaturalist.org/observations/7483460</t>
  </si>
  <si>
    <t>https://www.inaturalist.org/observations/7490894</t>
  </si>
  <si>
    <t>https://www.inaturalist.org/observations/7499145</t>
  </si>
  <si>
    <t>https://www.inaturalist.org/observations/7499152</t>
  </si>
  <si>
    <t>https://www.inaturalist.org/observations/7499154</t>
  </si>
  <si>
    <t>https://www.inaturalist.org/observations/7499162</t>
  </si>
  <si>
    <t>https://www.inaturalist.org/observations/7499196</t>
  </si>
  <si>
    <t>https://www.inaturalist.org/observations/7499200</t>
  </si>
  <si>
    <t>https://www.inaturalist.org/observations/7499202</t>
  </si>
  <si>
    <t>https://www.inaturalist.org/observations/7499205</t>
  </si>
  <si>
    <t>https://www.inaturalist.org/observations/7499207</t>
  </si>
  <si>
    <t>https://www.inaturalist.org/observations/7499209</t>
  </si>
  <si>
    <t>https://www.inaturalist.org/observations/7499212</t>
  </si>
  <si>
    <t>https://www.inaturalist.org/observations/7499213</t>
  </si>
  <si>
    <t>https://www.inaturalist.org/observations/7499216</t>
  </si>
  <si>
    <t>https://www.inaturalist.org/observations/7499218</t>
  </si>
  <si>
    <t>https://www.inaturalist.org/observations/7499219</t>
  </si>
  <si>
    <t>https://www.inaturalist.org/observations/7499221</t>
  </si>
  <si>
    <t>https://www.inaturalist.org/observations/7499223</t>
  </si>
  <si>
    <t>https://www.inaturalist.org/observations/7499225</t>
  </si>
  <si>
    <t>https://www.inaturalist.org/observations/7499229</t>
  </si>
  <si>
    <t>Litchfield</t>
  </si>
  <si>
    <t>Berkshire</t>
  </si>
  <si>
    <t>Bennington</t>
  </si>
  <si>
    <t>Rutland</t>
  </si>
  <si>
    <t>Addison</t>
  </si>
  <si>
    <t>Chittenden</t>
  </si>
  <si>
    <t>Grand Isle</t>
  </si>
  <si>
    <t>Castleton</t>
  </si>
  <si>
    <t>Poultney</t>
  </si>
  <si>
    <t>Pittsford</t>
  </si>
  <si>
    <t>Cornwall</t>
  </si>
  <si>
    <t>Middlebury</t>
  </si>
  <si>
    <t>Ferrisburgh</t>
  </si>
  <si>
    <t>Charlotte</t>
  </si>
  <si>
    <t>Shelburne</t>
  </si>
  <si>
    <t>Burlington</t>
  </si>
  <si>
    <t>Colchester</t>
  </si>
  <si>
    <t>South Hero</t>
  </si>
  <si>
    <t>(tissue for DNA)8/16/2017; herbarium material: xxxx</t>
  </si>
  <si>
    <t>Quercus montana Willd. ?</t>
  </si>
  <si>
    <t>MO-MG542</t>
  </si>
  <si>
    <t>Mira Garner, Lindsey Worcester, James Trager</t>
  </si>
  <si>
    <t>Shaw Nature Reserve, Gray Summit, MO</t>
  </si>
  <si>
    <t>Flood plain woods</t>
  </si>
  <si>
    <t>1457 ft</t>
  </si>
  <si>
    <t>MO-MG543</t>
  </si>
  <si>
    <t>665 ft</t>
  </si>
  <si>
    <t>MO-MG544</t>
  </si>
  <si>
    <t>456 ft</t>
  </si>
  <si>
    <t>MO-MG545</t>
  </si>
  <si>
    <t>581 ft</t>
  </si>
  <si>
    <t>MO-MG546</t>
  </si>
  <si>
    <t>498 ft</t>
  </si>
  <si>
    <t>MO-MG547</t>
  </si>
  <si>
    <t>Nettle, Paw-paw, Shagbark Hickory</t>
  </si>
  <si>
    <t>440 ft</t>
  </si>
  <si>
    <t>MO-MG548</t>
  </si>
  <si>
    <t>Edge of woods, flood plain</t>
  </si>
  <si>
    <t>311 ft</t>
  </si>
  <si>
    <t>MO-MG549</t>
  </si>
  <si>
    <t>Flood plain, old field</t>
  </si>
  <si>
    <t>Rudbeckia laciniata, Sycamore, Ambrosia trifida, Elymus virginicus, Muehlenbergia sp</t>
  </si>
  <si>
    <t>478 ft</t>
  </si>
  <si>
    <t>MO-MG550</t>
  </si>
  <si>
    <t>Flood plain woods, (same as 550)</t>
  </si>
  <si>
    <t>559 ft</t>
  </si>
  <si>
    <t>MO-MG551</t>
  </si>
  <si>
    <t>Boxelder, Silver maple, Hackberry, Pawpaw, Spicebush</t>
  </si>
  <si>
    <t>MO-MG552</t>
  </si>
  <si>
    <t xml:space="preserve">Quercus </t>
  </si>
  <si>
    <t>Mira Garner, Lindsey Worcester</t>
  </si>
  <si>
    <t>St. Louis</t>
  </si>
  <si>
    <t>Tyson Research Center, Eureka, MO</t>
  </si>
  <si>
    <t>Upland oak-hickory forest</t>
  </si>
  <si>
    <t>865 ft</t>
  </si>
  <si>
    <t>MO-MG553</t>
  </si>
  <si>
    <t>MO-MG554</t>
  </si>
  <si>
    <t>MO-MG555</t>
  </si>
  <si>
    <t>736 ft</t>
  </si>
  <si>
    <t>MO-MG556</t>
  </si>
  <si>
    <t>813 ft</t>
  </si>
  <si>
    <t>MO-MG557</t>
  </si>
  <si>
    <t>804 ft</t>
  </si>
  <si>
    <t>MO-MG558</t>
  </si>
  <si>
    <t>MO-MG559</t>
  </si>
  <si>
    <t>MO-MG560</t>
  </si>
  <si>
    <t>MO-MG561</t>
  </si>
  <si>
    <t>816 ft</t>
  </si>
  <si>
    <t>MO-MG562</t>
  </si>
  <si>
    <t>MO-MG563</t>
  </si>
  <si>
    <t>867 ft</t>
  </si>
  <si>
    <t>MO-MG564</t>
  </si>
  <si>
    <t>Oak hickory forest, upland</t>
  </si>
  <si>
    <t>835 ft</t>
  </si>
  <si>
    <t>MO-MG565</t>
  </si>
  <si>
    <t>Quercus muehlenbergii Englm.</t>
  </si>
  <si>
    <t>843 ft</t>
  </si>
  <si>
    <t>MO-MG566</t>
  </si>
  <si>
    <t>MO-MG567</t>
  </si>
  <si>
    <t>891 ft</t>
  </si>
  <si>
    <t>MO-MG568</t>
  </si>
  <si>
    <t>822 ft</t>
  </si>
  <si>
    <t>MO-MG569</t>
  </si>
  <si>
    <t>801 ft</t>
  </si>
  <si>
    <t>MO-MG570</t>
  </si>
  <si>
    <t>Crawford</t>
  </si>
  <si>
    <t>Meramec State Park, Sullivan, MO, Campground, near bathrooms</t>
  </si>
  <si>
    <t>827 ft</t>
  </si>
  <si>
    <t>MO-MG571</t>
  </si>
  <si>
    <t>Meramec State Park, Sullivan, MO, Campground</t>
  </si>
  <si>
    <t>933 ft</t>
  </si>
  <si>
    <t>MO-MG572</t>
  </si>
  <si>
    <t>Quercus bicolor?</t>
  </si>
  <si>
    <t>MO-MG573</t>
  </si>
  <si>
    <t>(corky bark on branches)</t>
  </si>
  <si>
    <t>598 ft</t>
  </si>
  <si>
    <t>MO-MG574</t>
  </si>
  <si>
    <t>631 ft</t>
  </si>
  <si>
    <t>MO-MG575</t>
  </si>
  <si>
    <t>616 ft</t>
  </si>
  <si>
    <t>MO-MG576</t>
  </si>
  <si>
    <t>639 ft</t>
  </si>
  <si>
    <t>MO-MG577</t>
  </si>
  <si>
    <t>MO-MG578</t>
  </si>
  <si>
    <t>MO-MG579</t>
  </si>
  <si>
    <t>630 ft</t>
  </si>
  <si>
    <t>MO-MG580</t>
  </si>
  <si>
    <t>MO-MG581</t>
  </si>
  <si>
    <t>Over 300 years old!</t>
  </si>
  <si>
    <t>721 ft</t>
  </si>
  <si>
    <t>MO-MG582</t>
  </si>
  <si>
    <t>621 ft</t>
  </si>
  <si>
    <t>MO-MG583</t>
  </si>
  <si>
    <t>Savanna edge</t>
  </si>
  <si>
    <t>MO-MG584</t>
  </si>
  <si>
    <t>606 ft</t>
  </si>
  <si>
    <t>MO-MG585</t>
  </si>
  <si>
    <t>Meramec State Park, Sullivan, MO</t>
  </si>
  <si>
    <t>Roadside, upland</t>
  </si>
  <si>
    <t>687 ft</t>
  </si>
  <si>
    <t>MO-MG586</t>
  </si>
  <si>
    <t>763 ft</t>
  </si>
  <si>
    <t>MO-MG587</t>
  </si>
  <si>
    <t>MO-MG588</t>
  </si>
  <si>
    <t>Meramec State Park, Sullivan, MO, near Fireside Store</t>
  </si>
  <si>
    <t>869 ft</t>
  </si>
  <si>
    <t>MO-MG589</t>
  </si>
  <si>
    <t>MO-MG590</t>
  </si>
  <si>
    <t>Roadside,  upland</t>
  </si>
  <si>
    <t>846 ft</t>
  </si>
  <si>
    <t>MO-MG591</t>
  </si>
  <si>
    <t>Meramec State Park, Sullivan, MO, Fireside Store parking lot</t>
  </si>
  <si>
    <t>Upland</t>
  </si>
  <si>
    <t>MO-MG592</t>
  </si>
  <si>
    <r>
      <rPr>
        <sz val="11"/>
        <color theme="1"/>
        <rFont val="Calibri"/>
        <family val="2"/>
        <scheme val="minor"/>
      </rPr>
      <t>U</t>
    </r>
    <r>
      <rPr>
        <sz val="11"/>
        <color theme="1"/>
        <rFont val="Calibri"/>
        <family val="2"/>
        <scheme val="minor"/>
      </rPr>
      <t>pland</t>
    </r>
  </si>
  <si>
    <t>858 ft</t>
  </si>
  <si>
    <t>MO-MG593</t>
  </si>
  <si>
    <t>MO-MG594</t>
  </si>
  <si>
    <t>870 ft</t>
  </si>
  <si>
    <t>MO-MG595</t>
  </si>
  <si>
    <t>Meramec State Park, Sullivan, MO, Deer Hollow Trail head</t>
  </si>
  <si>
    <t>MO-MG596</t>
  </si>
  <si>
    <t>850 ft</t>
  </si>
  <si>
    <t>MO-MG597</t>
  </si>
  <si>
    <t>Meramec State Park, Sullivan, MO, behind cabins</t>
  </si>
  <si>
    <t>MO-MG598</t>
  </si>
  <si>
    <t>Upland savanna</t>
  </si>
  <si>
    <t>MO-MG599</t>
  </si>
  <si>
    <t>MO-MG600</t>
  </si>
  <si>
    <t>849 ft</t>
  </si>
  <si>
    <t>MO-MG601</t>
  </si>
  <si>
    <t>825 ft</t>
  </si>
  <si>
    <t>QUE002166</t>
  </si>
  <si>
    <t>QUE002167</t>
  </si>
  <si>
    <t>QUE002168</t>
  </si>
  <si>
    <t>QUE002169</t>
  </si>
  <si>
    <t>QUE002170</t>
  </si>
  <si>
    <t>QUE002171</t>
  </si>
  <si>
    <t>QUE002172</t>
  </si>
  <si>
    <t>QUE002173</t>
  </si>
  <si>
    <t>QUE002174</t>
  </si>
  <si>
    <t>QUE002175</t>
  </si>
  <si>
    <t>QUE002176</t>
  </si>
  <si>
    <t>QUE002177</t>
  </si>
  <si>
    <t>QUE002178</t>
  </si>
  <si>
    <t>QUE002179</t>
  </si>
  <si>
    <t>QUE002180</t>
  </si>
  <si>
    <t>QUE002181</t>
  </si>
  <si>
    <t>QUE002182</t>
  </si>
  <si>
    <t>QUE002183</t>
  </si>
  <si>
    <t>QUE002184</t>
  </si>
  <si>
    <t>QUE002185</t>
  </si>
  <si>
    <t>QUE002186</t>
  </si>
  <si>
    <t>QUE002187</t>
  </si>
  <si>
    <t>QUE002188</t>
  </si>
  <si>
    <t>QUE002189</t>
  </si>
  <si>
    <t>QUE002190</t>
  </si>
  <si>
    <t>QUE002191</t>
  </si>
  <si>
    <t>QUE002192</t>
  </si>
  <si>
    <t>QUE002193</t>
  </si>
  <si>
    <t>QUE002194</t>
  </si>
  <si>
    <t>QUE002195</t>
  </si>
  <si>
    <t>QUE002196</t>
  </si>
  <si>
    <t>QUE002197</t>
  </si>
  <si>
    <t>QUE002198</t>
  </si>
  <si>
    <t>QUE002199</t>
  </si>
  <si>
    <t>QUE002200</t>
  </si>
  <si>
    <t>QUE002201</t>
  </si>
  <si>
    <t>QUE002202</t>
  </si>
  <si>
    <t>QUE002203</t>
  </si>
  <si>
    <t>QUE002204</t>
  </si>
  <si>
    <t>QUE002205</t>
  </si>
  <si>
    <t>QUE002206</t>
  </si>
  <si>
    <t>QUE002207</t>
  </si>
  <si>
    <t>QUE002208</t>
  </si>
  <si>
    <t>QUE002209</t>
  </si>
  <si>
    <t>QUE002210</t>
  </si>
  <si>
    <t>QUE002211</t>
  </si>
  <si>
    <t>QUE002212</t>
  </si>
  <si>
    <t>QUE002213</t>
  </si>
  <si>
    <t>QUE002214</t>
  </si>
  <si>
    <t>QUE002215</t>
  </si>
  <si>
    <t>QUE002216</t>
  </si>
  <si>
    <t>QUE002217</t>
  </si>
  <si>
    <t>QUE002218</t>
  </si>
  <si>
    <t>QUE002219</t>
  </si>
  <si>
    <t>QUE002220</t>
  </si>
  <si>
    <t>QUE002221</t>
  </si>
  <si>
    <t>QUE002222</t>
  </si>
  <si>
    <t>QUE002223</t>
  </si>
  <si>
    <t>QUE002224</t>
  </si>
  <si>
    <t>QUE002225</t>
  </si>
  <si>
    <r>
      <rPr>
        <sz val="11"/>
        <color theme="1"/>
        <rFont val="Calibri"/>
        <family val="2"/>
        <scheme val="minor"/>
      </rPr>
      <t>Quercus sadleriana R. Br.ter</t>
    </r>
  </si>
  <si>
    <r>
      <t>Nuevo Le</t>
    </r>
    <r>
      <rPr>
        <sz val="11"/>
        <color theme="1"/>
        <rFont val="Calibri"/>
        <family val="2"/>
        <scheme val="minor"/>
      </rPr>
      <t>ón</t>
    </r>
  </si>
  <si>
    <r>
      <t>Quercus ithaburensis</t>
    </r>
    <r>
      <rPr>
        <sz val="11"/>
        <color theme="1"/>
        <rFont val="Calibri"/>
        <family val="2"/>
        <scheme val="minor"/>
      </rPr>
      <t xml:space="preserve"> Decaisne </t>
    </r>
  </si>
  <si>
    <r>
      <t xml:space="preserve">Quercus cerris </t>
    </r>
    <r>
      <rPr>
        <sz val="11"/>
        <color theme="1"/>
        <rFont val="Calibri"/>
        <family val="2"/>
        <scheme val="minor"/>
      </rPr>
      <t>L</t>
    </r>
  </si>
  <si>
    <r>
      <t>Quercus look </t>
    </r>
    <r>
      <rPr>
        <sz val="11"/>
        <color theme="1"/>
        <rFont val="Calibri"/>
        <family val="2"/>
        <scheme val="minor"/>
      </rPr>
      <t>Kotschy.</t>
    </r>
  </si>
  <si>
    <r>
      <t xml:space="preserve">moist gully on noth facing slope with lime stone rocks, dense woodland and forest of Quercus boissierii, Sorbus, near group of Eriolobus trilobata, Crataegus and Styrax, </t>
    </r>
    <r>
      <rPr>
        <sz val="11"/>
        <color rgb="FF3F3F76"/>
        <rFont val="Calibri"/>
        <family val="2"/>
        <scheme val="minor"/>
      </rPr>
      <t>near yellow road barrier</t>
    </r>
    <r>
      <rPr>
        <sz val="11"/>
        <color theme="1"/>
        <rFont val="Calibri"/>
        <family val="2"/>
        <scheme val="minor"/>
      </rPr>
      <t>. Isolated tree in dense shade.</t>
    </r>
  </si>
  <si>
    <t>to be mailed later</t>
  </si>
  <si>
    <t>EXTRACTION LABELING</t>
  </si>
  <si>
    <t>OK-MG352 A</t>
  </si>
  <si>
    <t>OK-MG352 B</t>
  </si>
  <si>
    <t>KS-MG406</t>
  </si>
  <si>
    <t>Mira Garner, Craig C. Freeman, Sara Desmond</t>
  </si>
  <si>
    <t>Shawnee Mission Park</t>
  </si>
  <si>
    <t>Path walkway</t>
  </si>
  <si>
    <t>KS-MG407</t>
  </si>
  <si>
    <t>Path</t>
  </si>
  <si>
    <t>KS-MG408</t>
  </si>
  <si>
    <t>313 m</t>
  </si>
  <si>
    <t>KS-MG409</t>
  </si>
  <si>
    <t>Woods area</t>
  </si>
  <si>
    <t>KS-MG410</t>
  </si>
  <si>
    <t>Woods</t>
  </si>
  <si>
    <t>1047 ft</t>
  </si>
  <si>
    <t>KS-MG411</t>
  </si>
  <si>
    <t>KS-MG412</t>
  </si>
  <si>
    <t>237 m</t>
  </si>
  <si>
    <t>KS-MG413</t>
  </si>
  <si>
    <t>KS-MG414</t>
  </si>
  <si>
    <t>289 m</t>
  </si>
  <si>
    <t>KS-MG415</t>
  </si>
  <si>
    <t>280 m</t>
  </si>
  <si>
    <t>KS-MG416</t>
  </si>
  <si>
    <t>KS-MG417</t>
  </si>
  <si>
    <t>KS-MG418</t>
  </si>
  <si>
    <t>KS-MG419</t>
  </si>
  <si>
    <t>KS-MG420</t>
  </si>
  <si>
    <t>KS-MG421</t>
  </si>
  <si>
    <t>277 m</t>
  </si>
  <si>
    <t>KS-MG422</t>
  </si>
  <si>
    <t>KS-MG423</t>
  </si>
  <si>
    <t>273 m</t>
  </si>
  <si>
    <t>KS-MG424</t>
  </si>
  <si>
    <t>272 m</t>
  </si>
  <si>
    <t>KS-MG425</t>
  </si>
  <si>
    <t>275 m</t>
  </si>
  <si>
    <t>KS-MG426</t>
  </si>
  <si>
    <t>281 m</t>
  </si>
  <si>
    <t>KS-MG427</t>
  </si>
  <si>
    <t>283 m</t>
  </si>
  <si>
    <t>KS-MG428</t>
  </si>
  <si>
    <t>KS-MG429</t>
  </si>
  <si>
    <t>279 m</t>
  </si>
  <si>
    <t>KS-MG430</t>
  </si>
  <si>
    <t>KS-MG431</t>
  </si>
  <si>
    <t>278 m</t>
  </si>
  <si>
    <t>KS-MG432</t>
  </si>
  <si>
    <t>287 m</t>
  </si>
  <si>
    <t>KS-MG433</t>
  </si>
  <si>
    <t>KS-MG434</t>
  </si>
  <si>
    <t>KS-MG435</t>
  </si>
  <si>
    <t>KS-MG436</t>
  </si>
  <si>
    <t>282 m</t>
  </si>
  <si>
    <t>KS-MG437</t>
  </si>
  <si>
    <t>KS-MG438</t>
  </si>
  <si>
    <t>KS-MG439</t>
  </si>
  <si>
    <t>KS-MG440</t>
  </si>
  <si>
    <t>270 m</t>
  </si>
  <si>
    <t>KS-MG441</t>
  </si>
  <si>
    <t>Woods path</t>
  </si>
  <si>
    <t>KS-MG442</t>
  </si>
  <si>
    <t>KS-MG443</t>
  </si>
  <si>
    <t>Shawnee Mission Park, Woods near picnic area</t>
  </si>
  <si>
    <t>KS-MG444</t>
  </si>
  <si>
    <t>Shawnee Mission Park, Near parking lot</t>
  </si>
  <si>
    <t>KS-MG445</t>
  </si>
  <si>
    <t>Mowed area</t>
  </si>
  <si>
    <t>KS-MG446</t>
  </si>
  <si>
    <t>Shawnee Mission Park, Near driveway</t>
  </si>
  <si>
    <t>284 m</t>
  </si>
  <si>
    <t>KS-MG447</t>
  </si>
  <si>
    <t>Breidenthal Woods/Baldwin Woods</t>
  </si>
  <si>
    <t>321 m</t>
  </si>
  <si>
    <t>KS-MG448</t>
  </si>
  <si>
    <t>316 m</t>
  </si>
  <si>
    <t>KS-MG449</t>
  </si>
  <si>
    <t>318 m</t>
  </si>
  <si>
    <t>KS-MG450</t>
  </si>
  <si>
    <t>KS-MG451</t>
  </si>
  <si>
    <t>KS-MG452</t>
  </si>
  <si>
    <t>324 m</t>
  </si>
  <si>
    <t>KS-MG453</t>
  </si>
  <si>
    <t>320 m</t>
  </si>
  <si>
    <t>KS-MG454</t>
  </si>
  <si>
    <t>KS-MG455</t>
  </si>
  <si>
    <t>323 m</t>
  </si>
  <si>
    <t>KS-MG456</t>
  </si>
  <si>
    <t>KS-MG457</t>
  </si>
  <si>
    <t>307 m</t>
  </si>
  <si>
    <t>KS-MG458</t>
  </si>
  <si>
    <t>305 m</t>
  </si>
  <si>
    <t>KS-MG459</t>
  </si>
  <si>
    <t>KS-MG460</t>
  </si>
  <si>
    <t>KS-MG461</t>
  </si>
  <si>
    <t>KS-MG462</t>
  </si>
  <si>
    <t>312 m</t>
  </si>
  <si>
    <t>KS-MG463</t>
  </si>
  <si>
    <t>KS-MG464</t>
  </si>
  <si>
    <t>303 m</t>
  </si>
  <si>
    <t>KS-MG465</t>
  </si>
  <si>
    <t>KS-MG466</t>
  </si>
  <si>
    <t>304 m</t>
  </si>
  <si>
    <t>KS-MG467</t>
  </si>
  <si>
    <t>KS-MG468</t>
  </si>
  <si>
    <t>KS-MG469</t>
  </si>
  <si>
    <t>302 m</t>
  </si>
  <si>
    <t>KS-MG470</t>
  </si>
  <si>
    <t>KS-MG471</t>
  </si>
  <si>
    <t>KS-MG472</t>
  </si>
  <si>
    <t>299 m</t>
  </si>
  <si>
    <t>KS-MG473</t>
  </si>
  <si>
    <t>Riley</t>
  </si>
  <si>
    <t>Konza Prairie, Manhattan, KS, Roadside near lab</t>
  </si>
  <si>
    <t>KS-MG474</t>
  </si>
  <si>
    <t>Konza Prairie, Manhattan, KS, Near nature trail-along King's Creek</t>
  </si>
  <si>
    <t>KS-MG475</t>
  </si>
  <si>
    <t>1198 ft</t>
  </si>
  <si>
    <t>KS-MG476</t>
  </si>
  <si>
    <t>1096 ft</t>
  </si>
  <si>
    <t>KS-MG477</t>
  </si>
  <si>
    <t>Konza Prairie, Manhattan, KS, Off trail-along King's Creek</t>
  </si>
  <si>
    <t>1094 ft</t>
  </si>
  <si>
    <t>KS-MG478</t>
  </si>
  <si>
    <t>KS-MG479</t>
  </si>
  <si>
    <t>1077 ft</t>
  </si>
  <si>
    <t>KS-MG480</t>
  </si>
  <si>
    <t>Konza Prairie, Manhattan, KS, Near nature trail/entrance to prairie</t>
  </si>
  <si>
    <t>1081 ft</t>
  </si>
  <si>
    <t>KS-MG481</t>
  </si>
  <si>
    <t>Konza Prairie, Manhattan, KS, Near trail/entrance to prairie</t>
  </si>
  <si>
    <t>1071 ft</t>
  </si>
  <si>
    <t>KS-MG482</t>
  </si>
  <si>
    <t>Konza Prairie, Manhattan, KS, Along King's Creek</t>
  </si>
  <si>
    <t>1098 ft</t>
  </si>
  <si>
    <t>KS-MG483</t>
  </si>
  <si>
    <t>Konza Prairie, Manhattan, KS</t>
  </si>
  <si>
    <t>Roadside, along prairie</t>
  </si>
  <si>
    <t>1125 ft</t>
  </si>
  <si>
    <t>KS-MG484</t>
  </si>
  <si>
    <t>Konza Prairie, Manhattan, KS, Along nature trail</t>
  </si>
  <si>
    <t>KS-MG485</t>
  </si>
  <si>
    <t>KS-MG486</t>
  </si>
  <si>
    <t>Woods off trail</t>
  </si>
  <si>
    <t>1134 ft</t>
  </si>
  <si>
    <t>KS-MG487</t>
  </si>
  <si>
    <t>Konza Prairie, Manhattan, KS, Off nature trail</t>
  </si>
  <si>
    <t>Upland wooded area</t>
  </si>
  <si>
    <t>1144 ft</t>
  </si>
  <si>
    <t>KS-MG488</t>
  </si>
  <si>
    <t>Limestone outcrop</t>
  </si>
  <si>
    <t>1180 ft</t>
  </si>
  <si>
    <t>KS-MG489</t>
  </si>
  <si>
    <t>Konza Prairie, Manhattan, KS, Area off trail, near top of hill</t>
  </si>
  <si>
    <t>KS-MG490</t>
  </si>
  <si>
    <t>Upland prairie</t>
  </si>
  <si>
    <t>1100 ft</t>
  </si>
  <si>
    <t>KS-MG491</t>
  </si>
  <si>
    <t>Hillside, woody grove</t>
  </si>
  <si>
    <t>1103 ft</t>
  </si>
  <si>
    <t>KS-MG492</t>
  </si>
  <si>
    <t>Hillside prairie, near wooded edge</t>
  </si>
  <si>
    <t>1104 ft</t>
  </si>
  <si>
    <t>285m</t>
  </si>
  <si>
    <t>QUE002226</t>
  </si>
  <si>
    <t>QUE002227</t>
  </si>
  <si>
    <t>QUE002228</t>
  </si>
  <si>
    <t>QUE002229</t>
  </si>
  <si>
    <t>QUE002230</t>
  </si>
  <si>
    <t>QUE002231</t>
  </si>
  <si>
    <t>QUE002232</t>
  </si>
  <si>
    <t>QUE002233</t>
  </si>
  <si>
    <t>QUE002234</t>
  </si>
  <si>
    <t>QUE002235</t>
  </si>
  <si>
    <t>QUE002236</t>
  </si>
  <si>
    <t>QUE002237</t>
  </si>
  <si>
    <t>QUE002238</t>
  </si>
  <si>
    <t>QUE002239</t>
  </si>
  <si>
    <t>QUE002240</t>
  </si>
  <si>
    <t>QUE002241</t>
  </si>
  <si>
    <t>QUE002242</t>
  </si>
  <si>
    <t>QUE002243</t>
  </si>
  <si>
    <t>QUE002244</t>
  </si>
  <si>
    <t>QUE002245</t>
  </si>
  <si>
    <t>QUE002246</t>
  </si>
  <si>
    <t>QUE002247</t>
  </si>
  <si>
    <t>QUE002248</t>
  </si>
  <si>
    <t>QUE002249</t>
  </si>
  <si>
    <t>QUE002250</t>
  </si>
  <si>
    <t>QUE002251</t>
  </si>
  <si>
    <t>QUE002252</t>
  </si>
  <si>
    <t>QUE002253</t>
  </si>
  <si>
    <t>QUE002254</t>
  </si>
  <si>
    <t>QUE002255</t>
  </si>
  <si>
    <t>QUE002256</t>
  </si>
  <si>
    <t>QUE002257</t>
  </si>
  <si>
    <t>QUE002258</t>
  </si>
  <si>
    <t>QUE002259</t>
  </si>
  <si>
    <t>QUE002260</t>
  </si>
  <si>
    <t>QUE002261</t>
  </si>
  <si>
    <t>QUE002262</t>
  </si>
  <si>
    <t>QUE002263</t>
  </si>
  <si>
    <t>QUE002264</t>
  </si>
  <si>
    <t>QUE002265</t>
  </si>
  <si>
    <t>QUE002266</t>
  </si>
  <si>
    <t>QUE002267</t>
  </si>
  <si>
    <t>QUE002268</t>
  </si>
  <si>
    <t>QUE002269</t>
  </si>
  <si>
    <t>QUE002270</t>
  </si>
  <si>
    <t>QUE002271</t>
  </si>
  <si>
    <t>QUE002272</t>
  </si>
  <si>
    <t>QUE002273</t>
  </si>
  <si>
    <t>QUE002274</t>
  </si>
  <si>
    <t>QUE002275</t>
  </si>
  <si>
    <t>QUE002276</t>
  </si>
  <si>
    <t>QUE002277</t>
  </si>
  <si>
    <t>QUE002278</t>
  </si>
  <si>
    <t>QUE002279</t>
  </si>
  <si>
    <t>QUE002280</t>
  </si>
  <si>
    <t>QUE002281</t>
  </si>
  <si>
    <t>QUE002282</t>
  </si>
  <si>
    <t>QUE002283</t>
  </si>
  <si>
    <t>QUE002284</t>
  </si>
  <si>
    <t>QUE002285</t>
  </si>
  <si>
    <t>QUE002286</t>
  </si>
  <si>
    <t>QUE002287</t>
  </si>
  <si>
    <t>QUE002288</t>
  </si>
  <si>
    <t>QUE002289</t>
  </si>
  <si>
    <t>QUE002290</t>
  </si>
  <si>
    <t>QUE002291</t>
  </si>
  <si>
    <t>QUE002292</t>
  </si>
  <si>
    <t>QUE002293</t>
  </si>
  <si>
    <t>QUE002294</t>
  </si>
  <si>
    <t>QUE002295</t>
  </si>
  <si>
    <t>QUE002296</t>
  </si>
  <si>
    <t>QUE002297</t>
  </si>
  <si>
    <t>QUE002298</t>
  </si>
  <si>
    <t>QUE002299</t>
  </si>
  <si>
    <t>QUE002300</t>
  </si>
  <si>
    <t>QUE002301</t>
  </si>
  <si>
    <t>QUE002302</t>
  </si>
  <si>
    <t>QUE002303</t>
  </si>
  <si>
    <t>QUE002304</t>
  </si>
  <si>
    <t>QUE002305</t>
  </si>
  <si>
    <t>QUE002306</t>
  </si>
  <si>
    <t>QUE002307</t>
  </si>
  <si>
    <t>QUE002308</t>
  </si>
  <si>
    <t>QUE002309</t>
  </si>
  <si>
    <t>QUE002310</t>
  </si>
  <si>
    <t>QUE002311</t>
  </si>
  <si>
    <t>QUE002312</t>
  </si>
  <si>
    <t>Quercus marilandica (L.) Munchh.</t>
  </si>
  <si>
    <t>Quercus marilandica (L) Munchh.</t>
  </si>
  <si>
    <t>MI-MG650</t>
  </si>
  <si>
    <t>MI-MG651</t>
  </si>
  <si>
    <t>MI-MG652</t>
  </si>
  <si>
    <t>MI-MG653</t>
  </si>
  <si>
    <t>MI-MG654</t>
  </si>
  <si>
    <t>MI-MG655</t>
  </si>
  <si>
    <t>MI-MG656</t>
  </si>
  <si>
    <t>MI-MG657</t>
  </si>
  <si>
    <t>MI-MG658</t>
  </si>
  <si>
    <t>MI-MG659</t>
  </si>
  <si>
    <t>MI-MG660</t>
  </si>
  <si>
    <t>MI-MG661</t>
  </si>
  <si>
    <t>MI-MG662</t>
  </si>
  <si>
    <t>MI-MG663</t>
  </si>
  <si>
    <t>MI-MG664</t>
  </si>
  <si>
    <t>MI-MG665</t>
  </si>
  <si>
    <t>MI-MG666</t>
  </si>
  <si>
    <t>MI-MG667</t>
  </si>
  <si>
    <t>MI-MG668</t>
  </si>
  <si>
    <t>MI-MG669</t>
  </si>
  <si>
    <t>MI-MG670</t>
  </si>
  <si>
    <t>MI-MG671</t>
  </si>
  <si>
    <t>MI-MG672</t>
  </si>
  <si>
    <t>MI-MG673</t>
  </si>
  <si>
    <t>MI-MG674</t>
  </si>
  <si>
    <t>MI-MG675</t>
  </si>
  <si>
    <t>MI-MG676</t>
  </si>
  <si>
    <t>MI-MG677</t>
  </si>
  <si>
    <t>MI-MG678</t>
  </si>
  <si>
    <t>MI-MG679</t>
  </si>
  <si>
    <t>MI-MG680</t>
  </si>
  <si>
    <t>MI-MG681</t>
  </si>
  <si>
    <t>MI-MG682</t>
  </si>
  <si>
    <t>MI-MG683</t>
  </si>
  <si>
    <t>MI-MG684</t>
  </si>
  <si>
    <t>MI-MG685</t>
  </si>
  <si>
    <t>MI-MG686</t>
  </si>
  <si>
    <t>MI-MG687</t>
  </si>
  <si>
    <t>MI-MG688</t>
  </si>
  <si>
    <t>MI-MG689</t>
  </si>
  <si>
    <t>MI-MG690</t>
  </si>
  <si>
    <t>MI-MG691</t>
  </si>
  <si>
    <t>MI-MG692</t>
  </si>
  <si>
    <t>MI-MG693</t>
  </si>
  <si>
    <t>MI-MG694</t>
  </si>
  <si>
    <t>MI-MG695</t>
  </si>
  <si>
    <t>MI-MG696</t>
  </si>
  <si>
    <t>MI-MG697</t>
  </si>
  <si>
    <t>MI-MG698</t>
  </si>
  <si>
    <t>MI-MG699</t>
  </si>
  <si>
    <t>QUE002313</t>
  </si>
  <si>
    <t>QUE002314</t>
  </si>
  <si>
    <t>QUE002315</t>
  </si>
  <si>
    <t>QUE002316</t>
  </si>
  <si>
    <t>QUE002317</t>
  </si>
  <si>
    <t>QUE002318</t>
  </si>
  <si>
    <t>QUE002319</t>
  </si>
  <si>
    <t>QUE002320</t>
  </si>
  <si>
    <t>QUE002321</t>
  </si>
  <si>
    <t>QUE002322</t>
  </si>
  <si>
    <t>QUE002323</t>
  </si>
  <si>
    <t>QUE002324</t>
  </si>
  <si>
    <t>QUE002325</t>
  </si>
  <si>
    <t>QUE002326</t>
  </si>
  <si>
    <t>QUE002327</t>
  </si>
  <si>
    <t>QUE002328</t>
  </si>
  <si>
    <t>QUE002329</t>
  </si>
  <si>
    <t>QUE002330</t>
  </si>
  <si>
    <t>QUE002331</t>
  </si>
  <si>
    <t>QUE002332</t>
  </si>
  <si>
    <t>QUE002333</t>
  </si>
  <si>
    <t>QUE002334</t>
  </si>
  <si>
    <t>QUE002335</t>
  </si>
  <si>
    <t>QUE002336</t>
  </si>
  <si>
    <t>QUE002337</t>
  </si>
  <si>
    <t>QUE002338</t>
  </si>
  <si>
    <t>QUE002339</t>
  </si>
  <si>
    <t>QUE002340</t>
  </si>
  <si>
    <t>QUE002341</t>
  </si>
  <si>
    <t>QUE002342</t>
  </si>
  <si>
    <t>QUE002343</t>
  </si>
  <si>
    <t>QUE002344</t>
  </si>
  <si>
    <t>QUE002345</t>
  </si>
  <si>
    <t>QUE002346</t>
  </si>
  <si>
    <t>QUE002347</t>
  </si>
  <si>
    <t>QUE002348</t>
  </si>
  <si>
    <t>QUE002349</t>
  </si>
  <si>
    <t>QUE002350</t>
  </si>
  <si>
    <t>QUE002351</t>
  </si>
  <si>
    <t>QUE002352</t>
  </si>
  <si>
    <t>QUE002353</t>
  </si>
  <si>
    <t>QUE002354</t>
  </si>
  <si>
    <t>QUE002355</t>
  </si>
  <si>
    <t>QUE002356</t>
  </si>
  <si>
    <t>QUE002357</t>
  </si>
  <si>
    <t>QUE002358</t>
  </si>
  <si>
    <t>QUE002359</t>
  </si>
  <si>
    <t>QUE002360</t>
  </si>
  <si>
    <t>QUE002361</t>
  </si>
  <si>
    <t>QUE002362</t>
  </si>
  <si>
    <t>St. Joseph</t>
  </si>
  <si>
    <t>Three Rivers State Game Area</t>
  </si>
  <si>
    <t>Oak maple forest</t>
  </si>
  <si>
    <t>874 ft</t>
  </si>
  <si>
    <t>875 ft</t>
  </si>
  <si>
    <t>931 ft</t>
  </si>
  <si>
    <t>893 ft</t>
  </si>
  <si>
    <t>916 ft</t>
  </si>
  <si>
    <t>900 ft</t>
  </si>
  <si>
    <t>914 ft</t>
  </si>
  <si>
    <t>873 ft</t>
  </si>
  <si>
    <t>Pinconning Park, Campground</t>
  </si>
  <si>
    <t>624 ft</t>
  </si>
  <si>
    <t>573 ft</t>
  </si>
  <si>
    <t>Pinconning Park, Ed Donnelly Trail</t>
  </si>
  <si>
    <t>Lakeshore oak  maple woods</t>
  </si>
  <si>
    <t>561 ft</t>
  </si>
  <si>
    <t>558 ft</t>
  </si>
  <si>
    <t>620 ft</t>
  </si>
  <si>
    <t>Pinconning Park, By cabins</t>
  </si>
  <si>
    <t>610 ft</t>
  </si>
  <si>
    <t>595 ft</t>
  </si>
  <si>
    <t>580 ft</t>
  </si>
  <si>
    <t>Washtenaw</t>
  </si>
  <si>
    <t>Oak hickory woods</t>
  </si>
  <si>
    <t>Barton Nature Area, Ann Arbor, Picnic Area</t>
  </si>
  <si>
    <t>Barton Nature Area, Ann Arbor, Roadside</t>
  </si>
  <si>
    <t>Barton Nature Area, Ann Arbor, Roadside by Bird Hill Natural Area</t>
  </si>
  <si>
    <t>Barton Nature Area, Ann Arbor, Off Trail</t>
  </si>
  <si>
    <t>978 ft</t>
  </si>
  <si>
    <t>803 ft</t>
  </si>
  <si>
    <t>805 ft</t>
  </si>
  <si>
    <t>872 ft</t>
  </si>
  <si>
    <t>823 ft</t>
  </si>
  <si>
    <t>841 ft</t>
  </si>
  <si>
    <t>Ingham</t>
  </si>
  <si>
    <t>Lake Lansing Park, East Lansing</t>
  </si>
  <si>
    <t>Lake Lansing Park, East Lansing, Picnic Area</t>
  </si>
  <si>
    <t>Lake Lansing Park, East Lansing, Edge of marsh</t>
  </si>
  <si>
    <t>910 ft</t>
  </si>
  <si>
    <t>Quercus hybrid? Alba x macrocarpa?</t>
  </si>
  <si>
    <t>810 ft</t>
  </si>
  <si>
    <t>905 ft</t>
  </si>
  <si>
    <t>851 ft</t>
  </si>
  <si>
    <t>878 ft</t>
  </si>
  <si>
    <t>901 ft</t>
  </si>
  <si>
    <t>909 ft</t>
  </si>
  <si>
    <t>887 ft</t>
  </si>
  <si>
    <t>952 ft</t>
  </si>
  <si>
    <t>908 ft</t>
  </si>
  <si>
    <t>904 ft</t>
  </si>
  <si>
    <t>WI-MG700</t>
  </si>
  <si>
    <t>WI-MG701</t>
  </si>
  <si>
    <t>WI-MG702</t>
  </si>
  <si>
    <t>WI-MG703</t>
  </si>
  <si>
    <t>WI-MG704</t>
  </si>
  <si>
    <t>WI-MG705</t>
  </si>
  <si>
    <t>WI-MG706</t>
  </si>
  <si>
    <t>WI-MG707</t>
  </si>
  <si>
    <t>WI-MG708</t>
  </si>
  <si>
    <t>WI-MG709</t>
  </si>
  <si>
    <t>WI-MG710</t>
  </si>
  <si>
    <t>WI-MG711</t>
  </si>
  <si>
    <t>WI-MG712</t>
  </si>
  <si>
    <t>WI-MG713</t>
  </si>
  <si>
    <t>WI-MG714</t>
  </si>
  <si>
    <t>WI-MG715</t>
  </si>
  <si>
    <t>WI-MG716</t>
  </si>
  <si>
    <t>WI-MG717</t>
  </si>
  <si>
    <t>WI-MG718</t>
  </si>
  <si>
    <t>WI-MG719</t>
  </si>
  <si>
    <t>WI-MG720</t>
  </si>
  <si>
    <t>WI-MG721</t>
  </si>
  <si>
    <t>WI-MG722</t>
  </si>
  <si>
    <t>WI-MG723</t>
  </si>
  <si>
    <t>WI-MG724</t>
  </si>
  <si>
    <t>WI-MG725</t>
  </si>
  <si>
    <t>WI-MG726</t>
  </si>
  <si>
    <t>WI-MG727</t>
  </si>
  <si>
    <t>WI-MG728</t>
  </si>
  <si>
    <t>WI-MG729</t>
  </si>
  <si>
    <t>WI-MG730</t>
  </si>
  <si>
    <t>WI-MG731</t>
  </si>
  <si>
    <t>WI-MG732</t>
  </si>
  <si>
    <t>WI-MG733</t>
  </si>
  <si>
    <t>WI-MG734</t>
  </si>
  <si>
    <t>WI-MG735</t>
  </si>
  <si>
    <t>WI-MG736</t>
  </si>
  <si>
    <t>WI-MG737</t>
  </si>
  <si>
    <t>WI-MG738</t>
  </si>
  <si>
    <t>WI-MG739</t>
  </si>
  <si>
    <t>WI-MG740</t>
  </si>
  <si>
    <t>WI-MG741</t>
  </si>
  <si>
    <t>WI-MG742</t>
  </si>
  <si>
    <t>WI-MG743</t>
  </si>
  <si>
    <t>WI-MG744</t>
  </si>
  <si>
    <t>WI-MG745</t>
  </si>
  <si>
    <t>WI-MG746</t>
  </si>
  <si>
    <t>WI-MG747</t>
  </si>
  <si>
    <t>WI-MG748</t>
  </si>
  <si>
    <t>WI-MG749</t>
  </si>
  <si>
    <t>WI-MG750</t>
  </si>
  <si>
    <t>WI-MG751</t>
  </si>
  <si>
    <t>WI-MG752</t>
  </si>
  <si>
    <t>WI-MG753</t>
  </si>
  <si>
    <t>WI-MG754</t>
  </si>
  <si>
    <t>WI-MG755</t>
  </si>
  <si>
    <t>WI-MG756</t>
  </si>
  <si>
    <t>WI-MG757</t>
  </si>
  <si>
    <t>WI-MG758</t>
  </si>
  <si>
    <t>WI-MG759</t>
  </si>
  <si>
    <t>WI-MG760</t>
  </si>
  <si>
    <t>QUE002363</t>
  </si>
  <si>
    <t>QUE002364</t>
  </si>
  <si>
    <t>QUE002365</t>
  </si>
  <si>
    <t>QUE002366</t>
  </si>
  <si>
    <t>QUE002367</t>
  </si>
  <si>
    <t>QUE002368</t>
  </si>
  <si>
    <t>QUE002369</t>
  </si>
  <si>
    <t>QUE002370</t>
  </si>
  <si>
    <t>QUE002371</t>
  </si>
  <si>
    <t>QUE002372</t>
  </si>
  <si>
    <t>QUE002373</t>
  </si>
  <si>
    <t>QUE002374</t>
  </si>
  <si>
    <t>QUE002375</t>
  </si>
  <si>
    <t>QUE002376</t>
  </si>
  <si>
    <t>QUE002377</t>
  </si>
  <si>
    <t>QUE002378</t>
  </si>
  <si>
    <t>QUE002379</t>
  </si>
  <si>
    <t>QUE002380</t>
  </si>
  <si>
    <t>QUE002381</t>
  </si>
  <si>
    <t>QUE002382</t>
  </si>
  <si>
    <t>QUE002383</t>
  </si>
  <si>
    <t>QUE002384</t>
  </si>
  <si>
    <t>QUE002385</t>
  </si>
  <si>
    <t>QUE002386</t>
  </si>
  <si>
    <t>QUE002387</t>
  </si>
  <si>
    <t>QUE002388</t>
  </si>
  <si>
    <t>QUE002389</t>
  </si>
  <si>
    <t>QUE002390</t>
  </si>
  <si>
    <t>QUE002391</t>
  </si>
  <si>
    <t>QUE002392</t>
  </si>
  <si>
    <t>QUE002393</t>
  </si>
  <si>
    <t>QUE002394</t>
  </si>
  <si>
    <t>QUE002395</t>
  </si>
  <si>
    <t>QUE002396</t>
  </si>
  <si>
    <t>QUE002397</t>
  </si>
  <si>
    <t>QUE002398</t>
  </si>
  <si>
    <t>QUE002399</t>
  </si>
  <si>
    <t>QUE002400</t>
  </si>
  <si>
    <t>QUE002401</t>
  </si>
  <si>
    <t>QUE002402</t>
  </si>
  <si>
    <t>QUE002403</t>
  </si>
  <si>
    <t>QUE002404</t>
  </si>
  <si>
    <t>QUE002405</t>
  </si>
  <si>
    <t>QUE002406</t>
  </si>
  <si>
    <t>QUE002407</t>
  </si>
  <si>
    <t>QUE002408</t>
  </si>
  <si>
    <t>QUE002409</t>
  </si>
  <si>
    <t>QUE002410</t>
  </si>
  <si>
    <t>QUE002411</t>
  </si>
  <si>
    <t>QUE002412</t>
  </si>
  <si>
    <t>QUE002413</t>
  </si>
  <si>
    <t>QUE002414</t>
  </si>
  <si>
    <t>QUE002415</t>
  </si>
  <si>
    <t>QUE002416</t>
  </si>
  <si>
    <t>QUE002417</t>
  </si>
  <si>
    <t>QUE002418</t>
  </si>
  <si>
    <t>QUE002419</t>
  </si>
  <si>
    <t>QUE002420</t>
  </si>
  <si>
    <t>QUE002421</t>
  </si>
  <si>
    <t>QUE002422</t>
  </si>
  <si>
    <t>QUE002423</t>
  </si>
  <si>
    <t>Mira Garner</t>
  </si>
  <si>
    <t>Quercus alba, Quercus macrocarpa, black oak, maple, cedar</t>
  </si>
  <si>
    <t>Governor Dodge State Park, Dodgeville, Cox Hollow Campground</t>
  </si>
  <si>
    <t>Governor Dodge State Park, Dodgeville, Lost Canyon Trail</t>
  </si>
  <si>
    <t>1153 ft</t>
  </si>
  <si>
    <t>1195 ft</t>
  </si>
  <si>
    <t>1201 ft</t>
  </si>
  <si>
    <t>1174 ft</t>
  </si>
  <si>
    <t>1158 ft</t>
  </si>
  <si>
    <t>1177 ft</t>
  </si>
  <si>
    <t>985 ft</t>
  </si>
  <si>
    <t>1219 ft</t>
  </si>
  <si>
    <t>1138 ft</t>
  </si>
  <si>
    <t>1080 ft</t>
  </si>
  <si>
    <t>1120 ft</t>
  </si>
  <si>
    <t>Mira Garner, Nancy Deaton, Marlin Johnson</t>
  </si>
  <si>
    <t>Waukesha</t>
  </si>
  <si>
    <t>University of Wisconsin - Waukesha Field Station, Ottawa</t>
  </si>
  <si>
    <t>959 ft</t>
  </si>
  <si>
    <t>918 ft</t>
  </si>
  <si>
    <t>924 ft</t>
  </si>
  <si>
    <t>895 ft</t>
  </si>
  <si>
    <t>932 ft</t>
  </si>
  <si>
    <t>923 ft</t>
  </si>
  <si>
    <t>911 ft</t>
  </si>
  <si>
    <t>934 ft</t>
  </si>
  <si>
    <t>973 ft</t>
  </si>
  <si>
    <t>Mira Garner, Hiam Garner</t>
  </si>
  <si>
    <t>University of Wisconsin - Madison Arboretum</t>
  </si>
  <si>
    <t>Oak forest</t>
  </si>
  <si>
    <t>882 ft</t>
  </si>
  <si>
    <t>833 ft</t>
  </si>
  <si>
    <t>940 ft</t>
  </si>
  <si>
    <t>968 ft</t>
  </si>
  <si>
    <t>945 ft</t>
  </si>
  <si>
    <t>948 ft</t>
  </si>
  <si>
    <t>954 ft</t>
  </si>
  <si>
    <t>956 ft</t>
  </si>
  <si>
    <t>957 ft</t>
  </si>
  <si>
    <t>955 ft</t>
  </si>
  <si>
    <t>941 ft</t>
  </si>
  <si>
    <t>975 ft</t>
  </si>
  <si>
    <t>QUE002424</t>
  </si>
  <si>
    <t>QUE002425</t>
  </si>
  <si>
    <t>QUE002426</t>
  </si>
  <si>
    <t>QUE002427</t>
  </si>
  <si>
    <t>QUE002428</t>
  </si>
  <si>
    <t>QUE002429</t>
  </si>
  <si>
    <t>QUE002430</t>
  </si>
  <si>
    <t>QUE002431</t>
  </si>
  <si>
    <t>QUE002432</t>
  </si>
  <si>
    <t>QUE002433</t>
  </si>
  <si>
    <t>QUE002434</t>
  </si>
  <si>
    <t>QUE002435</t>
  </si>
  <si>
    <t>QUE002436</t>
  </si>
  <si>
    <t>QUE002437</t>
  </si>
  <si>
    <t>QUE002438</t>
  </si>
  <si>
    <t>QUE002439</t>
  </si>
  <si>
    <t>QUE002440</t>
  </si>
  <si>
    <t>QUE002441</t>
  </si>
  <si>
    <t>QUE002442</t>
  </si>
  <si>
    <t>QUE002443</t>
  </si>
  <si>
    <t>QUE002444</t>
  </si>
  <si>
    <t>QUE002445</t>
  </si>
  <si>
    <t>QUE002446</t>
  </si>
  <si>
    <t>QUE002447</t>
  </si>
  <si>
    <t>QUE002448</t>
  </si>
  <si>
    <t>QUE002449</t>
  </si>
  <si>
    <t>QUE002450</t>
  </si>
  <si>
    <t>QUE002451</t>
  </si>
  <si>
    <t>QUE002452</t>
  </si>
  <si>
    <t>QUE002453</t>
  </si>
  <si>
    <t>Le Sueur</t>
  </si>
  <si>
    <t>Ottawa Bluffs</t>
  </si>
  <si>
    <t>Oak grove in hilltop prairie</t>
  </si>
  <si>
    <t>Sumac, solidago, lespedeza, Sorghastrum nutans</t>
  </si>
  <si>
    <t>Hennepin</t>
  </si>
  <si>
    <t>Quarry Park State Natural Area, Waite Park</t>
  </si>
  <si>
    <t>Oak woods</t>
  </si>
  <si>
    <t>1114 ft</t>
  </si>
  <si>
    <t>1193 ft</t>
  </si>
  <si>
    <t>1095 ft</t>
  </si>
  <si>
    <t>1176 ft</t>
  </si>
  <si>
    <t>1145 ft</t>
  </si>
  <si>
    <t>1159 ft</t>
  </si>
  <si>
    <t>Mother tree</t>
  </si>
  <si>
    <t>Daughter tree</t>
  </si>
  <si>
    <t>Rocky outcrop</t>
  </si>
  <si>
    <t>Andropogon gerardii, Allium, Poa compressa, Amorpha canescens</t>
  </si>
  <si>
    <t>1127 ft</t>
  </si>
  <si>
    <t>1147 ft</t>
  </si>
  <si>
    <t>University of Minnesota - St. Paul Campus, St. Paul Gym</t>
  </si>
  <si>
    <t>Mowed lawn</t>
  </si>
  <si>
    <t>University of Minnesota - St. Paul Campus</t>
  </si>
  <si>
    <t>1007 ft</t>
  </si>
  <si>
    <t>1006 ft</t>
  </si>
  <si>
    <t>981 ft</t>
  </si>
  <si>
    <t>University of Minnesota - St. Paul Campus, Bailey Hall</t>
  </si>
  <si>
    <t>University of Minnesota - St. Paul Campus, Magrath Library</t>
  </si>
  <si>
    <t>1018 ft</t>
  </si>
  <si>
    <t>1014 ft</t>
  </si>
  <si>
    <t>University of Minnesota - St. Paul Campus, Gortner Laboratory of Biochemistry</t>
  </si>
  <si>
    <t>University of Minnesota - St. Paul Campus, Soil Science building</t>
  </si>
  <si>
    <t>1056 ft</t>
  </si>
  <si>
    <t>980 ft</t>
  </si>
  <si>
    <t>University of Minnesota - St. Paul Campus, Golf course</t>
  </si>
  <si>
    <t>University of Minnesota - Twin Cities, Peik Hall</t>
  </si>
  <si>
    <t>University of Minnesota - Twin Cities, Elliot Hall</t>
  </si>
  <si>
    <t>University of Minnesota - Twin Cities, Burton Hall</t>
  </si>
  <si>
    <t>863 ft</t>
  </si>
  <si>
    <t>MN-MG761</t>
  </si>
  <si>
    <t>MN-MG762</t>
  </si>
  <si>
    <t>MN-MG763</t>
  </si>
  <si>
    <t>MN-MG764</t>
  </si>
  <si>
    <t>MN-MG765</t>
  </si>
  <si>
    <t>MN-MG766</t>
  </si>
  <si>
    <t>MN-MG767</t>
  </si>
  <si>
    <t>MN-MG768</t>
  </si>
  <si>
    <t>MN-MG769</t>
  </si>
  <si>
    <t>MN-MG770</t>
  </si>
  <si>
    <t>MN-MG771</t>
  </si>
  <si>
    <t>MN-MG772</t>
  </si>
  <si>
    <t>MN-MG773</t>
  </si>
  <si>
    <t>MN-MG774</t>
  </si>
  <si>
    <t>MN-MG775</t>
  </si>
  <si>
    <t>MN-MG776</t>
  </si>
  <si>
    <t>MN-MG777</t>
  </si>
  <si>
    <t>MN-MG778</t>
  </si>
  <si>
    <t>MN-MG779</t>
  </si>
  <si>
    <t>MN-MG780</t>
  </si>
  <si>
    <t>MN-MG781</t>
  </si>
  <si>
    <t>MN-MG782</t>
  </si>
  <si>
    <t>MN-MG783</t>
  </si>
  <si>
    <t>MN-MG784</t>
  </si>
  <si>
    <t>MN-MG785</t>
  </si>
  <si>
    <t>MN-MG786</t>
  </si>
  <si>
    <t>MN-MG787</t>
  </si>
  <si>
    <t>MN-MG788</t>
  </si>
  <si>
    <t>MN-MG789</t>
  </si>
  <si>
    <t>MN-MG790</t>
  </si>
  <si>
    <t>IN-MG791</t>
  </si>
  <si>
    <t>IN-MG792</t>
  </si>
  <si>
    <t>IN-MG793</t>
  </si>
  <si>
    <t>IN-MG794</t>
  </si>
  <si>
    <t>IN-MG795</t>
  </si>
  <si>
    <t>IN-MG796</t>
  </si>
  <si>
    <t>OH-MG797</t>
  </si>
  <si>
    <t>OH-MG798</t>
  </si>
  <si>
    <t>OH-MG799</t>
  </si>
  <si>
    <t>OH-MG800</t>
  </si>
  <si>
    <t>OH-MG801</t>
  </si>
  <si>
    <t>OH-MG802</t>
  </si>
  <si>
    <t>OH-MG803</t>
  </si>
  <si>
    <t>OH-MG804</t>
  </si>
  <si>
    <t>OH-MG805</t>
  </si>
  <si>
    <t>OH-MG806</t>
  </si>
  <si>
    <t>OH-MG807</t>
  </si>
  <si>
    <t>OH-MG808</t>
  </si>
  <si>
    <t>OH-MG809</t>
  </si>
  <si>
    <t>OH-MG810</t>
  </si>
  <si>
    <t>OH-MG811</t>
  </si>
  <si>
    <t>OH-MG812</t>
  </si>
  <si>
    <t>OH-MG813</t>
  </si>
  <si>
    <t>OH-MG814</t>
  </si>
  <si>
    <t>OH-MG815</t>
  </si>
  <si>
    <t>OH-MG816</t>
  </si>
  <si>
    <t>OH-MG817</t>
  </si>
  <si>
    <t>OH-MG818</t>
  </si>
  <si>
    <t>OH-MG819</t>
  </si>
  <si>
    <t>OH-MG820</t>
  </si>
  <si>
    <t>OH-MG821</t>
  </si>
  <si>
    <t>OH-MG822</t>
  </si>
  <si>
    <t>OH-MG823</t>
  </si>
  <si>
    <t>OH-MG824</t>
  </si>
  <si>
    <t>OH-MG825</t>
  </si>
  <si>
    <t>OH-MG826</t>
  </si>
  <si>
    <t>OH-MG827</t>
  </si>
  <si>
    <t>OH-MG828</t>
  </si>
  <si>
    <t>OH-MG829</t>
  </si>
  <si>
    <t>OH-MG830</t>
  </si>
  <si>
    <t>OH-MG831</t>
  </si>
  <si>
    <t>QUE002454</t>
  </si>
  <si>
    <t>QUE002455</t>
  </si>
  <si>
    <t>QUE002456</t>
  </si>
  <si>
    <t>QUE002457</t>
  </si>
  <si>
    <t>QUE002458</t>
  </si>
  <si>
    <t>QUE002459</t>
  </si>
  <si>
    <t>QUE002460</t>
  </si>
  <si>
    <t>QUE002461</t>
  </si>
  <si>
    <t>QUE002462</t>
  </si>
  <si>
    <t>QUE002463</t>
  </si>
  <si>
    <t>QUE002464</t>
  </si>
  <si>
    <t>QUE002465</t>
  </si>
  <si>
    <t>QUE002466</t>
  </si>
  <si>
    <t>QUE002467</t>
  </si>
  <si>
    <t>QUE002468</t>
  </si>
  <si>
    <t>QUE002469</t>
  </si>
  <si>
    <t>QUE002470</t>
  </si>
  <si>
    <t>QUE002471</t>
  </si>
  <si>
    <t>QUE002472</t>
  </si>
  <si>
    <t>QUE002473</t>
  </si>
  <si>
    <t>QUE002474</t>
  </si>
  <si>
    <t>QUE002475</t>
  </si>
  <si>
    <t>QUE002476</t>
  </si>
  <si>
    <t>QUE002477</t>
  </si>
  <si>
    <t>QUE002478</t>
  </si>
  <si>
    <t>QUE002479</t>
  </si>
  <si>
    <t>QUE002480</t>
  </si>
  <si>
    <t>QUE002481</t>
  </si>
  <si>
    <t>QUE002482</t>
  </si>
  <si>
    <t>QUE002483</t>
  </si>
  <si>
    <t>QUE002484</t>
  </si>
  <si>
    <t>QUE002485</t>
  </si>
  <si>
    <t>QUE002486</t>
  </si>
  <si>
    <t>QUE002487</t>
  </si>
  <si>
    <t>QUE002488</t>
  </si>
  <si>
    <t>QUE002489</t>
  </si>
  <si>
    <t>QUE002490</t>
  </si>
  <si>
    <t>QUE002491</t>
  </si>
  <si>
    <t>QUE002492</t>
  </si>
  <si>
    <t>QUE002493</t>
  </si>
  <si>
    <t>QUE002494</t>
  </si>
  <si>
    <t>Quercus macrocarpa? bicolor?</t>
  </si>
  <si>
    <t>Ohio</t>
  </si>
  <si>
    <t>Allen</t>
  </si>
  <si>
    <t>Lakeside Park, Fort Wayne</t>
  </si>
  <si>
    <t>Mowed park</t>
  </si>
  <si>
    <t>Quercus macrocarpa? Bicolor?</t>
  </si>
  <si>
    <t>761 ft</t>
  </si>
  <si>
    <t>781 ft</t>
  </si>
  <si>
    <t>775 ft</t>
  </si>
  <si>
    <t>Champaign</t>
  </si>
  <si>
    <t>Pearl King Savanna</t>
  </si>
  <si>
    <t>Bur oak savanna</t>
  </si>
  <si>
    <t>Toxicodendron radicans, Solidago canadensis, Sorghastrum nutans, Andropogon gerardii, Rosa, Vicia, Ratibida pinnata</t>
  </si>
  <si>
    <t>1015 ft</t>
  </si>
  <si>
    <t>1058 ft</t>
  </si>
  <si>
    <t>1048 ft</t>
  </si>
  <si>
    <t>1062 ft</t>
  </si>
  <si>
    <t>1054 ft</t>
  </si>
  <si>
    <t>1063 ft</t>
  </si>
  <si>
    <t>1061 ft</t>
  </si>
  <si>
    <t>Daughmer Prairie Savannah State Nature Preserve</t>
  </si>
  <si>
    <t>979 ft</t>
  </si>
  <si>
    <t>969 ft</t>
  </si>
  <si>
    <t>964 ft</t>
  </si>
  <si>
    <t>976 ft</t>
  </si>
  <si>
    <t>977 ft</t>
  </si>
  <si>
    <t>Fulton</t>
  </si>
  <si>
    <t>Goll Woods State Nature Preserve</t>
  </si>
  <si>
    <t>Quercus macrocarpa, Quercus alba, Quercus rubra, Fagus grandifolia, Acer saccharum, Asimina triloba, Carya ovata, Hamamelis, Ulmus, Toxicodendron radicans</t>
  </si>
  <si>
    <t>983 ft</t>
  </si>
  <si>
    <t>765 ft</t>
  </si>
  <si>
    <t>791 ft</t>
  </si>
  <si>
    <t>748 ft</t>
  </si>
  <si>
    <t>671 ft</t>
  </si>
  <si>
    <t>735 ft</t>
  </si>
  <si>
    <t>855 ft</t>
  </si>
  <si>
    <t>755 ft</t>
  </si>
  <si>
    <t>IL-MG832</t>
  </si>
  <si>
    <t>IL-MG833</t>
  </si>
  <si>
    <t>IL-MG834</t>
  </si>
  <si>
    <t>IL-MG835</t>
  </si>
  <si>
    <t>IL-MG836</t>
  </si>
  <si>
    <t>IL-MG837</t>
  </si>
  <si>
    <t>IL-MG838</t>
  </si>
  <si>
    <t>IL-MG839</t>
  </si>
  <si>
    <t>IL-MG840</t>
  </si>
  <si>
    <t>IL-MG841</t>
  </si>
  <si>
    <t>IL-MG842</t>
  </si>
  <si>
    <t>IL-MG843</t>
  </si>
  <si>
    <t>IL-MG844</t>
  </si>
  <si>
    <t>IL-MG845</t>
  </si>
  <si>
    <t>IL-MG846</t>
  </si>
  <si>
    <t>IL-MG847</t>
  </si>
  <si>
    <t>IL-MG848</t>
  </si>
  <si>
    <t>IL-MG849</t>
  </si>
  <si>
    <t>IL-MG850</t>
  </si>
  <si>
    <t>IL-MG851</t>
  </si>
  <si>
    <t>QUE002495</t>
  </si>
  <si>
    <t>QUE002496</t>
  </si>
  <si>
    <t>QUE002497</t>
  </si>
  <si>
    <t>QUE002498</t>
  </si>
  <si>
    <t>QUE002499</t>
  </si>
  <si>
    <t>QUE002500</t>
  </si>
  <si>
    <t>QUE002501</t>
  </si>
  <si>
    <t>QUE002502</t>
  </si>
  <si>
    <t>QUE002503</t>
  </si>
  <si>
    <t>QUE002504</t>
  </si>
  <si>
    <t>QUE002505</t>
  </si>
  <si>
    <t>QUE002506</t>
  </si>
  <si>
    <t>QUE002507</t>
  </si>
  <si>
    <t>QUE002508</t>
  </si>
  <si>
    <t>QUE002509</t>
  </si>
  <si>
    <t>QUE002510</t>
  </si>
  <si>
    <t>QUE002511</t>
  </si>
  <si>
    <t>QUE002512</t>
  </si>
  <si>
    <t>QUE002513</t>
  </si>
  <si>
    <t>QUE002514</t>
  </si>
  <si>
    <t>Cranberry Slough Nature Preserve</t>
  </si>
  <si>
    <t>724 ft</t>
  </si>
  <si>
    <t>705 ft</t>
  </si>
  <si>
    <t>697 ft</t>
  </si>
  <si>
    <t>739 ft</t>
  </si>
  <si>
    <t>758 ft</t>
  </si>
  <si>
    <t>742 ft</t>
  </si>
  <si>
    <t>727 ft</t>
  </si>
  <si>
    <t>719 ft</t>
  </si>
  <si>
    <t>785 ft</t>
  </si>
  <si>
    <t>716 ft</t>
  </si>
  <si>
    <t>764 ft</t>
  </si>
  <si>
    <t>738 ft</t>
  </si>
  <si>
    <t>711 ft</t>
  </si>
  <si>
    <t>726 ft</t>
  </si>
  <si>
    <t>IL-MG852</t>
  </si>
  <si>
    <t>IL-MG853</t>
  </si>
  <si>
    <t>IL-MG854</t>
  </si>
  <si>
    <t>IL-MG855</t>
  </si>
  <si>
    <t>IL-MG856</t>
  </si>
  <si>
    <t>IL-MG857</t>
  </si>
  <si>
    <t>QUE002515</t>
  </si>
  <si>
    <t>QUE002516</t>
  </si>
  <si>
    <t>QUE002517</t>
  </si>
  <si>
    <t>QUE002518</t>
  </si>
  <si>
    <t>QUE002519</t>
  </si>
  <si>
    <t>QUE002520</t>
  </si>
  <si>
    <t>Grundy</t>
  </si>
  <si>
    <t>Prairie</t>
  </si>
  <si>
    <t>Planted?</t>
  </si>
  <si>
    <t>487 ft</t>
  </si>
  <si>
    <t>536 ft</t>
  </si>
  <si>
    <t>544 ft</t>
  </si>
  <si>
    <t>531 ft</t>
  </si>
  <si>
    <t>541 ft</t>
  </si>
  <si>
    <t>IL-MG858</t>
  </si>
  <si>
    <t>IL-MG859</t>
  </si>
  <si>
    <t>IL-MG860</t>
  </si>
  <si>
    <t>IL-MG861</t>
  </si>
  <si>
    <t>IL-MG862</t>
  </si>
  <si>
    <t>IL-MG863</t>
  </si>
  <si>
    <t>IL-MG864</t>
  </si>
  <si>
    <t>IL-MG865</t>
  </si>
  <si>
    <t>IL-MG866</t>
  </si>
  <si>
    <t>IL-MG867</t>
  </si>
  <si>
    <t>IL-MG868</t>
  </si>
  <si>
    <t>IL-MG869</t>
  </si>
  <si>
    <t>IL-MG870</t>
  </si>
  <si>
    <t>IL-MG871</t>
  </si>
  <si>
    <t>QUE002521</t>
  </si>
  <si>
    <t>QUE002522</t>
  </si>
  <si>
    <t>QUE002523</t>
  </si>
  <si>
    <t>QUE002524</t>
  </si>
  <si>
    <t>QUE002525</t>
  </si>
  <si>
    <t>QUE002526</t>
  </si>
  <si>
    <t>QUE002527</t>
  </si>
  <si>
    <t>QUE002528</t>
  </si>
  <si>
    <t>QUE002529</t>
  </si>
  <si>
    <t>QUE002530</t>
  </si>
  <si>
    <t>QUE002531</t>
  </si>
  <si>
    <t>QUE002532</t>
  </si>
  <si>
    <t>QUE002533</t>
  </si>
  <si>
    <t>QUE002534</t>
  </si>
  <si>
    <t>Goose Lake Prairie State Natural Area, Picnic Area</t>
  </si>
  <si>
    <t>Ryerson Woods Conservation Area, At the cabins</t>
  </si>
  <si>
    <t>Ryerson Woods Conservation Area, Council Ring Trail</t>
  </si>
  <si>
    <t>662 ft</t>
  </si>
  <si>
    <t>675 ft</t>
  </si>
  <si>
    <t>Ryerson Woods Conservation Area, Behind cabins</t>
  </si>
  <si>
    <t>Ryerson Woods Conservation Area, Trail behind cabins</t>
  </si>
  <si>
    <t>731 ft</t>
  </si>
  <si>
    <t>Ryerson Woods Conservation Area, Road to Welcome Center</t>
  </si>
  <si>
    <t>654 ft</t>
  </si>
  <si>
    <t>657 ft</t>
  </si>
  <si>
    <t>704 ft</t>
  </si>
  <si>
    <t>696 ft</t>
  </si>
  <si>
    <t>692 ft</t>
  </si>
  <si>
    <t>IL-MG872</t>
  </si>
  <si>
    <t>IL-MG873</t>
  </si>
  <si>
    <t>IL-MG874</t>
  </si>
  <si>
    <t>IL-MG875</t>
  </si>
  <si>
    <t>IL-MG876</t>
  </si>
  <si>
    <t>IL-MG877</t>
  </si>
  <si>
    <t>IL-MG878</t>
  </si>
  <si>
    <t>IL-MG879</t>
  </si>
  <si>
    <t>IL-MG880</t>
  </si>
  <si>
    <t>IL-MG881</t>
  </si>
  <si>
    <t>IL-MG882</t>
  </si>
  <si>
    <t>IL-MG883</t>
  </si>
  <si>
    <t>IL-MG884</t>
  </si>
  <si>
    <t>IL-MG885</t>
  </si>
  <si>
    <t>IL-MG886</t>
  </si>
  <si>
    <t>IL-MG887</t>
  </si>
  <si>
    <t>IL-MG888</t>
  </si>
  <si>
    <t>IL-MG889</t>
  </si>
  <si>
    <t>IL-MG890</t>
  </si>
  <si>
    <t>IL-MG891</t>
  </si>
  <si>
    <t>IL-MG892</t>
  </si>
  <si>
    <t>IL-MG893</t>
  </si>
  <si>
    <t>IL-MG894</t>
  </si>
  <si>
    <t>IL-MG895</t>
  </si>
  <si>
    <t>IL-MG896</t>
  </si>
  <si>
    <t>QUE002535</t>
  </si>
  <si>
    <t>QUE002536</t>
  </si>
  <si>
    <t>QUE002537</t>
  </si>
  <si>
    <t>QUE002538</t>
  </si>
  <si>
    <t>QUE002539</t>
  </si>
  <si>
    <t>QUE002540</t>
  </si>
  <si>
    <t>QUE002541</t>
  </si>
  <si>
    <t>QUE002542</t>
  </si>
  <si>
    <t>QUE002543</t>
  </si>
  <si>
    <t>QUE002544</t>
  </si>
  <si>
    <t>QUE002545</t>
  </si>
  <si>
    <t>QUE002546</t>
  </si>
  <si>
    <t>QUE002547</t>
  </si>
  <si>
    <t>QUE002548</t>
  </si>
  <si>
    <t>QUE002549</t>
  </si>
  <si>
    <t>QUE002550</t>
  </si>
  <si>
    <t>QUE002551</t>
  </si>
  <si>
    <t>QUE002552</t>
  </si>
  <si>
    <t>QUE002553</t>
  </si>
  <si>
    <t>QUE002554</t>
  </si>
  <si>
    <t>QUE002555</t>
  </si>
  <si>
    <t>QUE002556</t>
  </si>
  <si>
    <t>QUE002557</t>
  </si>
  <si>
    <t>QUE002558</t>
  </si>
  <si>
    <t>QUE002559</t>
  </si>
  <si>
    <t>Fullersburg Woods Nature Preserve</t>
  </si>
  <si>
    <t>645 ft</t>
  </si>
  <si>
    <t>689 ft</t>
  </si>
  <si>
    <t>678 ft</t>
  </si>
  <si>
    <t>653 ft</t>
  </si>
  <si>
    <t>664 ft</t>
  </si>
  <si>
    <t>743 ft</t>
  </si>
  <si>
    <t>659 ft</t>
  </si>
  <si>
    <t>681 ft</t>
  </si>
  <si>
    <t>688 ft</t>
  </si>
  <si>
    <t>667 ft</t>
  </si>
  <si>
    <t>717 ft</t>
  </si>
  <si>
    <t>690 ft</t>
  </si>
  <si>
    <t>773 ft</t>
  </si>
  <si>
    <t>683 ft</t>
  </si>
  <si>
    <t>701 ft</t>
  </si>
  <si>
    <t>BT 134</t>
  </si>
  <si>
    <t>BT 197</t>
  </si>
  <si>
    <t>BT 214</t>
  </si>
  <si>
    <t>BT 163</t>
  </si>
  <si>
    <t>BT 203</t>
  </si>
  <si>
    <t>BT 133</t>
  </si>
  <si>
    <t>BT 178</t>
  </si>
  <si>
    <t>BT 64</t>
  </si>
  <si>
    <t>BT 189</t>
  </si>
  <si>
    <t>BT 156</t>
  </si>
  <si>
    <t>QUE002560</t>
  </si>
  <si>
    <t>QUE002561</t>
  </si>
  <si>
    <t>QUE002562</t>
  </si>
  <si>
    <t>QUE002563</t>
  </si>
  <si>
    <t>QUE002564</t>
  </si>
  <si>
    <t>QUE002565</t>
  </si>
  <si>
    <t>QUE002566</t>
  </si>
  <si>
    <t>QUE002567</t>
  </si>
  <si>
    <t>QUE002568</t>
  </si>
  <si>
    <t>QUE002569</t>
  </si>
  <si>
    <t>Tricia Bethke</t>
  </si>
  <si>
    <t>Middlefork Farm Nature Preserve, Elwa Farm</t>
  </si>
  <si>
    <t>var. oliviformis?</t>
  </si>
  <si>
    <t>MO-MG398</t>
  </si>
  <si>
    <t>MO-MG399</t>
  </si>
  <si>
    <t>MO-MG400</t>
  </si>
  <si>
    <t>MO-MG401</t>
  </si>
  <si>
    <t>MO-MG402</t>
  </si>
  <si>
    <t>MO-MG403</t>
  </si>
  <si>
    <t>MO-MG404</t>
  </si>
  <si>
    <t>MO-MG405</t>
  </si>
  <si>
    <t>JCB-SD-CSP-1001</t>
  </si>
  <si>
    <t>JCB-SD-CSP-1002</t>
  </si>
  <si>
    <t>JCB-SD-CSP-1003</t>
  </si>
  <si>
    <t>JCB-SD-CSP-1004</t>
  </si>
  <si>
    <t>JCB-SD-CSP-1005</t>
  </si>
  <si>
    <t>JCB-SD-CSP-1006</t>
  </si>
  <si>
    <t>JCB-SD-CSP-1007</t>
  </si>
  <si>
    <t>JCB-SD-CSP-1008</t>
  </si>
  <si>
    <t>JCB-SD-CSP-1009</t>
  </si>
  <si>
    <t>JCB-SD-US16-1010</t>
  </si>
  <si>
    <t>JCB-SD-SPF-1011</t>
  </si>
  <si>
    <t>JCB-SD-SPF-1012</t>
  </si>
  <si>
    <t>JCB-SD-SPF-1013</t>
  </si>
  <si>
    <t>JCB-SD-SPF-1014</t>
  </si>
  <si>
    <t>JCB-SD-SPF-1015</t>
  </si>
  <si>
    <t>JCB-SD-SPF-1016</t>
  </si>
  <si>
    <t>JCB-SD-SPF-1017</t>
  </si>
  <si>
    <t>JCB-SD-SPF-1018</t>
  </si>
  <si>
    <t>JCB-SD-SPF-1019</t>
  </si>
  <si>
    <t>JCB-SD-SPF-1020</t>
  </si>
  <si>
    <t>Custer State Park driving eastward towards Hermosa on US16 Alt-W</t>
  </si>
  <si>
    <t>Just east of Custer State Park driving eastward towards Hermosa on US16 Alt-W</t>
  </si>
  <si>
    <t>East of Custer State Park driving eastward towards Hermosa on US16 Alt-W</t>
  </si>
  <si>
    <t>5 miles south of Spearfish HWY 85 and Colorado Blvd</t>
  </si>
  <si>
    <t>heading towards Spearfish</t>
  </si>
  <si>
    <t>In the Black Hills State Park - Spearfish</t>
  </si>
  <si>
    <t>~1400</t>
  </si>
  <si>
    <t>~1300</t>
  </si>
  <si>
    <t>~1150</t>
  </si>
  <si>
    <t>1563 m</t>
  </si>
  <si>
    <t>1551 m</t>
  </si>
  <si>
    <t>1548 m</t>
  </si>
  <si>
    <t>1541 m</t>
  </si>
  <si>
    <t>1428 m</t>
  </si>
  <si>
    <t>~1400 m</t>
  </si>
  <si>
    <t>1371 m</t>
  </si>
  <si>
    <t>~1300 m</t>
  </si>
  <si>
    <t>1274 m</t>
  </si>
  <si>
    <t>1081 m</t>
  </si>
  <si>
    <t>1159 m</t>
  </si>
  <si>
    <t>1187 m</t>
  </si>
  <si>
    <t>1163 m</t>
  </si>
  <si>
    <t>1145 m</t>
  </si>
  <si>
    <t>~1150 m</t>
  </si>
  <si>
    <t>1169 m</t>
  </si>
  <si>
    <t>1192 m</t>
  </si>
  <si>
    <t>1246 m</t>
  </si>
  <si>
    <t>60-70</t>
  </si>
  <si>
    <t>50-60</t>
  </si>
  <si>
    <t>8-10</t>
  </si>
  <si>
    <t>15</t>
  </si>
  <si>
    <t>10-12</t>
  </si>
  <si>
    <t>7-8</t>
  </si>
  <si>
    <t>8</t>
  </si>
  <si>
    <t>18</t>
  </si>
  <si>
    <t>15-17</t>
  </si>
  <si>
    <t>14</t>
  </si>
  <si>
    <t>12-14</t>
  </si>
  <si>
    <t>12</t>
  </si>
  <si>
    <t>10</t>
  </si>
  <si>
    <t>16</t>
  </si>
  <si>
    <t>growing with red pine and aspen</t>
  </si>
  <si>
    <t>Ash, poison ivy</t>
  </si>
  <si>
    <t>Ash, Cottonwood</t>
  </si>
  <si>
    <t>6575-6578</t>
  </si>
  <si>
    <t>6581-6584</t>
  </si>
  <si>
    <t>6585-6586</t>
  </si>
  <si>
    <t>6591-6592</t>
  </si>
  <si>
    <t>6594-6595</t>
  </si>
  <si>
    <t>6596-6597</t>
  </si>
  <si>
    <t>6598-6599</t>
  </si>
  <si>
    <t>6602-6603</t>
  </si>
  <si>
    <t>6605-6606</t>
  </si>
  <si>
    <t>6608-6609</t>
  </si>
  <si>
    <t>6610-6611</t>
  </si>
  <si>
    <t>6612-6614</t>
  </si>
  <si>
    <t>6615-6616</t>
  </si>
  <si>
    <t>6617-6618</t>
  </si>
  <si>
    <t>6619-6620</t>
  </si>
  <si>
    <t>6621-6622</t>
  </si>
  <si>
    <t>6625-6626</t>
  </si>
  <si>
    <t>6627-6628</t>
  </si>
  <si>
    <t>6629-6631</t>
  </si>
  <si>
    <t>6-8 stems</t>
  </si>
  <si>
    <t>QUE002570</t>
  </si>
  <si>
    <t>QUE002571</t>
  </si>
  <si>
    <t>QUE002572</t>
  </si>
  <si>
    <t>QUE002573</t>
  </si>
  <si>
    <t>QUE002574</t>
  </si>
  <si>
    <t>QUE002575</t>
  </si>
  <si>
    <t>QUE002576</t>
  </si>
  <si>
    <t>QUE002577</t>
  </si>
  <si>
    <t>QUE002578</t>
  </si>
  <si>
    <t>QUE002579</t>
  </si>
  <si>
    <t>QUE002580</t>
  </si>
  <si>
    <t>QUE002581</t>
  </si>
  <si>
    <t>QUE002582</t>
  </si>
  <si>
    <t>QUE002583</t>
  </si>
  <si>
    <t>QUE002584</t>
  </si>
  <si>
    <t>QUE002585</t>
  </si>
  <si>
    <t>QUE002586</t>
  </si>
  <si>
    <t>QUE002587</t>
  </si>
  <si>
    <t>QUE002588</t>
  </si>
  <si>
    <t>QUE002589</t>
  </si>
  <si>
    <t>South Dakota</t>
  </si>
  <si>
    <t>MN_SL_101</t>
  </si>
  <si>
    <t>MN_SL_103</t>
  </si>
  <si>
    <t>MN_SL_105</t>
  </si>
  <si>
    <t>MN_SL_106</t>
  </si>
  <si>
    <t>MN_SL_107</t>
  </si>
  <si>
    <t>MN_SL_108</t>
  </si>
  <si>
    <t>MN_SL_109</t>
  </si>
  <si>
    <t>MN_SL_110</t>
  </si>
  <si>
    <t>MN_SL_111</t>
  </si>
  <si>
    <t>MN_SL_112</t>
  </si>
  <si>
    <t>MN_SL_113</t>
  </si>
  <si>
    <t>MN_CDR_102</t>
  </si>
  <si>
    <t>MN_CDR_103</t>
  </si>
  <si>
    <t>MN_CDR_104</t>
  </si>
  <si>
    <t>MN_CDR_105</t>
  </si>
  <si>
    <t>MN_CDR_106</t>
  </si>
  <si>
    <t>MN_CDR_107</t>
  </si>
  <si>
    <t>MN_CDR_108</t>
  </si>
  <si>
    <t>MN_CDR_109</t>
  </si>
  <si>
    <t>MN_CDR_110</t>
  </si>
  <si>
    <t>MN_CDR_111</t>
  </si>
  <si>
    <t>MN_CDR_112</t>
  </si>
  <si>
    <t>MN_CDR_113</t>
  </si>
  <si>
    <t>IA_101</t>
  </si>
  <si>
    <t>IA_102</t>
  </si>
  <si>
    <t>IA_103</t>
  </si>
  <si>
    <t>IA_104</t>
  </si>
  <si>
    <t>IA_105</t>
  </si>
  <si>
    <t>QUE002590</t>
  </si>
  <si>
    <t>QUE002591</t>
  </si>
  <si>
    <t>QUE002592</t>
  </si>
  <si>
    <t>QUE002593</t>
  </si>
  <si>
    <t>QUE002594</t>
  </si>
  <si>
    <t>QUE002595</t>
  </si>
  <si>
    <t>QUE002596</t>
  </si>
  <si>
    <t>QUE002597</t>
  </si>
  <si>
    <t>QUE002598</t>
  </si>
  <si>
    <t>QUE002599</t>
  </si>
  <si>
    <t>QUE002600</t>
  </si>
  <si>
    <t>QUE002601</t>
  </si>
  <si>
    <t>QUE002602</t>
  </si>
  <si>
    <t>QUE002603</t>
  </si>
  <si>
    <t>QUE002604</t>
  </si>
  <si>
    <t>QUE002605</t>
  </si>
  <si>
    <t>QUE002606</t>
  </si>
  <si>
    <t>QUE002607</t>
  </si>
  <si>
    <t>QUE002608</t>
  </si>
  <si>
    <t>QUE002609</t>
  </si>
  <si>
    <t>QUE002610</t>
  </si>
  <si>
    <t>QUE002611</t>
  </si>
  <si>
    <t>QUE002612</t>
  </si>
  <si>
    <t>QUE002613</t>
  </si>
  <si>
    <t>QUE002614</t>
  </si>
  <si>
    <t>QUE002615</t>
  </si>
  <si>
    <t>QUE002616</t>
  </si>
  <si>
    <t>QUE002617</t>
  </si>
  <si>
    <t>Cathleen Nguyen</t>
  </si>
  <si>
    <t>IL-MG897</t>
  </si>
  <si>
    <t>IL-MG898</t>
  </si>
  <si>
    <t>IL-MG899</t>
  </si>
  <si>
    <t>IL-MG900</t>
  </si>
  <si>
    <t>IL-MG901</t>
  </si>
  <si>
    <t>IL-MG902</t>
  </si>
  <si>
    <t>IL-MG903</t>
  </si>
  <si>
    <t>IL-MG904</t>
  </si>
  <si>
    <t>IL-MG905</t>
  </si>
  <si>
    <t>QUE002618</t>
  </si>
  <si>
    <t>QUE002619</t>
  </si>
  <si>
    <t>QUE002620</t>
  </si>
  <si>
    <t>QUE002621</t>
  </si>
  <si>
    <t>QUE002622</t>
  </si>
  <si>
    <t>QUE002623</t>
  </si>
  <si>
    <t>QUE002624</t>
  </si>
  <si>
    <t>QUE002625</t>
  </si>
  <si>
    <t>QUE002626</t>
  </si>
  <si>
    <t>The Morton Arboretum, P-14, Beech Collection</t>
  </si>
  <si>
    <t>The Morton Arboretum, P-19</t>
  </si>
  <si>
    <t>The Morton Arboretum, Across road from Thronhill Education Center</t>
  </si>
  <si>
    <t>The Morton Arboretum, Daffodil Glade</t>
  </si>
  <si>
    <t>The Morton Arboretum, P-37</t>
  </si>
  <si>
    <t>703 ft</t>
  </si>
  <si>
    <t>747 ft</t>
  </si>
  <si>
    <t>679 ft</t>
  </si>
  <si>
    <t>708 ft</t>
  </si>
  <si>
    <t>741 ft</t>
  </si>
  <si>
    <t>Mira used for:</t>
  </si>
  <si>
    <t>DNA Barcoding</t>
  </si>
  <si>
    <t>Fungal Endophytes</t>
  </si>
  <si>
    <t>DNA Barcoding, Fungal Endophytes</t>
  </si>
  <si>
    <t>IA-MG-266 A</t>
  </si>
  <si>
    <t>IA-MG-266 B</t>
  </si>
  <si>
    <t>IA-MG-267 A</t>
  </si>
  <si>
    <t>IA-MG-267 B</t>
  </si>
  <si>
    <t>GPS Coordinates(41.97373, -91.72536) better match for Cherokee Park</t>
  </si>
  <si>
    <t>University of Minnesota-JCB</t>
  </si>
  <si>
    <t>11 Simms Point Rd, Grand Isle, VT, US</t>
  </si>
  <si>
    <t>05458, Grand Isle, VT, US</t>
  </si>
  <si>
    <t>1-39 Simms Point Rd, Grand Isle, VT, US</t>
  </si>
  <si>
    <t>2-38 Simms Point Rd, Grand Isle, VT, US</t>
  </si>
  <si>
    <t>75 Adams School Rd, Grand Isle, VT, US</t>
  </si>
  <si>
    <t>518-548 W Shore Rd, South Hero, VT, US</t>
  </si>
  <si>
    <t>5877 Roosevelt Hwy, Colchester, VT, US</t>
  </si>
  <si>
    <t>1-225 Industrial Pkwy, Burlington, VT, US</t>
  </si>
  <si>
    <t>Shelburne Bay, Shelburne, VT, US</t>
  </si>
  <si>
    <t>1136 Bay Rd, Shelburne, VT, US</t>
  </si>
  <si>
    <t>6180 Greenbush Rd, Charlotte, VT, US</t>
  </si>
  <si>
    <t>5863-6183 Greenbush Rd, Charlotte, VT, US</t>
  </si>
  <si>
    <t>623-915 Greenbush Rd, Ferrisburg, VT, US</t>
  </si>
  <si>
    <t>29 Lower Foote St, Middlebury, VT, US</t>
  </si>
  <si>
    <t>Trail Around Middlebury, Middlebury, VT, US</t>
  </si>
  <si>
    <t>Addison County, US-VT, US</t>
  </si>
  <si>
    <t>11-437 Swamp Rd, Cornwall, VT, US</t>
  </si>
  <si>
    <t>438-480 Swamp Rd, Cornwall, VT, US</t>
  </si>
  <si>
    <t>05733, Pittsford, VT, US</t>
  </si>
  <si>
    <t>Rutland County, US-VT, US</t>
  </si>
  <si>
    <t>D&amp;H Trl, Castleton, VT, US</t>
  </si>
  <si>
    <t>05201, Bennington, VT, US</t>
  </si>
  <si>
    <t>751 N Bennington Rd, Bennington, VT, US</t>
  </si>
  <si>
    <t>16-18 Creamery Rd, Egremont, MA, US</t>
  </si>
  <si>
    <t>Berkshire County, US-MA, US</t>
  </si>
  <si>
    <t>60-78 Sand Rd, North Canaan, CT, US</t>
  </si>
  <si>
    <t>1-19 Sand Rd, North Canaan, CT, US</t>
  </si>
  <si>
    <t>Litchfield County, US-CT, US</t>
  </si>
  <si>
    <t>Story</t>
  </si>
  <si>
    <t>Van Buren</t>
  </si>
  <si>
    <r>
      <t xml:space="preserve">Upper leaves similar to </t>
    </r>
    <r>
      <rPr>
        <i/>
        <sz val="11"/>
        <color theme="1"/>
        <rFont val="Calibri"/>
        <family val="2"/>
        <scheme val="minor"/>
      </rPr>
      <t xml:space="preserve">Q. alba </t>
    </r>
    <r>
      <rPr>
        <sz val="11"/>
        <color theme="1"/>
        <rFont val="Calibri"/>
        <family val="2"/>
        <scheme val="minor"/>
      </rPr>
      <t xml:space="preserve">but lower leaves and bark look like </t>
    </r>
    <r>
      <rPr>
        <i/>
        <sz val="11"/>
        <color theme="1"/>
        <rFont val="Calibri"/>
        <family val="2"/>
        <scheme val="minor"/>
      </rPr>
      <t>Q. macrocarpa</t>
    </r>
  </si>
  <si>
    <t>Pinconning Park, Ed Donnelly Trail entrance</t>
  </si>
  <si>
    <t>Davis</t>
  </si>
  <si>
    <t>Yolo</t>
  </si>
  <si>
    <t>Arthur Shapiro</t>
  </si>
  <si>
    <t>suber x lobata</t>
  </si>
  <si>
    <t>Quercus suber x lobata</t>
  </si>
  <si>
    <t>QUE002627</t>
  </si>
  <si>
    <t>2003-036</t>
  </si>
  <si>
    <t>2003-037</t>
  </si>
  <si>
    <t>2003-039</t>
  </si>
  <si>
    <t>Wild collected seed by James Hitz in Kout, Porter County, Indiana, USA</t>
  </si>
  <si>
    <t>Cultivated- Seed collected by Mike Melendrez in Captain Mountain, New Mexico, USA</t>
  </si>
  <si>
    <t>2004-040</t>
  </si>
  <si>
    <t>Wild collected seed by Guy Sternberg in Island Grove, Sangamon County, Illinois, USA</t>
  </si>
  <si>
    <t>Wild collected seed by William Forster in Clark County, Illinois, USA</t>
  </si>
  <si>
    <t>2004-042</t>
  </si>
  <si>
    <t>Wild collected seedling by Nebraska Statewide Arb. On the Big Blue River in Barnestown, Nebraska, USA</t>
  </si>
  <si>
    <t>2005-065</t>
  </si>
  <si>
    <t>Wild seed collected by Guy Sternberg in Bloomington, Illinois, USA, Source: Knutson Giant</t>
  </si>
  <si>
    <t>2005-064</t>
  </si>
  <si>
    <t>Wild seed collected by Matt Strong in Franklin County, Kansas, USA</t>
  </si>
  <si>
    <t>2009-172</t>
  </si>
  <si>
    <t>Wild seed collected by Edie Sternberg in Beall Woods State Park, Illinois, USA</t>
  </si>
  <si>
    <t>2009-176</t>
  </si>
  <si>
    <t>Cultivated seed collected by Larry Burford, Oklahoma, USA</t>
  </si>
  <si>
    <t>2008-050</t>
  </si>
  <si>
    <t>Wild seed collected by Matt Strong in Johnson County, Kansas, USA</t>
  </si>
  <si>
    <t>2011-037</t>
  </si>
  <si>
    <t>Wild seed collected by Guy Sternberg in Wyuka Cemetery (Morton Grave), Nebraska City, Nebraska, USA</t>
  </si>
  <si>
    <t>2010-102</t>
  </si>
  <si>
    <t>Wild seed collected by Matt Strong at West 109th &amp; Farley, Overland Park, Kansas, USA</t>
  </si>
  <si>
    <t>2003-035</t>
  </si>
  <si>
    <t>Cultivated seed collected by Guy Sternberg in Carlinville, Macoupin County, Illinois, USA. Source: Eschbacher</t>
  </si>
  <si>
    <t>2009-174</t>
  </si>
  <si>
    <t>Wild seed collected by David Richardson in Grapevine, Texas, USA</t>
  </si>
  <si>
    <t>2009-173</t>
  </si>
  <si>
    <t>Wild seed collected by Guy Sternberg at Geronimo's Grave in Fort Sill, Oklahoma, USA</t>
  </si>
  <si>
    <t>2009-175</t>
  </si>
  <si>
    <t>Wild seedling collected by Ryan Russell in McBane, Missouri, USA. MO Champion.</t>
  </si>
  <si>
    <t>Rangewide, Fungal Endophytes</t>
  </si>
  <si>
    <t>Rangewide</t>
  </si>
  <si>
    <t>2010-105</t>
  </si>
  <si>
    <t>Wild seed collected by Buchanan in Bur Oak Canyon, Nebraska, USA</t>
  </si>
  <si>
    <t>2010-101</t>
  </si>
  <si>
    <t>Wild seed collected by Rick Alexander in New City, Illinois, USA</t>
  </si>
  <si>
    <t>2010-106</t>
  </si>
  <si>
    <t>Cultivated graft collected by Mark Coggeshall from Diana Gardener Scionwood in Oregon, USA</t>
  </si>
  <si>
    <t>Wild seed collected by Guy Sternberg in Beall Woods State Park, Wabash County, Illinois, USA</t>
  </si>
  <si>
    <t>2017-075</t>
  </si>
  <si>
    <t>Wild seed collected by Guy Sternberg in Hill Prairie Cemetery, Corning, Missouri, USA</t>
  </si>
  <si>
    <t>2014-069</t>
  </si>
  <si>
    <t>Wild seed collected by Greg Buckley, Hobson Road, Woodridge, Illinois, USA</t>
  </si>
  <si>
    <t>2014-074</t>
  </si>
  <si>
    <t>Wild seed collected in Bur Oak Canyon, Nebraska, USA</t>
  </si>
  <si>
    <t>2014-073</t>
  </si>
  <si>
    <t>Wild seed collected by Bob Posegate in Fargo, North Dakota, USA</t>
  </si>
  <si>
    <t>2015-024</t>
  </si>
  <si>
    <t>Wild seed collected by Guy Sternberg in Bur Oak Canyon, Culbertson, Nebraska, USA</t>
  </si>
  <si>
    <t>2014-072</t>
  </si>
  <si>
    <t>2015-022</t>
  </si>
  <si>
    <t>Wild seed collected by Doug Bidlack in Mother Neff State Park, Moody, Texas</t>
  </si>
  <si>
    <t>2014-071</t>
  </si>
  <si>
    <t>Wild seed collected by Will Forster in Lawrence County, Illinois, USA</t>
  </si>
  <si>
    <t>2016-023</t>
  </si>
  <si>
    <t>Wild seed collected by David Fedor-Cunningham in Champlain Valley, Vermont, USA</t>
  </si>
  <si>
    <t>2015-025</t>
  </si>
  <si>
    <t>2016-027</t>
  </si>
  <si>
    <t>Wild seed collected by Jason Z in NW Lake of the Woods, Kenora, Ontario, Canada</t>
  </si>
  <si>
    <t>2016-024</t>
  </si>
  <si>
    <t>Wild seed collected by Doug Bidlack in Rocky Creek Park, Buron, Texas, USA</t>
  </si>
  <si>
    <t>2016-025</t>
  </si>
  <si>
    <t>2012-021</t>
  </si>
  <si>
    <t>2016-026</t>
  </si>
  <si>
    <t>1994-039</t>
  </si>
  <si>
    <t>Wild seedling from USDA, Cass County, Nebraska, USA</t>
  </si>
  <si>
    <t>1994-037</t>
  </si>
  <si>
    <t>Wild seedling from USDA, Red Lake County, Minnesota, USA</t>
  </si>
  <si>
    <t>1994-038</t>
  </si>
  <si>
    <t>Wild seedling from USDA, Mill County, Texas, USA</t>
  </si>
  <si>
    <t>1994-046</t>
  </si>
  <si>
    <t>Wild seed collected by Guy Sternberg in Elkhart Cemetery, Elkhart, Illinois, USA</t>
  </si>
  <si>
    <t>1994-045</t>
  </si>
  <si>
    <t>Wild seed collected by Guy Sternberg in Oak Ridge Cemetery, Springfield, Illinois, USA</t>
  </si>
  <si>
    <t>1994-041</t>
  </si>
  <si>
    <t>Wild seedling collected by Guy Sternberg in David Cavagnaro's Res., Decorah, Iowa, USA</t>
  </si>
  <si>
    <t>1994-040</t>
  </si>
  <si>
    <t>Wild seedling from USDA, Whitewood, Saskatchewan, Canada</t>
  </si>
  <si>
    <t>1994-042</t>
  </si>
  <si>
    <t>Wild seedling from USDA, Swift County, Minnesota, USA</t>
  </si>
  <si>
    <t>1994-044</t>
  </si>
  <si>
    <t>Wild seedling from USDA, Howard County, Missouri, USA</t>
  </si>
  <si>
    <t>1994-050</t>
  </si>
  <si>
    <t>Wild seedling from USDA, Jefferson County, Oklahoma, USA</t>
  </si>
  <si>
    <t>1994-049</t>
  </si>
  <si>
    <t>Wild seedling from USDA, Fort Bend County, Texas, USA</t>
  </si>
  <si>
    <t>1994-048</t>
  </si>
  <si>
    <t>Wild seedling from USDA, Brazos County, Texas, USA</t>
  </si>
  <si>
    <t>1994-061</t>
  </si>
  <si>
    <t>Wild seedling from USDA, Pennington County, South Dakota, USA</t>
  </si>
  <si>
    <t>1994-047</t>
  </si>
  <si>
    <t>Wild seedling from USDA (Lot 001), Spy Hill, Qu Appelle River, SW of Russell, Saskatchewan</t>
  </si>
  <si>
    <t>1994-034</t>
  </si>
  <si>
    <t>Wild seed collected by Curt Hanson in New York, USA. Var. Ashworth</t>
  </si>
  <si>
    <t>1996-026</t>
  </si>
  <si>
    <t>Cultivated seed collected by Guy Sternberg at the Illinois State Museum, Springfield, Illinois, USA</t>
  </si>
  <si>
    <t>1996-028 or 2004-041</t>
  </si>
  <si>
    <t>Wild seed collected by Greg Morgenson in Morden, Manitoba, Canada</t>
  </si>
  <si>
    <t>1996-027</t>
  </si>
  <si>
    <t>Wild seed collected by Curt Hanson in Cuyahoga County, Ohio, USA</t>
  </si>
  <si>
    <t>2013-038 or 2015-021</t>
  </si>
  <si>
    <t>1994-036 or 2013-034</t>
  </si>
  <si>
    <t>2009-212 or 2010-104</t>
  </si>
  <si>
    <t>Wild collected seed by Julie Jpohnson in Mohawk Park, Tulsa, Oklahoma, USA</t>
  </si>
  <si>
    <t>2005-063 or 2008-051</t>
  </si>
  <si>
    <t>Wild seed collected by Greg Morgenson in Ramsey County, North Dakota, USA</t>
  </si>
  <si>
    <t>2003-034 or 2008-053</t>
  </si>
  <si>
    <t>Wild collected in Charlotte, North Carolina, USA. Source: Hill Gandy, Chesterfield, South Carolina, USA</t>
  </si>
  <si>
    <t>2002-032 or 2008-054</t>
  </si>
  <si>
    <t>Stearns</t>
  </si>
  <si>
    <t>1994-052</t>
  </si>
  <si>
    <t>Wild seedling from USDA, Haskell County, Oklahoma, USA</t>
  </si>
  <si>
    <t>1996-025</t>
  </si>
  <si>
    <t>Wild seed collected by Guy Sternberg in Camp Lincoln (north valley), Springfield, Illinois, USA</t>
  </si>
  <si>
    <t>1995-023</t>
  </si>
  <si>
    <t>Wild seedling from USDA, Dauphin, Manitoba, Canada</t>
  </si>
  <si>
    <t>1994-056</t>
  </si>
  <si>
    <t>Wild seedling from USDA, Gonzales County, Texas, USA</t>
  </si>
  <si>
    <t>1994-054</t>
  </si>
  <si>
    <t>Wild seedling from USDA, Spy Hill, Qu Appelle River, SW of Russell, Saskatchewan, Canada</t>
  </si>
  <si>
    <t>1997-039</t>
  </si>
  <si>
    <t>Wild seedling collected by Mike Melendrez in Caprock, New Mexico, USA</t>
  </si>
  <si>
    <t>1994-057</t>
  </si>
  <si>
    <t>Wild seedling from USDA, Nemaha County, Kansas, USA</t>
  </si>
  <si>
    <t>1994-039 or 1994-058</t>
  </si>
  <si>
    <t>Wild seedling from USDA, Carter County, Montana, USA</t>
  </si>
  <si>
    <t>1996-031</t>
  </si>
  <si>
    <t>Wild seed collected by Greg Morgenson in Cavalier, North Dakota, USA</t>
  </si>
  <si>
    <t>1996-032</t>
  </si>
  <si>
    <t>Wild seed collected by Curt Hanson in Jackson County, Kentucky, USA</t>
  </si>
  <si>
    <t>1996-033 or 2002-034</t>
  </si>
  <si>
    <t>Wild seed collected by Damon Beardi in Erie County, New York, USA</t>
  </si>
  <si>
    <t>1994-059</t>
  </si>
  <si>
    <t>Wild seedling from USDA, Shelby County, Missouri, USA</t>
  </si>
  <si>
    <t>1994-060</t>
  </si>
  <si>
    <t>Wild seedling from USDA, Dickinson County, Kansas, USA</t>
  </si>
  <si>
    <t>1994-035 or 1997-038</t>
  </si>
  <si>
    <t>Wild seedling from USDA Soil Cons. Serv., Payne County, Oklahoma, USA</t>
  </si>
  <si>
    <t>2002-033</t>
  </si>
  <si>
    <t>Wild seedling collected by Doug Cox via Vera, Mark Twain Cave, Hannibal, Missouri, USA</t>
  </si>
  <si>
    <t>Starhill Forest Arboretum, Next to the garage</t>
  </si>
  <si>
    <t>Starhill Forest Arboretum, Next to house</t>
  </si>
  <si>
    <t>Civil War era</t>
  </si>
  <si>
    <t>1997-040</t>
  </si>
  <si>
    <t>1996-030 or 2002-035</t>
  </si>
  <si>
    <t>Wild seed collected by Ron Lance in Big Oak Tree State Park, Missouri, USA</t>
  </si>
  <si>
    <t>Wild seed collected by Denyse LaJeunesse in Montreal, Quebec, Canada</t>
  </si>
  <si>
    <t>Starhill</t>
  </si>
  <si>
    <t>No Tag</t>
  </si>
  <si>
    <t>Spontaneous</t>
  </si>
  <si>
    <t>1996-029?</t>
  </si>
  <si>
    <t>Wild seed collected by Mark Coggeshall in Layfayette, Indiana, USA</t>
  </si>
  <si>
    <t>1994-051 or 1998-033</t>
  </si>
  <si>
    <t>Wild seedling collected by Guy Sternberg in Bur Oak Park, Peoria, Illinois, USA</t>
  </si>
  <si>
    <t>2002-038</t>
  </si>
  <si>
    <t>Wild seed collected by Ron Lance in Henderson County, North Carolina, USA</t>
  </si>
  <si>
    <t>1982-032 or 1994-036 or 2013-034 or 2013-038 or 2015-021</t>
  </si>
  <si>
    <t>Rough rider'</t>
  </si>
  <si>
    <t>"Big John"</t>
  </si>
  <si>
    <t>1994-059 or 1997-041</t>
  </si>
  <si>
    <t>Unclear label: Shelby County, MO or Custer County, OK. Check back with Guy.</t>
  </si>
  <si>
    <t>Wild seed collected by Terry Hanlon, Pittsburgh, Pennsylvania, USA</t>
  </si>
  <si>
    <t>Error in coordinates</t>
  </si>
  <si>
    <t>Missing coordinates</t>
  </si>
  <si>
    <t>MN_CDR_114</t>
  </si>
  <si>
    <t>MN_FS_101</t>
  </si>
  <si>
    <t>MN_FS_102</t>
  </si>
  <si>
    <t>MN_FS_103</t>
  </si>
  <si>
    <t>MN_FS_104</t>
  </si>
  <si>
    <t>MN_FS_105</t>
  </si>
  <si>
    <t>MN_FS_106</t>
  </si>
  <si>
    <t>MN_FS_107</t>
  </si>
  <si>
    <t>MN_FS_108</t>
  </si>
  <si>
    <t>MN_FS_109</t>
  </si>
  <si>
    <t>MN_FS_110</t>
  </si>
  <si>
    <t>MN_JCH_101</t>
  </si>
  <si>
    <t>MN_JCH_102</t>
  </si>
  <si>
    <t>MN_JCH_103</t>
  </si>
  <si>
    <t>MN_JCH_105</t>
  </si>
  <si>
    <t>MN_JCH_106</t>
  </si>
  <si>
    <t>MN_JCH_107</t>
  </si>
  <si>
    <t>MN_JCH_108</t>
  </si>
  <si>
    <t>MN_JCH_109</t>
  </si>
  <si>
    <t>MN_JCH_110</t>
  </si>
  <si>
    <t>MN_JCH_111</t>
  </si>
  <si>
    <t>QUE002628</t>
  </si>
  <si>
    <t>QUE002629</t>
  </si>
  <si>
    <t>QUE002630</t>
  </si>
  <si>
    <t>QUE002631</t>
  </si>
  <si>
    <t>QUE002632</t>
  </si>
  <si>
    <t>QUE002633</t>
  </si>
  <si>
    <t>QUE002634</t>
  </si>
  <si>
    <t>QUE002635</t>
  </si>
  <si>
    <t>QUE002636</t>
  </si>
  <si>
    <t>QUE002637</t>
  </si>
  <si>
    <t>QUE002638</t>
  </si>
  <si>
    <t>QUE002639</t>
  </si>
  <si>
    <t>QUE002640</t>
  </si>
  <si>
    <t>QUE002641</t>
  </si>
  <si>
    <t>QUE002642</t>
  </si>
  <si>
    <t>QUE002643</t>
  </si>
  <si>
    <t>QUE002644</t>
  </si>
  <si>
    <t>QUE002645</t>
  </si>
  <si>
    <t>QUE002646</t>
  </si>
  <si>
    <t>QUE002647</t>
  </si>
  <si>
    <t>QUE002648</t>
  </si>
  <si>
    <t>DNA extraction</t>
  </si>
  <si>
    <t>QUE002649</t>
  </si>
  <si>
    <t>Lila Uzzell</t>
  </si>
  <si>
    <t>Heard</t>
  </si>
  <si>
    <t>Camp meeting rock</t>
  </si>
  <si>
    <t>QUE002650</t>
  </si>
  <si>
    <t>Quercus georgiana- Murphy Westwood project</t>
  </si>
  <si>
    <t>Used in Sara Desmond morphology Project</t>
  </si>
  <si>
    <t>MO-MG402 (additional sheets)</t>
  </si>
  <si>
    <t>MO-MG403 (additional sheets)</t>
  </si>
  <si>
    <t>MO-MG404 (additional sheets)</t>
  </si>
  <si>
    <t>IN-MG631 (additional sheets)</t>
  </si>
  <si>
    <t>IN-MG630 (additional sheets)</t>
  </si>
  <si>
    <t>IN-MG638 (additional sheets)</t>
  </si>
  <si>
    <t>IA-MG243 (additional sheets)</t>
  </si>
  <si>
    <t>IA-MG244 (additional sheets)</t>
  </si>
  <si>
    <t>IA-MG245 (additional sheets)</t>
  </si>
  <si>
    <t>IL-MG852 (additional sheets)</t>
  </si>
  <si>
    <t>IL-MG853 (additional sheets)</t>
  </si>
  <si>
    <t>IL-MG854 (additional sheets)</t>
  </si>
  <si>
    <t>IL-MG603 (additional sheets)</t>
  </si>
  <si>
    <t>IL-MG604 (additional sheets)</t>
  </si>
  <si>
    <t>OK-MG282 (additional sheets)</t>
  </si>
  <si>
    <t>OK-MG283 (additional sheets)</t>
  </si>
  <si>
    <t>OK-MG284 (additional sheets)</t>
  </si>
  <si>
    <t>OK-MG347 (additional sheets)</t>
  </si>
  <si>
    <t>OK-MG349 (additional sheets)</t>
  </si>
  <si>
    <t>OK-MG350 (additional sheets)</t>
  </si>
  <si>
    <t>OK-MG369 (additional sheets)</t>
  </si>
  <si>
    <t>OK-MG370 (additional sheets)</t>
  </si>
  <si>
    <t>OK-MG371 (additional sheets)</t>
  </si>
  <si>
    <t>MB-MG516 (additional sheets)</t>
  </si>
  <si>
    <t>MB-MG517 (additional sheets)</t>
  </si>
  <si>
    <t>MB-MG518 (additional sheets)</t>
  </si>
  <si>
    <t>MB-MG528 (additional sheets)</t>
  </si>
  <si>
    <t>MB-MG529 (additional sheets)</t>
  </si>
  <si>
    <t>MB-MG530 (additional sheets)</t>
  </si>
  <si>
    <t>MB-MG513 (additional sheets)</t>
  </si>
  <si>
    <t>MN-MG788 (additional sheets)</t>
  </si>
  <si>
    <t>MN-MG789 (additional sheets)</t>
  </si>
  <si>
    <t>MN-MG790 (additional sheets)</t>
  </si>
  <si>
    <t>QUE002651</t>
  </si>
  <si>
    <t>QUE002652</t>
  </si>
  <si>
    <t>QUE002653</t>
  </si>
  <si>
    <t>QUE002654</t>
  </si>
  <si>
    <t>QUE002655</t>
  </si>
  <si>
    <t>MN-SD001</t>
  </si>
  <si>
    <t>MN-SD002</t>
  </si>
  <si>
    <t>MN-SD003</t>
  </si>
  <si>
    <t>MB-SD004</t>
  </si>
  <si>
    <t>MB-SD005</t>
  </si>
  <si>
    <t>Sara Desmond, Mira Garner</t>
  </si>
  <si>
    <t>voucher only</t>
  </si>
  <si>
    <t>Prairie Moon Nursery</t>
  </si>
  <si>
    <t>Trees grown in open area</t>
  </si>
  <si>
    <t>Trees grown on granite hilltop</t>
  </si>
  <si>
    <t>GPS units don't seem to agree with collecting info. Assuming they are wrong: 49.42490, -095.14360</t>
  </si>
  <si>
    <t>QUE002656</t>
  </si>
  <si>
    <t>QUE002657</t>
  </si>
  <si>
    <t>QUE002658</t>
  </si>
  <si>
    <t>IL-SF001</t>
  </si>
  <si>
    <t>IL-SF002</t>
  </si>
  <si>
    <t>IL-SF003</t>
  </si>
  <si>
    <t>Seamus Flannery</t>
  </si>
  <si>
    <t>OH-MG799 (additional sheets)</t>
  </si>
  <si>
    <t>OH-MG805 (additional sheets)</t>
  </si>
  <si>
    <t>Characterization of Native Oak Germplasm, Quercus macrocarpa and related white oaks. USDA SCA 58-8020-5-005, with additional funding from The Center for Tree Science</t>
  </si>
  <si>
    <t>county/Mpio</t>
  </si>
  <si>
    <t>2.2 km NW of El Tule</t>
  </si>
  <si>
    <t>Dry roadside</t>
  </si>
  <si>
    <t>Pueblo Nuevo</t>
  </si>
  <si>
    <t>A.L. Hipp, AGR, Hernando Correa</t>
  </si>
  <si>
    <t>Sinaloa</t>
  </si>
  <si>
    <t>Concordia</t>
  </si>
  <si>
    <t>1.8 km SW of Loberas</t>
  </si>
  <si>
    <t>Dry roadside forest</t>
  </si>
  <si>
    <t>A.L. Hipp, N. Stoynoff</t>
  </si>
  <si>
    <t>Definitely not Q. aristata. Genotypes with Q. elliptica, and seems plausible that these are young shoots of that species</t>
  </si>
  <si>
    <t>1.5 km NNE of Santa Lucia</t>
  </si>
  <si>
    <t>Roadside along highway</t>
  </si>
  <si>
    <t>A.L. Hipp|A.L. Hipp, S. Gonzalez Elizondo</t>
  </si>
  <si>
    <t>2/15/2017|7/12/2017</t>
  </si>
  <si>
    <t>Genotypes with Q. eduardii, but looks like Q. castanea; worth checking again or discarding|Both of us think this is Q. castanea; for now, discard data, pending additional information on this</t>
  </si>
  <si>
    <t>4.2 km S of El Palmito</t>
  </si>
  <si>
    <t xml:space="preserve">Roadside forest </t>
  </si>
  <si>
    <t xml:space="preserve">Quercus castanea, Q. subspathulata, Q. magnoliifolia, Arbutus tessellata, Pinus herrerae, </t>
  </si>
  <si>
    <t>Quercus gentryi|Quercus gentryi</t>
  </si>
  <si>
    <t>|Not strongly bullate</t>
  </si>
  <si>
    <t>2.5 km S of El Palmito</t>
  </si>
  <si>
    <t>Ostrya</t>
  </si>
  <si>
    <t>leaf right shape for Q. obtusata, but not distinct from Q. arizonica in phylogeny</t>
  </si>
  <si>
    <t>San Dimas</t>
  </si>
  <si>
    <t>5 km S of El Guayabo</t>
  </si>
  <si>
    <t>Roadside cliff face</t>
  </si>
  <si>
    <t>Just outside Reserva Chaira Pinta</t>
  </si>
  <si>
    <t>Arbutus tessellata, Quercus obtusata, Pinus douglasiana, Pinus herrerae, Quercus aff. Castanea</t>
  </si>
  <si>
    <t>Arbutus tessellata, Quercus obtusata, Pinus douglasiana, Pinus herrerae, Quercus fulva (common)</t>
  </si>
  <si>
    <t>1.6 km WNW of El Palmito, restaurant parking lot</t>
  </si>
  <si>
    <t>Dry hillsides along road</t>
  </si>
  <si>
    <t>Quercus obtusata (a few trees), Q. viminea (uncommon here), Q. fulva (common here), Q. candicans (very small), Q. subspathulata (common), Pinus devoniana</t>
  </si>
  <si>
    <t>1.9 km N of El Palmito 1.9 km</t>
  </si>
  <si>
    <t>Roadside forest, base of a seepy cliff</t>
  </si>
  <si>
    <t xml:space="preserve">leaf shape is right, but the upper surface lacks the fine stellate hairs </t>
  </si>
  <si>
    <t>Must be something else; on the phylogeny, does not fall with other Q. acutifolia, and looks different than Antonio's Q. acutifolia[AH, 2017-02-15]</t>
  </si>
  <si>
    <t>Downtrail about 100 m from waypoint</t>
  </si>
  <si>
    <t>Along forest road</t>
  </si>
  <si>
    <t>Ostrya, Tilia, Garrya</t>
  </si>
  <si>
    <t>0.8 km NNE of Los Bancos</t>
  </si>
  <si>
    <t>Dry slope below road</t>
  </si>
  <si>
    <t>Quercus aff. subspathulata, Q. rugosa, Pinus durangensis</t>
  </si>
  <si>
    <t>5 km S of Neveros</t>
  </si>
  <si>
    <t>Mesic forest adjacent to stream</t>
  </si>
  <si>
    <t>Pinus strobiformis, Q. sideroxyla, Pinus durangensis, Juniperus deppeana</t>
  </si>
  <si>
    <t>Ca. 2.3 km SW of La Ferraria; Jeff Bacon's Quercus conzattii x eduardii hybrid swarm</t>
  </si>
  <si>
    <t>Dry scrub along road</t>
  </si>
  <si>
    <t>Q. conzattii, Q. eduardii, and hybrids in between, as well as Q. chihuahuensis</t>
  </si>
  <si>
    <t>Quercus eduardii x Q. conzattii</t>
  </si>
  <si>
    <t>I suspect this sequence is a lab error... need to double-check with additional samples</t>
  </si>
  <si>
    <t>Ca. 3.4 km NE of Potrerillo</t>
  </si>
  <si>
    <t>Q. arizonica, Arctostaphylos</t>
  </si>
  <si>
    <t>Quercus arizonica|Quercus arizonica "convallata"</t>
  </si>
  <si>
    <t>Quercus arizonica "convallata"</t>
  </si>
  <si>
    <t>|Would fall with Q. convallata</t>
  </si>
  <si>
    <t>Ca. 5.8 km SE of Portrerilla</t>
  </si>
  <si>
    <t>Quercus arizonica|Quercus aff. depressipes</t>
  </si>
  <si>
    <t>Quercus aff. depressipes</t>
  </si>
  <si>
    <t>|Only superficially like the coriaceous thing we collected at Sierra de Organos in 2017 (2017157-2017159); pubescence on upper surface by contrast stellate without vermicular hairs</t>
  </si>
  <si>
    <t>4.4 km ESE of La Casita</t>
  </si>
  <si>
    <t>Dry rocky hillside, abundant grasses, with oaks and pines</t>
  </si>
  <si>
    <t>Quercus striatula, Q. arizonica, Scleria</t>
  </si>
  <si>
    <t>falls next to a Q. grisea and two Q. toumeyi</t>
  </si>
  <si>
    <t>Tomentum on undersurface of leaves much more dense than in Q. radiata from this trip (2015050, 048, 062), but also showing the dark globules of glandular excrescence. Distinct taxonomically?</t>
  </si>
  <si>
    <t>4.9 km ESE of La Casita</t>
  </si>
  <si>
    <t>Rocky slope</t>
  </si>
  <si>
    <t>Quercus urbanii Q. arizonica, Q. jonesii, Carex turbinaa</t>
  </si>
  <si>
    <t>Quercus laeta "skinny leaves"|Quercus laeta "skinny leaves"</t>
  </si>
  <si>
    <t>Quercus laeta "skinny leaves"</t>
  </si>
  <si>
    <t>A.L. Hipp, AGR, Hernando Correa|A.L. Hipp, S. Gonzalez Elizondo</t>
  </si>
  <si>
    <t>2/17/2017|7/12/2017</t>
  </si>
  <si>
    <t>Mezquital</t>
  </si>
  <si>
    <t>4.1 km SE of San Francisco del Mezquital</t>
  </si>
  <si>
    <t>Pinus leiophylla var. chihuahuana, Agave</t>
  </si>
  <si>
    <t>Not the gray pubescent type of 2015040, found at the same site</t>
  </si>
  <si>
    <t>Quercus laeta "regular"</t>
  </si>
  <si>
    <t>4.5 km ESE of San Francisco del Mezquital</t>
  </si>
  <si>
    <t>Quercus crassifolia|Quercus crassifolia</t>
  </si>
  <si>
    <t>|Slender branchlets and pedicellate hairs make this definitive</t>
  </si>
  <si>
    <t>Quercus radiata</t>
  </si>
  <si>
    <t>11.2 km SE of San Francisco del Mezquital</t>
  </si>
  <si>
    <t>Pinus luzmariae</t>
  </si>
  <si>
    <t>4.2 km ESE of Amilpas</t>
  </si>
  <si>
    <t>Quercus radiata, Q. crassifolia 'xerica', Juniperus</t>
  </si>
  <si>
    <t>Quercus arizonica|Quercus cf. laxa</t>
  </si>
  <si>
    <t>Quercus cf. laxa</t>
  </si>
  <si>
    <t>7.8 km NE of Los Charcos</t>
  </si>
  <si>
    <t>Dry woods</t>
  </si>
  <si>
    <t>Pinus durangensis, Quercus arizonica, Q. sideroxyla</t>
  </si>
  <si>
    <t>5 km S of Amoles [Las Dentanas?]</t>
  </si>
  <si>
    <t xml:space="preserve">Quercus arizonica|Quercus cf. laxa </t>
  </si>
  <si>
    <t>6/28/2017|7/12/2017</t>
  </si>
  <si>
    <t>Roadside forest</t>
  </si>
  <si>
    <t>Q. eduardii, Q. obtusata</t>
  </si>
  <si>
    <t>8.2 km S of Las Papas</t>
  </si>
  <si>
    <t>Woodlands of Q. obtusifolia alongside a stream, with one big, beautiful Q. durifolia.</t>
  </si>
  <si>
    <t>Quercus 'stellate glandular'</t>
  </si>
  <si>
    <t>1.2 km NE of Santa Maria de Ocotan</t>
  </si>
  <si>
    <t>Open savanna</t>
  </si>
  <si>
    <t>Q. obtusifolia, Pinus leiophylla, P. luzmariae</t>
  </si>
  <si>
    <t>Quercus aff. Subspathulata|Quercus cf. laxa</t>
  </si>
  <si>
    <t>cf 2015060</t>
  </si>
  <si>
    <t>cf 2015059</t>
  </si>
  <si>
    <t>13 km WSW of Amoles</t>
  </si>
  <si>
    <t>Rocky slopes above stream, dominated by Quercus radiata, Juniperus, Pinus durangensis, P. luzmariae, with several grasses and Q. obtusata upslope</t>
  </si>
  <si>
    <t>Pinus lumholtzii, Ericaceae</t>
  </si>
  <si>
    <t>Quercus cf. obtusata</t>
  </si>
  <si>
    <t>sent by Socorro post-trip</t>
  </si>
  <si>
    <t>El Nayar</t>
  </si>
  <si>
    <t>2.9 km W of Mata de Bule</t>
  </si>
  <si>
    <t>Dry forest dominated by Quercus resinosa</t>
  </si>
  <si>
    <t>|has acute leaves, green upper surface</t>
  </si>
  <si>
    <t>1.6 km WNW of Mata de Bule; km marker 150</t>
  </si>
  <si>
    <t>Dry forest, few oaks, below an orchard</t>
  </si>
  <si>
    <t>Quercus subspathulata|Quercus subspathulata</t>
  </si>
  <si>
    <t>A.L. Hipp, N. Stoynoff|A.L. Hipp, S. Gonzalez Elizondo</t>
  </si>
  <si>
    <t>0.8 km NE of El Algodonal</t>
  </si>
  <si>
    <t>1.5 km NE of El Algodonal</t>
  </si>
  <si>
    <t>Quercus laeta "normal"</t>
  </si>
  <si>
    <t>Valencia et al. referred to this as Q. obtusata… still confusing</t>
  </si>
  <si>
    <t>Quercus sp.|Quercus cf. splendens sensu McVaugh</t>
  </si>
  <si>
    <t>Quercus cf. splendens sensu McVaugh</t>
  </si>
  <si>
    <t>leaves don't appear to be Quercus planipocula|not a great fit to this species, but perhaps closest</t>
  </si>
  <si>
    <t>2 km ENE of El Algodonal</t>
  </si>
  <si>
    <t>Quercus sp.|Quercus laxa</t>
  </si>
  <si>
    <t>Quercus laxa</t>
  </si>
  <si>
    <t>Not Q laeta in shape</t>
  </si>
  <si>
    <t>2.75 km W of Guadalupe</t>
  </si>
  <si>
    <t>Quercus laeta "skinny leaves"|Quercus laeta "regular"</t>
  </si>
  <si>
    <t>3.7 km NW of Guadalupe</t>
  </si>
  <si>
    <t>leaf elongate, crenate, lance-obovate</t>
  </si>
  <si>
    <t>5.7 km NNW of Guadalupe</t>
  </si>
  <si>
    <t>Zacatecas</t>
  </si>
  <si>
    <t>Valparaiso</t>
  </si>
  <si>
    <t>3.5 km WSW of El Chucharillo</t>
  </si>
  <si>
    <t>Huejuquilla el Alto</t>
  </si>
  <si>
    <t>7.7 km ENE of Jimulco</t>
  </si>
  <si>
    <t>2015005A</t>
  </si>
  <si>
    <t>2015056A</t>
  </si>
  <si>
    <t>Quercus arizonica|Quercus laeta "regular"</t>
  </si>
  <si>
    <t>leaf right shape for Q. obtusata, but not distinct from Q. arizonica in phylogeny|Papillae correct for Q. laeta</t>
  </si>
  <si>
    <t>2015056B</t>
  </si>
  <si>
    <t>Oak-pine forest, dominated by Quercus resinosa.</t>
  </si>
  <si>
    <t>8200 ft</t>
  </si>
  <si>
    <t>4750 ft</t>
  </si>
  <si>
    <t>4050 ft</t>
  </si>
  <si>
    <t>6300 ft</t>
  </si>
  <si>
    <t>6700 ft</t>
  </si>
  <si>
    <t>7700 ft</t>
  </si>
  <si>
    <t>7100 ft</t>
  </si>
  <si>
    <t>2113 m</t>
  </si>
  <si>
    <t>6950 ft</t>
  </si>
  <si>
    <t>7800 ft</t>
  </si>
  <si>
    <t>7900 ft</t>
  </si>
  <si>
    <t>8850 ft</t>
  </si>
  <si>
    <t>6600 ft</t>
  </si>
  <si>
    <t>7300 ft</t>
  </si>
  <si>
    <t>7600 ft</t>
  </si>
  <si>
    <t>6000 ft</t>
  </si>
  <si>
    <t>8000 ft</t>
  </si>
  <si>
    <t>9400 ft</t>
  </si>
  <si>
    <t>6550 ft</t>
  </si>
  <si>
    <t>6680 ft</t>
  </si>
  <si>
    <t>2700 ft</t>
  </si>
  <si>
    <t>3400 ft</t>
  </si>
  <si>
    <t>4270 ft</t>
  </si>
  <si>
    <t>4240 ft</t>
  </si>
  <si>
    <t>4900 ft</t>
  </si>
  <si>
    <t>5850 ft</t>
  </si>
  <si>
    <t>6900 ft</t>
  </si>
  <si>
    <t>8300 ft</t>
  </si>
  <si>
    <t>6180 ft</t>
  </si>
  <si>
    <t>material for DNA extraction; Large tree on roadside</t>
  </si>
  <si>
    <t>material for DNA extraction; Unknown red oak with long, slender, soft leaves but no papillae / bullae on lower leaf surface obvious in the field</t>
  </si>
  <si>
    <t>material for DNA extraction; Very common here</t>
  </si>
  <si>
    <t>no material for extraction; Not at all papillose or bullate beneath</t>
  </si>
  <si>
    <t>material for DNA extraction; Initially thought this was Q. candicans</t>
  </si>
  <si>
    <t>material for DNA extraction; with introgression from Q. eduardii</t>
  </si>
  <si>
    <t>material for DNA extraction; Socorro considers this relatively pure</t>
  </si>
  <si>
    <t>material for DNA extraction; young</t>
  </si>
  <si>
    <t>no material for extraction; old</t>
  </si>
  <si>
    <t>material for DNA extraction; dark leaves, subsessile acorns</t>
  </si>
  <si>
    <t>material for DNA extraction; lighter leaves, pedunculate acorns</t>
  </si>
  <si>
    <t>no material for extraction; toothed leaves</t>
  </si>
  <si>
    <t>no material for extraction; light green leaves, acorns not pedunculate</t>
  </si>
  <si>
    <t>material for DNA extraction; Leaves moderately pubescent beneath with fasciculate trichomes</t>
  </si>
  <si>
    <t>material for DNA extraction; with influence of Q. crassifolia? Pubescence too dense for this species</t>
  </si>
  <si>
    <t>material for DNA extraction; Large tree along edge of road</t>
  </si>
  <si>
    <t>material for DNA extraction; (cf 2015057)</t>
  </si>
  <si>
    <t>material for DNA extraction; but with tiny, mucronate teeth</t>
  </si>
  <si>
    <t>material for DNA extraction; Only one visible here</t>
  </si>
  <si>
    <t>material for DNA extraction; Pubescent beneath</t>
  </si>
  <si>
    <t>material for DNA extraction; Like Q. castanea on upper leaf surface; below, like Q. laeta</t>
  </si>
  <si>
    <t>)</t>
  </si>
  <si>
    <t>"convallata"</t>
  </si>
  <si>
    <t>"mesica"</t>
  </si>
  <si>
    <t>Quercus emoryi -- narrow</t>
  </si>
  <si>
    <t>Quercus aff. Crassifolia</t>
  </si>
  <si>
    <t>Quercus stellata Wangenh.|Quercus marilandica (L.) Munchh.</t>
  </si>
  <si>
    <t>Determination_HIST_PIPED</t>
  </si>
  <si>
    <t>magnolifolia resinosa group|Q. obtusata</t>
  </si>
  <si>
    <t>unique spp|Q. candicans</t>
  </si>
  <si>
    <t>Q. resinosa? / magnolifolia resinosa group|Q. magnolifolia</t>
  </si>
  <si>
    <t>magnolifolia resinosa group|</t>
  </si>
  <si>
    <t>Q. resinosa?/ magnolifolia resinosa group|Q. magnolifolia</t>
  </si>
  <si>
    <t>unique - but immature leaves|Q. castanea</t>
  </si>
  <si>
    <t>immature leaves|sp</t>
  </si>
  <si>
    <t>Q. castanea? immature leaves |Q. sp</t>
  </si>
  <si>
    <t>Q. glaucoides?????|Q. obtusata H&amp;B</t>
  </si>
  <si>
    <t>Q. glaucoides?????|Q. obtusata</t>
  </si>
  <si>
    <t>unique spp|Q. castanea Nee</t>
  </si>
  <si>
    <t>unique spp|Q. castanea</t>
  </si>
  <si>
    <t>magnolifolia resinosa group|Q. obtusata H&amp;B</t>
  </si>
  <si>
    <t>Quercus polycarpa Schur|Quercus petraea ssp. iberica</t>
  </si>
  <si>
    <t>Q. conzattii|Quercus sp.</t>
  </si>
  <si>
    <t>Q. candicans|Quercus liebmanii</t>
  </si>
  <si>
    <t>Q. castanea?|Quercus castanea</t>
  </si>
  <si>
    <t>Q. laeta?|Quercus glaucoides</t>
  </si>
  <si>
    <t>Q. elliptica|Quercus glaucoides</t>
  </si>
  <si>
    <t>Q. sapotifolia|Quercus conspersa</t>
  </si>
  <si>
    <t>Q. ocoteifolia?|Quercus elliptica</t>
  </si>
  <si>
    <t>Quercus crispifolia|Quercus sp.</t>
  </si>
  <si>
    <t>Q. segoviensis?|Quercus magnoliifolia</t>
  </si>
  <si>
    <t>Quercus alba L. |Not Q.alba</t>
  </si>
  <si>
    <t>Q. resinosa|Q. magnolifolia</t>
  </si>
  <si>
    <t>Q. laeta|unknown</t>
  </si>
  <si>
    <t>Q. magnolifolia|Q. resinosa</t>
  </si>
  <si>
    <t>batch 10, plate 12</t>
  </si>
  <si>
    <t>OAK-MOR-001156</t>
  </si>
  <si>
    <t>OAK-MOR-001157</t>
  </si>
  <si>
    <t>OAK-MOR-001158</t>
  </si>
  <si>
    <t>OAK-MOR-001159</t>
  </si>
  <si>
    <t>OAK-MOR-001160</t>
  </si>
  <si>
    <t>OAK-MOR-001161</t>
  </si>
  <si>
    <t>OAK-MOR-001162</t>
  </si>
  <si>
    <t>OAK-MOR-001163</t>
  </si>
  <si>
    <t>OAK-MOR-001165</t>
  </si>
  <si>
    <t>OAK-MOR-001166</t>
  </si>
  <si>
    <t>OAK-MOR-001167</t>
  </si>
  <si>
    <t>OAK-MOR-001170</t>
  </si>
  <si>
    <t>OAK-MOR-001171</t>
  </si>
  <si>
    <t>OAK-MOR-001172</t>
  </si>
  <si>
    <t>OAK-MOR-001173</t>
  </si>
  <si>
    <t>OAK-MOR-001174</t>
  </si>
  <si>
    <t>OAK-MOR-001175</t>
  </si>
  <si>
    <t>OAK-MOR-001176</t>
  </si>
  <si>
    <t>OAK-MOR-001177</t>
  </si>
  <si>
    <t>OAK-MOR-001178</t>
  </si>
  <si>
    <t>OAK-MOR-001179</t>
  </si>
  <si>
    <t>OAK-MOR-001180</t>
  </si>
  <si>
    <t>OAK-MOR-001181</t>
  </si>
  <si>
    <t>OAK-MOR-001182</t>
  </si>
  <si>
    <t>OAK-MOR-001183</t>
  </si>
  <si>
    <t>OAK-MOR-001184</t>
  </si>
  <si>
    <t>OAK-MOR-001185</t>
  </si>
  <si>
    <t>OAK-MOR-001186</t>
  </si>
  <si>
    <t>OAK-MOR-001187</t>
  </si>
  <si>
    <t>OAK-MOR-001191</t>
  </si>
  <si>
    <t>OAK-MOR-001192</t>
  </si>
  <si>
    <t>OAK-MOR-001193</t>
  </si>
  <si>
    <t>OAK-MOR-001194</t>
  </si>
  <si>
    <t>OAK-MOR-001195</t>
  </si>
  <si>
    <t>OAK-MOR-001196</t>
  </si>
  <si>
    <t>OAK-MOR-001197</t>
  </si>
  <si>
    <t>OAK-MOR-001198</t>
  </si>
  <si>
    <t>OAK-MOR-001199</t>
  </si>
  <si>
    <t>OAK-MOR-001200</t>
  </si>
  <si>
    <t>OAK-MOR-001202</t>
  </si>
  <si>
    <t>OAK-MOR-001203</t>
  </si>
  <si>
    <t>OAK-MOR-001204</t>
  </si>
  <si>
    <t>OAK-MOR-001205</t>
  </si>
  <si>
    <t>OAK-MOR-001206</t>
  </si>
  <si>
    <t>OAK-MOR-001207</t>
  </si>
  <si>
    <t>OAK-MOR-001208</t>
  </si>
  <si>
    <t>OAK-MOR-001209</t>
  </si>
  <si>
    <t>OAK-MOR-361</t>
  </si>
  <si>
    <t>OAK-MOR-412</t>
  </si>
  <si>
    <t>OAK-MOR-118</t>
  </si>
  <si>
    <t>OAK-MOR-120</t>
  </si>
  <si>
    <t>OAK-MOR-001210</t>
  </si>
  <si>
    <t>OAK-MOR-001211</t>
  </si>
  <si>
    <t>OAK-MOR-001212</t>
  </si>
  <si>
    <t>OAK-MOR-001213</t>
  </si>
  <si>
    <t>OAK-MOR-001214</t>
  </si>
  <si>
    <t>OAK-MOR-001215</t>
  </si>
  <si>
    <t>OAK-MOR-001218</t>
  </si>
  <si>
    <t>OAK-MOR-001219</t>
  </si>
  <si>
    <t>OAK-UMN-059</t>
  </si>
  <si>
    <t>MXQ128</t>
  </si>
  <si>
    <t>OAK-UMN-361</t>
  </si>
  <si>
    <t>HNUY16 (1)</t>
  </si>
  <si>
    <t>OAK-UMN-363</t>
  </si>
  <si>
    <t>HNUY18 (2)</t>
  </si>
  <si>
    <t>OAK-MOR-1224</t>
  </si>
  <si>
    <t>OAK-MOR-1227</t>
  </si>
  <si>
    <t>OAK-MOR-1228</t>
  </si>
  <si>
    <t>OAK-MOR-1229</t>
  </si>
  <si>
    <t>OAK-MOR-1230</t>
  </si>
  <si>
    <t>OAK-MOR-1234</t>
  </si>
  <si>
    <t>OAK-MOR-1235</t>
  </si>
  <si>
    <t>QUE002659</t>
  </si>
  <si>
    <t>QUE002660</t>
  </si>
  <si>
    <t>QUE002661</t>
  </si>
  <si>
    <t>JCB?</t>
  </si>
  <si>
    <t>OAK-MOR-001151</t>
  </si>
  <si>
    <t>OAK-MOR-001152</t>
  </si>
  <si>
    <t>OAK-MOR-001153</t>
  </si>
  <si>
    <t>cultivated; Mark Krautman, Heritage Seedlings</t>
  </si>
  <si>
    <t>special project. I have Quercus macrocarpa x gambelii? Listed in RAD-SEQ info??</t>
  </si>
  <si>
    <t>`</t>
  </si>
  <si>
    <t>fastQ file name</t>
  </si>
  <si>
    <t>label.noDots</t>
  </si>
  <si>
    <t>lociSaved</t>
  </si>
  <si>
    <t>AC_2010.techRep.fq.barcodeStripped</t>
  </si>
  <si>
    <t>AGR-3.fq.barcodeStripped</t>
  </si>
  <si>
    <t>AGR-4.fq.barcodeStripped</t>
  </si>
  <si>
    <t>AGR-5.fq.barcodeStripped</t>
  </si>
  <si>
    <t>AGR-8.fq.barcodeStripped</t>
  </si>
  <si>
    <t>AGR1.fq.barcodeStripped</t>
  </si>
  <si>
    <t>AGR11.fq.barcodeStripped</t>
  </si>
  <si>
    <t>AGR17.fq.barcodeStripped</t>
  </si>
  <si>
    <t>AGR18.fq.barcodeStripped</t>
  </si>
  <si>
    <t>AGR2.fq.barcodeStripped</t>
  </si>
  <si>
    <t>AGR20.fq.barcodeStripped</t>
  </si>
  <si>
    <t>AGR21.fq.barcodeStripped</t>
  </si>
  <si>
    <t>AGR22.fq.barcodeStripped</t>
  </si>
  <si>
    <t>AGR23.fq.barcodeStripped</t>
  </si>
  <si>
    <t>AGR25.fq.barcodeStripped</t>
  </si>
  <si>
    <t>AGR27.fq.barcodeStripped</t>
  </si>
  <si>
    <t>AGR28.fq.barcodeStripped</t>
  </si>
  <si>
    <t>AGR29.fq.barcodeStripped</t>
  </si>
  <si>
    <t>AGR33.fq.barcodeStripped</t>
  </si>
  <si>
    <t>AGR34.fq.barcodeStripped</t>
  </si>
  <si>
    <t>AGR6.fq.barcodeStripped</t>
  </si>
  <si>
    <t>AGR7.fq.barcodeStripped</t>
  </si>
  <si>
    <t>AL_2010.techRep.fq.barcodeStripped</t>
  </si>
  <si>
    <t>AR_2012.techRep</t>
  </si>
  <si>
    <t>AU_2010.techRep.fq.barcodeStripped</t>
  </si>
  <si>
    <t>BJSL25_2012.techRep</t>
  </si>
  <si>
    <t>BJVL19_2012.techRep</t>
  </si>
  <si>
    <t>CH_2012.techRep</t>
  </si>
  <si>
    <t>CR-JCB-1.fq.barcodeStripped</t>
  </si>
  <si>
    <t>CR-JCB-2.fq.barcodeStripped</t>
  </si>
  <si>
    <t>CR-JCB-3.fq.barcodeStripped</t>
  </si>
  <si>
    <t>CRL0001_2012.techRep</t>
  </si>
  <si>
    <t>CRL0030_2012.techRep</t>
  </si>
  <si>
    <t>DO_2012.techRep</t>
  </si>
  <si>
    <t>DU_2012.techRep</t>
  </si>
  <si>
    <t>EN_2012.techRep</t>
  </si>
  <si>
    <t>FLAB109_2012.techRep</t>
  </si>
  <si>
    <t>FLBA140_2012.techRep</t>
  </si>
  <si>
    <t>FLSF54_2012.techRep</t>
  </si>
  <si>
    <t>HE_2012.techRep</t>
  </si>
  <si>
    <t>HY_2010.techRep.fq.barcodeStripped</t>
  </si>
  <si>
    <t>JCB-MX-JA-MA-153.fq.barcodeStripped</t>
  </si>
  <si>
    <t>JCB-MX-JA-TM-123.fq.barcodeStripped</t>
  </si>
  <si>
    <t>JCB-MX-JA-TS-215.fq.barcodeStripped</t>
  </si>
  <si>
    <t>JCB-MX-OA-OA-34.fq.barcodeStripped</t>
  </si>
  <si>
    <t>LO_2010.techRep.fq.barcodeStripped</t>
  </si>
  <si>
    <t>LY_2010.techRep.fq.barcodeStripped</t>
  </si>
  <si>
    <t>MA_2010.techRep.fq.barcodeStripped</t>
  </si>
  <si>
    <t>MI_2010.techRep.fq.barcodeStripped</t>
  </si>
  <si>
    <t>MO_2010.techRep.fq.barcodeStripped</t>
  </si>
  <si>
    <t>NI_2012.techRep</t>
  </si>
  <si>
    <t>NM35.fq.barcodeStripped</t>
  </si>
  <si>
    <t>NX02.fq.barcodeStripped</t>
  </si>
  <si>
    <t>NX03.fq.barcodeStripped</t>
  </si>
  <si>
    <t>NX04.fq.barcodeStripped</t>
  </si>
  <si>
    <t>NX05.fq.barcodeStripped</t>
  </si>
  <si>
    <t>NX08.fq.barcodeStripped</t>
  </si>
  <si>
    <t>NX11.fq.barcodeStripped</t>
  </si>
  <si>
    <t>NX13.fq.barcodeStripped</t>
  </si>
  <si>
    <t>NX14.fq.barcodeStripped</t>
  </si>
  <si>
    <t>NX15.fq.barcodeStripped</t>
  </si>
  <si>
    <t>NX16.fq.barcodeStripped</t>
  </si>
  <si>
    <t>NX17.fq.barcodeStripped</t>
  </si>
  <si>
    <t>NX18.fq.barcodeStripped</t>
  </si>
  <si>
    <t>NX19.fq.barcodeStripped</t>
  </si>
  <si>
    <t>NX23.fq.barcodeStripped</t>
  </si>
  <si>
    <t>OAK-MOR-123.fq.barcodeStripped</t>
  </si>
  <si>
    <t>OAK-MOR-133.fq.barcodeStripped</t>
  </si>
  <si>
    <t>OAK-MOR-167.fq.barcodeStripped</t>
  </si>
  <si>
    <t>OAK-MOR-169.fq.barcodeStripped</t>
  </si>
  <si>
    <t>OAK-MOR-204.fq.barcodeStripped</t>
  </si>
  <si>
    <t>OAK-MOR-221.fq.barcodeStripped</t>
  </si>
  <si>
    <t>OAK-MOR-245.fq.barcodeStripped</t>
  </si>
  <si>
    <t>OAK-MOR-249.fq.barcodeStripped</t>
  </si>
  <si>
    <t>OAK-MOR-256.fq.barcodeStripped</t>
  </si>
  <si>
    <t>OAK-MOR-289.fq.barcodeStripped</t>
  </si>
  <si>
    <t>OAK-MOR-340.fq.barcodeStripped</t>
  </si>
  <si>
    <t>OAK-MOR-405.fq.barcodeStripped</t>
  </si>
  <si>
    <t>OAK-MOR-423.fq.barcodeStripped</t>
  </si>
  <si>
    <t>OAK-MOR-448.fq.barcodeStripped</t>
  </si>
  <si>
    <t>OAK-MOR-461.fq.barcodeStripped</t>
  </si>
  <si>
    <t>OAK-MOR-487.fq.barcodeStripped</t>
  </si>
  <si>
    <t>OAK-MOR-549.fq.barcodeStripped</t>
  </si>
  <si>
    <t>OAK-MOR-575.fq.barcodeStripped</t>
  </si>
  <si>
    <t>OAK-MOR-578.fq.barcodeStripped</t>
  </si>
  <si>
    <t>OAK-MOR-580.nameFixed</t>
  </si>
  <si>
    <t>OAK-MOR-581.nameFixed</t>
  </si>
  <si>
    <t>OAK-MOR-582.nameFixed</t>
  </si>
  <si>
    <t>OAK-MOR-583.nameFixed</t>
  </si>
  <si>
    <t>OAK-MOR-584.nameFixed</t>
  </si>
  <si>
    <t>OAK-MOR-587.nameFixed</t>
  </si>
  <si>
    <t>OAK-MOR-588.fq.barcodeStripped</t>
  </si>
  <si>
    <t>OAK-MOR-589.fq.barcodeStripped</t>
  </si>
  <si>
    <t>OAK-MOR-591.fq.barcodeStripped</t>
  </si>
  <si>
    <t>OAK-MOR-593.fq.barcodeStripped</t>
  </si>
  <si>
    <t>OAK-MOR-599.fq.barcodeStripped</t>
  </si>
  <si>
    <t>OAK-MOR-600.nameFixed</t>
  </si>
  <si>
    <t>OAK-MOR-601.nameFixed</t>
  </si>
  <si>
    <t>OAK-MOR-606.nameFixed</t>
  </si>
  <si>
    <t>OAK-MOR-608.nameFixed</t>
  </si>
  <si>
    <t>OAK-MOR-609.nameFixed</t>
  </si>
  <si>
    <t>OAK-MOR-611.fq.barcodeStripped</t>
  </si>
  <si>
    <t>OAK-MOR-614.fq.barcodeStripped</t>
  </si>
  <si>
    <t>OAK-MOR-615.fq.barcodeStripped</t>
  </si>
  <si>
    <t>OAK-MOR-616.fq.barcodeStripped</t>
  </si>
  <si>
    <t>OAK-MOR-617.nameFixed</t>
  </si>
  <si>
    <t>OAK-MOR-618.nameFixed</t>
  </si>
  <si>
    <t>OAK-MOR-621.nameFixed</t>
  </si>
  <si>
    <t>OAK-MOR-622.nameFixed</t>
  </si>
  <si>
    <t>OAK-MOR-623.fq.barcodeStripped</t>
  </si>
  <si>
    <t>OAK-MOR-624.fq.barcodeStripped</t>
  </si>
  <si>
    <t>OAK-MOR-625.fq.barcodeStripped</t>
  </si>
  <si>
    <t>OAK-MOR-626.fq.barcodeStripped</t>
  </si>
  <si>
    <t>OAK-MOR-627.fq.barcodeStripped</t>
  </si>
  <si>
    <t>OAK-MOR-628.fq.barcodeStripped</t>
  </si>
  <si>
    <t>OAK-MOR-632.fq.barcodeStripped</t>
  </si>
  <si>
    <t>OAK-MOR-639.fq.barcodeStripped</t>
  </si>
  <si>
    <t>OAK-MOR-646.nameFixed</t>
  </si>
  <si>
    <t>OAK-MOR-648.nameFixed</t>
  </si>
  <si>
    <t>OAK-MOR-649.fq.barcodeStripped</t>
  </si>
  <si>
    <t>OAK-MOR-650.fq.barcodeStripped</t>
  </si>
  <si>
    <t>OAK-MOR-651.nameFixed</t>
  </si>
  <si>
    <t>OAK-MOR-652.nameFixed</t>
  </si>
  <si>
    <t>OAK-MOR-653.nameFixed</t>
  </si>
  <si>
    <t>OAK-MOR-658.fq.barcodeStripped</t>
  </si>
  <si>
    <t>OAK-MOR-659.fq.barcodeStripped</t>
  </si>
  <si>
    <t>OAK-MOR-660.fq.barcodeStripped</t>
  </si>
  <si>
    <t>OAK-MOR-662.fq.barcodeStripped</t>
  </si>
  <si>
    <t>OAK-MOR-663.fq.barcodeStripped</t>
  </si>
  <si>
    <t>OAK-MOR-671.fq.barcodeStripped</t>
  </si>
  <si>
    <t>OAK-MOR-672.fq.barcodeStripped</t>
  </si>
  <si>
    <t>OAK-MOR-673.fq.barcodeStripped</t>
  </si>
  <si>
    <t>OAK-MOR-674.fq.barcodeStripped</t>
  </si>
  <si>
    <t>OAK-MOR-68.fq.barcodeStripped</t>
  </si>
  <si>
    <t>OAK-MOR-683.fq.barcodeStripped</t>
  </si>
  <si>
    <t>OAK-MOR-685.fq.barcodeStripped</t>
  </si>
  <si>
    <t>OAK-MOR-686.fq.barcodeStripped</t>
  </si>
  <si>
    <t>OAK-MOR-687.fq.barcodeStripped</t>
  </si>
  <si>
    <t>OAK-MOR-689.fq.barcodeStripped</t>
  </si>
  <si>
    <t>OAK-MOR-690.fq.barcodeStripped</t>
  </si>
  <si>
    <t>OAK-MOR-692.fq.barcodeStripped</t>
  </si>
  <si>
    <t>OAK-MOR-693.fq.barcodeStripped</t>
  </si>
  <si>
    <t>OAK-MOR-694.fq.barcodeStripped</t>
  </si>
  <si>
    <t>OAK-MOR-696.fq.barcodeStripped</t>
  </si>
  <si>
    <t>OAK-MOR-697.fq.barcodeStripped</t>
  </si>
  <si>
    <t>OAK-MOR-698.fq.barcodeStripped</t>
  </si>
  <si>
    <t>OAK-MOR-699.fq.barcodeStripped</t>
  </si>
  <si>
    <t>OAK-MOR-700.fq.barcodeStripped</t>
  </si>
  <si>
    <t>OAK-MOR-701.fq.barcodeStripped</t>
  </si>
  <si>
    <t>OAK-MOR-707.fq.barcodeStripped</t>
  </si>
  <si>
    <t>OAK-MOR-708.fq.barcodeStripped</t>
  </si>
  <si>
    <t>OAK-MOR-709.fq.barcodeStripped</t>
  </si>
  <si>
    <t>OAK-MOR-711.fq.barcodeStripped</t>
  </si>
  <si>
    <t>OAK-MOR-713.fq.barcodeStripped</t>
  </si>
  <si>
    <t>OAK-MOR-715.nameFixed</t>
  </si>
  <si>
    <t>OAK-MOR-716.fq.barcodeStripped</t>
  </si>
  <si>
    <t>OAK-MOR-718.fq.barcodeStripped</t>
  </si>
  <si>
    <t>OAK-MOR-723.fq.barcodeStripped</t>
  </si>
  <si>
    <t>OAK-MOR-725.nameFixed</t>
  </si>
  <si>
    <t>OAK-MOR-727.fq.barcodeStripped</t>
  </si>
  <si>
    <t>OAK-MOR-728.fq.barcodeStripped</t>
  </si>
  <si>
    <t>OAK-MOR-729.fq.barcodeStripped</t>
  </si>
  <si>
    <t>OAK-MOR-735.fq.barcodeStripped</t>
  </si>
  <si>
    <t>OAK-MOR-736.fq.barcodeStripped</t>
  </si>
  <si>
    <t>OAK-MOR-76.fq.barcodeStripped</t>
  </si>
  <si>
    <t>OAK-MOR-90.fq.barcodeStripped</t>
  </si>
  <si>
    <t>OAK-UMN-012.fq.barcodeStripped</t>
  </si>
  <si>
    <t>OAK-UMN-067.fq.barcodeStripped</t>
  </si>
  <si>
    <t>OAK-UMN-304.fq.barcodeStripped</t>
  </si>
  <si>
    <t>OAK-UMN-338.fq.barcodeStripped</t>
  </si>
  <si>
    <t>OAK-UMN-397.fq.barcodeStripped</t>
  </si>
  <si>
    <t>OAKS-MOR-472.nameFixed</t>
  </si>
  <si>
    <t>OG-10.fq.barcodeStripped</t>
  </si>
  <si>
    <t>OG-11.fq.barcodeStripped</t>
  </si>
  <si>
    <t>OG-12.fq.barcodeStripped</t>
  </si>
  <si>
    <t>OG-13.fq.barcodeStripped</t>
  </si>
  <si>
    <t>OG-14.fq.barcodeStripped</t>
  </si>
  <si>
    <t>OG-15.fq.barcodeStripped</t>
  </si>
  <si>
    <t>OG-16.fq.barcodeStripped</t>
  </si>
  <si>
    <t>OG-17.fq.barcodeStripped</t>
  </si>
  <si>
    <t>OG-18.fq.barcodeStripped</t>
  </si>
  <si>
    <t>OG-19.fq.barcodeStripped</t>
  </si>
  <si>
    <t>OG-20.fq.barcodeStripped</t>
  </si>
  <si>
    <t>OG-5.fq.barcodeStripped</t>
  </si>
  <si>
    <t>OG-6.fq.barcodeStripped</t>
  </si>
  <si>
    <t>OG-7.fq.barcodeStripped</t>
  </si>
  <si>
    <t>OG-8.fq.barcodeStripped</t>
  </si>
  <si>
    <t>OG-9.fq.barcodeStripped</t>
  </si>
  <si>
    <t>PA_2010.techRep.fq.barcodeStripped</t>
  </si>
  <si>
    <t>PM-101a.fq.barcodeStripped</t>
  </si>
  <si>
    <t>PM-103a.fq.barcodeStripped</t>
  </si>
  <si>
    <t>PM-104a.fq.barcodeStripped</t>
  </si>
  <si>
    <t>PM-10b.fq.barcodeStripped</t>
  </si>
  <si>
    <t>PM-12b.fq.barcodeStripped</t>
  </si>
  <si>
    <t>PM-19.fq.barcodeStripped</t>
  </si>
  <si>
    <t>PM-3b.fq.barcodeStripped</t>
  </si>
  <si>
    <t>PM-47b.fq.barcodeStripped</t>
  </si>
  <si>
    <t>PM-49.fq.barcodeStripped</t>
  </si>
  <si>
    <t>PM-5b.fq.barcodeStripped</t>
  </si>
  <si>
    <t>PM-80b.fq.barcodeStripped</t>
  </si>
  <si>
    <t>PM-93b.fq.barcodeStripped</t>
  </si>
  <si>
    <t>PM-98.fq.barcodeStripped</t>
  </si>
  <si>
    <t>PM107.fq.barcodeStripped</t>
  </si>
  <si>
    <t>PM141.fq.barcodeStripped</t>
  </si>
  <si>
    <t>PM143.fq.barcodeStripped</t>
  </si>
  <si>
    <t>PM145.fq.barcodeStripped</t>
  </si>
  <si>
    <t>PM147.fq.barcodeStripped</t>
  </si>
  <si>
    <t>PM148.fq.barcodeStripped</t>
  </si>
  <si>
    <t>PM150.fq.barcodeStripped</t>
  </si>
  <si>
    <t>PM155.fq.barcodeStripped</t>
  </si>
  <si>
    <t>PM178.fq.barcodeStripped</t>
  </si>
  <si>
    <t>PM179.fq.barcodeStripped</t>
  </si>
  <si>
    <t>PM190.fq.barcodeStripped</t>
  </si>
  <si>
    <t>PO_2010.techRep.fq.barcodeStripped</t>
  </si>
  <si>
    <t>RO_2010.techRep.fq.barcodeStripped</t>
  </si>
  <si>
    <t>VI1_2012.techRep</t>
  </si>
  <si>
    <t>DM-11012</t>
  </si>
  <si>
    <t>DM-11599</t>
  </si>
  <si>
    <t>DM-5887</t>
  </si>
  <si>
    <t>OAK-MOR-1040</t>
  </si>
  <si>
    <t>OAK-MOR-1041</t>
  </si>
  <si>
    <t>OAK-MOR-1042</t>
  </si>
  <si>
    <t>OAK-MOR-1046</t>
  </si>
  <si>
    <t>OAK-MOR-1047</t>
  </si>
  <si>
    <t>OAK-MOR-1049</t>
  </si>
  <si>
    <t>OAK-MOR-1054</t>
  </si>
  <si>
    <t>OAK-MOR-1055</t>
  </si>
  <si>
    <t>OAK-MOR-1057</t>
  </si>
  <si>
    <t>OAK-MOR-1059</t>
  </si>
  <si>
    <t>OAK-MOR-1061</t>
  </si>
  <si>
    <t>OAK-MOR-1095</t>
  </si>
  <si>
    <t>OAK-MOR-1134</t>
  </si>
  <si>
    <t>OAK-MOR-1135</t>
  </si>
  <si>
    <t>OAK-MOR-1136</t>
  </si>
  <si>
    <t>OAK-MOR-1137</t>
  </si>
  <si>
    <t>OAK-MOR-1138</t>
  </si>
  <si>
    <t>OAK-MOR-1145</t>
  </si>
  <si>
    <t>OAK-MOR-1146</t>
  </si>
  <si>
    <t>OAK-MOR-1147</t>
  </si>
  <si>
    <t>OAK-MOR-1148</t>
  </si>
  <si>
    <t>OAK-MOR-907</t>
  </si>
  <si>
    <t>OAK-MOR-908</t>
  </si>
  <si>
    <t>OAK-MOR-909</t>
  </si>
  <si>
    <t>OAK-MOR-910</t>
  </si>
  <si>
    <t>OAK-MOR-911</t>
  </si>
  <si>
    <t>OAK-MOR-912</t>
  </si>
  <si>
    <t>OAK-MOR-913</t>
  </si>
  <si>
    <t>OAK-MOR-914</t>
  </si>
  <si>
    <t>OAK-MOR-915</t>
  </si>
  <si>
    <t>OAK-MOR-916</t>
  </si>
  <si>
    <t>OAK-MOR-917</t>
  </si>
  <si>
    <t>OAK-MOR-918</t>
  </si>
  <si>
    <t>OAK-MOR-919</t>
  </si>
  <si>
    <t>OAK-MOR-920</t>
  </si>
  <si>
    <t>OAK-MOR-921</t>
  </si>
  <si>
    <t>OAK-MOR-922</t>
  </si>
  <si>
    <t>OAK-MOR-923</t>
  </si>
  <si>
    <t>OAK-MOR-924</t>
  </si>
  <si>
    <t>OAK-MOR-926</t>
  </si>
  <si>
    <t>OAK-MOR-927</t>
  </si>
  <si>
    <t>OAK-MOR-928</t>
  </si>
  <si>
    <t>OAK-MOR-929</t>
  </si>
  <si>
    <t>OAK-MOR-930</t>
  </si>
  <si>
    <t>OAK-MOR-931</t>
  </si>
  <si>
    <t>OAK-MOR-932</t>
  </si>
  <si>
    <t>OAK-MOR-933</t>
  </si>
  <si>
    <t>OAK-MOR-934</t>
  </si>
  <si>
    <t>OAK-MOR-935</t>
  </si>
  <si>
    <t>OAK-MOR-936</t>
  </si>
  <si>
    <t>OAK-MOR-937</t>
  </si>
  <si>
    <t>OAK-MOR-938</t>
  </si>
  <si>
    <t>OAK-MOR-939</t>
  </si>
  <si>
    <t>OAK-MOR-940</t>
  </si>
  <si>
    <t>OAK-MOR-941</t>
  </si>
  <si>
    <t>OAK-MOR-942</t>
  </si>
  <si>
    <t>OAK-MOR-943</t>
  </si>
  <si>
    <t>OAK-MOR-944</t>
  </si>
  <si>
    <t>OAK-MOR-946</t>
  </si>
  <si>
    <t>OAK-MOR-947</t>
  </si>
  <si>
    <t>OAK-MOR-951</t>
  </si>
  <si>
    <t>OAK-MOR-955</t>
  </si>
  <si>
    <t>OAK-MOR-959</t>
  </si>
  <si>
    <t>OAK-MOR-960</t>
  </si>
  <si>
    <t>OAK-MOR-971</t>
  </si>
  <si>
    <t>OAK-MOR-974</t>
  </si>
  <si>
    <t>OAK-MOR-975</t>
  </si>
  <si>
    <t>OAK-MOR-977</t>
  </si>
  <si>
    <t>OAK-MOR-978</t>
  </si>
  <si>
    <t>OAK-MOR-979</t>
  </si>
  <si>
    <t>OAK-MOR-980</t>
  </si>
  <si>
    <t>OAK-MOR-981</t>
  </si>
  <si>
    <t>OAK-MOR-982</t>
  </si>
  <si>
    <t>OAK-MOR-983</t>
  </si>
  <si>
    <t>OAK-MOR-985</t>
  </si>
  <si>
    <t>OAK-MOR-986</t>
  </si>
  <si>
    <t>OAK-MOR-987</t>
  </si>
  <si>
    <t>OAK-MOR-988</t>
  </si>
  <si>
    <t>OAK-MOR-989</t>
  </si>
  <si>
    <t>OAK-MOR-990</t>
  </si>
  <si>
    <t>OAK-MOR-992</t>
  </si>
  <si>
    <t>OAK-MOR-993</t>
  </si>
  <si>
    <t>OAK-MOR-994</t>
  </si>
  <si>
    <t>OAK-MOR-995</t>
  </si>
  <si>
    <t>OAK-MOR-996</t>
  </si>
  <si>
    <t>OAK-MOR-997</t>
  </si>
  <si>
    <t>failed?</t>
  </si>
  <si>
    <t>QUE002662</t>
  </si>
  <si>
    <t>QUE002663</t>
  </si>
  <si>
    <t>QUE002664</t>
  </si>
  <si>
    <t>QUE002665</t>
  </si>
  <si>
    <t>QUE002666</t>
  </si>
  <si>
    <t>QUE002667</t>
  </si>
  <si>
    <t>QUE002668</t>
  </si>
  <si>
    <t>QUE002669</t>
  </si>
  <si>
    <t>QUE002670</t>
  </si>
  <si>
    <t>Mark Krautmann, sn</t>
  </si>
  <si>
    <t>batch 9, plate 11</t>
  </si>
  <si>
    <t>replaced PM-234</t>
  </si>
  <si>
    <t>???</t>
  </si>
  <si>
    <t>Loc. Barouk (Marco Simeone)</t>
  </si>
  <si>
    <t xml:space="preserve">(Loc. Barouk) </t>
  </si>
  <si>
    <t>S. Gonzalez 8385</t>
  </si>
  <si>
    <t>S. Gonzalez 8386</t>
  </si>
  <si>
    <t>S.Gonzalez 8370</t>
  </si>
  <si>
    <t>S. Gonzalez 8388</t>
  </si>
  <si>
    <t>S. Gonzalez 8389</t>
  </si>
  <si>
    <t>Quercus cf. aristata</t>
  </si>
  <si>
    <t>Sombrerete</t>
  </si>
  <si>
    <t>Nayar</t>
  </si>
  <si>
    <t xml:space="preserve">Durango </t>
  </si>
  <si>
    <t>Suchil</t>
  </si>
  <si>
    <t>Marco s.n.</t>
  </si>
  <si>
    <t>Mrebbine Danniyeh</t>
  </si>
  <si>
    <t>Berrouaghia</t>
  </si>
  <si>
    <t>Lebanon</t>
  </si>
  <si>
    <t>town</t>
  </si>
  <si>
    <t xml:space="preserve">Medea </t>
  </si>
  <si>
    <t>leaf material</t>
  </si>
  <si>
    <t>Quercus salicina</t>
  </si>
  <si>
    <t xml:space="preserve">Swiss National Arb 3-11-2014 </t>
  </si>
  <si>
    <t>leaf tissue</t>
  </si>
  <si>
    <t>RAD SEQ FAILED</t>
  </si>
  <si>
    <t>Quercus acuta</t>
  </si>
  <si>
    <t>Quercus annulata</t>
  </si>
  <si>
    <t>Quercus arbutifolia</t>
  </si>
  <si>
    <t>Quercus austrocochinchinensis</t>
  </si>
  <si>
    <t>Quercus bella</t>
  </si>
  <si>
    <t>Quercus blakei</t>
  </si>
  <si>
    <t>Quercus championii</t>
  </si>
  <si>
    <t>Quercus chapensis</t>
  </si>
  <si>
    <t>Quercus chrysocalyx</t>
  </si>
  <si>
    <t>Quercus ciliaris</t>
  </si>
  <si>
    <t>Quercus delavayi</t>
  </si>
  <si>
    <t>Quercus fleuryi</t>
  </si>
  <si>
    <t>"Phylogeny and biogeography of East Asian evergreen oaks." Deng et al.</t>
  </si>
  <si>
    <t>Cyclobalanopsis gracilis|=Quercus ciliaris</t>
  </si>
  <si>
    <t>Cyclobalanopsis blakei|=Quercus blakei</t>
  </si>
  <si>
    <t>Cyclobalanopsis arbutifolia|=Quercus arbutifolia</t>
  </si>
  <si>
    <t>Cyclobalanopsis delavayi|=Quercus delavayi</t>
  </si>
  <si>
    <t>Cyclobalanopsis championii|=Quercus championii</t>
  </si>
  <si>
    <t>Cyclobalanopsis chrysocalyx|=Quercus chrysocalyx</t>
  </si>
  <si>
    <t>Cyclobalanopsis annulata|=Quercus annulata</t>
  </si>
  <si>
    <t>Cyclobalanopsis austrocochinchiensis|=Quercus austrocochinchinensis</t>
  </si>
  <si>
    <t>Cyclobalnaopsis bella|=Quercus bella</t>
  </si>
  <si>
    <t>Cyclobalanopsis acuta|=Quercus acuta</t>
  </si>
  <si>
    <t>MOR.178447</t>
  </si>
  <si>
    <t>Cyclobalanopsis langbianensis|Quercus langbianensis</t>
  </si>
  <si>
    <t>Quercus langbianensis</t>
  </si>
  <si>
    <t xml:space="preserve">"Phylogeny and biogeography of East Asian evergreen oaks." Deng et al. </t>
  </si>
  <si>
    <t>DL_301-1 (?Deng, M Liu, Y.C. &amp; Zuo, Y.J. 301)</t>
  </si>
  <si>
    <t>DL_302-1  (?Deng, M Liu, Y.C. &amp; Zuo, Y.J. 302)</t>
  </si>
  <si>
    <t>seedling (?Living collection of KUN(Deng et al. 5840)</t>
  </si>
  <si>
    <t>Cyclobalanopsis litoralis|=Quercus litoralis</t>
  </si>
  <si>
    <t>Quercus litoralis</t>
  </si>
  <si>
    <t>Cyclobalanopsis lamellosa|=Quercus lamellosa</t>
  </si>
  <si>
    <t>Quercus lamellosa</t>
  </si>
  <si>
    <t>Cyclobalnaopsis kerrii|=Quercus kerrii</t>
  </si>
  <si>
    <t>Quercus kerrii</t>
  </si>
  <si>
    <t>Cyclobalanopsis gilva|=Quercus gilva</t>
  </si>
  <si>
    <t>Quercus gilva</t>
  </si>
  <si>
    <t>Cyclobalanopsis multinervis|=Quercus multinervis</t>
  </si>
  <si>
    <t>Quercus multinervis</t>
  </si>
  <si>
    <t>Quercus nuttallii 'New Madrid"|Quercus texana 'New Madrid'</t>
  </si>
  <si>
    <t>Quercus pedunculiflora|Quercus robur subsp. pedunculiflora</t>
  </si>
  <si>
    <t>Quercus marilandica var. ashei|Q. marilandica</t>
  </si>
  <si>
    <t>Quercus nuttallii var. cachensis|Quercus texana</t>
  </si>
  <si>
    <t>Quercus polycarpa|Q. petraea subsp. Iberica</t>
  </si>
  <si>
    <t xml:space="preserve"> Quercus muehlenbergii var. brayii|Quercus muehlenbergii Engelm.</t>
  </si>
  <si>
    <r>
      <rPr>
        <sz val="11"/>
        <color rgb="FF9C6500"/>
        <rFont val="Calibri"/>
        <family val="2"/>
        <scheme val="minor"/>
      </rPr>
      <t xml:space="preserve">Quercus alba x q montana|Quercus </t>
    </r>
    <r>
      <rPr>
        <sz val="11"/>
        <color theme="1"/>
        <rFont val="Calibri"/>
        <family val="2"/>
        <scheme val="minor"/>
      </rPr>
      <t>x</t>
    </r>
    <r>
      <rPr>
        <sz val="11"/>
        <color rgb="FF9C6500"/>
        <rFont val="Calibri"/>
        <family val="2"/>
        <scheme val="minor"/>
      </rPr>
      <t xml:space="preserve"> saulii</t>
    </r>
    <r>
      <rPr>
        <sz val="11"/>
        <color theme="1"/>
        <rFont val="Calibri"/>
        <family val="2"/>
        <scheme val="minor"/>
      </rPr>
      <t xml:space="preserve"> C.K. Schneid</t>
    </r>
  </si>
  <si>
    <r>
      <rPr>
        <sz val="11"/>
        <color rgb="FF9C6500"/>
        <rFont val="Calibri"/>
        <family val="2"/>
        <scheme val="minor"/>
      </rPr>
      <t xml:space="preserve">Quercus laevis x q nigra|Quercus </t>
    </r>
    <r>
      <rPr>
        <sz val="11"/>
        <color theme="1"/>
        <rFont val="Calibri"/>
        <family val="2"/>
        <scheme val="minor"/>
      </rPr>
      <t xml:space="preserve">x </t>
    </r>
    <r>
      <rPr>
        <sz val="11"/>
        <color rgb="FF9C6500"/>
        <rFont val="Calibri"/>
        <family val="2"/>
        <scheme val="minor"/>
      </rPr>
      <t>walteriana</t>
    </r>
    <r>
      <rPr>
        <sz val="11"/>
        <color theme="1"/>
        <rFont val="Calibri"/>
        <family val="2"/>
        <scheme val="minor"/>
      </rPr>
      <t xml:space="preserve"> Ashe</t>
    </r>
  </si>
  <si>
    <t>Affinity Q. arizonica/Q. grisea|Quercus grisea Liebm.</t>
  </si>
  <si>
    <t>Q. grisea?|Quercus grisea Liebm.</t>
  </si>
  <si>
    <t>Quercus acutifolia|Quercus grahamii</t>
  </si>
  <si>
    <t>new species being described by K. Nixon|Quercus new species</t>
  </si>
  <si>
    <r>
      <t>Quercus</t>
    </r>
    <r>
      <rPr>
        <sz val="11"/>
        <color theme="1"/>
        <rFont val="Calibri"/>
        <family val="2"/>
        <scheme val="minor"/>
      </rPr>
      <t xml:space="preserve"> L. </t>
    </r>
  </si>
  <si>
    <t xml:space="preserve">Quercus L. </t>
  </si>
  <si>
    <t>Quercus conspersa|Quercus acutifolia</t>
  </si>
  <si>
    <t>Q. wislizeni|Quercus wislizenii</t>
  </si>
  <si>
    <t>Cyclobalanopsis oxyodon|=Quercus oxyodon</t>
  </si>
  <si>
    <t>Quercus oxyodon</t>
  </si>
  <si>
    <t>Cyclobalanopsis pachyloma|=Quercus pachyloma</t>
  </si>
  <si>
    <t>Quercus pachyloma</t>
  </si>
  <si>
    <t>Quercus patelliformis</t>
  </si>
  <si>
    <t>Quercus rex</t>
  </si>
  <si>
    <t>Cyclobalanopsis sessilifolia|=Quercus sessilifolia</t>
  </si>
  <si>
    <t>Quercus sessilifolia</t>
  </si>
  <si>
    <t>Cyclobalanopsis rex|=Quercus rex</t>
  </si>
  <si>
    <t>Cyclobalanopsis stewardiana|=Quercus stewardiana</t>
  </si>
  <si>
    <t>Quercus stewardiana</t>
  </si>
  <si>
    <t>Cyclobalanopsis glaucoides|=Quercus schottkyana</t>
  </si>
  <si>
    <t>Quercus schottkyana</t>
  </si>
  <si>
    <t>Cyclobalanopsis kouangsiensis|=Quercus kouangsiensis</t>
  </si>
  <si>
    <t>Quercus kouangsiensis</t>
  </si>
  <si>
    <t>Cyclobalanopsis neglecta|=Quercus myrsinifolia</t>
  </si>
  <si>
    <t>Quercus myrsinifolia</t>
  </si>
  <si>
    <t>Cyclobalanopsis phanera|=Quercus phanera</t>
  </si>
  <si>
    <t>Quercus phanera</t>
  </si>
  <si>
    <t>Cyclobalanopsis hui|=Quercus auricoma</t>
  </si>
  <si>
    <t>Quercus auricoma</t>
  </si>
  <si>
    <t>Cyclobalanopsis stenphylla|Cyclobalanopsis stenophylla|=Quercus salicina</t>
  </si>
  <si>
    <t>Cyclobalanopsis fleuryi|=Quercus fleuryi|=Quercus macrocalyx ??</t>
  </si>
  <si>
    <t>Cyclobalanopsis patelliformis|=Quercus patelliformis|=Quercus asymmetrica??</t>
  </si>
  <si>
    <t>Cyclobalanopsis chapensis|=Quercus chapensis|= Quercus lineata??</t>
  </si>
  <si>
    <t>Cyclobalanopsis myrasinifolia|=Quercus myrasinifolia|=Quercus myrsinifolia</t>
  </si>
  <si>
    <t>Cyclobalanopsis sichouensis|=Quercus sichouensis|=Quercus sichourensis</t>
  </si>
  <si>
    <t>Quercus sichourensis</t>
  </si>
  <si>
    <t>Quercus varibilis|=Quercus variabilis</t>
  </si>
  <si>
    <t>Quercus aline|=Quercus aliena??</t>
  </si>
  <si>
    <t>Quercus yunnanensis|=Quercus dentata subsp. yunnanensis??</t>
  </si>
  <si>
    <t>Quercus phillyraeoides|=Quercus phillyreoides</t>
  </si>
  <si>
    <t>Quercus poilanei</t>
  </si>
  <si>
    <t>Cyclobalanopsis polianei|=Quercus polianei|=Quercus poilanei</t>
  </si>
  <si>
    <t>Cyclobalanopsis augustinii|=Quercus augustinii|=Quercus augustini</t>
  </si>
  <si>
    <t>Quercus augustini</t>
  </si>
  <si>
    <t>Cyclobalanopsis daimingshanica|=Quercus damingshanensis|=Quercus daimingshanensis</t>
  </si>
  <si>
    <t>Quercus daimingshanensis</t>
  </si>
  <si>
    <t>P</t>
  </si>
  <si>
    <t>label</t>
  </si>
  <si>
    <t>OAK-MOR-590.fq.barcodeStripped</t>
  </si>
  <si>
    <t>UMN_124</t>
  </si>
  <si>
    <t>lociRetained-2018-07</t>
  </si>
  <si>
    <t>removeDate</t>
  </si>
  <si>
    <t>removeStep</t>
  </si>
  <si>
    <t>step</t>
  </si>
  <si>
    <t>explanation</t>
  </si>
  <si>
    <t>small fastq file size</t>
  </si>
  <si>
    <t>fewer than 1000 clusters retained after filtering for passing along to pyRad step 6</t>
  </si>
  <si>
    <t>post-among-clustering, due to small number of loci in final dataset and poor placement in phylogeny</t>
  </si>
  <si>
    <t>EXCLUDED-CHANGED-FOR-MIN-DENG-5296-QUE001568</t>
  </si>
  <si>
    <t>post-phylogeny 1 review, 7/26/2018 [AH]</t>
  </si>
  <si>
    <t>Bachtell, s.n.</t>
  </si>
  <si>
    <t>Quercus (macrocarpa x gambelii)</t>
  </si>
  <si>
    <t>(macrocarpa x gambelii)</t>
  </si>
  <si>
    <t>Quercus castanea|Quercus aff. Laeta</t>
  </si>
  <si>
    <t xml:space="preserve">Quercus austrina </t>
  </si>
  <si>
    <t>Quercus macranthera</t>
  </si>
  <si>
    <t>Quercus robur ssp. imeretina</t>
  </si>
  <si>
    <t>LABEL_taxonOnly</t>
  </si>
  <si>
    <t>Quercus sinuata var. breviloba (Torr.) C.H. Mull.</t>
  </si>
  <si>
    <t>Quercus sinuata var. sinuata</t>
  </si>
  <si>
    <t>Quercus look</t>
  </si>
  <si>
    <t>Quercus robur ssp. pedunculiflora (K. Koch) Menitsky</t>
  </si>
  <si>
    <t>Quercus petraea ssp. iberica (Steven ex M. Bieb.) Krassiln.</t>
  </si>
  <si>
    <t>Quercus faginea ssp. alpestris (Boiss.) Maire</t>
  </si>
  <si>
    <t>Quercus macranthera ssp. syspirensis (K.Koch) Menitsky</t>
  </si>
  <si>
    <t>Quercus petraea ssp. pinnatiloba (K.Koch) Menitsky</t>
  </si>
  <si>
    <t>Quercus sinuata (austrina??)</t>
  </si>
  <si>
    <t>Quercus aff. castanea Née</t>
  </si>
  <si>
    <t>Quercus bicolor (putative hybrid)</t>
  </si>
  <si>
    <t>Q. prinoides- Guy Sternberg</t>
  </si>
  <si>
    <t>OWNER</t>
  </si>
  <si>
    <t>CAVENDER-BARES</t>
  </si>
  <si>
    <t>HIPP</t>
  </si>
  <si>
    <t>BACKS</t>
  </si>
  <si>
    <t>GONZALEZ</t>
  </si>
  <si>
    <t>MANOS</t>
  </si>
  <si>
    <t>DENG</t>
  </si>
  <si>
    <t>SIMEONE</t>
  </si>
  <si>
    <t>GAILING</t>
  </si>
  <si>
    <t>AVISHAI</t>
  </si>
  <si>
    <t>HIPP-PAVLOVIC</t>
  </si>
  <si>
    <t>WHITTEMORE</t>
  </si>
  <si>
    <t>Q. rugosa from AZ sky islands (Matt Kaproth) [UMN common garden species]</t>
  </si>
  <si>
    <t>Q. ilex (Matt Kaproth) [UMN common garden species]</t>
  </si>
  <si>
    <t>Q. cerris (Matt Kaproth) [UMN common garden species]</t>
  </si>
  <si>
    <t>Q. acutissima (Matt Kaproth) [UMN common garden species]</t>
  </si>
  <si>
    <t>HIPP-LOBDELL</t>
  </si>
  <si>
    <t>WESTWOOD</t>
  </si>
  <si>
    <t>WHITTEMORE-HIPP</t>
  </si>
  <si>
    <t>LOBDELL-HIPP</t>
  </si>
  <si>
    <t>WESTWOOD-HIPP</t>
  </si>
  <si>
    <t>GRIMM</t>
  </si>
  <si>
    <t>STERNBERG-HIPP</t>
  </si>
  <si>
    <t>RODRIGUEZ-CORREA</t>
  </si>
  <si>
    <t>BACHTELL-HIPP</t>
  </si>
  <si>
    <t>KRAUTMANN-HIPP</t>
  </si>
  <si>
    <t>PEARSE-HIPP</t>
  </si>
  <si>
    <t>GUGGER-HIPP</t>
  </si>
  <si>
    <t>SHAPIRO-HIPP</t>
  </si>
  <si>
    <t>SOCORRO_GONZALEZ-HIPP</t>
  </si>
  <si>
    <t>Sylvain Meier ?</t>
  </si>
  <si>
    <t>MEIER-HIPP</t>
  </si>
  <si>
    <t xml:space="preserve">Quercus georgiana </t>
  </si>
  <si>
    <t>fresh, frozen leaves</t>
  </si>
  <si>
    <t>leaf tissue for trait analysis- Matt Kaproth</t>
  </si>
  <si>
    <t>John McVay Notes- This specimen falls out in the wrong place in the tree, looks odd for a Q. lobata (check specimen), and my rank of relatedness index suggests that it may be Q. garryana x berberidifolia</t>
  </si>
  <si>
    <t>Q. lobata|Q. garryana x berberidifolia??</t>
  </si>
  <si>
    <t>Q. garryana x berberidifolia??</t>
  </si>
  <si>
    <t>John McVay Notes- Likely some form of Q. stellata x alba, specimen is odd, shows mixed ancestry in rank of relatedness index</t>
  </si>
  <si>
    <t>John McVay Notes- Odd placement; I recall it being pretty poorly sequenced?</t>
  </si>
  <si>
    <t>John McVay Notes- Rank of relatedness suggests Q. lobata x douglassii</t>
  </si>
  <si>
    <t>John McVay Notes- [OAK-MOR-399 and OAK-MOR-429, both listed as Q. gravesii] These two specimens are in different spots on the tree, may be that one is a of hybrid origin.</t>
  </si>
  <si>
    <t xml:space="preserve">possible X with Q. buckleyi; John McVay Notes- [OAK-MOR-399 and OAK-MOR-429, both listed as Q. gravesii] These two specimens are in different spots on the tree, may be that one is a of hybrid origin. </t>
  </si>
  <si>
    <t>Quercus gravesii|Quercus (buckleyi x gravesii)?</t>
  </si>
  <si>
    <t>Quercus gravesii (possibly X with buckleyii)</t>
  </si>
  <si>
    <t>repeated (OAK-MOR-1218)</t>
  </si>
  <si>
    <t>same collector number leaf tissues resent and rextracted and sent for RAD-SEQ. This should be same tree as OAK-MOR-590</t>
  </si>
  <si>
    <t>PM_248</t>
  </si>
  <si>
    <t>cleanLabel</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</si>
</sst>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000"/>
  </numFmts>
  <fonts count="42" x14ac:knownFonts="1">
    <font>
      <sz val="11"/>
      <color theme="1"/>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theme="1"/>
      <name val="Calibri"/>
      <family val="2"/>
      <scheme val="minor"/>
    </font>
    <font>
      <sz val="10"/>
      <name val="Arial"/>
      <family val="2"/>
    </font>
    <font>
      <sz val="10"/>
      <name val="Verdana"/>
      <family val="2"/>
    </font>
    <font>
      <sz val="11"/>
      <color rgb="FFFF0000"/>
      <name val="Calibri"/>
      <family val="2"/>
      <scheme val="minor"/>
    </font>
    <font>
      <sz val="11"/>
      <color theme="0"/>
      <name val="Calibri"/>
      <family val="2"/>
      <scheme val="minor"/>
    </font>
    <font>
      <b/>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i/>
      <sz val="11"/>
      <color rgb="FF7F7F7F"/>
      <name val="Calibri"/>
      <family val="2"/>
      <scheme val="minor"/>
    </font>
    <font>
      <sz val="10"/>
      <name val="Verdana"/>
      <family val="2"/>
    </font>
    <font>
      <u/>
      <sz val="10"/>
      <color theme="11"/>
      <name val="Verdana"/>
      <family val="2"/>
    </font>
    <font>
      <b/>
      <sz val="12"/>
      <color theme="0"/>
      <name val="Arial"/>
      <family val="2"/>
    </font>
    <font>
      <sz val="12"/>
      <name val="Arial"/>
      <family val="2"/>
    </font>
    <font>
      <sz val="12"/>
      <color theme="1"/>
      <name val="Calibri"/>
      <family val="2"/>
      <scheme val="minor"/>
    </font>
    <font>
      <sz val="11"/>
      <name val="Calibri"/>
      <family val="2"/>
    </font>
    <font>
      <b/>
      <sz val="12"/>
      <name val="Arial"/>
      <family val="2"/>
    </font>
    <font>
      <sz val="10"/>
      <color rgb="FFFF0000"/>
      <name val="Verdana"/>
      <family val="2"/>
    </font>
    <font>
      <sz val="12"/>
      <color rgb="FFFF0000"/>
      <name val="Arial"/>
      <family val="2"/>
    </font>
    <font>
      <sz val="11"/>
      <name val="Calibri"/>
      <family val="2"/>
      <scheme val="minor"/>
    </font>
    <font>
      <b/>
      <sz val="11"/>
      <name val="Calibri"/>
      <family val="2"/>
      <scheme val="minor"/>
    </font>
    <font>
      <u/>
      <sz val="10"/>
      <color indexed="20"/>
      <name val="Verdana"/>
      <family val="2"/>
    </font>
    <font>
      <sz val="11"/>
      <color rgb="FF000000"/>
      <name val="Calibri"/>
      <family val="2"/>
      <scheme val="minor"/>
    </font>
    <font>
      <u/>
      <sz val="11"/>
      <color theme="10"/>
      <name val="Calibri"/>
      <family val="2"/>
    </font>
    <font>
      <u/>
      <sz val="12"/>
      <color theme="10"/>
      <name val="Calibri"/>
      <family val="2"/>
    </font>
    <font>
      <sz val="11"/>
      <color indexed="10"/>
      <name val="Calibri"/>
      <family val="2"/>
      <scheme val="minor"/>
    </font>
    <font>
      <u/>
      <sz val="11"/>
      <color theme="10"/>
      <name val="Calibri"/>
      <family val="2"/>
      <scheme val="minor"/>
    </font>
    <font>
      <i/>
      <sz val="11"/>
      <color theme="1"/>
      <name val="Calibri"/>
      <family val="2"/>
      <scheme val="minor"/>
    </font>
    <font>
      <sz val="11"/>
      <name val="Calibri"/>
      <family val="2"/>
      <scheme val="minor"/>
    </font>
    <font>
      <sz val="11"/>
      <color theme="1"/>
      <name val="Calibri"/>
      <family val="2"/>
    </font>
    <font>
      <sz val="11"/>
      <color rgb="FF000000"/>
      <name val="Calibri"/>
    </font>
    <font>
      <sz val="11"/>
      <color rgb="FF000000"/>
      <name val="Calibri"/>
      <family val="2"/>
      <charset val="1"/>
    </font>
  </fonts>
  <fills count="40">
    <fill>
      <patternFill patternType="none"/>
    </fill>
    <fill>
      <patternFill patternType="gray125"/>
    </fill>
    <fill>
      <patternFill patternType="solid">
        <fgColor rgb="FFFFFF00"/>
        <bgColor indexed="64"/>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bgColor indexed="64"/>
      </patternFill>
    </fill>
    <fill>
      <patternFill patternType="solid">
        <fgColor rgb="FF00B050"/>
        <bgColor indexed="64"/>
      </patternFill>
    </fill>
    <fill>
      <patternFill patternType="solid">
        <fgColor theme="5" tint="0.59999389629810485"/>
        <bgColor indexed="64"/>
      </patternFill>
    </fill>
    <fill>
      <patternFill patternType="solid">
        <fgColor theme="5" tint="0.79998168889431442"/>
        <bgColor indexed="64"/>
      </patternFill>
    </fill>
    <fill>
      <patternFill patternType="solid">
        <fgColor theme="0" tint="-0.34998626667073579"/>
        <bgColor indexed="64"/>
      </patternFill>
    </fill>
    <fill>
      <patternFill patternType="solid">
        <fgColor theme="0"/>
        <bgColor indexed="64"/>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bottom/>
      <diagonal/>
    </border>
    <border>
      <left/>
      <right style="thin">
        <color auto="1"/>
      </right>
      <top/>
      <bottom/>
      <diagonal/>
    </border>
    <border>
      <left style="thin">
        <color auto="1"/>
      </left>
      <right/>
      <top/>
      <bottom/>
      <diagonal/>
    </border>
    <border>
      <left/>
      <right/>
      <top/>
      <bottom style="thin">
        <color indexed="64"/>
      </bottom>
      <diagonal/>
    </border>
    <border>
      <left style="thin">
        <color auto="1"/>
      </left>
      <right style="thin">
        <color auto="1"/>
      </right>
      <top/>
      <bottom style="thin">
        <color indexed="64"/>
      </bottom>
      <diagonal/>
    </border>
    <border>
      <left style="thin">
        <color auto="1"/>
      </left>
      <right/>
      <top/>
      <bottom style="thin">
        <color indexed="64"/>
      </bottom>
      <diagonal/>
    </border>
    <border>
      <left/>
      <right/>
      <top style="thin">
        <color indexed="64"/>
      </top>
      <bottom/>
      <diagonal/>
    </border>
    <border>
      <left/>
      <right style="thin">
        <color auto="1"/>
      </right>
      <top style="thin">
        <color indexed="64"/>
      </top>
      <bottom/>
      <diagonal/>
    </border>
  </borders>
  <cellStyleXfs count="59261">
    <xf numFmtId="0" fontId="0" fillId="0" borderId="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9" fillId="0" borderId="0">
      <alignment vertical="center"/>
    </xf>
    <xf numFmtId="0" fontId="10" fillId="0" borderId="0"/>
    <xf numFmtId="0" fontId="12" fillId="3" borderId="0" applyNumberFormat="0" applyBorder="0" applyAlignment="0" applyProtection="0"/>
    <xf numFmtId="0" fontId="12"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12" fillId="7" borderId="0" applyNumberFormat="0" applyBorder="0" applyAlignment="0" applyProtection="0"/>
    <xf numFmtId="0" fontId="12"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12" fillId="11" borderId="0" applyNumberFormat="0" applyBorder="0" applyAlignment="0" applyProtection="0"/>
    <xf numFmtId="0" fontId="12" fillId="12" borderId="0" applyNumberFormat="0" applyBorder="0" applyAlignment="0" applyProtection="0"/>
    <xf numFmtId="0" fontId="8" fillId="13" borderId="0" applyNumberFormat="0" applyBorder="0" applyAlignment="0" applyProtection="0"/>
    <xf numFmtId="0" fontId="8" fillId="14" borderId="0" applyNumberFormat="0" applyBorder="0" applyAlignment="0" applyProtection="0"/>
    <xf numFmtId="0" fontId="12" fillId="15" borderId="0" applyNumberFormat="0" applyBorder="0" applyAlignment="0" applyProtection="0"/>
    <xf numFmtId="0" fontId="12" fillId="16" borderId="0" applyNumberFormat="0" applyBorder="0" applyAlignment="0" applyProtection="0"/>
    <xf numFmtId="0" fontId="8" fillId="17" borderId="0" applyNumberFormat="0" applyBorder="0" applyAlignment="0" applyProtection="0"/>
    <xf numFmtId="0" fontId="8" fillId="18" borderId="0" applyNumberFormat="0" applyBorder="0" applyAlignment="0" applyProtection="0"/>
    <xf numFmtId="0" fontId="12" fillId="19" borderId="0" applyNumberFormat="0" applyBorder="0" applyAlignment="0" applyProtection="0"/>
    <xf numFmtId="0" fontId="12" fillId="20" borderId="0" applyNumberFormat="0" applyBorder="0" applyAlignment="0" applyProtection="0"/>
    <xf numFmtId="0" fontId="8" fillId="21" borderId="0" applyNumberFormat="0" applyBorder="0" applyAlignment="0" applyProtection="0"/>
    <xf numFmtId="0" fontId="8" fillId="22" borderId="0" applyNumberFormat="0" applyBorder="0" applyAlignment="0" applyProtection="0"/>
    <xf numFmtId="0" fontId="12" fillId="23" borderId="0" applyNumberFormat="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5" fillId="0" borderId="1" applyNumberFormat="0" applyFill="0" applyAlignment="0" applyProtection="0"/>
    <xf numFmtId="0" fontId="16" fillId="0" borderId="2" applyNumberFormat="0" applyFill="0" applyAlignment="0" applyProtection="0"/>
    <xf numFmtId="0" fontId="17" fillId="0" borderId="3" applyNumberFormat="0" applyFill="0" applyAlignment="0" applyProtection="0"/>
    <xf numFmtId="0" fontId="17" fillId="0" borderId="0" applyNumberFormat="0" applyFill="0" applyBorder="0" applyAlignment="0" applyProtection="0"/>
    <xf numFmtId="0" fontId="18" fillId="24" borderId="0" applyNumberFormat="0" applyBorder="0" applyAlignment="0" applyProtection="0"/>
    <xf numFmtId="0" fontId="1" fillId="25" borderId="0" applyNumberFormat="0" applyBorder="0" applyAlignment="0" applyProtection="0"/>
    <xf numFmtId="0" fontId="2" fillId="26" borderId="0" applyNumberFormat="0" applyBorder="0" applyAlignment="0" applyProtection="0"/>
    <xf numFmtId="0" fontId="3" fillId="27" borderId="4" applyNumberFormat="0" applyAlignment="0" applyProtection="0"/>
    <xf numFmtId="0" fontId="4" fillId="28" borderId="5" applyNumberFormat="0" applyAlignment="0" applyProtection="0"/>
    <xf numFmtId="0" fontId="5" fillId="28" borderId="4" applyNumberFormat="0" applyAlignment="0" applyProtection="0"/>
    <xf numFmtId="0" fontId="6" fillId="0" borderId="6" applyNumberFormat="0" applyFill="0" applyAlignment="0" applyProtection="0"/>
    <xf numFmtId="0" fontId="7" fillId="29" borderId="7" applyNumberFormat="0" applyAlignment="0" applyProtection="0"/>
    <xf numFmtId="0" fontId="11" fillId="0" borderId="0" applyNumberFormat="0" applyFill="0" applyBorder="0" applyAlignment="0" applyProtection="0"/>
    <xf numFmtId="0" fontId="8" fillId="30" borderId="8" applyNumberFormat="0" applyFont="0" applyAlignment="0" applyProtection="0"/>
    <xf numFmtId="0" fontId="19" fillId="0" borderId="0" applyNumberFormat="0" applyFill="0" applyBorder="0" applyAlignment="0" applyProtection="0"/>
    <xf numFmtId="0" fontId="13" fillId="0" borderId="9" applyNumberFormat="0" applyFill="0" applyAlignment="0" applyProtection="0"/>
    <xf numFmtId="0" fontId="12" fillId="31" borderId="0" applyNumberFormat="0" applyBorder="0" applyAlignment="0" applyProtection="0"/>
    <xf numFmtId="0" fontId="8" fillId="32" borderId="0" applyNumberFormat="0" applyBorder="0" applyAlignment="0" applyProtection="0"/>
    <xf numFmtId="0" fontId="8" fillId="33" borderId="0" applyNumberFormat="0" applyBorder="0" applyAlignment="0" applyProtection="0"/>
    <xf numFmtId="0" fontId="6" fillId="0" borderId="6" applyNumberFormat="0" applyFill="0" applyAlignment="0" applyProtection="0"/>
    <xf numFmtId="0" fontId="18" fillId="24" borderId="0" applyNumberFormat="0" applyBorder="0" applyAlignment="0" applyProtection="0"/>
    <xf numFmtId="0" fontId="21" fillId="0" borderId="0" applyNumberFormat="0" applyFill="0" applyBorder="0" applyAlignment="0" applyProtection="0"/>
    <xf numFmtId="0" fontId="13" fillId="0" borderId="9" applyNumberFormat="0" applyFill="0" applyAlignment="0" applyProtection="0"/>
    <xf numFmtId="0" fontId="5" fillId="28" borderId="4" applyNumberFormat="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9" fillId="0" borderId="0" applyNumberFormat="0" applyFill="0" applyBorder="0" applyAlignment="0" applyProtection="0"/>
    <xf numFmtId="0" fontId="4" fillId="28" borderId="5" applyNumberFormat="0" applyAlignment="0" applyProtection="0"/>
    <xf numFmtId="0" fontId="17" fillId="0" borderId="3" applyNumberFormat="0" applyFill="0" applyAlignment="0" applyProtection="0"/>
    <xf numFmtId="0" fontId="7" fillId="29" borderId="7" applyNumberFormat="0" applyAlignment="0" applyProtection="0"/>
    <xf numFmtId="0" fontId="8" fillId="30" borderId="8" applyNumberFormat="0" applyFont="0" applyAlignment="0" applyProtection="0"/>
    <xf numFmtId="0" fontId="3" fillId="27" borderId="4" applyNumberFormat="0" applyAlignment="0" applyProtection="0"/>
    <xf numFmtId="0" fontId="16" fillId="0" borderId="2" applyNumberFormat="0" applyFill="0" applyAlignment="0" applyProtection="0"/>
    <xf numFmtId="0" fontId="8" fillId="33" borderId="0" applyNumberFormat="0" applyBorder="0" applyAlignment="0" applyProtection="0"/>
    <xf numFmtId="0" fontId="11" fillId="0" borderId="0" applyNumberFormat="0" applyFill="0" applyBorder="0" applyAlignment="0" applyProtection="0"/>
    <xf numFmtId="0" fontId="2" fillId="26" borderId="0" applyNumberFormat="0" applyBorder="0" applyAlignment="0" applyProtection="0"/>
    <xf numFmtId="0" fontId="15" fillId="0" borderId="1" applyNumberFormat="0" applyFill="0" applyAlignment="0" applyProtection="0"/>
    <xf numFmtId="0" fontId="8" fillId="32" borderId="0" applyNumberFormat="0" applyBorder="0" applyAlignment="0" applyProtection="0"/>
    <xf numFmtId="0" fontId="7" fillId="29" borderId="7" applyNumberFormat="0" applyAlignment="0" applyProtection="0"/>
    <xf numFmtId="0" fontId="1" fillId="25" borderId="0" applyNumberFormat="0" applyBorder="0" applyAlignment="0" applyProtection="0"/>
    <xf numFmtId="0" fontId="20"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0"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8" fillId="30" borderId="8" applyNumberFormat="0" applyFont="0" applyAlignment="0" applyProtection="0"/>
    <xf numFmtId="0" fontId="8"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0"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8"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0" fillId="0" borderId="0"/>
    <xf numFmtId="0" fontId="21" fillId="0" borderId="0" applyNumberFormat="0" applyFill="0" applyBorder="0" applyAlignment="0" applyProtection="0"/>
    <xf numFmtId="0" fontId="21" fillId="0" borderId="0" applyNumberFormat="0" applyFill="0" applyBorder="0" applyAlignment="0" applyProtection="0"/>
    <xf numFmtId="0" fontId="24"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4"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20" fillId="0" borderId="0"/>
    <xf numFmtId="0" fontId="8"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0"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21" fillId="0" borderId="0" applyNumberFormat="0" applyFill="0" applyBorder="0" applyAlignment="0" applyProtection="0"/>
    <xf numFmtId="0" fontId="8"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8"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0" fillId="0" borderId="0"/>
    <xf numFmtId="0" fontId="8" fillId="0" borderId="0" applyNumberFormat="0" applyFill="0" applyBorder="0" applyAlignment="0" applyProtection="0"/>
    <xf numFmtId="0" fontId="24"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9" fillId="0" borderId="0">
      <alignment vertical="center"/>
    </xf>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0"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8" fillId="0" borderId="0" applyNumberFormat="0" applyFill="0" applyBorder="0" applyAlignment="0" applyProtection="0"/>
    <xf numFmtId="0" fontId="8"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21" fillId="0" borderId="0" applyNumberFormat="0" applyFill="0" applyBorder="0" applyAlignment="0" applyProtection="0"/>
    <xf numFmtId="0" fontId="8"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8" fillId="30" borderId="8" applyNumberFormat="0" applyFont="0" applyAlignment="0" applyProtection="0"/>
    <xf numFmtId="0" fontId="8" fillId="30" borderId="8" applyNumberFormat="0" applyFont="0" applyAlignment="0" applyProtection="0"/>
    <xf numFmtId="0" fontId="8" fillId="30" borderId="8" applyNumberFormat="0" applyFont="0" applyAlignment="0" applyProtection="0"/>
    <xf numFmtId="0" fontId="8" fillId="30" borderId="8" applyNumberFormat="0" applyFont="0" applyAlignment="0" applyProtection="0"/>
    <xf numFmtId="0" fontId="8" fillId="10" borderId="0" applyNumberFormat="0" applyBorder="0" applyAlignment="0" applyProtection="0"/>
    <xf numFmtId="0" fontId="8" fillId="32" borderId="0" applyNumberFormat="0" applyBorder="0" applyAlignment="0" applyProtection="0"/>
    <xf numFmtId="0" fontId="8" fillId="33" borderId="0" applyNumberFormat="0" applyBorder="0" applyAlignment="0" applyProtection="0"/>
    <xf numFmtId="0" fontId="8" fillId="9" borderId="0" applyNumberFormat="0" applyBorder="0" applyAlignment="0" applyProtection="0"/>
    <xf numFmtId="0" fontId="8" fillId="33"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33" borderId="0" applyNumberFormat="0" applyBorder="0" applyAlignment="0" applyProtection="0"/>
    <xf numFmtId="0" fontId="8" fillId="32"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9" borderId="0" applyNumberFormat="0" applyBorder="0" applyAlignment="0" applyProtection="0"/>
    <xf numFmtId="0" fontId="8" fillId="5" borderId="0" applyNumberFormat="0" applyBorder="0" applyAlignment="0" applyProtection="0"/>
    <xf numFmtId="0" fontId="8" fillId="13" borderId="0" applyNumberFormat="0" applyBorder="0" applyAlignment="0" applyProtection="0"/>
    <xf numFmtId="0" fontId="8" fillId="14" borderId="0" applyNumberFormat="0" applyBorder="0" applyAlignment="0" applyProtection="0"/>
    <xf numFmtId="0" fontId="8" fillId="6" borderId="0" applyNumberFormat="0" applyBorder="0" applyAlignment="0" applyProtection="0"/>
    <xf numFmtId="0" fontId="8" fillId="17" borderId="0" applyNumberFormat="0" applyBorder="0" applyAlignment="0" applyProtection="0"/>
    <xf numFmtId="0" fontId="8" fillId="18" borderId="0" applyNumberFormat="0" applyBorder="0" applyAlignment="0" applyProtection="0"/>
    <xf numFmtId="0" fontId="8" fillId="5" borderId="0" applyNumberFormat="0" applyBorder="0" applyAlignment="0" applyProtection="0"/>
    <xf numFmtId="0" fontId="8" fillId="0" borderId="0"/>
    <xf numFmtId="0" fontId="8" fillId="21" borderId="0" applyNumberFormat="0" applyBorder="0" applyAlignment="0" applyProtection="0"/>
    <xf numFmtId="0" fontId="8" fillId="22" borderId="0" applyNumberFormat="0" applyBorder="0" applyAlignment="0" applyProtection="0"/>
    <xf numFmtId="0" fontId="20"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0"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21" fillId="0" borderId="0" applyNumberFormat="0" applyFill="0" applyBorder="0" applyAlignment="0" applyProtection="0"/>
    <xf numFmtId="0" fontId="12" fillId="31"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0"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8"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0" fillId="0" borderId="0"/>
    <xf numFmtId="0" fontId="24"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10" borderId="0" applyNumberFormat="0" applyBorder="0" applyAlignment="0" applyProtection="0"/>
    <xf numFmtId="0" fontId="8" fillId="32" borderId="0" applyNumberFormat="0" applyBorder="0" applyAlignment="0" applyProtection="0"/>
    <xf numFmtId="0" fontId="8" fillId="13" borderId="0" applyNumberFormat="0" applyBorder="0" applyAlignment="0" applyProtection="0"/>
    <xf numFmtId="0" fontId="8" fillId="14" borderId="0" applyNumberFormat="0" applyBorder="0" applyAlignment="0" applyProtection="0"/>
    <xf numFmtId="0" fontId="8" fillId="6" borderId="0" applyNumberFormat="0" applyBorder="0" applyAlignment="0" applyProtection="0"/>
    <xf numFmtId="0" fontId="8" fillId="17" borderId="0" applyNumberFormat="0" applyBorder="0" applyAlignment="0" applyProtection="0"/>
    <xf numFmtId="0" fontId="8" fillId="18" borderId="0" applyNumberFormat="0" applyBorder="0" applyAlignment="0" applyProtection="0"/>
    <xf numFmtId="0" fontId="8" fillId="6" borderId="0" applyNumberFormat="0" applyBorder="0" applyAlignment="0" applyProtection="0"/>
    <xf numFmtId="0" fontId="8" fillId="21" borderId="0" applyNumberFormat="0" applyBorder="0" applyAlignment="0" applyProtection="0"/>
    <xf numFmtId="0" fontId="8" fillId="22" borderId="0" applyNumberFormat="0" applyBorder="0" applyAlignment="0" applyProtection="0"/>
    <xf numFmtId="0" fontId="8" fillId="5" borderId="0" applyNumberFormat="0" applyBorder="0" applyAlignment="0" applyProtection="0"/>
    <xf numFmtId="0" fontId="20"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0"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8" fillId="30" borderId="8" applyNumberFormat="0" applyFont="0" applyAlignment="0" applyProtection="0"/>
    <xf numFmtId="0" fontId="8"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0"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8"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0" fillId="0" borderId="0"/>
    <xf numFmtId="0" fontId="21" fillId="0" borderId="0" applyNumberFormat="0" applyFill="0" applyBorder="0" applyAlignment="0" applyProtection="0"/>
    <xf numFmtId="0" fontId="21" fillId="0" borderId="0" applyNumberFormat="0" applyFill="0" applyBorder="0" applyAlignment="0" applyProtection="0"/>
    <xf numFmtId="0" fontId="24"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4"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0" fillId="0" borderId="0"/>
    <xf numFmtId="0" fontId="8" fillId="10"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21" fillId="0" borderId="0" applyNumberFormat="0" applyFill="0" applyBorder="0" applyAlignment="0" applyProtection="0"/>
    <xf numFmtId="0" fontId="8"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8"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30" borderId="8" applyNumberFormat="0" applyFont="0" applyAlignment="0" applyProtection="0"/>
    <xf numFmtId="0" fontId="8" fillId="13" borderId="0" applyNumberFormat="0" applyBorder="0" applyAlignment="0" applyProtection="0"/>
    <xf numFmtId="0" fontId="8" fillId="14" borderId="0" applyNumberFormat="0" applyBorder="0" applyAlignment="0" applyProtection="0"/>
    <xf numFmtId="0" fontId="8" fillId="9" borderId="0" applyNumberFormat="0" applyBorder="0" applyAlignment="0" applyProtection="0"/>
    <xf numFmtId="0" fontId="8" fillId="33" borderId="0" applyNumberFormat="0" applyBorder="0" applyAlignment="0" applyProtection="0"/>
    <xf numFmtId="0" fontId="8" fillId="17" borderId="0" applyNumberFormat="0" applyBorder="0" applyAlignment="0" applyProtection="0"/>
    <xf numFmtId="0" fontId="8" fillId="18" borderId="0" applyNumberFormat="0" applyBorder="0" applyAlignment="0" applyProtection="0"/>
    <xf numFmtId="0" fontId="8" fillId="32" borderId="0" applyNumberFormat="0" applyBorder="0" applyAlignment="0" applyProtection="0"/>
    <xf numFmtId="0" fontId="8" fillId="21" borderId="0" applyNumberFormat="0" applyBorder="0" applyAlignment="0" applyProtection="0"/>
    <xf numFmtId="0" fontId="8" fillId="22" borderId="0" applyNumberFormat="0" applyBorder="0" applyAlignment="0" applyProtection="0"/>
    <xf numFmtId="0" fontId="20"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0"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8" fillId="30" borderId="8" applyNumberFormat="0" applyFont="0" applyAlignment="0" applyProtection="0"/>
    <xf numFmtId="0" fontId="8"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0"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8"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0" fillId="0" borderId="0"/>
    <xf numFmtId="0" fontId="21" fillId="0" borderId="0" applyNumberFormat="0" applyFill="0" applyBorder="0" applyAlignment="0" applyProtection="0"/>
    <xf numFmtId="0" fontId="21" fillId="0" borderId="0" applyNumberFormat="0" applyFill="0" applyBorder="0" applyAlignment="0" applyProtection="0"/>
    <xf numFmtId="0" fontId="24"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4"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0" fillId="0" borderId="0"/>
    <xf numFmtId="0" fontId="8" fillId="14"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21" fillId="0" borderId="0" applyNumberFormat="0" applyFill="0" applyBorder="0" applyAlignment="0" applyProtection="0"/>
    <xf numFmtId="0" fontId="8"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1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17" borderId="0" applyNumberFormat="0" applyBorder="0" applyAlignment="0" applyProtection="0"/>
    <xf numFmtId="0" fontId="8" fillId="18" borderId="0" applyNumberFormat="0" applyBorder="0" applyAlignment="0" applyProtection="0"/>
    <xf numFmtId="0" fontId="8" fillId="21" borderId="0" applyNumberFormat="0" applyBorder="0" applyAlignment="0" applyProtection="0"/>
    <xf numFmtId="0" fontId="8" fillId="22" borderId="0" applyNumberFormat="0" applyBorder="0" applyAlignment="0" applyProtection="0"/>
    <xf numFmtId="0" fontId="20"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0"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8" fillId="30" borderId="8" applyNumberFormat="0" applyFont="0" applyAlignment="0" applyProtection="0"/>
    <xf numFmtId="0" fontId="8"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0"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8"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0" fillId="0" borderId="0"/>
    <xf numFmtId="0" fontId="21" fillId="0" borderId="0" applyNumberFormat="0" applyFill="0" applyBorder="0" applyAlignment="0" applyProtection="0"/>
    <xf numFmtId="0" fontId="21" fillId="0" borderId="0" applyNumberFormat="0" applyFill="0" applyBorder="0" applyAlignment="0" applyProtection="0"/>
    <xf numFmtId="0" fontId="24"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4"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0"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21" fillId="0" borderId="0" applyNumberFormat="0" applyFill="0" applyBorder="0" applyAlignment="0" applyProtection="0"/>
    <xf numFmtId="0" fontId="8"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32" borderId="0" applyNumberFormat="0" applyBorder="0" applyAlignment="0" applyProtection="0"/>
    <xf numFmtId="0" fontId="8" fillId="33"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8" fillId="14" borderId="0" applyNumberFormat="0" applyBorder="0" applyAlignment="0" applyProtection="0"/>
    <xf numFmtId="0" fontId="8" fillId="17" borderId="0" applyNumberFormat="0" applyBorder="0" applyAlignment="0" applyProtection="0"/>
    <xf numFmtId="0" fontId="8" fillId="18" borderId="0" applyNumberFormat="0" applyBorder="0" applyAlignment="0" applyProtection="0"/>
    <xf numFmtId="0" fontId="8" fillId="21" borderId="0" applyNumberFormat="0" applyBorder="0" applyAlignment="0" applyProtection="0"/>
    <xf numFmtId="0" fontId="8" fillId="22" borderId="0" applyNumberFormat="0" applyBorder="0" applyAlignment="0" applyProtection="0"/>
    <xf numFmtId="0" fontId="20"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0"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8" fillId="30" borderId="8" applyNumberFormat="0" applyFont="0" applyAlignment="0" applyProtection="0"/>
    <xf numFmtId="0" fontId="8"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0"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8"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0" fillId="0" borderId="0"/>
    <xf numFmtId="0" fontId="21" fillId="0" borderId="0" applyNumberFormat="0" applyFill="0" applyBorder="0" applyAlignment="0" applyProtection="0"/>
    <xf numFmtId="0" fontId="21" fillId="0" borderId="0" applyNumberFormat="0" applyFill="0" applyBorder="0" applyAlignment="0" applyProtection="0"/>
    <xf numFmtId="0" fontId="24"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4"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0"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21" fillId="0" borderId="0" applyNumberFormat="0" applyFill="0" applyBorder="0" applyAlignment="0" applyProtection="0"/>
    <xf numFmtId="0" fontId="8"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9" fillId="0" borderId="0">
      <alignment vertical="center"/>
    </xf>
    <xf numFmtId="0" fontId="20" fillId="0" borderId="0"/>
    <xf numFmtId="0" fontId="21" fillId="0" borderId="0" applyNumberFormat="0" applyFill="0" applyBorder="0" applyAlignment="0" applyProtection="0"/>
    <xf numFmtId="0" fontId="6" fillId="0" borderId="6" applyNumberFormat="0" applyFill="0" applyAlignment="0" applyProtection="0"/>
    <xf numFmtId="0" fontId="17" fillId="0" borderId="3" applyNumberFormat="0" applyFill="0" applyAlignment="0" applyProtection="0"/>
    <xf numFmtId="0" fontId="21" fillId="0" borderId="0" applyNumberFormat="0" applyFill="0" applyBorder="0" applyAlignment="0" applyProtection="0"/>
    <xf numFmtId="0" fontId="5" fillId="28" borderId="4" applyNumberFormat="0" applyAlignment="0" applyProtection="0"/>
    <xf numFmtId="0" fontId="16" fillId="0" borderId="2" applyNumberFormat="0" applyFill="0" applyAlignment="0" applyProtection="0"/>
    <xf numFmtId="0" fontId="21" fillId="0" borderId="0" applyNumberFormat="0" applyFill="0" applyBorder="0" applyAlignment="0" applyProtection="0"/>
    <xf numFmtId="0" fontId="4" fillId="28" borderId="5" applyNumberFormat="0" applyAlignment="0" applyProtection="0"/>
    <xf numFmtId="0" fontId="15" fillId="0" borderId="1" applyNumberFormat="0" applyFill="0" applyAlignment="0" applyProtection="0"/>
    <xf numFmtId="0" fontId="21" fillId="0" borderId="0" applyNumberFormat="0" applyFill="0" applyBorder="0" applyAlignment="0" applyProtection="0"/>
    <xf numFmtId="0" fontId="3" fillId="27" borderId="4" applyNumberFormat="0" applyAlignment="0" applyProtection="0"/>
    <xf numFmtId="0" fontId="14" fillId="0" borderId="0" applyNumberFormat="0" applyFill="0" applyBorder="0" applyAlignment="0" applyProtection="0"/>
    <xf numFmtId="0" fontId="21" fillId="0" borderId="0" applyNumberFormat="0" applyFill="0" applyBorder="0" applyAlignment="0" applyProtection="0"/>
    <xf numFmtId="0" fontId="1" fillId="25" borderId="0" applyNumberFormat="0" applyBorder="0" applyAlignment="0" applyProtection="0"/>
    <xf numFmtId="0" fontId="20"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0"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8" fillId="30" borderId="8" applyNumberFormat="0" applyFont="0" applyAlignment="0" applyProtection="0"/>
    <xf numFmtId="0" fontId="8"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0"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4"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applyNumberFormat="0" applyFill="0" applyBorder="0" applyAlignment="0" applyProtection="0"/>
    <xf numFmtId="0" fontId="18" fillId="24"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32"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0"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 fillId="26"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0"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32"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12" fillId="31"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13" fillId="0" borderId="9" applyNumberFormat="0" applyFill="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19"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1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8" fillId="30" borderId="8" applyNumberFormat="0" applyFont="0" applyAlignment="0" applyProtection="0"/>
    <xf numFmtId="0" fontId="8"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8" fillId="32"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20"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8"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0" fillId="0" borderId="0"/>
    <xf numFmtId="0" fontId="24"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0"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0"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0"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4"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4"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21" fillId="0" borderId="0" applyNumberFormat="0" applyFill="0" applyBorder="0" applyAlignment="0" applyProtection="0"/>
    <xf numFmtId="0" fontId="8"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0"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4"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14" fillId="0" borderId="0" applyNumberFormat="0" applyFill="0" applyBorder="0" applyAlignment="0" applyProtection="0"/>
    <xf numFmtId="0" fontId="15" fillId="0" borderId="1" applyNumberFormat="0" applyFill="0" applyAlignment="0" applyProtection="0"/>
    <xf numFmtId="0" fontId="16" fillId="0" borderId="2" applyNumberFormat="0" applyFill="0" applyAlignment="0" applyProtection="0"/>
    <xf numFmtId="0" fontId="17" fillId="0" borderId="3" applyNumberFormat="0" applyFill="0" applyAlignment="0" applyProtection="0"/>
    <xf numFmtId="0" fontId="17" fillId="0" borderId="0" applyNumberFormat="0" applyFill="0" applyBorder="0" applyAlignment="0" applyProtection="0"/>
    <xf numFmtId="0" fontId="18" fillId="24" borderId="0" applyNumberFormat="0" applyBorder="0" applyAlignment="0" applyProtection="0"/>
    <xf numFmtId="0" fontId="1" fillId="25" borderId="0" applyNumberFormat="0" applyBorder="0" applyAlignment="0" applyProtection="0"/>
    <xf numFmtId="0" fontId="2" fillId="26" borderId="0" applyNumberFormat="0" applyBorder="0" applyAlignment="0" applyProtection="0"/>
    <xf numFmtId="0" fontId="3" fillId="27" borderId="4" applyNumberFormat="0" applyAlignment="0" applyProtection="0"/>
    <xf numFmtId="0" fontId="4" fillId="28" borderId="5" applyNumberFormat="0" applyAlignment="0" applyProtection="0"/>
    <xf numFmtId="0" fontId="5" fillId="28" borderId="4" applyNumberFormat="0" applyAlignment="0" applyProtection="0"/>
    <xf numFmtId="0" fontId="6" fillId="0" borderId="6" applyNumberFormat="0" applyFill="0" applyAlignment="0" applyProtection="0"/>
    <xf numFmtId="0" fontId="7" fillId="29" borderId="7" applyNumberFormat="0" applyAlignment="0" applyProtection="0"/>
    <xf numFmtId="0" fontId="11" fillId="0" borderId="0" applyNumberFormat="0" applyFill="0" applyBorder="0" applyAlignment="0" applyProtection="0"/>
    <xf numFmtId="0" fontId="8" fillId="30" borderId="8" applyNumberFormat="0" applyFont="0" applyAlignment="0" applyProtection="0"/>
    <xf numFmtId="0" fontId="19" fillId="0" borderId="0" applyNumberFormat="0" applyFill="0" applyBorder="0" applyAlignment="0" applyProtection="0"/>
    <xf numFmtId="0" fontId="13" fillId="0" borderId="9" applyNumberFormat="0" applyFill="0" applyAlignment="0" applyProtection="0"/>
    <xf numFmtId="0" fontId="12" fillId="31" borderId="0" applyNumberFormat="0" applyBorder="0" applyAlignment="0" applyProtection="0"/>
    <xf numFmtId="0" fontId="8" fillId="32" borderId="0" applyNumberFormat="0" applyBorder="0" applyAlignment="0" applyProtection="0"/>
    <xf numFmtId="0" fontId="8" fillId="33" borderId="0" applyNumberFormat="0" applyBorder="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14" fillId="0" borderId="0" applyNumberFormat="0" applyFill="0" applyBorder="0" applyAlignment="0" applyProtection="0"/>
    <xf numFmtId="0" fontId="15" fillId="0" borderId="1" applyNumberFormat="0" applyFill="0" applyAlignment="0" applyProtection="0"/>
    <xf numFmtId="0" fontId="16" fillId="0" borderId="2" applyNumberFormat="0" applyFill="0" applyAlignment="0" applyProtection="0"/>
    <xf numFmtId="0" fontId="17" fillId="0" borderId="3" applyNumberFormat="0" applyFill="0" applyAlignment="0" applyProtection="0"/>
    <xf numFmtId="0" fontId="17" fillId="0" borderId="0" applyNumberFormat="0" applyFill="0" applyBorder="0" applyAlignment="0" applyProtection="0"/>
    <xf numFmtId="0" fontId="18" fillId="24" borderId="0" applyNumberFormat="0" applyBorder="0" applyAlignment="0" applyProtection="0"/>
    <xf numFmtId="0" fontId="1" fillId="25" borderId="0" applyNumberFormat="0" applyBorder="0" applyAlignment="0" applyProtection="0"/>
    <xf numFmtId="0" fontId="2" fillId="26" borderId="0" applyNumberFormat="0" applyBorder="0" applyAlignment="0" applyProtection="0"/>
    <xf numFmtId="0" fontId="3" fillId="27" borderId="4" applyNumberFormat="0" applyAlignment="0" applyProtection="0"/>
    <xf numFmtId="0" fontId="4" fillId="28" borderId="5" applyNumberFormat="0" applyAlignment="0" applyProtection="0"/>
    <xf numFmtId="0" fontId="5" fillId="28" borderId="4" applyNumberFormat="0" applyAlignment="0" applyProtection="0"/>
    <xf numFmtId="0" fontId="6" fillId="0" borderId="6" applyNumberFormat="0" applyFill="0" applyAlignment="0" applyProtection="0"/>
    <xf numFmtId="0" fontId="7" fillId="29" borderId="7" applyNumberFormat="0" applyAlignment="0" applyProtection="0"/>
    <xf numFmtId="0" fontId="11" fillId="0" borderId="0" applyNumberFormat="0" applyFill="0" applyBorder="0" applyAlignment="0" applyProtection="0"/>
    <xf numFmtId="0" fontId="19" fillId="0" borderId="0" applyNumberFormat="0" applyFill="0" applyBorder="0" applyAlignment="0" applyProtection="0"/>
    <xf numFmtId="0" fontId="13" fillId="0" borderId="9" applyNumberFormat="0" applyFill="0" applyAlignment="0" applyProtection="0"/>
    <xf numFmtId="0" fontId="8"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4"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1" fillId="0" borderId="0" applyNumberForma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1" fillId="0" borderId="0" applyNumberForma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1" fillId="0" borderId="0" applyNumberForma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1" fillId="0" borderId="0" applyNumberForma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1" fillId="0" borderId="0" applyNumberForma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1" fillId="0" borderId="0" applyNumberForma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1" fillId="0" borderId="0" applyNumberFormat="0" applyFill="0" applyBorder="0" applyAlignment="0" applyProtection="0"/>
    <xf numFmtId="0" fontId="10" fillId="0" borderId="0"/>
    <xf numFmtId="0" fontId="10" fillId="0" borderId="0"/>
    <xf numFmtId="0" fontId="10" fillId="0" borderId="0"/>
    <xf numFmtId="0" fontId="10" fillId="0" borderId="0"/>
    <xf numFmtId="0" fontId="31" fillId="0" borderId="0" applyNumberForma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1" fillId="0" borderId="0" applyNumberForma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1" fillId="0" borderId="0" applyNumberForma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1" fillId="0" borderId="0" applyNumberForma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31" fillId="0" borderId="0" applyNumberForma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1" fillId="0" borderId="0" applyNumberFormat="0" applyFill="0" applyBorder="0" applyAlignment="0" applyProtection="0"/>
    <xf numFmtId="0" fontId="10" fillId="0" borderId="0"/>
    <xf numFmtId="0" fontId="10" fillId="0" borderId="0"/>
    <xf numFmtId="0" fontId="10" fillId="0" borderId="0"/>
    <xf numFmtId="0" fontId="31" fillId="0" borderId="0" applyNumberForma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1" fillId="0" borderId="0" applyNumberFormat="0" applyFill="0" applyBorder="0" applyAlignment="0" applyProtection="0"/>
    <xf numFmtId="0" fontId="10" fillId="0" borderId="0"/>
    <xf numFmtId="0" fontId="10" fillId="0" borderId="0"/>
    <xf numFmtId="0" fontId="10" fillId="0" borderId="0"/>
    <xf numFmtId="0" fontId="10" fillId="0" borderId="0"/>
    <xf numFmtId="0" fontId="31" fillId="0" borderId="0" applyNumberForma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1" fillId="0" borderId="0" applyNumberFormat="0" applyFill="0" applyBorder="0" applyAlignment="0" applyProtection="0"/>
    <xf numFmtId="0" fontId="10" fillId="0" borderId="0"/>
    <xf numFmtId="0" fontId="10" fillId="0" borderId="0"/>
    <xf numFmtId="0" fontId="10" fillId="0" borderId="0"/>
    <xf numFmtId="0" fontId="10" fillId="0" borderId="0"/>
    <xf numFmtId="0" fontId="31" fillId="0" borderId="0" applyNumberForma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1" fillId="0" borderId="0" applyNumberFormat="0" applyFill="0" applyBorder="0" applyAlignment="0" applyProtection="0"/>
    <xf numFmtId="0" fontId="10" fillId="0" borderId="0"/>
    <xf numFmtId="0" fontId="10" fillId="0" borderId="0"/>
    <xf numFmtId="0" fontId="10" fillId="0" borderId="0"/>
    <xf numFmtId="0" fontId="10" fillId="0" borderId="0"/>
    <xf numFmtId="0" fontId="10" fillId="0" borderId="0"/>
    <xf numFmtId="0" fontId="31" fillId="0" borderId="0" applyNumberForma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1" fillId="0" borderId="0" applyNumberFormat="0" applyFill="0" applyBorder="0" applyAlignment="0" applyProtection="0"/>
    <xf numFmtId="0" fontId="10" fillId="0" borderId="0"/>
    <xf numFmtId="0" fontId="10" fillId="0" borderId="0"/>
    <xf numFmtId="0" fontId="10" fillId="0" borderId="0"/>
    <xf numFmtId="0" fontId="10" fillId="0" borderId="0"/>
    <xf numFmtId="0" fontId="31" fillId="0" borderId="0" applyNumberForma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1" fillId="0" borderId="0" applyNumberFormat="0" applyFill="0" applyBorder="0" applyAlignment="0" applyProtection="0"/>
    <xf numFmtId="0" fontId="10" fillId="0" borderId="0"/>
    <xf numFmtId="0" fontId="10" fillId="0" borderId="0"/>
    <xf numFmtId="0" fontId="31" fillId="0" borderId="0" applyNumberForma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3" fillId="0" borderId="0" applyNumberFormat="0" applyFill="0" applyBorder="0" applyAlignment="0" applyProtection="0">
      <alignment vertical="top"/>
      <protection locked="0"/>
    </xf>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34" fillId="0" borderId="0" applyNumberFormat="0" applyFill="0" applyBorder="0" applyAlignment="0" applyProtection="0">
      <alignment vertical="top"/>
      <protection locked="0"/>
    </xf>
    <xf numFmtId="0" fontId="24" fillId="0" borderId="0"/>
    <xf numFmtId="0" fontId="24" fillId="0" borderId="0"/>
    <xf numFmtId="0" fontId="24" fillId="0" borderId="0"/>
    <xf numFmtId="0" fontId="24"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40" fillId="0" borderId="0"/>
    <xf numFmtId="0" fontId="41" fillId="0" borderId="0"/>
  </cellStyleXfs>
  <cellXfs count="164">
    <xf numFmtId="0" fontId="0" fillId="0" borderId="0" xfId="0"/>
    <xf numFmtId="0" fontId="20" fillId="0" borderId="0" xfId="672"/>
    <xf numFmtId="0" fontId="22" fillId="31" borderId="10" xfId="62" applyFont="1" applyBorder="1" applyAlignment="1">
      <alignment wrapText="1"/>
    </xf>
    <xf numFmtId="0" fontId="23" fillId="0" borderId="11" xfId="672" applyFont="1" applyFill="1" applyBorder="1"/>
    <xf numFmtId="0" fontId="25" fillId="0" borderId="0" xfId="672" applyFont="1"/>
    <xf numFmtId="0" fontId="8" fillId="0" borderId="0" xfId="781"/>
    <xf numFmtId="0" fontId="22" fillId="31" borderId="12" xfId="62" applyFont="1" applyBorder="1" applyAlignment="1">
      <alignment wrapText="1"/>
    </xf>
    <xf numFmtId="0" fontId="20" fillId="0" borderId="0" xfId="835"/>
    <xf numFmtId="0" fontId="23" fillId="0" borderId="10" xfId="835" applyFont="1" applyFill="1" applyBorder="1"/>
    <xf numFmtId="0" fontId="25" fillId="0" borderId="16" xfId="672" applyFont="1" applyBorder="1"/>
    <xf numFmtId="0" fontId="20" fillId="0" borderId="0" xfId="913"/>
    <xf numFmtId="0" fontId="22" fillId="34" borderId="11" xfId="915" applyFont="1" applyFill="1" applyBorder="1"/>
    <xf numFmtId="0" fontId="25" fillId="0" borderId="0" xfId="913" applyFont="1"/>
    <xf numFmtId="0" fontId="8" fillId="0" borderId="0" xfId="1382"/>
    <xf numFmtId="0" fontId="20" fillId="0" borderId="0" xfId="2777"/>
    <xf numFmtId="0" fontId="8" fillId="36" borderId="0" xfId="1406" applyFill="1"/>
    <xf numFmtId="0" fontId="23" fillId="0" borderId="10" xfId="4441" applyFont="1" applyFill="1" applyBorder="1"/>
    <xf numFmtId="0" fontId="8" fillId="0" borderId="0" xfId="1406"/>
    <xf numFmtId="0" fontId="23" fillId="35" borderId="12" xfId="913" applyFont="1" applyFill="1" applyBorder="1"/>
    <xf numFmtId="0" fontId="23" fillId="36" borderId="12" xfId="913" applyFont="1" applyFill="1" applyBorder="1"/>
    <xf numFmtId="0" fontId="25" fillId="0" borderId="13" xfId="913" applyFont="1" applyBorder="1"/>
    <xf numFmtId="0" fontId="26" fillId="0" borderId="14" xfId="62" applyFont="1" applyFill="1" applyBorder="1"/>
    <xf numFmtId="0" fontId="8" fillId="0" borderId="13" xfId="1406" applyBorder="1"/>
    <xf numFmtId="0" fontId="8" fillId="0" borderId="13" xfId="1382" applyBorder="1"/>
    <xf numFmtId="0" fontId="8" fillId="0" borderId="0" xfId="1406" applyFill="1"/>
    <xf numFmtId="0" fontId="28" fillId="35" borderId="12" xfId="913" applyFont="1" applyFill="1" applyBorder="1"/>
    <xf numFmtId="0" fontId="23" fillId="0" borderId="10" xfId="3613" applyFont="1" applyFill="1" applyBorder="1"/>
    <xf numFmtId="0" fontId="29" fillId="0" borderId="0" xfId="1406" applyFont="1"/>
    <xf numFmtId="0" fontId="23" fillId="35" borderId="15" xfId="913" applyFont="1" applyFill="1" applyBorder="1"/>
    <xf numFmtId="0" fontId="27" fillId="35" borderId="0" xfId="835" applyFont="1" applyFill="1"/>
    <xf numFmtId="0" fontId="8" fillId="0" borderId="16" xfId="781" applyBorder="1"/>
    <xf numFmtId="0" fontId="20" fillId="0" borderId="16" xfId="672" applyBorder="1"/>
    <xf numFmtId="0" fontId="23" fillId="0" borderId="17" xfId="672" applyFont="1" applyFill="1" applyBorder="1"/>
    <xf numFmtId="0" fontId="0" fillId="0" borderId="0" xfId="0"/>
    <xf numFmtId="0" fontId="13" fillId="0" borderId="0" xfId="0" applyFont="1"/>
    <xf numFmtId="0" fontId="20" fillId="0" borderId="0" xfId="672"/>
    <xf numFmtId="0" fontId="20" fillId="0" borderId="0" xfId="835"/>
    <xf numFmtId="0" fontId="20" fillId="0" borderId="0" xfId="2777"/>
    <xf numFmtId="0" fontId="23" fillId="35" borderId="12" xfId="913" applyFont="1" applyFill="1" applyBorder="1"/>
    <xf numFmtId="0" fontId="23" fillId="36" borderId="12" xfId="913" applyFont="1" applyFill="1" applyBorder="1"/>
    <xf numFmtId="0" fontId="28" fillId="35" borderId="12" xfId="913" applyFont="1" applyFill="1" applyBorder="1"/>
    <xf numFmtId="0" fontId="23" fillId="35" borderId="15" xfId="913" applyFont="1" applyFill="1" applyBorder="1"/>
    <xf numFmtId="0" fontId="27" fillId="35" borderId="0" xfId="835" applyFont="1" applyFill="1"/>
    <xf numFmtId="0" fontId="20" fillId="0" borderId="16" xfId="672" applyBorder="1"/>
    <xf numFmtId="0" fontId="29" fillId="2" borderId="0" xfId="0" applyFont="1" applyFill="1"/>
    <xf numFmtId="0" fontId="11" fillId="0" borderId="0" xfId="0" applyFont="1" applyFill="1"/>
    <xf numFmtId="0" fontId="0" fillId="0" borderId="0" xfId="0"/>
    <xf numFmtId="0" fontId="0" fillId="0" borderId="0" xfId="0" applyNumberFormat="1"/>
    <xf numFmtId="0" fontId="0" fillId="0" borderId="0" xfId="0" applyAlignment="1">
      <alignment wrapText="1"/>
    </xf>
    <xf numFmtId="0" fontId="0" fillId="0" borderId="0" xfId="0" applyBorder="1"/>
    <xf numFmtId="0" fontId="0" fillId="0" borderId="0" xfId="0" applyFill="1" applyBorder="1"/>
    <xf numFmtId="164" fontId="11" fillId="0" borderId="0" xfId="0" applyNumberFormat="1" applyFont="1"/>
    <xf numFmtId="14" fontId="0" fillId="0" borderId="0" xfId="0" applyNumberFormat="1"/>
    <xf numFmtId="0" fontId="32" fillId="0" borderId="0" xfId="0" applyFont="1" applyBorder="1" applyAlignment="1">
      <alignment horizontal="right" vertical="top" wrapText="1"/>
    </xf>
    <xf numFmtId="0" fontId="32" fillId="0" borderId="0" xfId="0" applyFont="1" applyBorder="1" applyAlignment="1">
      <alignment vertical="top" wrapText="1"/>
    </xf>
    <xf numFmtId="14" fontId="11" fillId="0" borderId="0" xfId="0" applyNumberFormat="1" applyFont="1" applyFill="1"/>
    <xf numFmtId="14" fontId="29" fillId="0" borderId="0" xfId="0" applyNumberFormat="1" applyFont="1" applyFill="1"/>
    <xf numFmtId="14" fontId="0" fillId="0" borderId="0" xfId="0" applyNumberFormat="1" applyFont="1" applyFill="1"/>
    <xf numFmtId="0" fontId="35" fillId="0" borderId="0" xfId="0" applyFont="1"/>
    <xf numFmtId="0" fontId="0" fillId="0" borderId="0" xfId="30183" applyFont="1"/>
    <xf numFmtId="0" fontId="0" fillId="37" borderId="0" xfId="0" applyFont="1" applyFill="1" applyBorder="1"/>
    <xf numFmtId="0" fontId="29" fillId="37" borderId="0" xfId="0" applyFont="1" applyFill="1" applyAlignment="1">
      <alignment wrapText="1"/>
    </xf>
    <xf numFmtId="0" fontId="0" fillId="0" borderId="0" xfId="30180" applyFont="1"/>
    <xf numFmtId="0" fontId="0" fillId="0" borderId="0" xfId="0" applyFont="1" applyBorder="1"/>
    <xf numFmtId="14" fontId="35" fillId="0" borderId="0" xfId="0" applyNumberFormat="1" applyFont="1"/>
    <xf numFmtId="14" fontId="0" fillId="2" borderId="0" xfId="0" applyNumberFormat="1" applyFont="1" applyFill="1"/>
    <xf numFmtId="14" fontId="0" fillId="0" borderId="0" xfId="30181" applyNumberFormat="1" applyFont="1"/>
    <xf numFmtId="0" fontId="11" fillId="2" borderId="0" xfId="58" applyFont="1" applyFill="1"/>
    <xf numFmtId="0" fontId="29" fillId="0" borderId="0" xfId="0" applyFont="1" applyFill="1" applyAlignment="1">
      <alignment wrapText="1"/>
    </xf>
    <xf numFmtId="0" fontId="0" fillId="0" borderId="0" xfId="30179" applyFont="1"/>
    <xf numFmtId="0" fontId="0" fillId="0" borderId="0" xfId="0" applyNumberFormat="1" applyFont="1"/>
    <xf numFmtId="0" fontId="0" fillId="0" borderId="0" xfId="0" applyFont="1" applyAlignment="1">
      <alignment wrapText="1"/>
    </xf>
    <xf numFmtId="14" fontId="0" fillId="37" borderId="0" xfId="0" applyNumberFormat="1" applyFont="1" applyFill="1"/>
    <xf numFmtId="0" fontId="35" fillId="0" borderId="0" xfId="0" applyFont="1" applyAlignment="1">
      <alignment wrapText="1"/>
    </xf>
    <xf numFmtId="164" fontId="29" fillId="0" borderId="0" xfId="0" applyNumberFormat="1" applyFont="1"/>
    <xf numFmtId="0" fontId="0" fillId="0" borderId="0" xfId="30178" applyFont="1"/>
    <xf numFmtId="0" fontId="0" fillId="0" borderId="0" xfId="30175" applyFont="1"/>
    <xf numFmtId="0" fontId="32" fillId="0" borderId="0" xfId="0" applyFont="1"/>
    <xf numFmtId="0" fontId="11" fillId="0" borderId="0" xfId="0" applyFont="1" applyAlignment="1">
      <alignment wrapText="1"/>
    </xf>
    <xf numFmtId="0" fontId="0" fillId="0" borderId="0" xfId="30184" applyFont="1"/>
    <xf numFmtId="17" fontId="0" fillId="0" borderId="0" xfId="0" applyNumberFormat="1" applyFont="1"/>
    <xf numFmtId="0" fontId="0" fillId="2" borderId="0" xfId="0" applyFont="1" applyFill="1"/>
    <xf numFmtId="0" fontId="29" fillId="0" borderId="0" xfId="0" applyFont="1" applyAlignment="1">
      <alignment wrapText="1"/>
    </xf>
    <xf numFmtId="164" fontId="0" fillId="0" borderId="0" xfId="0" applyNumberFormat="1" applyFont="1" applyFill="1"/>
    <xf numFmtId="0" fontId="0" fillId="0" borderId="0" xfId="30185" applyFont="1"/>
    <xf numFmtId="164" fontId="35" fillId="0" borderId="0" xfId="0" applyNumberFormat="1" applyFont="1"/>
    <xf numFmtId="0" fontId="0" fillId="0" borderId="0" xfId="0" applyFont="1" applyFill="1" applyBorder="1"/>
    <xf numFmtId="0" fontId="36" fillId="0" borderId="0" xfId="30174" applyFont="1" applyAlignment="1" applyProtection="1"/>
    <xf numFmtId="0" fontId="0" fillId="0" borderId="0" xfId="30177" applyFont="1"/>
    <xf numFmtId="0" fontId="0" fillId="0" borderId="0" xfId="30176" applyFont="1"/>
    <xf numFmtId="0" fontId="36" fillId="0" borderId="0" xfId="30182" applyFont="1" applyAlignment="1" applyProtection="1"/>
    <xf numFmtId="0" fontId="13" fillId="0" borderId="0" xfId="0" applyFont="1"/>
    <xf numFmtId="14" fontId="13" fillId="0" borderId="0" xfId="0" applyNumberFormat="1" applyFont="1"/>
    <xf numFmtId="0" fontId="30" fillId="0" borderId="10" xfId="62" applyFont="1" applyFill="1" applyBorder="1" applyAlignment="1">
      <alignment wrapText="1"/>
    </xf>
    <xf numFmtId="0" fontId="30" fillId="0" borderId="12" xfId="62" applyFont="1" applyFill="1" applyBorder="1" applyAlignment="1">
      <alignment wrapText="1"/>
    </xf>
    <xf numFmtId="0" fontId="30" fillId="0" borderId="11" xfId="915" applyFont="1" applyFill="1" applyBorder="1"/>
    <xf numFmtId="0" fontId="30" fillId="0" borderId="0" xfId="62" applyFont="1" applyFill="1" applyBorder="1" applyAlignment="1">
      <alignment wrapText="1"/>
    </xf>
    <xf numFmtId="0" fontId="0" fillId="0" borderId="0" xfId="0" applyFont="1" applyFill="1"/>
    <xf numFmtId="0" fontId="0" fillId="37" borderId="0" xfId="0" applyFont="1" applyFill="1"/>
    <xf numFmtId="0" fontId="33" fillId="0" borderId="0" xfId="30174" applyAlignment="1" applyProtection="1"/>
    <xf numFmtId="0" fontId="0" fillId="0" borderId="0" xfId="0" applyFill="1"/>
    <xf numFmtId="0" fontId="25" fillId="0" borderId="0" xfId="0" applyFont="1" applyFill="1" applyAlignment="1">
      <alignment wrapText="1"/>
    </xf>
    <xf numFmtId="164" fontId="0" fillId="0" borderId="0" xfId="0" applyNumberFormat="1" applyFill="1"/>
    <xf numFmtId="14" fontId="0" fillId="0" borderId="0" xfId="0" applyNumberFormat="1" applyFill="1"/>
    <xf numFmtId="0" fontId="0" fillId="37" borderId="0" xfId="0" applyFill="1"/>
    <xf numFmtId="49" fontId="0" fillId="0" borderId="0" xfId="0" applyNumberFormat="1"/>
    <xf numFmtId="14" fontId="29" fillId="0" borderId="0" xfId="0" applyNumberFormat="1" applyFont="1"/>
    <xf numFmtId="0" fontId="0" fillId="0" borderId="0" xfId="0" applyFont="1" applyAlignment="1">
      <alignment vertical="center"/>
    </xf>
    <xf numFmtId="0" fontId="0" fillId="0" borderId="0" xfId="0" applyFill="1" applyAlignment="1">
      <alignment vertical="center"/>
    </xf>
    <xf numFmtId="14" fontId="0" fillId="0" borderId="0" xfId="0" applyNumberFormat="1" applyFont="1" applyAlignment="1">
      <alignment vertical="center"/>
    </xf>
    <xf numFmtId="0" fontId="0" fillId="0" borderId="0" xfId="0" applyFont="1" applyFill="1" applyAlignment="1">
      <alignment vertical="center"/>
    </xf>
    <xf numFmtId="0" fontId="0" fillId="0" borderId="0" xfId="0" applyFill="1" applyBorder="1" applyAlignment="1">
      <alignment vertical="center"/>
    </xf>
    <xf numFmtId="0" fontId="25" fillId="0" borderId="0" xfId="0" applyFont="1" applyFill="1" applyAlignment="1">
      <alignment vertical="center" wrapText="1"/>
    </xf>
    <xf numFmtId="164" fontId="0" fillId="0" borderId="0" xfId="0" applyNumberFormat="1" applyFont="1" applyFill="1" applyAlignment="1">
      <alignment vertical="center"/>
    </xf>
    <xf numFmtId="0" fontId="0" fillId="0" borderId="0" xfId="0" applyAlignment="1">
      <alignment vertical="center"/>
    </xf>
    <xf numFmtId="0" fontId="0" fillId="0" borderId="0" xfId="0" quotePrefix="1" applyFont="1"/>
    <xf numFmtId="14" fontId="38" fillId="0" borderId="0" xfId="0" applyNumberFormat="1" applyFont="1"/>
    <xf numFmtId="0" fontId="39" fillId="0" borderId="0" xfId="0" applyFont="1"/>
    <xf numFmtId="0" fontId="29" fillId="0" borderId="0" xfId="0" applyFont="1" applyFill="1"/>
    <xf numFmtId="0" fontId="13" fillId="0" borderId="0" xfId="0" applyFont="1" applyAlignment="1">
      <alignment wrapText="1"/>
    </xf>
    <xf numFmtId="14" fontId="11" fillId="0" borderId="0" xfId="0" applyNumberFormat="1" applyFont="1"/>
    <xf numFmtId="14" fontId="0" fillId="0" borderId="0" xfId="0" applyNumberFormat="1" applyFont="1"/>
    <xf numFmtId="0" fontId="0" fillId="0" borderId="0" xfId="0" applyFont="1"/>
    <xf numFmtId="164" fontId="0" fillId="0" borderId="0" xfId="0" applyNumberFormat="1" applyFont="1"/>
    <xf numFmtId="0" fontId="0" fillId="38" borderId="0" xfId="0" applyFont="1" applyFill="1"/>
    <xf numFmtId="14" fontId="0" fillId="38" borderId="0" xfId="0" applyNumberFormat="1" applyFont="1" applyFill="1"/>
    <xf numFmtId="0" fontId="32" fillId="38" borderId="0" xfId="0" applyFont="1" applyFill="1" applyBorder="1" applyAlignment="1">
      <alignment vertical="top" wrapText="1"/>
    </xf>
    <xf numFmtId="0" fontId="0" fillId="38" borderId="0" xfId="0" applyFont="1" applyFill="1" applyBorder="1"/>
    <xf numFmtId="0" fontId="0" fillId="0" borderId="0" xfId="0"/>
    <xf numFmtId="0" fontId="11" fillId="2" borderId="0" xfId="0" applyFont="1" applyFill="1"/>
    <xf numFmtId="0" fontId="11" fillId="0" borderId="0" xfId="0" applyFont="1"/>
    <xf numFmtId="0" fontId="29" fillId="0" borderId="0" xfId="0" applyFont="1"/>
    <xf numFmtId="0" fontId="0" fillId="0" borderId="0" xfId="0"/>
    <xf numFmtId="14" fontId="0" fillId="0" borderId="0" xfId="0" applyNumberFormat="1" applyFont="1" applyBorder="1"/>
    <xf numFmtId="14" fontId="0" fillId="0" borderId="0" xfId="0" applyNumberFormat="1" applyFont="1" applyFill="1" applyBorder="1"/>
    <xf numFmtId="0" fontId="11" fillId="0" borderId="0" xfId="0" applyFont="1" applyFill="1" applyBorder="1"/>
    <xf numFmtId="0" fontId="32" fillId="0" borderId="0" xfId="0" applyFont="1" applyAlignment="1">
      <alignment horizontal="right" wrapText="1"/>
    </xf>
    <xf numFmtId="0" fontId="13" fillId="0" borderId="0" xfId="0" applyFont="1" applyAlignment="1"/>
    <xf numFmtId="0" fontId="13" fillId="0" borderId="0" xfId="0" applyFont="1" applyAlignment="1">
      <alignment horizontal="center"/>
    </xf>
    <xf numFmtId="0" fontId="0" fillId="0" borderId="0" xfId="0" applyFont="1" applyAlignment="1">
      <alignment horizontal="center"/>
    </xf>
    <xf numFmtId="0" fontId="0" fillId="0" borderId="0" xfId="0" applyFont="1" applyFill="1" applyAlignment="1">
      <alignment horizontal="center"/>
    </xf>
    <xf numFmtId="0" fontId="0" fillId="0" borderId="0" xfId="0" applyFont="1" applyFill="1" applyBorder="1" applyAlignment="1">
      <alignment horizontal="center"/>
    </xf>
    <xf numFmtId="0" fontId="0" fillId="37" borderId="0" xfId="0" applyFont="1" applyFill="1" applyAlignment="1">
      <alignment horizontal="center"/>
    </xf>
    <xf numFmtId="0" fontId="0" fillId="0" borderId="0" xfId="0" applyAlignment="1">
      <alignment horizontal="center"/>
    </xf>
    <xf numFmtId="0" fontId="11" fillId="2" borderId="0" xfId="0" applyFont="1" applyFill="1" applyAlignment="1">
      <alignment horizontal="center"/>
    </xf>
    <xf numFmtId="0" fontId="0" fillId="2" borderId="0" xfId="0" applyFont="1" applyFill="1" applyAlignment="1">
      <alignment horizontal="center"/>
    </xf>
    <xf numFmtId="0" fontId="35" fillId="0" borderId="0" xfId="0" applyFont="1" applyAlignment="1">
      <alignment horizontal="center"/>
    </xf>
    <xf numFmtId="0" fontId="0" fillId="0" borderId="0" xfId="30175" applyFont="1" applyAlignment="1">
      <alignment horizontal="center"/>
    </xf>
    <xf numFmtId="0" fontId="0" fillId="0" borderId="0" xfId="0" applyFill="1" applyAlignment="1">
      <alignment horizontal="center"/>
    </xf>
    <xf numFmtId="0" fontId="0" fillId="0" borderId="0" xfId="0" applyFill="1" applyAlignment="1">
      <alignment horizontal="center" vertical="center"/>
    </xf>
    <xf numFmtId="14" fontId="0" fillId="0" borderId="0" xfId="0" applyNumberFormat="1" applyFont="1" applyAlignment="1">
      <alignment horizontal="center"/>
    </xf>
    <xf numFmtId="0" fontId="0" fillId="38" borderId="0" xfId="0" applyFont="1" applyFill="1" applyAlignment="1">
      <alignment horizontal="center"/>
    </xf>
    <xf numFmtId="0" fontId="0" fillId="0" borderId="0" xfId="0" applyFont="1" applyBorder="1" applyAlignment="1">
      <alignment horizontal="center"/>
    </xf>
    <xf numFmtId="0" fontId="29" fillId="0" borderId="0" xfId="0" applyFont="1" applyAlignment="1">
      <alignment horizontal="center"/>
    </xf>
    <xf numFmtId="0" fontId="11" fillId="2" borderId="0" xfId="58" applyFont="1" applyFill="1" applyAlignment="1">
      <alignment horizontal="center"/>
    </xf>
    <xf numFmtId="0" fontId="11" fillId="0" borderId="0" xfId="0" applyFont="1" applyAlignment="1">
      <alignment horizontal="center"/>
    </xf>
    <xf numFmtId="0" fontId="29" fillId="0" borderId="0" xfId="0" applyFont="1" applyFill="1" applyAlignment="1">
      <alignment horizontal="center"/>
    </xf>
    <xf numFmtId="14" fontId="0" fillId="0" borderId="0" xfId="0" applyNumberFormat="1" applyFont="1" applyFill="1" applyBorder="1" applyAlignment="1">
      <alignment horizontal="center"/>
    </xf>
    <xf numFmtId="14" fontId="0" fillId="0" borderId="0" xfId="0" applyNumberFormat="1" applyFont="1" applyFill="1" applyAlignment="1">
      <alignment horizontal="center"/>
    </xf>
    <xf numFmtId="14" fontId="29" fillId="0" borderId="0" xfId="0" applyNumberFormat="1" applyFont="1" applyAlignment="1">
      <alignment horizontal="center"/>
    </xf>
    <xf numFmtId="0" fontId="29" fillId="0" borderId="10" xfId="835" applyFont="1" applyFill="1" applyBorder="1"/>
    <xf numFmtId="0" fontId="0" fillId="39" borderId="0" xfId="0" applyFont="1" applyFill="1"/>
    <xf numFmtId="0" fontId="0" fillId="39" borderId="0" xfId="0" applyFont="1" applyFill="1" applyAlignment="1">
      <alignment horizontal="center"/>
    </xf>
    <xf numFmtId="14" fontId="0" fillId="39" borderId="0" xfId="0" applyNumberFormat="1" applyFont="1" applyFill="1"/>
  </cellXfs>
  <cellStyles count="59261">
    <cellStyle name="20% - Accent1" xfId="6" builtinId="30" customBuiltin="1"/>
    <cellStyle name="20% - Accent1 10" xfId="7401"/>
    <cellStyle name="20% - Accent1 11" xfId="14911"/>
    <cellStyle name="20% - Accent1 2" xfId="63"/>
    <cellStyle name="20% - Accent1 2 2" xfId="1388"/>
    <cellStyle name="20% - Accent1 2 3" xfId="6717"/>
    <cellStyle name="20% - Accent1 2 4" xfId="11003"/>
    <cellStyle name="20% - Accent1 2 5" xfId="14928"/>
    <cellStyle name="20% - Accent1 3" xfId="1395"/>
    <cellStyle name="20% - Accent1 4" xfId="2072"/>
    <cellStyle name="20% - Accent1 5" xfId="2915"/>
    <cellStyle name="20% - Accent1 6" xfId="4568"/>
    <cellStyle name="20% - Accent1 7" xfId="2896"/>
    <cellStyle name="20% - Accent1 8" xfId="2897"/>
    <cellStyle name="20% - Accent1 9" xfId="83"/>
    <cellStyle name="20% - Accent2" xfId="25" builtinId="34" customBuiltin="1"/>
    <cellStyle name="20% - Accent2 2" xfId="1392"/>
    <cellStyle name="20% - Accent2 3" xfId="1405"/>
    <cellStyle name="20% - Accent2 4" xfId="2081"/>
    <cellStyle name="20% - Accent2 5" xfId="1399"/>
    <cellStyle name="20% - Accent2 6" xfId="4570"/>
    <cellStyle name="20% - Accent3" xfId="29" builtinId="38" customBuiltin="1"/>
    <cellStyle name="20% - Accent3 2" xfId="1396"/>
    <cellStyle name="20% - Accent3 3" xfId="1390"/>
    <cellStyle name="20% - Accent3 4" xfId="1398"/>
    <cellStyle name="20% - Accent3 5" xfId="2911"/>
    <cellStyle name="20% - Accent3 6" xfId="4572"/>
    <cellStyle name="20% - Accent4" xfId="33" builtinId="42" customBuiltin="1"/>
    <cellStyle name="20% - Accent4 2" xfId="1400"/>
    <cellStyle name="20% - Accent4 3" xfId="2073"/>
    <cellStyle name="20% - Accent4 4" xfId="2909"/>
    <cellStyle name="20% - Accent4 5" xfId="3731"/>
    <cellStyle name="20% - Accent4 6" xfId="4574"/>
    <cellStyle name="20% - Accent5" xfId="37" builtinId="46" customBuiltin="1"/>
    <cellStyle name="20% - Accent5 2" xfId="1403"/>
    <cellStyle name="20% - Accent5 3" xfId="2076"/>
    <cellStyle name="20% - Accent5 4" xfId="2913"/>
    <cellStyle name="20% - Accent5 5" xfId="3742"/>
    <cellStyle name="20% - Accent5 6" xfId="4576"/>
    <cellStyle name="20% - Accent6" xfId="41" builtinId="50" customBuiltin="1"/>
    <cellStyle name="20% - Accent6 2" xfId="1407"/>
    <cellStyle name="20% - Accent6 3" xfId="2079"/>
    <cellStyle name="20% - Accent6 4" xfId="2916"/>
    <cellStyle name="20% - Accent6 5" xfId="3744"/>
    <cellStyle name="20% - Accent6 6" xfId="4578"/>
    <cellStyle name="40% - Accent1" xfId="2" builtinId="31" customBuiltin="1"/>
    <cellStyle name="40% - Accent1 10" xfId="79"/>
    <cellStyle name="40% - Accent1 11" xfId="14912"/>
    <cellStyle name="40% - Accent1 2" xfId="64"/>
    <cellStyle name="40% - Accent1 2 10" xfId="6013"/>
    <cellStyle name="40% - Accent1 2 11" xfId="10752"/>
    <cellStyle name="40% - Accent1 2 12" xfId="14924"/>
    <cellStyle name="40% - Accent1 2 2" xfId="675"/>
    <cellStyle name="40% - Accent1 2 2 2" xfId="269"/>
    <cellStyle name="40% - Accent1 2 2 2 2" xfId="15539"/>
    <cellStyle name="40% - Accent1 2 2 2 2 2" xfId="15139"/>
    <cellStyle name="40% - Accent1 2 2 3" xfId="2265"/>
    <cellStyle name="40% - Accent1 2 2 4" xfId="3101"/>
    <cellStyle name="40% - Accent1 2 2 5" xfId="3929"/>
    <cellStyle name="40% - Accent1 2 2 6" xfId="4763"/>
    <cellStyle name="40% - Accent1 2 2 7" xfId="5607"/>
    <cellStyle name="40% - Accent1 2 2 8" xfId="10897"/>
    <cellStyle name="40% - Accent1 2 2 9" xfId="14958"/>
    <cellStyle name="40% - Accent1 2 3" xfId="422"/>
    <cellStyle name="40% - Accent1 2 3 2" xfId="1996"/>
    <cellStyle name="40% - Accent1 2 3 2 2" xfId="1745"/>
    <cellStyle name="40% - Accent1 2 3 2 3" xfId="11337"/>
    <cellStyle name="40% - Accent1 2 3 3" xfId="2418"/>
    <cellStyle name="40% - Accent1 2 3 4" xfId="3254"/>
    <cellStyle name="40% - Accent1 2 3 5" xfId="4082"/>
    <cellStyle name="40% - Accent1 2 3 6" xfId="4916"/>
    <cellStyle name="40% - Accent1 2 3 7" xfId="11587"/>
    <cellStyle name="40% - Accent1 2 4" xfId="783"/>
    <cellStyle name="40% - Accent1 2 5" xfId="861"/>
    <cellStyle name="40% - Accent1 2 5 2" xfId="2671"/>
    <cellStyle name="40% - Accent1 2 5 2 2" xfId="2856"/>
    <cellStyle name="40% - Accent1 2 5 2 3" xfId="12423"/>
    <cellStyle name="40% - Accent1 2 5 3" xfId="3691"/>
    <cellStyle name="40% - Accent1 2 5 4" xfId="4518"/>
    <cellStyle name="40% - Accent1 2 5 5" xfId="5352"/>
    <cellStyle name="40% - Accent1 2 5 6" xfId="12241"/>
    <cellStyle name="40% - Accent1 2 6" xfId="902"/>
    <cellStyle name="40% - Accent1 2 7" xfId="1131"/>
    <cellStyle name="40% - Accent1 2 7 2" xfId="3507"/>
    <cellStyle name="40% - Accent1 2 7 3" xfId="13052"/>
    <cellStyle name="40% - Accent1 2 8" xfId="4335"/>
    <cellStyle name="40% - Accent1 2 9" xfId="5169"/>
    <cellStyle name="40% - Accent1 3" xfId="754"/>
    <cellStyle name="40% - Accent1 3 2" xfId="1389"/>
    <cellStyle name="40% - Accent1 3 2 2" xfId="2750"/>
    <cellStyle name="40% - Accent1 3 2 3" xfId="12320"/>
    <cellStyle name="40% - Accent1 3 3" xfId="3586"/>
    <cellStyle name="40% - Accent1 3 4" xfId="4414"/>
    <cellStyle name="40% - Accent1 3 5" xfId="5248"/>
    <cellStyle name="40% - Accent1 3 6" xfId="11004"/>
    <cellStyle name="40% - Accent1 4" xfId="915"/>
    <cellStyle name="40% - Accent1 4 2" xfId="1391"/>
    <cellStyle name="40% - Accent1 4 3" xfId="11005"/>
    <cellStyle name="40% - Accent1 5" xfId="1394"/>
    <cellStyle name="40% - Accent1 6" xfId="2912"/>
    <cellStyle name="40% - Accent1 7" xfId="4569"/>
    <cellStyle name="40% - Accent1 8" xfId="988"/>
    <cellStyle name="40% - Accent1 9" xfId="1011"/>
    <cellStyle name="40% - Accent2" xfId="26" builtinId="35" customBuiltin="1"/>
    <cellStyle name="40% - Accent2 2" xfId="1393"/>
    <cellStyle name="40% - Accent2 3" xfId="1402"/>
    <cellStyle name="40% - Accent2 4" xfId="2078"/>
    <cellStyle name="40% - Accent2 5" xfId="2075"/>
    <cellStyle name="40% - Accent2 6" xfId="4571"/>
    <cellStyle name="40% - Accent3" xfId="30" builtinId="39" customBuiltin="1"/>
    <cellStyle name="40% - Accent3 2" xfId="1397"/>
    <cellStyle name="40% - Accent3 3" xfId="2071"/>
    <cellStyle name="40% - Accent3 4" xfId="1387"/>
    <cellStyle name="40% - Accent3 5" xfId="2778"/>
    <cellStyle name="40% - Accent3 6" xfId="4573"/>
    <cellStyle name="40% - Accent4" xfId="34" builtinId="43" customBuiltin="1"/>
    <cellStyle name="40% - Accent4 2" xfId="1401"/>
    <cellStyle name="40% - Accent4 3" xfId="2074"/>
    <cellStyle name="40% - Accent4 4" xfId="2910"/>
    <cellStyle name="40% - Accent4 5" xfId="3614"/>
    <cellStyle name="40% - Accent4 6" xfId="4575"/>
    <cellStyle name="40% - Accent5" xfId="38" builtinId="47" customBuiltin="1"/>
    <cellStyle name="40% - Accent5 2" xfId="1404"/>
    <cellStyle name="40% - Accent5 3" xfId="2077"/>
    <cellStyle name="40% - Accent5 4" xfId="2914"/>
    <cellStyle name="40% - Accent5 5" xfId="3743"/>
    <cellStyle name="40% - Accent5 6" xfId="4577"/>
    <cellStyle name="40% - Accent6" xfId="42" builtinId="51" customBuiltin="1"/>
    <cellStyle name="40% - Accent6 2" xfId="1408"/>
    <cellStyle name="40% - Accent6 3" xfId="2080"/>
    <cellStyle name="40% - Accent6 4" xfId="2917"/>
    <cellStyle name="40% - Accent6 5" xfId="3745"/>
    <cellStyle name="40% - Accent6 6" xfId="4579"/>
    <cellStyle name="60% - Accent1" xfId="23" builtinId="32" customBuiltin="1"/>
    <cellStyle name="60% - Accent2" xfId="27" builtinId="36" customBuiltin="1"/>
    <cellStyle name="60% - Accent3" xfId="31" builtinId="40" customBuiltin="1"/>
    <cellStyle name="60% - Accent4" xfId="35" builtinId="44" customBuiltin="1"/>
    <cellStyle name="60% - Accent5" xfId="39" builtinId="48" customBuiltin="1"/>
    <cellStyle name="60% - Accent6" xfId="43" builtinId="52" customBuiltin="1"/>
    <cellStyle name="Accent1" xfId="9" builtinId="29" customBuiltin="1"/>
    <cellStyle name="Accent1 2" xfId="62"/>
    <cellStyle name="Accent1 2 2" xfId="998"/>
    <cellStyle name="Accent1 2 3" xfId="6335"/>
    <cellStyle name="Accent1 3" xfId="1013"/>
    <cellStyle name="Accent1 3 2" xfId="15853"/>
    <cellStyle name="Accent1 4" xfId="1592"/>
    <cellStyle name="Accent1 5" xfId="7585"/>
    <cellStyle name="Accent1 6" xfId="14910"/>
    <cellStyle name="Accent2" xfId="24" builtinId="33" customBuiltin="1"/>
    <cellStyle name="Accent3" xfId="28" builtinId="37" customBuiltin="1"/>
    <cellStyle name="Accent4" xfId="32" builtinId="41" customBuiltin="1"/>
    <cellStyle name="Accent5" xfId="36" builtinId="45" customBuiltin="1"/>
    <cellStyle name="Accent6" xfId="40" builtinId="49" customBuiltin="1"/>
    <cellStyle name="Bad" xfId="8" builtinId="27" customBuiltin="1"/>
    <cellStyle name="Bad 2" xfId="51"/>
    <cellStyle name="Bad 2 2" xfId="914"/>
    <cellStyle name="Bad 2 2 2" xfId="14948"/>
    <cellStyle name="Bad 2 2 2 2" xfId="15768"/>
    <cellStyle name="Bad 2 3" xfId="6252"/>
    <cellStyle name="Bad 2 4" xfId="14930"/>
    <cellStyle name="Bad 3" xfId="1277"/>
    <cellStyle name="Bad 4" xfId="85"/>
    <cellStyle name="Bad 5" xfId="5423"/>
    <cellStyle name="Bad 6" xfId="14899"/>
    <cellStyle name="Calculation" xfId="13" builtinId="22" customBuiltin="1"/>
    <cellStyle name="Calculation 2" xfId="55"/>
    <cellStyle name="Calculation 2 2" xfId="990"/>
    <cellStyle name="Calculation 2 2 2" xfId="14952"/>
    <cellStyle name="Calculation 2 2 2 2" xfId="15842"/>
    <cellStyle name="Calculation 2 3" xfId="6328"/>
    <cellStyle name="Calculation 2 4" xfId="14934"/>
    <cellStyle name="Calculation 3" xfId="1003"/>
    <cellStyle name="Calculation 4" xfId="69"/>
    <cellStyle name="Calculation 5" xfId="5414"/>
    <cellStyle name="Calculation 6" xfId="14903"/>
    <cellStyle name="Check Cell" xfId="7" builtinId="23" customBuiltin="1"/>
    <cellStyle name="Check Cell 2" xfId="57"/>
    <cellStyle name="Check Cell 2 2" xfId="2069"/>
    <cellStyle name="Check Cell 2 2 2" xfId="14954"/>
    <cellStyle name="Check Cell 2 2 2 2" xfId="16864"/>
    <cellStyle name="Check Cell 2 3" xfId="7393"/>
    <cellStyle name="Check Cell 2 4" xfId="14929"/>
    <cellStyle name="Check Cell 3" xfId="2070"/>
    <cellStyle name="Check Cell 4" xfId="84"/>
    <cellStyle name="Check Cell 5" xfId="75"/>
    <cellStyle name="Check Cell 6" xfId="14905"/>
    <cellStyle name="Explanatory Text" xfId="15" builtinId="53" customBuiltin="1"/>
    <cellStyle name="Explanatory Text 2" xfId="60"/>
    <cellStyle name="Explanatory Text 2 2" xfId="993"/>
    <cellStyle name="Explanatory Text 2 2 2" xfId="14956"/>
    <cellStyle name="Explanatory Text 2 2 2 2" xfId="15845"/>
    <cellStyle name="Explanatory Text 2 3" xfId="6331"/>
    <cellStyle name="Explanatory Text 2 4" xfId="14936"/>
    <cellStyle name="Explanatory Text 3" xfId="5402"/>
    <cellStyle name="Explanatory Text 4" xfId="72"/>
    <cellStyle name="Explanatory Text 5" xfId="9059"/>
    <cellStyle name="Explanatory Text 6" xfId="14908"/>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Followed Hyperlink" xfId="143" builtinId="9" hidden="1"/>
    <cellStyle name="Followed Hyperlink" xfId="144" builtinId="9" hidden="1"/>
    <cellStyle name="Followed Hyperlink" xfId="145" builtinId="9" hidden="1"/>
    <cellStyle name="Followed Hyperlink" xfId="146" builtinId="9" hidden="1"/>
    <cellStyle name="Followed Hyperlink" xfId="147" builtinId="9" hidden="1"/>
    <cellStyle name="Followed Hyperlink" xfId="148" builtinId="9" hidden="1"/>
    <cellStyle name="Followed Hyperlink" xfId="149" builtinId="9" hidden="1"/>
    <cellStyle name="Followed Hyperlink" xfId="150" builtinId="9" hidden="1"/>
    <cellStyle name="Followed Hyperlink" xfId="151" builtinId="9" hidden="1"/>
    <cellStyle name="Followed Hyperlink" xfId="152" builtinId="9" hidden="1"/>
    <cellStyle name="Followed Hyperlink" xfId="153" builtinId="9" hidden="1"/>
    <cellStyle name="Followed Hyperlink" xfId="154" builtinId="9" hidden="1"/>
    <cellStyle name="Followed Hyperlink" xfId="155" builtinId="9" hidden="1"/>
    <cellStyle name="Followed Hyperlink" xfId="156" builtinId="9" hidden="1"/>
    <cellStyle name="Followed Hyperlink" xfId="157" builtinId="9" hidden="1"/>
    <cellStyle name="Followed Hyperlink" xfId="158" builtinId="9" hidden="1"/>
    <cellStyle name="Followed Hyperlink" xfId="159" builtinId="9" hidden="1"/>
    <cellStyle name="Followed Hyperlink" xfId="160"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Followed Hyperlink" xfId="222" builtinId="9" hidden="1"/>
    <cellStyle name="Followed Hyperlink" xfId="223" builtinId="9" hidden="1"/>
    <cellStyle name="Followed Hyperlink" xfId="224" builtinId="9" hidden="1"/>
    <cellStyle name="Followed Hyperlink" xfId="225" builtinId="9" hidden="1"/>
    <cellStyle name="Followed Hyperlink" xfId="226" builtinId="9" hidden="1"/>
    <cellStyle name="Followed Hyperlink" xfId="227" builtinId="9" hidden="1"/>
    <cellStyle name="Followed Hyperlink" xfId="228" builtinId="9" hidden="1"/>
    <cellStyle name="Followed Hyperlink" xfId="229" builtinId="9" hidden="1"/>
    <cellStyle name="Followed Hyperlink" xfId="230" builtinId="9" hidden="1"/>
    <cellStyle name="Followed Hyperlink" xfId="231" builtinId="9" hidden="1"/>
    <cellStyle name="Followed Hyperlink" xfId="232" builtinId="9" hidden="1"/>
    <cellStyle name="Followed Hyperlink" xfId="233" builtinId="9" hidden="1"/>
    <cellStyle name="Followed Hyperlink" xfId="234" builtinId="9" hidden="1"/>
    <cellStyle name="Followed Hyperlink" xfId="235" builtinId="9" hidden="1"/>
    <cellStyle name="Followed Hyperlink" xfId="236" builtinId="9" hidden="1"/>
    <cellStyle name="Followed Hyperlink" xfId="237" builtinId="9" hidden="1"/>
    <cellStyle name="Followed Hyperlink" xfId="238" builtinId="9" hidden="1"/>
    <cellStyle name="Followed Hyperlink" xfId="239" builtinId="9" hidden="1"/>
    <cellStyle name="Followed Hyperlink" xfId="240" builtinId="9" hidden="1"/>
    <cellStyle name="Followed Hyperlink" xfId="241" builtinId="9" hidden="1"/>
    <cellStyle name="Followed Hyperlink" xfId="242" builtinId="9" hidden="1"/>
    <cellStyle name="Followed Hyperlink" xfId="243" builtinId="9" hidden="1"/>
    <cellStyle name="Followed Hyperlink" xfId="244" builtinId="9" hidden="1"/>
    <cellStyle name="Followed Hyperlink" xfId="245" builtinId="9" hidden="1"/>
    <cellStyle name="Followed Hyperlink" xfId="246" builtinId="9" hidden="1"/>
    <cellStyle name="Followed Hyperlink" xfId="247" builtinId="9" hidden="1"/>
    <cellStyle name="Followed Hyperlink" xfId="248" builtinId="9" hidden="1"/>
    <cellStyle name="Followed Hyperlink" xfId="249" builtinId="9" hidden="1"/>
    <cellStyle name="Followed Hyperlink" xfId="250" builtinId="9" hidden="1"/>
    <cellStyle name="Followed Hyperlink" xfId="251" builtinId="9" hidden="1"/>
    <cellStyle name="Followed Hyperlink" xfId="252" builtinId="9" hidden="1"/>
    <cellStyle name="Followed Hyperlink" xfId="253" builtinId="9" hidden="1"/>
    <cellStyle name="Followed Hyperlink" xfId="254" builtinId="9" hidden="1"/>
    <cellStyle name="Followed Hyperlink" xfId="255" builtinId="9" hidden="1"/>
    <cellStyle name="Followed Hyperlink" xfId="256" builtinId="9" hidden="1"/>
    <cellStyle name="Followed Hyperlink" xfId="257" builtinId="9" hidden="1"/>
    <cellStyle name="Followed Hyperlink" xfId="258" builtinId="9" hidden="1"/>
    <cellStyle name="Followed Hyperlink" xfId="259" builtinId="9" hidden="1"/>
    <cellStyle name="Followed Hyperlink" xfId="260" builtinId="9" hidden="1"/>
    <cellStyle name="Followed Hyperlink" xfId="261" builtinId="9" hidden="1"/>
    <cellStyle name="Followed Hyperlink" xfId="262" builtinId="9" hidden="1"/>
    <cellStyle name="Followed Hyperlink" xfId="263" builtinId="9" hidden="1"/>
    <cellStyle name="Followed Hyperlink" xfId="264" builtinId="9" hidden="1"/>
    <cellStyle name="Followed Hyperlink" xfId="265" builtinId="9" hidden="1"/>
    <cellStyle name="Followed Hyperlink" xfId="266" builtinId="9" hidden="1"/>
    <cellStyle name="Followed Hyperlink" xfId="166" builtinId="9" hidden="1"/>
    <cellStyle name="Followed Hyperlink" xfId="172" builtinId="9" hidden="1"/>
    <cellStyle name="Followed Hyperlink" xfId="163" builtinId="9" hidden="1"/>
    <cellStyle name="Followed Hyperlink" xfId="173" builtinId="9" hidden="1"/>
    <cellStyle name="Followed Hyperlink" xfId="162" builtinId="9" hidden="1"/>
    <cellStyle name="Followed Hyperlink" xfId="170" builtinId="9" hidden="1"/>
    <cellStyle name="Followed Hyperlink" xfId="88" builtinId="9" hidden="1"/>
    <cellStyle name="Followed Hyperlink" xfId="168" builtinId="9" hidden="1"/>
    <cellStyle name="Followed Hyperlink" xfId="161" builtinId="9" hidden="1"/>
    <cellStyle name="Followed Hyperlink" xfId="167" builtinId="9" hidden="1"/>
    <cellStyle name="Followed Hyperlink" xfId="191" builtinId="9" hidden="1"/>
    <cellStyle name="Followed Hyperlink" xfId="171" builtinId="9" hidden="1"/>
    <cellStyle name="Followed Hyperlink" xfId="165" builtinId="9" hidden="1"/>
    <cellStyle name="Followed Hyperlink" xfId="164" builtinId="9" hidden="1"/>
    <cellStyle name="Followed Hyperlink" xfId="174" builtinId="9" hidden="1"/>
    <cellStyle name="Followed Hyperlink" xfId="188" builtinId="9" hidden="1"/>
    <cellStyle name="Followed Hyperlink" xfId="186" builtinId="9" hidden="1"/>
    <cellStyle name="Followed Hyperlink" xfId="179" builtinId="9" hidden="1"/>
    <cellStyle name="Followed Hyperlink" xfId="194" builtinId="9" hidden="1"/>
    <cellStyle name="Followed Hyperlink" xfId="184" builtinId="9" hidden="1"/>
    <cellStyle name="Followed Hyperlink" xfId="272" builtinId="9" hidden="1"/>
    <cellStyle name="Followed Hyperlink" xfId="177" builtinId="9" hidden="1"/>
    <cellStyle name="Followed Hyperlink" xfId="192" builtinId="9" hidden="1"/>
    <cellStyle name="Followed Hyperlink" xfId="189" builtinId="9" hidden="1"/>
    <cellStyle name="Followed Hyperlink" xfId="183" builtinId="9" hidden="1"/>
    <cellStyle name="Followed Hyperlink" xfId="87" builtinId="9" hidden="1"/>
    <cellStyle name="Followed Hyperlink" xfId="271" builtinId="9" hidden="1"/>
    <cellStyle name="Followed Hyperlink" xfId="181" builtinId="9" hidden="1"/>
    <cellStyle name="Followed Hyperlink" xfId="178" builtinId="9" hidden="1"/>
    <cellStyle name="Followed Hyperlink" xfId="193" builtinId="9" hidden="1"/>
    <cellStyle name="Followed Hyperlink" xfId="187" builtinId="9" hidden="1"/>
    <cellStyle name="Followed Hyperlink" xfId="176" builtinId="9" hidden="1"/>
    <cellStyle name="Followed Hyperlink" xfId="270" builtinId="9" hidden="1"/>
    <cellStyle name="Followed Hyperlink" xfId="185" builtinId="9" hidden="1"/>
    <cellStyle name="Followed Hyperlink" xfId="182" builtinId="9" hidden="1"/>
    <cellStyle name="Followed Hyperlink" xfId="175" builtinId="9" hidden="1"/>
    <cellStyle name="Followed Hyperlink" xfId="190" builtinId="9" hidden="1"/>
    <cellStyle name="Followed Hyperlink" xfId="180" builtinId="9" hidden="1"/>
    <cellStyle name="Followed Hyperlink" xfId="273" builtinId="9" hidden="1"/>
    <cellStyle name="Followed Hyperlink" xfId="274" builtinId="9" hidden="1"/>
    <cellStyle name="Followed Hyperlink" xfId="275" builtinId="9" hidden="1"/>
    <cellStyle name="Followed Hyperlink" xfId="276" builtinId="9" hidden="1"/>
    <cellStyle name="Followed Hyperlink" xfId="277" builtinId="9" hidden="1"/>
    <cellStyle name="Followed Hyperlink" xfId="278" builtinId="9" hidden="1"/>
    <cellStyle name="Followed Hyperlink" xfId="279" builtinId="9" hidden="1"/>
    <cellStyle name="Followed Hyperlink" xfId="280" builtinId="9" hidden="1"/>
    <cellStyle name="Followed Hyperlink" xfId="281" builtinId="9" hidden="1"/>
    <cellStyle name="Followed Hyperlink" xfId="282" builtinId="9" hidden="1"/>
    <cellStyle name="Followed Hyperlink" xfId="283" builtinId="9" hidden="1"/>
    <cellStyle name="Followed Hyperlink" xfId="284" builtinId="9" hidden="1"/>
    <cellStyle name="Followed Hyperlink" xfId="285" builtinId="9" hidden="1"/>
    <cellStyle name="Followed Hyperlink" xfId="286" builtinId="9" hidden="1"/>
    <cellStyle name="Followed Hyperlink" xfId="287" builtinId="9" hidden="1"/>
    <cellStyle name="Followed Hyperlink" xfId="288" builtinId="9" hidden="1"/>
    <cellStyle name="Followed Hyperlink" xfId="289" builtinId="9" hidden="1"/>
    <cellStyle name="Followed Hyperlink" xfId="290" builtinId="9" hidden="1"/>
    <cellStyle name="Followed Hyperlink" xfId="291" builtinId="9" hidden="1"/>
    <cellStyle name="Followed Hyperlink" xfId="292" builtinId="9" hidden="1"/>
    <cellStyle name="Followed Hyperlink" xfId="293" builtinId="9" hidden="1"/>
    <cellStyle name="Followed Hyperlink" xfId="294" builtinId="9" hidden="1"/>
    <cellStyle name="Followed Hyperlink" xfId="295" builtinId="9" hidden="1"/>
    <cellStyle name="Followed Hyperlink" xfId="296" builtinId="9" hidden="1"/>
    <cellStyle name="Followed Hyperlink" xfId="297" builtinId="9" hidden="1"/>
    <cellStyle name="Followed Hyperlink" xfId="298" builtinId="9" hidden="1"/>
    <cellStyle name="Followed Hyperlink" xfId="299" builtinId="9" hidden="1"/>
    <cellStyle name="Followed Hyperlink" xfId="300" builtinId="9" hidden="1"/>
    <cellStyle name="Followed Hyperlink" xfId="301" builtinId="9" hidden="1"/>
    <cellStyle name="Followed Hyperlink" xfId="302" builtinId="9" hidden="1"/>
    <cellStyle name="Followed Hyperlink" xfId="303" builtinId="9" hidden="1"/>
    <cellStyle name="Followed Hyperlink" xfId="304" builtinId="9" hidden="1"/>
    <cellStyle name="Followed Hyperlink" xfId="305" builtinId="9" hidden="1"/>
    <cellStyle name="Followed Hyperlink" xfId="306" builtinId="9" hidden="1"/>
    <cellStyle name="Followed Hyperlink" xfId="311" builtinId="9" hidden="1"/>
    <cellStyle name="Followed Hyperlink" xfId="312" builtinId="9" hidden="1"/>
    <cellStyle name="Followed Hyperlink" xfId="313" builtinId="9" hidden="1"/>
    <cellStyle name="Followed Hyperlink" xfId="314" builtinId="9" hidden="1"/>
    <cellStyle name="Followed Hyperlink" xfId="315" builtinId="9" hidden="1"/>
    <cellStyle name="Followed Hyperlink" xfId="316" builtinId="9" hidden="1"/>
    <cellStyle name="Followed Hyperlink" xfId="317" builtinId="9" hidden="1"/>
    <cellStyle name="Followed Hyperlink" xfId="318" builtinId="9" hidden="1"/>
    <cellStyle name="Followed Hyperlink" xfId="319" builtinId="9" hidden="1"/>
    <cellStyle name="Followed Hyperlink" xfId="320" builtinId="9" hidden="1"/>
    <cellStyle name="Followed Hyperlink" xfId="321" builtinId="9" hidden="1"/>
    <cellStyle name="Followed Hyperlink" xfId="322" builtinId="9" hidden="1"/>
    <cellStyle name="Followed Hyperlink" xfId="323" builtinId="9" hidden="1"/>
    <cellStyle name="Followed Hyperlink" xfId="324" builtinId="9" hidden="1"/>
    <cellStyle name="Followed Hyperlink" xfId="325" builtinId="9" hidden="1"/>
    <cellStyle name="Followed Hyperlink" xfId="326" builtinId="9" hidden="1"/>
    <cellStyle name="Followed Hyperlink" xfId="327" builtinId="9" hidden="1"/>
    <cellStyle name="Followed Hyperlink" xfId="328" builtinId="9" hidden="1"/>
    <cellStyle name="Followed Hyperlink" xfId="329" builtinId="9" hidden="1"/>
    <cellStyle name="Followed Hyperlink" xfId="330" builtinId="9" hidden="1"/>
    <cellStyle name="Followed Hyperlink" xfId="331" builtinId="9" hidden="1"/>
    <cellStyle name="Followed Hyperlink" xfId="332" builtinId="9" hidden="1"/>
    <cellStyle name="Followed Hyperlink" xfId="333" builtinId="9" hidden="1"/>
    <cellStyle name="Followed Hyperlink" xfId="334" builtinId="9" hidden="1"/>
    <cellStyle name="Followed Hyperlink" xfId="335" builtinId="9" hidden="1"/>
    <cellStyle name="Followed Hyperlink" xfId="336" builtinId="9" hidden="1"/>
    <cellStyle name="Followed Hyperlink" xfId="337" builtinId="9" hidden="1"/>
    <cellStyle name="Followed Hyperlink" xfId="338" builtinId="9" hidden="1"/>
    <cellStyle name="Followed Hyperlink" xfId="339" builtinId="9" hidden="1"/>
    <cellStyle name="Followed Hyperlink" xfId="340" builtinId="9" hidden="1"/>
    <cellStyle name="Followed Hyperlink" xfId="341" builtinId="9" hidden="1"/>
    <cellStyle name="Followed Hyperlink" xfId="342" builtinId="9" hidden="1"/>
    <cellStyle name="Followed Hyperlink" xfId="343" builtinId="9" hidden="1"/>
    <cellStyle name="Followed Hyperlink" xfId="344" builtinId="9" hidden="1"/>
    <cellStyle name="Followed Hyperlink" xfId="345" builtinId="9" hidden="1"/>
    <cellStyle name="Followed Hyperlink" xfId="346" builtinId="9" hidden="1"/>
    <cellStyle name="Followed Hyperlink" xfId="347" builtinId="9" hidden="1"/>
    <cellStyle name="Followed Hyperlink" xfId="348" builtinId="9" hidden="1"/>
    <cellStyle name="Followed Hyperlink" xfId="349" builtinId="9" hidden="1"/>
    <cellStyle name="Followed Hyperlink" xfId="350" builtinId="9" hidden="1"/>
    <cellStyle name="Followed Hyperlink" xfId="351" builtinId="9" hidden="1"/>
    <cellStyle name="Followed Hyperlink" xfId="352" builtinId="9" hidden="1"/>
    <cellStyle name="Followed Hyperlink" xfId="353" builtinId="9" hidden="1"/>
    <cellStyle name="Followed Hyperlink" xfId="354" builtinId="9" hidden="1"/>
    <cellStyle name="Followed Hyperlink" xfId="355" builtinId="9" hidden="1"/>
    <cellStyle name="Followed Hyperlink" xfId="356" builtinId="9" hidden="1"/>
    <cellStyle name="Followed Hyperlink" xfId="357" builtinId="9" hidden="1"/>
    <cellStyle name="Followed Hyperlink" xfId="358" builtinId="9" hidden="1"/>
    <cellStyle name="Followed Hyperlink" xfId="359" builtinId="9" hidden="1"/>
    <cellStyle name="Followed Hyperlink" xfId="360" builtinId="9" hidden="1"/>
    <cellStyle name="Followed Hyperlink" xfId="361" builtinId="9" hidden="1"/>
    <cellStyle name="Followed Hyperlink" xfId="362" builtinId="9" hidden="1"/>
    <cellStyle name="Followed Hyperlink" xfId="363" builtinId="9" hidden="1"/>
    <cellStyle name="Followed Hyperlink" xfId="364" builtinId="9" hidden="1"/>
    <cellStyle name="Followed Hyperlink" xfId="365" builtinId="9" hidden="1"/>
    <cellStyle name="Followed Hyperlink" xfId="366" builtinId="9" hidden="1"/>
    <cellStyle name="Followed Hyperlink" xfId="367" builtinId="9" hidden="1"/>
    <cellStyle name="Followed Hyperlink" xfId="368" builtinId="9" hidden="1"/>
    <cellStyle name="Followed Hyperlink" xfId="370" builtinId="9" hidden="1"/>
    <cellStyle name="Followed Hyperlink" xfId="371" builtinId="9" hidden="1"/>
    <cellStyle name="Followed Hyperlink" xfId="372" builtinId="9" hidden="1"/>
    <cellStyle name="Followed Hyperlink" xfId="373" builtinId="9" hidden="1"/>
    <cellStyle name="Followed Hyperlink" xfId="374" builtinId="9" hidden="1"/>
    <cellStyle name="Followed Hyperlink" xfId="375" builtinId="9" hidden="1"/>
    <cellStyle name="Followed Hyperlink" xfId="376" builtinId="9" hidden="1"/>
    <cellStyle name="Followed Hyperlink" xfId="377" builtinId="9" hidden="1"/>
    <cellStyle name="Followed Hyperlink" xfId="378" builtinId="9" hidden="1"/>
    <cellStyle name="Followed Hyperlink" xfId="379" builtinId="9" hidden="1"/>
    <cellStyle name="Followed Hyperlink" xfId="380" builtinId="9" hidden="1"/>
    <cellStyle name="Followed Hyperlink" xfId="381" builtinId="9" hidden="1"/>
    <cellStyle name="Followed Hyperlink" xfId="382" builtinId="9" hidden="1"/>
    <cellStyle name="Followed Hyperlink" xfId="383" builtinId="9" hidden="1"/>
    <cellStyle name="Followed Hyperlink" xfId="399" builtinId="9" hidden="1"/>
    <cellStyle name="Followed Hyperlink" xfId="423" builtinId="9" hidden="1"/>
    <cellStyle name="Followed Hyperlink" xfId="424" builtinId="9" hidden="1"/>
    <cellStyle name="Followed Hyperlink" xfId="425" builtinId="9" hidden="1"/>
    <cellStyle name="Followed Hyperlink" xfId="426" builtinId="9" hidden="1"/>
    <cellStyle name="Followed Hyperlink" xfId="427" builtinId="9" hidden="1"/>
    <cellStyle name="Followed Hyperlink" xfId="428" builtinId="9" hidden="1"/>
    <cellStyle name="Followed Hyperlink" xfId="429" builtinId="9" hidden="1"/>
    <cellStyle name="Followed Hyperlink" xfId="430" builtinId="9" hidden="1"/>
    <cellStyle name="Followed Hyperlink" xfId="431" builtinId="9" hidden="1"/>
    <cellStyle name="Followed Hyperlink" xfId="432" builtinId="9" hidden="1"/>
    <cellStyle name="Followed Hyperlink" xfId="433" builtinId="9" hidden="1"/>
    <cellStyle name="Followed Hyperlink" xfId="434" builtinId="9" hidden="1"/>
    <cellStyle name="Followed Hyperlink" xfId="435" builtinId="9" hidden="1"/>
    <cellStyle name="Followed Hyperlink" xfId="436" builtinId="9" hidden="1"/>
    <cellStyle name="Followed Hyperlink" xfId="437" builtinId="9" hidden="1"/>
    <cellStyle name="Followed Hyperlink" xfId="438" builtinId="9" hidden="1"/>
    <cellStyle name="Followed Hyperlink" xfId="439" builtinId="9" hidden="1"/>
    <cellStyle name="Followed Hyperlink" xfId="440" builtinId="9" hidden="1"/>
    <cellStyle name="Followed Hyperlink" xfId="441" builtinId="9" hidden="1"/>
    <cellStyle name="Followed Hyperlink" xfId="442" builtinId="9" hidden="1"/>
    <cellStyle name="Followed Hyperlink" xfId="443" builtinId="9" hidden="1"/>
    <cellStyle name="Followed Hyperlink" xfId="444" builtinId="9" hidden="1"/>
    <cellStyle name="Followed Hyperlink" xfId="445" builtinId="9" hidden="1"/>
    <cellStyle name="Followed Hyperlink" xfId="446" builtinId="9" hidden="1"/>
    <cellStyle name="Followed Hyperlink" xfId="447" builtinId="9" hidden="1"/>
    <cellStyle name="Followed Hyperlink" xfId="448" builtinId="9" hidden="1"/>
    <cellStyle name="Followed Hyperlink" xfId="449" builtinId="9" hidden="1"/>
    <cellStyle name="Followed Hyperlink" xfId="450" builtinId="9" hidden="1"/>
    <cellStyle name="Followed Hyperlink" xfId="451" builtinId="9" hidden="1"/>
    <cellStyle name="Followed Hyperlink" xfId="452" builtinId="9" hidden="1"/>
    <cellStyle name="Followed Hyperlink" xfId="453" builtinId="9" hidden="1"/>
    <cellStyle name="Followed Hyperlink" xfId="454" builtinId="9" hidden="1"/>
    <cellStyle name="Followed Hyperlink" xfId="455" builtinId="9" hidden="1"/>
    <cellStyle name="Followed Hyperlink" xfId="456" builtinId="9" hidden="1"/>
    <cellStyle name="Followed Hyperlink" xfId="457" builtinId="9" hidden="1"/>
    <cellStyle name="Followed Hyperlink" xfId="458" builtinId="9" hidden="1"/>
    <cellStyle name="Followed Hyperlink" xfId="459" builtinId="9" hidden="1"/>
    <cellStyle name="Followed Hyperlink" xfId="460" builtinId="9" hidden="1"/>
    <cellStyle name="Followed Hyperlink" xfId="461" builtinId="9" hidden="1"/>
    <cellStyle name="Followed Hyperlink" xfId="462" builtinId="9" hidden="1"/>
    <cellStyle name="Followed Hyperlink" xfId="463" builtinId="9" hidden="1"/>
    <cellStyle name="Followed Hyperlink" xfId="464" builtinId="9" hidden="1"/>
    <cellStyle name="Followed Hyperlink" xfId="465" builtinId="9" hidden="1"/>
    <cellStyle name="Followed Hyperlink" xfId="466" builtinId="9" hidden="1"/>
    <cellStyle name="Followed Hyperlink" xfId="467" builtinId="9" hidden="1"/>
    <cellStyle name="Followed Hyperlink" xfId="468" builtinId="9" hidden="1"/>
    <cellStyle name="Followed Hyperlink" xfId="469" builtinId="9" hidden="1"/>
    <cellStyle name="Followed Hyperlink" xfId="470" builtinId="9" hidden="1"/>
    <cellStyle name="Followed Hyperlink" xfId="471" builtinId="9" hidden="1"/>
    <cellStyle name="Followed Hyperlink" xfId="472" builtinId="9" hidden="1"/>
    <cellStyle name="Followed Hyperlink" xfId="473" builtinId="9" hidden="1"/>
    <cellStyle name="Followed Hyperlink" xfId="474" builtinId="9" hidden="1"/>
    <cellStyle name="Followed Hyperlink" xfId="475" builtinId="9" hidden="1"/>
    <cellStyle name="Followed Hyperlink" xfId="476" builtinId="9" hidden="1"/>
    <cellStyle name="Followed Hyperlink" xfId="477" builtinId="9" hidden="1"/>
    <cellStyle name="Followed Hyperlink" xfId="478" builtinId="9" hidden="1"/>
    <cellStyle name="Followed Hyperlink" xfId="479" builtinId="9" hidden="1"/>
    <cellStyle name="Followed Hyperlink" xfId="480" builtinId="9" hidden="1"/>
    <cellStyle name="Followed Hyperlink" xfId="481" builtinId="9" hidden="1"/>
    <cellStyle name="Followed Hyperlink" xfId="482" builtinId="9" hidden="1"/>
    <cellStyle name="Followed Hyperlink" xfId="483" builtinId="9" hidden="1"/>
    <cellStyle name="Followed Hyperlink" xfId="484" builtinId="9" hidden="1"/>
    <cellStyle name="Followed Hyperlink" xfId="485" builtinId="9" hidden="1"/>
    <cellStyle name="Followed Hyperlink" xfId="486" builtinId="9" hidden="1"/>
    <cellStyle name="Followed Hyperlink" xfId="487" builtinId="9" hidden="1"/>
    <cellStyle name="Followed Hyperlink" xfId="488" builtinId="9" hidden="1"/>
    <cellStyle name="Followed Hyperlink" xfId="489" builtinId="9" hidden="1"/>
    <cellStyle name="Followed Hyperlink" xfId="490" builtinId="9" hidden="1"/>
    <cellStyle name="Followed Hyperlink" xfId="491" builtinId="9" hidden="1"/>
    <cellStyle name="Followed Hyperlink" xfId="492" builtinId="9" hidden="1"/>
    <cellStyle name="Followed Hyperlink" xfId="493" builtinId="9" hidden="1"/>
    <cellStyle name="Followed Hyperlink" xfId="494" builtinId="9" hidden="1"/>
    <cellStyle name="Followed Hyperlink" xfId="495" builtinId="9" hidden="1"/>
    <cellStyle name="Followed Hyperlink" xfId="496" builtinId="9" hidden="1"/>
    <cellStyle name="Followed Hyperlink" xfId="497" builtinId="9" hidden="1"/>
    <cellStyle name="Followed Hyperlink" xfId="498" builtinId="9" hidden="1"/>
    <cellStyle name="Followed Hyperlink" xfId="499" builtinId="9" hidden="1"/>
    <cellStyle name="Followed Hyperlink" xfId="500" builtinId="9" hidden="1"/>
    <cellStyle name="Followed Hyperlink" xfId="501" builtinId="9" hidden="1"/>
    <cellStyle name="Followed Hyperlink" xfId="502" builtinId="9" hidden="1"/>
    <cellStyle name="Followed Hyperlink" xfId="503" builtinId="9" hidden="1"/>
    <cellStyle name="Followed Hyperlink" xfId="504" builtinId="9" hidden="1"/>
    <cellStyle name="Followed Hyperlink" xfId="505" builtinId="9" hidden="1"/>
    <cellStyle name="Followed Hyperlink" xfId="506" builtinId="9" hidden="1"/>
    <cellStyle name="Followed Hyperlink" xfId="507" builtinId="9" hidden="1"/>
    <cellStyle name="Followed Hyperlink" xfId="508" builtinId="9" hidden="1"/>
    <cellStyle name="Followed Hyperlink" xfId="509" builtinId="9" hidden="1"/>
    <cellStyle name="Followed Hyperlink" xfId="510" builtinId="9" hidden="1"/>
    <cellStyle name="Followed Hyperlink" xfId="511" builtinId="9" hidden="1"/>
    <cellStyle name="Followed Hyperlink" xfId="512" builtinId="9" hidden="1"/>
    <cellStyle name="Followed Hyperlink" xfId="513" builtinId="9" hidden="1"/>
    <cellStyle name="Followed Hyperlink" xfId="514" builtinId="9" hidden="1"/>
    <cellStyle name="Followed Hyperlink" xfId="515" builtinId="9" hidden="1"/>
    <cellStyle name="Followed Hyperlink" xfId="516" builtinId="9" hidden="1"/>
    <cellStyle name="Followed Hyperlink" xfId="517" builtinId="9" hidden="1"/>
    <cellStyle name="Followed Hyperlink" xfId="518" builtinId="9" hidden="1"/>
    <cellStyle name="Followed Hyperlink" xfId="519" builtinId="9" hidden="1"/>
    <cellStyle name="Followed Hyperlink" xfId="520" builtinId="9" hidden="1"/>
    <cellStyle name="Followed Hyperlink" xfId="521" builtinId="9" hidden="1"/>
    <cellStyle name="Followed Hyperlink" xfId="522" builtinId="9" hidden="1"/>
    <cellStyle name="Followed Hyperlink" xfId="523" builtinId="9" hidden="1"/>
    <cellStyle name="Followed Hyperlink" xfId="524" builtinId="9" hidden="1"/>
    <cellStyle name="Followed Hyperlink" xfId="525" builtinId="9" hidden="1"/>
    <cellStyle name="Followed Hyperlink" xfId="526" builtinId="9" hidden="1"/>
    <cellStyle name="Followed Hyperlink" xfId="527" builtinId="9" hidden="1"/>
    <cellStyle name="Followed Hyperlink" xfId="528" builtinId="9" hidden="1"/>
    <cellStyle name="Followed Hyperlink" xfId="529" builtinId="9" hidden="1"/>
    <cellStyle name="Followed Hyperlink" xfId="530" builtinId="9" hidden="1"/>
    <cellStyle name="Followed Hyperlink" xfId="531" builtinId="9" hidden="1"/>
    <cellStyle name="Followed Hyperlink" xfId="532" builtinId="9" hidden="1"/>
    <cellStyle name="Followed Hyperlink" xfId="533" builtinId="9" hidden="1"/>
    <cellStyle name="Followed Hyperlink" xfId="534" builtinId="9" hidden="1"/>
    <cellStyle name="Followed Hyperlink" xfId="535" builtinId="9" hidden="1"/>
    <cellStyle name="Followed Hyperlink" xfId="536" builtinId="9" hidden="1"/>
    <cellStyle name="Followed Hyperlink" xfId="537" builtinId="9" hidden="1"/>
    <cellStyle name="Followed Hyperlink" xfId="538" builtinId="9" hidden="1"/>
    <cellStyle name="Followed Hyperlink" xfId="539" builtinId="9" hidden="1"/>
    <cellStyle name="Followed Hyperlink" xfId="540" builtinId="9" hidden="1"/>
    <cellStyle name="Followed Hyperlink" xfId="541" builtinId="9" hidden="1"/>
    <cellStyle name="Followed Hyperlink" xfId="542" builtinId="9" hidden="1"/>
    <cellStyle name="Followed Hyperlink" xfId="543" builtinId="9" hidden="1"/>
    <cellStyle name="Followed Hyperlink" xfId="544" builtinId="9" hidden="1"/>
    <cellStyle name="Followed Hyperlink" xfId="545" builtinId="9" hidden="1"/>
    <cellStyle name="Followed Hyperlink" xfId="546" builtinId="9" hidden="1"/>
    <cellStyle name="Followed Hyperlink" xfId="547" builtinId="9" hidden="1"/>
    <cellStyle name="Followed Hyperlink" xfId="548" builtinId="9" hidden="1"/>
    <cellStyle name="Followed Hyperlink" xfId="549" builtinId="9" hidden="1"/>
    <cellStyle name="Followed Hyperlink" xfId="550" builtinId="9" hidden="1"/>
    <cellStyle name="Followed Hyperlink" xfId="551" builtinId="9" hidden="1"/>
    <cellStyle name="Followed Hyperlink" xfId="552" builtinId="9" hidden="1"/>
    <cellStyle name="Followed Hyperlink" xfId="553" builtinId="9" hidden="1"/>
    <cellStyle name="Followed Hyperlink" xfId="554" builtinId="9" hidden="1"/>
    <cellStyle name="Followed Hyperlink" xfId="555" builtinId="9" hidden="1"/>
    <cellStyle name="Followed Hyperlink" xfId="556" builtinId="9" hidden="1"/>
    <cellStyle name="Followed Hyperlink" xfId="557" builtinId="9" hidden="1"/>
    <cellStyle name="Followed Hyperlink" xfId="558" builtinId="9" hidden="1"/>
    <cellStyle name="Followed Hyperlink" xfId="559" builtinId="9" hidden="1"/>
    <cellStyle name="Followed Hyperlink" xfId="560" builtinId="9" hidden="1"/>
    <cellStyle name="Followed Hyperlink" xfId="561" builtinId="9" hidden="1"/>
    <cellStyle name="Followed Hyperlink" xfId="562" builtinId="9" hidden="1"/>
    <cellStyle name="Followed Hyperlink" xfId="563" builtinId="9" hidden="1"/>
    <cellStyle name="Followed Hyperlink" xfId="564" builtinId="9" hidden="1"/>
    <cellStyle name="Followed Hyperlink" xfId="565" builtinId="9" hidden="1"/>
    <cellStyle name="Followed Hyperlink" xfId="567" builtinId="9" hidden="1"/>
    <cellStyle name="Followed Hyperlink" xfId="369" builtinId="9" hidden="1"/>
    <cellStyle name="Followed Hyperlink" xfId="385" builtinId="9" hidden="1"/>
    <cellStyle name="Followed Hyperlink" xfId="388" builtinId="9" hidden="1"/>
    <cellStyle name="Followed Hyperlink" xfId="309" builtinId="9" hidden="1"/>
    <cellStyle name="Followed Hyperlink" xfId="307" builtinId="9" hidden="1"/>
    <cellStyle name="Followed Hyperlink" xfId="392" builtinId="9" hidden="1"/>
    <cellStyle name="Followed Hyperlink" xfId="384" builtinId="9" hidden="1"/>
    <cellStyle name="Followed Hyperlink" xfId="394" builtinId="9" hidden="1"/>
    <cellStyle name="Followed Hyperlink" xfId="395" builtinId="9" hidden="1"/>
    <cellStyle name="Followed Hyperlink" xfId="389" builtinId="9" hidden="1"/>
    <cellStyle name="Followed Hyperlink" xfId="386" builtinId="9" hidden="1"/>
    <cellStyle name="Followed Hyperlink" xfId="391" builtinId="9" hidden="1"/>
    <cellStyle name="Followed Hyperlink" xfId="418" builtinId="9" hidden="1"/>
    <cellStyle name="Followed Hyperlink" xfId="411" builtinId="9" hidden="1"/>
    <cellStyle name="Followed Hyperlink" xfId="404" builtinId="9" hidden="1"/>
    <cellStyle name="Followed Hyperlink" xfId="420" builtinId="9" hidden="1"/>
    <cellStyle name="Followed Hyperlink" xfId="409" builtinId="9" hidden="1"/>
    <cellStyle name="Followed Hyperlink" xfId="390" builtinId="9" hidden="1"/>
    <cellStyle name="Followed Hyperlink" xfId="406" builtinId="9" hidden="1"/>
    <cellStyle name="Followed Hyperlink" xfId="310" builtinId="9" hidden="1"/>
    <cellStyle name="Followed Hyperlink" xfId="415" builtinId="9" hidden="1"/>
    <cellStyle name="Followed Hyperlink" xfId="408" builtinId="9" hidden="1"/>
    <cellStyle name="Followed Hyperlink" xfId="308" builtinId="9" hidden="1"/>
    <cellStyle name="Followed Hyperlink" xfId="413" builtinId="9" hidden="1"/>
    <cellStyle name="Followed Hyperlink" xfId="410" builtinId="9" hidden="1"/>
    <cellStyle name="Followed Hyperlink" xfId="403" builtinId="9" hidden="1"/>
    <cellStyle name="Followed Hyperlink" xfId="419" builtinId="9" hidden="1"/>
    <cellStyle name="Followed Hyperlink" xfId="412" builtinId="9" hidden="1"/>
    <cellStyle name="Followed Hyperlink" xfId="401" builtinId="9" hidden="1"/>
    <cellStyle name="Followed Hyperlink" xfId="414" builtinId="9" hidden="1"/>
    <cellStyle name="Followed Hyperlink" xfId="407" builtinId="9" hidden="1"/>
    <cellStyle name="Followed Hyperlink" xfId="400" builtinId="9" hidden="1"/>
    <cellStyle name="Followed Hyperlink" xfId="416" builtinId="9" hidden="1"/>
    <cellStyle name="Followed Hyperlink" xfId="405" builtinId="9" hidden="1"/>
    <cellStyle name="Followed Hyperlink" xfId="417" builtinId="9" hidden="1"/>
    <cellStyle name="Followed Hyperlink" xfId="568" builtinId="9" hidden="1"/>
    <cellStyle name="Followed Hyperlink" xfId="569" builtinId="9" hidden="1"/>
    <cellStyle name="Followed Hyperlink" xfId="570" builtinId="9" hidden="1"/>
    <cellStyle name="Followed Hyperlink" xfId="571" builtinId="9" hidden="1"/>
    <cellStyle name="Followed Hyperlink" xfId="572" builtinId="9" hidden="1"/>
    <cellStyle name="Followed Hyperlink" xfId="573" builtinId="9" hidden="1"/>
    <cellStyle name="Followed Hyperlink" xfId="574" builtinId="9" hidden="1"/>
    <cellStyle name="Followed Hyperlink" xfId="575" builtinId="9" hidden="1"/>
    <cellStyle name="Followed Hyperlink" xfId="576" builtinId="9" hidden="1"/>
    <cellStyle name="Followed Hyperlink" xfId="577" builtinId="9" hidden="1"/>
    <cellStyle name="Followed Hyperlink" xfId="578" builtinId="9" hidden="1"/>
    <cellStyle name="Followed Hyperlink" xfId="579" builtinId="9" hidden="1"/>
    <cellStyle name="Followed Hyperlink" xfId="580" builtinId="9" hidden="1"/>
    <cellStyle name="Followed Hyperlink" xfId="581" builtinId="9" hidden="1"/>
    <cellStyle name="Followed Hyperlink" xfId="582" builtinId="9" hidden="1"/>
    <cellStyle name="Followed Hyperlink" xfId="583" builtinId="9" hidden="1"/>
    <cellStyle name="Followed Hyperlink" xfId="584" builtinId="9" hidden="1"/>
    <cellStyle name="Followed Hyperlink" xfId="585" builtinId="9" hidden="1"/>
    <cellStyle name="Followed Hyperlink" xfId="586" builtinId="9" hidden="1"/>
    <cellStyle name="Followed Hyperlink" xfId="587" builtinId="9" hidden="1"/>
    <cellStyle name="Followed Hyperlink" xfId="588" builtinId="9" hidden="1"/>
    <cellStyle name="Followed Hyperlink" xfId="589" builtinId="9" hidden="1"/>
    <cellStyle name="Followed Hyperlink" xfId="591" builtinId="9" hidden="1"/>
    <cellStyle name="Followed Hyperlink" xfId="592" builtinId="9" hidden="1"/>
    <cellStyle name="Followed Hyperlink" xfId="593" builtinId="9" hidden="1"/>
    <cellStyle name="Followed Hyperlink" xfId="594" builtinId="9" hidden="1"/>
    <cellStyle name="Followed Hyperlink" xfId="595" builtinId="9" hidden="1"/>
    <cellStyle name="Followed Hyperlink" xfId="596" builtinId="9" hidden="1"/>
    <cellStyle name="Followed Hyperlink" xfId="597" builtinId="9" hidden="1"/>
    <cellStyle name="Followed Hyperlink" xfId="598" builtinId="9" hidden="1"/>
    <cellStyle name="Followed Hyperlink" xfId="599" builtinId="9" hidden="1"/>
    <cellStyle name="Followed Hyperlink" xfId="600" builtinId="9" hidden="1"/>
    <cellStyle name="Followed Hyperlink" xfId="601" builtinId="9" hidden="1"/>
    <cellStyle name="Followed Hyperlink" xfId="602" builtinId="9" hidden="1"/>
    <cellStyle name="Followed Hyperlink" xfId="603" builtinId="9" hidden="1"/>
    <cellStyle name="Followed Hyperlink" xfId="604" builtinId="9" hidden="1"/>
    <cellStyle name="Followed Hyperlink" xfId="639" builtinId="9" hidden="1"/>
    <cellStyle name="Followed Hyperlink" xfId="638" builtinId="9" hidden="1"/>
    <cellStyle name="Followed Hyperlink" xfId="397" builtinId="9" hidden="1"/>
    <cellStyle name="Followed Hyperlink" xfId="398" builtinId="9" hidden="1"/>
    <cellStyle name="Followed Hyperlink" xfId="613" builtinId="9" hidden="1"/>
    <cellStyle name="Followed Hyperlink" xfId="611" builtinId="9" hidden="1"/>
    <cellStyle name="Followed Hyperlink" xfId="590" builtinId="9" hidden="1"/>
    <cellStyle name="Followed Hyperlink" xfId="608" builtinId="9" hidden="1"/>
    <cellStyle name="Followed Hyperlink" xfId="607" builtinId="9" hidden="1"/>
    <cellStyle name="Followed Hyperlink" xfId="606" builtinId="9" hidden="1"/>
    <cellStyle name="Followed Hyperlink" xfId="605" builtinId="9" hidden="1"/>
    <cellStyle name="Followed Hyperlink" xfId="609" builtinId="9" hidden="1"/>
    <cellStyle name="Followed Hyperlink" xfId="615" builtinId="9" hidden="1"/>
    <cellStyle name="Followed Hyperlink" xfId="614" builtinId="9" hidden="1"/>
    <cellStyle name="Followed Hyperlink" xfId="612" builtinId="9" hidden="1"/>
    <cellStyle name="Followed Hyperlink" xfId="610" builtinId="9" hidden="1"/>
    <cellStyle name="Followed Hyperlink" xfId="634" builtinId="9" hidden="1"/>
    <cellStyle name="Followed Hyperlink" xfId="630" builtinId="9" hidden="1"/>
    <cellStyle name="Followed Hyperlink" xfId="626" builtinId="9" hidden="1"/>
    <cellStyle name="Followed Hyperlink" xfId="622" builtinId="9" hidden="1"/>
    <cellStyle name="Followed Hyperlink" xfId="618" builtinId="9" hidden="1"/>
    <cellStyle name="Followed Hyperlink" xfId="393" builtinId="9" hidden="1"/>
    <cellStyle name="Followed Hyperlink" xfId="637" builtinId="9" hidden="1"/>
    <cellStyle name="Followed Hyperlink" xfId="633" builtinId="9" hidden="1"/>
    <cellStyle name="Followed Hyperlink" xfId="629" builtinId="9" hidden="1"/>
    <cellStyle name="Followed Hyperlink" xfId="625" builtinId="9" hidden="1"/>
    <cellStyle name="Followed Hyperlink" xfId="621" builtinId="9" hidden="1"/>
    <cellStyle name="Followed Hyperlink" xfId="617" builtinId="9" hidden="1"/>
    <cellStyle name="Followed Hyperlink" xfId="636" builtinId="9" hidden="1"/>
    <cellStyle name="Followed Hyperlink" xfId="632" builtinId="9" hidden="1"/>
    <cellStyle name="Followed Hyperlink" xfId="628" builtinId="9" hidden="1"/>
    <cellStyle name="Followed Hyperlink" xfId="624" builtinId="9" hidden="1"/>
    <cellStyle name="Followed Hyperlink" xfId="620" builtinId="9" hidden="1"/>
    <cellStyle name="Followed Hyperlink" xfId="640" builtinId="9" hidden="1"/>
    <cellStyle name="Followed Hyperlink" xfId="387" builtinId="9" hidden="1"/>
    <cellStyle name="Followed Hyperlink" xfId="635" builtinId="9" hidden="1"/>
    <cellStyle name="Followed Hyperlink" xfId="631" builtinId="9" hidden="1"/>
    <cellStyle name="Followed Hyperlink" xfId="627" builtinId="9" hidden="1"/>
    <cellStyle name="Followed Hyperlink" xfId="623" builtinId="9" hidden="1"/>
    <cellStyle name="Followed Hyperlink" xfId="619" builtinId="9" hidden="1"/>
    <cellStyle name="Followed Hyperlink" xfId="616" builtinId="9" hidden="1"/>
    <cellStyle name="Followed Hyperlink" xfId="641" builtinId="9" hidden="1"/>
    <cellStyle name="Followed Hyperlink" xfId="642" builtinId="9" hidden="1"/>
    <cellStyle name="Followed Hyperlink" xfId="643" builtinId="9" hidden="1"/>
    <cellStyle name="Followed Hyperlink" xfId="644" builtinId="9" hidden="1"/>
    <cellStyle name="Followed Hyperlink" xfId="645" builtinId="9" hidden="1"/>
    <cellStyle name="Followed Hyperlink" xfId="646" builtinId="9" hidden="1"/>
    <cellStyle name="Followed Hyperlink" xfId="647" builtinId="9" hidden="1"/>
    <cellStyle name="Followed Hyperlink" xfId="648" builtinId="9" hidden="1"/>
    <cellStyle name="Followed Hyperlink" xfId="649" builtinId="9" hidden="1"/>
    <cellStyle name="Followed Hyperlink" xfId="650" builtinId="9" hidden="1"/>
    <cellStyle name="Followed Hyperlink" xfId="651" builtinId="9" hidden="1"/>
    <cellStyle name="Followed Hyperlink" xfId="652" builtinId="9" hidden="1"/>
    <cellStyle name="Followed Hyperlink" xfId="653" builtinId="9" hidden="1"/>
    <cellStyle name="Followed Hyperlink" xfId="654" builtinId="9" hidden="1"/>
    <cellStyle name="Followed Hyperlink" xfId="655" builtinId="9" hidden="1"/>
    <cellStyle name="Followed Hyperlink" xfId="656" builtinId="9" hidden="1"/>
    <cellStyle name="Followed Hyperlink" xfId="657" builtinId="9" hidden="1"/>
    <cellStyle name="Followed Hyperlink" xfId="658" builtinId="9" hidden="1"/>
    <cellStyle name="Followed Hyperlink" xfId="659" builtinId="9" hidden="1"/>
    <cellStyle name="Followed Hyperlink" xfId="660" builtinId="9" hidden="1"/>
    <cellStyle name="Followed Hyperlink" xfId="661" builtinId="9" hidden="1"/>
    <cellStyle name="Followed Hyperlink" xfId="662" builtinId="9" hidden="1"/>
    <cellStyle name="Followed Hyperlink" xfId="663" builtinId="9" hidden="1"/>
    <cellStyle name="Followed Hyperlink" xfId="664" builtinId="9" hidden="1"/>
    <cellStyle name="Followed Hyperlink" xfId="665" builtinId="9" hidden="1"/>
    <cellStyle name="Followed Hyperlink" xfId="666" builtinId="9" hidden="1"/>
    <cellStyle name="Followed Hyperlink" xfId="667" builtinId="9" hidden="1"/>
    <cellStyle name="Followed Hyperlink" xfId="668" builtinId="9" hidden="1"/>
    <cellStyle name="Followed Hyperlink" xfId="669" builtinId="9" hidden="1"/>
    <cellStyle name="Followed Hyperlink" xfId="670" builtinId="9" hidden="1"/>
    <cellStyle name="Followed Hyperlink" xfId="671" builtinId="9" hidden="1"/>
    <cellStyle name="Followed Hyperlink" xfId="676" builtinId="9" hidden="1"/>
    <cellStyle name="Followed Hyperlink" xfId="677" builtinId="9" hidden="1"/>
    <cellStyle name="Followed Hyperlink" xfId="678" builtinId="9" hidden="1"/>
    <cellStyle name="Followed Hyperlink" xfId="679" builtinId="9" hidden="1"/>
    <cellStyle name="Followed Hyperlink" xfId="680" builtinId="9" hidden="1"/>
    <cellStyle name="Followed Hyperlink" xfId="681" builtinId="9" hidden="1"/>
    <cellStyle name="Followed Hyperlink" xfId="682" builtinId="9" hidden="1"/>
    <cellStyle name="Followed Hyperlink" xfId="683" builtinId="9" hidden="1"/>
    <cellStyle name="Followed Hyperlink" xfId="684" builtinId="9" hidden="1"/>
    <cellStyle name="Followed Hyperlink" xfId="685" builtinId="9" hidden="1"/>
    <cellStyle name="Followed Hyperlink" xfId="686" builtinId="9" hidden="1"/>
    <cellStyle name="Followed Hyperlink" xfId="687" builtinId="9" hidden="1"/>
    <cellStyle name="Followed Hyperlink" xfId="688" builtinId="9" hidden="1"/>
    <cellStyle name="Followed Hyperlink" xfId="689" builtinId="9" hidden="1"/>
    <cellStyle name="Followed Hyperlink" xfId="690" builtinId="9" hidden="1"/>
    <cellStyle name="Followed Hyperlink" xfId="691" builtinId="9" hidden="1"/>
    <cellStyle name="Followed Hyperlink" xfId="692" builtinId="9" hidden="1"/>
    <cellStyle name="Followed Hyperlink" xfId="693" builtinId="9" hidden="1"/>
    <cellStyle name="Followed Hyperlink" xfId="694" builtinId="9" hidden="1"/>
    <cellStyle name="Followed Hyperlink" xfId="695" builtinId="9" hidden="1"/>
    <cellStyle name="Followed Hyperlink" xfId="696" builtinId="9" hidden="1"/>
    <cellStyle name="Followed Hyperlink" xfId="697" builtinId="9" hidden="1"/>
    <cellStyle name="Followed Hyperlink" xfId="698" builtinId="9" hidden="1"/>
    <cellStyle name="Followed Hyperlink" xfId="699" builtinId="9" hidden="1"/>
    <cellStyle name="Followed Hyperlink" xfId="700" builtinId="9" hidden="1"/>
    <cellStyle name="Followed Hyperlink" xfId="701" builtinId="9" hidden="1"/>
    <cellStyle name="Followed Hyperlink" xfId="702" builtinId="9" hidden="1"/>
    <cellStyle name="Followed Hyperlink" xfId="703" builtinId="9" hidden="1"/>
    <cellStyle name="Followed Hyperlink" xfId="704" builtinId="9" hidden="1"/>
    <cellStyle name="Followed Hyperlink" xfId="705" builtinId="9" hidden="1"/>
    <cellStyle name="Followed Hyperlink" xfId="706" builtinId="9" hidden="1"/>
    <cellStyle name="Followed Hyperlink" xfId="707" builtinId="9" hidden="1"/>
    <cellStyle name="Followed Hyperlink" xfId="708" builtinId="9" hidden="1"/>
    <cellStyle name="Followed Hyperlink" xfId="709" builtinId="9" hidden="1"/>
    <cellStyle name="Followed Hyperlink" xfId="710" builtinId="9" hidden="1"/>
    <cellStyle name="Followed Hyperlink" xfId="711" builtinId="9" hidden="1"/>
    <cellStyle name="Followed Hyperlink" xfId="712" builtinId="9" hidden="1"/>
    <cellStyle name="Followed Hyperlink" xfId="713" builtinId="9" hidden="1"/>
    <cellStyle name="Followed Hyperlink" xfId="714" builtinId="9" hidden="1"/>
    <cellStyle name="Followed Hyperlink" xfId="715" builtinId="9" hidden="1"/>
    <cellStyle name="Followed Hyperlink" xfId="716" builtinId="9" hidden="1"/>
    <cellStyle name="Followed Hyperlink" xfId="717" builtinId="9" hidden="1"/>
    <cellStyle name="Followed Hyperlink" xfId="718" builtinId="9" hidden="1"/>
    <cellStyle name="Followed Hyperlink" xfId="719" builtinId="9" hidden="1"/>
    <cellStyle name="Followed Hyperlink" xfId="720" builtinId="9" hidden="1"/>
    <cellStyle name="Followed Hyperlink" xfId="721" builtinId="9" hidden="1"/>
    <cellStyle name="Followed Hyperlink" xfId="722" builtinId="9" hidden="1"/>
    <cellStyle name="Followed Hyperlink" xfId="723" builtinId="9" hidden="1"/>
    <cellStyle name="Followed Hyperlink" xfId="724" builtinId="9" hidden="1"/>
    <cellStyle name="Followed Hyperlink" xfId="725" builtinId="9" hidden="1"/>
    <cellStyle name="Followed Hyperlink" xfId="726" builtinId="9" hidden="1"/>
    <cellStyle name="Followed Hyperlink" xfId="727" builtinId="9" hidden="1"/>
    <cellStyle name="Followed Hyperlink" xfId="728" builtinId="9" hidden="1"/>
    <cellStyle name="Followed Hyperlink" xfId="729" builtinId="9" hidden="1"/>
    <cellStyle name="Followed Hyperlink" xfId="730" builtinId="9" hidden="1"/>
    <cellStyle name="Followed Hyperlink" xfId="731" builtinId="9" hidden="1"/>
    <cellStyle name="Followed Hyperlink" xfId="732" builtinId="9" hidden="1"/>
    <cellStyle name="Followed Hyperlink" xfId="733" builtinId="9" hidden="1"/>
    <cellStyle name="Followed Hyperlink" xfId="734" builtinId="9" hidden="1"/>
    <cellStyle name="Followed Hyperlink" xfId="735" builtinId="9" hidden="1"/>
    <cellStyle name="Followed Hyperlink" xfId="736" builtinId="9" hidden="1"/>
    <cellStyle name="Followed Hyperlink" xfId="737" builtinId="9" hidden="1"/>
    <cellStyle name="Followed Hyperlink" xfId="738" builtinId="9" hidden="1"/>
    <cellStyle name="Followed Hyperlink" xfId="739" builtinId="9" hidden="1"/>
    <cellStyle name="Followed Hyperlink" xfId="740" builtinId="9" hidden="1"/>
    <cellStyle name="Followed Hyperlink" xfId="741" builtinId="9" hidden="1"/>
    <cellStyle name="Followed Hyperlink" xfId="742" builtinId="9" hidden="1"/>
    <cellStyle name="Followed Hyperlink" xfId="743" builtinId="9" hidden="1"/>
    <cellStyle name="Followed Hyperlink" xfId="744" builtinId="9" hidden="1"/>
    <cellStyle name="Followed Hyperlink" xfId="745" builtinId="9" hidden="1"/>
    <cellStyle name="Followed Hyperlink" xfId="746" builtinId="9" hidden="1"/>
    <cellStyle name="Followed Hyperlink" xfId="747" builtinId="9" hidden="1"/>
    <cellStyle name="Followed Hyperlink" xfId="916" builtinId="9" hidden="1"/>
    <cellStyle name="Followed Hyperlink" xfId="917" builtinId="9" hidden="1"/>
    <cellStyle name="Followed Hyperlink" xfId="918" builtinId="9" hidden="1"/>
    <cellStyle name="Followed Hyperlink" xfId="919" builtinId="9" hidden="1"/>
    <cellStyle name="Followed Hyperlink" xfId="920" builtinId="9" hidden="1"/>
    <cellStyle name="Followed Hyperlink" xfId="921" builtinId="9" hidden="1"/>
    <cellStyle name="Followed Hyperlink" xfId="922" builtinId="9" hidden="1"/>
    <cellStyle name="Followed Hyperlink" xfId="923" builtinId="9" hidden="1"/>
    <cellStyle name="Followed Hyperlink" xfId="924" builtinId="9" hidden="1"/>
    <cellStyle name="Followed Hyperlink" xfId="925" builtinId="9" hidden="1"/>
    <cellStyle name="Followed Hyperlink" xfId="926" builtinId="9" hidden="1"/>
    <cellStyle name="Followed Hyperlink" xfId="927" builtinId="9" hidden="1"/>
    <cellStyle name="Followed Hyperlink" xfId="928" builtinId="9" hidden="1"/>
    <cellStyle name="Followed Hyperlink" xfId="929" builtinId="9" hidden="1"/>
    <cellStyle name="Followed Hyperlink" xfId="930" builtinId="9" hidden="1"/>
    <cellStyle name="Followed Hyperlink" xfId="931" builtinId="9" hidden="1"/>
    <cellStyle name="Followed Hyperlink" xfId="932" builtinId="9" hidden="1"/>
    <cellStyle name="Followed Hyperlink" xfId="933" builtinId="9" hidden="1"/>
    <cellStyle name="Followed Hyperlink" xfId="934" builtinId="9" hidden="1"/>
    <cellStyle name="Followed Hyperlink" xfId="935" builtinId="9" hidden="1"/>
    <cellStyle name="Followed Hyperlink" xfId="936" builtinId="9" hidden="1"/>
    <cellStyle name="Followed Hyperlink" xfId="937" builtinId="9" hidden="1"/>
    <cellStyle name="Followed Hyperlink" xfId="938" builtinId="9" hidden="1"/>
    <cellStyle name="Followed Hyperlink" xfId="939" builtinId="9" hidden="1"/>
    <cellStyle name="Followed Hyperlink" xfId="940" builtinId="9" hidden="1"/>
    <cellStyle name="Followed Hyperlink" xfId="941" builtinId="9" hidden="1"/>
    <cellStyle name="Followed Hyperlink" xfId="942" builtinId="9" hidden="1"/>
    <cellStyle name="Followed Hyperlink" xfId="943" builtinId="9" hidden="1"/>
    <cellStyle name="Followed Hyperlink" xfId="944" builtinId="9" hidden="1"/>
    <cellStyle name="Followed Hyperlink" xfId="945" builtinId="9" hidden="1"/>
    <cellStyle name="Followed Hyperlink" xfId="946" builtinId="9" hidden="1"/>
    <cellStyle name="Followed Hyperlink" xfId="947" builtinId="9" hidden="1"/>
    <cellStyle name="Followed Hyperlink" xfId="948" builtinId="9" hidden="1"/>
    <cellStyle name="Followed Hyperlink" xfId="949" builtinId="9" hidden="1"/>
    <cellStyle name="Followed Hyperlink" xfId="950" builtinId="9" hidden="1"/>
    <cellStyle name="Followed Hyperlink" xfId="951" builtinId="9" hidden="1"/>
    <cellStyle name="Followed Hyperlink" xfId="952" builtinId="9" hidden="1"/>
    <cellStyle name="Followed Hyperlink" xfId="953" builtinId="9" hidden="1"/>
    <cellStyle name="Followed Hyperlink" xfId="954" builtinId="9" hidden="1"/>
    <cellStyle name="Followed Hyperlink" xfId="955" builtinId="9" hidden="1"/>
    <cellStyle name="Followed Hyperlink" xfId="956" builtinId="9" hidden="1"/>
    <cellStyle name="Followed Hyperlink" xfId="957" builtinId="9" hidden="1"/>
    <cellStyle name="Followed Hyperlink" xfId="958" builtinId="9" hidden="1"/>
    <cellStyle name="Followed Hyperlink" xfId="959" builtinId="9" hidden="1"/>
    <cellStyle name="Followed Hyperlink" xfId="960" builtinId="9" hidden="1"/>
    <cellStyle name="Followed Hyperlink" xfId="961" builtinId="9" hidden="1"/>
    <cellStyle name="Followed Hyperlink" xfId="962" builtinId="9" hidden="1"/>
    <cellStyle name="Followed Hyperlink" xfId="963" builtinId="9" hidden="1"/>
    <cellStyle name="Followed Hyperlink" xfId="964" builtinId="9" hidden="1"/>
    <cellStyle name="Followed Hyperlink" xfId="965" builtinId="9" hidden="1"/>
    <cellStyle name="Followed Hyperlink" xfId="966" builtinId="9" hidden="1"/>
    <cellStyle name="Followed Hyperlink" xfId="967" builtinId="9" hidden="1"/>
    <cellStyle name="Followed Hyperlink" xfId="968" builtinId="9" hidden="1"/>
    <cellStyle name="Followed Hyperlink" xfId="969" builtinId="9" hidden="1"/>
    <cellStyle name="Followed Hyperlink" xfId="970" builtinId="9" hidden="1"/>
    <cellStyle name="Followed Hyperlink" xfId="971" builtinId="9" hidden="1"/>
    <cellStyle name="Followed Hyperlink" xfId="972" builtinId="9" hidden="1"/>
    <cellStyle name="Followed Hyperlink" xfId="973" builtinId="9" hidden="1"/>
    <cellStyle name="Followed Hyperlink" xfId="974" builtinId="9" hidden="1"/>
    <cellStyle name="Followed Hyperlink" xfId="975" builtinId="9" hidden="1"/>
    <cellStyle name="Followed Hyperlink" xfId="976" builtinId="9" hidden="1"/>
    <cellStyle name="Followed Hyperlink" xfId="977" builtinId="9" hidden="1"/>
    <cellStyle name="Followed Hyperlink" xfId="978" builtinId="9" hidden="1"/>
    <cellStyle name="Followed Hyperlink" xfId="979" builtinId="9" hidden="1"/>
    <cellStyle name="Followed Hyperlink" xfId="980" builtinId="9" hidden="1"/>
    <cellStyle name="Followed Hyperlink" xfId="981" builtinId="9" hidden="1"/>
    <cellStyle name="Followed Hyperlink" xfId="982" builtinId="9" hidden="1"/>
    <cellStyle name="Followed Hyperlink" xfId="983" builtinId="9" hidden="1"/>
    <cellStyle name="Followed Hyperlink" xfId="984" builtinId="9" hidden="1"/>
    <cellStyle name="Followed Hyperlink" xfId="985" builtinId="9" hidden="1"/>
    <cellStyle name="Followed Hyperlink" xfId="986" builtinId="9" hidden="1"/>
    <cellStyle name="Followed Hyperlink" xfId="987" builtinId="9" hidden="1"/>
    <cellStyle name="Followed Hyperlink" xfId="1019" builtinId="9" hidden="1"/>
    <cellStyle name="Followed Hyperlink" xfId="1020" builtinId="9" hidden="1"/>
    <cellStyle name="Followed Hyperlink" xfId="1021" builtinId="9" hidden="1"/>
    <cellStyle name="Followed Hyperlink" xfId="1022" builtinId="9" hidden="1"/>
    <cellStyle name="Followed Hyperlink" xfId="1023" builtinId="9" hidden="1"/>
    <cellStyle name="Followed Hyperlink" xfId="1024" builtinId="9" hidden="1"/>
    <cellStyle name="Followed Hyperlink" xfId="1025" builtinId="9" hidden="1"/>
    <cellStyle name="Followed Hyperlink" xfId="1026" builtinId="9" hidden="1"/>
    <cellStyle name="Followed Hyperlink" xfId="1027" builtinId="9" hidden="1"/>
    <cellStyle name="Followed Hyperlink" xfId="1028" builtinId="9" hidden="1"/>
    <cellStyle name="Followed Hyperlink" xfId="1029" builtinId="9" hidden="1"/>
    <cellStyle name="Followed Hyperlink" xfId="1030" builtinId="9" hidden="1"/>
    <cellStyle name="Followed Hyperlink" xfId="1031" builtinId="9" hidden="1"/>
    <cellStyle name="Followed Hyperlink" xfId="1032" builtinId="9" hidden="1"/>
    <cellStyle name="Followed Hyperlink" xfId="1033" builtinId="9" hidden="1"/>
    <cellStyle name="Followed Hyperlink" xfId="1034" builtinId="9" hidden="1"/>
    <cellStyle name="Followed Hyperlink" xfId="1035" builtinId="9" hidden="1"/>
    <cellStyle name="Followed Hyperlink" xfId="1036" builtinId="9" hidden="1"/>
    <cellStyle name="Followed Hyperlink" xfId="1037" builtinId="9" hidden="1"/>
    <cellStyle name="Followed Hyperlink" xfId="1038" builtinId="9" hidden="1"/>
    <cellStyle name="Followed Hyperlink" xfId="1039" builtinId="9" hidden="1"/>
    <cellStyle name="Followed Hyperlink" xfId="1040" builtinId="9" hidden="1"/>
    <cellStyle name="Followed Hyperlink" xfId="1041" builtinId="9" hidden="1"/>
    <cellStyle name="Followed Hyperlink" xfId="1042" builtinId="9" hidden="1"/>
    <cellStyle name="Followed Hyperlink" xfId="1043" builtinId="9" hidden="1"/>
    <cellStyle name="Followed Hyperlink" xfId="1044" builtinId="9" hidden="1"/>
    <cellStyle name="Followed Hyperlink" xfId="1045" builtinId="9" hidden="1"/>
    <cellStyle name="Followed Hyperlink" xfId="1046" builtinId="9" hidden="1"/>
    <cellStyle name="Followed Hyperlink" xfId="1047" builtinId="9" hidden="1"/>
    <cellStyle name="Followed Hyperlink" xfId="1048" builtinId="9" hidden="1"/>
    <cellStyle name="Followed Hyperlink" xfId="1049" builtinId="9" hidden="1"/>
    <cellStyle name="Followed Hyperlink" xfId="1050" builtinId="9" hidden="1"/>
    <cellStyle name="Followed Hyperlink" xfId="1051" builtinId="9" hidden="1"/>
    <cellStyle name="Followed Hyperlink" xfId="1052" builtinId="9" hidden="1"/>
    <cellStyle name="Followed Hyperlink" xfId="1053" builtinId="9" hidden="1"/>
    <cellStyle name="Followed Hyperlink" xfId="1054" builtinId="9" hidden="1"/>
    <cellStyle name="Followed Hyperlink" xfId="1055" builtinId="9" hidden="1"/>
    <cellStyle name="Followed Hyperlink" xfId="1056" builtinId="9" hidden="1"/>
    <cellStyle name="Followed Hyperlink" xfId="1057" builtinId="9" hidden="1"/>
    <cellStyle name="Followed Hyperlink" xfId="1058" builtinId="9" hidden="1"/>
    <cellStyle name="Followed Hyperlink" xfId="1059" builtinId="9" hidden="1"/>
    <cellStyle name="Followed Hyperlink" xfId="1060" builtinId="9" hidden="1"/>
    <cellStyle name="Followed Hyperlink" xfId="1061" builtinId="9" hidden="1"/>
    <cellStyle name="Followed Hyperlink" xfId="1062" builtinId="9" hidden="1"/>
    <cellStyle name="Followed Hyperlink" xfId="1063" builtinId="9" hidden="1"/>
    <cellStyle name="Followed Hyperlink" xfId="1064" builtinId="9" hidden="1"/>
    <cellStyle name="Followed Hyperlink" xfId="1065" builtinId="9" hidden="1"/>
    <cellStyle name="Followed Hyperlink" xfId="1066" builtinId="9" hidden="1"/>
    <cellStyle name="Followed Hyperlink" xfId="1067" builtinId="9" hidden="1"/>
    <cellStyle name="Followed Hyperlink" xfId="1068" builtinId="9" hidden="1"/>
    <cellStyle name="Followed Hyperlink" xfId="1069" builtinId="9" hidden="1"/>
    <cellStyle name="Followed Hyperlink" xfId="1070" builtinId="9" hidden="1"/>
    <cellStyle name="Followed Hyperlink" xfId="1071" builtinId="9" hidden="1"/>
    <cellStyle name="Followed Hyperlink" xfId="1072" builtinId="9" hidden="1"/>
    <cellStyle name="Followed Hyperlink" xfId="1073" builtinId="9" hidden="1"/>
    <cellStyle name="Followed Hyperlink" xfId="1074" builtinId="9" hidden="1"/>
    <cellStyle name="Followed Hyperlink" xfId="1075" builtinId="9" hidden="1"/>
    <cellStyle name="Followed Hyperlink" xfId="1076" builtinId="9" hidden="1"/>
    <cellStyle name="Followed Hyperlink" xfId="1078" builtinId="9" hidden="1"/>
    <cellStyle name="Followed Hyperlink" xfId="1079" builtinId="9" hidden="1"/>
    <cellStyle name="Followed Hyperlink" xfId="1080" builtinId="9" hidden="1"/>
    <cellStyle name="Followed Hyperlink" xfId="1081" builtinId="9" hidden="1"/>
    <cellStyle name="Followed Hyperlink" xfId="1082" builtinId="9" hidden="1"/>
    <cellStyle name="Followed Hyperlink" xfId="1083" builtinId="9" hidden="1"/>
    <cellStyle name="Followed Hyperlink" xfId="1084" builtinId="9" hidden="1"/>
    <cellStyle name="Followed Hyperlink" xfId="1085" builtinId="9" hidden="1"/>
    <cellStyle name="Followed Hyperlink" xfId="1086" builtinId="9" hidden="1"/>
    <cellStyle name="Followed Hyperlink" xfId="1087" builtinId="9" hidden="1"/>
    <cellStyle name="Followed Hyperlink" xfId="1088" builtinId="9" hidden="1"/>
    <cellStyle name="Followed Hyperlink" xfId="1089" builtinId="9" hidden="1"/>
    <cellStyle name="Followed Hyperlink" xfId="1090" builtinId="9" hidden="1"/>
    <cellStyle name="Followed Hyperlink" xfId="1091" builtinId="9" hidden="1"/>
    <cellStyle name="Followed Hyperlink" xfId="1107" builtinId="9" hidden="1"/>
    <cellStyle name="Followed Hyperlink" xfId="1132" builtinId="9" hidden="1"/>
    <cellStyle name="Followed Hyperlink" xfId="1133" builtinId="9" hidden="1"/>
    <cellStyle name="Followed Hyperlink" xfId="1134" builtinId="9" hidden="1"/>
    <cellStyle name="Followed Hyperlink" xfId="1135" builtinId="9" hidden="1"/>
    <cellStyle name="Followed Hyperlink" xfId="1136" builtinId="9" hidden="1"/>
    <cellStyle name="Followed Hyperlink" xfId="1137" builtinId="9" hidden="1"/>
    <cellStyle name="Followed Hyperlink" xfId="1138" builtinId="9" hidden="1"/>
    <cellStyle name="Followed Hyperlink" xfId="1139" builtinId="9" hidden="1"/>
    <cellStyle name="Followed Hyperlink" xfId="1140" builtinId="9" hidden="1"/>
    <cellStyle name="Followed Hyperlink" xfId="1141" builtinId="9" hidden="1"/>
    <cellStyle name="Followed Hyperlink" xfId="1142" builtinId="9" hidden="1"/>
    <cellStyle name="Followed Hyperlink" xfId="1143" builtinId="9" hidden="1"/>
    <cellStyle name="Followed Hyperlink" xfId="1144" builtinId="9" hidden="1"/>
    <cellStyle name="Followed Hyperlink" xfId="1145" builtinId="9" hidden="1"/>
    <cellStyle name="Followed Hyperlink" xfId="1146" builtinId="9" hidden="1"/>
    <cellStyle name="Followed Hyperlink" xfId="1147" builtinId="9" hidden="1"/>
    <cellStyle name="Followed Hyperlink" xfId="1148" builtinId="9" hidden="1"/>
    <cellStyle name="Followed Hyperlink" xfId="1149" builtinId="9" hidden="1"/>
    <cellStyle name="Followed Hyperlink" xfId="1150" builtinId="9" hidden="1"/>
    <cellStyle name="Followed Hyperlink" xfId="1151" builtinId="9" hidden="1"/>
    <cellStyle name="Followed Hyperlink" xfId="1152" builtinId="9" hidden="1"/>
    <cellStyle name="Followed Hyperlink" xfId="1153" builtinId="9" hidden="1"/>
    <cellStyle name="Followed Hyperlink" xfId="1154" builtinId="9" hidden="1"/>
    <cellStyle name="Followed Hyperlink" xfId="1155" builtinId="9" hidden="1"/>
    <cellStyle name="Followed Hyperlink" xfId="1156" builtinId="9" hidden="1"/>
    <cellStyle name="Followed Hyperlink" xfId="1157" builtinId="9" hidden="1"/>
    <cellStyle name="Followed Hyperlink" xfId="1158" builtinId="9" hidden="1"/>
    <cellStyle name="Followed Hyperlink" xfId="1159" builtinId="9" hidden="1"/>
    <cellStyle name="Followed Hyperlink" xfId="1160" builtinId="9" hidden="1"/>
    <cellStyle name="Followed Hyperlink" xfId="1161" builtinId="9" hidden="1"/>
    <cellStyle name="Followed Hyperlink" xfId="1162" builtinId="9" hidden="1"/>
    <cellStyle name="Followed Hyperlink" xfId="1163" builtinId="9" hidden="1"/>
    <cellStyle name="Followed Hyperlink" xfId="1164" builtinId="9" hidden="1"/>
    <cellStyle name="Followed Hyperlink" xfId="1165" builtinId="9" hidden="1"/>
    <cellStyle name="Followed Hyperlink" xfId="1166" builtinId="9" hidden="1"/>
    <cellStyle name="Followed Hyperlink" xfId="1167" builtinId="9" hidden="1"/>
    <cellStyle name="Followed Hyperlink" xfId="1168" builtinId="9" hidden="1"/>
    <cellStyle name="Followed Hyperlink" xfId="1169" builtinId="9" hidden="1"/>
    <cellStyle name="Followed Hyperlink" xfId="1170" builtinId="9" hidden="1"/>
    <cellStyle name="Followed Hyperlink" xfId="1171" builtinId="9" hidden="1"/>
    <cellStyle name="Followed Hyperlink" xfId="1172" builtinId="9" hidden="1"/>
    <cellStyle name="Followed Hyperlink" xfId="1173" builtinId="9" hidden="1"/>
    <cellStyle name="Followed Hyperlink" xfId="1174" builtinId="9" hidden="1"/>
    <cellStyle name="Followed Hyperlink" xfId="1175" builtinId="9" hidden="1"/>
    <cellStyle name="Followed Hyperlink" xfId="1176" builtinId="9" hidden="1"/>
    <cellStyle name="Followed Hyperlink" xfId="1177" builtinId="9" hidden="1"/>
    <cellStyle name="Followed Hyperlink" xfId="1178" builtinId="9" hidden="1"/>
    <cellStyle name="Followed Hyperlink" xfId="1179" builtinId="9" hidden="1"/>
    <cellStyle name="Followed Hyperlink" xfId="1180" builtinId="9" hidden="1"/>
    <cellStyle name="Followed Hyperlink" xfId="1181" builtinId="9" hidden="1"/>
    <cellStyle name="Followed Hyperlink" xfId="1182" builtinId="9" hidden="1"/>
    <cellStyle name="Followed Hyperlink" xfId="1183" builtinId="9" hidden="1"/>
    <cellStyle name="Followed Hyperlink" xfId="1184" builtinId="9" hidden="1"/>
    <cellStyle name="Followed Hyperlink" xfId="1185" builtinId="9" hidden="1"/>
    <cellStyle name="Followed Hyperlink" xfId="1186" builtinId="9" hidden="1"/>
    <cellStyle name="Followed Hyperlink" xfId="1187" builtinId="9" hidden="1"/>
    <cellStyle name="Followed Hyperlink" xfId="1188" builtinId="9" hidden="1"/>
    <cellStyle name="Followed Hyperlink" xfId="1189" builtinId="9" hidden="1"/>
    <cellStyle name="Followed Hyperlink" xfId="1190" builtinId="9" hidden="1"/>
    <cellStyle name="Followed Hyperlink" xfId="1191" builtinId="9" hidden="1"/>
    <cellStyle name="Followed Hyperlink" xfId="1192" builtinId="9" hidden="1"/>
    <cellStyle name="Followed Hyperlink" xfId="1193" builtinId="9" hidden="1"/>
    <cellStyle name="Followed Hyperlink" xfId="1194" builtinId="9" hidden="1"/>
    <cellStyle name="Followed Hyperlink" xfId="1195" builtinId="9" hidden="1"/>
    <cellStyle name="Followed Hyperlink" xfId="1196" builtinId="9" hidden="1"/>
    <cellStyle name="Followed Hyperlink" xfId="1197" builtinId="9" hidden="1"/>
    <cellStyle name="Followed Hyperlink" xfId="1198" builtinId="9" hidden="1"/>
    <cellStyle name="Followed Hyperlink" xfId="1199" builtinId="9" hidden="1"/>
    <cellStyle name="Followed Hyperlink" xfId="1200" builtinId="9" hidden="1"/>
    <cellStyle name="Followed Hyperlink" xfId="1201" builtinId="9" hidden="1"/>
    <cellStyle name="Followed Hyperlink" xfId="1202" builtinId="9" hidden="1"/>
    <cellStyle name="Followed Hyperlink" xfId="1203" builtinId="9" hidden="1"/>
    <cellStyle name="Followed Hyperlink" xfId="1204" builtinId="9" hidden="1"/>
    <cellStyle name="Followed Hyperlink" xfId="1205" builtinId="9" hidden="1"/>
    <cellStyle name="Followed Hyperlink" xfId="1206" builtinId="9" hidden="1"/>
    <cellStyle name="Followed Hyperlink" xfId="1207" builtinId="9" hidden="1"/>
    <cellStyle name="Followed Hyperlink" xfId="1208" builtinId="9" hidden="1"/>
    <cellStyle name="Followed Hyperlink" xfId="1209" builtinId="9" hidden="1"/>
    <cellStyle name="Followed Hyperlink" xfId="1210" builtinId="9" hidden="1"/>
    <cellStyle name="Followed Hyperlink" xfId="1211" builtinId="9" hidden="1"/>
    <cellStyle name="Followed Hyperlink" xfId="1212" builtinId="9" hidden="1"/>
    <cellStyle name="Followed Hyperlink" xfId="1213" builtinId="9" hidden="1"/>
    <cellStyle name="Followed Hyperlink" xfId="1214" builtinId="9" hidden="1"/>
    <cellStyle name="Followed Hyperlink" xfId="1215" builtinId="9" hidden="1"/>
    <cellStyle name="Followed Hyperlink" xfId="1216" builtinId="9" hidden="1"/>
    <cellStyle name="Followed Hyperlink" xfId="1217" builtinId="9" hidden="1"/>
    <cellStyle name="Followed Hyperlink" xfId="1218" builtinId="9" hidden="1"/>
    <cellStyle name="Followed Hyperlink" xfId="1219" builtinId="9" hidden="1"/>
    <cellStyle name="Followed Hyperlink" xfId="1220" builtinId="9" hidden="1"/>
    <cellStyle name="Followed Hyperlink" xfId="1221" builtinId="9" hidden="1"/>
    <cellStyle name="Followed Hyperlink" xfId="1222" builtinId="9" hidden="1"/>
    <cellStyle name="Followed Hyperlink" xfId="1223" builtinId="9" hidden="1"/>
    <cellStyle name="Followed Hyperlink" xfId="1224" builtinId="9" hidden="1"/>
    <cellStyle name="Followed Hyperlink" xfId="1225" builtinId="9" hidden="1"/>
    <cellStyle name="Followed Hyperlink" xfId="1226" builtinId="9" hidden="1"/>
    <cellStyle name="Followed Hyperlink" xfId="1227" builtinId="9" hidden="1"/>
    <cellStyle name="Followed Hyperlink" xfId="1228" builtinId="9" hidden="1"/>
    <cellStyle name="Followed Hyperlink" xfId="1229" builtinId="9" hidden="1"/>
    <cellStyle name="Followed Hyperlink" xfId="1230" builtinId="9" hidden="1"/>
    <cellStyle name="Followed Hyperlink" xfId="1231" builtinId="9" hidden="1"/>
    <cellStyle name="Followed Hyperlink" xfId="1232" builtinId="9" hidden="1"/>
    <cellStyle name="Followed Hyperlink" xfId="1233" builtinId="9" hidden="1"/>
    <cellStyle name="Followed Hyperlink" xfId="1234" builtinId="9" hidden="1"/>
    <cellStyle name="Followed Hyperlink" xfId="1235" builtinId="9" hidden="1"/>
    <cellStyle name="Followed Hyperlink" xfId="1236" builtinId="9" hidden="1"/>
    <cellStyle name="Followed Hyperlink" xfId="1237" builtinId="9" hidden="1"/>
    <cellStyle name="Followed Hyperlink" xfId="1238" builtinId="9" hidden="1"/>
    <cellStyle name="Followed Hyperlink" xfId="1239" builtinId="9" hidden="1"/>
    <cellStyle name="Followed Hyperlink" xfId="1240" builtinId="9" hidden="1"/>
    <cellStyle name="Followed Hyperlink" xfId="1241" builtinId="9" hidden="1"/>
    <cellStyle name="Followed Hyperlink" xfId="1242" builtinId="9" hidden="1"/>
    <cellStyle name="Followed Hyperlink" xfId="1243" builtinId="9" hidden="1"/>
    <cellStyle name="Followed Hyperlink" xfId="1244" builtinId="9" hidden="1"/>
    <cellStyle name="Followed Hyperlink" xfId="1245" builtinId="9" hidden="1"/>
    <cellStyle name="Followed Hyperlink" xfId="1246" builtinId="9" hidden="1"/>
    <cellStyle name="Followed Hyperlink" xfId="1247" builtinId="9" hidden="1"/>
    <cellStyle name="Followed Hyperlink" xfId="1248" builtinId="9" hidden="1"/>
    <cellStyle name="Followed Hyperlink" xfId="1249" builtinId="9" hidden="1"/>
    <cellStyle name="Followed Hyperlink" xfId="1250" builtinId="9" hidden="1"/>
    <cellStyle name="Followed Hyperlink" xfId="1251" builtinId="9" hidden="1"/>
    <cellStyle name="Followed Hyperlink" xfId="1252" builtinId="9" hidden="1"/>
    <cellStyle name="Followed Hyperlink" xfId="1253" builtinId="9" hidden="1"/>
    <cellStyle name="Followed Hyperlink" xfId="1254" builtinId="9" hidden="1"/>
    <cellStyle name="Followed Hyperlink" xfId="1255" builtinId="9" hidden="1"/>
    <cellStyle name="Followed Hyperlink" xfId="1256" builtinId="9" hidden="1"/>
    <cellStyle name="Followed Hyperlink" xfId="1257" builtinId="9" hidden="1"/>
    <cellStyle name="Followed Hyperlink" xfId="1258" builtinId="9" hidden="1"/>
    <cellStyle name="Followed Hyperlink" xfId="1259" builtinId="9" hidden="1"/>
    <cellStyle name="Followed Hyperlink" xfId="1260" builtinId="9" hidden="1"/>
    <cellStyle name="Followed Hyperlink" xfId="1261" builtinId="9" hidden="1"/>
    <cellStyle name="Followed Hyperlink" xfId="1262" builtinId="9" hidden="1"/>
    <cellStyle name="Followed Hyperlink" xfId="1263" builtinId="9" hidden="1"/>
    <cellStyle name="Followed Hyperlink" xfId="1264" builtinId="9" hidden="1"/>
    <cellStyle name="Followed Hyperlink" xfId="1265" builtinId="9" hidden="1"/>
    <cellStyle name="Followed Hyperlink" xfId="1266" builtinId="9" hidden="1"/>
    <cellStyle name="Followed Hyperlink" xfId="1267" builtinId="9" hidden="1"/>
    <cellStyle name="Followed Hyperlink" xfId="1268" builtinId="9" hidden="1"/>
    <cellStyle name="Followed Hyperlink" xfId="1269" builtinId="9" hidden="1"/>
    <cellStyle name="Followed Hyperlink" xfId="1270" builtinId="9" hidden="1"/>
    <cellStyle name="Followed Hyperlink" xfId="1271" builtinId="9" hidden="1"/>
    <cellStyle name="Followed Hyperlink" xfId="1272" builtinId="9" hidden="1"/>
    <cellStyle name="Followed Hyperlink" xfId="1273" builtinId="9" hidden="1"/>
    <cellStyle name="Followed Hyperlink" xfId="1274" builtinId="9" hidden="1"/>
    <cellStyle name="Followed Hyperlink" xfId="1276" builtinId="9" hidden="1"/>
    <cellStyle name="Followed Hyperlink" xfId="1077" builtinId="9" hidden="1"/>
    <cellStyle name="Followed Hyperlink" xfId="1093" builtinId="9" hidden="1"/>
    <cellStyle name="Followed Hyperlink" xfId="1096" builtinId="9" hidden="1"/>
    <cellStyle name="Followed Hyperlink" xfId="1017" builtinId="9" hidden="1"/>
    <cellStyle name="Followed Hyperlink" xfId="1015" builtinId="9" hidden="1"/>
    <cellStyle name="Followed Hyperlink" xfId="1100" builtinId="9" hidden="1"/>
    <cellStyle name="Followed Hyperlink" xfId="1092" builtinId="9" hidden="1"/>
    <cellStyle name="Followed Hyperlink" xfId="1102" builtinId="9" hidden="1"/>
    <cellStyle name="Followed Hyperlink" xfId="1103" builtinId="9" hidden="1"/>
    <cellStyle name="Followed Hyperlink" xfId="1097" builtinId="9" hidden="1"/>
    <cellStyle name="Followed Hyperlink" xfId="1094" builtinId="9" hidden="1"/>
    <cellStyle name="Followed Hyperlink" xfId="1099" builtinId="9" hidden="1"/>
    <cellStyle name="Followed Hyperlink" xfId="1126" builtinId="9" hidden="1"/>
    <cellStyle name="Followed Hyperlink" xfId="1119" builtinId="9" hidden="1"/>
    <cellStyle name="Followed Hyperlink" xfId="1112" builtinId="9" hidden="1"/>
    <cellStyle name="Followed Hyperlink" xfId="1128" builtinId="9" hidden="1"/>
    <cellStyle name="Followed Hyperlink" xfId="1117" builtinId="9" hidden="1"/>
    <cellStyle name="Followed Hyperlink" xfId="1098" builtinId="9" hidden="1"/>
    <cellStyle name="Followed Hyperlink" xfId="1114" builtinId="9" hidden="1"/>
    <cellStyle name="Followed Hyperlink" xfId="1018" builtinId="9" hidden="1"/>
    <cellStyle name="Followed Hyperlink" xfId="1123" builtinId="9" hidden="1"/>
    <cellStyle name="Followed Hyperlink" xfId="1116" builtinId="9" hidden="1"/>
    <cellStyle name="Followed Hyperlink" xfId="1016" builtinId="9" hidden="1"/>
    <cellStyle name="Followed Hyperlink" xfId="1121" builtinId="9" hidden="1"/>
    <cellStyle name="Followed Hyperlink" xfId="1118" builtinId="9" hidden="1"/>
    <cellStyle name="Followed Hyperlink" xfId="1111" builtinId="9" hidden="1"/>
    <cellStyle name="Followed Hyperlink" xfId="1127" builtinId="9" hidden="1"/>
    <cellStyle name="Followed Hyperlink" xfId="1120" builtinId="9" hidden="1"/>
    <cellStyle name="Followed Hyperlink" xfId="1109" builtinId="9" hidden="1"/>
    <cellStyle name="Followed Hyperlink" xfId="1122" builtinId="9" hidden="1"/>
    <cellStyle name="Followed Hyperlink" xfId="1115" builtinId="9" hidden="1"/>
    <cellStyle name="Followed Hyperlink" xfId="1108" builtinId="9" hidden="1"/>
    <cellStyle name="Followed Hyperlink" xfId="1124" builtinId="9" hidden="1"/>
    <cellStyle name="Followed Hyperlink" xfId="1113" builtinId="9" hidden="1"/>
    <cellStyle name="Followed Hyperlink" xfId="1125" builtinId="9" hidden="1"/>
    <cellStyle name="Followed Hyperlink" xfId="1278" builtinId="9" hidden="1"/>
    <cellStyle name="Followed Hyperlink" xfId="1279" builtinId="9" hidden="1"/>
    <cellStyle name="Followed Hyperlink" xfId="1280" builtinId="9" hidden="1"/>
    <cellStyle name="Followed Hyperlink" xfId="1281" builtinId="9" hidden="1"/>
    <cellStyle name="Followed Hyperlink" xfId="1282" builtinId="9" hidden="1"/>
    <cellStyle name="Followed Hyperlink" xfId="1283" builtinId="9" hidden="1"/>
    <cellStyle name="Followed Hyperlink" xfId="1284" builtinId="9" hidden="1"/>
    <cellStyle name="Followed Hyperlink" xfId="1285" builtinId="9" hidden="1"/>
    <cellStyle name="Followed Hyperlink" xfId="1286" builtinId="9" hidden="1"/>
    <cellStyle name="Followed Hyperlink" xfId="1287" builtinId="9" hidden="1"/>
    <cellStyle name="Followed Hyperlink" xfId="1288" builtinId="9" hidden="1"/>
    <cellStyle name="Followed Hyperlink" xfId="1289" builtinId="9" hidden="1"/>
    <cellStyle name="Followed Hyperlink" xfId="1290" builtinId="9" hidden="1"/>
    <cellStyle name="Followed Hyperlink" xfId="1291" builtinId="9" hidden="1"/>
    <cellStyle name="Followed Hyperlink" xfId="1292" builtinId="9" hidden="1"/>
    <cellStyle name="Followed Hyperlink" xfId="1293" builtinId="9" hidden="1"/>
    <cellStyle name="Followed Hyperlink" xfId="1294" builtinId="9" hidden="1"/>
    <cellStyle name="Followed Hyperlink" xfId="1295" builtinId="9" hidden="1"/>
    <cellStyle name="Followed Hyperlink" xfId="1296" builtinId="9" hidden="1"/>
    <cellStyle name="Followed Hyperlink" xfId="1297" builtinId="9" hidden="1"/>
    <cellStyle name="Followed Hyperlink" xfId="1298" builtinId="9" hidden="1"/>
    <cellStyle name="Followed Hyperlink" xfId="1299" builtinId="9" hidden="1"/>
    <cellStyle name="Followed Hyperlink" xfId="1301" builtinId="9" hidden="1"/>
    <cellStyle name="Followed Hyperlink" xfId="1302" builtinId="9" hidden="1"/>
    <cellStyle name="Followed Hyperlink" xfId="1303" builtinId="9" hidden="1"/>
    <cellStyle name="Followed Hyperlink" xfId="1304" builtinId="9" hidden="1"/>
    <cellStyle name="Followed Hyperlink" xfId="1305" builtinId="9" hidden="1"/>
    <cellStyle name="Followed Hyperlink" xfId="1306" builtinId="9" hidden="1"/>
    <cellStyle name="Followed Hyperlink" xfId="1307" builtinId="9" hidden="1"/>
    <cellStyle name="Followed Hyperlink" xfId="1308" builtinId="9" hidden="1"/>
    <cellStyle name="Followed Hyperlink" xfId="1309" builtinId="9" hidden="1"/>
    <cellStyle name="Followed Hyperlink" xfId="1310" builtinId="9" hidden="1"/>
    <cellStyle name="Followed Hyperlink" xfId="1311" builtinId="9" hidden="1"/>
    <cellStyle name="Followed Hyperlink" xfId="1312" builtinId="9" hidden="1"/>
    <cellStyle name="Followed Hyperlink" xfId="1313" builtinId="9" hidden="1"/>
    <cellStyle name="Followed Hyperlink" xfId="1314" builtinId="9" hidden="1"/>
    <cellStyle name="Followed Hyperlink" xfId="1349" builtinId="9" hidden="1"/>
    <cellStyle name="Followed Hyperlink" xfId="1348" builtinId="9" hidden="1"/>
    <cellStyle name="Followed Hyperlink" xfId="1105" builtinId="9" hidden="1"/>
    <cellStyle name="Followed Hyperlink" xfId="1106" builtinId="9" hidden="1"/>
    <cellStyle name="Followed Hyperlink" xfId="1323" builtinId="9" hidden="1"/>
    <cellStyle name="Followed Hyperlink" xfId="1321" builtinId="9" hidden="1"/>
    <cellStyle name="Followed Hyperlink" xfId="1300" builtinId="9" hidden="1"/>
    <cellStyle name="Followed Hyperlink" xfId="1318" builtinId="9" hidden="1"/>
    <cellStyle name="Followed Hyperlink" xfId="1317" builtinId="9" hidden="1"/>
    <cellStyle name="Followed Hyperlink" xfId="1316" builtinId="9" hidden="1"/>
    <cellStyle name="Followed Hyperlink" xfId="1315" builtinId="9" hidden="1"/>
    <cellStyle name="Followed Hyperlink" xfId="1319" builtinId="9" hidden="1"/>
    <cellStyle name="Followed Hyperlink" xfId="1325" builtinId="9" hidden="1"/>
    <cellStyle name="Followed Hyperlink" xfId="1324" builtinId="9" hidden="1"/>
    <cellStyle name="Followed Hyperlink" xfId="1322" builtinId="9" hidden="1"/>
    <cellStyle name="Followed Hyperlink" xfId="1320" builtinId="9" hidden="1"/>
    <cellStyle name="Followed Hyperlink" xfId="1344" builtinId="9" hidden="1"/>
    <cellStyle name="Followed Hyperlink" xfId="1340" builtinId="9" hidden="1"/>
    <cellStyle name="Followed Hyperlink" xfId="1336" builtinId="9" hidden="1"/>
    <cellStyle name="Followed Hyperlink" xfId="1332" builtinId="9" hidden="1"/>
    <cellStyle name="Followed Hyperlink" xfId="1328" builtinId="9" hidden="1"/>
    <cellStyle name="Followed Hyperlink" xfId="1101" builtinId="9" hidden="1"/>
    <cellStyle name="Followed Hyperlink" xfId="1347" builtinId="9" hidden="1"/>
    <cellStyle name="Followed Hyperlink" xfId="1343" builtinId="9" hidden="1"/>
    <cellStyle name="Followed Hyperlink" xfId="1339" builtinId="9" hidden="1"/>
    <cellStyle name="Followed Hyperlink" xfId="1335" builtinId="9" hidden="1"/>
    <cellStyle name="Followed Hyperlink" xfId="1331" builtinId="9" hidden="1"/>
    <cellStyle name="Followed Hyperlink" xfId="1327" builtinId="9" hidden="1"/>
    <cellStyle name="Followed Hyperlink" xfId="1346" builtinId="9" hidden="1"/>
    <cellStyle name="Followed Hyperlink" xfId="1342" builtinId="9" hidden="1"/>
    <cellStyle name="Followed Hyperlink" xfId="1338" builtinId="9" hidden="1"/>
    <cellStyle name="Followed Hyperlink" xfId="1334" builtinId="9" hidden="1"/>
    <cellStyle name="Followed Hyperlink" xfId="1330" builtinId="9" hidden="1"/>
    <cellStyle name="Followed Hyperlink" xfId="1350" builtinId="9" hidden="1"/>
    <cellStyle name="Followed Hyperlink" xfId="1095" builtinId="9" hidden="1"/>
    <cellStyle name="Followed Hyperlink" xfId="1345" builtinId="9" hidden="1"/>
    <cellStyle name="Followed Hyperlink" xfId="1341" builtinId="9" hidden="1"/>
    <cellStyle name="Followed Hyperlink" xfId="1337" builtinId="9" hidden="1"/>
    <cellStyle name="Followed Hyperlink" xfId="1333" builtinId="9" hidden="1"/>
    <cellStyle name="Followed Hyperlink" xfId="1329" builtinId="9" hidden="1"/>
    <cellStyle name="Followed Hyperlink" xfId="1326" builtinId="9" hidden="1"/>
    <cellStyle name="Followed Hyperlink" xfId="1351" builtinId="9" hidden="1"/>
    <cellStyle name="Followed Hyperlink" xfId="1352" builtinId="9" hidden="1"/>
    <cellStyle name="Followed Hyperlink" xfId="1353" builtinId="9" hidden="1"/>
    <cellStyle name="Followed Hyperlink" xfId="1354" builtinId="9" hidden="1"/>
    <cellStyle name="Followed Hyperlink" xfId="1355" builtinId="9" hidden="1"/>
    <cellStyle name="Followed Hyperlink" xfId="1356" builtinId="9" hidden="1"/>
    <cellStyle name="Followed Hyperlink" xfId="1357" builtinId="9" hidden="1"/>
    <cellStyle name="Followed Hyperlink" xfId="1358" builtinId="9" hidden="1"/>
    <cellStyle name="Followed Hyperlink" xfId="1359" builtinId="9" hidden="1"/>
    <cellStyle name="Followed Hyperlink" xfId="1360" builtinId="9" hidden="1"/>
    <cellStyle name="Followed Hyperlink" xfId="1361" builtinId="9" hidden="1"/>
    <cellStyle name="Followed Hyperlink" xfId="1362" builtinId="9" hidden="1"/>
    <cellStyle name="Followed Hyperlink" xfId="1363" builtinId="9" hidden="1"/>
    <cellStyle name="Followed Hyperlink" xfId="1364" builtinId="9" hidden="1"/>
    <cellStyle name="Followed Hyperlink" xfId="1365" builtinId="9" hidden="1"/>
    <cellStyle name="Followed Hyperlink" xfId="1366" builtinId="9" hidden="1"/>
    <cellStyle name="Followed Hyperlink" xfId="1367" builtinId="9" hidden="1"/>
    <cellStyle name="Followed Hyperlink" xfId="1368" builtinId="9" hidden="1"/>
    <cellStyle name="Followed Hyperlink" xfId="1369" builtinId="9" hidden="1"/>
    <cellStyle name="Followed Hyperlink" xfId="1370" builtinId="9" hidden="1"/>
    <cellStyle name="Followed Hyperlink" xfId="1371" builtinId="9" hidden="1"/>
    <cellStyle name="Followed Hyperlink" xfId="1372" builtinId="9" hidden="1"/>
    <cellStyle name="Followed Hyperlink" xfId="1373" builtinId="9" hidden="1"/>
    <cellStyle name="Followed Hyperlink" xfId="1374" builtinId="9" hidden="1"/>
    <cellStyle name="Followed Hyperlink" xfId="1375" builtinId="9" hidden="1"/>
    <cellStyle name="Followed Hyperlink" xfId="1376" builtinId="9" hidden="1"/>
    <cellStyle name="Followed Hyperlink" xfId="1377" builtinId="9" hidden="1"/>
    <cellStyle name="Followed Hyperlink" xfId="1378" builtinId="9" hidden="1"/>
    <cellStyle name="Followed Hyperlink" xfId="1379" builtinId="9" hidden="1"/>
    <cellStyle name="Followed Hyperlink" xfId="1380" builtinId="9" hidden="1"/>
    <cellStyle name="Followed Hyperlink" xfId="1381" builtinId="9" hidden="1"/>
    <cellStyle name="Followed Hyperlink" xfId="1412" builtinId="9" hidden="1"/>
    <cellStyle name="Followed Hyperlink" xfId="1413" builtinId="9" hidden="1"/>
    <cellStyle name="Followed Hyperlink" xfId="1414" builtinId="9" hidden="1"/>
    <cellStyle name="Followed Hyperlink" xfId="1415" builtinId="9" hidden="1"/>
    <cellStyle name="Followed Hyperlink" xfId="1416" builtinId="9" hidden="1"/>
    <cellStyle name="Followed Hyperlink" xfId="1417" builtinId="9" hidden="1"/>
    <cellStyle name="Followed Hyperlink" xfId="1418" builtinId="9" hidden="1"/>
    <cellStyle name="Followed Hyperlink" xfId="1419" builtinId="9" hidden="1"/>
    <cellStyle name="Followed Hyperlink" xfId="1420" builtinId="9" hidden="1"/>
    <cellStyle name="Followed Hyperlink" xfId="1421" builtinId="9" hidden="1"/>
    <cellStyle name="Followed Hyperlink" xfId="1422" builtinId="9" hidden="1"/>
    <cellStyle name="Followed Hyperlink" xfId="1423" builtinId="9" hidden="1"/>
    <cellStyle name="Followed Hyperlink" xfId="1424" builtinId="9" hidden="1"/>
    <cellStyle name="Followed Hyperlink" xfId="1425" builtinId="9" hidden="1"/>
    <cellStyle name="Followed Hyperlink" xfId="1426" builtinId="9" hidden="1"/>
    <cellStyle name="Followed Hyperlink" xfId="1427" builtinId="9" hidden="1"/>
    <cellStyle name="Followed Hyperlink" xfId="1428" builtinId="9" hidden="1"/>
    <cellStyle name="Followed Hyperlink" xfId="1429" builtinId="9" hidden="1"/>
    <cellStyle name="Followed Hyperlink" xfId="1430" builtinId="9" hidden="1"/>
    <cellStyle name="Followed Hyperlink" xfId="1431" builtinId="9" hidden="1"/>
    <cellStyle name="Followed Hyperlink" xfId="1432" builtinId="9" hidden="1"/>
    <cellStyle name="Followed Hyperlink" xfId="1433" builtinId="9" hidden="1"/>
    <cellStyle name="Followed Hyperlink" xfId="1434" builtinId="9" hidden="1"/>
    <cellStyle name="Followed Hyperlink" xfId="1435" builtinId="9" hidden="1"/>
    <cellStyle name="Followed Hyperlink" xfId="1436" builtinId="9" hidden="1"/>
    <cellStyle name="Followed Hyperlink" xfId="1437" builtinId="9" hidden="1"/>
    <cellStyle name="Followed Hyperlink" xfId="1438" builtinId="9" hidden="1"/>
    <cellStyle name="Followed Hyperlink" xfId="1439" builtinId="9" hidden="1"/>
    <cellStyle name="Followed Hyperlink" xfId="1440" builtinId="9" hidden="1"/>
    <cellStyle name="Followed Hyperlink" xfId="1441" builtinId="9" hidden="1"/>
    <cellStyle name="Followed Hyperlink" xfId="1442" builtinId="9" hidden="1"/>
    <cellStyle name="Followed Hyperlink" xfId="1443" builtinId="9" hidden="1"/>
    <cellStyle name="Followed Hyperlink" xfId="1444" builtinId="9" hidden="1"/>
    <cellStyle name="Followed Hyperlink" xfId="1445" builtinId="9" hidden="1"/>
    <cellStyle name="Followed Hyperlink" xfId="1446" builtinId="9" hidden="1"/>
    <cellStyle name="Followed Hyperlink" xfId="1447" builtinId="9" hidden="1"/>
    <cellStyle name="Followed Hyperlink" xfId="1448" builtinId="9" hidden="1"/>
    <cellStyle name="Followed Hyperlink" xfId="1449" builtinId="9" hidden="1"/>
    <cellStyle name="Followed Hyperlink" xfId="1450" builtinId="9" hidden="1"/>
    <cellStyle name="Followed Hyperlink" xfId="1451" builtinId="9" hidden="1"/>
    <cellStyle name="Followed Hyperlink" xfId="1452" builtinId="9" hidden="1"/>
    <cellStyle name="Followed Hyperlink" xfId="1453" builtinId="9" hidden="1"/>
    <cellStyle name="Followed Hyperlink" xfId="1454" builtinId="9" hidden="1"/>
    <cellStyle name="Followed Hyperlink" xfId="1455" builtinId="9" hidden="1"/>
    <cellStyle name="Followed Hyperlink" xfId="1456" builtinId="9" hidden="1"/>
    <cellStyle name="Followed Hyperlink" xfId="1457" builtinId="9" hidden="1"/>
    <cellStyle name="Followed Hyperlink" xfId="1458" builtinId="9" hidden="1"/>
    <cellStyle name="Followed Hyperlink" xfId="1459" builtinId="9" hidden="1"/>
    <cellStyle name="Followed Hyperlink" xfId="1460" builtinId="9" hidden="1"/>
    <cellStyle name="Followed Hyperlink" xfId="1461" builtinId="9" hidden="1"/>
    <cellStyle name="Followed Hyperlink" xfId="1462" builtinId="9" hidden="1"/>
    <cellStyle name="Followed Hyperlink" xfId="1463" builtinId="9" hidden="1"/>
    <cellStyle name="Followed Hyperlink" xfId="1464" builtinId="9" hidden="1"/>
    <cellStyle name="Followed Hyperlink" xfId="1465" builtinId="9" hidden="1"/>
    <cellStyle name="Followed Hyperlink" xfId="1466" builtinId="9" hidden="1"/>
    <cellStyle name="Followed Hyperlink" xfId="1467" builtinId="9" hidden="1"/>
    <cellStyle name="Followed Hyperlink" xfId="1468" builtinId="9" hidden="1"/>
    <cellStyle name="Followed Hyperlink" xfId="1469" builtinId="9" hidden="1"/>
    <cellStyle name="Followed Hyperlink" xfId="1470" builtinId="9" hidden="1"/>
    <cellStyle name="Followed Hyperlink" xfId="1471" builtinId="9" hidden="1"/>
    <cellStyle name="Followed Hyperlink" xfId="1472" builtinId="9" hidden="1"/>
    <cellStyle name="Followed Hyperlink" xfId="1473" builtinId="9" hidden="1"/>
    <cellStyle name="Followed Hyperlink" xfId="1474" builtinId="9" hidden="1"/>
    <cellStyle name="Followed Hyperlink" xfId="1475" builtinId="9" hidden="1"/>
    <cellStyle name="Followed Hyperlink" xfId="1476" builtinId="9" hidden="1"/>
    <cellStyle name="Followed Hyperlink" xfId="1477" builtinId="9" hidden="1"/>
    <cellStyle name="Followed Hyperlink" xfId="1478" builtinId="9" hidden="1"/>
    <cellStyle name="Followed Hyperlink" xfId="1479" builtinId="9" hidden="1"/>
    <cellStyle name="Followed Hyperlink" xfId="1480" builtinId="9" hidden="1"/>
    <cellStyle name="Followed Hyperlink" xfId="1481" builtinId="9" hidden="1"/>
    <cellStyle name="Followed Hyperlink" xfId="1482" builtinId="9" hidden="1"/>
    <cellStyle name="Followed Hyperlink" xfId="1483" builtinId="9" hidden="1"/>
    <cellStyle name="Followed Hyperlink" xfId="1518" builtinId="9" hidden="1"/>
    <cellStyle name="Followed Hyperlink" xfId="1519" builtinId="9" hidden="1"/>
    <cellStyle name="Followed Hyperlink" xfId="1520" builtinId="9" hidden="1"/>
    <cellStyle name="Followed Hyperlink" xfId="1521" builtinId="9" hidden="1"/>
    <cellStyle name="Followed Hyperlink" xfId="1522" builtinId="9" hidden="1"/>
    <cellStyle name="Followed Hyperlink" xfId="1523" builtinId="9" hidden="1"/>
    <cellStyle name="Followed Hyperlink" xfId="1524" builtinId="9" hidden="1"/>
    <cellStyle name="Followed Hyperlink" xfId="1525" builtinId="9" hidden="1"/>
    <cellStyle name="Followed Hyperlink" xfId="1526" builtinId="9" hidden="1"/>
    <cellStyle name="Followed Hyperlink" xfId="1527" builtinId="9" hidden="1"/>
    <cellStyle name="Followed Hyperlink" xfId="1528" builtinId="9" hidden="1"/>
    <cellStyle name="Followed Hyperlink" xfId="1529" builtinId="9" hidden="1"/>
    <cellStyle name="Followed Hyperlink" xfId="1530" builtinId="9" hidden="1"/>
    <cellStyle name="Followed Hyperlink" xfId="1531" builtinId="9" hidden="1"/>
    <cellStyle name="Followed Hyperlink" xfId="1532" builtinId="9" hidden="1"/>
    <cellStyle name="Followed Hyperlink" xfId="1533" builtinId="9" hidden="1"/>
    <cellStyle name="Followed Hyperlink" xfId="1534" builtinId="9" hidden="1"/>
    <cellStyle name="Followed Hyperlink" xfId="1535" builtinId="9" hidden="1"/>
    <cellStyle name="Followed Hyperlink" xfId="1536" builtinId="9" hidden="1"/>
    <cellStyle name="Followed Hyperlink" xfId="1537" builtinId="9" hidden="1"/>
    <cellStyle name="Followed Hyperlink" xfId="1538" builtinId="9" hidden="1"/>
    <cellStyle name="Followed Hyperlink" xfId="1539" builtinId="9" hidden="1"/>
    <cellStyle name="Followed Hyperlink" xfId="1540" builtinId="9" hidden="1"/>
    <cellStyle name="Followed Hyperlink" xfId="1541" builtinId="9" hidden="1"/>
    <cellStyle name="Followed Hyperlink" xfId="1542" builtinId="9" hidden="1"/>
    <cellStyle name="Followed Hyperlink" xfId="1543" builtinId="9" hidden="1"/>
    <cellStyle name="Followed Hyperlink" xfId="1544" builtinId="9" hidden="1"/>
    <cellStyle name="Followed Hyperlink" xfId="1545" builtinId="9" hidden="1"/>
    <cellStyle name="Followed Hyperlink" xfId="1546" builtinId="9" hidden="1"/>
    <cellStyle name="Followed Hyperlink" xfId="1547" builtinId="9" hidden="1"/>
    <cellStyle name="Followed Hyperlink" xfId="1548" builtinId="9" hidden="1"/>
    <cellStyle name="Followed Hyperlink" xfId="1549" builtinId="9" hidden="1"/>
    <cellStyle name="Followed Hyperlink" xfId="1550" builtinId="9" hidden="1"/>
    <cellStyle name="Followed Hyperlink" xfId="1551" builtinId="9" hidden="1"/>
    <cellStyle name="Followed Hyperlink" xfId="1552" builtinId="9" hidden="1"/>
    <cellStyle name="Followed Hyperlink" xfId="1553" builtinId="9" hidden="1"/>
    <cellStyle name="Followed Hyperlink" xfId="1554" builtinId="9" hidden="1"/>
    <cellStyle name="Followed Hyperlink" xfId="1555" builtinId="9" hidden="1"/>
    <cellStyle name="Followed Hyperlink" xfId="1556" builtinId="9" hidden="1"/>
    <cellStyle name="Followed Hyperlink" xfId="1557" builtinId="9" hidden="1"/>
    <cellStyle name="Followed Hyperlink" xfId="1558" builtinId="9" hidden="1"/>
    <cellStyle name="Followed Hyperlink" xfId="1559" builtinId="9" hidden="1"/>
    <cellStyle name="Followed Hyperlink" xfId="1560" builtinId="9" hidden="1"/>
    <cellStyle name="Followed Hyperlink" xfId="1561" builtinId="9" hidden="1"/>
    <cellStyle name="Followed Hyperlink" xfId="1562" builtinId="9" hidden="1"/>
    <cellStyle name="Followed Hyperlink" xfId="1563" builtinId="9" hidden="1"/>
    <cellStyle name="Followed Hyperlink" xfId="1564" builtinId="9" hidden="1"/>
    <cellStyle name="Followed Hyperlink" xfId="1565" builtinId="9" hidden="1"/>
    <cellStyle name="Followed Hyperlink" xfId="1566" builtinId="9" hidden="1"/>
    <cellStyle name="Followed Hyperlink" xfId="1567" builtinId="9" hidden="1"/>
    <cellStyle name="Followed Hyperlink" xfId="1568" builtinId="9" hidden="1"/>
    <cellStyle name="Followed Hyperlink" xfId="1569" builtinId="9" hidden="1"/>
    <cellStyle name="Followed Hyperlink" xfId="1570" builtinId="9" hidden="1"/>
    <cellStyle name="Followed Hyperlink" xfId="1571" builtinId="9" hidden="1"/>
    <cellStyle name="Followed Hyperlink" xfId="1572" builtinId="9" hidden="1"/>
    <cellStyle name="Followed Hyperlink" xfId="1573" builtinId="9" hidden="1"/>
    <cellStyle name="Followed Hyperlink" xfId="1574" builtinId="9" hidden="1"/>
    <cellStyle name="Followed Hyperlink" xfId="1575" builtinId="9" hidden="1"/>
    <cellStyle name="Followed Hyperlink" xfId="1576" builtinId="9" hidden="1"/>
    <cellStyle name="Followed Hyperlink" xfId="1577" builtinId="9" hidden="1"/>
    <cellStyle name="Followed Hyperlink" xfId="1578" builtinId="9" hidden="1"/>
    <cellStyle name="Followed Hyperlink" xfId="1579" builtinId="9" hidden="1"/>
    <cellStyle name="Followed Hyperlink" xfId="1580" builtinId="9" hidden="1"/>
    <cellStyle name="Followed Hyperlink" xfId="1581" builtinId="9" hidden="1"/>
    <cellStyle name="Followed Hyperlink" xfId="1582" builtinId="9" hidden="1"/>
    <cellStyle name="Followed Hyperlink" xfId="1583" builtinId="9" hidden="1"/>
    <cellStyle name="Followed Hyperlink" xfId="1584" builtinId="9" hidden="1"/>
    <cellStyle name="Followed Hyperlink" xfId="1585" builtinId="9" hidden="1"/>
    <cellStyle name="Followed Hyperlink" xfId="1586" builtinId="9" hidden="1"/>
    <cellStyle name="Followed Hyperlink" xfId="1587" builtinId="9" hidden="1"/>
    <cellStyle name="Followed Hyperlink" xfId="1588" builtinId="9" hidden="1"/>
    <cellStyle name="Followed Hyperlink" xfId="1589" builtinId="9" hidden="1"/>
    <cellStyle name="Followed Hyperlink" xfId="1489" builtinId="9" hidden="1"/>
    <cellStyle name="Followed Hyperlink" xfId="1495" builtinId="9" hidden="1"/>
    <cellStyle name="Followed Hyperlink" xfId="1486" builtinId="9" hidden="1"/>
    <cellStyle name="Followed Hyperlink" xfId="1496" builtinId="9" hidden="1"/>
    <cellStyle name="Followed Hyperlink" xfId="1485" builtinId="9" hidden="1"/>
    <cellStyle name="Followed Hyperlink" xfId="1493" builtinId="9" hidden="1"/>
    <cellStyle name="Followed Hyperlink" xfId="1411" builtinId="9" hidden="1"/>
    <cellStyle name="Followed Hyperlink" xfId="1491" builtinId="9" hidden="1"/>
    <cellStyle name="Followed Hyperlink" xfId="1484" builtinId="9" hidden="1"/>
    <cellStyle name="Followed Hyperlink" xfId="1490" builtinId="9" hidden="1"/>
    <cellStyle name="Followed Hyperlink" xfId="1514" builtinId="9" hidden="1"/>
    <cellStyle name="Followed Hyperlink" xfId="1494" builtinId="9" hidden="1"/>
    <cellStyle name="Followed Hyperlink" xfId="1488" builtinId="9" hidden="1"/>
    <cellStyle name="Followed Hyperlink" xfId="1487" builtinId="9" hidden="1"/>
    <cellStyle name="Followed Hyperlink" xfId="1497" builtinId="9" hidden="1"/>
    <cellStyle name="Followed Hyperlink" xfId="1511" builtinId="9" hidden="1"/>
    <cellStyle name="Followed Hyperlink" xfId="1509" builtinId="9" hidden="1"/>
    <cellStyle name="Followed Hyperlink" xfId="1502" builtinId="9" hidden="1"/>
    <cellStyle name="Followed Hyperlink" xfId="1517" builtinId="9" hidden="1"/>
    <cellStyle name="Followed Hyperlink" xfId="1507" builtinId="9" hidden="1"/>
    <cellStyle name="Followed Hyperlink" xfId="1595" builtinId="9" hidden="1"/>
    <cellStyle name="Followed Hyperlink" xfId="1500" builtinId="9" hidden="1"/>
    <cellStyle name="Followed Hyperlink" xfId="1515" builtinId="9" hidden="1"/>
    <cellStyle name="Followed Hyperlink" xfId="1512" builtinId="9" hidden="1"/>
    <cellStyle name="Followed Hyperlink" xfId="1506" builtinId="9" hidden="1"/>
    <cellStyle name="Followed Hyperlink" xfId="1410" builtinId="9" hidden="1"/>
    <cellStyle name="Followed Hyperlink" xfId="1594" builtinId="9" hidden="1"/>
    <cellStyle name="Followed Hyperlink" xfId="1504" builtinId="9" hidden="1"/>
    <cellStyle name="Followed Hyperlink" xfId="1501" builtinId="9" hidden="1"/>
    <cellStyle name="Followed Hyperlink" xfId="1516" builtinId="9" hidden="1"/>
    <cellStyle name="Followed Hyperlink" xfId="1510" builtinId="9" hidden="1"/>
    <cellStyle name="Followed Hyperlink" xfId="1499" builtinId="9" hidden="1"/>
    <cellStyle name="Followed Hyperlink" xfId="1593" builtinId="9" hidden="1"/>
    <cellStyle name="Followed Hyperlink" xfId="1508" builtinId="9" hidden="1"/>
    <cellStyle name="Followed Hyperlink" xfId="1505" builtinId="9" hidden="1"/>
    <cellStyle name="Followed Hyperlink" xfId="1498" builtinId="9" hidden="1"/>
    <cellStyle name="Followed Hyperlink" xfId="1513" builtinId="9" hidden="1"/>
    <cellStyle name="Followed Hyperlink" xfId="1503" builtinId="9" hidden="1"/>
    <cellStyle name="Followed Hyperlink" xfId="1596" builtinId="9" hidden="1"/>
    <cellStyle name="Followed Hyperlink" xfId="1597" builtinId="9" hidden="1"/>
    <cellStyle name="Followed Hyperlink" xfId="1598" builtinId="9" hidden="1"/>
    <cellStyle name="Followed Hyperlink" xfId="1599" builtinId="9" hidden="1"/>
    <cellStyle name="Followed Hyperlink" xfId="1600" builtinId="9" hidden="1"/>
    <cellStyle name="Followed Hyperlink" xfId="1601" builtinId="9" hidden="1"/>
    <cellStyle name="Followed Hyperlink" xfId="1602" builtinId="9" hidden="1"/>
    <cellStyle name="Followed Hyperlink" xfId="1603" builtinId="9" hidden="1"/>
    <cellStyle name="Followed Hyperlink" xfId="1604" builtinId="9" hidden="1"/>
    <cellStyle name="Followed Hyperlink" xfId="1605" builtinId="9" hidden="1"/>
    <cellStyle name="Followed Hyperlink" xfId="1606" builtinId="9" hidden="1"/>
    <cellStyle name="Followed Hyperlink" xfId="1607" builtinId="9" hidden="1"/>
    <cellStyle name="Followed Hyperlink" xfId="1608" builtinId="9" hidden="1"/>
    <cellStyle name="Followed Hyperlink" xfId="1609" builtinId="9" hidden="1"/>
    <cellStyle name="Followed Hyperlink" xfId="1610" builtinId="9" hidden="1"/>
    <cellStyle name="Followed Hyperlink" xfId="1611" builtinId="9" hidden="1"/>
    <cellStyle name="Followed Hyperlink" xfId="1612" builtinId="9" hidden="1"/>
    <cellStyle name="Followed Hyperlink" xfId="1613" builtinId="9" hidden="1"/>
    <cellStyle name="Followed Hyperlink" xfId="1614" builtinId="9" hidden="1"/>
    <cellStyle name="Followed Hyperlink" xfId="1615" builtinId="9" hidden="1"/>
    <cellStyle name="Followed Hyperlink" xfId="1616" builtinId="9" hidden="1"/>
    <cellStyle name="Followed Hyperlink" xfId="1617" builtinId="9" hidden="1"/>
    <cellStyle name="Followed Hyperlink" xfId="1618" builtinId="9" hidden="1"/>
    <cellStyle name="Followed Hyperlink" xfId="1619" builtinId="9" hidden="1"/>
    <cellStyle name="Followed Hyperlink" xfId="1620" builtinId="9" hidden="1"/>
    <cellStyle name="Followed Hyperlink" xfId="1621" builtinId="9" hidden="1"/>
    <cellStyle name="Followed Hyperlink" xfId="1622" builtinId="9" hidden="1"/>
    <cellStyle name="Followed Hyperlink" xfId="1623" builtinId="9" hidden="1"/>
    <cellStyle name="Followed Hyperlink" xfId="1624" builtinId="9" hidden="1"/>
    <cellStyle name="Followed Hyperlink" xfId="1625" builtinId="9" hidden="1"/>
    <cellStyle name="Followed Hyperlink" xfId="1626" builtinId="9" hidden="1"/>
    <cellStyle name="Followed Hyperlink" xfId="1627" builtinId="9" hidden="1"/>
    <cellStyle name="Followed Hyperlink" xfId="1628" builtinId="9" hidden="1"/>
    <cellStyle name="Followed Hyperlink" xfId="1629" builtinId="9" hidden="1"/>
    <cellStyle name="Followed Hyperlink" xfId="1634" builtinId="9" hidden="1"/>
    <cellStyle name="Followed Hyperlink" xfId="1635" builtinId="9" hidden="1"/>
    <cellStyle name="Followed Hyperlink" xfId="1636" builtinId="9" hidden="1"/>
    <cellStyle name="Followed Hyperlink" xfId="1637" builtinId="9" hidden="1"/>
    <cellStyle name="Followed Hyperlink" xfId="1638" builtinId="9" hidden="1"/>
    <cellStyle name="Followed Hyperlink" xfId="1639" builtinId="9" hidden="1"/>
    <cellStyle name="Followed Hyperlink" xfId="1640" builtinId="9" hidden="1"/>
    <cellStyle name="Followed Hyperlink" xfId="1641" builtinId="9" hidden="1"/>
    <cellStyle name="Followed Hyperlink" xfId="1642" builtinId="9" hidden="1"/>
    <cellStyle name="Followed Hyperlink" xfId="1643" builtinId="9" hidden="1"/>
    <cellStyle name="Followed Hyperlink" xfId="1644" builtinId="9" hidden="1"/>
    <cellStyle name="Followed Hyperlink" xfId="1645" builtinId="9" hidden="1"/>
    <cellStyle name="Followed Hyperlink" xfId="1646" builtinId="9" hidden="1"/>
    <cellStyle name="Followed Hyperlink" xfId="1647" builtinId="9" hidden="1"/>
    <cellStyle name="Followed Hyperlink" xfId="1648" builtinId="9" hidden="1"/>
    <cellStyle name="Followed Hyperlink" xfId="1649" builtinId="9" hidden="1"/>
    <cellStyle name="Followed Hyperlink" xfId="1650" builtinId="9" hidden="1"/>
    <cellStyle name="Followed Hyperlink" xfId="1651" builtinId="9" hidden="1"/>
    <cellStyle name="Followed Hyperlink" xfId="1652" builtinId="9" hidden="1"/>
    <cellStyle name="Followed Hyperlink" xfId="1653" builtinId="9" hidden="1"/>
    <cellStyle name="Followed Hyperlink" xfId="1654" builtinId="9" hidden="1"/>
    <cellStyle name="Followed Hyperlink" xfId="1655" builtinId="9" hidden="1"/>
    <cellStyle name="Followed Hyperlink" xfId="1656" builtinId="9" hidden="1"/>
    <cellStyle name="Followed Hyperlink" xfId="1657" builtinId="9" hidden="1"/>
    <cellStyle name="Followed Hyperlink" xfId="1658" builtinId="9" hidden="1"/>
    <cellStyle name="Followed Hyperlink" xfId="1659" builtinId="9" hidden="1"/>
    <cellStyle name="Followed Hyperlink" xfId="1660" builtinId="9" hidden="1"/>
    <cellStyle name="Followed Hyperlink" xfId="1661" builtinId="9" hidden="1"/>
    <cellStyle name="Followed Hyperlink" xfId="1662" builtinId="9" hidden="1"/>
    <cellStyle name="Followed Hyperlink" xfId="1663" builtinId="9" hidden="1"/>
    <cellStyle name="Followed Hyperlink" xfId="1664" builtinId="9" hidden="1"/>
    <cellStyle name="Followed Hyperlink" xfId="1665" builtinId="9" hidden="1"/>
    <cellStyle name="Followed Hyperlink" xfId="1666" builtinId="9" hidden="1"/>
    <cellStyle name="Followed Hyperlink" xfId="1667" builtinId="9" hidden="1"/>
    <cellStyle name="Followed Hyperlink" xfId="1668" builtinId="9" hidden="1"/>
    <cellStyle name="Followed Hyperlink" xfId="1669" builtinId="9" hidden="1"/>
    <cellStyle name="Followed Hyperlink" xfId="1670" builtinId="9" hidden="1"/>
    <cellStyle name="Followed Hyperlink" xfId="1671" builtinId="9" hidden="1"/>
    <cellStyle name="Followed Hyperlink" xfId="1672" builtinId="9" hidden="1"/>
    <cellStyle name="Followed Hyperlink" xfId="1673" builtinId="9" hidden="1"/>
    <cellStyle name="Followed Hyperlink" xfId="1674" builtinId="9" hidden="1"/>
    <cellStyle name="Followed Hyperlink" xfId="1675" builtinId="9" hidden="1"/>
    <cellStyle name="Followed Hyperlink" xfId="1676" builtinId="9" hidden="1"/>
    <cellStyle name="Followed Hyperlink" xfId="1677" builtinId="9" hidden="1"/>
    <cellStyle name="Followed Hyperlink" xfId="1678" builtinId="9" hidden="1"/>
    <cellStyle name="Followed Hyperlink" xfId="1679" builtinId="9" hidden="1"/>
    <cellStyle name="Followed Hyperlink" xfId="1680" builtinId="9" hidden="1"/>
    <cellStyle name="Followed Hyperlink" xfId="1681" builtinId="9" hidden="1"/>
    <cellStyle name="Followed Hyperlink" xfId="1682" builtinId="9" hidden="1"/>
    <cellStyle name="Followed Hyperlink" xfId="1683" builtinId="9" hidden="1"/>
    <cellStyle name="Followed Hyperlink" xfId="1684" builtinId="9" hidden="1"/>
    <cellStyle name="Followed Hyperlink" xfId="1685" builtinId="9" hidden="1"/>
    <cellStyle name="Followed Hyperlink" xfId="1686" builtinId="9" hidden="1"/>
    <cellStyle name="Followed Hyperlink" xfId="1687" builtinId="9" hidden="1"/>
    <cellStyle name="Followed Hyperlink" xfId="1688" builtinId="9" hidden="1"/>
    <cellStyle name="Followed Hyperlink" xfId="1689" builtinId="9" hidden="1"/>
    <cellStyle name="Followed Hyperlink" xfId="1690" builtinId="9" hidden="1"/>
    <cellStyle name="Followed Hyperlink" xfId="1691" builtinId="9" hidden="1"/>
    <cellStyle name="Followed Hyperlink" xfId="1693" builtinId="9" hidden="1"/>
    <cellStyle name="Followed Hyperlink" xfId="1694" builtinId="9" hidden="1"/>
    <cellStyle name="Followed Hyperlink" xfId="1695" builtinId="9" hidden="1"/>
    <cellStyle name="Followed Hyperlink" xfId="1696" builtinId="9" hidden="1"/>
    <cellStyle name="Followed Hyperlink" xfId="1697" builtinId="9" hidden="1"/>
    <cellStyle name="Followed Hyperlink" xfId="1698" builtinId="9" hidden="1"/>
    <cellStyle name="Followed Hyperlink" xfId="1699" builtinId="9" hidden="1"/>
    <cellStyle name="Followed Hyperlink" xfId="1700" builtinId="9" hidden="1"/>
    <cellStyle name="Followed Hyperlink" xfId="1701" builtinId="9" hidden="1"/>
    <cellStyle name="Followed Hyperlink" xfId="1702" builtinId="9" hidden="1"/>
    <cellStyle name="Followed Hyperlink" xfId="1703" builtinId="9" hidden="1"/>
    <cellStyle name="Followed Hyperlink" xfId="1704" builtinId="9" hidden="1"/>
    <cellStyle name="Followed Hyperlink" xfId="1705" builtinId="9" hidden="1"/>
    <cellStyle name="Followed Hyperlink" xfId="1706" builtinId="9" hidden="1"/>
    <cellStyle name="Followed Hyperlink" xfId="1722" builtinId="9" hidden="1"/>
    <cellStyle name="Followed Hyperlink" xfId="1746" builtinId="9" hidden="1"/>
    <cellStyle name="Followed Hyperlink" xfId="1747" builtinId="9" hidden="1"/>
    <cellStyle name="Followed Hyperlink" xfId="1748" builtinId="9" hidden="1"/>
    <cellStyle name="Followed Hyperlink" xfId="1749" builtinId="9" hidden="1"/>
    <cellStyle name="Followed Hyperlink" xfId="1750" builtinId="9" hidden="1"/>
    <cellStyle name="Followed Hyperlink" xfId="1751" builtinId="9" hidden="1"/>
    <cellStyle name="Followed Hyperlink" xfId="1752" builtinId="9" hidden="1"/>
    <cellStyle name="Followed Hyperlink" xfId="1753" builtinId="9" hidden="1"/>
    <cellStyle name="Followed Hyperlink" xfId="1754" builtinId="9" hidden="1"/>
    <cellStyle name="Followed Hyperlink" xfId="1755" builtinId="9" hidden="1"/>
    <cellStyle name="Followed Hyperlink" xfId="1756" builtinId="9" hidden="1"/>
    <cellStyle name="Followed Hyperlink" xfId="1757" builtinId="9" hidden="1"/>
    <cellStyle name="Followed Hyperlink" xfId="1758" builtinId="9" hidden="1"/>
    <cellStyle name="Followed Hyperlink" xfId="1759" builtinId="9" hidden="1"/>
    <cellStyle name="Followed Hyperlink" xfId="1760" builtinId="9" hidden="1"/>
    <cellStyle name="Followed Hyperlink" xfId="1761" builtinId="9" hidden="1"/>
    <cellStyle name="Followed Hyperlink" xfId="1762" builtinId="9" hidden="1"/>
    <cellStyle name="Followed Hyperlink" xfId="1763" builtinId="9" hidden="1"/>
    <cellStyle name="Followed Hyperlink" xfId="1764" builtinId="9" hidden="1"/>
    <cellStyle name="Followed Hyperlink" xfId="1765" builtinId="9" hidden="1"/>
    <cellStyle name="Followed Hyperlink" xfId="1766" builtinId="9" hidden="1"/>
    <cellStyle name="Followed Hyperlink" xfId="1767" builtinId="9" hidden="1"/>
    <cellStyle name="Followed Hyperlink" xfId="1768" builtinId="9" hidden="1"/>
    <cellStyle name="Followed Hyperlink" xfId="1769" builtinId="9" hidden="1"/>
    <cellStyle name="Followed Hyperlink" xfId="1770" builtinId="9" hidden="1"/>
    <cellStyle name="Followed Hyperlink" xfId="1771" builtinId="9" hidden="1"/>
    <cellStyle name="Followed Hyperlink" xfId="1772" builtinId="9" hidden="1"/>
    <cellStyle name="Followed Hyperlink" xfId="1773" builtinId="9" hidden="1"/>
    <cellStyle name="Followed Hyperlink" xfId="1774" builtinId="9" hidden="1"/>
    <cellStyle name="Followed Hyperlink" xfId="1775" builtinId="9" hidden="1"/>
    <cellStyle name="Followed Hyperlink" xfId="1776" builtinId="9" hidden="1"/>
    <cellStyle name="Followed Hyperlink" xfId="1777" builtinId="9" hidden="1"/>
    <cellStyle name="Followed Hyperlink" xfId="1778" builtinId="9" hidden="1"/>
    <cellStyle name="Followed Hyperlink" xfId="1779" builtinId="9" hidden="1"/>
    <cellStyle name="Followed Hyperlink" xfId="1780" builtinId="9" hidden="1"/>
    <cellStyle name="Followed Hyperlink" xfId="1781" builtinId="9" hidden="1"/>
    <cellStyle name="Followed Hyperlink" xfId="1782" builtinId="9" hidden="1"/>
    <cellStyle name="Followed Hyperlink" xfId="1783" builtinId="9" hidden="1"/>
    <cellStyle name="Followed Hyperlink" xfId="1784" builtinId="9" hidden="1"/>
    <cellStyle name="Followed Hyperlink" xfId="1785" builtinId="9" hidden="1"/>
    <cellStyle name="Followed Hyperlink" xfId="1786" builtinId="9" hidden="1"/>
    <cellStyle name="Followed Hyperlink" xfId="1787" builtinId="9" hidden="1"/>
    <cellStyle name="Followed Hyperlink" xfId="1788" builtinId="9" hidden="1"/>
    <cellStyle name="Followed Hyperlink" xfId="1789" builtinId="9" hidden="1"/>
    <cellStyle name="Followed Hyperlink" xfId="1790" builtinId="9" hidden="1"/>
    <cellStyle name="Followed Hyperlink" xfId="1791" builtinId="9" hidden="1"/>
    <cellStyle name="Followed Hyperlink" xfId="1792" builtinId="9" hidden="1"/>
    <cellStyle name="Followed Hyperlink" xfId="1793" builtinId="9" hidden="1"/>
    <cellStyle name="Followed Hyperlink" xfId="1794" builtinId="9" hidden="1"/>
    <cellStyle name="Followed Hyperlink" xfId="1795" builtinId="9" hidden="1"/>
    <cellStyle name="Followed Hyperlink" xfId="1796" builtinId="9" hidden="1"/>
    <cellStyle name="Followed Hyperlink" xfId="1797" builtinId="9" hidden="1"/>
    <cellStyle name="Followed Hyperlink" xfId="1798" builtinId="9" hidden="1"/>
    <cellStyle name="Followed Hyperlink" xfId="1799" builtinId="9" hidden="1"/>
    <cellStyle name="Followed Hyperlink" xfId="1800" builtinId="9" hidden="1"/>
    <cellStyle name="Followed Hyperlink" xfId="1801" builtinId="9" hidden="1"/>
    <cellStyle name="Followed Hyperlink" xfId="1802" builtinId="9" hidden="1"/>
    <cellStyle name="Followed Hyperlink" xfId="1803" builtinId="9" hidden="1"/>
    <cellStyle name="Followed Hyperlink" xfId="1804" builtinId="9" hidden="1"/>
    <cellStyle name="Followed Hyperlink" xfId="1805" builtinId="9" hidden="1"/>
    <cellStyle name="Followed Hyperlink" xfId="1806" builtinId="9" hidden="1"/>
    <cellStyle name="Followed Hyperlink" xfId="1807" builtinId="9" hidden="1"/>
    <cellStyle name="Followed Hyperlink" xfId="1808" builtinId="9" hidden="1"/>
    <cellStyle name="Followed Hyperlink" xfId="1809" builtinId="9" hidden="1"/>
    <cellStyle name="Followed Hyperlink" xfId="1810" builtinId="9" hidden="1"/>
    <cellStyle name="Followed Hyperlink" xfId="1811" builtinId="9" hidden="1"/>
    <cellStyle name="Followed Hyperlink" xfId="1812" builtinId="9" hidden="1"/>
    <cellStyle name="Followed Hyperlink" xfId="1813" builtinId="9" hidden="1"/>
    <cellStyle name="Followed Hyperlink" xfId="1814" builtinId="9" hidden="1"/>
    <cellStyle name="Followed Hyperlink" xfId="1815" builtinId="9" hidden="1"/>
    <cellStyle name="Followed Hyperlink" xfId="1816" builtinId="9" hidden="1"/>
    <cellStyle name="Followed Hyperlink" xfId="1817" builtinId="9" hidden="1"/>
    <cellStyle name="Followed Hyperlink" xfId="1818" builtinId="9" hidden="1"/>
    <cellStyle name="Followed Hyperlink" xfId="1819" builtinId="9" hidden="1"/>
    <cellStyle name="Followed Hyperlink" xfId="1820" builtinId="9" hidden="1"/>
    <cellStyle name="Followed Hyperlink" xfId="1821" builtinId="9" hidden="1"/>
    <cellStyle name="Followed Hyperlink" xfId="1822" builtinId="9" hidden="1"/>
    <cellStyle name="Followed Hyperlink" xfId="1823" builtinId="9" hidden="1"/>
    <cellStyle name="Followed Hyperlink" xfId="1824" builtinId="9" hidden="1"/>
    <cellStyle name="Followed Hyperlink" xfId="1825" builtinId="9" hidden="1"/>
    <cellStyle name="Followed Hyperlink" xfId="1826" builtinId="9" hidden="1"/>
    <cellStyle name="Followed Hyperlink" xfId="1827" builtinId="9" hidden="1"/>
    <cellStyle name="Followed Hyperlink" xfId="1828" builtinId="9" hidden="1"/>
    <cellStyle name="Followed Hyperlink" xfId="1829" builtinId="9" hidden="1"/>
    <cellStyle name="Followed Hyperlink" xfId="1830" builtinId="9" hidden="1"/>
    <cellStyle name="Followed Hyperlink" xfId="1831" builtinId="9" hidden="1"/>
    <cellStyle name="Followed Hyperlink" xfId="1832" builtinId="9" hidden="1"/>
    <cellStyle name="Followed Hyperlink" xfId="1833" builtinId="9" hidden="1"/>
    <cellStyle name="Followed Hyperlink" xfId="1834" builtinId="9" hidden="1"/>
    <cellStyle name="Followed Hyperlink" xfId="1835" builtinId="9" hidden="1"/>
    <cellStyle name="Followed Hyperlink" xfId="1836" builtinId="9" hidden="1"/>
    <cellStyle name="Followed Hyperlink" xfId="1837" builtinId="9" hidden="1"/>
    <cellStyle name="Followed Hyperlink" xfId="1838" builtinId="9" hidden="1"/>
    <cellStyle name="Followed Hyperlink" xfId="1839" builtinId="9" hidden="1"/>
    <cellStyle name="Followed Hyperlink" xfId="1840" builtinId="9" hidden="1"/>
    <cellStyle name="Followed Hyperlink" xfId="1841" builtinId="9" hidden="1"/>
    <cellStyle name="Followed Hyperlink" xfId="1842" builtinId="9" hidden="1"/>
    <cellStyle name="Followed Hyperlink" xfId="1843" builtinId="9" hidden="1"/>
    <cellStyle name="Followed Hyperlink" xfId="1844" builtinId="9" hidden="1"/>
    <cellStyle name="Followed Hyperlink" xfId="1845" builtinId="9" hidden="1"/>
    <cellStyle name="Followed Hyperlink" xfId="1846" builtinId="9" hidden="1"/>
    <cellStyle name="Followed Hyperlink" xfId="1847" builtinId="9" hidden="1"/>
    <cellStyle name="Followed Hyperlink" xfId="1848" builtinId="9" hidden="1"/>
    <cellStyle name="Followed Hyperlink" xfId="1849" builtinId="9" hidden="1"/>
    <cellStyle name="Followed Hyperlink" xfId="1850" builtinId="9" hidden="1"/>
    <cellStyle name="Followed Hyperlink" xfId="1851" builtinId="9" hidden="1"/>
    <cellStyle name="Followed Hyperlink" xfId="1852" builtinId="9" hidden="1"/>
    <cellStyle name="Followed Hyperlink" xfId="1853" builtinId="9" hidden="1"/>
    <cellStyle name="Followed Hyperlink" xfId="1854" builtinId="9" hidden="1"/>
    <cellStyle name="Followed Hyperlink" xfId="1855" builtinId="9" hidden="1"/>
    <cellStyle name="Followed Hyperlink" xfId="1856" builtinId="9" hidden="1"/>
    <cellStyle name="Followed Hyperlink" xfId="1857" builtinId="9" hidden="1"/>
    <cellStyle name="Followed Hyperlink" xfId="1858" builtinId="9" hidden="1"/>
    <cellStyle name="Followed Hyperlink" xfId="1859" builtinId="9" hidden="1"/>
    <cellStyle name="Followed Hyperlink" xfId="1860" builtinId="9" hidden="1"/>
    <cellStyle name="Followed Hyperlink" xfId="1861" builtinId="9" hidden="1"/>
    <cellStyle name="Followed Hyperlink" xfId="1862" builtinId="9" hidden="1"/>
    <cellStyle name="Followed Hyperlink" xfId="1863" builtinId="9" hidden="1"/>
    <cellStyle name="Followed Hyperlink" xfId="1864" builtinId="9" hidden="1"/>
    <cellStyle name="Followed Hyperlink" xfId="1865" builtinId="9" hidden="1"/>
    <cellStyle name="Followed Hyperlink" xfId="1866" builtinId="9" hidden="1"/>
    <cellStyle name="Followed Hyperlink" xfId="1867" builtinId="9" hidden="1"/>
    <cellStyle name="Followed Hyperlink" xfId="1868" builtinId="9" hidden="1"/>
    <cellStyle name="Followed Hyperlink" xfId="1869" builtinId="9" hidden="1"/>
    <cellStyle name="Followed Hyperlink" xfId="1870" builtinId="9" hidden="1"/>
    <cellStyle name="Followed Hyperlink" xfId="1871" builtinId="9" hidden="1"/>
    <cellStyle name="Followed Hyperlink" xfId="1872" builtinId="9" hidden="1"/>
    <cellStyle name="Followed Hyperlink" xfId="1873" builtinId="9" hidden="1"/>
    <cellStyle name="Followed Hyperlink" xfId="1874" builtinId="9" hidden="1"/>
    <cellStyle name="Followed Hyperlink" xfId="1875" builtinId="9" hidden="1"/>
    <cellStyle name="Followed Hyperlink" xfId="1876" builtinId="9" hidden="1"/>
    <cellStyle name="Followed Hyperlink" xfId="1877" builtinId="9" hidden="1"/>
    <cellStyle name="Followed Hyperlink" xfId="1878" builtinId="9" hidden="1"/>
    <cellStyle name="Followed Hyperlink" xfId="1879" builtinId="9" hidden="1"/>
    <cellStyle name="Followed Hyperlink" xfId="1880" builtinId="9" hidden="1"/>
    <cellStyle name="Followed Hyperlink" xfId="1881" builtinId="9" hidden="1"/>
    <cellStyle name="Followed Hyperlink" xfId="1882" builtinId="9" hidden="1"/>
    <cellStyle name="Followed Hyperlink" xfId="1883" builtinId="9" hidden="1"/>
    <cellStyle name="Followed Hyperlink" xfId="1884" builtinId="9" hidden="1"/>
    <cellStyle name="Followed Hyperlink" xfId="1885" builtinId="9" hidden="1"/>
    <cellStyle name="Followed Hyperlink" xfId="1886" builtinId="9" hidden="1"/>
    <cellStyle name="Followed Hyperlink" xfId="1887" builtinId="9" hidden="1"/>
    <cellStyle name="Followed Hyperlink" xfId="1888" builtinId="9" hidden="1"/>
    <cellStyle name="Followed Hyperlink" xfId="1890" builtinId="9" hidden="1"/>
    <cellStyle name="Followed Hyperlink" xfId="1692" builtinId="9" hidden="1"/>
    <cellStyle name="Followed Hyperlink" xfId="1708" builtinId="9" hidden="1"/>
    <cellStyle name="Followed Hyperlink" xfId="1711" builtinId="9" hidden="1"/>
    <cellStyle name="Followed Hyperlink" xfId="1632" builtinId="9" hidden="1"/>
    <cellStyle name="Followed Hyperlink" xfId="1630" builtinId="9" hidden="1"/>
    <cellStyle name="Followed Hyperlink" xfId="1715" builtinId="9" hidden="1"/>
    <cellStyle name="Followed Hyperlink" xfId="1707" builtinId="9" hidden="1"/>
    <cellStyle name="Followed Hyperlink" xfId="1717" builtinId="9" hidden="1"/>
    <cellStyle name="Followed Hyperlink" xfId="1718" builtinId="9" hidden="1"/>
    <cellStyle name="Followed Hyperlink" xfId="1712" builtinId="9" hidden="1"/>
    <cellStyle name="Followed Hyperlink" xfId="1709" builtinId="9" hidden="1"/>
    <cellStyle name="Followed Hyperlink" xfId="1714" builtinId="9" hidden="1"/>
    <cellStyle name="Followed Hyperlink" xfId="1741" builtinId="9" hidden="1"/>
    <cellStyle name="Followed Hyperlink" xfId="1734" builtinId="9" hidden="1"/>
    <cellStyle name="Followed Hyperlink" xfId="1727" builtinId="9" hidden="1"/>
    <cellStyle name="Followed Hyperlink" xfId="1743" builtinId="9" hidden="1"/>
    <cellStyle name="Followed Hyperlink" xfId="1732" builtinId="9" hidden="1"/>
    <cellStyle name="Followed Hyperlink" xfId="1713" builtinId="9" hidden="1"/>
    <cellStyle name="Followed Hyperlink" xfId="1729" builtinId="9" hidden="1"/>
    <cellStyle name="Followed Hyperlink" xfId="1633" builtinId="9" hidden="1"/>
    <cellStyle name="Followed Hyperlink" xfId="1738" builtinId="9" hidden="1"/>
    <cellStyle name="Followed Hyperlink" xfId="1731" builtinId="9" hidden="1"/>
    <cellStyle name="Followed Hyperlink" xfId="1631" builtinId="9" hidden="1"/>
    <cellStyle name="Followed Hyperlink" xfId="1736" builtinId="9" hidden="1"/>
    <cellStyle name="Followed Hyperlink" xfId="1733" builtinId="9" hidden="1"/>
    <cellStyle name="Followed Hyperlink" xfId="1726" builtinId="9" hidden="1"/>
    <cellStyle name="Followed Hyperlink" xfId="1742" builtinId="9" hidden="1"/>
    <cellStyle name="Followed Hyperlink" xfId="1735" builtinId="9" hidden="1"/>
    <cellStyle name="Followed Hyperlink" xfId="1724" builtinId="9" hidden="1"/>
    <cellStyle name="Followed Hyperlink" xfId="1737" builtinId="9" hidden="1"/>
    <cellStyle name="Followed Hyperlink" xfId="1730" builtinId="9" hidden="1"/>
    <cellStyle name="Followed Hyperlink" xfId="1723" builtinId="9" hidden="1"/>
    <cellStyle name="Followed Hyperlink" xfId="1739" builtinId="9" hidden="1"/>
    <cellStyle name="Followed Hyperlink" xfId="1728" builtinId="9" hidden="1"/>
    <cellStyle name="Followed Hyperlink" xfId="1740" builtinId="9" hidden="1"/>
    <cellStyle name="Followed Hyperlink" xfId="1891" builtinId="9" hidden="1"/>
    <cellStyle name="Followed Hyperlink" xfId="1892" builtinId="9" hidden="1"/>
    <cellStyle name="Followed Hyperlink" xfId="1893" builtinId="9" hidden="1"/>
    <cellStyle name="Followed Hyperlink" xfId="1894" builtinId="9" hidden="1"/>
    <cellStyle name="Followed Hyperlink" xfId="1895" builtinId="9" hidden="1"/>
    <cellStyle name="Followed Hyperlink" xfId="1896" builtinId="9" hidden="1"/>
    <cellStyle name="Followed Hyperlink" xfId="1897" builtinId="9" hidden="1"/>
    <cellStyle name="Followed Hyperlink" xfId="1898" builtinId="9" hidden="1"/>
    <cellStyle name="Followed Hyperlink" xfId="1899" builtinId="9" hidden="1"/>
    <cellStyle name="Followed Hyperlink" xfId="1900" builtinId="9" hidden="1"/>
    <cellStyle name="Followed Hyperlink" xfId="1901" builtinId="9" hidden="1"/>
    <cellStyle name="Followed Hyperlink" xfId="1902" builtinId="9" hidden="1"/>
    <cellStyle name="Followed Hyperlink" xfId="1903" builtinId="9" hidden="1"/>
    <cellStyle name="Followed Hyperlink" xfId="1904" builtinId="9" hidden="1"/>
    <cellStyle name="Followed Hyperlink" xfId="1905" builtinId="9" hidden="1"/>
    <cellStyle name="Followed Hyperlink" xfId="1906" builtinId="9" hidden="1"/>
    <cellStyle name="Followed Hyperlink" xfId="1907" builtinId="9" hidden="1"/>
    <cellStyle name="Followed Hyperlink" xfId="1908" builtinId="9" hidden="1"/>
    <cellStyle name="Followed Hyperlink" xfId="1909" builtinId="9" hidden="1"/>
    <cellStyle name="Followed Hyperlink" xfId="1910" builtinId="9" hidden="1"/>
    <cellStyle name="Followed Hyperlink" xfId="1911" builtinId="9" hidden="1"/>
    <cellStyle name="Followed Hyperlink" xfId="1912" builtinId="9" hidden="1"/>
    <cellStyle name="Followed Hyperlink" xfId="1914" builtinId="9" hidden="1"/>
    <cellStyle name="Followed Hyperlink" xfId="1915" builtinId="9" hidden="1"/>
    <cellStyle name="Followed Hyperlink" xfId="1916" builtinId="9" hidden="1"/>
    <cellStyle name="Followed Hyperlink" xfId="1917" builtinId="9" hidden="1"/>
    <cellStyle name="Followed Hyperlink" xfId="1918" builtinId="9" hidden="1"/>
    <cellStyle name="Followed Hyperlink" xfId="1919" builtinId="9" hidden="1"/>
    <cellStyle name="Followed Hyperlink" xfId="1920" builtinId="9" hidden="1"/>
    <cellStyle name="Followed Hyperlink" xfId="1921" builtinId="9" hidden="1"/>
    <cellStyle name="Followed Hyperlink" xfId="1922" builtinId="9" hidden="1"/>
    <cellStyle name="Followed Hyperlink" xfId="1923" builtinId="9" hidden="1"/>
    <cellStyle name="Followed Hyperlink" xfId="1924" builtinId="9" hidden="1"/>
    <cellStyle name="Followed Hyperlink" xfId="1925" builtinId="9" hidden="1"/>
    <cellStyle name="Followed Hyperlink" xfId="1926" builtinId="9" hidden="1"/>
    <cellStyle name="Followed Hyperlink" xfId="1927" builtinId="9" hidden="1"/>
    <cellStyle name="Followed Hyperlink" xfId="1962" builtinId="9" hidden="1"/>
    <cellStyle name="Followed Hyperlink" xfId="1961" builtinId="9" hidden="1"/>
    <cellStyle name="Followed Hyperlink" xfId="1720" builtinId="9" hidden="1"/>
    <cellStyle name="Followed Hyperlink" xfId="1721" builtinId="9" hidden="1"/>
    <cellStyle name="Followed Hyperlink" xfId="1936" builtinId="9" hidden="1"/>
    <cellStyle name="Followed Hyperlink" xfId="1934" builtinId="9" hidden="1"/>
    <cellStyle name="Followed Hyperlink" xfId="1913" builtinId="9" hidden="1"/>
    <cellStyle name="Followed Hyperlink" xfId="1931" builtinId="9" hidden="1"/>
    <cellStyle name="Followed Hyperlink" xfId="1930" builtinId="9" hidden="1"/>
    <cellStyle name="Followed Hyperlink" xfId="1929" builtinId="9" hidden="1"/>
    <cellStyle name="Followed Hyperlink" xfId="1928" builtinId="9" hidden="1"/>
    <cellStyle name="Followed Hyperlink" xfId="1932" builtinId="9" hidden="1"/>
    <cellStyle name="Followed Hyperlink" xfId="1938" builtinId="9" hidden="1"/>
    <cellStyle name="Followed Hyperlink" xfId="1937" builtinId="9" hidden="1"/>
    <cellStyle name="Followed Hyperlink" xfId="1935" builtinId="9" hidden="1"/>
    <cellStyle name="Followed Hyperlink" xfId="1933" builtinId="9" hidden="1"/>
    <cellStyle name="Followed Hyperlink" xfId="1957" builtinId="9" hidden="1"/>
    <cellStyle name="Followed Hyperlink" xfId="1953" builtinId="9" hidden="1"/>
    <cellStyle name="Followed Hyperlink" xfId="1949" builtinId="9" hidden="1"/>
    <cellStyle name="Followed Hyperlink" xfId="1945" builtinId="9" hidden="1"/>
    <cellStyle name="Followed Hyperlink" xfId="1941" builtinId="9" hidden="1"/>
    <cellStyle name="Followed Hyperlink" xfId="1716" builtinId="9" hidden="1"/>
    <cellStyle name="Followed Hyperlink" xfId="1960" builtinId="9" hidden="1"/>
    <cellStyle name="Followed Hyperlink" xfId="1956" builtinId="9" hidden="1"/>
    <cellStyle name="Followed Hyperlink" xfId="1952" builtinId="9" hidden="1"/>
    <cellStyle name="Followed Hyperlink" xfId="1948" builtinId="9" hidden="1"/>
    <cellStyle name="Followed Hyperlink" xfId="1944" builtinId="9" hidden="1"/>
    <cellStyle name="Followed Hyperlink" xfId="1940" builtinId="9" hidden="1"/>
    <cellStyle name="Followed Hyperlink" xfId="1959" builtinId="9" hidden="1"/>
    <cellStyle name="Followed Hyperlink" xfId="1955" builtinId="9" hidden="1"/>
    <cellStyle name="Followed Hyperlink" xfId="1951" builtinId="9" hidden="1"/>
    <cellStyle name="Followed Hyperlink" xfId="1947" builtinId="9" hidden="1"/>
    <cellStyle name="Followed Hyperlink" xfId="1943" builtinId="9" hidden="1"/>
    <cellStyle name="Followed Hyperlink" xfId="1963" builtinId="9" hidden="1"/>
    <cellStyle name="Followed Hyperlink" xfId="1710" builtinId="9" hidden="1"/>
    <cellStyle name="Followed Hyperlink" xfId="1958" builtinId="9" hidden="1"/>
    <cellStyle name="Followed Hyperlink" xfId="1954" builtinId="9" hidden="1"/>
    <cellStyle name="Followed Hyperlink" xfId="1950" builtinId="9" hidden="1"/>
    <cellStyle name="Followed Hyperlink" xfId="1946" builtinId="9" hidden="1"/>
    <cellStyle name="Followed Hyperlink" xfId="1942" builtinId="9" hidden="1"/>
    <cellStyle name="Followed Hyperlink" xfId="1939" builtinId="9" hidden="1"/>
    <cellStyle name="Followed Hyperlink" xfId="1964" builtinId="9" hidden="1"/>
    <cellStyle name="Followed Hyperlink" xfId="1965" builtinId="9" hidden="1"/>
    <cellStyle name="Followed Hyperlink" xfId="1966" builtinId="9" hidden="1"/>
    <cellStyle name="Followed Hyperlink" xfId="1967" builtinId="9" hidden="1"/>
    <cellStyle name="Followed Hyperlink" xfId="1968" builtinId="9" hidden="1"/>
    <cellStyle name="Followed Hyperlink" xfId="1969" builtinId="9" hidden="1"/>
    <cellStyle name="Followed Hyperlink" xfId="1970" builtinId="9" hidden="1"/>
    <cellStyle name="Followed Hyperlink" xfId="1971" builtinId="9" hidden="1"/>
    <cellStyle name="Followed Hyperlink" xfId="1972" builtinId="9" hidden="1"/>
    <cellStyle name="Followed Hyperlink" xfId="1973" builtinId="9" hidden="1"/>
    <cellStyle name="Followed Hyperlink" xfId="1974" builtinId="9" hidden="1"/>
    <cellStyle name="Followed Hyperlink" xfId="1975" builtinId="9" hidden="1"/>
    <cellStyle name="Followed Hyperlink" xfId="1976" builtinId="9" hidden="1"/>
    <cellStyle name="Followed Hyperlink" xfId="1977" builtinId="9" hidden="1"/>
    <cellStyle name="Followed Hyperlink" xfId="1978" builtinId="9" hidden="1"/>
    <cellStyle name="Followed Hyperlink" xfId="1979" builtinId="9" hidden="1"/>
    <cellStyle name="Followed Hyperlink" xfId="1980" builtinId="9" hidden="1"/>
    <cellStyle name="Followed Hyperlink" xfId="1981" builtinId="9" hidden="1"/>
    <cellStyle name="Followed Hyperlink" xfId="1982" builtinId="9" hidden="1"/>
    <cellStyle name="Followed Hyperlink" xfId="1983" builtinId="9" hidden="1"/>
    <cellStyle name="Followed Hyperlink" xfId="1984" builtinId="9" hidden="1"/>
    <cellStyle name="Followed Hyperlink" xfId="1985" builtinId="9" hidden="1"/>
    <cellStyle name="Followed Hyperlink" xfId="1986" builtinId="9" hidden="1"/>
    <cellStyle name="Followed Hyperlink" xfId="1987" builtinId="9" hidden="1"/>
    <cellStyle name="Followed Hyperlink" xfId="1988" builtinId="9" hidden="1"/>
    <cellStyle name="Followed Hyperlink" xfId="1989" builtinId="9" hidden="1"/>
    <cellStyle name="Followed Hyperlink" xfId="1990" builtinId="9" hidden="1"/>
    <cellStyle name="Followed Hyperlink" xfId="1991" builtinId="9" hidden="1"/>
    <cellStyle name="Followed Hyperlink" xfId="1992" builtinId="9" hidden="1"/>
    <cellStyle name="Followed Hyperlink" xfId="1993" builtinId="9" hidden="1"/>
    <cellStyle name="Followed Hyperlink" xfId="1994" builtinId="9" hidden="1"/>
    <cellStyle name="Followed Hyperlink" xfId="1997" builtinId="9" hidden="1"/>
    <cellStyle name="Followed Hyperlink" xfId="1998" builtinId="9" hidden="1"/>
    <cellStyle name="Followed Hyperlink" xfId="1999" builtinId="9" hidden="1"/>
    <cellStyle name="Followed Hyperlink" xfId="2000" builtinId="9" hidden="1"/>
    <cellStyle name="Followed Hyperlink" xfId="2001" builtinId="9" hidden="1"/>
    <cellStyle name="Followed Hyperlink" xfId="2002" builtinId="9" hidden="1"/>
    <cellStyle name="Followed Hyperlink" xfId="2003" builtinId="9" hidden="1"/>
    <cellStyle name="Followed Hyperlink" xfId="2004" builtinId="9" hidden="1"/>
    <cellStyle name="Followed Hyperlink" xfId="2005" builtinId="9" hidden="1"/>
    <cellStyle name="Followed Hyperlink" xfId="2006" builtinId="9" hidden="1"/>
    <cellStyle name="Followed Hyperlink" xfId="2007" builtinId="9" hidden="1"/>
    <cellStyle name="Followed Hyperlink" xfId="2008" builtinId="9" hidden="1"/>
    <cellStyle name="Followed Hyperlink" xfId="2009" builtinId="9" hidden="1"/>
    <cellStyle name="Followed Hyperlink" xfId="2010" builtinId="9" hidden="1"/>
    <cellStyle name="Followed Hyperlink" xfId="2011" builtinId="9" hidden="1"/>
    <cellStyle name="Followed Hyperlink" xfId="2012" builtinId="9" hidden="1"/>
    <cellStyle name="Followed Hyperlink" xfId="2013" builtinId="9" hidden="1"/>
    <cellStyle name="Followed Hyperlink" xfId="2014" builtinId="9" hidden="1"/>
    <cellStyle name="Followed Hyperlink" xfId="2015" builtinId="9" hidden="1"/>
    <cellStyle name="Followed Hyperlink" xfId="2016" builtinId="9" hidden="1"/>
    <cellStyle name="Followed Hyperlink" xfId="2017" builtinId="9" hidden="1"/>
    <cellStyle name="Followed Hyperlink" xfId="2018" builtinId="9" hidden="1"/>
    <cellStyle name="Followed Hyperlink" xfId="2019" builtinId="9" hidden="1"/>
    <cellStyle name="Followed Hyperlink" xfId="2020" builtinId="9" hidden="1"/>
    <cellStyle name="Followed Hyperlink" xfId="2021" builtinId="9" hidden="1"/>
    <cellStyle name="Followed Hyperlink" xfId="2022" builtinId="9" hidden="1"/>
    <cellStyle name="Followed Hyperlink" xfId="2023" builtinId="9" hidden="1"/>
    <cellStyle name="Followed Hyperlink" xfId="2024" builtinId="9" hidden="1"/>
    <cellStyle name="Followed Hyperlink" xfId="2025" builtinId="9" hidden="1"/>
    <cellStyle name="Followed Hyperlink" xfId="2026" builtinId="9" hidden="1"/>
    <cellStyle name="Followed Hyperlink" xfId="2027" builtinId="9" hidden="1"/>
    <cellStyle name="Followed Hyperlink" xfId="2028" builtinId="9" hidden="1"/>
    <cellStyle name="Followed Hyperlink" xfId="2029" builtinId="9" hidden="1"/>
    <cellStyle name="Followed Hyperlink" xfId="2030" builtinId="9" hidden="1"/>
    <cellStyle name="Followed Hyperlink" xfId="2031" builtinId="9" hidden="1"/>
    <cellStyle name="Followed Hyperlink" xfId="2032" builtinId="9" hidden="1"/>
    <cellStyle name="Followed Hyperlink" xfId="2033" builtinId="9" hidden="1"/>
    <cellStyle name="Followed Hyperlink" xfId="2034" builtinId="9" hidden="1"/>
    <cellStyle name="Followed Hyperlink" xfId="2035" builtinId="9" hidden="1"/>
    <cellStyle name="Followed Hyperlink" xfId="2036" builtinId="9" hidden="1"/>
    <cellStyle name="Followed Hyperlink" xfId="2037" builtinId="9" hidden="1"/>
    <cellStyle name="Followed Hyperlink" xfId="2038" builtinId="9" hidden="1"/>
    <cellStyle name="Followed Hyperlink" xfId="2039" builtinId="9" hidden="1"/>
    <cellStyle name="Followed Hyperlink" xfId="2040" builtinId="9" hidden="1"/>
    <cellStyle name="Followed Hyperlink" xfId="2041" builtinId="9" hidden="1"/>
    <cellStyle name="Followed Hyperlink" xfId="2042" builtinId="9" hidden="1"/>
    <cellStyle name="Followed Hyperlink" xfId="2043" builtinId="9" hidden="1"/>
    <cellStyle name="Followed Hyperlink" xfId="2044" builtinId="9" hidden="1"/>
    <cellStyle name="Followed Hyperlink" xfId="2045" builtinId="9" hidden="1"/>
    <cellStyle name="Followed Hyperlink" xfId="2046" builtinId="9" hidden="1"/>
    <cellStyle name="Followed Hyperlink" xfId="2047" builtinId="9" hidden="1"/>
    <cellStyle name="Followed Hyperlink" xfId="2048" builtinId="9" hidden="1"/>
    <cellStyle name="Followed Hyperlink" xfId="2049" builtinId="9" hidden="1"/>
    <cellStyle name="Followed Hyperlink" xfId="2050" builtinId="9" hidden="1"/>
    <cellStyle name="Followed Hyperlink" xfId="2051" builtinId="9" hidden="1"/>
    <cellStyle name="Followed Hyperlink" xfId="2052" builtinId="9" hidden="1"/>
    <cellStyle name="Followed Hyperlink" xfId="2053" builtinId="9" hidden="1"/>
    <cellStyle name="Followed Hyperlink" xfId="2054" builtinId="9" hidden="1"/>
    <cellStyle name="Followed Hyperlink" xfId="2055" builtinId="9" hidden="1"/>
    <cellStyle name="Followed Hyperlink" xfId="2056" builtinId="9" hidden="1"/>
    <cellStyle name="Followed Hyperlink" xfId="2057" builtinId="9" hidden="1"/>
    <cellStyle name="Followed Hyperlink" xfId="2058" builtinId="9" hidden="1"/>
    <cellStyle name="Followed Hyperlink" xfId="2059" builtinId="9" hidden="1"/>
    <cellStyle name="Followed Hyperlink" xfId="2060" builtinId="9" hidden="1"/>
    <cellStyle name="Followed Hyperlink" xfId="2061" builtinId="9" hidden="1"/>
    <cellStyle name="Followed Hyperlink" xfId="2062" builtinId="9" hidden="1"/>
    <cellStyle name="Followed Hyperlink" xfId="2063" builtinId="9" hidden="1"/>
    <cellStyle name="Followed Hyperlink" xfId="2064" builtinId="9" hidden="1"/>
    <cellStyle name="Followed Hyperlink" xfId="2065" builtinId="9" hidden="1"/>
    <cellStyle name="Followed Hyperlink" xfId="2066" builtinId="9" hidden="1"/>
    <cellStyle name="Followed Hyperlink" xfId="2067" builtinId="9" hidden="1"/>
    <cellStyle name="Followed Hyperlink" xfId="2068" builtinId="9" hidden="1"/>
    <cellStyle name="Followed Hyperlink" xfId="2085" builtinId="9" hidden="1"/>
    <cellStyle name="Followed Hyperlink" xfId="2086" builtinId="9" hidden="1"/>
    <cellStyle name="Followed Hyperlink" xfId="2087" builtinId="9" hidden="1"/>
    <cellStyle name="Followed Hyperlink" xfId="2088" builtinId="9" hidden="1"/>
    <cellStyle name="Followed Hyperlink" xfId="2089" builtinId="9" hidden="1"/>
    <cellStyle name="Followed Hyperlink" xfId="2090" builtinId="9" hidden="1"/>
    <cellStyle name="Followed Hyperlink" xfId="2091" builtinId="9" hidden="1"/>
    <cellStyle name="Followed Hyperlink" xfId="2092" builtinId="9" hidden="1"/>
    <cellStyle name="Followed Hyperlink" xfId="2093" builtinId="9" hidden="1"/>
    <cellStyle name="Followed Hyperlink" xfId="2094" builtinId="9" hidden="1"/>
    <cellStyle name="Followed Hyperlink" xfId="2095" builtinId="9" hidden="1"/>
    <cellStyle name="Followed Hyperlink" xfId="2096" builtinId="9" hidden="1"/>
    <cellStyle name="Followed Hyperlink" xfId="2097" builtinId="9" hidden="1"/>
    <cellStyle name="Followed Hyperlink" xfId="2098" builtinId="9" hidden="1"/>
    <cellStyle name="Followed Hyperlink" xfId="2099" builtinId="9" hidden="1"/>
    <cellStyle name="Followed Hyperlink" xfId="2100" builtinId="9" hidden="1"/>
    <cellStyle name="Followed Hyperlink" xfId="2101" builtinId="9" hidden="1"/>
    <cellStyle name="Followed Hyperlink" xfId="2102" builtinId="9" hidden="1"/>
    <cellStyle name="Followed Hyperlink" xfId="2103" builtinId="9" hidden="1"/>
    <cellStyle name="Followed Hyperlink" xfId="2104" builtinId="9" hidden="1"/>
    <cellStyle name="Followed Hyperlink" xfId="2105" builtinId="9" hidden="1"/>
    <cellStyle name="Followed Hyperlink" xfId="2106" builtinId="9" hidden="1"/>
    <cellStyle name="Followed Hyperlink" xfId="2107" builtinId="9" hidden="1"/>
    <cellStyle name="Followed Hyperlink" xfId="2108" builtinId="9" hidden="1"/>
    <cellStyle name="Followed Hyperlink" xfId="2109" builtinId="9" hidden="1"/>
    <cellStyle name="Followed Hyperlink" xfId="2110" builtinId="9" hidden="1"/>
    <cellStyle name="Followed Hyperlink" xfId="2111" builtinId="9" hidden="1"/>
    <cellStyle name="Followed Hyperlink" xfId="2112" builtinId="9" hidden="1"/>
    <cellStyle name="Followed Hyperlink" xfId="2113" builtinId="9" hidden="1"/>
    <cellStyle name="Followed Hyperlink" xfId="2114" builtinId="9" hidden="1"/>
    <cellStyle name="Followed Hyperlink" xfId="2115" builtinId="9" hidden="1"/>
    <cellStyle name="Followed Hyperlink" xfId="2116" builtinId="9" hidden="1"/>
    <cellStyle name="Followed Hyperlink" xfId="2117" builtinId="9" hidden="1"/>
    <cellStyle name="Followed Hyperlink" xfId="2118" builtinId="9" hidden="1"/>
    <cellStyle name="Followed Hyperlink" xfId="2119" builtinId="9" hidden="1"/>
    <cellStyle name="Followed Hyperlink" xfId="2120" builtinId="9" hidden="1"/>
    <cellStyle name="Followed Hyperlink" xfId="2121" builtinId="9" hidden="1"/>
    <cellStyle name="Followed Hyperlink" xfId="2122" builtinId="9" hidden="1"/>
    <cellStyle name="Followed Hyperlink" xfId="2123" builtinId="9" hidden="1"/>
    <cellStyle name="Followed Hyperlink" xfId="2124" builtinId="9" hidden="1"/>
    <cellStyle name="Followed Hyperlink" xfId="2125" builtinId="9" hidden="1"/>
    <cellStyle name="Followed Hyperlink" xfId="2126" builtinId="9" hidden="1"/>
    <cellStyle name="Followed Hyperlink" xfId="2127" builtinId="9" hidden="1"/>
    <cellStyle name="Followed Hyperlink" xfId="2128" builtinId="9" hidden="1"/>
    <cellStyle name="Followed Hyperlink" xfId="2129" builtinId="9" hidden="1"/>
    <cellStyle name="Followed Hyperlink" xfId="2130" builtinId="9" hidden="1"/>
    <cellStyle name="Followed Hyperlink" xfId="2131" builtinId="9" hidden="1"/>
    <cellStyle name="Followed Hyperlink" xfId="2132" builtinId="9" hidden="1"/>
    <cellStyle name="Followed Hyperlink" xfId="2133" builtinId="9" hidden="1"/>
    <cellStyle name="Followed Hyperlink" xfId="2134" builtinId="9" hidden="1"/>
    <cellStyle name="Followed Hyperlink" xfId="2135" builtinId="9" hidden="1"/>
    <cellStyle name="Followed Hyperlink" xfId="2136" builtinId="9" hidden="1"/>
    <cellStyle name="Followed Hyperlink" xfId="2137" builtinId="9" hidden="1"/>
    <cellStyle name="Followed Hyperlink" xfId="2138" builtinId="9" hidden="1"/>
    <cellStyle name="Followed Hyperlink" xfId="2139" builtinId="9" hidden="1"/>
    <cellStyle name="Followed Hyperlink" xfId="2140" builtinId="9" hidden="1"/>
    <cellStyle name="Followed Hyperlink" xfId="2141" builtinId="9" hidden="1"/>
    <cellStyle name="Followed Hyperlink" xfId="2142" builtinId="9" hidden="1"/>
    <cellStyle name="Followed Hyperlink" xfId="2143" builtinId="9" hidden="1"/>
    <cellStyle name="Followed Hyperlink" xfId="2144" builtinId="9" hidden="1"/>
    <cellStyle name="Followed Hyperlink" xfId="2145" builtinId="9" hidden="1"/>
    <cellStyle name="Followed Hyperlink" xfId="2146" builtinId="9" hidden="1"/>
    <cellStyle name="Followed Hyperlink" xfId="2147" builtinId="9" hidden="1"/>
    <cellStyle name="Followed Hyperlink" xfId="2148" builtinId="9" hidden="1"/>
    <cellStyle name="Followed Hyperlink" xfId="2149" builtinId="9" hidden="1"/>
    <cellStyle name="Followed Hyperlink" xfId="2150" builtinId="9" hidden="1"/>
    <cellStyle name="Followed Hyperlink" xfId="2151" builtinId="9" hidden="1"/>
    <cellStyle name="Followed Hyperlink" xfId="2152" builtinId="9" hidden="1"/>
    <cellStyle name="Followed Hyperlink" xfId="2153" builtinId="9" hidden="1"/>
    <cellStyle name="Followed Hyperlink" xfId="2154" builtinId="9" hidden="1"/>
    <cellStyle name="Followed Hyperlink" xfId="2155" builtinId="9" hidden="1"/>
    <cellStyle name="Followed Hyperlink" xfId="2156" builtinId="9" hidden="1"/>
    <cellStyle name="Followed Hyperlink" xfId="2191" builtinId="9" hidden="1"/>
    <cellStyle name="Followed Hyperlink" xfId="2192" builtinId="9" hidden="1"/>
    <cellStyle name="Followed Hyperlink" xfId="2193" builtinId="9" hidden="1"/>
    <cellStyle name="Followed Hyperlink" xfId="2194" builtinId="9" hidden="1"/>
    <cellStyle name="Followed Hyperlink" xfId="2195" builtinId="9" hidden="1"/>
    <cellStyle name="Followed Hyperlink" xfId="2196" builtinId="9" hidden="1"/>
    <cellStyle name="Followed Hyperlink" xfId="2197" builtinId="9" hidden="1"/>
    <cellStyle name="Followed Hyperlink" xfId="2198" builtinId="9" hidden="1"/>
    <cellStyle name="Followed Hyperlink" xfId="2199" builtinId="9" hidden="1"/>
    <cellStyle name="Followed Hyperlink" xfId="2200" builtinId="9" hidden="1"/>
    <cellStyle name="Followed Hyperlink" xfId="2201" builtinId="9" hidden="1"/>
    <cellStyle name="Followed Hyperlink" xfId="2202" builtinId="9" hidden="1"/>
    <cellStyle name="Followed Hyperlink" xfId="2203" builtinId="9" hidden="1"/>
    <cellStyle name="Followed Hyperlink" xfId="2204" builtinId="9" hidden="1"/>
    <cellStyle name="Followed Hyperlink" xfId="2205" builtinId="9" hidden="1"/>
    <cellStyle name="Followed Hyperlink" xfId="2206" builtinId="9" hidden="1"/>
    <cellStyle name="Followed Hyperlink" xfId="2207" builtinId="9" hidden="1"/>
    <cellStyle name="Followed Hyperlink" xfId="2208" builtinId="9" hidden="1"/>
    <cellStyle name="Followed Hyperlink" xfId="2209" builtinId="9" hidden="1"/>
    <cellStyle name="Followed Hyperlink" xfId="2210" builtinId="9" hidden="1"/>
    <cellStyle name="Followed Hyperlink" xfId="2211" builtinId="9" hidden="1"/>
    <cellStyle name="Followed Hyperlink" xfId="2212" builtinId="9" hidden="1"/>
    <cellStyle name="Followed Hyperlink" xfId="2213" builtinId="9" hidden="1"/>
    <cellStyle name="Followed Hyperlink" xfId="2214" builtinId="9" hidden="1"/>
    <cellStyle name="Followed Hyperlink" xfId="2215" builtinId="9" hidden="1"/>
    <cellStyle name="Followed Hyperlink" xfId="2216" builtinId="9" hidden="1"/>
    <cellStyle name="Followed Hyperlink" xfId="2217" builtinId="9" hidden="1"/>
    <cellStyle name="Followed Hyperlink" xfId="2218" builtinId="9" hidden="1"/>
    <cellStyle name="Followed Hyperlink" xfId="2219" builtinId="9" hidden="1"/>
    <cellStyle name="Followed Hyperlink" xfId="2220" builtinId="9" hidden="1"/>
    <cellStyle name="Followed Hyperlink" xfId="2221" builtinId="9" hidden="1"/>
    <cellStyle name="Followed Hyperlink" xfId="2222" builtinId="9" hidden="1"/>
    <cellStyle name="Followed Hyperlink" xfId="2223" builtinId="9" hidden="1"/>
    <cellStyle name="Followed Hyperlink" xfId="2224" builtinId="9" hidden="1"/>
    <cellStyle name="Followed Hyperlink" xfId="2225" builtinId="9" hidden="1"/>
    <cellStyle name="Followed Hyperlink" xfId="2226" builtinId="9" hidden="1"/>
    <cellStyle name="Followed Hyperlink" xfId="2227" builtinId="9" hidden="1"/>
    <cellStyle name="Followed Hyperlink" xfId="2228" builtinId="9" hidden="1"/>
    <cellStyle name="Followed Hyperlink" xfId="2229" builtinId="9" hidden="1"/>
    <cellStyle name="Followed Hyperlink" xfId="2230" builtinId="9" hidden="1"/>
    <cellStyle name="Followed Hyperlink" xfId="2231" builtinId="9" hidden="1"/>
    <cellStyle name="Followed Hyperlink" xfId="2232" builtinId="9" hidden="1"/>
    <cellStyle name="Followed Hyperlink" xfId="2233" builtinId="9" hidden="1"/>
    <cellStyle name="Followed Hyperlink" xfId="2234" builtinId="9" hidden="1"/>
    <cellStyle name="Followed Hyperlink" xfId="2235" builtinId="9" hidden="1"/>
    <cellStyle name="Followed Hyperlink" xfId="2236" builtinId="9" hidden="1"/>
    <cellStyle name="Followed Hyperlink" xfId="2237" builtinId="9" hidden="1"/>
    <cellStyle name="Followed Hyperlink" xfId="2238" builtinId="9" hidden="1"/>
    <cellStyle name="Followed Hyperlink" xfId="2239" builtinId="9" hidden="1"/>
    <cellStyle name="Followed Hyperlink" xfId="2240" builtinId="9" hidden="1"/>
    <cellStyle name="Followed Hyperlink" xfId="2241" builtinId="9" hidden="1"/>
    <cellStyle name="Followed Hyperlink" xfId="2242" builtinId="9" hidden="1"/>
    <cellStyle name="Followed Hyperlink" xfId="2243" builtinId="9" hidden="1"/>
    <cellStyle name="Followed Hyperlink" xfId="2244" builtinId="9" hidden="1"/>
    <cellStyle name="Followed Hyperlink" xfId="2245" builtinId="9" hidden="1"/>
    <cellStyle name="Followed Hyperlink" xfId="2246" builtinId="9" hidden="1"/>
    <cellStyle name="Followed Hyperlink" xfId="2247" builtinId="9" hidden="1"/>
    <cellStyle name="Followed Hyperlink" xfId="2248" builtinId="9" hidden="1"/>
    <cellStyle name="Followed Hyperlink" xfId="2249" builtinId="9" hidden="1"/>
    <cellStyle name="Followed Hyperlink" xfId="2250" builtinId="9" hidden="1"/>
    <cellStyle name="Followed Hyperlink" xfId="2251" builtinId="9" hidden="1"/>
    <cellStyle name="Followed Hyperlink" xfId="2252" builtinId="9" hidden="1"/>
    <cellStyle name="Followed Hyperlink" xfId="2253" builtinId="9" hidden="1"/>
    <cellStyle name="Followed Hyperlink" xfId="2254" builtinId="9" hidden="1"/>
    <cellStyle name="Followed Hyperlink" xfId="2255" builtinId="9" hidden="1"/>
    <cellStyle name="Followed Hyperlink" xfId="2256" builtinId="9" hidden="1"/>
    <cellStyle name="Followed Hyperlink" xfId="2257" builtinId="9" hidden="1"/>
    <cellStyle name="Followed Hyperlink" xfId="2258" builtinId="9" hidden="1"/>
    <cellStyle name="Followed Hyperlink" xfId="2259" builtinId="9" hidden="1"/>
    <cellStyle name="Followed Hyperlink" xfId="2260" builtinId="9" hidden="1"/>
    <cellStyle name="Followed Hyperlink" xfId="2261" builtinId="9" hidden="1"/>
    <cellStyle name="Followed Hyperlink" xfId="2262" builtinId="9" hidden="1"/>
    <cellStyle name="Followed Hyperlink" xfId="2162" builtinId="9" hidden="1"/>
    <cellStyle name="Followed Hyperlink" xfId="2168" builtinId="9" hidden="1"/>
    <cellStyle name="Followed Hyperlink" xfId="2159" builtinId="9" hidden="1"/>
    <cellStyle name="Followed Hyperlink" xfId="2169" builtinId="9" hidden="1"/>
    <cellStyle name="Followed Hyperlink" xfId="2158" builtinId="9" hidden="1"/>
    <cellStyle name="Followed Hyperlink" xfId="2166" builtinId="9" hidden="1"/>
    <cellStyle name="Followed Hyperlink" xfId="2084" builtinId="9" hidden="1"/>
    <cellStyle name="Followed Hyperlink" xfId="2164" builtinId="9" hidden="1"/>
    <cellStyle name="Followed Hyperlink" xfId="2157" builtinId="9" hidden="1"/>
    <cellStyle name="Followed Hyperlink" xfId="2163" builtinId="9" hidden="1"/>
    <cellStyle name="Followed Hyperlink" xfId="2187" builtinId="9" hidden="1"/>
    <cellStyle name="Followed Hyperlink" xfId="2167" builtinId="9" hidden="1"/>
    <cellStyle name="Followed Hyperlink" xfId="2161" builtinId="9" hidden="1"/>
    <cellStyle name="Followed Hyperlink" xfId="2160" builtinId="9" hidden="1"/>
    <cellStyle name="Followed Hyperlink" xfId="2170" builtinId="9" hidden="1"/>
    <cellStyle name="Followed Hyperlink" xfId="2184" builtinId="9" hidden="1"/>
    <cellStyle name="Followed Hyperlink" xfId="2182" builtinId="9" hidden="1"/>
    <cellStyle name="Followed Hyperlink" xfId="2175" builtinId="9" hidden="1"/>
    <cellStyle name="Followed Hyperlink" xfId="2190" builtinId="9" hidden="1"/>
    <cellStyle name="Followed Hyperlink" xfId="2180" builtinId="9" hidden="1"/>
    <cellStyle name="Followed Hyperlink" xfId="2268" builtinId="9" hidden="1"/>
    <cellStyle name="Followed Hyperlink" xfId="2173" builtinId="9" hidden="1"/>
    <cellStyle name="Followed Hyperlink" xfId="2188" builtinId="9" hidden="1"/>
    <cellStyle name="Followed Hyperlink" xfId="2185" builtinId="9" hidden="1"/>
    <cellStyle name="Followed Hyperlink" xfId="2179" builtinId="9" hidden="1"/>
    <cellStyle name="Followed Hyperlink" xfId="2083" builtinId="9" hidden="1"/>
    <cellStyle name="Followed Hyperlink" xfId="2267" builtinId="9" hidden="1"/>
    <cellStyle name="Followed Hyperlink" xfId="2177" builtinId="9" hidden="1"/>
    <cellStyle name="Followed Hyperlink" xfId="2174" builtinId="9" hidden="1"/>
    <cellStyle name="Followed Hyperlink" xfId="2189" builtinId="9" hidden="1"/>
    <cellStyle name="Followed Hyperlink" xfId="2183" builtinId="9" hidden="1"/>
    <cellStyle name="Followed Hyperlink" xfId="2172" builtinId="9" hidden="1"/>
    <cellStyle name="Followed Hyperlink" xfId="2266" builtinId="9" hidden="1"/>
    <cellStyle name="Followed Hyperlink" xfId="2181" builtinId="9" hidden="1"/>
    <cellStyle name="Followed Hyperlink" xfId="2178" builtinId="9" hidden="1"/>
    <cellStyle name="Followed Hyperlink" xfId="2171" builtinId="9" hidden="1"/>
    <cellStyle name="Followed Hyperlink" xfId="2186" builtinId="9" hidden="1"/>
    <cellStyle name="Followed Hyperlink" xfId="2176" builtinId="9" hidden="1"/>
    <cellStyle name="Followed Hyperlink" xfId="2269" builtinId="9" hidden="1"/>
    <cellStyle name="Followed Hyperlink" xfId="2270" builtinId="9" hidden="1"/>
    <cellStyle name="Followed Hyperlink" xfId="2271" builtinId="9" hidden="1"/>
    <cellStyle name="Followed Hyperlink" xfId="2272" builtinId="9" hidden="1"/>
    <cellStyle name="Followed Hyperlink" xfId="2273" builtinId="9" hidden="1"/>
    <cellStyle name="Followed Hyperlink" xfId="2274" builtinId="9" hidden="1"/>
    <cellStyle name="Followed Hyperlink" xfId="2275" builtinId="9" hidden="1"/>
    <cellStyle name="Followed Hyperlink" xfId="2276" builtinId="9" hidden="1"/>
    <cellStyle name="Followed Hyperlink" xfId="2277" builtinId="9" hidden="1"/>
    <cellStyle name="Followed Hyperlink" xfId="2278" builtinId="9" hidden="1"/>
    <cellStyle name="Followed Hyperlink" xfId="2279" builtinId="9" hidden="1"/>
    <cellStyle name="Followed Hyperlink" xfId="2280" builtinId="9" hidden="1"/>
    <cellStyle name="Followed Hyperlink" xfId="2281" builtinId="9" hidden="1"/>
    <cellStyle name="Followed Hyperlink" xfId="2282" builtinId="9" hidden="1"/>
    <cellStyle name="Followed Hyperlink" xfId="2283" builtinId="9" hidden="1"/>
    <cellStyle name="Followed Hyperlink" xfId="2284" builtinId="9" hidden="1"/>
    <cellStyle name="Followed Hyperlink" xfId="2285" builtinId="9" hidden="1"/>
    <cellStyle name="Followed Hyperlink" xfId="2286" builtinId="9" hidden="1"/>
    <cellStyle name="Followed Hyperlink" xfId="2287" builtinId="9" hidden="1"/>
    <cellStyle name="Followed Hyperlink" xfId="2288" builtinId="9" hidden="1"/>
    <cellStyle name="Followed Hyperlink" xfId="2289" builtinId="9" hidden="1"/>
    <cellStyle name="Followed Hyperlink" xfId="2290" builtinId="9" hidden="1"/>
    <cellStyle name="Followed Hyperlink" xfId="2291" builtinId="9" hidden="1"/>
    <cellStyle name="Followed Hyperlink" xfId="2292" builtinId="9" hidden="1"/>
    <cellStyle name="Followed Hyperlink" xfId="2293" builtinId="9" hidden="1"/>
    <cellStyle name="Followed Hyperlink" xfId="2294" builtinId="9" hidden="1"/>
    <cellStyle name="Followed Hyperlink" xfId="2295" builtinId="9" hidden="1"/>
    <cellStyle name="Followed Hyperlink" xfId="2296" builtinId="9" hidden="1"/>
    <cellStyle name="Followed Hyperlink" xfId="2297" builtinId="9" hidden="1"/>
    <cellStyle name="Followed Hyperlink" xfId="2298" builtinId="9" hidden="1"/>
    <cellStyle name="Followed Hyperlink" xfId="2299" builtinId="9" hidden="1"/>
    <cellStyle name="Followed Hyperlink" xfId="2300" builtinId="9" hidden="1"/>
    <cellStyle name="Followed Hyperlink" xfId="2301" builtinId="9" hidden="1"/>
    <cellStyle name="Followed Hyperlink" xfId="2302" builtinId="9" hidden="1"/>
    <cellStyle name="Followed Hyperlink" xfId="2307" builtinId="9" hidden="1"/>
    <cellStyle name="Followed Hyperlink" xfId="2308" builtinId="9" hidden="1"/>
    <cellStyle name="Followed Hyperlink" xfId="2309" builtinId="9" hidden="1"/>
    <cellStyle name="Followed Hyperlink" xfId="2310" builtinId="9" hidden="1"/>
    <cellStyle name="Followed Hyperlink" xfId="2311" builtinId="9" hidden="1"/>
    <cellStyle name="Followed Hyperlink" xfId="2312" builtinId="9" hidden="1"/>
    <cellStyle name="Followed Hyperlink" xfId="2313" builtinId="9" hidden="1"/>
    <cellStyle name="Followed Hyperlink" xfId="2314" builtinId="9" hidden="1"/>
    <cellStyle name="Followed Hyperlink" xfId="2315" builtinId="9" hidden="1"/>
    <cellStyle name="Followed Hyperlink" xfId="2316" builtinId="9" hidden="1"/>
    <cellStyle name="Followed Hyperlink" xfId="2317" builtinId="9" hidden="1"/>
    <cellStyle name="Followed Hyperlink" xfId="2318" builtinId="9" hidden="1"/>
    <cellStyle name="Followed Hyperlink" xfId="2319" builtinId="9" hidden="1"/>
    <cellStyle name="Followed Hyperlink" xfId="2320" builtinId="9" hidden="1"/>
    <cellStyle name="Followed Hyperlink" xfId="2321" builtinId="9" hidden="1"/>
    <cellStyle name="Followed Hyperlink" xfId="2322" builtinId="9" hidden="1"/>
    <cellStyle name="Followed Hyperlink" xfId="2323" builtinId="9" hidden="1"/>
    <cellStyle name="Followed Hyperlink" xfId="2324" builtinId="9" hidden="1"/>
    <cellStyle name="Followed Hyperlink" xfId="2325" builtinId="9" hidden="1"/>
    <cellStyle name="Followed Hyperlink" xfId="2326" builtinId="9" hidden="1"/>
    <cellStyle name="Followed Hyperlink" xfId="2327" builtinId="9" hidden="1"/>
    <cellStyle name="Followed Hyperlink" xfId="2328" builtinId="9" hidden="1"/>
    <cellStyle name="Followed Hyperlink" xfId="2329" builtinId="9" hidden="1"/>
    <cellStyle name="Followed Hyperlink" xfId="2330" builtinId="9" hidden="1"/>
    <cellStyle name="Followed Hyperlink" xfId="2331" builtinId="9" hidden="1"/>
    <cellStyle name="Followed Hyperlink" xfId="2332" builtinId="9" hidden="1"/>
    <cellStyle name="Followed Hyperlink" xfId="2333" builtinId="9" hidden="1"/>
    <cellStyle name="Followed Hyperlink" xfId="2334" builtinId="9" hidden="1"/>
    <cellStyle name="Followed Hyperlink" xfId="2335" builtinId="9" hidden="1"/>
    <cellStyle name="Followed Hyperlink" xfId="2336" builtinId="9" hidden="1"/>
    <cellStyle name="Followed Hyperlink" xfId="2337" builtinId="9" hidden="1"/>
    <cellStyle name="Followed Hyperlink" xfId="2338" builtinId="9" hidden="1"/>
    <cellStyle name="Followed Hyperlink" xfId="2339" builtinId="9" hidden="1"/>
    <cellStyle name="Followed Hyperlink" xfId="2340" builtinId="9" hidden="1"/>
    <cellStyle name="Followed Hyperlink" xfId="2341" builtinId="9" hidden="1"/>
    <cellStyle name="Followed Hyperlink" xfId="2342" builtinId="9" hidden="1"/>
    <cellStyle name="Followed Hyperlink" xfId="2343" builtinId="9" hidden="1"/>
    <cellStyle name="Followed Hyperlink" xfId="2344" builtinId="9" hidden="1"/>
    <cellStyle name="Followed Hyperlink" xfId="2345" builtinId="9" hidden="1"/>
    <cellStyle name="Followed Hyperlink" xfId="2346" builtinId="9" hidden="1"/>
    <cellStyle name="Followed Hyperlink" xfId="2347" builtinId="9" hidden="1"/>
    <cellStyle name="Followed Hyperlink" xfId="2348" builtinId="9" hidden="1"/>
    <cellStyle name="Followed Hyperlink" xfId="2349" builtinId="9" hidden="1"/>
    <cellStyle name="Followed Hyperlink" xfId="2350" builtinId="9" hidden="1"/>
    <cellStyle name="Followed Hyperlink" xfId="2351" builtinId="9" hidden="1"/>
    <cellStyle name="Followed Hyperlink" xfId="2352" builtinId="9" hidden="1"/>
    <cellStyle name="Followed Hyperlink" xfId="2353" builtinId="9" hidden="1"/>
    <cellStyle name="Followed Hyperlink" xfId="2354" builtinId="9" hidden="1"/>
    <cellStyle name="Followed Hyperlink" xfId="2355" builtinId="9" hidden="1"/>
    <cellStyle name="Followed Hyperlink" xfId="2356" builtinId="9" hidden="1"/>
    <cellStyle name="Followed Hyperlink" xfId="2357" builtinId="9" hidden="1"/>
    <cellStyle name="Followed Hyperlink" xfId="2358" builtinId="9" hidden="1"/>
    <cellStyle name="Followed Hyperlink" xfId="2359" builtinId="9" hidden="1"/>
    <cellStyle name="Followed Hyperlink" xfId="2360" builtinId="9" hidden="1"/>
    <cellStyle name="Followed Hyperlink" xfId="2361" builtinId="9" hidden="1"/>
    <cellStyle name="Followed Hyperlink" xfId="2362" builtinId="9" hidden="1"/>
    <cellStyle name="Followed Hyperlink" xfId="2363" builtinId="9" hidden="1"/>
    <cellStyle name="Followed Hyperlink" xfId="2364" builtinId="9" hidden="1"/>
    <cellStyle name="Followed Hyperlink" xfId="2366" builtinId="9" hidden="1"/>
    <cellStyle name="Followed Hyperlink" xfId="2367" builtinId="9" hidden="1"/>
    <cellStyle name="Followed Hyperlink" xfId="2368" builtinId="9" hidden="1"/>
    <cellStyle name="Followed Hyperlink" xfId="2369" builtinId="9" hidden="1"/>
    <cellStyle name="Followed Hyperlink" xfId="2370" builtinId="9" hidden="1"/>
    <cellStyle name="Followed Hyperlink" xfId="2371" builtinId="9" hidden="1"/>
    <cellStyle name="Followed Hyperlink" xfId="2372" builtinId="9" hidden="1"/>
    <cellStyle name="Followed Hyperlink" xfId="2373" builtinId="9" hidden="1"/>
    <cellStyle name="Followed Hyperlink" xfId="2374" builtinId="9" hidden="1"/>
    <cellStyle name="Followed Hyperlink" xfId="2375" builtinId="9" hidden="1"/>
    <cellStyle name="Followed Hyperlink" xfId="2376" builtinId="9" hidden="1"/>
    <cellStyle name="Followed Hyperlink" xfId="2377" builtinId="9" hidden="1"/>
    <cellStyle name="Followed Hyperlink" xfId="2378" builtinId="9" hidden="1"/>
    <cellStyle name="Followed Hyperlink" xfId="2379" builtinId="9" hidden="1"/>
    <cellStyle name="Followed Hyperlink" xfId="2395" builtinId="9" hidden="1"/>
    <cellStyle name="Followed Hyperlink" xfId="2419" builtinId="9" hidden="1"/>
    <cellStyle name="Followed Hyperlink" xfId="2420" builtinId="9" hidden="1"/>
    <cellStyle name="Followed Hyperlink" xfId="2421" builtinId="9" hidden="1"/>
    <cellStyle name="Followed Hyperlink" xfId="2422" builtinId="9" hidden="1"/>
    <cellStyle name="Followed Hyperlink" xfId="2423" builtinId="9" hidden="1"/>
    <cellStyle name="Followed Hyperlink" xfId="2424" builtinId="9" hidden="1"/>
    <cellStyle name="Followed Hyperlink" xfId="2425" builtinId="9" hidden="1"/>
    <cellStyle name="Followed Hyperlink" xfId="2426" builtinId="9" hidden="1"/>
    <cellStyle name="Followed Hyperlink" xfId="2427" builtinId="9" hidden="1"/>
    <cellStyle name="Followed Hyperlink" xfId="2428" builtinId="9" hidden="1"/>
    <cellStyle name="Followed Hyperlink" xfId="2429" builtinId="9" hidden="1"/>
    <cellStyle name="Followed Hyperlink" xfId="2430" builtinId="9" hidden="1"/>
    <cellStyle name="Followed Hyperlink" xfId="2431" builtinId="9" hidden="1"/>
    <cellStyle name="Followed Hyperlink" xfId="2432" builtinId="9" hidden="1"/>
    <cellStyle name="Followed Hyperlink" xfId="2433" builtinId="9" hidden="1"/>
    <cellStyle name="Followed Hyperlink" xfId="2434" builtinId="9" hidden="1"/>
    <cellStyle name="Followed Hyperlink" xfId="2435" builtinId="9" hidden="1"/>
    <cellStyle name="Followed Hyperlink" xfId="2436" builtinId="9" hidden="1"/>
    <cellStyle name="Followed Hyperlink" xfId="2437" builtinId="9" hidden="1"/>
    <cellStyle name="Followed Hyperlink" xfId="2438" builtinId="9" hidden="1"/>
    <cellStyle name="Followed Hyperlink" xfId="2439" builtinId="9" hidden="1"/>
    <cellStyle name="Followed Hyperlink" xfId="2440" builtinId="9" hidden="1"/>
    <cellStyle name="Followed Hyperlink" xfId="2441" builtinId="9" hidden="1"/>
    <cellStyle name="Followed Hyperlink" xfId="2442" builtinId="9" hidden="1"/>
    <cellStyle name="Followed Hyperlink" xfId="2443" builtinId="9" hidden="1"/>
    <cellStyle name="Followed Hyperlink" xfId="2444" builtinId="9" hidden="1"/>
    <cellStyle name="Followed Hyperlink" xfId="2445" builtinId="9" hidden="1"/>
    <cellStyle name="Followed Hyperlink" xfId="2446" builtinId="9" hidden="1"/>
    <cellStyle name="Followed Hyperlink" xfId="2447" builtinId="9" hidden="1"/>
    <cellStyle name="Followed Hyperlink" xfId="2448" builtinId="9" hidden="1"/>
    <cellStyle name="Followed Hyperlink" xfId="2449" builtinId="9" hidden="1"/>
    <cellStyle name="Followed Hyperlink" xfId="2450" builtinId="9" hidden="1"/>
    <cellStyle name="Followed Hyperlink" xfId="2451" builtinId="9" hidden="1"/>
    <cellStyle name="Followed Hyperlink" xfId="2452" builtinId="9" hidden="1"/>
    <cellStyle name="Followed Hyperlink" xfId="2453" builtinId="9" hidden="1"/>
    <cellStyle name="Followed Hyperlink" xfId="2454" builtinId="9" hidden="1"/>
    <cellStyle name="Followed Hyperlink" xfId="2455" builtinId="9" hidden="1"/>
    <cellStyle name="Followed Hyperlink" xfId="2456" builtinId="9" hidden="1"/>
    <cellStyle name="Followed Hyperlink" xfId="2457" builtinId="9" hidden="1"/>
    <cellStyle name="Followed Hyperlink" xfId="2458" builtinId="9" hidden="1"/>
    <cellStyle name="Followed Hyperlink" xfId="2459" builtinId="9" hidden="1"/>
    <cellStyle name="Followed Hyperlink" xfId="2460" builtinId="9" hidden="1"/>
    <cellStyle name="Followed Hyperlink" xfId="2461" builtinId="9" hidden="1"/>
    <cellStyle name="Followed Hyperlink" xfId="2462" builtinId="9" hidden="1"/>
    <cellStyle name="Followed Hyperlink" xfId="2463" builtinId="9" hidden="1"/>
    <cellStyle name="Followed Hyperlink" xfId="2464" builtinId="9" hidden="1"/>
    <cellStyle name="Followed Hyperlink" xfId="2465" builtinId="9" hidden="1"/>
    <cellStyle name="Followed Hyperlink" xfId="2466" builtinId="9" hidden="1"/>
    <cellStyle name="Followed Hyperlink" xfId="2467" builtinId="9" hidden="1"/>
    <cellStyle name="Followed Hyperlink" xfId="2468" builtinId="9" hidden="1"/>
    <cellStyle name="Followed Hyperlink" xfId="2469" builtinId="9" hidden="1"/>
    <cellStyle name="Followed Hyperlink" xfId="2470" builtinId="9" hidden="1"/>
    <cellStyle name="Followed Hyperlink" xfId="2471" builtinId="9" hidden="1"/>
    <cellStyle name="Followed Hyperlink" xfId="2472" builtinId="9" hidden="1"/>
    <cellStyle name="Followed Hyperlink" xfId="2473" builtinId="9" hidden="1"/>
    <cellStyle name="Followed Hyperlink" xfId="2474" builtinId="9" hidden="1"/>
    <cellStyle name="Followed Hyperlink" xfId="2475" builtinId="9" hidden="1"/>
    <cellStyle name="Followed Hyperlink" xfId="2476" builtinId="9" hidden="1"/>
    <cellStyle name="Followed Hyperlink" xfId="2477" builtinId="9" hidden="1"/>
    <cellStyle name="Followed Hyperlink" xfId="2478" builtinId="9" hidden="1"/>
    <cellStyle name="Followed Hyperlink" xfId="2479" builtinId="9" hidden="1"/>
    <cellStyle name="Followed Hyperlink" xfId="2480" builtinId="9" hidden="1"/>
    <cellStyle name="Followed Hyperlink" xfId="2481" builtinId="9" hidden="1"/>
    <cellStyle name="Followed Hyperlink" xfId="2482" builtinId="9" hidden="1"/>
    <cellStyle name="Followed Hyperlink" xfId="2483" builtinId="9" hidden="1"/>
    <cellStyle name="Followed Hyperlink" xfId="2484" builtinId="9" hidden="1"/>
    <cellStyle name="Followed Hyperlink" xfId="2485" builtinId="9" hidden="1"/>
    <cellStyle name="Followed Hyperlink" xfId="2486" builtinId="9" hidden="1"/>
    <cellStyle name="Followed Hyperlink" xfId="2487" builtinId="9" hidden="1"/>
    <cellStyle name="Followed Hyperlink" xfId="2488" builtinId="9" hidden="1"/>
    <cellStyle name="Followed Hyperlink" xfId="2489" builtinId="9" hidden="1"/>
    <cellStyle name="Followed Hyperlink" xfId="2490" builtinId="9" hidden="1"/>
    <cellStyle name="Followed Hyperlink" xfId="2491" builtinId="9" hidden="1"/>
    <cellStyle name="Followed Hyperlink" xfId="2492" builtinId="9" hidden="1"/>
    <cellStyle name="Followed Hyperlink" xfId="2493" builtinId="9" hidden="1"/>
    <cellStyle name="Followed Hyperlink" xfId="2494" builtinId="9" hidden="1"/>
    <cellStyle name="Followed Hyperlink" xfId="2495" builtinId="9" hidden="1"/>
    <cellStyle name="Followed Hyperlink" xfId="2496" builtinId="9" hidden="1"/>
    <cellStyle name="Followed Hyperlink" xfId="2497" builtinId="9" hidden="1"/>
    <cellStyle name="Followed Hyperlink" xfId="2498" builtinId="9" hidden="1"/>
    <cellStyle name="Followed Hyperlink" xfId="2499" builtinId="9" hidden="1"/>
    <cellStyle name="Followed Hyperlink" xfId="2500" builtinId="9" hidden="1"/>
    <cellStyle name="Followed Hyperlink" xfId="2501" builtinId="9" hidden="1"/>
    <cellStyle name="Followed Hyperlink" xfId="2502" builtinId="9" hidden="1"/>
    <cellStyle name="Followed Hyperlink" xfId="2503" builtinId="9" hidden="1"/>
    <cellStyle name="Followed Hyperlink" xfId="2504" builtinId="9" hidden="1"/>
    <cellStyle name="Followed Hyperlink" xfId="2505" builtinId="9" hidden="1"/>
    <cellStyle name="Followed Hyperlink" xfId="2506" builtinId="9" hidden="1"/>
    <cellStyle name="Followed Hyperlink" xfId="2507" builtinId="9" hidden="1"/>
    <cellStyle name="Followed Hyperlink" xfId="2508" builtinId="9" hidden="1"/>
    <cellStyle name="Followed Hyperlink" xfId="2509" builtinId="9" hidden="1"/>
    <cellStyle name="Followed Hyperlink" xfId="2510" builtinId="9" hidden="1"/>
    <cellStyle name="Followed Hyperlink" xfId="2511" builtinId="9" hidden="1"/>
    <cellStyle name="Followed Hyperlink" xfId="2512" builtinId="9" hidden="1"/>
    <cellStyle name="Followed Hyperlink" xfId="2513" builtinId="9" hidden="1"/>
    <cellStyle name="Followed Hyperlink" xfId="2514" builtinId="9" hidden="1"/>
    <cellStyle name="Followed Hyperlink" xfId="2515" builtinId="9" hidden="1"/>
    <cellStyle name="Followed Hyperlink" xfId="2516" builtinId="9" hidden="1"/>
    <cellStyle name="Followed Hyperlink" xfId="2517" builtinId="9" hidden="1"/>
    <cellStyle name="Followed Hyperlink" xfId="2518" builtinId="9" hidden="1"/>
    <cellStyle name="Followed Hyperlink" xfId="2519" builtinId="9" hidden="1"/>
    <cellStyle name="Followed Hyperlink" xfId="2520" builtinId="9" hidden="1"/>
    <cellStyle name="Followed Hyperlink" xfId="2521" builtinId="9" hidden="1"/>
    <cellStyle name="Followed Hyperlink" xfId="2522" builtinId="9" hidden="1"/>
    <cellStyle name="Followed Hyperlink" xfId="2523" builtinId="9" hidden="1"/>
    <cellStyle name="Followed Hyperlink" xfId="2524" builtinId="9" hidden="1"/>
    <cellStyle name="Followed Hyperlink" xfId="2525" builtinId="9" hidden="1"/>
    <cellStyle name="Followed Hyperlink" xfId="2526" builtinId="9" hidden="1"/>
    <cellStyle name="Followed Hyperlink" xfId="2527" builtinId="9" hidden="1"/>
    <cellStyle name="Followed Hyperlink" xfId="2528" builtinId="9" hidden="1"/>
    <cellStyle name="Followed Hyperlink" xfId="2529" builtinId="9" hidden="1"/>
    <cellStyle name="Followed Hyperlink" xfId="2530" builtinId="9" hidden="1"/>
    <cellStyle name="Followed Hyperlink" xfId="2531" builtinId="9" hidden="1"/>
    <cellStyle name="Followed Hyperlink" xfId="2532" builtinId="9" hidden="1"/>
    <cellStyle name="Followed Hyperlink" xfId="2533" builtinId="9" hidden="1"/>
    <cellStyle name="Followed Hyperlink" xfId="2534" builtinId="9" hidden="1"/>
    <cellStyle name="Followed Hyperlink" xfId="2535" builtinId="9" hidden="1"/>
    <cellStyle name="Followed Hyperlink" xfId="2536" builtinId="9" hidden="1"/>
    <cellStyle name="Followed Hyperlink" xfId="2537" builtinId="9" hidden="1"/>
    <cellStyle name="Followed Hyperlink" xfId="2538" builtinId="9" hidden="1"/>
    <cellStyle name="Followed Hyperlink" xfId="2539" builtinId="9" hidden="1"/>
    <cellStyle name="Followed Hyperlink" xfId="2540" builtinId="9" hidden="1"/>
    <cellStyle name="Followed Hyperlink" xfId="2541" builtinId="9" hidden="1"/>
    <cellStyle name="Followed Hyperlink" xfId="2542" builtinId="9" hidden="1"/>
    <cellStyle name="Followed Hyperlink" xfId="2543" builtinId="9" hidden="1"/>
    <cellStyle name="Followed Hyperlink" xfId="2544" builtinId="9" hidden="1"/>
    <cellStyle name="Followed Hyperlink" xfId="2545" builtinId="9" hidden="1"/>
    <cellStyle name="Followed Hyperlink" xfId="2546" builtinId="9" hidden="1"/>
    <cellStyle name="Followed Hyperlink" xfId="2547" builtinId="9" hidden="1"/>
    <cellStyle name="Followed Hyperlink" xfId="2548" builtinId="9" hidden="1"/>
    <cellStyle name="Followed Hyperlink" xfId="2549" builtinId="9" hidden="1"/>
    <cellStyle name="Followed Hyperlink" xfId="2550" builtinId="9" hidden="1"/>
    <cellStyle name="Followed Hyperlink" xfId="2551" builtinId="9" hidden="1"/>
    <cellStyle name="Followed Hyperlink" xfId="2552" builtinId="9" hidden="1"/>
    <cellStyle name="Followed Hyperlink" xfId="2553" builtinId="9" hidden="1"/>
    <cellStyle name="Followed Hyperlink" xfId="2554" builtinId="9" hidden="1"/>
    <cellStyle name="Followed Hyperlink" xfId="2555" builtinId="9" hidden="1"/>
    <cellStyle name="Followed Hyperlink" xfId="2556" builtinId="9" hidden="1"/>
    <cellStyle name="Followed Hyperlink" xfId="2557" builtinId="9" hidden="1"/>
    <cellStyle name="Followed Hyperlink" xfId="2558" builtinId="9" hidden="1"/>
    <cellStyle name="Followed Hyperlink" xfId="2559" builtinId="9" hidden="1"/>
    <cellStyle name="Followed Hyperlink" xfId="2560" builtinId="9" hidden="1"/>
    <cellStyle name="Followed Hyperlink" xfId="2561" builtinId="9" hidden="1"/>
    <cellStyle name="Followed Hyperlink" xfId="2563" builtinId="9" hidden="1"/>
    <cellStyle name="Followed Hyperlink" xfId="2365" builtinId="9" hidden="1"/>
    <cellStyle name="Followed Hyperlink" xfId="2381" builtinId="9" hidden="1"/>
    <cellStyle name="Followed Hyperlink" xfId="2384" builtinId="9" hidden="1"/>
    <cellStyle name="Followed Hyperlink" xfId="2305" builtinId="9" hidden="1"/>
    <cellStyle name="Followed Hyperlink" xfId="2303" builtinId="9" hidden="1"/>
    <cellStyle name="Followed Hyperlink" xfId="2388" builtinId="9" hidden="1"/>
    <cellStyle name="Followed Hyperlink" xfId="2380" builtinId="9" hidden="1"/>
    <cellStyle name="Followed Hyperlink" xfId="2390" builtinId="9" hidden="1"/>
    <cellStyle name="Followed Hyperlink" xfId="2391" builtinId="9" hidden="1"/>
    <cellStyle name="Followed Hyperlink" xfId="2385" builtinId="9" hidden="1"/>
    <cellStyle name="Followed Hyperlink" xfId="2382" builtinId="9" hidden="1"/>
    <cellStyle name="Followed Hyperlink" xfId="2387" builtinId="9" hidden="1"/>
    <cellStyle name="Followed Hyperlink" xfId="2414" builtinId="9" hidden="1"/>
    <cellStyle name="Followed Hyperlink" xfId="2407" builtinId="9" hidden="1"/>
    <cellStyle name="Followed Hyperlink" xfId="2400" builtinId="9" hidden="1"/>
    <cellStyle name="Followed Hyperlink" xfId="2416" builtinId="9" hidden="1"/>
    <cellStyle name="Followed Hyperlink" xfId="2405" builtinId="9" hidden="1"/>
    <cellStyle name="Followed Hyperlink" xfId="2386" builtinId="9" hidden="1"/>
    <cellStyle name="Followed Hyperlink" xfId="2402" builtinId="9" hidden="1"/>
    <cellStyle name="Followed Hyperlink" xfId="2306" builtinId="9" hidden="1"/>
    <cellStyle name="Followed Hyperlink" xfId="2411" builtinId="9" hidden="1"/>
    <cellStyle name="Followed Hyperlink" xfId="2404" builtinId="9" hidden="1"/>
    <cellStyle name="Followed Hyperlink" xfId="2304" builtinId="9" hidden="1"/>
    <cellStyle name="Followed Hyperlink" xfId="2409" builtinId="9" hidden="1"/>
    <cellStyle name="Followed Hyperlink" xfId="2406" builtinId="9" hidden="1"/>
    <cellStyle name="Followed Hyperlink" xfId="2399" builtinId="9" hidden="1"/>
    <cellStyle name="Followed Hyperlink" xfId="2415" builtinId="9" hidden="1"/>
    <cellStyle name="Followed Hyperlink" xfId="2408" builtinId="9" hidden="1"/>
    <cellStyle name="Followed Hyperlink" xfId="2397" builtinId="9" hidden="1"/>
    <cellStyle name="Followed Hyperlink" xfId="2410" builtinId="9" hidden="1"/>
    <cellStyle name="Followed Hyperlink" xfId="2403" builtinId="9" hidden="1"/>
    <cellStyle name="Followed Hyperlink" xfId="2396" builtinId="9" hidden="1"/>
    <cellStyle name="Followed Hyperlink" xfId="2412" builtinId="9" hidden="1"/>
    <cellStyle name="Followed Hyperlink" xfId="2401" builtinId="9" hidden="1"/>
    <cellStyle name="Followed Hyperlink" xfId="2413" builtinId="9" hidden="1"/>
    <cellStyle name="Followed Hyperlink" xfId="2564" builtinId="9" hidden="1"/>
    <cellStyle name="Followed Hyperlink" xfId="2565" builtinId="9" hidden="1"/>
    <cellStyle name="Followed Hyperlink" xfId="2566" builtinId="9" hidden="1"/>
    <cellStyle name="Followed Hyperlink" xfId="2567" builtinId="9" hidden="1"/>
    <cellStyle name="Followed Hyperlink" xfId="2568" builtinId="9" hidden="1"/>
    <cellStyle name="Followed Hyperlink" xfId="2569" builtinId="9" hidden="1"/>
    <cellStyle name="Followed Hyperlink" xfId="2570" builtinId="9" hidden="1"/>
    <cellStyle name="Followed Hyperlink" xfId="2571" builtinId="9" hidden="1"/>
    <cellStyle name="Followed Hyperlink" xfId="2572" builtinId="9" hidden="1"/>
    <cellStyle name="Followed Hyperlink" xfId="2573" builtinId="9" hidden="1"/>
    <cellStyle name="Followed Hyperlink" xfId="2574" builtinId="9" hidden="1"/>
    <cellStyle name="Followed Hyperlink" xfId="2575" builtinId="9" hidden="1"/>
    <cellStyle name="Followed Hyperlink" xfId="2576" builtinId="9" hidden="1"/>
    <cellStyle name="Followed Hyperlink" xfId="2577" builtinId="9" hidden="1"/>
    <cellStyle name="Followed Hyperlink" xfId="2578" builtinId="9" hidden="1"/>
    <cellStyle name="Followed Hyperlink" xfId="2579" builtinId="9" hidden="1"/>
    <cellStyle name="Followed Hyperlink" xfId="2580" builtinId="9" hidden="1"/>
    <cellStyle name="Followed Hyperlink" xfId="2581" builtinId="9" hidden="1"/>
    <cellStyle name="Followed Hyperlink" xfId="2582" builtinId="9" hidden="1"/>
    <cellStyle name="Followed Hyperlink" xfId="2583" builtinId="9" hidden="1"/>
    <cellStyle name="Followed Hyperlink" xfId="2584" builtinId="9" hidden="1"/>
    <cellStyle name="Followed Hyperlink" xfId="2585" builtinId="9" hidden="1"/>
    <cellStyle name="Followed Hyperlink" xfId="2587" builtinId="9" hidden="1"/>
    <cellStyle name="Followed Hyperlink" xfId="2588" builtinId="9" hidden="1"/>
    <cellStyle name="Followed Hyperlink" xfId="2589" builtinId="9" hidden="1"/>
    <cellStyle name="Followed Hyperlink" xfId="2590" builtinId="9" hidden="1"/>
    <cellStyle name="Followed Hyperlink" xfId="2591" builtinId="9" hidden="1"/>
    <cellStyle name="Followed Hyperlink" xfId="2592" builtinId="9" hidden="1"/>
    <cellStyle name="Followed Hyperlink" xfId="2593" builtinId="9" hidden="1"/>
    <cellStyle name="Followed Hyperlink" xfId="2594" builtinId="9" hidden="1"/>
    <cellStyle name="Followed Hyperlink" xfId="2595" builtinId="9" hidden="1"/>
    <cellStyle name="Followed Hyperlink" xfId="2596" builtinId="9" hidden="1"/>
    <cellStyle name="Followed Hyperlink" xfId="2597" builtinId="9" hidden="1"/>
    <cellStyle name="Followed Hyperlink" xfId="2598" builtinId="9" hidden="1"/>
    <cellStyle name="Followed Hyperlink" xfId="2599" builtinId="9" hidden="1"/>
    <cellStyle name="Followed Hyperlink" xfId="2600" builtinId="9" hidden="1"/>
    <cellStyle name="Followed Hyperlink" xfId="2635" builtinId="9" hidden="1"/>
    <cellStyle name="Followed Hyperlink" xfId="2634" builtinId="9" hidden="1"/>
    <cellStyle name="Followed Hyperlink" xfId="2393" builtinId="9" hidden="1"/>
    <cellStyle name="Followed Hyperlink" xfId="2394" builtinId="9" hidden="1"/>
    <cellStyle name="Followed Hyperlink" xfId="2609" builtinId="9" hidden="1"/>
    <cellStyle name="Followed Hyperlink" xfId="2607" builtinId="9" hidden="1"/>
    <cellStyle name="Followed Hyperlink" xfId="2586" builtinId="9" hidden="1"/>
    <cellStyle name="Followed Hyperlink" xfId="2604" builtinId="9" hidden="1"/>
    <cellStyle name="Followed Hyperlink" xfId="2603" builtinId="9" hidden="1"/>
    <cellStyle name="Followed Hyperlink" xfId="2602" builtinId="9" hidden="1"/>
    <cellStyle name="Followed Hyperlink" xfId="2601" builtinId="9" hidden="1"/>
    <cellStyle name="Followed Hyperlink" xfId="2605" builtinId="9" hidden="1"/>
    <cellStyle name="Followed Hyperlink" xfId="2611" builtinId="9" hidden="1"/>
    <cellStyle name="Followed Hyperlink" xfId="2610" builtinId="9" hidden="1"/>
    <cellStyle name="Followed Hyperlink" xfId="2608" builtinId="9" hidden="1"/>
    <cellStyle name="Followed Hyperlink" xfId="2606" builtinId="9" hidden="1"/>
    <cellStyle name="Followed Hyperlink" xfId="2630" builtinId="9" hidden="1"/>
    <cellStyle name="Followed Hyperlink" xfId="2626" builtinId="9" hidden="1"/>
    <cellStyle name="Followed Hyperlink" xfId="2622" builtinId="9" hidden="1"/>
    <cellStyle name="Followed Hyperlink" xfId="2618" builtinId="9" hidden="1"/>
    <cellStyle name="Followed Hyperlink" xfId="2614" builtinId="9" hidden="1"/>
    <cellStyle name="Followed Hyperlink" xfId="2389" builtinId="9" hidden="1"/>
    <cellStyle name="Followed Hyperlink" xfId="2633" builtinId="9" hidden="1"/>
    <cellStyle name="Followed Hyperlink" xfId="2629" builtinId="9" hidden="1"/>
    <cellStyle name="Followed Hyperlink" xfId="2625" builtinId="9" hidden="1"/>
    <cellStyle name="Followed Hyperlink" xfId="2621" builtinId="9" hidden="1"/>
    <cellStyle name="Followed Hyperlink" xfId="2617" builtinId="9" hidden="1"/>
    <cellStyle name="Followed Hyperlink" xfId="2613" builtinId="9" hidden="1"/>
    <cellStyle name="Followed Hyperlink" xfId="2632" builtinId="9" hidden="1"/>
    <cellStyle name="Followed Hyperlink" xfId="2628" builtinId="9" hidden="1"/>
    <cellStyle name="Followed Hyperlink" xfId="2624" builtinId="9" hidden="1"/>
    <cellStyle name="Followed Hyperlink" xfId="2620" builtinId="9" hidden="1"/>
    <cellStyle name="Followed Hyperlink" xfId="2616" builtinId="9" hidden="1"/>
    <cellStyle name="Followed Hyperlink" xfId="2636" builtinId="9" hidden="1"/>
    <cellStyle name="Followed Hyperlink" xfId="2383" builtinId="9" hidden="1"/>
    <cellStyle name="Followed Hyperlink" xfId="2631" builtinId="9" hidden="1"/>
    <cellStyle name="Followed Hyperlink" xfId="2627" builtinId="9" hidden="1"/>
    <cellStyle name="Followed Hyperlink" xfId="2623" builtinId="9" hidden="1"/>
    <cellStyle name="Followed Hyperlink" xfId="2619" builtinId="9" hidden="1"/>
    <cellStyle name="Followed Hyperlink" xfId="2615" builtinId="9" hidden="1"/>
    <cellStyle name="Followed Hyperlink" xfId="2612" builtinId="9" hidden="1"/>
    <cellStyle name="Followed Hyperlink" xfId="2637" builtinId="9" hidden="1"/>
    <cellStyle name="Followed Hyperlink" xfId="2638" builtinId="9" hidden="1"/>
    <cellStyle name="Followed Hyperlink" xfId="2639" builtinId="9" hidden="1"/>
    <cellStyle name="Followed Hyperlink" xfId="2640" builtinId="9" hidden="1"/>
    <cellStyle name="Followed Hyperlink" xfId="2641" builtinId="9" hidden="1"/>
    <cellStyle name="Followed Hyperlink" xfId="2642" builtinId="9" hidden="1"/>
    <cellStyle name="Followed Hyperlink" xfId="2643" builtinId="9" hidden="1"/>
    <cellStyle name="Followed Hyperlink" xfId="2644" builtinId="9" hidden="1"/>
    <cellStyle name="Followed Hyperlink" xfId="2645" builtinId="9" hidden="1"/>
    <cellStyle name="Followed Hyperlink" xfId="2646" builtinId="9" hidden="1"/>
    <cellStyle name="Followed Hyperlink" xfId="2647" builtinId="9" hidden="1"/>
    <cellStyle name="Followed Hyperlink" xfId="2648" builtinId="9" hidden="1"/>
    <cellStyle name="Followed Hyperlink" xfId="2649" builtinId="9" hidden="1"/>
    <cellStyle name="Followed Hyperlink" xfId="2650" builtinId="9" hidden="1"/>
    <cellStyle name="Followed Hyperlink" xfId="2651" builtinId="9" hidden="1"/>
    <cellStyle name="Followed Hyperlink" xfId="2652" builtinId="9" hidden="1"/>
    <cellStyle name="Followed Hyperlink" xfId="2653" builtinId="9" hidden="1"/>
    <cellStyle name="Followed Hyperlink" xfId="2654" builtinId="9" hidden="1"/>
    <cellStyle name="Followed Hyperlink" xfId="2655" builtinId="9" hidden="1"/>
    <cellStyle name="Followed Hyperlink" xfId="2656" builtinId="9" hidden="1"/>
    <cellStyle name="Followed Hyperlink" xfId="2657" builtinId="9" hidden="1"/>
    <cellStyle name="Followed Hyperlink" xfId="2658" builtinId="9" hidden="1"/>
    <cellStyle name="Followed Hyperlink" xfId="2659" builtinId="9" hidden="1"/>
    <cellStyle name="Followed Hyperlink" xfId="2660" builtinId="9" hidden="1"/>
    <cellStyle name="Followed Hyperlink" xfId="2661" builtinId="9" hidden="1"/>
    <cellStyle name="Followed Hyperlink" xfId="2662" builtinId="9" hidden="1"/>
    <cellStyle name="Followed Hyperlink" xfId="2663" builtinId="9" hidden="1"/>
    <cellStyle name="Followed Hyperlink" xfId="2664" builtinId="9" hidden="1"/>
    <cellStyle name="Followed Hyperlink" xfId="2665" builtinId="9" hidden="1"/>
    <cellStyle name="Followed Hyperlink" xfId="2666" builtinId="9" hidden="1"/>
    <cellStyle name="Followed Hyperlink" xfId="2667" builtinId="9" hidden="1"/>
    <cellStyle name="Followed Hyperlink" xfId="2672" builtinId="9" hidden="1"/>
    <cellStyle name="Followed Hyperlink" xfId="2673" builtinId="9" hidden="1"/>
    <cellStyle name="Followed Hyperlink" xfId="2674" builtinId="9" hidden="1"/>
    <cellStyle name="Followed Hyperlink" xfId="2675" builtinId="9" hidden="1"/>
    <cellStyle name="Followed Hyperlink" xfId="2676" builtinId="9" hidden="1"/>
    <cellStyle name="Followed Hyperlink" xfId="2677" builtinId="9" hidden="1"/>
    <cellStyle name="Followed Hyperlink" xfId="2678" builtinId="9" hidden="1"/>
    <cellStyle name="Followed Hyperlink" xfId="2679" builtinId="9" hidden="1"/>
    <cellStyle name="Followed Hyperlink" xfId="2680" builtinId="9" hidden="1"/>
    <cellStyle name="Followed Hyperlink" xfId="2681" builtinId="9" hidden="1"/>
    <cellStyle name="Followed Hyperlink" xfId="2682" builtinId="9" hidden="1"/>
    <cellStyle name="Followed Hyperlink" xfId="2683" builtinId="9" hidden="1"/>
    <cellStyle name="Followed Hyperlink" xfId="2684" builtinId="9" hidden="1"/>
    <cellStyle name="Followed Hyperlink" xfId="2685" builtinId="9" hidden="1"/>
    <cellStyle name="Followed Hyperlink" xfId="2686" builtinId="9" hidden="1"/>
    <cellStyle name="Followed Hyperlink" xfId="2687" builtinId="9" hidden="1"/>
    <cellStyle name="Followed Hyperlink" xfId="2688" builtinId="9" hidden="1"/>
    <cellStyle name="Followed Hyperlink" xfId="2689" builtinId="9" hidden="1"/>
    <cellStyle name="Followed Hyperlink" xfId="2690" builtinId="9" hidden="1"/>
    <cellStyle name="Followed Hyperlink" xfId="2691" builtinId="9" hidden="1"/>
    <cellStyle name="Followed Hyperlink" xfId="2692" builtinId="9" hidden="1"/>
    <cellStyle name="Followed Hyperlink" xfId="2693" builtinId="9" hidden="1"/>
    <cellStyle name="Followed Hyperlink" xfId="2694" builtinId="9" hidden="1"/>
    <cellStyle name="Followed Hyperlink" xfId="2695" builtinId="9" hidden="1"/>
    <cellStyle name="Followed Hyperlink" xfId="2696" builtinId="9" hidden="1"/>
    <cellStyle name="Followed Hyperlink" xfId="2697" builtinId="9" hidden="1"/>
    <cellStyle name="Followed Hyperlink" xfId="2698" builtinId="9" hidden="1"/>
    <cellStyle name="Followed Hyperlink" xfId="2699" builtinId="9" hidden="1"/>
    <cellStyle name="Followed Hyperlink" xfId="2700" builtinId="9" hidden="1"/>
    <cellStyle name="Followed Hyperlink" xfId="2701" builtinId="9" hidden="1"/>
    <cellStyle name="Followed Hyperlink" xfId="2702" builtinId="9" hidden="1"/>
    <cellStyle name="Followed Hyperlink" xfId="2703" builtinId="9" hidden="1"/>
    <cellStyle name="Followed Hyperlink" xfId="2704" builtinId="9" hidden="1"/>
    <cellStyle name="Followed Hyperlink" xfId="2705" builtinId="9" hidden="1"/>
    <cellStyle name="Followed Hyperlink" xfId="2706" builtinId="9" hidden="1"/>
    <cellStyle name="Followed Hyperlink" xfId="2707" builtinId="9" hidden="1"/>
    <cellStyle name="Followed Hyperlink" xfId="2708" builtinId="9" hidden="1"/>
    <cellStyle name="Followed Hyperlink" xfId="2709" builtinId="9" hidden="1"/>
    <cellStyle name="Followed Hyperlink" xfId="2710" builtinId="9" hidden="1"/>
    <cellStyle name="Followed Hyperlink" xfId="2711" builtinId="9" hidden="1"/>
    <cellStyle name="Followed Hyperlink" xfId="2712" builtinId="9" hidden="1"/>
    <cellStyle name="Followed Hyperlink" xfId="2713" builtinId="9" hidden="1"/>
    <cellStyle name="Followed Hyperlink" xfId="2714" builtinId="9" hidden="1"/>
    <cellStyle name="Followed Hyperlink" xfId="2715" builtinId="9" hidden="1"/>
    <cellStyle name="Followed Hyperlink" xfId="2716" builtinId="9" hidden="1"/>
    <cellStyle name="Followed Hyperlink" xfId="2717" builtinId="9" hidden="1"/>
    <cellStyle name="Followed Hyperlink" xfId="2718" builtinId="9" hidden="1"/>
    <cellStyle name="Followed Hyperlink" xfId="2719" builtinId="9" hidden="1"/>
    <cellStyle name="Followed Hyperlink" xfId="2720" builtinId="9" hidden="1"/>
    <cellStyle name="Followed Hyperlink" xfId="2721" builtinId="9" hidden="1"/>
    <cellStyle name="Followed Hyperlink" xfId="2722" builtinId="9" hidden="1"/>
    <cellStyle name="Followed Hyperlink" xfId="2723" builtinId="9" hidden="1"/>
    <cellStyle name="Followed Hyperlink" xfId="2724" builtinId="9" hidden="1"/>
    <cellStyle name="Followed Hyperlink" xfId="2725" builtinId="9" hidden="1"/>
    <cellStyle name="Followed Hyperlink" xfId="2726" builtinId="9" hidden="1"/>
    <cellStyle name="Followed Hyperlink" xfId="2727" builtinId="9" hidden="1"/>
    <cellStyle name="Followed Hyperlink" xfId="2728" builtinId="9" hidden="1"/>
    <cellStyle name="Followed Hyperlink" xfId="2729" builtinId="9" hidden="1"/>
    <cellStyle name="Followed Hyperlink" xfId="2730" builtinId="9" hidden="1"/>
    <cellStyle name="Followed Hyperlink" xfId="2731" builtinId="9" hidden="1"/>
    <cellStyle name="Followed Hyperlink" xfId="2732" builtinId="9" hidden="1"/>
    <cellStyle name="Followed Hyperlink" xfId="2733" builtinId="9" hidden="1"/>
    <cellStyle name="Followed Hyperlink" xfId="2734" builtinId="9" hidden="1"/>
    <cellStyle name="Followed Hyperlink" xfId="2735" builtinId="9" hidden="1"/>
    <cellStyle name="Followed Hyperlink" xfId="2736" builtinId="9" hidden="1"/>
    <cellStyle name="Followed Hyperlink" xfId="2737" builtinId="9" hidden="1"/>
    <cellStyle name="Followed Hyperlink" xfId="2738" builtinId="9" hidden="1"/>
    <cellStyle name="Followed Hyperlink" xfId="2739" builtinId="9" hidden="1"/>
    <cellStyle name="Followed Hyperlink" xfId="2740" builtinId="9" hidden="1"/>
    <cellStyle name="Followed Hyperlink" xfId="2741" builtinId="9" hidden="1"/>
    <cellStyle name="Followed Hyperlink" xfId="2742" builtinId="9" hidden="1"/>
    <cellStyle name="Followed Hyperlink" xfId="2743" builtinId="9" hidden="1"/>
    <cellStyle name="Followed Hyperlink" xfId="2921" builtinId="9" hidden="1"/>
    <cellStyle name="Followed Hyperlink" xfId="2922" builtinId="9" hidden="1"/>
    <cellStyle name="Followed Hyperlink" xfId="2923" builtinId="9" hidden="1"/>
    <cellStyle name="Followed Hyperlink" xfId="2924" builtinId="9" hidden="1"/>
    <cellStyle name="Followed Hyperlink" xfId="2925" builtinId="9" hidden="1"/>
    <cellStyle name="Followed Hyperlink" xfId="2926" builtinId="9" hidden="1"/>
    <cellStyle name="Followed Hyperlink" xfId="2927" builtinId="9" hidden="1"/>
    <cellStyle name="Followed Hyperlink" xfId="2928" builtinId="9" hidden="1"/>
    <cellStyle name="Followed Hyperlink" xfId="2929" builtinId="9" hidden="1"/>
    <cellStyle name="Followed Hyperlink" xfId="2930" builtinId="9" hidden="1"/>
    <cellStyle name="Followed Hyperlink" xfId="2931" builtinId="9" hidden="1"/>
    <cellStyle name="Followed Hyperlink" xfId="2932" builtinId="9" hidden="1"/>
    <cellStyle name="Followed Hyperlink" xfId="2933" builtinId="9" hidden="1"/>
    <cellStyle name="Followed Hyperlink" xfId="2934" builtinId="9" hidden="1"/>
    <cellStyle name="Followed Hyperlink" xfId="2935" builtinId="9" hidden="1"/>
    <cellStyle name="Followed Hyperlink" xfId="2936" builtinId="9" hidden="1"/>
    <cellStyle name="Followed Hyperlink" xfId="2937" builtinId="9" hidden="1"/>
    <cellStyle name="Followed Hyperlink" xfId="2938" builtinId="9" hidden="1"/>
    <cellStyle name="Followed Hyperlink" xfId="2939" builtinId="9" hidden="1"/>
    <cellStyle name="Followed Hyperlink" xfId="2940" builtinId="9" hidden="1"/>
    <cellStyle name="Followed Hyperlink" xfId="2941" builtinId="9" hidden="1"/>
    <cellStyle name="Followed Hyperlink" xfId="2942" builtinId="9" hidden="1"/>
    <cellStyle name="Followed Hyperlink" xfId="2943" builtinId="9" hidden="1"/>
    <cellStyle name="Followed Hyperlink" xfId="2944" builtinId="9" hidden="1"/>
    <cellStyle name="Followed Hyperlink" xfId="2945" builtinId="9" hidden="1"/>
    <cellStyle name="Followed Hyperlink" xfId="2946" builtinId="9" hidden="1"/>
    <cellStyle name="Followed Hyperlink" xfId="2947" builtinId="9" hidden="1"/>
    <cellStyle name="Followed Hyperlink" xfId="2948" builtinId="9" hidden="1"/>
    <cellStyle name="Followed Hyperlink" xfId="2949" builtinId="9" hidden="1"/>
    <cellStyle name="Followed Hyperlink" xfId="2950" builtinId="9" hidden="1"/>
    <cellStyle name="Followed Hyperlink" xfId="2951" builtinId="9" hidden="1"/>
    <cellStyle name="Followed Hyperlink" xfId="2952" builtinId="9" hidden="1"/>
    <cellStyle name="Followed Hyperlink" xfId="2953" builtinId="9" hidden="1"/>
    <cellStyle name="Followed Hyperlink" xfId="2954" builtinId="9" hidden="1"/>
    <cellStyle name="Followed Hyperlink" xfId="2955" builtinId="9" hidden="1"/>
    <cellStyle name="Followed Hyperlink" xfId="2956" builtinId="9" hidden="1"/>
    <cellStyle name="Followed Hyperlink" xfId="2957" builtinId="9" hidden="1"/>
    <cellStyle name="Followed Hyperlink" xfId="2958" builtinId="9" hidden="1"/>
    <cellStyle name="Followed Hyperlink" xfId="2959" builtinId="9" hidden="1"/>
    <cellStyle name="Followed Hyperlink" xfId="2960" builtinId="9" hidden="1"/>
    <cellStyle name="Followed Hyperlink" xfId="2961" builtinId="9" hidden="1"/>
    <cellStyle name="Followed Hyperlink" xfId="2962" builtinId="9" hidden="1"/>
    <cellStyle name="Followed Hyperlink" xfId="2963" builtinId="9" hidden="1"/>
    <cellStyle name="Followed Hyperlink" xfId="2964" builtinId="9" hidden="1"/>
    <cellStyle name="Followed Hyperlink" xfId="2965" builtinId="9" hidden="1"/>
    <cellStyle name="Followed Hyperlink" xfId="2966" builtinId="9" hidden="1"/>
    <cellStyle name="Followed Hyperlink" xfId="2967" builtinId="9" hidden="1"/>
    <cellStyle name="Followed Hyperlink" xfId="2968" builtinId="9" hidden="1"/>
    <cellStyle name="Followed Hyperlink" xfId="2969" builtinId="9" hidden="1"/>
    <cellStyle name="Followed Hyperlink" xfId="2970" builtinId="9" hidden="1"/>
    <cellStyle name="Followed Hyperlink" xfId="2971" builtinId="9" hidden="1"/>
    <cellStyle name="Followed Hyperlink" xfId="2972" builtinId="9" hidden="1"/>
    <cellStyle name="Followed Hyperlink" xfId="2973" builtinId="9" hidden="1"/>
    <cellStyle name="Followed Hyperlink" xfId="2974" builtinId="9" hidden="1"/>
    <cellStyle name="Followed Hyperlink" xfId="2975" builtinId="9" hidden="1"/>
    <cellStyle name="Followed Hyperlink" xfId="2976" builtinId="9" hidden="1"/>
    <cellStyle name="Followed Hyperlink" xfId="2977" builtinId="9" hidden="1"/>
    <cellStyle name="Followed Hyperlink" xfId="2978" builtinId="9" hidden="1"/>
    <cellStyle name="Followed Hyperlink" xfId="2979" builtinId="9" hidden="1"/>
    <cellStyle name="Followed Hyperlink" xfId="2980" builtinId="9" hidden="1"/>
    <cellStyle name="Followed Hyperlink" xfId="2981" builtinId="9" hidden="1"/>
    <cellStyle name="Followed Hyperlink" xfId="2982" builtinId="9" hidden="1"/>
    <cellStyle name="Followed Hyperlink" xfId="2983" builtinId="9" hidden="1"/>
    <cellStyle name="Followed Hyperlink" xfId="2984" builtinId="9" hidden="1"/>
    <cellStyle name="Followed Hyperlink" xfId="2985" builtinId="9" hidden="1"/>
    <cellStyle name="Followed Hyperlink" xfId="2986" builtinId="9" hidden="1"/>
    <cellStyle name="Followed Hyperlink" xfId="2987" builtinId="9" hidden="1"/>
    <cellStyle name="Followed Hyperlink" xfId="2988" builtinId="9" hidden="1"/>
    <cellStyle name="Followed Hyperlink" xfId="2989" builtinId="9" hidden="1"/>
    <cellStyle name="Followed Hyperlink" xfId="2990" builtinId="9" hidden="1"/>
    <cellStyle name="Followed Hyperlink" xfId="2991" builtinId="9" hidden="1"/>
    <cellStyle name="Followed Hyperlink" xfId="2992" builtinId="9" hidden="1"/>
    <cellStyle name="Followed Hyperlink" xfId="3027" builtinId="9" hidden="1"/>
    <cellStyle name="Followed Hyperlink" xfId="3028" builtinId="9" hidden="1"/>
    <cellStyle name="Followed Hyperlink" xfId="3029" builtinId="9" hidden="1"/>
    <cellStyle name="Followed Hyperlink" xfId="3030" builtinId="9" hidden="1"/>
    <cellStyle name="Followed Hyperlink" xfId="3031" builtinId="9" hidden="1"/>
    <cellStyle name="Followed Hyperlink" xfId="3032" builtinId="9" hidden="1"/>
    <cellStyle name="Followed Hyperlink" xfId="3033" builtinId="9" hidden="1"/>
    <cellStyle name="Followed Hyperlink" xfId="3034" builtinId="9" hidden="1"/>
    <cellStyle name="Followed Hyperlink" xfId="3035" builtinId="9" hidden="1"/>
    <cellStyle name="Followed Hyperlink" xfId="3036" builtinId="9" hidden="1"/>
    <cellStyle name="Followed Hyperlink" xfId="3037" builtinId="9" hidden="1"/>
    <cellStyle name="Followed Hyperlink" xfId="3038" builtinId="9" hidden="1"/>
    <cellStyle name="Followed Hyperlink" xfId="3039" builtinId="9" hidden="1"/>
    <cellStyle name="Followed Hyperlink" xfId="3040" builtinId="9" hidden="1"/>
    <cellStyle name="Followed Hyperlink" xfId="3041" builtinId="9" hidden="1"/>
    <cellStyle name="Followed Hyperlink" xfId="3042" builtinId="9" hidden="1"/>
    <cellStyle name="Followed Hyperlink" xfId="3043" builtinId="9" hidden="1"/>
    <cellStyle name="Followed Hyperlink" xfId="3044" builtinId="9" hidden="1"/>
    <cellStyle name="Followed Hyperlink" xfId="3045" builtinId="9" hidden="1"/>
    <cellStyle name="Followed Hyperlink" xfId="3046" builtinId="9" hidden="1"/>
    <cellStyle name="Followed Hyperlink" xfId="3047" builtinId="9" hidden="1"/>
    <cellStyle name="Followed Hyperlink" xfId="3048" builtinId="9" hidden="1"/>
    <cellStyle name="Followed Hyperlink" xfId="3049" builtinId="9" hidden="1"/>
    <cellStyle name="Followed Hyperlink" xfId="3050" builtinId="9" hidden="1"/>
    <cellStyle name="Followed Hyperlink" xfId="3051" builtinId="9" hidden="1"/>
    <cellStyle name="Followed Hyperlink" xfId="3052" builtinId="9" hidden="1"/>
    <cellStyle name="Followed Hyperlink" xfId="3053" builtinId="9" hidden="1"/>
    <cellStyle name="Followed Hyperlink" xfId="3054" builtinId="9" hidden="1"/>
    <cellStyle name="Followed Hyperlink" xfId="3055" builtinId="9" hidden="1"/>
    <cellStyle name="Followed Hyperlink" xfId="3056" builtinId="9" hidden="1"/>
    <cellStyle name="Followed Hyperlink" xfId="3057" builtinId="9" hidden="1"/>
    <cellStyle name="Followed Hyperlink" xfId="3058" builtinId="9" hidden="1"/>
    <cellStyle name="Followed Hyperlink" xfId="3059" builtinId="9" hidden="1"/>
    <cellStyle name="Followed Hyperlink" xfId="3060" builtinId="9" hidden="1"/>
    <cellStyle name="Followed Hyperlink" xfId="3061" builtinId="9" hidden="1"/>
    <cellStyle name="Followed Hyperlink" xfId="3062" builtinId="9" hidden="1"/>
    <cellStyle name="Followed Hyperlink" xfId="3063" builtinId="9" hidden="1"/>
    <cellStyle name="Followed Hyperlink" xfId="3064" builtinId="9" hidden="1"/>
    <cellStyle name="Followed Hyperlink" xfId="3065" builtinId="9" hidden="1"/>
    <cellStyle name="Followed Hyperlink" xfId="3066" builtinId="9" hidden="1"/>
    <cellStyle name="Followed Hyperlink" xfId="3067" builtinId="9" hidden="1"/>
    <cellStyle name="Followed Hyperlink" xfId="3068" builtinId="9" hidden="1"/>
    <cellStyle name="Followed Hyperlink" xfId="3069" builtinId="9" hidden="1"/>
    <cellStyle name="Followed Hyperlink" xfId="3070" builtinId="9" hidden="1"/>
    <cellStyle name="Followed Hyperlink" xfId="3071" builtinId="9" hidden="1"/>
    <cellStyle name="Followed Hyperlink" xfId="3072" builtinId="9" hidden="1"/>
    <cellStyle name="Followed Hyperlink" xfId="3073" builtinId="9" hidden="1"/>
    <cellStyle name="Followed Hyperlink" xfId="3074" builtinId="9" hidden="1"/>
    <cellStyle name="Followed Hyperlink" xfId="3075" builtinId="9" hidden="1"/>
    <cellStyle name="Followed Hyperlink" xfId="3076" builtinId="9" hidden="1"/>
    <cellStyle name="Followed Hyperlink" xfId="3077" builtinId="9" hidden="1"/>
    <cellStyle name="Followed Hyperlink" xfId="3078" builtinId="9" hidden="1"/>
    <cellStyle name="Followed Hyperlink" xfId="3079" builtinId="9" hidden="1"/>
    <cellStyle name="Followed Hyperlink" xfId="3080" builtinId="9" hidden="1"/>
    <cellStyle name="Followed Hyperlink" xfId="3081" builtinId="9" hidden="1"/>
    <cellStyle name="Followed Hyperlink" xfId="3082" builtinId="9" hidden="1"/>
    <cellStyle name="Followed Hyperlink" xfId="3083" builtinId="9" hidden="1"/>
    <cellStyle name="Followed Hyperlink" xfId="3084" builtinId="9" hidden="1"/>
    <cellStyle name="Followed Hyperlink" xfId="3085" builtinId="9" hidden="1"/>
    <cellStyle name="Followed Hyperlink" xfId="3086" builtinId="9" hidden="1"/>
    <cellStyle name="Followed Hyperlink" xfId="3087" builtinId="9" hidden="1"/>
    <cellStyle name="Followed Hyperlink" xfId="3088" builtinId="9" hidden="1"/>
    <cellStyle name="Followed Hyperlink" xfId="3089" builtinId="9" hidden="1"/>
    <cellStyle name="Followed Hyperlink" xfId="3090" builtinId="9" hidden="1"/>
    <cellStyle name="Followed Hyperlink" xfId="3091" builtinId="9" hidden="1"/>
    <cellStyle name="Followed Hyperlink" xfId="3092" builtinId="9" hidden="1"/>
    <cellStyle name="Followed Hyperlink" xfId="3093" builtinId="9" hidden="1"/>
    <cellStyle name="Followed Hyperlink" xfId="3094" builtinId="9" hidden="1"/>
    <cellStyle name="Followed Hyperlink" xfId="3095" builtinId="9" hidden="1"/>
    <cellStyle name="Followed Hyperlink" xfId="3096" builtinId="9" hidden="1"/>
    <cellStyle name="Followed Hyperlink" xfId="3097" builtinId="9" hidden="1"/>
    <cellStyle name="Followed Hyperlink" xfId="3098" builtinId="9" hidden="1"/>
    <cellStyle name="Followed Hyperlink" xfId="2998" builtinId="9" hidden="1"/>
    <cellStyle name="Followed Hyperlink" xfId="3004" builtinId="9" hidden="1"/>
    <cellStyle name="Followed Hyperlink" xfId="2995" builtinId="9" hidden="1"/>
    <cellStyle name="Followed Hyperlink" xfId="3005" builtinId="9" hidden="1"/>
    <cellStyle name="Followed Hyperlink" xfId="2994" builtinId="9" hidden="1"/>
    <cellStyle name="Followed Hyperlink" xfId="3002" builtinId="9" hidden="1"/>
    <cellStyle name="Followed Hyperlink" xfId="2920" builtinId="9" hidden="1"/>
    <cellStyle name="Followed Hyperlink" xfId="3000" builtinId="9" hidden="1"/>
    <cellStyle name="Followed Hyperlink" xfId="2993" builtinId="9" hidden="1"/>
    <cellStyle name="Followed Hyperlink" xfId="2999" builtinId="9" hidden="1"/>
    <cellStyle name="Followed Hyperlink" xfId="3023" builtinId="9" hidden="1"/>
    <cellStyle name="Followed Hyperlink" xfId="3003" builtinId="9" hidden="1"/>
    <cellStyle name="Followed Hyperlink" xfId="2997" builtinId="9" hidden="1"/>
    <cellStyle name="Followed Hyperlink" xfId="2996" builtinId="9" hidden="1"/>
    <cellStyle name="Followed Hyperlink" xfId="3006" builtinId="9" hidden="1"/>
    <cellStyle name="Followed Hyperlink" xfId="3020" builtinId="9" hidden="1"/>
    <cellStyle name="Followed Hyperlink" xfId="3018" builtinId="9" hidden="1"/>
    <cellStyle name="Followed Hyperlink" xfId="3011" builtinId="9" hidden="1"/>
    <cellStyle name="Followed Hyperlink" xfId="3026" builtinId="9" hidden="1"/>
    <cellStyle name="Followed Hyperlink" xfId="3016" builtinId="9" hidden="1"/>
    <cellStyle name="Followed Hyperlink" xfId="3104" builtinId="9" hidden="1"/>
    <cellStyle name="Followed Hyperlink" xfId="3009" builtinId="9" hidden="1"/>
    <cellStyle name="Followed Hyperlink" xfId="3024" builtinId="9" hidden="1"/>
    <cellStyle name="Followed Hyperlink" xfId="3021" builtinId="9" hidden="1"/>
    <cellStyle name="Followed Hyperlink" xfId="3015" builtinId="9" hidden="1"/>
    <cellStyle name="Followed Hyperlink" xfId="2919" builtinId="9" hidden="1"/>
    <cellStyle name="Followed Hyperlink" xfId="3103" builtinId="9" hidden="1"/>
    <cellStyle name="Followed Hyperlink" xfId="3013" builtinId="9" hidden="1"/>
    <cellStyle name="Followed Hyperlink" xfId="3010" builtinId="9" hidden="1"/>
    <cellStyle name="Followed Hyperlink" xfId="3025" builtinId="9" hidden="1"/>
    <cellStyle name="Followed Hyperlink" xfId="3019" builtinId="9" hidden="1"/>
    <cellStyle name="Followed Hyperlink" xfId="3008" builtinId="9" hidden="1"/>
    <cellStyle name="Followed Hyperlink" xfId="3102" builtinId="9" hidden="1"/>
    <cellStyle name="Followed Hyperlink" xfId="3017" builtinId="9" hidden="1"/>
    <cellStyle name="Followed Hyperlink" xfId="3014" builtinId="9" hidden="1"/>
    <cellStyle name="Followed Hyperlink" xfId="3007" builtinId="9" hidden="1"/>
    <cellStyle name="Followed Hyperlink" xfId="3022" builtinId="9" hidden="1"/>
    <cellStyle name="Followed Hyperlink" xfId="3012" builtinId="9" hidden="1"/>
    <cellStyle name="Followed Hyperlink" xfId="3105" builtinId="9" hidden="1"/>
    <cellStyle name="Followed Hyperlink" xfId="3106" builtinId="9" hidden="1"/>
    <cellStyle name="Followed Hyperlink" xfId="3107" builtinId="9" hidden="1"/>
    <cellStyle name="Followed Hyperlink" xfId="3108" builtinId="9" hidden="1"/>
    <cellStyle name="Followed Hyperlink" xfId="3109" builtinId="9" hidden="1"/>
    <cellStyle name="Followed Hyperlink" xfId="3110" builtinId="9" hidden="1"/>
    <cellStyle name="Followed Hyperlink" xfId="3111" builtinId="9" hidden="1"/>
    <cellStyle name="Followed Hyperlink" xfId="3112" builtinId="9" hidden="1"/>
    <cellStyle name="Followed Hyperlink" xfId="3113" builtinId="9" hidden="1"/>
    <cellStyle name="Followed Hyperlink" xfId="3114" builtinId="9" hidden="1"/>
    <cellStyle name="Followed Hyperlink" xfId="3115" builtinId="9" hidden="1"/>
    <cellStyle name="Followed Hyperlink" xfId="3116" builtinId="9" hidden="1"/>
    <cellStyle name="Followed Hyperlink" xfId="3117" builtinId="9" hidden="1"/>
    <cellStyle name="Followed Hyperlink" xfId="3118" builtinId="9" hidden="1"/>
    <cellStyle name="Followed Hyperlink" xfId="3119" builtinId="9" hidden="1"/>
    <cellStyle name="Followed Hyperlink" xfId="3120" builtinId="9" hidden="1"/>
    <cellStyle name="Followed Hyperlink" xfId="3121" builtinId="9" hidden="1"/>
    <cellStyle name="Followed Hyperlink" xfId="3122" builtinId="9" hidden="1"/>
    <cellStyle name="Followed Hyperlink" xfId="3123" builtinId="9" hidden="1"/>
    <cellStyle name="Followed Hyperlink" xfId="3124" builtinId="9" hidden="1"/>
    <cellStyle name="Followed Hyperlink" xfId="3125" builtinId="9" hidden="1"/>
    <cellStyle name="Followed Hyperlink" xfId="3126" builtinId="9" hidden="1"/>
    <cellStyle name="Followed Hyperlink" xfId="3127" builtinId="9" hidden="1"/>
    <cellStyle name="Followed Hyperlink" xfId="3128" builtinId="9" hidden="1"/>
    <cellStyle name="Followed Hyperlink" xfId="3129" builtinId="9" hidden="1"/>
    <cellStyle name="Followed Hyperlink" xfId="3130" builtinId="9" hidden="1"/>
    <cellStyle name="Followed Hyperlink" xfId="3131" builtinId="9" hidden="1"/>
    <cellStyle name="Followed Hyperlink" xfId="3132" builtinId="9" hidden="1"/>
    <cellStyle name="Followed Hyperlink" xfId="3133" builtinId="9" hidden="1"/>
    <cellStyle name="Followed Hyperlink" xfId="3134" builtinId="9" hidden="1"/>
    <cellStyle name="Followed Hyperlink" xfId="3135" builtinId="9" hidden="1"/>
    <cellStyle name="Followed Hyperlink" xfId="3136" builtinId="9" hidden="1"/>
    <cellStyle name="Followed Hyperlink" xfId="3137" builtinId="9" hidden="1"/>
    <cellStyle name="Followed Hyperlink" xfId="3138" builtinId="9" hidden="1"/>
    <cellStyle name="Followed Hyperlink" xfId="3143" builtinId="9" hidden="1"/>
    <cellStyle name="Followed Hyperlink" xfId="3144" builtinId="9" hidden="1"/>
    <cellStyle name="Followed Hyperlink" xfId="3145" builtinId="9" hidden="1"/>
    <cellStyle name="Followed Hyperlink" xfId="3146" builtinId="9" hidden="1"/>
    <cellStyle name="Followed Hyperlink" xfId="3147" builtinId="9" hidden="1"/>
    <cellStyle name="Followed Hyperlink" xfId="3148" builtinId="9" hidden="1"/>
    <cellStyle name="Followed Hyperlink" xfId="3149" builtinId="9" hidden="1"/>
    <cellStyle name="Followed Hyperlink" xfId="3150" builtinId="9" hidden="1"/>
    <cellStyle name="Followed Hyperlink" xfId="3151" builtinId="9" hidden="1"/>
    <cellStyle name="Followed Hyperlink" xfId="3152" builtinId="9" hidden="1"/>
    <cellStyle name="Followed Hyperlink" xfId="3153" builtinId="9" hidden="1"/>
    <cellStyle name="Followed Hyperlink" xfId="3154" builtinId="9" hidden="1"/>
    <cellStyle name="Followed Hyperlink" xfId="3155" builtinId="9" hidden="1"/>
    <cellStyle name="Followed Hyperlink" xfId="3156" builtinId="9" hidden="1"/>
    <cellStyle name="Followed Hyperlink" xfId="3157" builtinId="9" hidden="1"/>
    <cellStyle name="Followed Hyperlink" xfId="3158" builtinId="9" hidden="1"/>
    <cellStyle name="Followed Hyperlink" xfId="3159" builtinId="9" hidden="1"/>
    <cellStyle name="Followed Hyperlink" xfId="3160" builtinId="9" hidden="1"/>
    <cellStyle name="Followed Hyperlink" xfId="3161" builtinId="9" hidden="1"/>
    <cellStyle name="Followed Hyperlink" xfId="3162" builtinId="9" hidden="1"/>
    <cellStyle name="Followed Hyperlink" xfId="3163" builtinId="9" hidden="1"/>
    <cellStyle name="Followed Hyperlink" xfId="3164" builtinId="9" hidden="1"/>
    <cellStyle name="Followed Hyperlink" xfId="3165" builtinId="9" hidden="1"/>
    <cellStyle name="Followed Hyperlink" xfId="3166" builtinId="9" hidden="1"/>
    <cellStyle name="Followed Hyperlink" xfId="3167" builtinId="9" hidden="1"/>
    <cellStyle name="Followed Hyperlink" xfId="3168" builtinId="9" hidden="1"/>
    <cellStyle name="Followed Hyperlink" xfId="3169" builtinId="9" hidden="1"/>
    <cellStyle name="Followed Hyperlink" xfId="3170" builtinId="9" hidden="1"/>
    <cellStyle name="Followed Hyperlink" xfId="3171" builtinId="9" hidden="1"/>
    <cellStyle name="Followed Hyperlink" xfId="3172" builtinId="9" hidden="1"/>
    <cellStyle name="Followed Hyperlink" xfId="3173" builtinId="9" hidden="1"/>
    <cellStyle name="Followed Hyperlink" xfId="3174" builtinId="9" hidden="1"/>
    <cellStyle name="Followed Hyperlink" xfId="3175" builtinId="9" hidden="1"/>
    <cellStyle name="Followed Hyperlink" xfId="3176" builtinId="9" hidden="1"/>
    <cellStyle name="Followed Hyperlink" xfId="3177" builtinId="9" hidden="1"/>
    <cellStyle name="Followed Hyperlink" xfId="3178" builtinId="9" hidden="1"/>
    <cellStyle name="Followed Hyperlink" xfId="3179" builtinId="9" hidden="1"/>
    <cellStyle name="Followed Hyperlink" xfId="3180" builtinId="9" hidden="1"/>
    <cellStyle name="Followed Hyperlink" xfId="3181" builtinId="9" hidden="1"/>
    <cellStyle name="Followed Hyperlink" xfId="3182" builtinId="9" hidden="1"/>
    <cellStyle name="Followed Hyperlink" xfId="3183" builtinId="9" hidden="1"/>
    <cellStyle name="Followed Hyperlink" xfId="3184" builtinId="9" hidden="1"/>
    <cellStyle name="Followed Hyperlink" xfId="3185" builtinId="9" hidden="1"/>
    <cellStyle name="Followed Hyperlink" xfId="3186" builtinId="9" hidden="1"/>
    <cellStyle name="Followed Hyperlink" xfId="3187" builtinId="9" hidden="1"/>
    <cellStyle name="Followed Hyperlink" xfId="3188" builtinId="9" hidden="1"/>
    <cellStyle name="Followed Hyperlink" xfId="3189" builtinId="9" hidden="1"/>
    <cellStyle name="Followed Hyperlink" xfId="3190" builtinId="9" hidden="1"/>
    <cellStyle name="Followed Hyperlink" xfId="3191" builtinId="9" hidden="1"/>
    <cellStyle name="Followed Hyperlink" xfId="3192" builtinId="9" hidden="1"/>
    <cellStyle name="Followed Hyperlink" xfId="3193" builtinId="9" hidden="1"/>
    <cellStyle name="Followed Hyperlink" xfId="3194" builtinId="9" hidden="1"/>
    <cellStyle name="Followed Hyperlink" xfId="3195" builtinId="9" hidden="1"/>
    <cellStyle name="Followed Hyperlink" xfId="3196" builtinId="9" hidden="1"/>
    <cellStyle name="Followed Hyperlink" xfId="3197" builtinId="9" hidden="1"/>
    <cellStyle name="Followed Hyperlink" xfId="3198" builtinId="9" hidden="1"/>
    <cellStyle name="Followed Hyperlink" xfId="3199" builtinId="9" hidden="1"/>
    <cellStyle name="Followed Hyperlink" xfId="3200" builtinId="9" hidden="1"/>
    <cellStyle name="Followed Hyperlink" xfId="3202" builtinId="9" hidden="1"/>
    <cellStyle name="Followed Hyperlink" xfId="3203" builtinId="9" hidden="1"/>
    <cellStyle name="Followed Hyperlink" xfId="3204" builtinId="9" hidden="1"/>
    <cellStyle name="Followed Hyperlink" xfId="3205" builtinId="9" hidden="1"/>
    <cellStyle name="Followed Hyperlink" xfId="3206" builtinId="9" hidden="1"/>
    <cellStyle name="Followed Hyperlink" xfId="3207" builtinId="9" hidden="1"/>
    <cellStyle name="Followed Hyperlink" xfId="3208" builtinId="9" hidden="1"/>
    <cellStyle name="Followed Hyperlink" xfId="3209" builtinId="9" hidden="1"/>
    <cellStyle name="Followed Hyperlink" xfId="3210" builtinId="9" hidden="1"/>
    <cellStyle name="Followed Hyperlink" xfId="3211" builtinId="9" hidden="1"/>
    <cellStyle name="Followed Hyperlink" xfId="3212" builtinId="9" hidden="1"/>
    <cellStyle name="Followed Hyperlink" xfId="3213" builtinId="9" hidden="1"/>
    <cellStyle name="Followed Hyperlink" xfId="3214" builtinId="9" hidden="1"/>
    <cellStyle name="Followed Hyperlink" xfId="3215" builtinId="9" hidden="1"/>
    <cellStyle name="Followed Hyperlink" xfId="3231" builtinId="9" hidden="1"/>
    <cellStyle name="Followed Hyperlink" xfId="3255" builtinId="9" hidden="1"/>
    <cellStyle name="Followed Hyperlink" xfId="3256" builtinId="9" hidden="1"/>
    <cellStyle name="Followed Hyperlink" xfId="3257" builtinId="9" hidden="1"/>
    <cellStyle name="Followed Hyperlink" xfId="3258" builtinId="9" hidden="1"/>
    <cellStyle name="Followed Hyperlink" xfId="3259" builtinId="9" hidden="1"/>
    <cellStyle name="Followed Hyperlink" xfId="3260" builtinId="9" hidden="1"/>
    <cellStyle name="Followed Hyperlink" xfId="3261" builtinId="9" hidden="1"/>
    <cellStyle name="Followed Hyperlink" xfId="3262" builtinId="9" hidden="1"/>
    <cellStyle name="Followed Hyperlink" xfId="3263" builtinId="9" hidden="1"/>
    <cellStyle name="Followed Hyperlink" xfId="3264" builtinId="9" hidden="1"/>
    <cellStyle name="Followed Hyperlink" xfId="3265" builtinId="9" hidden="1"/>
    <cellStyle name="Followed Hyperlink" xfId="3266" builtinId="9" hidden="1"/>
    <cellStyle name="Followed Hyperlink" xfId="3267" builtinId="9" hidden="1"/>
    <cellStyle name="Followed Hyperlink" xfId="3268" builtinId="9" hidden="1"/>
    <cellStyle name="Followed Hyperlink" xfId="3269" builtinId="9" hidden="1"/>
    <cellStyle name="Followed Hyperlink" xfId="3270" builtinId="9" hidden="1"/>
    <cellStyle name="Followed Hyperlink" xfId="3271" builtinId="9" hidden="1"/>
    <cellStyle name="Followed Hyperlink" xfId="3272" builtinId="9" hidden="1"/>
    <cellStyle name="Followed Hyperlink" xfId="3273" builtinId="9" hidden="1"/>
    <cellStyle name="Followed Hyperlink" xfId="3274" builtinId="9" hidden="1"/>
    <cellStyle name="Followed Hyperlink" xfId="3275" builtinId="9" hidden="1"/>
    <cellStyle name="Followed Hyperlink" xfId="3276" builtinId="9" hidden="1"/>
    <cellStyle name="Followed Hyperlink" xfId="3277" builtinId="9" hidden="1"/>
    <cellStyle name="Followed Hyperlink" xfId="3278" builtinId="9" hidden="1"/>
    <cellStyle name="Followed Hyperlink" xfId="3279" builtinId="9" hidden="1"/>
    <cellStyle name="Followed Hyperlink" xfId="3280" builtinId="9" hidden="1"/>
    <cellStyle name="Followed Hyperlink" xfId="3281" builtinId="9" hidden="1"/>
    <cellStyle name="Followed Hyperlink" xfId="3282" builtinId="9" hidden="1"/>
    <cellStyle name="Followed Hyperlink" xfId="3283" builtinId="9" hidden="1"/>
    <cellStyle name="Followed Hyperlink" xfId="3284" builtinId="9" hidden="1"/>
    <cellStyle name="Followed Hyperlink" xfId="3285" builtinId="9" hidden="1"/>
    <cellStyle name="Followed Hyperlink" xfId="3286" builtinId="9" hidden="1"/>
    <cellStyle name="Followed Hyperlink" xfId="3287" builtinId="9" hidden="1"/>
    <cellStyle name="Followed Hyperlink" xfId="3288" builtinId="9" hidden="1"/>
    <cellStyle name="Followed Hyperlink" xfId="3289" builtinId="9" hidden="1"/>
    <cellStyle name="Followed Hyperlink" xfId="3290" builtinId="9" hidden="1"/>
    <cellStyle name="Followed Hyperlink" xfId="3291" builtinId="9" hidden="1"/>
    <cellStyle name="Followed Hyperlink" xfId="3292" builtinId="9" hidden="1"/>
    <cellStyle name="Followed Hyperlink" xfId="3293" builtinId="9" hidden="1"/>
    <cellStyle name="Followed Hyperlink" xfId="3294" builtinId="9" hidden="1"/>
    <cellStyle name="Followed Hyperlink" xfId="3295" builtinId="9" hidden="1"/>
    <cellStyle name="Followed Hyperlink" xfId="3296" builtinId="9" hidden="1"/>
    <cellStyle name="Followed Hyperlink" xfId="3297" builtinId="9" hidden="1"/>
    <cellStyle name="Followed Hyperlink" xfId="3298" builtinId="9" hidden="1"/>
    <cellStyle name="Followed Hyperlink" xfId="3299" builtinId="9" hidden="1"/>
    <cellStyle name="Followed Hyperlink" xfId="3300" builtinId="9" hidden="1"/>
    <cellStyle name="Followed Hyperlink" xfId="3301" builtinId="9" hidden="1"/>
    <cellStyle name="Followed Hyperlink" xfId="3302" builtinId="9" hidden="1"/>
    <cellStyle name="Followed Hyperlink" xfId="3303" builtinId="9" hidden="1"/>
    <cellStyle name="Followed Hyperlink" xfId="3304" builtinId="9" hidden="1"/>
    <cellStyle name="Followed Hyperlink" xfId="3305" builtinId="9" hidden="1"/>
    <cellStyle name="Followed Hyperlink" xfId="3306" builtinId="9" hidden="1"/>
    <cellStyle name="Followed Hyperlink" xfId="3307" builtinId="9" hidden="1"/>
    <cellStyle name="Followed Hyperlink" xfId="3308" builtinId="9" hidden="1"/>
    <cellStyle name="Followed Hyperlink" xfId="3309" builtinId="9" hidden="1"/>
    <cellStyle name="Followed Hyperlink" xfId="3310" builtinId="9" hidden="1"/>
    <cellStyle name="Followed Hyperlink" xfId="3311" builtinId="9" hidden="1"/>
    <cellStyle name="Followed Hyperlink" xfId="3312" builtinId="9" hidden="1"/>
    <cellStyle name="Followed Hyperlink" xfId="3313" builtinId="9" hidden="1"/>
    <cellStyle name="Followed Hyperlink" xfId="3314" builtinId="9" hidden="1"/>
    <cellStyle name="Followed Hyperlink" xfId="3315" builtinId="9" hidden="1"/>
    <cellStyle name="Followed Hyperlink" xfId="3316" builtinId="9" hidden="1"/>
    <cellStyle name="Followed Hyperlink" xfId="3317" builtinId="9" hidden="1"/>
    <cellStyle name="Followed Hyperlink" xfId="3318" builtinId="9" hidden="1"/>
    <cellStyle name="Followed Hyperlink" xfId="3319" builtinId="9" hidden="1"/>
    <cellStyle name="Followed Hyperlink" xfId="3320" builtinId="9" hidden="1"/>
    <cellStyle name="Followed Hyperlink" xfId="3321" builtinId="9" hidden="1"/>
    <cellStyle name="Followed Hyperlink" xfId="3322" builtinId="9" hidden="1"/>
    <cellStyle name="Followed Hyperlink" xfId="3323" builtinId="9" hidden="1"/>
    <cellStyle name="Followed Hyperlink" xfId="3324" builtinId="9" hidden="1"/>
    <cellStyle name="Followed Hyperlink" xfId="3325" builtinId="9" hidden="1"/>
    <cellStyle name="Followed Hyperlink" xfId="3326" builtinId="9" hidden="1"/>
    <cellStyle name="Followed Hyperlink" xfId="3327" builtinId="9" hidden="1"/>
    <cellStyle name="Followed Hyperlink" xfId="3328" builtinId="9" hidden="1"/>
    <cellStyle name="Followed Hyperlink" xfId="3329" builtinId="9" hidden="1"/>
    <cellStyle name="Followed Hyperlink" xfId="3330" builtinId="9" hidden="1"/>
    <cellStyle name="Followed Hyperlink" xfId="3331" builtinId="9" hidden="1"/>
    <cellStyle name="Followed Hyperlink" xfId="3332" builtinId="9" hidden="1"/>
    <cellStyle name="Followed Hyperlink" xfId="3333" builtinId="9" hidden="1"/>
    <cellStyle name="Followed Hyperlink" xfId="3334" builtinId="9" hidden="1"/>
    <cellStyle name="Followed Hyperlink" xfId="3335" builtinId="9" hidden="1"/>
    <cellStyle name="Followed Hyperlink" xfId="3336" builtinId="9" hidden="1"/>
    <cellStyle name="Followed Hyperlink" xfId="3337" builtinId="9" hidden="1"/>
    <cellStyle name="Followed Hyperlink" xfId="3338" builtinId="9" hidden="1"/>
    <cellStyle name="Followed Hyperlink" xfId="3339" builtinId="9" hidden="1"/>
    <cellStyle name="Followed Hyperlink" xfId="3340" builtinId="9" hidden="1"/>
    <cellStyle name="Followed Hyperlink" xfId="3341" builtinId="9" hidden="1"/>
    <cellStyle name="Followed Hyperlink" xfId="3342" builtinId="9" hidden="1"/>
    <cellStyle name="Followed Hyperlink" xfId="3343" builtinId="9" hidden="1"/>
    <cellStyle name="Followed Hyperlink" xfId="3344" builtinId="9" hidden="1"/>
    <cellStyle name="Followed Hyperlink" xfId="3345" builtinId="9" hidden="1"/>
    <cellStyle name="Followed Hyperlink" xfId="3346" builtinId="9" hidden="1"/>
    <cellStyle name="Followed Hyperlink" xfId="3347" builtinId="9" hidden="1"/>
    <cellStyle name="Followed Hyperlink" xfId="3348" builtinId="9" hidden="1"/>
    <cellStyle name="Followed Hyperlink" xfId="3349" builtinId="9" hidden="1"/>
    <cellStyle name="Followed Hyperlink" xfId="3350" builtinId="9" hidden="1"/>
    <cellStyle name="Followed Hyperlink" xfId="3351" builtinId="9" hidden="1"/>
    <cellStyle name="Followed Hyperlink" xfId="3352" builtinId="9" hidden="1"/>
    <cellStyle name="Followed Hyperlink" xfId="3353" builtinId="9" hidden="1"/>
    <cellStyle name="Followed Hyperlink" xfId="3354" builtinId="9" hidden="1"/>
    <cellStyle name="Followed Hyperlink" xfId="3355" builtinId="9" hidden="1"/>
    <cellStyle name="Followed Hyperlink" xfId="3356" builtinId="9" hidden="1"/>
    <cellStyle name="Followed Hyperlink" xfId="3357" builtinId="9" hidden="1"/>
    <cellStyle name="Followed Hyperlink" xfId="3358" builtinId="9" hidden="1"/>
    <cellStyle name="Followed Hyperlink" xfId="3359" builtinId="9" hidden="1"/>
    <cellStyle name="Followed Hyperlink" xfId="3360" builtinId="9" hidden="1"/>
    <cellStyle name="Followed Hyperlink" xfId="3361" builtinId="9" hidden="1"/>
    <cellStyle name="Followed Hyperlink" xfId="3362" builtinId="9" hidden="1"/>
    <cellStyle name="Followed Hyperlink" xfId="3363" builtinId="9" hidden="1"/>
    <cellStyle name="Followed Hyperlink" xfId="3364" builtinId="9" hidden="1"/>
    <cellStyle name="Followed Hyperlink" xfId="3365" builtinId="9" hidden="1"/>
    <cellStyle name="Followed Hyperlink" xfId="3366" builtinId="9" hidden="1"/>
    <cellStyle name="Followed Hyperlink" xfId="3367" builtinId="9" hidden="1"/>
    <cellStyle name="Followed Hyperlink" xfId="3368" builtinId="9" hidden="1"/>
    <cellStyle name="Followed Hyperlink" xfId="3369" builtinId="9" hidden="1"/>
    <cellStyle name="Followed Hyperlink" xfId="3370" builtinId="9" hidden="1"/>
    <cellStyle name="Followed Hyperlink" xfId="3371" builtinId="9" hidden="1"/>
    <cellStyle name="Followed Hyperlink" xfId="3372" builtinId="9" hidden="1"/>
    <cellStyle name="Followed Hyperlink" xfId="3373" builtinId="9" hidden="1"/>
    <cellStyle name="Followed Hyperlink" xfId="3374" builtinId="9" hidden="1"/>
    <cellStyle name="Followed Hyperlink" xfId="3375" builtinId="9" hidden="1"/>
    <cellStyle name="Followed Hyperlink" xfId="3376" builtinId="9" hidden="1"/>
    <cellStyle name="Followed Hyperlink" xfId="3377" builtinId="9" hidden="1"/>
    <cellStyle name="Followed Hyperlink" xfId="3378" builtinId="9" hidden="1"/>
    <cellStyle name="Followed Hyperlink" xfId="3379" builtinId="9" hidden="1"/>
    <cellStyle name="Followed Hyperlink" xfId="3380" builtinId="9" hidden="1"/>
    <cellStyle name="Followed Hyperlink" xfId="3381" builtinId="9" hidden="1"/>
    <cellStyle name="Followed Hyperlink" xfId="3382" builtinId="9" hidden="1"/>
    <cellStyle name="Followed Hyperlink" xfId="3383" builtinId="9" hidden="1"/>
    <cellStyle name="Followed Hyperlink" xfId="3384" builtinId="9" hidden="1"/>
    <cellStyle name="Followed Hyperlink" xfId="3385" builtinId="9" hidden="1"/>
    <cellStyle name="Followed Hyperlink" xfId="3386" builtinId="9" hidden="1"/>
    <cellStyle name="Followed Hyperlink" xfId="3387" builtinId="9" hidden="1"/>
    <cellStyle name="Followed Hyperlink" xfId="3388" builtinId="9" hidden="1"/>
    <cellStyle name="Followed Hyperlink" xfId="3389" builtinId="9" hidden="1"/>
    <cellStyle name="Followed Hyperlink" xfId="3390" builtinId="9" hidden="1"/>
    <cellStyle name="Followed Hyperlink" xfId="3391" builtinId="9" hidden="1"/>
    <cellStyle name="Followed Hyperlink" xfId="3392" builtinId="9" hidden="1"/>
    <cellStyle name="Followed Hyperlink" xfId="3393" builtinId="9" hidden="1"/>
    <cellStyle name="Followed Hyperlink" xfId="3394" builtinId="9" hidden="1"/>
    <cellStyle name="Followed Hyperlink" xfId="3395" builtinId="9" hidden="1"/>
    <cellStyle name="Followed Hyperlink" xfId="3396" builtinId="9" hidden="1"/>
    <cellStyle name="Followed Hyperlink" xfId="3397" builtinId="9" hidden="1"/>
    <cellStyle name="Followed Hyperlink" xfId="3399" builtinId="9" hidden="1"/>
    <cellStyle name="Followed Hyperlink" xfId="3201" builtinId="9" hidden="1"/>
    <cellStyle name="Followed Hyperlink" xfId="3217" builtinId="9" hidden="1"/>
    <cellStyle name="Followed Hyperlink" xfId="3220" builtinId="9" hidden="1"/>
    <cellStyle name="Followed Hyperlink" xfId="3141" builtinId="9" hidden="1"/>
    <cellStyle name="Followed Hyperlink" xfId="3139" builtinId="9" hidden="1"/>
    <cellStyle name="Followed Hyperlink" xfId="3224" builtinId="9" hidden="1"/>
    <cellStyle name="Followed Hyperlink" xfId="3216" builtinId="9" hidden="1"/>
    <cellStyle name="Followed Hyperlink" xfId="3226" builtinId="9" hidden="1"/>
    <cellStyle name="Followed Hyperlink" xfId="3227" builtinId="9" hidden="1"/>
    <cellStyle name="Followed Hyperlink" xfId="3221" builtinId="9" hidden="1"/>
    <cellStyle name="Followed Hyperlink" xfId="3218" builtinId="9" hidden="1"/>
    <cellStyle name="Followed Hyperlink" xfId="3223" builtinId="9" hidden="1"/>
    <cellStyle name="Followed Hyperlink" xfId="3250" builtinId="9" hidden="1"/>
    <cellStyle name="Followed Hyperlink" xfId="3243" builtinId="9" hidden="1"/>
    <cellStyle name="Followed Hyperlink" xfId="3236" builtinId="9" hidden="1"/>
    <cellStyle name="Followed Hyperlink" xfId="3252" builtinId="9" hidden="1"/>
    <cellStyle name="Followed Hyperlink" xfId="3241" builtinId="9" hidden="1"/>
    <cellStyle name="Followed Hyperlink" xfId="3222" builtinId="9" hidden="1"/>
    <cellStyle name="Followed Hyperlink" xfId="3238" builtinId="9" hidden="1"/>
    <cellStyle name="Followed Hyperlink" xfId="3142" builtinId="9" hidden="1"/>
    <cellStyle name="Followed Hyperlink" xfId="3247" builtinId="9" hidden="1"/>
    <cellStyle name="Followed Hyperlink" xfId="3240" builtinId="9" hidden="1"/>
    <cellStyle name="Followed Hyperlink" xfId="3140" builtinId="9" hidden="1"/>
    <cellStyle name="Followed Hyperlink" xfId="3245" builtinId="9" hidden="1"/>
    <cellStyle name="Followed Hyperlink" xfId="3242" builtinId="9" hidden="1"/>
    <cellStyle name="Followed Hyperlink" xfId="3235" builtinId="9" hidden="1"/>
    <cellStyle name="Followed Hyperlink" xfId="3251" builtinId="9" hidden="1"/>
    <cellStyle name="Followed Hyperlink" xfId="3244" builtinId="9" hidden="1"/>
    <cellStyle name="Followed Hyperlink" xfId="3233" builtinId="9" hidden="1"/>
    <cellStyle name="Followed Hyperlink" xfId="3246" builtinId="9" hidden="1"/>
    <cellStyle name="Followed Hyperlink" xfId="3239" builtinId="9" hidden="1"/>
    <cellStyle name="Followed Hyperlink" xfId="3232" builtinId="9" hidden="1"/>
    <cellStyle name="Followed Hyperlink" xfId="3248" builtinId="9" hidden="1"/>
    <cellStyle name="Followed Hyperlink" xfId="3237" builtinId="9" hidden="1"/>
    <cellStyle name="Followed Hyperlink" xfId="3249" builtinId="9" hidden="1"/>
    <cellStyle name="Followed Hyperlink" xfId="3400" builtinId="9" hidden="1"/>
    <cellStyle name="Followed Hyperlink" xfId="3401" builtinId="9" hidden="1"/>
    <cellStyle name="Followed Hyperlink" xfId="3402" builtinId="9" hidden="1"/>
    <cellStyle name="Followed Hyperlink" xfId="3403" builtinId="9" hidden="1"/>
    <cellStyle name="Followed Hyperlink" xfId="3404" builtinId="9" hidden="1"/>
    <cellStyle name="Followed Hyperlink" xfId="3405" builtinId="9" hidden="1"/>
    <cellStyle name="Followed Hyperlink" xfId="3406" builtinId="9" hidden="1"/>
    <cellStyle name="Followed Hyperlink" xfId="3407" builtinId="9" hidden="1"/>
    <cellStyle name="Followed Hyperlink" xfId="3408" builtinId="9" hidden="1"/>
    <cellStyle name="Followed Hyperlink" xfId="3409" builtinId="9" hidden="1"/>
    <cellStyle name="Followed Hyperlink" xfId="3410" builtinId="9" hidden="1"/>
    <cellStyle name="Followed Hyperlink" xfId="3411" builtinId="9" hidden="1"/>
    <cellStyle name="Followed Hyperlink" xfId="3412" builtinId="9" hidden="1"/>
    <cellStyle name="Followed Hyperlink" xfId="3413" builtinId="9" hidden="1"/>
    <cellStyle name="Followed Hyperlink" xfId="3414" builtinId="9" hidden="1"/>
    <cellStyle name="Followed Hyperlink" xfId="3415" builtinId="9" hidden="1"/>
    <cellStyle name="Followed Hyperlink" xfId="3416" builtinId="9" hidden="1"/>
    <cellStyle name="Followed Hyperlink" xfId="3417" builtinId="9" hidden="1"/>
    <cellStyle name="Followed Hyperlink" xfId="3418" builtinId="9" hidden="1"/>
    <cellStyle name="Followed Hyperlink" xfId="3419" builtinId="9" hidden="1"/>
    <cellStyle name="Followed Hyperlink" xfId="3420" builtinId="9" hidden="1"/>
    <cellStyle name="Followed Hyperlink" xfId="3421" builtinId="9" hidden="1"/>
    <cellStyle name="Followed Hyperlink" xfId="3423" builtinId="9" hidden="1"/>
    <cellStyle name="Followed Hyperlink" xfId="3424" builtinId="9" hidden="1"/>
    <cellStyle name="Followed Hyperlink" xfId="3425" builtinId="9" hidden="1"/>
    <cellStyle name="Followed Hyperlink" xfId="3426" builtinId="9" hidden="1"/>
    <cellStyle name="Followed Hyperlink" xfId="3427" builtinId="9" hidden="1"/>
    <cellStyle name="Followed Hyperlink" xfId="3428" builtinId="9" hidden="1"/>
    <cellStyle name="Followed Hyperlink" xfId="3429" builtinId="9" hidden="1"/>
    <cellStyle name="Followed Hyperlink" xfId="3430" builtinId="9" hidden="1"/>
    <cellStyle name="Followed Hyperlink" xfId="3431" builtinId="9" hidden="1"/>
    <cellStyle name="Followed Hyperlink" xfId="3432" builtinId="9" hidden="1"/>
    <cellStyle name="Followed Hyperlink" xfId="3433" builtinId="9" hidden="1"/>
    <cellStyle name="Followed Hyperlink" xfId="3434" builtinId="9" hidden="1"/>
    <cellStyle name="Followed Hyperlink" xfId="3435" builtinId="9" hidden="1"/>
    <cellStyle name="Followed Hyperlink" xfId="3436" builtinId="9" hidden="1"/>
    <cellStyle name="Followed Hyperlink" xfId="3471" builtinId="9" hidden="1"/>
    <cellStyle name="Followed Hyperlink" xfId="3470" builtinId="9" hidden="1"/>
    <cellStyle name="Followed Hyperlink" xfId="3229" builtinId="9" hidden="1"/>
    <cellStyle name="Followed Hyperlink" xfId="3230" builtinId="9" hidden="1"/>
    <cellStyle name="Followed Hyperlink" xfId="3445" builtinId="9" hidden="1"/>
    <cellStyle name="Followed Hyperlink" xfId="3443" builtinId="9" hidden="1"/>
    <cellStyle name="Followed Hyperlink" xfId="3422" builtinId="9" hidden="1"/>
    <cellStyle name="Followed Hyperlink" xfId="3440" builtinId="9" hidden="1"/>
    <cellStyle name="Followed Hyperlink" xfId="3439" builtinId="9" hidden="1"/>
    <cellStyle name="Followed Hyperlink" xfId="3438" builtinId="9" hidden="1"/>
    <cellStyle name="Followed Hyperlink" xfId="3437" builtinId="9" hidden="1"/>
    <cellStyle name="Followed Hyperlink" xfId="3441" builtinId="9" hidden="1"/>
    <cellStyle name="Followed Hyperlink" xfId="3447" builtinId="9" hidden="1"/>
    <cellStyle name="Followed Hyperlink" xfId="3446" builtinId="9" hidden="1"/>
    <cellStyle name="Followed Hyperlink" xfId="3444" builtinId="9" hidden="1"/>
    <cellStyle name="Followed Hyperlink" xfId="3442" builtinId="9" hidden="1"/>
    <cellStyle name="Followed Hyperlink" xfId="3466" builtinId="9" hidden="1"/>
    <cellStyle name="Followed Hyperlink" xfId="3462" builtinId="9" hidden="1"/>
    <cellStyle name="Followed Hyperlink" xfId="3458" builtinId="9" hidden="1"/>
    <cellStyle name="Followed Hyperlink" xfId="3454" builtinId="9" hidden="1"/>
    <cellStyle name="Followed Hyperlink" xfId="3450" builtinId="9" hidden="1"/>
    <cellStyle name="Followed Hyperlink" xfId="3225" builtinId="9" hidden="1"/>
    <cellStyle name="Followed Hyperlink" xfId="3469" builtinId="9" hidden="1"/>
    <cellStyle name="Followed Hyperlink" xfId="3465" builtinId="9" hidden="1"/>
    <cellStyle name="Followed Hyperlink" xfId="3461" builtinId="9" hidden="1"/>
    <cellStyle name="Followed Hyperlink" xfId="3457" builtinId="9" hidden="1"/>
    <cellStyle name="Followed Hyperlink" xfId="3453" builtinId="9" hidden="1"/>
    <cellStyle name="Followed Hyperlink" xfId="3449" builtinId="9" hidden="1"/>
    <cellStyle name="Followed Hyperlink" xfId="3468" builtinId="9" hidden="1"/>
    <cellStyle name="Followed Hyperlink" xfId="3464" builtinId="9" hidden="1"/>
    <cellStyle name="Followed Hyperlink" xfId="3460" builtinId="9" hidden="1"/>
    <cellStyle name="Followed Hyperlink" xfId="3456" builtinId="9" hidden="1"/>
    <cellStyle name="Followed Hyperlink" xfId="3452" builtinId="9" hidden="1"/>
    <cellStyle name="Followed Hyperlink" xfId="3472" builtinId="9" hidden="1"/>
    <cellStyle name="Followed Hyperlink" xfId="3219" builtinId="9" hidden="1"/>
    <cellStyle name="Followed Hyperlink" xfId="3467" builtinId="9" hidden="1"/>
    <cellStyle name="Followed Hyperlink" xfId="3463" builtinId="9" hidden="1"/>
    <cellStyle name="Followed Hyperlink" xfId="3459" builtinId="9" hidden="1"/>
    <cellStyle name="Followed Hyperlink" xfId="3455" builtinId="9" hidden="1"/>
    <cellStyle name="Followed Hyperlink" xfId="3451" builtinId="9" hidden="1"/>
    <cellStyle name="Followed Hyperlink" xfId="3448" builtinId="9" hidden="1"/>
    <cellStyle name="Followed Hyperlink" xfId="3473" builtinId="9" hidden="1"/>
    <cellStyle name="Followed Hyperlink" xfId="3474" builtinId="9" hidden="1"/>
    <cellStyle name="Followed Hyperlink" xfId="3475" builtinId="9" hidden="1"/>
    <cellStyle name="Followed Hyperlink" xfId="3476" builtinId="9" hidden="1"/>
    <cellStyle name="Followed Hyperlink" xfId="3477" builtinId="9" hidden="1"/>
    <cellStyle name="Followed Hyperlink" xfId="3478" builtinId="9" hidden="1"/>
    <cellStyle name="Followed Hyperlink" xfId="3479" builtinId="9" hidden="1"/>
    <cellStyle name="Followed Hyperlink" xfId="3480" builtinId="9" hidden="1"/>
    <cellStyle name="Followed Hyperlink" xfId="3481" builtinId="9" hidden="1"/>
    <cellStyle name="Followed Hyperlink" xfId="3482" builtinId="9" hidden="1"/>
    <cellStyle name="Followed Hyperlink" xfId="3483" builtinId="9" hidden="1"/>
    <cellStyle name="Followed Hyperlink" xfId="3484" builtinId="9" hidden="1"/>
    <cellStyle name="Followed Hyperlink" xfId="3485" builtinId="9" hidden="1"/>
    <cellStyle name="Followed Hyperlink" xfId="3486" builtinId="9" hidden="1"/>
    <cellStyle name="Followed Hyperlink" xfId="3487" builtinId="9" hidden="1"/>
    <cellStyle name="Followed Hyperlink" xfId="3488" builtinId="9" hidden="1"/>
    <cellStyle name="Followed Hyperlink" xfId="3489" builtinId="9" hidden="1"/>
    <cellStyle name="Followed Hyperlink" xfId="3490" builtinId="9" hidden="1"/>
    <cellStyle name="Followed Hyperlink" xfId="3491" builtinId="9" hidden="1"/>
    <cellStyle name="Followed Hyperlink" xfId="3492" builtinId="9" hidden="1"/>
    <cellStyle name="Followed Hyperlink" xfId="3493" builtinId="9" hidden="1"/>
    <cellStyle name="Followed Hyperlink" xfId="3494" builtinId="9" hidden="1"/>
    <cellStyle name="Followed Hyperlink" xfId="3495" builtinId="9" hidden="1"/>
    <cellStyle name="Followed Hyperlink" xfId="3496" builtinId="9" hidden="1"/>
    <cellStyle name="Followed Hyperlink" xfId="3497" builtinId="9" hidden="1"/>
    <cellStyle name="Followed Hyperlink" xfId="3498" builtinId="9" hidden="1"/>
    <cellStyle name="Followed Hyperlink" xfId="3499" builtinId="9" hidden="1"/>
    <cellStyle name="Followed Hyperlink" xfId="3500" builtinId="9" hidden="1"/>
    <cellStyle name="Followed Hyperlink" xfId="3501" builtinId="9" hidden="1"/>
    <cellStyle name="Followed Hyperlink" xfId="3502" builtinId="9" hidden="1"/>
    <cellStyle name="Followed Hyperlink" xfId="3503" builtinId="9" hidden="1"/>
    <cellStyle name="Followed Hyperlink" xfId="3508" builtinId="9" hidden="1"/>
    <cellStyle name="Followed Hyperlink" xfId="3509" builtinId="9" hidden="1"/>
    <cellStyle name="Followed Hyperlink" xfId="3510" builtinId="9" hidden="1"/>
    <cellStyle name="Followed Hyperlink" xfId="3511" builtinId="9" hidden="1"/>
    <cellStyle name="Followed Hyperlink" xfId="3512" builtinId="9" hidden="1"/>
    <cellStyle name="Followed Hyperlink" xfId="3513" builtinId="9" hidden="1"/>
    <cellStyle name="Followed Hyperlink" xfId="3514" builtinId="9" hidden="1"/>
    <cellStyle name="Followed Hyperlink" xfId="3515" builtinId="9" hidden="1"/>
    <cellStyle name="Followed Hyperlink" xfId="3516" builtinId="9" hidden="1"/>
    <cellStyle name="Followed Hyperlink" xfId="3517" builtinId="9" hidden="1"/>
    <cellStyle name="Followed Hyperlink" xfId="3518" builtinId="9" hidden="1"/>
    <cellStyle name="Followed Hyperlink" xfId="3519" builtinId="9" hidden="1"/>
    <cellStyle name="Followed Hyperlink" xfId="3520" builtinId="9" hidden="1"/>
    <cellStyle name="Followed Hyperlink" xfId="3521" builtinId="9" hidden="1"/>
    <cellStyle name="Followed Hyperlink" xfId="3522" builtinId="9" hidden="1"/>
    <cellStyle name="Followed Hyperlink" xfId="3523" builtinId="9" hidden="1"/>
    <cellStyle name="Followed Hyperlink" xfId="3524" builtinId="9" hidden="1"/>
    <cellStyle name="Followed Hyperlink" xfId="3525" builtinId="9" hidden="1"/>
    <cellStyle name="Followed Hyperlink" xfId="3526" builtinId="9" hidden="1"/>
    <cellStyle name="Followed Hyperlink" xfId="3527" builtinId="9" hidden="1"/>
    <cellStyle name="Followed Hyperlink" xfId="3528" builtinId="9" hidden="1"/>
    <cellStyle name="Followed Hyperlink" xfId="3529" builtinId="9" hidden="1"/>
    <cellStyle name="Followed Hyperlink" xfId="3530" builtinId="9" hidden="1"/>
    <cellStyle name="Followed Hyperlink" xfId="3531" builtinId="9" hidden="1"/>
    <cellStyle name="Followed Hyperlink" xfId="3532" builtinId="9" hidden="1"/>
    <cellStyle name="Followed Hyperlink" xfId="3533" builtinId="9" hidden="1"/>
    <cellStyle name="Followed Hyperlink" xfId="3534" builtinId="9" hidden="1"/>
    <cellStyle name="Followed Hyperlink" xfId="3535" builtinId="9" hidden="1"/>
    <cellStyle name="Followed Hyperlink" xfId="3536" builtinId="9" hidden="1"/>
    <cellStyle name="Followed Hyperlink" xfId="3537" builtinId="9" hidden="1"/>
    <cellStyle name="Followed Hyperlink" xfId="3538" builtinId="9" hidden="1"/>
    <cellStyle name="Followed Hyperlink" xfId="3539" builtinId="9" hidden="1"/>
    <cellStyle name="Followed Hyperlink" xfId="3540" builtinId="9" hidden="1"/>
    <cellStyle name="Followed Hyperlink" xfId="3541" builtinId="9" hidden="1"/>
    <cellStyle name="Followed Hyperlink" xfId="3542" builtinId="9" hidden="1"/>
    <cellStyle name="Followed Hyperlink" xfId="3543" builtinId="9" hidden="1"/>
    <cellStyle name="Followed Hyperlink" xfId="3544" builtinId="9" hidden="1"/>
    <cellStyle name="Followed Hyperlink" xfId="3545" builtinId="9" hidden="1"/>
    <cellStyle name="Followed Hyperlink" xfId="3546" builtinId="9" hidden="1"/>
    <cellStyle name="Followed Hyperlink" xfId="3547" builtinId="9" hidden="1"/>
    <cellStyle name="Followed Hyperlink" xfId="3548" builtinId="9" hidden="1"/>
    <cellStyle name="Followed Hyperlink" xfId="3549" builtinId="9" hidden="1"/>
    <cellStyle name="Followed Hyperlink" xfId="3550" builtinId="9" hidden="1"/>
    <cellStyle name="Followed Hyperlink" xfId="3551" builtinId="9" hidden="1"/>
    <cellStyle name="Followed Hyperlink" xfId="3552" builtinId="9" hidden="1"/>
    <cellStyle name="Followed Hyperlink" xfId="3553" builtinId="9" hidden="1"/>
    <cellStyle name="Followed Hyperlink" xfId="3554" builtinId="9" hidden="1"/>
    <cellStyle name="Followed Hyperlink" xfId="3555" builtinId="9" hidden="1"/>
    <cellStyle name="Followed Hyperlink" xfId="3556" builtinId="9" hidden="1"/>
    <cellStyle name="Followed Hyperlink" xfId="3557" builtinId="9" hidden="1"/>
    <cellStyle name="Followed Hyperlink" xfId="3558" builtinId="9" hidden="1"/>
    <cellStyle name="Followed Hyperlink" xfId="3559" builtinId="9" hidden="1"/>
    <cellStyle name="Followed Hyperlink" xfId="3560" builtinId="9" hidden="1"/>
    <cellStyle name="Followed Hyperlink" xfId="3561" builtinId="9" hidden="1"/>
    <cellStyle name="Followed Hyperlink" xfId="3562" builtinId="9" hidden="1"/>
    <cellStyle name="Followed Hyperlink" xfId="3563" builtinId="9" hidden="1"/>
    <cellStyle name="Followed Hyperlink" xfId="3564" builtinId="9" hidden="1"/>
    <cellStyle name="Followed Hyperlink" xfId="3565" builtinId="9" hidden="1"/>
    <cellStyle name="Followed Hyperlink" xfId="3566" builtinId="9" hidden="1"/>
    <cellStyle name="Followed Hyperlink" xfId="3567" builtinId="9" hidden="1"/>
    <cellStyle name="Followed Hyperlink" xfId="3568" builtinId="9" hidden="1"/>
    <cellStyle name="Followed Hyperlink" xfId="3569" builtinId="9" hidden="1"/>
    <cellStyle name="Followed Hyperlink" xfId="3570" builtinId="9" hidden="1"/>
    <cellStyle name="Followed Hyperlink" xfId="3571" builtinId="9" hidden="1"/>
    <cellStyle name="Followed Hyperlink" xfId="3572" builtinId="9" hidden="1"/>
    <cellStyle name="Followed Hyperlink" xfId="3573" builtinId="9" hidden="1"/>
    <cellStyle name="Followed Hyperlink" xfId="3574" builtinId="9" hidden="1"/>
    <cellStyle name="Followed Hyperlink" xfId="3575" builtinId="9" hidden="1"/>
    <cellStyle name="Followed Hyperlink" xfId="3576" builtinId="9" hidden="1"/>
    <cellStyle name="Followed Hyperlink" xfId="3577" builtinId="9" hidden="1"/>
    <cellStyle name="Followed Hyperlink" xfId="3578" builtinId="9" hidden="1"/>
    <cellStyle name="Followed Hyperlink" xfId="3579" builtinId="9" hidden="1"/>
    <cellStyle name="Followed Hyperlink" xfId="3749" builtinId="9" hidden="1"/>
    <cellStyle name="Followed Hyperlink" xfId="3750" builtinId="9" hidden="1"/>
    <cellStyle name="Followed Hyperlink" xfId="3751" builtinId="9" hidden="1"/>
    <cellStyle name="Followed Hyperlink" xfId="3752" builtinId="9" hidden="1"/>
    <cellStyle name="Followed Hyperlink" xfId="3753" builtinId="9" hidden="1"/>
    <cellStyle name="Followed Hyperlink" xfId="3754" builtinId="9" hidden="1"/>
    <cellStyle name="Followed Hyperlink" xfId="3755" builtinId="9" hidden="1"/>
    <cellStyle name="Followed Hyperlink" xfId="3756" builtinId="9" hidden="1"/>
    <cellStyle name="Followed Hyperlink" xfId="3757" builtinId="9" hidden="1"/>
    <cellStyle name="Followed Hyperlink" xfId="3758" builtinId="9" hidden="1"/>
    <cellStyle name="Followed Hyperlink" xfId="3759" builtinId="9" hidden="1"/>
    <cellStyle name="Followed Hyperlink" xfId="3760" builtinId="9" hidden="1"/>
    <cellStyle name="Followed Hyperlink" xfId="3761" builtinId="9" hidden="1"/>
    <cellStyle name="Followed Hyperlink" xfId="3762" builtinId="9" hidden="1"/>
    <cellStyle name="Followed Hyperlink" xfId="3763" builtinId="9" hidden="1"/>
    <cellStyle name="Followed Hyperlink" xfId="3764" builtinId="9" hidden="1"/>
    <cellStyle name="Followed Hyperlink" xfId="3765" builtinId="9" hidden="1"/>
    <cellStyle name="Followed Hyperlink" xfId="3766" builtinId="9" hidden="1"/>
    <cellStyle name="Followed Hyperlink" xfId="3767" builtinId="9" hidden="1"/>
    <cellStyle name="Followed Hyperlink" xfId="3768" builtinId="9" hidden="1"/>
    <cellStyle name="Followed Hyperlink" xfId="3769" builtinId="9" hidden="1"/>
    <cellStyle name="Followed Hyperlink" xfId="3770" builtinId="9" hidden="1"/>
    <cellStyle name="Followed Hyperlink" xfId="3771" builtinId="9" hidden="1"/>
    <cellStyle name="Followed Hyperlink" xfId="3772" builtinId="9" hidden="1"/>
    <cellStyle name="Followed Hyperlink" xfId="3773" builtinId="9" hidden="1"/>
    <cellStyle name="Followed Hyperlink" xfId="3774" builtinId="9" hidden="1"/>
    <cellStyle name="Followed Hyperlink" xfId="3775" builtinId="9" hidden="1"/>
    <cellStyle name="Followed Hyperlink" xfId="3776" builtinId="9" hidden="1"/>
    <cellStyle name="Followed Hyperlink" xfId="3777" builtinId="9" hidden="1"/>
    <cellStyle name="Followed Hyperlink" xfId="3778" builtinId="9" hidden="1"/>
    <cellStyle name="Followed Hyperlink" xfId="3779" builtinId="9" hidden="1"/>
    <cellStyle name="Followed Hyperlink" xfId="3780" builtinId="9" hidden="1"/>
    <cellStyle name="Followed Hyperlink" xfId="3781" builtinId="9" hidden="1"/>
    <cellStyle name="Followed Hyperlink" xfId="3782" builtinId="9" hidden="1"/>
    <cellStyle name="Followed Hyperlink" xfId="3783" builtinId="9" hidden="1"/>
    <cellStyle name="Followed Hyperlink" xfId="3784" builtinId="9" hidden="1"/>
    <cellStyle name="Followed Hyperlink" xfId="3785" builtinId="9" hidden="1"/>
    <cellStyle name="Followed Hyperlink" xfId="3786" builtinId="9" hidden="1"/>
    <cellStyle name="Followed Hyperlink" xfId="3787" builtinId="9" hidden="1"/>
    <cellStyle name="Followed Hyperlink" xfId="3788" builtinId="9" hidden="1"/>
    <cellStyle name="Followed Hyperlink" xfId="3789" builtinId="9" hidden="1"/>
    <cellStyle name="Followed Hyperlink" xfId="3790" builtinId="9" hidden="1"/>
    <cellStyle name="Followed Hyperlink" xfId="3791" builtinId="9" hidden="1"/>
    <cellStyle name="Followed Hyperlink" xfId="3792" builtinId="9" hidden="1"/>
    <cellStyle name="Followed Hyperlink" xfId="3793" builtinId="9" hidden="1"/>
    <cellStyle name="Followed Hyperlink" xfId="3794" builtinId="9" hidden="1"/>
    <cellStyle name="Followed Hyperlink" xfId="3795" builtinId="9" hidden="1"/>
    <cellStyle name="Followed Hyperlink" xfId="3796" builtinId="9" hidden="1"/>
    <cellStyle name="Followed Hyperlink" xfId="3797" builtinId="9" hidden="1"/>
    <cellStyle name="Followed Hyperlink" xfId="3798" builtinId="9" hidden="1"/>
    <cellStyle name="Followed Hyperlink" xfId="3799" builtinId="9" hidden="1"/>
    <cellStyle name="Followed Hyperlink" xfId="3800" builtinId="9" hidden="1"/>
    <cellStyle name="Followed Hyperlink" xfId="3801" builtinId="9" hidden="1"/>
    <cellStyle name="Followed Hyperlink" xfId="3802" builtinId="9" hidden="1"/>
    <cellStyle name="Followed Hyperlink" xfId="3803" builtinId="9" hidden="1"/>
    <cellStyle name="Followed Hyperlink" xfId="3804" builtinId="9" hidden="1"/>
    <cellStyle name="Followed Hyperlink" xfId="3805" builtinId="9" hidden="1"/>
    <cellStyle name="Followed Hyperlink" xfId="3806" builtinId="9" hidden="1"/>
    <cellStyle name="Followed Hyperlink" xfId="3807" builtinId="9" hidden="1"/>
    <cellStyle name="Followed Hyperlink" xfId="3808" builtinId="9" hidden="1"/>
    <cellStyle name="Followed Hyperlink" xfId="3809" builtinId="9" hidden="1"/>
    <cellStyle name="Followed Hyperlink" xfId="3810" builtinId="9" hidden="1"/>
    <cellStyle name="Followed Hyperlink" xfId="3811" builtinId="9" hidden="1"/>
    <cellStyle name="Followed Hyperlink" xfId="3812" builtinId="9" hidden="1"/>
    <cellStyle name="Followed Hyperlink" xfId="3813" builtinId="9" hidden="1"/>
    <cellStyle name="Followed Hyperlink" xfId="3814" builtinId="9" hidden="1"/>
    <cellStyle name="Followed Hyperlink" xfId="3815" builtinId="9" hidden="1"/>
    <cellStyle name="Followed Hyperlink" xfId="3816" builtinId="9" hidden="1"/>
    <cellStyle name="Followed Hyperlink" xfId="3817" builtinId="9" hidden="1"/>
    <cellStyle name="Followed Hyperlink" xfId="3818" builtinId="9" hidden="1"/>
    <cellStyle name="Followed Hyperlink" xfId="3819" builtinId="9" hidden="1"/>
    <cellStyle name="Followed Hyperlink" xfId="3820" builtinId="9" hidden="1"/>
    <cellStyle name="Followed Hyperlink" xfId="3855" builtinId="9" hidden="1"/>
    <cellStyle name="Followed Hyperlink" xfId="3856" builtinId="9" hidden="1"/>
    <cellStyle name="Followed Hyperlink" xfId="3857" builtinId="9" hidden="1"/>
    <cellStyle name="Followed Hyperlink" xfId="3858" builtinId="9" hidden="1"/>
    <cellStyle name="Followed Hyperlink" xfId="3859" builtinId="9" hidden="1"/>
    <cellStyle name="Followed Hyperlink" xfId="3860" builtinId="9" hidden="1"/>
    <cellStyle name="Followed Hyperlink" xfId="3861" builtinId="9" hidden="1"/>
    <cellStyle name="Followed Hyperlink" xfId="3862" builtinId="9" hidden="1"/>
    <cellStyle name="Followed Hyperlink" xfId="3863" builtinId="9" hidden="1"/>
    <cellStyle name="Followed Hyperlink" xfId="3864" builtinId="9" hidden="1"/>
    <cellStyle name="Followed Hyperlink" xfId="3865" builtinId="9" hidden="1"/>
    <cellStyle name="Followed Hyperlink" xfId="3866" builtinId="9" hidden="1"/>
    <cellStyle name="Followed Hyperlink" xfId="3867" builtinId="9" hidden="1"/>
    <cellStyle name="Followed Hyperlink" xfId="3868" builtinId="9" hidden="1"/>
    <cellStyle name="Followed Hyperlink" xfId="3869" builtinId="9" hidden="1"/>
    <cellStyle name="Followed Hyperlink" xfId="3870" builtinId="9" hidden="1"/>
    <cellStyle name="Followed Hyperlink" xfId="3871" builtinId="9" hidden="1"/>
    <cellStyle name="Followed Hyperlink" xfId="3872" builtinId="9" hidden="1"/>
    <cellStyle name="Followed Hyperlink" xfId="3873" builtinId="9" hidden="1"/>
    <cellStyle name="Followed Hyperlink" xfId="3874" builtinId="9" hidden="1"/>
    <cellStyle name="Followed Hyperlink" xfId="3875" builtinId="9" hidden="1"/>
    <cellStyle name="Followed Hyperlink" xfId="3876" builtinId="9" hidden="1"/>
    <cellStyle name="Followed Hyperlink" xfId="3877" builtinId="9" hidden="1"/>
    <cellStyle name="Followed Hyperlink" xfId="3878" builtinId="9" hidden="1"/>
    <cellStyle name="Followed Hyperlink" xfId="3879" builtinId="9" hidden="1"/>
    <cellStyle name="Followed Hyperlink" xfId="3880" builtinId="9" hidden="1"/>
    <cellStyle name="Followed Hyperlink" xfId="3881" builtinId="9" hidden="1"/>
    <cellStyle name="Followed Hyperlink" xfId="3882" builtinId="9" hidden="1"/>
    <cellStyle name="Followed Hyperlink" xfId="3883" builtinId="9" hidden="1"/>
    <cellStyle name="Followed Hyperlink" xfId="3884" builtinId="9" hidden="1"/>
    <cellStyle name="Followed Hyperlink" xfId="3885" builtinId="9" hidden="1"/>
    <cellStyle name="Followed Hyperlink" xfId="3886" builtinId="9" hidden="1"/>
    <cellStyle name="Followed Hyperlink" xfId="3887" builtinId="9" hidden="1"/>
    <cellStyle name="Followed Hyperlink" xfId="3888" builtinId="9" hidden="1"/>
    <cellStyle name="Followed Hyperlink" xfId="3889" builtinId="9" hidden="1"/>
    <cellStyle name="Followed Hyperlink" xfId="3890" builtinId="9" hidden="1"/>
    <cellStyle name="Followed Hyperlink" xfId="3891" builtinId="9" hidden="1"/>
    <cellStyle name="Followed Hyperlink" xfId="3892" builtinId="9" hidden="1"/>
    <cellStyle name="Followed Hyperlink" xfId="3893" builtinId="9" hidden="1"/>
    <cellStyle name="Followed Hyperlink" xfId="3894" builtinId="9" hidden="1"/>
    <cellStyle name="Followed Hyperlink" xfId="3895" builtinId="9" hidden="1"/>
    <cellStyle name="Followed Hyperlink" xfId="3896" builtinId="9" hidden="1"/>
    <cellStyle name="Followed Hyperlink" xfId="3897" builtinId="9" hidden="1"/>
    <cellStyle name="Followed Hyperlink" xfId="3898" builtinId="9" hidden="1"/>
    <cellStyle name="Followed Hyperlink" xfId="3899" builtinId="9" hidden="1"/>
    <cellStyle name="Followed Hyperlink" xfId="3900" builtinId="9" hidden="1"/>
    <cellStyle name="Followed Hyperlink" xfId="3901" builtinId="9" hidden="1"/>
    <cellStyle name="Followed Hyperlink" xfId="3902" builtinId="9" hidden="1"/>
    <cellStyle name="Followed Hyperlink" xfId="3903" builtinId="9" hidden="1"/>
    <cellStyle name="Followed Hyperlink" xfId="3904" builtinId="9" hidden="1"/>
    <cellStyle name="Followed Hyperlink" xfId="3905" builtinId="9" hidden="1"/>
    <cellStyle name="Followed Hyperlink" xfId="3906" builtinId="9" hidden="1"/>
    <cellStyle name="Followed Hyperlink" xfId="3907" builtinId="9" hidden="1"/>
    <cellStyle name="Followed Hyperlink" xfId="3908" builtinId="9" hidden="1"/>
    <cellStyle name="Followed Hyperlink" xfId="3909" builtinId="9" hidden="1"/>
    <cellStyle name="Followed Hyperlink" xfId="3910" builtinId="9" hidden="1"/>
    <cellStyle name="Followed Hyperlink" xfId="3911" builtinId="9" hidden="1"/>
    <cellStyle name="Followed Hyperlink" xfId="3912" builtinId="9" hidden="1"/>
    <cellStyle name="Followed Hyperlink" xfId="3913" builtinId="9" hidden="1"/>
    <cellStyle name="Followed Hyperlink" xfId="3914" builtinId="9" hidden="1"/>
    <cellStyle name="Followed Hyperlink" xfId="3915" builtinId="9" hidden="1"/>
    <cellStyle name="Followed Hyperlink" xfId="3916" builtinId="9" hidden="1"/>
    <cellStyle name="Followed Hyperlink" xfId="3917" builtinId="9" hidden="1"/>
    <cellStyle name="Followed Hyperlink" xfId="3918" builtinId="9" hidden="1"/>
    <cellStyle name="Followed Hyperlink" xfId="3919" builtinId="9" hidden="1"/>
    <cellStyle name="Followed Hyperlink" xfId="3920" builtinId="9" hidden="1"/>
    <cellStyle name="Followed Hyperlink" xfId="3921" builtinId="9" hidden="1"/>
    <cellStyle name="Followed Hyperlink" xfId="3922" builtinId="9" hidden="1"/>
    <cellStyle name="Followed Hyperlink" xfId="3923" builtinId="9" hidden="1"/>
    <cellStyle name="Followed Hyperlink" xfId="3924" builtinId="9" hidden="1"/>
    <cellStyle name="Followed Hyperlink" xfId="3925" builtinId="9" hidden="1"/>
    <cellStyle name="Followed Hyperlink" xfId="3926" builtinId="9" hidden="1"/>
    <cellStyle name="Followed Hyperlink" xfId="3826" builtinId="9" hidden="1"/>
    <cellStyle name="Followed Hyperlink" xfId="3832" builtinId="9" hidden="1"/>
    <cellStyle name="Followed Hyperlink" xfId="3823" builtinId="9" hidden="1"/>
    <cellStyle name="Followed Hyperlink" xfId="3833" builtinId="9" hidden="1"/>
    <cellStyle name="Followed Hyperlink" xfId="3822" builtinId="9" hidden="1"/>
    <cellStyle name="Followed Hyperlink" xfId="3830" builtinId="9" hidden="1"/>
    <cellStyle name="Followed Hyperlink" xfId="3748" builtinId="9" hidden="1"/>
    <cellStyle name="Followed Hyperlink" xfId="3828" builtinId="9" hidden="1"/>
    <cellStyle name="Followed Hyperlink" xfId="3821" builtinId="9" hidden="1"/>
    <cellStyle name="Followed Hyperlink" xfId="3827" builtinId="9" hidden="1"/>
    <cellStyle name="Followed Hyperlink" xfId="3851" builtinId="9" hidden="1"/>
    <cellStyle name="Followed Hyperlink" xfId="3831" builtinId="9" hidden="1"/>
    <cellStyle name="Followed Hyperlink" xfId="3825" builtinId="9" hidden="1"/>
    <cellStyle name="Followed Hyperlink" xfId="3824" builtinId="9" hidden="1"/>
    <cellStyle name="Followed Hyperlink" xfId="3834" builtinId="9" hidden="1"/>
    <cellStyle name="Followed Hyperlink" xfId="3848" builtinId="9" hidden="1"/>
    <cellStyle name="Followed Hyperlink" xfId="3846" builtinId="9" hidden="1"/>
    <cellStyle name="Followed Hyperlink" xfId="3839" builtinId="9" hidden="1"/>
    <cellStyle name="Followed Hyperlink" xfId="3854" builtinId="9" hidden="1"/>
    <cellStyle name="Followed Hyperlink" xfId="3844" builtinId="9" hidden="1"/>
    <cellStyle name="Followed Hyperlink" xfId="3932" builtinId="9" hidden="1"/>
    <cellStyle name="Followed Hyperlink" xfId="3837" builtinId="9" hidden="1"/>
    <cellStyle name="Followed Hyperlink" xfId="3852" builtinId="9" hidden="1"/>
    <cellStyle name="Followed Hyperlink" xfId="3849" builtinId="9" hidden="1"/>
    <cellStyle name="Followed Hyperlink" xfId="3843" builtinId="9" hidden="1"/>
    <cellStyle name="Followed Hyperlink" xfId="3747" builtinId="9" hidden="1"/>
    <cellStyle name="Followed Hyperlink" xfId="3931" builtinId="9" hidden="1"/>
    <cellStyle name="Followed Hyperlink" xfId="3841" builtinId="9" hidden="1"/>
    <cellStyle name="Followed Hyperlink" xfId="3838" builtinId="9" hidden="1"/>
    <cellStyle name="Followed Hyperlink" xfId="3853" builtinId="9" hidden="1"/>
    <cellStyle name="Followed Hyperlink" xfId="3847" builtinId="9" hidden="1"/>
    <cellStyle name="Followed Hyperlink" xfId="3836" builtinId="9" hidden="1"/>
    <cellStyle name="Followed Hyperlink" xfId="3930" builtinId="9" hidden="1"/>
    <cellStyle name="Followed Hyperlink" xfId="3845" builtinId="9" hidden="1"/>
    <cellStyle name="Followed Hyperlink" xfId="3842" builtinId="9" hidden="1"/>
    <cellStyle name="Followed Hyperlink" xfId="3835" builtinId="9" hidden="1"/>
    <cellStyle name="Followed Hyperlink" xfId="3850" builtinId="9" hidden="1"/>
    <cellStyle name="Followed Hyperlink" xfId="3840" builtinId="9" hidden="1"/>
    <cellStyle name="Followed Hyperlink" xfId="3933" builtinId="9" hidden="1"/>
    <cellStyle name="Followed Hyperlink" xfId="3934" builtinId="9" hidden="1"/>
    <cellStyle name="Followed Hyperlink" xfId="3935" builtinId="9" hidden="1"/>
    <cellStyle name="Followed Hyperlink" xfId="3936" builtinId="9" hidden="1"/>
    <cellStyle name="Followed Hyperlink" xfId="3937" builtinId="9" hidden="1"/>
    <cellStyle name="Followed Hyperlink" xfId="3938" builtinId="9" hidden="1"/>
    <cellStyle name="Followed Hyperlink" xfId="3939" builtinId="9" hidden="1"/>
    <cellStyle name="Followed Hyperlink" xfId="3940" builtinId="9" hidden="1"/>
    <cellStyle name="Followed Hyperlink" xfId="3941" builtinId="9" hidden="1"/>
    <cellStyle name="Followed Hyperlink" xfId="3942" builtinId="9" hidden="1"/>
    <cellStyle name="Followed Hyperlink" xfId="3943" builtinId="9" hidden="1"/>
    <cellStyle name="Followed Hyperlink" xfId="3944" builtinId="9" hidden="1"/>
    <cellStyle name="Followed Hyperlink" xfId="3945" builtinId="9" hidden="1"/>
    <cellStyle name="Followed Hyperlink" xfId="3946" builtinId="9" hidden="1"/>
    <cellStyle name="Followed Hyperlink" xfId="3947" builtinId="9" hidden="1"/>
    <cellStyle name="Followed Hyperlink" xfId="3948" builtinId="9" hidden="1"/>
    <cellStyle name="Followed Hyperlink" xfId="3949" builtinId="9" hidden="1"/>
    <cellStyle name="Followed Hyperlink" xfId="3950" builtinId="9" hidden="1"/>
    <cellStyle name="Followed Hyperlink" xfId="3951" builtinId="9" hidden="1"/>
    <cellStyle name="Followed Hyperlink" xfId="3952" builtinId="9" hidden="1"/>
    <cellStyle name="Followed Hyperlink" xfId="3953" builtinId="9" hidden="1"/>
    <cellStyle name="Followed Hyperlink" xfId="3954" builtinId="9" hidden="1"/>
    <cellStyle name="Followed Hyperlink" xfId="3955" builtinId="9" hidden="1"/>
    <cellStyle name="Followed Hyperlink" xfId="3956" builtinId="9" hidden="1"/>
    <cellStyle name="Followed Hyperlink" xfId="3957" builtinId="9" hidden="1"/>
    <cellStyle name="Followed Hyperlink" xfId="3958" builtinId="9" hidden="1"/>
    <cellStyle name="Followed Hyperlink" xfId="3959" builtinId="9" hidden="1"/>
    <cellStyle name="Followed Hyperlink" xfId="3960" builtinId="9" hidden="1"/>
    <cellStyle name="Followed Hyperlink" xfId="3961" builtinId="9" hidden="1"/>
    <cellStyle name="Followed Hyperlink" xfId="3962" builtinId="9" hidden="1"/>
    <cellStyle name="Followed Hyperlink" xfId="3963" builtinId="9" hidden="1"/>
    <cellStyle name="Followed Hyperlink" xfId="3964" builtinId="9" hidden="1"/>
    <cellStyle name="Followed Hyperlink" xfId="3965" builtinId="9" hidden="1"/>
    <cellStyle name="Followed Hyperlink" xfId="3966" builtinId="9" hidden="1"/>
    <cellStyle name="Followed Hyperlink" xfId="3971" builtinId="9" hidden="1"/>
    <cellStyle name="Followed Hyperlink" xfId="3972" builtinId="9" hidden="1"/>
    <cellStyle name="Followed Hyperlink" xfId="3973" builtinId="9" hidden="1"/>
    <cellStyle name="Followed Hyperlink" xfId="3974" builtinId="9" hidden="1"/>
    <cellStyle name="Followed Hyperlink" xfId="3975" builtinId="9" hidden="1"/>
    <cellStyle name="Followed Hyperlink" xfId="3976" builtinId="9" hidden="1"/>
    <cellStyle name="Followed Hyperlink" xfId="3977" builtinId="9" hidden="1"/>
    <cellStyle name="Followed Hyperlink" xfId="3978" builtinId="9" hidden="1"/>
    <cellStyle name="Followed Hyperlink" xfId="3979" builtinId="9" hidden="1"/>
    <cellStyle name="Followed Hyperlink" xfId="3980" builtinId="9" hidden="1"/>
    <cellStyle name="Followed Hyperlink" xfId="3981" builtinId="9" hidden="1"/>
    <cellStyle name="Followed Hyperlink" xfId="3982" builtinId="9" hidden="1"/>
    <cellStyle name="Followed Hyperlink" xfId="3983" builtinId="9" hidden="1"/>
    <cellStyle name="Followed Hyperlink" xfId="3984" builtinId="9" hidden="1"/>
    <cellStyle name="Followed Hyperlink" xfId="3985" builtinId="9" hidden="1"/>
    <cellStyle name="Followed Hyperlink" xfId="3986" builtinId="9" hidden="1"/>
    <cellStyle name="Followed Hyperlink" xfId="3987" builtinId="9" hidden="1"/>
    <cellStyle name="Followed Hyperlink" xfId="3988" builtinId="9" hidden="1"/>
    <cellStyle name="Followed Hyperlink" xfId="3989" builtinId="9" hidden="1"/>
    <cellStyle name="Followed Hyperlink" xfId="3990" builtinId="9" hidden="1"/>
    <cellStyle name="Followed Hyperlink" xfId="3991" builtinId="9" hidden="1"/>
    <cellStyle name="Followed Hyperlink" xfId="3992" builtinId="9" hidden="1"/>
    <cellStyle name="Followed Hyperlink" xfId="3993" builtinId="9" hidden="1"/>
    <cellStyle name="Followed Hyperlink" xfId="3994" builtinId="9" hidden="1"/>
    <cellStyle name="Followed Hyperlink" xfId="3995" builtinId="9" hidden="1"/>
    <cellStyle name="Followed Hyperlink" xfId="3996" builtinId="9" hidden="1"/>
    <cellStyle name="Followed Hyperlink" xfId="3997" builtinId="9" hidden="1"/>
    <cellStyle name="Followed Hyperlink" xfId="3998" builtinId="9" hidden="1"/>
    <cellStyle name="Followed Hyperlink" xfId="3999" builtinId="9" hidden="1"/>
    <cellStyle name="Followed Hyperlink" xfId="4000" builtinId="9" hidden="1"/>
    <cellStyle name="Followed Hyperlink" xfId="4001" builtinId="9" hidden="1"/>
    <cellStyle name="Followed Hyperlink" xfId="4002" builtinId="9" hidden="1"/>
    <cellStyle name="Followed Hyperlink" xfId="4003" builtinId="9" hidden="1"/>
    <cellStyle name="Followed Hyperlink" xfId="4004" builtinId="9" hidden="1"/>
    <cellStyle name="Followed Hyperlink" xfId="4005" builtinId="9" hidden="1"/>
    <cellStyle name="Followed Hyperlink" xfId="4006" builtinId="9" hidden="1"/>
    <cellStyle name="Followed Hyperlink" xfId="4007" builtinId="9" hidden="1"/>
    <cellStyle name="Followed Hyperlink" xfId="4008" builtinId="9" hidden="1"/>
    <cellStyle name="Followed Hyperlink" xfId="4009" builtinId="9" hidden="1"/>
    <cellStyle name="Followed Hyperlink" xfId="4010" builtinId="9" hidden="1"/>
    <cellStyle name="Followed Hyperlink" xfId="4011" builtinId="9" hidden="1"/>
    <cellStyle name="Followed Hyperlink" xfId="4012" builtinId="9" hidden="1"/>
    <cellStyle name="Followed Hyperlink" xfId="4013" builtinId="9" hidden="1"/>
    <cellStyle name="Followed Hyperlink" xfId="4014" builtinId="9" hidden="1"/>
    <cellStyle name="Followed Hyperlink" xfId="4015" builtinId="9" hidden="1"/>
    <cellStyle name="Followed Hyperlink" xfId="4016" builtinId="9" hidden="1"/>
    <cellStyle name="Followed Hyperlink" xfId="4017" builtinId="9" hidden="1"/>
    <cellStyle name="Followed Hyperlink" xfId="4018" builtinId="9" hidden="1"/>
    <cellStyle name="Followed Hyperlink" xfId="4019" builtinId="9" hidden="1"/>
    <cellStyle name="Followed Hyperlink" xfId="4020" builtinId="9" hidden="1"/>
    <cellStyle name="Followed Hyperlink" xfId="4021" builtinId="9" hidden="1"/>
    <cellStyle name="Followed Hyperlink" xfId="4022" builtinId="9" hidden="1"/>
    <cellStyle name="Followed Hyperlink" xfId="4023" builtinId="9" hidden="1"/>
    <cellStyle name="Followed Hyperlink" xfId="4024" builtinId="9" hidden="1"/>
    <cellStyle name="Followed Hyperlink" xfId="4025" builtinId="9" hidden="1"/>
    <cellStyle name="Followed Hyperlink" xfId="4026" builtinId="9" hidden="1"/>
    <cellStyle name="Followed Hyperlink" xfId="4027" builtinId="9" hidden="1"/>
    <cellStyle name="Followed Hyperlink" xfId="4028" builtinId="9" hidden="1"/>
    <cellStyle name="Followed Hyperlink" xfId="4030" builtinId="9" hidden="1"/>
    <cellStyle name="Followed Hyperlink" xfId="4031" builtinId="9" hidden="1"/>
    <cellStyle name="Followed Hyperlink" xfId="4032" builtinId="9" hidden="1"/>
    <cellStyle name="Followed Hyperlink" xfId="4033" builtinId="9" hidden="1"/>
    <cellStyle name="Followed Hyperlink" xfId="4034" builtinId="9" hidden="1"/>
    <cellStyle name="Followed Hyperlink" xfId="4035" builtinId="9" hidden="1"/>
    <cellStyle name="Followed Hyperlink" xfId="4036" builtinId="9" hidden="1"/>
    <cellStyle name="Followed Hyperlink" xfId="4037" builtinId="9" hidden="1"/>
    <cellStyle name="Followed Hyperlink" xfId="4038" builtinId="9" hidden="1"/>
    <cellStyle name="Followed Hyperlink" xfId="4039" builtinId="9" hidden="1"/>
    <cellStyle name="Followed Hyperlink" xfId="4040" builtinId="9" hidden="1"/>
    <cellStyle name="Followed Hyperlink" xfId="4041" builtinId="9" hidden="1"/>
    <cellStyle name="Followed Hyperlink" xfId="4042" builtinId="9" hidden="1"/>
    <cellStyle name="Followed Hyperlink" xfId="4043" builtinId="9" hidden="1"/>
    <cellStyle name="Followed Hyperlink" xfId="4059" builtinId="9" hidden="1"/>
    <cellStyle name="Followed Hyperlink" xfId="4083" builtinId="9" hidden="1"/>
    <cellStyle name="Followed Hyperlink" xfId="4084" builtinId="9" hidden="1"/>
    <cellStyle name="Followed Hyperlink" xfId="4085" builtinId="9" hidden="1"/>
    <cellStyle name="Followed Hyperlink" xfId="4086" builtinId="9" hidden="1"/>
    <cellStyle name="Followed Hyperlink" xfId="4087" builtinId="9" hidden="1"/>
    <cellStyle name="Followed Hyperlink" xfId="4088" builtinId="9" hidden="1"/>
    <cellStyle name="Followed Hyperlink" xfId="4089" builtinId="9" hidden="1"/>
    <cellStyle name="Followed Hyperlink" xfId="4090" builtinId="9" hidden="1"/>
    <cellStyle name="Followed Hyperlink" xfId="4091" builtinId="9" hidden="1"/>
    <cellStyle name="Followed Hyperlink" xfId="4092" builtinId="9" hidden="1"/>
    <cellStyle name="Followed Hyperlink" xfId="4093" builtinId="9" hidden="1"/>
    <cellStyle name="Followed Hyperlink" xfId="4094" builtinId="9" hidden="1"/>
    <cellStyle name="Followed Hyperlink" xfId="4095" builtinId="9" hidden="1"/>
    <cellStyle name="Followed Hyperlink" xfId="4096" builtinId="9" hidden="1"/>
    <cellStyle name="Followed Hyperlink" xfId="4097" builtinId="9" hidden="1"/>
    <cellStyle name="Followed Hyperlink" xfId="4098" builtinId="9" hidden="1"/>
    <cellStyle name="Followed Hyperlink" xfId="4099" builtinId="9" hidden="1"/>
    <cellStyle name="Followed Hyperlink" xfId="4100" builtinId="9" hidden="1"/>
    <cellStyle name="Followed Hyperlink" xfId="4101" builtinId="9" hidden="1"/>
    <cellStyle name="Followed Hyperlink" xfId="4102" builtinId="9" hidden="1"/>
    <cellStyle name="Followed Hyperlink" xfId="4103" builtinId="9" hidden="1"/>
    <cellStyle name="Followed Hyperlink" xfId="4104" builtinId="9" hidden="1"/>
    <cellStyle name="Followed Hyperlink" xfId="4105" builtinId="9" hidden="1"/>
    <cellStyle name="Followed Hyperlink" xfId="4106" builtinId="9" hidden="1"/>
    <cellStyle name="Followed Hyperlink" xfId="4107" builtinId="9" hidden="1"/>
    <cellStyle name="Followed Hyperlink" xfId="4108" builtinId="9" hidden="1"/>
    <cellStyle name="Followed Hyperlink" xfId="4109" builtinId="9" hidden="1"/>
    <cellStyle name="Followed Hyperlink" xfId="4110" builtinId="9" hidden="1"/>
    <cellStyle name="Followed Hyperlink" xfId="4111" builtinId="9" hidden="1"/>
    <cellStyle name="Followed Hyperlink" xfId="4112" builtinId="9" hidden="1"/>
    <cellStyle name="Followed Hyperlink" xfId="4113" builtinId="9" hidden="1"/>
    <cellStyle name="Followed Hyperlink" xfId="4114" builtinId="9" hidden="1"/>
    <cellStyle name="Followed Hyperlink" xfId="4115" builtinId="9" hidden="1"/>
    <cellStyle name="Followed Hyperlink" xfId="4116" builtinId="9" hidden="1"/>
    <cellStyle name="Followed Hyperlink" xfId="4117" builtinId="9" hidden="1"/>
    <cellStyle name="Followed Hyperlink" xfId="4118" builtinId="9" hidden="1"/>
    <cellStyle name="Followed Hyperlink" xfId="4119" builtinId="9" hidden="1"/>
    <cellStyle name="Followed Hyperlink" xfId="4120" builtinId="9" hidden="1"/>
    <cellStyle name="Followed Hyperlink" xfId="4121" builtinId="9" hidden="1"/>
    <cellStyle name="Followed Hyperlink" xfId="4122" builtinId="9" hidden="1"/>
    <cellStyle name="Followed Hyperlink" xfId="4123" builtinId="9" hidden="1"/>
    <cellStyle name="Followed Hyperlink" xfId="4124" builtinId="9" hidden="1"/>
    <cellStyle name="Followed Hyperlink" xfId="4125" builtinId="9" hidden="1"/>
    <cellStyle name="Followed Hyperlink" xfId="4126" builtinId="9" hidden="1"/>
    <cellStyle name="Followed Hyperlink" xfId="4127" builtinId="9" hidden="1"/>
    <cellStyle name="Followed Hyperlink" xfId="4128" builtinId="9" hidden="1"/>
    <cellStyle name="Followed Hyperlink" xfId="4129" builtinId="9" hidden="1"/>
    <cellStyle name="Followed Hyperlink" xfId="4130" builtinId="9" hidden="1"/>
    <cellStyle name="Followed Hyperlink" xfId="4131" builtinId="9" hidden="1"/>
    <cellStyle name="Followed Hyperlink" xfId="4132" builtinId="9" hidden="1"/>
    <cellStyle name="Followed Hyperlink" xfId="4133" builtinId="9" hidden="1"/>
    <cellStyle name="Followed Hyperlink" xfId="4134" builtinId="9" hidden="1"/>
    <cellStyle name="Followed Hyperlink" xfId="4135" builtinId="9" hidden="1"/>
    <cellStyle name="Followed Hyperlink" xfId="4136" builtinId="9" hidden="1"/>
    <cellStyle name="Followed Hyperlink" xfId="4137" builtinId="9" hidden="1"/>
    <cellStyle name="Followed Hyperlink" xfId="4138" builtinId="9" hidden="1"/>
    <cellStyle name="Followed Hyperlink" xfId="4139" builtinId="9" hidden="1"/>
    <cellStyle name="Followed Hyperlink" xfId="4140" builtinId="9" hidden="1"/>
    <cellStyle name="Followed Hyperlink" xfId="4141" builtinId="9" hidden="1"/>
    <cellStyle name="Followed Hyperlink" xfId="4142" builtinId="9" hidden="1"/>
    <cellStyle name="Followed Hyperlink" xfId="4143" builtinId="9" hidden="1"/>
    <cellStyle name="Followed Hyperlink" xfId="4144" builtinId="9" hidden="1"/>
    <cellStyle name="Followed Hyperlink" xfId="4145" builtinId="9" hidden="1"/>
    <cellStyle name="Followed Hyperlink" xfId="4146" builtinId="9" hidden="1"/>
    <cellStyle name="Followed Hyperlink" xfId="4147" builtinId="9" hidden="1"/>
    <cellStyle name="Followed Hyperlink" xfId="4148" builtinId="9" hidden="1"/>
    <cellStyle name="Followed Hyperlink" xfId="4149" builtinId="9" hidden="1"/>
    <cellStyle name="Followed Hyperlink" xfId="4150" builtinId="9" hidden="1"/>
    <cellStyle name="Followed Hyperlink" xfId="4151" builtinId="9" hidden="1"/>
    <cellStyle name="Followed Hyperlink" xfId="4152" builtinId="9" hidden="1"/>
    <cellStyle name="Followed Hyperlink" xfId="4153" builtinId="9" hidden="1"/>
    <cellStyle name="Followed Hyperlink" xfId="4154" builtinId="9" hidden="1"/>
    <cellStyle name="Followed Hyperlink" xfId="4155" builtinId="9" hidden="1"/>
    <cellStyle name="Followed Hyperlink" xfId="4156" builtinId="9" hidden="1"/>
    <cellStyle name="Followed Hyperlink" xfId="4157" builtinId="9" hidden="1"/>
    <cellStyle name="Followed Hyperlink" xfId="4158" builtinId="9" hidden="1"/>
    <cellStyle name="Followed Hyperlink" xfId="4159" builtinId="9" hidden="1"/>
    <cellStyle name="Followed Hyperlink" xfId="4160" builtinId="9" hidden="1"/>
    <cellStyle name="Followed Hyperlink" xfId="4161" builtinId="9" hidden="1"/>
    <cellStyle name="Followed Hyperlink" xfId="4162" builtinId="9" hidden="1"/>
    <cellStyle name="Followed Hyperlink" xfId="4163" builtinId="9" hidden="1"/>
    <cellStyle name="Followed Hyperlink" xfId="4164" builtinId="9" hidden="1"/>
    <cellStyle name="Followed Hyperlink" xfId="4165" builtinId="9" hidden="1"/>
    <cellStyle name="Followed Hyperlink" xfId="4166" builtinId="9" hidden="1"/>
    <cellStyle name="Followed Hyperlink" xfId="4167" builtinId="9" hidden="1"/>
    <cellStyle name="Followed Hyperlink" xfId="4168" builtinId="9" hidden="1"/>
    <cellStyle name="Followed Hyperlink" xfId="4169" builtinId="9" hidden="1"/>
    <cellStyle name="Followed Hyperlink" xfId="4170" builtinId="9" hidden="1"/>
    <cellStyle name="Followed Hyperlink" xfId="4171" builtinId="9" hidden="1"/>
    <cellStyle name="Followed Hyperlink" xfId="4172" builtinId="9" hidden="1"/>
    <cellStyle name="Followed Hyperlink" xfId="4173" builtinId="9" hidden="1"/>
    <cellStyle name="Followed Hyperlink" xfId="4174" builtinId="9" hidden="1"/>
    <cellStyle name="Followed Hyperlink" xfId="4175" builtinId="9" hidden="1"/>
    <cellStyle name="Followed Hyperlink" xfId="4176" builtinId="9" hidden="1"/>
    <cellStyle name="Followed Hyperlink" xfId="4177" builtinId="9" hidden="1"/>
    <cellStyle name="Followed Hyperlink" xfId="4178" builtinId="9" hidden="1"/>
    <cellStyle name="Followed Hyperlink" xfId="4179" builtinId="9" hidden="1"/>
    <cellStyle name="Followed Hyperlink" xfId="4180" builtinId="9" hidden="1"/>
    <cellStyle name="Followed Hyperlink" xfId="4181" builtinId="9" hidden="1"/>
    <cellStyle name="Followed Hyperlink" xfId="4182" builtinId="9" hidden="1"/>
    <cellStyle name="Followed Hyperlink" xfId="4183" builtinId="9" hidden="1"/>
    <cellStyle name="Followed Hyperlink" xfId="4184" builtinId="9" hidden="1"/>
    <cellStyle name="Followed Hyperlink" xfId="4185" builtinId="9" hidden="1"/>
    <cellStyle name="Followed Hyperlink" xfId="4186" builtinId="9" hidden="1"/>
    <cellStyle name="Followed Hyperlink" xfId="4187" builtinId="9" hidden="1"/>
    <cellStyle name="Followed Hyperlink" xfId="4188" builtinId="9" hidden="1"/>
    <cellStyle name="Followed Hyperlink" xfId="4189" builtinId="9" hidden="1"/>
    <cellStyle name="Followed Hyperlink" xfId="4190" builtinId="9" hidden="1"/>
    <cellStyle name="Followed Hyperlink" xfId="4191" builtinId="9" hidden="1"/>
    <cellStyle name="Followed Hyperlink" xfId="4192" builtinId="9" hidden="1"/>
    <cellStyle name="Followed Hyperlink" xfId="4193" builtinId="9" hidden="1"/>
    <cellStyle name="Followed Hyperlink" xfId="4194" builtinId="9" hidden="1"/>
    <cellStyle name="Followed Hyperlink" xfId="4195" builtinId="9" hidden="1"/>
    <cellStyle name="Followed Hyperlink" xfId="4196" builtinId="9" hidden="1"/>
    <cellStyle name="Followed Hyperlink" xfId="4197" builtinId="9" hidden="1"/>
    <cellStyle name="Followed Hyperlink" xfId="4198" builtinId="9" hidden="1"/>
    <cellStyle name="Followed Hyperlink" xfId="4199" builtinId="9" hidden="1"/>
    <cellStyle name="Followed Hyperlink" xfId="4200" builtinId="9" hidden="1"/>
    <cellStyle name="Followed Hyperlink" xfId="4201" builtinId="9" hidden="1"/>
    <cellStyle name="Followed Hyperlink" xfId="4202" builtinId="9" hidden="1"/>
    <cellStyle name="Followed Hyperlink" xfId="4203" builtinId="9" hidden="1"/>
    <cellStyle name="Followed Hyperlink" xfId="4204" builtinId="9" hidden="1"/>
    <cellStyle name="Followed Hyperlink" xfId="4205" builtinId="9" hidden="1"/>
    <cellStyle name="Followed Hyperlink" xfId="4206" builtinId="9" hidden="1"/>
    <cellStyle name="Followed Hyperlink" xfId="4207" builtinId="9" hidden="1"/>
    <cellStyle name="Followed Hyperlink" xfId="4208" builtinId="9" hidden="1"/>
    <cellStyle name="Followed Hyperlink" xfId="4209" builtinId="9" hidden="1"/>
    <cellStyle name="Followed Hyperlink" xfId="4210" builtinId="9" hidden="1"/>
    <cellStyle name="Followed Hyperlink" xfId="4211" builtinId="9" hidden="1"/>
    <cellStyle name="Followed Hyperlink" xfId="4212" builtinId="9" hidden="1"/>
    <cellStyle name="Followed Hyperlink" xfId="4213" builtinId="9" hidden="1"/>
    <cellStyle name="Followed Hyperlink" xfId="4214" builtinId="9" hidden="1"/>
    <cellStyle name="Followed Hyperlink" xfId="4215" builtinId="9" hidden="1"/>
    <cellStyle name="Followed Hyperlink" xfId="4216" builtinId="9" hidden="1"/>
    <cellStyle name="Followed Hyperlink" xfId="4217" builtinId="9" hidden="1"/>
    <cellStyle name="Followed Hyperlink" xfId="4218" builtinId="9" hidden="1"/>
    <cellStyle name="Followed Hyperlink" xfId="4219" builtinId="9" hidden="1"/>
    <cellStyle name="Followed Hyperlink" xfId="4220" builtinId="9" hidden="1"/>
    <cellStyle name="Followed Hyperlink" xfId="4221" builtinId="9" hidden="1"/>
    <cellStyle name="Followed Hyperlink" xfId="4222" builtinId="9" hidden="1"/>
    <cellStyle name="Followed Hyperlink" xfId="4223" builtinId="9" hidden="1"/>
    <cellStyle name="Followed Hyperlink" xfId="4224" builtinId="9" hidden="1"/>
    <cellStyle name="Followed Hyperlink" xfId="4225" builtinId="9" hidden="1"/>
    <cellStyle name="Followed Hyperlink" xfId="4227" builtinId="9" hidden="1"/>
    <cellStyle name="Followed Hyperlink" xfId="4029" builtinId="9" hidden="1"/>
    <cellStyle name="Followed Hyperlink" xfId="4045" builtinId="9" hidden="1"/>
    <cellStyle name="Followed Hyperlink" xfId="4048" builtinId="9" hidden="1"/>
    <cellStyle name="Followed Hyperlink" xfId="3969" builtinId="9" hidden="1"/>
    <cellStyle name="Followed Hyperlink" xfId="3967" builtinId="9" hidden="1"/>
    <cellStyle name="Followed Hyperlink" xfId="4052" builtinId="9" hidden="1"/>
    <cellStyle name="Followed Hyperlink" xfId="4044" builtinId="9" hidden="1"/>
    <cellStyle name="Followed Hyperlink" xfId="4054" builtinId="9" hidden="1"/>
    <cellStyle name="Followed Hyperlink" xfId="4055" builtinId="9" hidden="1"/>
    <cellStyle name="Followed Hyperlink" xfId="4049" builtinId="9" hidden="1"/>
    <cellStyle name="Followed Hyperlink" xfId="4046" builtinId="9" hidden="1"/>
    <cellStyle name="Followed Hyperlink" xfId="4051" builtinId="9" hidden="1"/>
    <cellStyle name="Followed Hyperlink" xfId="4078" builtinId="9" hidden="1"/>
    <cellStyle name="Followed Hyperlink" xfId="4071" builtinId="9" hidden="1"/>
    <cellStyle name="Followed Hyperlink" xfId="4064" builtinId="9" hidden="1"/>
    <cellStyle name="Followed Hyperlink" xfId="4080" builtinId="9" hidden="1"/>
    <cellStyle name="Followed Hyperlink" xfId="4069" builtinId="9" hidden="1"/>
    <cellStyle name="Followed Hyperlink" xfId="4050" builtinId="9" hidden="1"/>
    <cellStyle name="Followed Hyperlink" xfId="4066" builtinId="9" hidden="1"/>
    <cellStyle name="Followed Hyperlink" xfId="3970" builtinId="9" hidden="1"/>
    <cellStyle name="Followed Hyperlink" xfId="4075" builtinId="9" hidden="1"/>
    <cellStyle name="Followed Hyperlink" xfId="4068" builtinId="9" hidden="1"/>
    <cellStyle name="Followed Hyperlink" xfId="3968" builtinId="9" hidden="1"/>
    <cellStyle name="Followed Hyperlink" xfId="4073" builtinId="9" hidden="1"/>
    <cellStyle name="Followed Hyperlink" xfId="4070" builtinId="9" hidden="1"/>
    <cellStyle name="Followed Hyperlink" xfId="4063" builtinId="9" hidden="1"/>
    <cellStyle name="Followed Hyperlink" xfId="4079" builtinId="9" hidden="1"/>
    <cellStyle name="Followed Hyperlink" xfId="4072" builtinId="9" hidden="1"/>
    <cellStyle name="Followed Hyperlink" xfId="4061" builtinId="9" hidden="1"/>
    <cellStyle name="Followed Hyperlink" xfId="4074" builtinId="9" hidden="1"/>
    <cellStyle name="Followed Hyperlink" xfId="4067" builtinId="9" hidden="1"/>
    <cellStyle name="Followed Hyperlink" xfId="4060" builtinId="9" hidden="1"/>
    <cellStyle name="Followed Hyperlink" xfId="4076" builtinId="9" hidden="1"/>
    <cellStyle name="Followed Hyperlink" xfId="4065" builtinId="9" hidden="1"/>
    <cellStyle name="Followed Hyperlink" xfId="4077" builtinId="9" hidden="1"/>
    <cellStyle name="Followed Hyperlink" xfId="4228" builtinId="9" hidden="1"/>
    <cellStyle name="Followed Hyperlink" xfId="4229" builtinId="9" hidden="1"/>
    <cellStyle name="Followed Hyperlink" xfId="4230" builtinId="9" hidden="1"/>
    <cellStyle name="Followed Hyperlink" xfId="4231" builtinId="9" hidden="1"/>
    <cellStyle name="Followed Hyperlink" xfId="4232" builtinId="9" hidden="1"/>
    <cellStyle name="Followed Hyperlink" xfId="4233" builtinId="9" hidden="1"/>
    <cellStyle name="Followed Hyperlink" xfId="4234" builtinId="9" hidden="1"/>
    <cellStyle name="Followed Hyperlink" xfId="4235" builtinId="9" hidden="1"/>
    <cellStyle name="Followed Hyperlink" xfId="4236" builtinId="9" hidden="1"/>
    <cellStyle name="Followed Hyperlink" xfId="4237" builtinId="9" hidden="1"/>
    <cellStyle name="Followed Hyperlink" xfId="4238" builtinId="9" hidden="1"/>
    <cellStyle name="Followed Hyperlink" xfId="4239" builtinId="9" hidden="1"/>
    <cellStyle name="Followed Hyperlink" xfId="4240" builtinId="9" hidden="1"/>
    <cellStyle name="Followed Hyperlink" xfId="4241" builtinId="9" hidden="1"/>
    <cellStyle name="Followed Hyperlink" xfId="4242" builtinId="9" hidden="1"/>
    <cellStyle name="Followed Hyperlink" xfId="4243" builtinId="9" hidden="1"/>
    <cellStyle name="Followed Hyperlink" xfId="4244" builtinId="9" hidden="1"/>
    <cellStyle name="Followed Hyperlink" xfId="4245" builtinId="9" hidden="1"/>
    <cellStyle name="Followed Hyperlink" xfId="4246" builtinId="9" hidden="1"/>
    <cellStyle name="Followed Hyperlink" xfId="4247" builtinId="9" hidden="1"/>
    <cellStyle name="Followed Hyperlink" xfId="4248" builtinId="9" hidden="1"/>
    <cellStyle name="Followed Hyperlink" xfId="4249" builtinId="9" hidden="1"/>
    <cellStyle name="Followed Hyperlink" xfId="4251" builtinId="9" hidden="1"/>
    <cellStyle name="Followed Hyperlink" xfId="4252" builtinId="9" hidden="1"/>
    <cellStyle name="Followed Hyperlink" xfId="4253" builtinId="9" hidden="1"/>
    <cellStyle name="Followed Hyperlink" xfId="4254" builtinId="9" hidden="1"/>
    <cellStyle name="Followed Hyperlink" xfId="4255" builtinId="9" hidden="1"/>
    <cellStyle name="Followed Hyperlink" xfId="4256" builtinId="9" hidden="1"/>
    <cellStyle name="Followed Hyperlink" xfId="4257" builtinId="9" hidden="1"/>
    <cellStyle name="Followed Hyperlink" xfId="4258" builtinId="9" hidden="1"/>
    <cellStyle name="Followed Hyperlink" xfId="4259" builtinId="9" hidden="1"/>
    <cellStyle name="Followed Hyperlink" xfId="4260" builtinId="9" hidden="1"/>
    <cellStyle name="Followed Hyperlink" xfId="4261" builtinId="9" hidden="1"/>
    <cellStyle name="Followed Hyperlink" xfId="4262" builtinId="9" hidden="1"/>
    <cellStyle name="Followed Hyperlink" xfId="4263" builtinId="9" hidden="1"/>
    <cellStyle name="Followed Hyperlink" xfId="4264" builtinId="9" hidden="1"/>
    <cellStyle name="Followed Hyperlink" xfId="4299" builtinId="9" hidden="1"/>
    <cellStyle name="Followed Hyperlink" xfId="4298" builtinId="9" hidden="1"/>
    <cellStyle name="Followed Hyperlink" xfId="4057" builtinId="9" hidden="1"/>
    <cellStyle name="Followed Hyperlink" xfId="4058" builtinId="9" hidden="1"/>
    <cellStyle name="Followed Hyperlink" xfId="4273" builtinId="9" hidden="1"/>
    <cellStyle name="Followed Hyperlink" xfId="4271" builtinId="9" hidden="1"/>
    <cellStyle name="Followed Hyperlink" xfId="4250" builtinId="9" hidden="1"/>
    <cellStyle name="Followed Hyperlink" xfId="4268" builtinId="9" hidden="1"/>
    <cellStyle name="Followed Hyperlink" xfId="4267" builtinId="9" hidden="1"/>
    <cellStyle name="Followed Hyperlink" xfId="4266" builtinId="9" hidden="1"/>
    <cellStyle name="Followed Hyperlink" xfId="4265" builtinId="9" hidden="1"/>
    <cellStyle name="Followed Hyperlink" xfId="4269" builtinId="9" hidden="1"/>
    <cellStyle name="Followed Hyperlink" xfId="4275" builtinId="9" hidden="1"/>
    <cellStyle name="Followed Hyperlink" xfId="4274" builtinId="9" hidden="1"/>
    <cellStyle name="Followed Hyperlink" xfId="4272" builtinId="9" hidden="1"/>
    <cellStyle name="Followed Hyperlink" xfId="4270" builtinId="9" hidden="1"/>
    <cellStyle name="Followed Hyperlink" xfId="4294" builtinId="9" hidden="1"/>
    <cellStyle name="Followed Hyperlink" xfId="4290" builtinId="9" hidden="1"/>
    <cellStyle name="Followed Hyperlink" xfId="4286" builtinId="9" hidden="1"/>
    <cellStyle name="Followed Hyperlink" xfId="4282" builtinId="9" hidden="1"/>
    <cellStyle name="Followed Hyperlink" xfId="4278" builtinId="9" hidden="1"/>
    <cellStyle name="Followed Hyperlink" xfId="4053" builtinId="9" hidden="1"/>
    <cellStyle name="Followed Hyperlink" xfId="4297" builtinId="9" hidden="1"/>
    <cellStyle name="Followed Hyperlink" xfId="4293" builtinId="9" hidden="1"/>
    <cellStyle name="Followed Hyperlink" xfId="4289" builtinId="9" hidden="1"/>
    <cellStyle name="Followed Hyperlink" xfId="4285" builtinId="9" hidden="1"/>
    <cellStyle name="Followed Hyperlink" xfId="4281" builtinId="9" hidden="1"/>
    <cellStyle name="Followed Hyperlink" xfId="4277" builtinId="9" hidden="1"/>
    <cellStyle name="Followed Hyperlink" xfId="4296" builtinId="9" hidden="1"/>
    <cellStyle name="Followed Hyperlink" xfId="4292" builtinId="9" hidden="1"/>
    <cellStyle name="Followed Hyperlink" xfId="4288" builtinId="9" hidden="1"/>
    <cellStyle name="Followed Hyperlink" xfId="4284" builtinId="9" hidden="1"/>
    <cellStyle name="Followed Hyperlink" xfId="4280" builtinId="9" hidden="1"/>
    <cellStyle name="Followed Hyperlink" xfId="4300" builtinId="9" hidden="1"/>
    <cellStyle name="Followed Hyperlink" xfId="4047" builtinId="9" hidden="1"/>
    <cellStyle name="Followed Hyperlink" xfId="4295" builtinId="9" hidden="1"/>
    <cellStyle name="Followed Hyperlink" xfId="4291" builtinId="9" hidden="1"/>
    <cellStyle name="Followed Hyperlink" xfId="4287" builtinId="9" hidden="1"/>
    <cellStyle name="Followed Hyperlink" xfId="4283" builtinId="9" hidden="1"/>
    <cellStyle name="Followed Hyperlink" xfId="4279" builtinId="9" hidden="1"/>
    <cellStyle name="Followed Hyperlink" xfId="4276" builtinId="9" hidden="1"/>
    <cellStyle name="Followed Hyperlink" xfId="4301" builtinId="9" hidden="1"/>
    <cellStyle name="Followed Hyperlink" xfId="4302" builtinId="9" hidden="1"/>
    <cellStyle name="Followed Hyperlink" xfId="4303" builtinId="9" hidden="1"/>
    <cellStyle name="Followed Hyperlink" xfId="4304" builtinId="9" hidden="1"/>
    <cellStyle name="Followed Hyperlink" xfId="4305" builtinId="9" hidden="1"/>
    <cellStyle name="Followed Hyperlink" xfId="4306" builtinId="9" hidden="1"/>
    <cellStyle name="Followed Hyperlink" xfId="4307" builtinId="9" hidden="1"/>
    <cellStyle name="Followed Hyperlink" xfId="4308" builtinId="9" hidden="1"/>
    <cellStyle name="Followed Hyperlink" xfId="4309" builtinId="9" hidden="1"/>
    <cellStyle name="Followed Hyperlink" xfId="4310" builtinId="9" hidden="1"/>
    <cellStyle name="Followed Hyperlink" xfId="4311" builtinId="9" hidden="1"/>
    <cellStyle name="Followed Hyperlink" xfId="4312" builtinId="9" hidden="1"/>
    <cellStyle name="Followed Hyperlink" xfId="4313" builtinId="9" hidden="1"/>
    <cellStyle name="Followed Hyperlink" xfId="4314" builtinId="9" hidden="1"/>
    <cellStyle name="Followed Hyperlink" xfId="4315" builtinId="9" hidden="1"/>
    <cellStyle name="Followed Hyperlink" xfId="4316" builtinId="9" hidden="1"/>
    <cellStyle name="Followed Hyperlink" xfId="4317" builtinId="9" hidden="1"/>
    <cellStyle name="Followed Hyperlink" xfId="4318" builtinId="9" hidden="1"/>
    <cellStyle name="Followed Hyperlink" xfId="4319" builtinId="9" hidden="1"/>
    <cellStyle name="Followed Hyperlink" xfId="4320" builtinId="9" hidden="1"/>
    <cellStyle name="Followed Hyperlink" xfId="4321" builtinId="9" hidden="1"/>
    <cellStyle name="Followed Hyperlink" xfId="4322" builtinId="9" hidden="1"/>
    <cellStyle name="Followed Hyperlink" xfId="4323" builtinId="9" hidden="1"/>
    <cellStyle name="Followed Hyperlink" xfId="4324" builtinId="9" hidden="1"/>
    <cellStyle name="Followed Hyperlink" xfId="4325" builtinId="9" hidden="1"/>
    <cellStyle name="Followed Hyperlink" xfId="4326" builtinId="9" hidden="1"/>
    <cellStyle name="Followed Hyperlink" xfId="4327" builtinId="9" hidden="1"/>
    <cellStyle name="Followed Hyperlink" xfId="4328" builtinId="9" hidden="1"/>
    <cellStyle name="Followed Hyperlink" xfId="4329" builtinId="9" hidden="1"/>
    <cellStyle name="Followed Hyperlink" xfId="4330" builtinId="9" hidden="1"/>
    <cellStyle name="Followed Hyperlink" xfId="4331" builtinId="9" hidden="1"/>
    <cellStyle name="Followed Hyperlink" xfId="4336" builtinId="9" hidden="1"/>
    <cellStyle name="Followed Hyperlink" xfId="4337" builtinId="9" hidden="1"/>
    <cellStyle name="Followed Hyperlink" xfId="4338" builtinId="9" hidden="1"/>
    <cellStyle name="Followed Hyperlink" xfId="4339" builtinId="9" hidden="1"/>
    <cellStyle name="Followed Hyperlink" xfId="4340" builtinId="9" hidden="1"/>
    <cellStyle name="Followed Hyperlink" xfId="4341" builtinId="9" hidden="1"/>
    <cellStyle name="Followed Hyperlink" xfId="4342" builtinId="9" hidden="1"/>
    <cellStyle name="Followed Hyperlink" xfId="4343" builtinId="9" hidden="1"/>
    <cellStyle name="Followed Hyperlink" xfId="4344" builtinId="9" hidden="1"/>
    <cellStyle name="Followed Hyperlink" xfId="4345" builtinId="9" hidden="1"/>
    <cellStyle name="Followed Hyperlink" xfId="4346" builtinId="9" hidden="1"/>
    <cellStyle name="Followed Hyperlink" xfId="4347" builtinId="9" hidden="1"/>
    <cellStyle name="Followed Hyperlink" xfId="4348" builtinId="9" hidden="1"/>
    <cellStyle name="Followed Hyperlink" xfId="4349" builtinId="9" hidden="1"/>
    <cellStyle name="Followed Hyperlink" xfId="4350" builtinId="9" hidden="1"/>
    <cellStyle name="Followed Hyperlink" xfId="4351" builtinId="9" hidden="1"/>
    <cellStyle name="Followed Hyperlink" xfId="4352" builtinId="9" hidden="1"/>
    <cellStyle name="Followed Hyperlink" xfId="4353" builtinId="9" hidden="1"/>
    <cellStyle name="Followed Hyperlink" xfId="4354" builtinId="9" hidden="1"/>
    <cellStyle name="Followed Hyperlink" xfId="4355" builtinId="9" hidden="1"/>
    <cellStyle name="Followed Hyperlink" xfId="4356" builtinId="9" hidden="1"/>
    <cellStyle name="Followed Hyperlink" xfId="4357" builtinId="9" hidden="1"/>
    <cellStyle name="Followed Hyperlink" xfId="4358" builtinId="9" hidden="1"/>
    <cellStyle name="Followed Hyperlink" xfId="4359" builtinId="9" hidden="1"/>
    <cellStyle name="Followed Hyperlink" xfId="4360" builtinId="9" hidden="1"/>
    <cellStyle name="Followed Hyperlink" xfId="4361" builtinId="9" hidden="1"/>
    <cellStyle name="Followed Hyperlink" xfId="4362" builtinId="9" hidden="1"/>
    <cellStyle name="Followed Hyperlink" xfId="4363" builtinId="9" hidden="1"/>
    <cellStyle name="Followed Hyperlink" xfId="4364" builtinId="9" hidden="1"/>
    <cellStyle name="Followed Hyperlink" xfId="4365" builtinId="9" hidden="1"/>
    <cellStyle name="Followed Hyperlink" xfId="4366" builtinId="9" hidden="1"/>
    <cellStyle name="Followed Hyperlink" xfId="4367" builtinId="9" hidden="1"/>
    <cellStyle name="Followed Hyperlink" xfId="4368" builtinId="9" hidden="1"/>
    <cellStyle name="Followed Hyperlink" xfId="4369" builtinId="9" hidden="1"/>
    <cellStyle name="Followed Hyperlink" xfId="4370" builtinId="9" hidden="1"/>
    <cellStyle name="Followed Hyperlink" xfId="4371" builtinId="9" hidden="1"/>
    <cellStyle name="Followed Hyperlink" xfId="4372" builtinId="9" hidden="1"/>
    <cellStyle name="Followed Hyperlink" xfId="4373" builtinId="9" hidden="1"/>
    <cellStyle name="Followed Hyperlink" xfId="4374" builtinId="9" hidden="1"/>
    <cellStyle name="Followed Hyperlink" xfId="4375" builtinId="9" hidden="1"/>
    <cellStyle name="Followed Hyperlink" xfId="4376" builtinId="9" hidden="1"/>
    <cellStyle name="Followed Hyperlink" xfId="4377" builtinId="9" hidden="1"/>
    <cellStyle name="Followed Hyperlink" xfId="4378" builtinId="9" hidden="1"/>
    <cellStyle name="Followed Hyperlink" xfId="4379" builtinId="9" hidden="1"/>
    <cellStyle name="Followed Hyperlink" xfId="4380" builtinId="9" hidden="1"/>
    <cellStyle name="Followed Hyperlink" xfId="4381" builtinId="9" hidden="1"/>
    <cellStyle name="Followed Hyperlink" xfId="4382" builtinId="9" hidden="1"/>
    <cellStyle name="Followed Hyperlink" xfId="4383" builtinId="9" hidden="1"/>
    <cellStyle name="Followed Hyperlink" xfId="4384" builtinId="9" hidden="1"/>
    <cellStyle name="Followed Hyperlink" xfId="4385" builtinId="9" hidden="1"/>
    <cellStyle name="Followed Hyperlink" xfId="4386" builtinId="9" hidden="1"/>
    <cellStyle name="Followed Hyperlink" xfId="4387" builtinId="9" hidden="1"/>
    <cellStyle name="Followed Hyperlink" xfId="4388" builtinId="9" hidden="1"/>
    <cellStyle name="Followed Hyperlink" xfId="4389" builtinId="9" hidden="1"/>
    <cellStyle name="Followed Hyperlink" xfId="4390" builtinId="9" hidden="1"/>
    <cellStyle name="Followed Hyperlink" xfId="4391" builtinId="9" hidden="1"/>
    <cellStyle name="Followed Hyperlink" xfId="4392" builtinId="9" hidden="1"/>
    <cellStyle name="Followed Hyperlink" xfId="4393" builtinId="9" hidden="1"/>
    <cellStyle name="Followed Hyperlink" xfId="4394" builtinId="9" hidden="1"/>
    <cellStyle name="Followed Hyperlink" xfId="4395" builtinId="9" hidden="1"/>
    <cellStyle name="Followed Hyperlink" xfId="4396" builtinId="9" hidden="1"/>
    <cellStyle name="Followed Hyperlink" xfId="4397" builtinId="9" hidden="1"/>
    <cellStyle name="Followed Hyperlink" xfId="4398" builtinId="9" hidden="1"/>
    <cellStyle name="Followed Hyperlink" xfId="4399" builtinId="9" hidden="1"/>
    <cellStyle name="Followed Hyperlink" xfId="4400" builtinId="9" hidden="1"/>
    <cellStyle name="Followed Hyperlink" xfId="4401" builtinId="9" hidden="1"/>
    <cellStyle name="Followed Hyperlink" xfId="4402" builtinId="9" hidden="1"/>
    <cellStyle name="Followed Hyperlink" xfId="4403" builtinId="9" hidden="1"/>
    <cellStyle name="Followed Hyperlink" xfId="4404" builtinId="9" hidden="1"/>
    <cellStyle name="Followed Hyperlink" xfId="4405" builtinId="9" hidden="1"/>
    <cellStyle name="Followed Hyperlink" xfId="4406" builtinId="9" hidden="1"/>
    <cellStyle name="Followed Hyperlink" xfId="4407" builtinId="9" hidden="1"/>
    <cellStyle name="Followed Hyperlink" xfId="4583" builtinId="9" hidden="1"/>
    <cellStyle name="Followed Hyperlink" xfId="4584" builtinId="9" hidden="1"/>
    <cellStyle name="Followed Hyperlink" xfId="4585" builtinId="9" hidden="1"/>
    <cellStyle name="Followed Hyperlink" xfId="4586" builtinId="9" hidden="1"/>
    <cellStyle name="Followed Hyperlink" xfId="4587" builtinId="9" hidden="1"/>
    <cellStyle name="Followed Hyperlink" xfId="4588" builtinId="9" hidden="1"/>
    <cellStyle name="Followed Hyperlink" xfId="4589" builtinId="9" hidden="1"/>
    <cellStyle name="Followed Hyperlink" xfId="4590" builtinId="9" hidden="1"/>
    <cellStyle name="Followed Hyperlink" xfId="4591" builtinId="9" hidden="1"/>
    <cellStyle name="Followed Hyperlink" xfId="4592" builtinId="9" hidden="1"/>
    <cellStyle name="Followed Hyperlink" xfId="4593" builtinId="9" hidden="1"/>
    <cellStyle name="Followed Hyperlink" xfId="4594" builtinId="9" hidden="1"/>
    <cellStyle name="Followed Hyperlink" xfId="4595" builtinId="9" hidden="1"/>
    <cellStyle name="Followed Hyperlink" xfId="4596" builtinId="9" hidden="1"/>
    <cellStyle name="Followed Hyperlink" xfId="4597" builtinId="9" hidden="1"/>
    <cellStyle name="Followed Hyperlink" xfId="4598" builtinId="9" hidden="1"/>
    <cellStyle name="Followed Hyperlink" xfId="4599" builtinId="9" hidden="1"/>
    <cellStyle name="Followed Hyperlink" xfId="4600" builtinId="9" hidden="1"/>
    <cellStyle name="Followed Hyperlink" xfId="4601" builtinId="9" hidden="1"/>
    <cellStyle name="Followed Hyperlink" xfId="4602" builtinId="9" hidden="1"/>
    <cellStyle name="Followed Hyperlink" xfId="4603" builtinId="9" hidden="1"/>
    <cellStyle name="Followed Hyperlink" xfId="4604" builtinId="9" hidden="1"/>
    <cellStyle name="Followed Hyperlink" xfId="4605" builtinId="9" hidden="1"/>
    <cellStyle name="Followed Hyperlink" xfId="4606" builtinId="9" hidden="1"/>
    <cellStyle name="Followed Hyperlink" xfId="4607" builtinId="9" hidden="1"/>
    <cellStyle name="Followed Hyperlink" xfId="4608" builtinId="9" hidden="1"/>
    <cellStyle name="Followed Hyperlink" xfId="4609" builtinId="9" hidden="1"/>
    <cellStyle name="Followed Hyperlink" xfId="4610" builtinId="9" hidden="1"/>
    <cellStyle name="Followed Hyperlink" xfId="4611" builtinId="9" hidden="1"/>
    <cellStyle name="Followed Hyperlink" xfId="4612" builtinId="9" hidden="1"/>
    <cellStyle name="Followed Hyperlink" xfId="4613" builtinId="9" hidden="1"/>
    <cellStyle name="Followed Hyperlink" xfId="4614" builtinId="9" hidden="1"/>
    <cellStyle name="Followed Hyperlink" xfId="4615" builtinId="9" hidden="1"/>
    <cellStyle name="Followed Hyperlink" xfId="4616" builtinId="9" hidden="1"/>
    <cellStyle name="Followed Hyperlink" xfId="4617" builtinId="9" hidden="1"/>
    <cellStyle name="Followed Hyperlink" xfId="4618" builtinId="9" hidden="1"/>
    <cellStyle name="Followed Hyperlink" xfId="4619" builtinId="9" hidden="1"/>
    <cellStyle name="Followed Hyperlink" xfId="4620" builtinId="9" hidden="1"/>
    <cellStyle name="Followed Hyperlink" xfId="4621" builtinId="9" hidden="1"/>
    <cellStyle name="Followed Hyperlink" xfId="4622" builtinId="9" hidden="1"/>
    <cellStyle name="Followed Hyperlink" xfId="4623" builtinId="9" hidden="1"/>
    <cellStyle name="Followed Hyperlink" xfId="4624" builtinId="9" hidden="1"/>
    <cellStyle name="Followed Hyperlink" xfId="4625" builtinId="9" hidden="1"/>
    <cellStyle name="Followed Hyperlink" xfId="4626" builtinId="9" hidden="1"/>
    <cellStyle name="Followed Hyperlink" xfId="4627" builtinId="9" hidden="1"/>
    <cellStyle name="Followed Hyperlink" xfId="4628" builtinId="9" hidden="1"/>
    <cellStyle name="Followed Hyperlink" xfId="4629" builtinId="9" hidden="1"/>
    <cellStyle name="Followed Hyperlink" xfId="4630" builtinId="9" hidden="1"/>
    <cellStyle name="Followed Hyperlink" xfId="4631" builtinId="9" hidden="1"/>
    <cellStyle name="Followed Hyperlink" xfId="4632" builtinId="9" hidden="1"/>
    <cellStyle name="Followed Hyperlink" xfId="4633" builtinId="9" hidden="1"/>
    <cellStyle name="Followed Hyperlink" xfId="4634" builtinId="9" hidden="1"/>
    <cellStyle name="Followed Hyperlink" xfId="4635" builtinId="9" hidden="1"/>
    <cellStyle name="Followed Hyperlink" xfId="4636" builtinId="9" hidden="1"/>
    <cellStyle name="Followed Hyperlink" xfId="4637" builtinId="9" hidden="1"/>
    <cellStyle name="Followed Hyperlink" xfId="4638" builtinId="9" hidden="1"/>
    <cellStyle name="Followed Hyperlink" xfId="4639" builtinId="9" hidden="1"/>
    <cellStyle name="Followed Hyperlink" xfId="4640" builtinId="9" hidden="1"/>
    <cellStyle name="Followed Hyperlink" xfId="4641" builtinId="9" hidden="1"/>
    <cellStyle name="Followed Hyperlink" xfId="4642" builtinId="9" hidden="1"/>
    <cellStyle name="Followed Hyperlink" xfId="4643" builtinId="9" hidden="1"/>
    <cellStyle name="Followed Hyperlink" xfId="4644" builtinId="9" hidden="1"/>
    <cellStyle name="Followed Hyperlink" xfId="4645" builtinId="9" hidden="1"/>
    <cellStyle name="Followed Hyperlink" xfId="4646" builtinId="9" hidden="1"/>
    <cellStyle name="Followed Hyperlink" xfId="4647" builtinId="9" hidden="1"/>
    <cellStyle name="Followed Hyperlink" xfId="4648" builtinId="9" hidden="1"/>
    <cellStyle name="Followed Hyperlink" xfId="4649" builtinId="9" hidden="1"/>
    <cellStyle name="Followed Hyperlink" xfId="4650" builtinId="9" hidden="1"/>
    <cellStyle name="Followed Hyperlink" xfId="4651" builtinId="9" hidden="1"/>
    <cellStyle name="Followed Hyperlink" xfId="4652" builtinId="9" hidden="1"/>
    <cellStyle name="Followed Hyperlink" xfId="4653" builtinId="9" hidden="1"/>
    <cellStyle name="Followed Hyperlink" xfId="4654" builtinId="9" hidden="1"/>
    <cellStyle name="Followed Hyperlink" xfId="4689" builtinId="9" hidden="1"/>
    <cellStyle name="Followed Hyperlink" xfId="4690" builtinId="9" hidden="1"/>
    <cellStyle name="Followed Hyperlink" xfId="4691" builtinId="9" hidden="1"/>
    <cellStyle name="Followed Hyperlink" xfId="4692" builtinId="9" hidden="1"/>
    <cellStyle name="Followed Hyperlink" xfId="4693" builtinId="9" hidden="1"/>
    <cellStyle name="Followed Hyperlink" xfId="4694" builtinId="9" hidden="1"/>
    <cellStyle name="Followed Hyperlink" xfId="4695" builtinId="9" hidden="1"/>
    <cellStyle name="Followed Hyperlink" xfId="4696" builtinId="9" hidden="1"/>
    <cellStyle name="Followed Hyperlink" xfId="4697" builtinId="9" hidden="1"/>
    <cellStyle name="Followed Hyperlink" xfId="4698" builtinId="9" hidden="1"/>
    <cellStyle name="Followed Hyperlink" xfId="4699" builtinId="9" hidden="1"/>
    <cellStyle name="Followed Hyperlink" xfId="4700" builtinId="9" hidden="1"/>
    <cellStyle name="Followed Hyperlink" xfId="4701" builtinId="9" hidden="1"/>
    <cellStyle name="Followed Hyperlink" xfId="4702" builtinId="9" hidden="1"/>
    <cellStyle name="Followed Hyperlink" xfId="4703" builtinId="9" hidden="1"/>
    <cellStyle name="Followed Hyperlink" xfId="4704" builtinId="9" hidden="1"/>
    <cellStyle name="Followed Hyperlink" xfId="4705" builtinId="9" hidden="1"/>
    <cellStyle name="Followed Hyperlink" xfId="4706" builtinId="9" hidden="1"/>
    <cellStyle name="Followed Hyperlink" xfId="4707" builtinId="9" hidden="1"/>
    <cellStyle name="Followed Hyperlink" xfId="4708" builtinId="9" hidden="1"/>
    <cellStyle name="Followed Hyperlink" xfId="4709" builtinId="9" hidden="1"/>
    <cellStyle name="Followed Hyperlink" xfId="4710" builtinId="9" hidden="1"/>
    <cellStyle name="Followed Hyperlink" xfId="4711" builtinId="9" hidden="1"/>
    <cellStyle name="Followed Hyperlink" xfId="4712" builtinId="9" hidden="1"/>
    <cellStyle name="Followed Hyperlink" xfId="4713" builtinId="9" hidden="1"/>
    <cellStyle name="Followed Hyperlink" xfId="4714" builtinId="9" hidden="1"/>
    <cellStyle name="Followed Hyperlink" xfId="4715" builtinId="9" hidden="1"/>
    <cellStyle name="Followed Hyperlink" xfId="4716" builtinId="9" hidden="1"/>
    <cellStyle name="Followed Hyperlink" xfId="4717" builtinId="9" hidden="1"/>
    <cellStyle name="Followed Hyperlink" xfId="4718" builtinId="9" hidden="1"/>
    <cellStyle name="Followed Hyperlink" xfId="4719" builtinId="9" hidden="1"/>
    <cellStyle name="Followed Hyperlink" xfId="4720" builtinId="9" hidden="1"/>
    <cellStyle name="Followed Hyperlink" xfId="4721" builtinId="9" hidden="1"/>
    <cellStyle name="Followed Hyperlink" xfId="4722" builtinId="9" hidden="1"/>
    <cellStyle name="Followed Hyperlink" xfId="4723" builtinId="9" hidden="1"/>
    <cellStyle name="Followed Hyperlink" xfId="4724" builtinId="9" hidden="1"/>
    <cellStyle name="Followed Hyperlink" xfId="4725" builtinId="9" hidden="1"/>
    <cellStyle name="Followed Hyperlink" xfId="4726" builtinId="9" hidden="1"/>
    <cellStyle name="Followed Hyperlink" xfId="4727" builtinId="9" hidden="1"/>
    <cellStyle name="Followed Hyperlink" xfId="4728" builtinId="9" hidden="1"/>
    <cellStyle name="Followed Hyperlink" xfId="4729" builtinId="9" hidden="1"/>
    <cellStyle name="Followed Hyperlink" xfId="4730" builtinId="9" hidden="1"/>
    <cellStyle name="Followed Hyperlink" xfId="4731" builtinId="9" hidden="1"/>
    <cellStyle name="Followed Hyperlink" xfId="4732" builtinId="9" hidden="1"/>
    <cellStyle name="Followed Hyperlink" xfId="4733" builtinId="9" hidden="1"/>
    <cellStyle name="Followed Hyperlink" xfId="4734" builtinId="9" hidden="1"/>
    <cellStyle name="Followed Hyperlink" xfId="4735" builtinId="9" hidden="1"/>
    <cellStyle name="Followed Hyperlink" xfId="4736" builtinId="9" hidden="1"/>
    <cellStyle name="Followed Hyperlink" xfId="4737" builtinId="9" hidden="1"/>
    <cellStyle name="Followed Hyperlink" xfId="4738" builtinId="9" hidden="1"/>
    <cellStyle name="Followed Hyperlink" xfId="4739" builtinId="9" hidden="1"/>
    <cellStyle name="Followed Hyperlink" xfId="4740" builtinId="9" hidden="1"/>
    <cellStyle name="Followed Hyperlink" xfId="4741" builtinId="9" hidden="1"/>
    <cellStyle name="Followed Hyperlink" xfId="4742" builtinId="9" hidden="1"/>
    <cellStyle name="Followed Hyperlink" xfId="4743" builtinId="9" hidden="1"/>
    <cellStyle name="Followed Hyperlink" xfId="4744" builtinId="9" hidden="1"/>
    <cellStyle name="Followed Hyperlink" xfId="4745" builtinId="9" hidden="1"/>
    <cellStyle name="Followed Hyperlink" xfId="4746" builtinId="9" hidden="1"/>
    <cellStyle name="Followed Hyperlink" xfId="4747" builtinId="9" hidden="1"/>
    <cellStyle name="Followed Hyperlink" xfId="4748" builtinId="9" hidden="1"/>
    <cellStyle name="Followed Hyperlink" xfId="4749" builtinId="9" hidden="1"/>
    <cellStyle name="Followed Hyperlink" xfId="4750" builtinId="9" hidden="1"/>
    <cellStyle name="Followed Hyperlink" xfId="4751" builtinId="9" hidden="1"/>
    <cellStyle name="Followed Hyperlink" xfId="4752" builtinId="9" hidden="1"/>
    <cellStyle name="Followed Hyperlink" xfId="4753" builtinId="9" hidden="1"/>
    <cellStyle name="Followed Hyperlink" xfId="4754" builtinId="9" hidden="1"/>
    <cellStyle name="Followed Hyperlink" xfId="4755" builtinId="9" hidden="1"/>
    <cellStyle name="Followed Hyperlink" xfId="4756" builtinId="9" hidden="1"/>
    <cellStyle name="Followed Hyperlink" xfId="4757" builtinId="9" hidden="1"/>
    <cellStyle name="Followed Hyperlink" xfId="4758" builtinId="9" hidden="1"/>
    <cellStyle name="Followed Hyperlink" xfId="4759" builtinId="9" hidden="1"/>
    <cellStyle name="Followed Hyperlink" xfId="4760" builtinId="9" hidden="1"/>
    <cellStyle name="Followed Hyperlink" xfId="4660" builtinId="9" hidden="1"/>
    <cellStyle name="Followed Hyperlink" xfId="4666" builtinId="9" hidden="1"/>
    <cellStyle name="Followed Hyperlink" xfId="4657" builtinId="9" hidden="1"/>
    <cellStyle name="Followed Hyperlink" xfId="4667" builtinId="9" hidden="1"/>
    <cellStyle name="Followed Hyperlink" xfId="4656" builtinId="9" hidden="1"/>
    <cellStyle name="Followed Hyperlink" xfId="4664" builtinId="9" hidden="1"/>
    <cellStyle name="Followed Hyperlink" xfId="4582" builtinId="9" hidden="1"/>
    <cellStyle name="Followed Hyperlink" xfId="4662" builtinId="9" hidden="1"/>
    <cellStyle name="Followed Hyperlink" xfId="4655" builtinId="9" hidden="1"/>
    <cellStyle name="Followed Hyperlink" xfId="4661" builtinId="9" hidden="1"/>
    <cellStyle name="Followed Hyperlink" xfId="4685" builtinId="9" hidden="1"/>
    <cellStyle name="Followed Hyperlink" xfId="4665" builtinId="9" hidden="1"/>
    <cellStyle name="Followed Hyperlink" xfId="4659" builtinId="9" hidden="1"/>
    <cellStyle name="Followed Hyperlink" xfId="4658" builtinId="9" hidden="1"/>
    <cellStyle name="Followed Hyperlink" xfId="4668" builtinId="9" hidden="1"/>
    <cellStyle name="Followed Hyperlink" xfId="4682" builtinId="9" hidden="1"/>
    <cellStyle name="Followed Hyperlink" xfId="4680" builtinId="9" hidden="1"/>
    <cellStyle name="Followed Hyperlink" xfId="4673" builtinId="9" hidden="1"/>
    <cellStyle name="Followed Hyperlink" xfId="4688" builtinId="9" hidden="1"/>
    <cellStyle name="Followed Hyperlink" xfId="4678" builtinId="9" hidden="1"/>
    <cellStyle name="Followed Hyperlink" xfId="4766" builtinId="9" hidden="1"/>
    <cellStyle name="Followed Hyperlink" xfId="4671" builtinId="9" hidden="1"/>
    <cellStyle name="Followed Hyperlink" xfId="4686" builtinId="9" hidden="1"/>
    <cellStyle name="Followed Hyperlink" xfId="4683" builtinId="9" hidden="1"/>
    <cellStyle name="Followed Hyperlink" xfId="4677" builtinId="9" hidden="1"/>
    <cellStyle name="Followed Hyperlink" xfId="4581" builtinId="9" hidden="1"/>
    <cellStyle name="Followed Hyperlink" xfId="4765" builtinId="9" hidden="1"/>
    <cellStyle name="Followed Hyperlink" xfId="4675" builtinId="9" hidden="1"/>
    <cellStyle name="Followed Hyperlink" xfId="4672" builtinId="9" hidden="1"/>
    <cellStyle name="Followed Hyperlink" xfId="4687" builtinId="9" hidden="1"/>
    <cellStyle name="Followed Hyperlink" xfId="4681" builtinId="9" hidden="1"/>
    <cellStyle name="Followed Hyperlink" xfId="4670" builtinId="9" hidden="1"/>
    <cellStyle name="Followed Hyperlink" xfId="4764" builtinId="9" hidden="1"/>
    <cellStyle name="Followed Hyperlink" xfId="4679" builtinId="9" hidden="1"/>
    <cellStyle name="Followed Hyperlink" xfId="4676" builtinId="9" hidden="1"/>
    <cellStyle name="Followed Hyperlink" xfId="4669" builtinId="9" hidden="1"/>
    <cellStyle name="Followed Hyperlink" xfId="4684" builtinId="9" hidden="1"/>
    <cellStyle name="Followed Hyperlink" xfId="4674" builtinId="9" hidden="1"/>
    <cellStyle name="Followed Hyperlink" xfId="4767" builtinId="9" hidden="1"/>
    <cellStyle name="Followed Hyperlink" xfId="4768" builtinId="9" hidden="1"/>
    <cellStyle name="Followed Hyperlink" xfId="4769" builtinId="9" hidden="1"/>
    <cellStyle name="Followed Hyperlink" xfId="4770" builtinId="9" hidden="1"/>
    <cellStyle name="Followed Hyperlink" xfId="4771" builtinId="9" hidden="1"/>
    <cellStyle name="Followed Hyperlink" xfId="4772" builtinId="9" hidden="1"/>
    <cellStyle name="Followed Hyperlink" xfId="4773" builtinId="9" hidden="1"/>
    <cellStyle name="Followed Hyperlink" xfId="4774" builtinId="9" hidden="1"/>
    <cellStyle name="Followed Hyperlink" xfId="4775" builtinId="9" hidden="1"/>
    <cellStyle name="Followed Hyperlink" xfId="4776" builtinId="9" hidden="1"/>
    <cellStyle name="Followed Hyperlink" xfId="4777" builtinId="9" hidden="1"/>
    <cellStyle name="Followed Hyperlink" xfId="4778" builtinId="9" hidden="1"/>
    <cellStyle name="Followed Hyperlink" xfId="4779" builtinId="9" hidden="1"/>
    <cellStyle name="Followed Hyperlink" xfId="4780" builtinId="9" hidden="1"/>
    <cellStyle name="Followed Hyperlink" xfId="4781" builtinId="9" hidden="1"/>
    <cellStyle name="Followed Hyperlink" xfId="4782" builtinId="9" hidden="1"/>
    <cellStyle name="Followed Hyperlink" xfId="4783" builtinId="9" hidden="1"/>
    <cellStyle name="Followed Hyperlink" xfId="4784" builtinId="9" hidden="1"/>
    <cellStyle name="Followed Hyperlink" xfId="4785" builtinId="9" hidden="1"/>
    <cellStyle name="Followed Hyperlink" xfId="4786" builtinId="9" hidden="1"/>
    <cellStyle name="Followed Hyperlink" xfId="4787" builtinId="9" hidden="1"/>
    <cellStyle name="Followed Hyperlink" xfId="4788" builtinId="9" hidden="1"/>
    <cellStyle name="Followed Hyperlink" xfId="4789" builtinId="9" hidden="1"/>
    <cellStyle name="Followed Hyperlink" xfId="4790" builtinId="9" hidden="1"/>
    <cellStyle name="Followed Hyperlink" xfId="4791" builtinId="9" hidden="1"/>
    <cellStyle name="Followed Hyperlink" xfId="4792" builtinId="9" hidden="1"/>
    <cellStyle name="Followed Hyperlink" xfId="4793" builtinId="9" hidden="1"/>
    <cellStyle name="Followed Hyperlink" xfId="4794" builtinId="9" hidden="1"/>
    <cellStyle name="Followed Hyperlink" xfId="4795" builtinId="9" hidden="1"/>
    <cellStyle name="Followed Hyperlink" xfId="4796" builtinId="9" hidden="1"/>
    <cellStyle name="Followed Hyperlink" xfId="4797" builtinId="9" hidden="1"/>
    <cellStyle name="Followed Hyperlink" xfId="4798" builtinId="9" hidden="1"/>
    <cellStyle name="Followed Hyperlink" xfId="4799" builtinId="9" hidden="1"/>
    <cellStyle name="Followed Hyperlink" xfId="4800" builtinId="9" hidden="1"/>
    <cellStyle name="Followed Hyperlink" xfId="4805" builtinId="9" hidden="1"/>
    <cellStyle name="Followed Hyperlink" xfId="4806" builtinId="9" hidden="1"/>
    <cellStyle name="Followed Hyperlink" xfId="4807" builtinId="9" hidden="1"/>
    <cellStyle name="Followed Hyperlink" xfId="4808" builtinId="9" hidden="1"/>
    <cellStyle name="Followed Hyperlink" xfId="4809" builtinId="9" hidden="1"/>
    <cellStyle name="Followed Hyperlink" xfId="4810" builtinId="9" hidden="1"/>
    <cellStyle name="Followed Hyperlink" xfId="4811" builtinId="9" hidden="1"/>
    <cellStyle name="Followed Hyperlink" xfId="4812" builtinId="9" hidden="1"/>
    <cellStyle name="Followed Hyperlink" xfId="4813" builtinId="9" hidden="1"/>
    <cellStyle name="Followed Hyperlink" xfId="4814" builtinId="9" hidden="1"/>
    <cellStyle name="Followed Hyperlink" xfId="4815" builtinId="9" hidden="1"/>
    <cellStyle name="Followed Hyperlink" xfId="4816" builtinId="9" hidden="1"/>
    <cellStyle name="Followed Hyperlink" xfId="4817" builtinId="9" hidden="1"/>
    <cellStyle name="Followed Hyperlink" xfId="4818" builtinId="9" hidden="1"/>
    <cellStyle name="Followed Hyperlink" xfId="4819" builtinId="9" hidden="1"/>
    <cellStyle name="Followed Hyperlink" xfId="4820" builtinId="9" hidden="1"/>
    <cellStyle name="Followed Hyperlink" xfId="4821" builtinId="9" hidden="1"/>
    <cellStyle name="Followed Hyperlink" xfId="4822" builtinId="9" hidden="1"/>
    <cellStyle name="Followed Hyperlink" xfId="4823" builtinId="9" hidden="1"/>
    <cellStyle name="Followed Hyperlink" xfId="4824" builtinId="9" hidden="1"/>
    <cellStyle name="Followed Hyperlink" xfId="4825" builtinId="9" hidden="1"/>
    <cellStyle name="Followed Hyperlink" xfId="4826" builtinId="9" hidden="1"/>
    <cellStyle name="Followed Hyperlink" xfId="4827" builtinId="9" hidden="1"/>
    <cellStyle name="Followed Hyperlink" xfId="4828" builtinId="9" hidden="1"/>
    <cellStyle name="Followed Hyperlink" xfId="4829" builtinId="9" hidden="1"/>
    <cellStyle name="Followed Hyperlink" xfId="4830" builtinId="9" hidden="1"/>
    <cellStyle name="Followed Hyperlink" xfId="4831" builtinId="9" hidden="1"/>
    <cellStyle name="Followed Hyperlink" xfId="4832" builtinId="9" hidden="1"/>
    <cellStyle name="Followed Hyperlink" xfId="4833" builtinId="9" hidden="1"/>
    <cellStyle name="Followed Hyperlink" xfId="4834" builtinId="9" hidden="1"/>
    <cellStyle name="Followed Hyperlink" xfId="4835" builtinId="9" hidden="1"/>
    <cellStyle name="Followed Hyperlink" xfId="4836" builtinId="9" hidden="1"/>
    <cellStyle name="Followed Hyperlink" xfId="4837" builtinId="9" hidden="1"/>
    <cellStyle name="Followed Hyperlink" xfId="4838" builtinId="9" hidden="1"/>
    <cellStyle name="Followed Hyperlink" xfId="4839" builtinId="9" hidden="1"/>
    <cellStyle name="Followed Hyperlink" xfId="4840" builtinId="9" hidden="1"/>
    <cellStyle name="Followed Hyperlink" xfId="4841" builtinId="9" hidden="1"/>
    <cellStyle name="Followed Hyperlink" xfId="4842" builtinId="9" hidden="1"/>
    <cellStyle name="Followed Hyperlink" xfId="4843" builtinId="9" hidden="1"/>
    <cellStyle name="Followed Hyperlink" xfId="4844" builtinId="9" hidden="1"/>
    <cellStyle name="Followed Hyperlink" xfId="4845" builtinId="9" hidden="1"/>
    <cellStyle name="Followed Hyperlink" xfId="4846" builtinId="9" hidden="1"/>
    <cellStyle name="Followed Hyperlink" xfId="4847" builtinId="9" hidden="1"/>
    <cellStyle name="Followed Hyperlink" xfId="4848" builtinId="9" hidden="1"/>
    <cellStyle name="Followed Hyperlink" xfId="4849" builtinId="9" hidden="1"/>
    <cellStyle name="Followed Hyperlink" xfId="4850" builtinId="9" hidden="1"/>
    <cellStyle name="Followed Hyperlink" xfId="4851" builtinId="9" hidden="1"/>
    <cellStyle name="Followed Hyperlink" xfId="4852" builtinId="9" hidden="1"/>
    <cellStyle name="Followed Hyperlink" xfId="4853" builtinId="9" hidden="1"/>
    <cellStyle name="Followed Hyperlink" xfId="4854" builtinId="9" hidden="1"/>
    <cellStyle name="Followed Hyperlink" xfId="4855" builtinId="9" hidden="1"/>
    <cellStyle name="Followed Hyperlink" xfId="4856" builtinId="9" hidden="1"/>
    <cellStyle name="Followed Hyperlink" xfId="4857" builtinId="9" hidden="1"/>
    <cellStyle name="Followed Hyperlink" xfId="4858" builtinId="9" hidden="1"/>
    <cellStyle name="Followed Hyperlink" xfId="4859" builtinId="9" hidden="1"/>
    <cellStyle name="Followed Hyperlink" xfId="4860" builtinId="9" hidden="1"/>
    <cellStyle name="Followed Hyperlink" xfId="4861" builtinId="9" hidden="1"/>
    <cellStyle name="Followed Hyperlink" xfId="4862" builtinId="9" hidden="1"/>
    <cellStyle name="Followed Hyperlink" xfId="4864" builtinId="9" hidden="1"/>
    <cellStyle name="Followed Hyperlink" xfId="4865" builtinId="9" hidden="1"/>
    <cellStyle name="Followed Hyperlink" xfId="4866" builtinId="9" hidden="1"/>
    <cellStyle name="Followed Hyperlink" xfId="4867" builtinId="9" hidden="1"/>
    <cellStyle name="Followed Hyperlink" xfId="4868" builtinId="9" hidden="1"/>
    <cellStyle name="Followed Hyperlink" xfId="4869" builtinId="9" hidden="1"/>
    <cellStyle name="Followed Hyperlink" xfId="4870" builtinId="9" hidden="1"/>
    <cellStyle name="Followed Hyperlink" xfId="4871" builtinId="9" hidden="1"/>
    <cellStyle name="Followed Hyperlink" xfId="4872" builtinId="9" hidden="1"/>
    <cellStyle name="Followed Hyperlink" xfId="4873" builtinId="9" hidden="1"/>
    <cellStyle name="Followed Hyperlink" xfId="4874" builtinId="9" hidden="1"/>
    <cellStyle name="Followed Hyperlink" xfId="4875" builtinId="9" hidden="1"/>
    <cellStyle name="Followed Hyperlink" xfId="4876" builtinId="9" hidden="1"/>
    <cellStyle name="Followed Hyperlink" xfId="4877" builtinId="9" hidden="1"/>
    <cellStyle name="Followed Hyperlink" xfId="4893" builtinId="9" hidden="1"/>
    <cellStyle name="Followed Hyperlink" xfId="4917" builtinId="9" hidden="1"/>
    <cellStyle name="Followed Hyperlink" xfId="4918" builtinId="9" hidden="1"/>
    <cellStyle name="Followed Hyperlink" xfId="4919" builtinId="9" hidden="1"/>
    <cellStyle name="Followed Hyperlink" xfId="4920" builtinId="9" hidden="1"/>
    <cellStyle name="Followed Hyperlink" xfId="4921" builtinId="9" hidden="1"/>
    <cellStyle name="Followed Hyperlink" xfId="4922" builtinId="9" hidden="1"/>
    <cellStyle name="Followed Hyperlink" xfId="4923" builtinId="9" hidden="1"/>
    <cellStyle name="Followed Hyperlink" xfId="4924" builtinId="9" hidden="1"/>
    <cellStyle name="Followed Hyperlink" xfId="4925" builtinId="9" hidden="1"/>
    <cellStyle name="Followed Hyperlink" xfId="4926" builtinId="9" hidden="1"/>
    <cellStyle name="Followed Hyperlink" xfId="4927" builtinId="9" hidden="1"/>
    <cellStyle name="Followed Hyperlink" xfId="4928" builtinId="9" hidden="1"/>
    <cellStyle name="Followed Hyperlink" xfId="4929" builtinId="9" hidden="1"/>
    <cellStyle name="Followed Hyperlink" xfId="4930" builtinId="9" hidden="1"/>
    <cellStyle name="Followed Hyperlink" xfId="4931" builtinId="9" hidden="1"/>
    <cellStyle name="Followed Hyperlink" xfId="4932" builtinId="9" hidden="1"/>
    <cellStyle name="Followed Hyperlink" xfId="4933" builtinId="9" hidden="1"/>
    <cellStyle name="Followed Hyperlink" xfId="4934" builtinId="9" hidden="1"/>
    <cellStyle name="Followed Hyperlink" xfId="4935" builtinId="9" hidden="1"/>
    <cellStyle name="Followed Hyperlink" xfId="4936" builtinId="9" hidden="1"/>
    <cellStyle name="Followed Hyperlink" xfId="4937" builtinId="9" hidden="1"/>
    <cellStyle name="Followed Hyperlink" xfId="4938" builtinId="9" hidden="1"/>
    <cellStyle name="Followed Hyperlink" xfId="4939" builtinId="9" hidden="1"/>
    <cellStyle name="Followed Hyperlink" xfId="4940" builtinId="9" hidden="1"/>
    <cellStyle name="Followed Hyperlink" xfId="4941" builtinId="9" hidden="1"/>
    <cellStyle name="Followed Hyperlink" xfId="4942" builtinId="9" hidden="1"/>
    <cellStyle name="Followed Hyperlink" xfId="4943" builtinId="9" hidden="1"/>
    <cellStyle name="Followed Hyperlink" xfId="4944" builtinId="9" hidden="1"/>
    <cellStyle name="Followed Hyperlink" xfId="4945" builtinId="9" hidden="1"/>
    <cellStyle name="Followed Hyperlink" xfId="4946" builtinId="9" hidden="1"/>
    <cellStyle name="Followed Hyperlink" xfId="4947" builtinId="9" hidden="1"/>
    <cellStyle name="Followed Hyperlink" xfId="4948" builtinId="9" hidden="1"/>
    <cellStyle name="Followed Hyperlink" xfId="4949" builtinId="9" hidden="1"/>
    <cellStyle name="Followed Hyperlink" xfId="4950" builtinId="9" hidden="1"/>
    <cellStyle name="Followed Hyperlink" xfId="4951" builtinId="9" hidden="1"/>
    <cellStyle name="Followed Hyperlink" xfId="4952" builtinId="9" hidden="1"/>
    <cellStyle name="Followed Hyperlink" xfId="4953" builtinId="9" hidden="1"/>
    <cellStyle name="Followed Hyperlink" xfId="4954" builtinId="9" hidden="1"/>
    <cellStyle name="Followed Hyperlink" xfId="4955" builtinId="9" hidden="1"/>
    <cellStyle name="Followed Hyperlink" xfId="4956" builtinId="9" hidden="1"/>
    <cellStyle name="Followed Hyperlink" xfId="4957" builtinId="9" hidden="1"/>
    <cellStyle name="Followed Hyperlink" xfId="4958" builtinId="9" hidden="1"/>
    <cellStyle name="Followed Hyperlink" xfId="4959" builtinId="9" hidden="1"/>
    <cellStyle name="Followed Hyperlink" xfId="4960" builtinId="9" hidden="1"/>
    <cellStyle name="Followed Hyperlink" xfId="4961" builtinId="9" hidden="1"/>
    <cellStyle name="Followed Hyperlink" xfId="4962" builtinId="9" hidden="1"/>
    <cellStyle name="Followed Hyperlink" xfId="4963" builtinId="9" hidden="1"/>
    <cellStyle name="Followed Hyperlink" xfId="4964" builtinId="9" hidden="1"/>
    <cellStyle name="Followed Hyperlink" xfId="4965" builtinId="9" hidden="1"/>
    <cellStyle name="Followed Hyperlink" xfId="4966" builtinId="9" hidden="1"/>
    <cellStyle name="Followed Hyperlink" xfId="4967" builtinId="9" hidden="1"/>
    <cellStyle name="Followed Hyperlink" xfId="4968" builtinId="9" hidden="1"/>
    <cellStyle name="Followed Hyperlink" xfId="4969" builtinId="9" hidden="1"/>
    <cellStyle name="Followed Hyperlink" xfId="4970" builtinId="9" hidden="1"/>
    <cellStyle name="Followed Hyperlink" xfId="4971" builtinId="9" hidden="1"/>
    <cellStyle name="Followed Hyperlink" xfId="4972" builtinId="9" hidden="1"/>
    <cellStyle name="Followed Hyperlink" xfId="4973" builtinId="9" hidden="1"/>
    <cellStyle name="Followed Hyperlink" xfId="4974" builtinId="9" hidden="1"/>
    <cellStyle name="Followed Hyperlink" xfId="4975" builtinId="9" hidden="1"/>
    <cellStyle name="Followed Hyperlink" xfId="4976" builtinId="9" hidden="1"/>
    <cellStyle name="Followed Hyperlink" xfId="4977" builtinId="9" hidden="1"/>
    <cellStyle name="Followed Hyperlink" xfId="4978" builtinId="9" hidden="1"/>
    <cellStyle name="Followed Hyperlink" xfId="4979" builtinId="9" hidden="1"/>
    <cellStyle name="Followed Hyperlink" xfId="4980" builtinId="9" hidden="1"/>
    <cellStyle name="Followed Hyperlink" xfId="4981" builtinId="9" hidden="1"/>
    <cellStyle name="Followed Hyperlink" xfId="4982" builtinId="9" hidden="1"/>
    <cellStyle name="Followed Hyperlink" xfId="4983" builtinId="9" hidden="1"/>
    <cellStyle name="Followed Hyperlink" xfId="4984" builtinId="9" hidden="1"/>
    <cellStyle name="Followed Hyperlink" xfId="4985" builtinId="9" hidden="1"/>
    <cellStyle name="Followed Hyperlink" xfId="4986" builtinId="9" hidden="1"/>
    <cellStyle name="Followed Hyperlink" xfId="4987" builtinId="9" hidden="1"/>
    <cellStyle name="Followed Hyperlink" xfId="4988" builtinId="9" hidden="1"/>
    <cellStyle name="Followed Hyperlink" xfId="4989" builtinId="9" hidden="1"/>
    <cellStyle name="Followed Hyperlink" xfId="4990" builtinId="9" hidden="1"/>
    <cellStyle name="Followed Hyperlink" xfId="4991" builtinId="9" hidden="1"/>
    <cellStyle name="Followed Hyperlink" xfId="4992" builtinId="9" hidden="1"/>
    <cellStyle name="Followed Hyperlink" xfId="4993" builtinId="9" hidden="1"/>
    <cellStyle name="Followed Hyperlink" xfId="4994" builtinId="9" hidden="1"/>
    <cellStyle name="Followed Hyperlink" xfId="4995" builtinId="9" hidden="1"/>
    <cellStyle name="Followed Hyperlink" xfId="4996" builtinId="9" hidden="1"/>
    <cellStyle name="Followed Hyperlink" xfId="4997" builtinId="9" hidden="1"/>
    <cellStyle name="Followed Hyperlink" xfId="4998" builtinId="9" hidden="1"/>
    <cellStyle name="Followed Hyperlink" xfId="4999" builtinId="9" hidden="1"/>
    <cellStyle name="Followed Hyperlink" xfId="5000" builtinId="9" hidden="1"/>
    <cellStyle name="Followed Hyperlink" xfId="5001" builtinId="9" hidden="1"/>
    <cellStyle name="Followed Hyperlink" xfId="5002" builtinId="9" hidden="1"/>
    <cellStyle name="Followed Hyperlink" xfId="5003" builtinId="9" hidden="1"/>
    <cellStyle name="Followed Hyperlink" xfId="5004" builtinId="9" hidden="1"/>
    <cellStyle name="Followed Hyperlink" xfId="5005" builtinId="9" hidden="1"/>
    <cellStyle name="Followed Hyperlink" xfId="5006" builtinId="9" hidden="1"/>
    <cellStyle name="Followed Hyperlink" xfId="5007" builtinId="9" hidden="1"/>
    <cellStyle name="Followed Hyperlink" xfId="5008" builtinId="9" hidden="1"/>
    <cellStyle name="Followed Hyperlink" xfId="5009" builtinId="9" hidden="1"/>
    <cellStyle name="Followed Hyperlink" xfId="5010" builtinId="9" hidden="1"/>
    <cellStyle name="Followed Hyperlink" xfId="5011" builtinId="9" hidden="1"/>
    <cellStyle name="Followed Hyperlink" xfId="5012" builtinId="9" hidden="1"/>
    <cellStyle name="Followed Hyperlink" xfId="5013" builtinId="9" hidden="1"/>
    <cellStyle name="Followed Hyperlink" xfId="5014" builtinId="9" hidden="1"/>
    <cellStyle name="Followed Hyperlink" xfId="5015" builtinId="9" hidden="1"/>
    <cellStyle name="Followed Hyperlink" xfId="5016" builtinId="9" hidden="1"/>
    <cellStyle name="Followed Hyperlink" xfId="5017" builtinId="9" hidden="1"/>
    <cellStyle name="Followed Hyperlink" xfId="5018" builtinId="9" hidden="1"/>
    <cellStyle name="Followed Hyperlink" xfId="5019" builtinId="9" hidden="1"/>
    <cellStyle name="Followed Hyperlink" xfId="5020" builtinId="9" hidden="1"/>
    <cellStyle name="Followed Hyperlink" xfId="5021" builtinId="9" hidden="1"/>
    <cellStyle name="Followed Hyperlink" xfId="5022" builtinId="9" hidden="1"/>
    <cellStyle name="Followed Hyperlink" xfId="5023" builtinId="9" hidden="1"/>
    <cellStyle name="Followed Hyperlink" xfId="5024" builtinId="9" hidden="1"/>
    <cellStyle name="Followed Hyperlink" xfId="5025" builtinId="9" hidden="1"/>
    <cellStyle name="Followed Hyperlink" xfId="5026" builtinId="9" hidden="1"/>
    <cellStyle name="Followed Hyperlink" xfId="5027" builtinId="9" hidden="1"/>
    <cellStyle name="Followed Hyperlink" xfId="5028" builtinId="9" hidden="1"/>
    <cellStyle name="Followed Hyperlink" xfId="5029" builtinId="9" hidden="1"/>
    <cellStyle name="Followed Hyperlink" xfId="5030" builtinId="9" hidden="1"/>
    <cellStyle name="Followed Hyperlink" xfId="5031" builtinId="9" hidden="1"/>
    <cellStyle name="Followed Hyperlink" xfId="5032" builtinId="9" hidden="1"/>
    <cellStyle name="Followed Hyperlink" xfId="5033" builtinId="9" hidden="1"/>
    <cellStyle name="Followed Hyperlink" xfId="5034" builtinId="9" hidden="1"/>
    <cellStyle name="Followed Hyperlink" xfId="5035" builtinId="9" hidden="1"/>
    <cellStyle name="Followed Hyperlink" xfId="5036" builtinId="9" hidden="1"/>
    <cellStyle name="Followed Hyperlink" xfId="5037" builtinId="9" hidden="1"/>
    <cellStyle name="Followed Hyperlink" xfId="5038" builtinId="9" hidden="1"/>
    <cellStyle name="Followed Hyperlink" xfId="5039" builtinId="9" hidden="1"/>
    <cellStyle name="Followed Hyperlink" xfId="5040" builtinId="9" hidden="1"/>
    <cellStyle name="Followed Hyperlink" xfId="5041" builtinId="9" hidden="1"/>
    <cellStyle name="Followed Hyperlink" xfId="5042" builtinId="9" hidden="1"/>
    <cellStyle name="Followed Hyperlink" xfId="5043" builtinId="9" hidden="1"/>
    <cellStyle name="Followed Hyperlink" xfId="5044" builtinId="9" hidden="1"/>
    <cellStyle name="Followed Hyperlink" xfId="5045" builtinId="9" hidden="1"/>
    <cellStyle name="Followed Hyperlink" xfId="5046" builtinId="9" hidden="1"/>
    <cellStyle name="Followed Hyperlink" xfId="5047" builtinId="9" hidden="1"/>
    <cellStyle name="Followed Hyperlink" xfId="5048" builtinId="9" hidden="1"/>
    <cellStyle name="Followed Hyperlink" xfId="5049" builtinId="9" hidden="1"/>
    <cellStyle name="Followed Hyperlink" xfId="5050" builtinId="9" hidden="1"/>
    <cellStyle name="Followed Hyperlink" xfId="5051" builtinId="9" hidden="1"/>
    <cellStyle name="Followed Hyperlink" xfId="5052" builtinId="9" hidden="1"/>
    <cellStyle name="Followed Hyperlink" xfId="5053" builtinId="9" hidden="1"/>
    <cellStyle name="Followed Hyperlink" xfId="5054" builtinId="9" hidden="1"/>
    <cellStyle name="Followed Hyperlink" xfId="5055" builtinId="9" hidden="1"/>
    <cellStyle name="Followed Hyperlink" xfId="5056" builtinId="9" hidden="1"/>
    <cellStyle name="Followed Hyperlink" xfId="5057" builtinId="9" hidden="1"/>
    <cellStyle name="Followed Hyperlink" xfId="5058" builtinId="9" hidden="1"/>
    <cellStyle name="Followed Hyperlink" xfId="5059" builtinId="9" hidden="1"/>
    <cellStyle name="Followed Hyperlink" xfId="5061" builtinId="9" hidden="1"/>
    <cellStyle name="Followed Hyperlink" xfId="4863" builtinId="9" hidden="1"/>
    <cellStyle name="Followed Hyperlink" xfId="4879" builtinId="9" hidden="1"/>
    <cellStyle name="Followed Hyperlink" xfId="4882" builtinId="9" hidden="1"/>
    <cellStyle name="Followed Hyperlink" xfId="4803" builtinId="9" hidden="1"/>
    <cellStyle name="Followed Hyperlink" xfId="4801" builtinId="9" hidden="1"/>
    <cellStyle name="Followed Hyperlink" xfId="4886" builtinId="9" hidden="1"/>
    <cellStyle name="Followed Hyperlink" xfId="4878" builtinId="9" hidden="1"/>
    <cellStyle name="Followed Hyperlink" xfId="4888" builtinId="9" hidden="1"/>
    <cellStyle name="Followed Hyperlink" xfId="4889" builtinId="9" hidden="1"/>
    <cellStyle name="Followed Hyperlink" xfId="4883" builtinId="9" hidden="1"/>
    <cellStyle name="Followed Hyperlink" xfId="4880" builtinId="9" hidden="1"/>
    <cellStyle name="Followed Hyperlink" xfId="4885" builtinId="9" hidden="1"/>
    <cellStyle name="Followed Hyperlink" xfId="4912" builtinId="9" hidden="1"/>
    <cellStyle name="Followed Hyperlink" xfId="4905" builtinId="9" hidden="1"/>
    <cellStyle name="Followed Hyperlink" xfId="4898" builtinId="9" hidden="1"/>
    <cellStyle name="Followed Hyperlink" xfId="4914" builtinId="9" hidden="1"/>
    <cellStyle name="Followed Hyperlink" xfId="4903" builtinId="9" hidden="1"/>
    <cellStyle name="Followed Hyperlink" xfId="4884" builtinId="9" hidden="1"/>
    <cellStyle name="Followed Hyperlink" xfId="4900" builtinId="9" hidden="1"/>
    <cellStyle name="Followed Hyperlink" xfId="4804" builtinId="9" hidden="1"/>
    <cellStyle name="Followed Hyperlink" xfId="4909" builtinId="9" hidden="1"/>
    <cellStyle name="Followed Hyperlink" xfId="4902" builtinId="9" hidden="1"/>
    <cellStyle name="Followed Hyperlink" xfId="4802" builtinId="9" hidden="1"/>
    <cellStyle name="Followed Hyperlink" xfId="4907" builtinId="9" hidden="1"/>
    <cellStyle name="Followed Hyperlink" xfId="4904" builtinId="9" hidden="1"/>
    <cellStyle name="Followed Hyperlink" xfId="4897" builtinId="9" hidden="1"/>
    <cellStyle name="Followed Hyperlink" xfId="4913" builtinId="9" hidden="1"/>
    <cellStyle name="Followed Hyperlink" xfId="4906" builtinId="9" hidden="1"/>
    <cellStyle name="Followed Hyperlink" xfId="4895" builtinId="9" hidden="1"/>
    <cellStyle name="Followed Hyperlink" xfId="4908" builtinId="9" hidden="1"/>
    <cellStyle name="Followed Hyperlink" xfId="4901" builtinId="9" hidden="1"/>
    <cellStyle name="Followed Hyperlink" xfId="4894" builtinId="9" hidden="1"/>
    <cellStyle name="Followed Hyperlink" xfId="4910" builtinId="9" hidden="1"/>
    <cellStyle name="Followed Hyperlink" xfId="4899" builtinId="9" hidden="1"/>
    <cellStyle name="Followed Hyperlink" xfId="4911" builtinId="9" hidden="1"/>
    <cellStyle name="Followed Hyperlink" xfId="5062" builtinId="9" hidden="1"/>
    <cellStyle name="Followed Hyperlink" xfId="5063" builtinId="9" hidden="1"/>
    <cellStyle name="Followed Hyperlink" xfId="5064" builtinId="9" hidden="1"/>
    <cellStyle name="Followed Hyperlink" xfId="5065" builtinId="9" hidden="1"/>
    <cellStyle name="Followed Hyperlink" xfId="5066" builtinId="9" hidden="1"/>
    <cellStyle name="Followed Hyperlink" xfId="5067" builtinId="9" hidden="1"/>
    <cellStyle name="Followed Hyperlink" xfId="5068" builtinId="9" hidden="1"/>
    <cellStyle name="Followed Hyperlink" xfId="5069" builtinId="9" hidden="1"/>
    <cellStyle name="Followed Hyperlink" xfId="5070" builtinId="9" hidden="1"/>
    <cellStyle name="Followed Hyperlink" xfId="5071" builtinId="9" hidden="1"/>
    <cellStyle name="Followed Hyperlink" xfId="5072" builtinId="9" hidden="1"/>
    <cellStyle name="Followed Hyperlink" xfId="5073" builtinId="9" hidden="1"/>
    <cellStyle name="Followed Hyperlink" xfId="5074" builtinId="9" hidden="1"/>
    <cellStyle name="Followed Hyperlink" xfId="5075" builtinId="9" hidden="1"/>
    <cellStyle name="Followed Hyperlink" xfId="5076" builtinId="9" hidden="1"/>
    <cellStyle name="Followed Hyperlink" xfId="5077" builtinId="9" hidden="1"/>
    <cellStyle name="Followed Hyperlink" xfId="5078" builtinId="9" hidden="1"/>
    <cellStyle name="Followed Hyperlink" xfId="5079" builtinId="9" hidden="1"/>
    <cellStyle name="Followed Hyperlink" xfId="5080" builtinId="9" hidden="1"/>
    <cellStyle name="Followed Hyperlink" xfId="5081" builtinId="9" hidden="1"/>
    <cellStyle name="Followed Hyperlink" xfId="5082" builtinId="9" hidden="1"/>
    <cellStyle name="Followed Hyperlink" xfId="5083" builtinId="9" hidden="1"/>
    <cellStyle name="Followed Hyperlink" xfId="5085" builtinId="9" hidden="1"/>
    <cellStyle name="Followed Hyperlink" xfId="5086" builtinId="9" hidden="1"/>
    <cellStyle name="Followed Hyperlink" xfId="5087" builtinId="9" hidden="1"/>
    <cellStyle name="Followed Hyperlink" xfId="5088" builtinId="9" hidden="1"/>
    <cellStyle name="Followed Hyperlink" xfId="5089" builtinId="9" hidden="1"/>
    <cellStyle name="Followed Hyperlink" xfId="5090" builtinId="9" hidden="1"/>
    <cellStyle name="Followed Hyperlink" xfId="5091" builtinId="9" hidden="1"/>
    <cellStyle name="Followed Hyperlink" xfId="5092" builtinId="9" hidden="1"/>
    <cellStyle name="Followed Hyperlink" xfId="5093" builtinId="9" hidden="1"/>
    <cellStyle name="Followed Hyperlink" xfId="5094" builtinId="9" hidden="1"/>
    <cellStyle name="Followed Hyperlink" xfId="5095" builtinId="9" hidden="1"/>
    <cellStyle name="Followed Hyperlink" xfId="5096" builtinId="9" hidden="1"/>
    <cellStyle name="Followed Hyperlink" xfId="5097" builtinId="9" hidden="1"/>
    <cellStyle name="Followed Hyperlink" xfId="5098" builtinId="9" hidden="1"/>
    <cellStyle name="Followed Hyperlink" xfId="5133" builtinId="9" hidden="1"/>
    <cellStyle name="Followed Hyperlink" xfId="5132" builtinId="9" hidden="1"/>
    <cellStyle name="Followed Hyperlink" xfId="4891" builtinId="9" hidden="1"/>
    <cellStyle name="Followed Hyperlink" xfId="4892" builtinId="9" hidden="1"/>
    <cellStyle name="Followed Hyperlink" xfId="5107" builtinId="9" hidden="1"/>
    <cellStyle name="Followed Hyperlink" xfId="5105" builtinId="9" hidden="1"/>
    <cellStyle name="Followed Hyperlink" xfId="5084" builtinId="9" hidden="1"/>
    <cellStyle name="Followed Hyperlink" xfId="5102" builtinId="9" hidden="1"/>
    <cellStyle name="Followed Hyperlink" xfId="5101" builtinId="9" hidden="1"/>
    <cellStyle name="Followed Hyperlink" xfId="5100" builtinId="9" hidden="1"/>
    <cellStyle name="Followed Hyperlink" xfId="5099" builtinId="9" hidden="1"/>
    <cellStyle name="Followed Hyperlink" xfId="5103" builtinId="9" hidden="1"/>
    <cellStyle name="Followed Hyperlink" xfId="5109" builtinId="9" hidden="1"/>
    <cellStyle name="Followed Hyperlink" xfId="5108" builtinId="9" hidden="1"/>
    <cellStyle name="Followed Hyperlink" xfId="5106" builtinId="9" hidden="1"/>
    <cellStyle name="Followed Hyperlink" xfId="5104" builtinId="9" hidden="1"/>
    <cellStyle name="Followed Hyperlink" xfId="5128" builtinId="9" hidden="1"/>
    <cellStyle name="Followed Hyperlink" xfId="5124" builtinId="9" hidden="1"/>
    <cellStyle name="Followed Hyperlink" xfId="5120" builtinId="9" hidden="1"/>
    <cellStyle name="Followed Hyperlink" xfId="5116" builtinId="9" hidden="1"/>
    <cellStyle name="Followed Hyperlink" xfId="5112" builtinId="9" hidden="1"/>
    <cellStyle name="Followed Hyperlink" xfId="4887" builtinId="9" hidden="1"/>
    <cellStyle name="Followed Hyperlink" xfId="5131" builtinId="9" hidden="1"/>
    <cellStyle name="Followed Hyperlink" xfId="5127" builtinId="9" hidden="1"/>
    <cellStyle name="Followed Hyperlink" xfId="5123" builtinId="9" hidden="1"/>
    <cellStyle name="Followed Hyperlink" xfId="5119" builtinId="9" hidden="1"/>
    <cellStyle name="Followed Hyperlink" xfId="5115" builtinId="9" hidden="1"/>
    <cellStyle name="Followed Hyperlink" xfId="5111" builtinId="9" hidden="1"/>
    <cellStyle name="Followed Hyperlink" xfId="5130" builtinId="9" hidden="1"/>
    <cellStyle name="Followed Hyperlink" xfId="5126" builtinId="9" hidden="1"/>
    <cellStyle name="Followed Hyperlink" xfId="5122" builtinId="9" hidden="1"/>
    <cellStyle name="Followed Hyperlink" xfId="5118" builtinId="9" hidden="1"/>
    <cellStyle name="Followed Hyperlink" xfId="5114" builtinId="9" hidden="1"/>
    <cellStyle name="Followed Hyperlink" xfId="5134" builtinId="9" hidden="1"/>
    <cellStyle name="Followed Hyperlink" xfId="4881" builtinId="9" hidden="1"/>
    <cellStyle name="Followed Hyperlink" xfId="5129" builtinId="9" hidden="1"/>
    <cellStyle name="Followed Hyperlink" xfId="5125" builtinId="9" hidden="1"/>
    <cellStyle name="Followed Hyperlink" xfId="5121" builtinId="9" hidden="1"/>
    <cellStyle name="Followed Hyperlink" xfId="5117" builtinId="9" hidden="1"/>
    <cellStyle name="Followed Hyperlink" xfId="5113" builtinId="9" hidden="1"/>
    <cellStyle name="Followed Hyperlink" xfId="5110" builtinId="9" hidden="1"/>
    <cellStyle name="Followed Hyperlink" xfId="5135" builtinId="9" hidden="1"/>
    <cellStyle name="Followed Hyperlink" xfId="5136" builtinId="9" hidden="1"/>
    <cellStyle name="Followed Hyperlink" xfId="5137" builtinId="9" hidden="1"/>
    <cellStyle name="Followed Hyperlink" xfId="5138" builtinId="9" hidden="1"/>
    <cellStyle name="Followed Hyperlink" xfId="5139" builtinId="9" hidden="1"/>
    <cellStyle name="Followed Hyperlink" xfId="5140" builtinId="9" hidden="1"/>
    <cellStyle name="Followed Hyperlink" xfId="5141" builtinId="9" hidden="1"/>
    <cellStyle name="Followed Hyperlink" xfId="5142" builtinId="9" hidden="1"/>
    <cellStyle name="Followed Hyperlink" xfId="5143" builtinId="9" hidden="1"/>
    <cellStyle name="Followed Hyperlink" xfId="5144" builtinId="9" hidden="1"/>
    <cellStyle name="Followed Hyperlink" xfId="5145" builtinId="9" hidden="1"/>
    <cellStyle name="Followed Hyperlink" xfId="5146" builtinId="9" hidden="1"/>
    <cellStyle name="Followed Hyperlink" xfId="5147" builtinId="9" hidden="1"/>
    <cellStyle name="Followed Hyperlink" xfId="5148" builtinId="9" hidden="1"/>
    <cellStyle name="Followed Hyperlink" xfId="5149" builtinId="9" hidden="1"/>
    <cellStyle name="Followed Hyperlink" xfId="5150" builtinId="9" hidden="1"/>
    <cellStyle name="Followed Hyperlink" xfId="5151" builtinId="9" hidden="1"/>
    <cellStyle name="Followed Hyperlink" xfId="5152" builtinId="9" hidden="1"/>
    <cellStyle name="Followed Hyperlink" xfId="5153" builtinId="9" hidden="1"/>
    <cellStyle name="Followed Hyperlink" xfId="5154" builtinId="9" hidden="1"/>
    <cellStyle name="Followed Hyperlink" xfId="5155" builtinId="9" hidden="1"/>
    <cellStyle name="Followed Hyperlink" xfId="5156" builtinId="9" hidden="1"/>
    <cellStyle name="Followed Hyperlink" xfId="5157" builtinId="9" hidden="1"/>
    <cellStyle name="Followed Hyperlink" xfId="5158" builtinId="9" hidden="1"/>
    <cellStyle name="Followed Hyperlink" xfId="5159" builtinId="9" hidden="1"/>
    <cellStyle name="Followed Hyperlink" xfId="5160" builtinId="9" hidden="1"/>
    <cellStyle name="Followed Hyperlink" xfId="5161" builtinId="9" hidden="1"/>
    <cellStyle name="Followed Hyperlink" xfId="5162" builtinId="9" hidden="1"/>
    <cellStyle name="Followed Hyperlink" xfId="5163" builtinId="9" hidden="1"/>
    <cellStyle name="Followed Hyperlink" xfId="5164" builtinId="9" hidden="1"/>
    <cellStyle name="Followed Hyperlink" xfId="5165" builtinId="9" hidden="1"/>
    <cellStyle name="Followed Hyperlink" xfId="5170" builtinId="9" hidden="1"/>
    <cellStyle name="Followed Hyperlink" xfId="5171" builtinId="9" hidden="1"/>
    <cellStyle name="Followed Hyperlink" xfId="5172" builtinId="9" hidden="1"/>
    <cellStyle name="Followed Hyperlink" xfId="5173" builtinId="9" hidden="1"/>
    <cellStyle name="Followed Hyperlink" xfId="5174" builtinId="9" hidden="1"/>
    <cellStyle name="Followed Hyperlink" xfId="5175" builtinId="9" hidden="1"/>
    <cellStyle name="Followed Hyperlink" xfId="5176" builtinId="9" hidden="1"/>
    <cellStyle name="Followed Hyperlink" xfId="5177" builtinId="9" hidden="1"/>
    <cellStyle name="Followed Hyperlink" xfId="5178" builtinId="9" hidden="1"/>
    <cellStyle name="Followed Hyperlink" xfId="5179" builtinId="9" hidden="1"/>
    <cellStyle name="Followed Hyperlink" xfId="5180" builtinId="9" hidden="1"/>
    <cellStyle name="Followed Hyperlink" xfId="5181" builtinId="9" hidden="1"/>
    <cellStyle name="Followed Hyperlink" xfId="5182" builtinId="9" hidden="1"/>
    <cellStyle name="Followed Hyperlink" xfId="5183" builtinId="9" hidden="1"/>
    <cellStyle name="Followed Hyperlink" xfId="5184" builtinId="9" hidden="1"/>
    <cellStyle name="Followed Hyperlink" xfId="5185" builtinId="9" hidden="1"/>
    <cellStyle name="Followed Hyperlink" xfId="5186" builtinId="9" hidden="1"/>
    <cellStyle name="Followed Hyperlink" xfId="5187" builtinId="9" hidden="1"/>
    <cellStyle name="Followed Hyperlink" xfId="5188" builtinId="9" hidden="1"/>
    <cellStyle name="Followed Hyperlink" xfId="5189" builtinId="9" hidden="1"/>
    <cellStyle name="Followed Hyperlink" xfId="5190" builtinId="9" hidden="1"/>
    <cellStyle name="Followed Hyperlink" xfId="5191" builtinId="9" hidden="1"/>
    <cellStyle name="Followed Hyperlink" xfId="5192" builtinId="9" hidden="1"/>
    <cellStyle name="Followed Hyperlink" xfId="5193" builtinId="9" hidden="1"/>
    <cellStyle name="Followed Hyperlink" xfId="5194" builtinId="9" hidden="1"/>
    <cellStyle name="Followed Hyperlink" xfId="5195" builtinId="9" hidden="1"/>
    <cellStyle name="Followed Hyperlink" xfId="5196" builtinId="9" hidden="1"/>
    <cellStyle name="Followed Hyperlink" xfId="5197" builtinId="9" hidden="1"/>
    <cellStyle name="Followed Hyperlink" xfId="5198" builtinId="9" hidden="1"/>
    <cellStyle name="Followed Hyperlink" xfId="5199" builtinId="9" hidden="1"/>
    <cellStyle name="Followed Hyperlink" xfId="5200" builtinId="9" hidden="1"/>
    <cellStyle name="Followed Hyperlink" xfId="5201" builtinId="9" hidden="1"/>
    <cellStyle name="Followed Hyperlink" xfId="5202" builtinId="9" hidden="1"/>
    <cellStyle name="Followed Hyperlink" xfId="5203" builtinId="9" hidden="1"/>
    <cellStyle name="Followed Hyperlink" xfId="5204" builtinId="9" hidden="1"/>
    <cellStyle name="Followed Hyperlink" xfId="5205" builtinId="9" hidden="1"/>
    <cellStyle name="Followed Hyperlink" xfId="5206" builtinId="9" hidden="1"/>
    <cellStyle name="Followed Hyperlink" xfId="5207" builtinId="9" hidden="1"/>
    <cellStyle name="Followed Hyperlink" xfId="5208" builtinId="9" hidden="1"/>
    <cellStyle name="Followed Hyperlink" xfId="5209" builtinId="9" hidden="1"/>
    <cellStyle name="Followed Hyperlink" xfId="5210" builtinId="9" hidden="1"/>
    <cellStyle name="Followed Hyperlink" xfId="5211" builtinId="9" hidden="1"/>
    <cellStyle name="Followed Hyperlink" xfId="5212" builtinId="9" hidden="1"/>
    <cellStyle name="Followed Hyperlink" xfId="5213" builtinId="9" hidden="1"/>
    <cellStyle name="Followed Hyperlink" xfId="5214" builtinId="9" hidden="1"/>
    <cellStyle name="Followed Hyperlink" xfId="5215" builtinId="9" hidden="1"/>
    <cellStyle name="Followed Hyperlink" xfId="5216" builtinId="9" hidden="1"/>
    <cellStyle name="Followed Hyperlink" xfId="5217" builtinId="9" hidden="1"/>
    <cellStyle name="Followed Hyperlink" xfId="5218" builtinId="9" hidden="1"/>
    <cellStyle name="Followed Hyperlink" xfId="5219" builtinId="9" hidden="1"/>
    <cellStyle name="Followed Hyperlink" xfId="5220" builtinId="9" hidden="1"/>
    <cellStyle name="Followed Hyperlink" xfId="5221" builtinId="9" hidden="1"/>
    <cellStyle name="Followed Hyperlink" xfId="5222" builtinId="9" hidden="1"/>
    <cellStyle name="Followed Hyperlink" xfId="5223" builtinId="9" hidden="1"/>
    <cellStyle name="Followed Hyperlink" xfId="5224" builtinId="9" hidden="1"/>
    <cellStyle name="Followed Hyperlink" xfId="5225" builtinId="9" hidden="1"/>
    <cellStyle name="Followed Hyperlink" xfId="5226" builtinId="9" hidden="1"/>
    <cellStyle name="Followed Hyperlink" xfId="5227" builtinId="9" hidden="1"/>
    <cellStyle name="Followed Hyperlink" xfId="5228" builtinId="9" hidden="1"/>
    <cellStyle name="Followed Hyperlink" xfId="5229" builtinId="9" hidden="1"/>
    <cellStyle name="Followed Hyperlink" xfId="5230" builtinId="9" hidden="1"/>
    <cellStyle name="Followed Hyperlink" xfId="5231" builtinId="9" hidden="1"/>
    <cellStyle name="Followed Hyperlink" xfId="5232" builtinId="9" hidden="1"/>
    <cellStyle name="Followed Hyperlink" xfId="5233" builtinId="9" hidden="1"/>
    <cellStyle name="Followed Hyperlink" xfId="5234" builtinId="9" hidden="1"/>
    <cellStyle name="Followed Hyperlink" xfId="5235" builtinId="9" hidden="1"/>
    <cellStyle name="Followed Hyperlink" xfId="5236" builtinId="9" hidden="1"/>
    <cellStyle name="Followed Hyperlink" xfId="5237" builtinId="9" hidden="1"/>
    <cellStyle name="Followed Hyperlink" xfId="5238" builtinId="9" hidden="1"/>
    <cellStyle name="Followed Hyperlink" xfId="5239" builtinId="9" hidden="1"/>
    <cellStyle name="Followed Hyperlink" xfId="5240" builtinId="9" hidden="1"/>
    <cellStyle name="Followed Hyperlink" xfId="5241" builtinId="9" hidden="1"/>
    <cellStyle name="Followed Hyperlink" xfId="5427" builtinId="9" hidden="1"/>
    <cellStyle name="Followed Hyperlink" xfId="5428" builtinId="9" hidden="1"/>
    <cellStyle name="Followed Hyperlink" xfId="5429" builtinId="9" hidden="1"/>
    <cellStyle name="Followed Hyperlink" xfId="5430" builtinId="9" hidden="1"/>
    <cellStyle name="Followed Hyperlink" xfId="5431" builtinId="9" hidden="1"/>
    <cellStyle name="Followed Hyperlink" xfId="5432" builtinId="9" hidden="1"/>
    <cellStyle name="Followed Hyperlink" xfId="5433" builtinId="9" hidden="1"/>
    <cellStyle name="Followed Hyperlink" xfId="5434" builtinId="9" hidden="1"/>
    <cellStyle name="Followed Hyperlink" xfId="5435" builtinId="9" hidden="1"/>
    <cellStyle name="Followed Hyperlink" xfId="5436" builtinId="9" hidden="1"/>
    <cellStyle name="Followed Hyperlink" xfId="5437" builtinId="9" hidden="1"/>
    <cellStyle name="Followed Hyperlink" xfId="5438" builtinId="9" hidden="1"/>
    <cellStyle name="Followed Hyperlink" xfId="5439" builtinId="9" hidden="1"/>
    <cellStyle name="Followed Hyperlink" xfId="5440" builtinId="9" hidden="1"/>
    <cellStyle name="Followed Hyperlink" xfId="5441" builtinId="9" hidden="1"/>
    <cellStyle name="Followed Hyperlink" xfId="5442" builtinId="9" hidden="1"/>
    <cellStyle name="Followed Hyperlink" xfId="5443" builtinId="9" hidden="1"/>
    <cellStyle name="Followed Hyperlink" xfId="5444" builtinId="9" hidden="1"/>
    <cellStyle name="Followed Hyperlink" xfId="5445" builtinId="9" hidden="1"/>
    <cellStyle name="Followed Hyperlink" xfId="5446" builtinId="9" hidden="1"/>
    <cellStyle name="Followed Hyperlink" xfId="5447" builtinId="9" hidden="1"/>
    <cellStyle name="Followed Hyperlink" xfId="5448" builtinId="9" hidden="1"/>
    <cellStyle name="Followed Hyperlink" xfId="5449" builtinId="9" hidden="1"/>
    <cellStyle name="Followed Hyperlink" xfId="5450" builtinId="9" hidden="1"/>
    <cellStyle name="Followed Hyperlink" xfId="5451" builtinId="9" hidden="1"/>
    <cellStyle name="Followed Hyperlink" xfId="5452" builtinId="9" hidden="1"/>
    <cellStyle name="Followed Hyperlink" xfId="5453" builtinId="9" hidden="1"/>
    <cellStyle name="Followed Hyperlink" xfId="5454" builtinId="9" hidden="1"/>
    <cellStyle name="Followed Hyperlink" xfId="5455" builtinId="9" hidden="1"/>
    <cellStyle name="Followed Hyperlink" xfId="5456" builtinId="9" hidden="1"/>
    <cellStyle name="Followed Hyperlink" xfId="5457" builtinId="9" hidden="1"/>
    <cellStyle name="Followed Hyperlink" xfId="5458" builtinId="9" hidden="1"/>
    <cellStyle name="Followed Hyperlink" xfId="5459" builtinId="9" hidden="1"/>
    <cellStyle name="Followed Hyperlink" xfId="5460" builtinId="9" hidden="1"/>
    <cellStyle name="Followed Hyperlink" xfId="5461" builtinId="9" hidden="1"/>
    <cellStyle name="Followed Hyperlink" xfId="5462" builtinId="9" hidden="1"/>
    <cellStyle name="Followed Hyperlink" xfId="5463" builtinId="9" hidden="1"/>
    <cellStyle name="Followed Hyperlink" xfId="5464" builtinId="9" hidden="1"/>
    <cellStyle name="Followed Hyperlink" xfId="5465" builtinId="9" hidden="1"/>
    <cellStyle name="Followed Hyperlink" xfId="5466" builtinId="9" hidden="1"/>
    <cellStyle name="Followed Hyperlink" xfId="5467" builtinId="9" hidden="1"/>
    <cellStyle name="Followed Hyperlink" xfId="5468" builtinId="9" hidden="1"/>
    <cellStyle name="Followed Hyperlink" xfId="5469" builtinId="9" hidden="1"/>
    <cellStyle name="Followed Hyperlink" xfId="5470" builtinId="9" hidden="1"/>
    <cellStyle name="Followed Hyperlink" xfId="5471" builtinId="9" hidden="1"/>
    <cellStyle name="Followed Hyperlink" xfId="5472" builtinId="9" hidden="1"/>
    <cellStyle name="Followed Hyperlink" xfId="5473" builtinId="9" hidden="1"/>
    <cellStyle name="Followed Hyperlink" xfId="5474" builtinId="9" hidden="1"/>
    <cellStyle name="Followed Hyperlink" xfId="5475" builtinId="9" hidden="1"/>
    <cellStyle name="Followed Hyperlink" xfId="5476" builtinId="9" hidden="1"/>
    <cellStyle name="Followed Hyperlink" xfId="5477" builtinId="9" hidden="1"/>
    <cellStyle name="Followed Hyperlink" xfId="5478" builtinId="9" hidden="1"/>
    <cellStyle name="Followed Hyperlink" xfId="5479" builtinId="9" hidden="1"/>
    <cellStyle name="Followed Hyperlink" xfId="5480" builtinId="9" hidden="1"/>
    <cellStyle name="Followed Hyperlink" xfId="5481" builtinId="9" hidden="1"/>
    <cellStyle name="Followed Hyperlink" xfId="5482" builtinId="9" hidden="1"/>
    <cellStyle name="Followed Hyperlink" xfId="5483" builtinId="9" hidden="1"/>
    <cellStyle name="Followed Hyperlink" xfId="5484" builtinId="9" hidden="1"/>
    <cellStyle name="Followed Hyperlink" xfId="5485" builtinId="9" hidden="1"/>
    <cellStyle name="Followed Hyperlink" xfId="5486" builtinId="9" hidden="1"/>
    <cellStyle name="Followed Hyperlink" xfId="5487" builtinId="9" hidden="1"/>
    <cellStyle name="Followed Hyperlink" xfId="5488" builtinId="9" hidden="1"/>
    <cellStyle name="Followed Hyperlink" xfId="5489" builtinId="9" hidden="1"/>
    <cellStyle name="Followed Hyperlink" xfId="5490" builtinId="9" hidden="1"/>
    <cellStyle name="Followed Hyperlink" xfId="5491" builtinId="9" hidden="1"/>
    <cellStyle name="Followed Hyperlink" xfId="5492" builtinId="9" hidden="1"/>
    <cellStyle name="Followed Hyperlink" xfId="5493" builtinId="9" hidden="1"/>
    <cellStyle name="Followed Hyperlink" xfId="5494" builtinId="9" hidden="1"/>
    <cellStyle name="Followed Hyperlink" xfId="5495" builtinId="9" hidden="1"/>
    <cellStyle name="Followed Hyperlink" xfId="5496" builtinId="9" hidden="1"/>
    <cellStyle name="Followed Hyperlink" xfId="5497" builtinId="9" hidden="1"/>
    <cellStyle name="Followed Hyperlink" xfId="5498" builtinId="9" hidden="1"/>
    <cellStyle name="Followed Hyperlink" xfId="5533" builtinId="9" hidden="1"/>
    <cellStyle name="Followed Hyperlink" xfId="5534" builtinId="9" hidden="1"/>
    <cellStyle name="Followed Hyperlink" xfId="5535" builtinId="9" hidden="1"/>
    <cellStyle name="Followed Hyperlink" xfId="5536" builtinId="9" hidden="1"/>
    <cellStyle name="Followed Hyperlink" xfId="5537" builtinId="9" hidden="1"/>
    <cellStyle name="Followed Hyperlink" xfId="5538" builtinId="9" hidden="1"/>
    <cellStyle name="Followed Hyperlink" xfId="5539" builtinId="9" hidden="1"/>
    <cellStyle name="Followed Hyperlink" xfId="5540" builtinId="9" hidden="1"/>
    <cellStyle name="Followed Hyperlink" xfId="5541" builtinId="9" hidden="1"/>
    <cellStyle name="Followed Hyperlink" xfId="5542" builtinId="9" hidden="1"/>
    <cellStyle name="Followed Hyperlink" xfId="5543" builtinId="9" hidden="1"/>
    <cellStyle name="Followed Hyperlink" xfId="5544" builtinId="9" hidden="1"/>
    <cellStyle name="Followed Hyperlink" xfId="5545" builtinId="9" hidden="1"/>
    <cellStyle name="Followed Hyperlink" xfId="5546" builtinId="9" hidden="1"/>
    <cellStyle name="Followed Hyperlink" xfId="5547" builtinId="9" hidden="1"/>
    <cellStyle name="Followed Hyperlink" xfId="5548" builtinId="9" hidden="1"/>
    <cellStyle name="Followed Hyperlink" xfId="5549" builtinId="9" hidden="1"/>
    <cellStyle name="Followed Hyperlink" xfId="5550" builtinId="9" hidden="1"/>
    <cellStyle name="Followed Hyperlink" xfId="5551" builtinId="9" hidden="1"/>
    <cellStyle name="Followed Hyperlink" xfId="5552" builtinId="9" hidden="1"/>
    <cellStyle name="Followed Hyperlink" xfId="5553" builtinId="9" hidden="1"/>
    <cellStyle name="Followed Hyperlink" xfId="5554" builtinId="9" hidden="1"/>
    <cellStyle name="Followed Hyperlink" xfId="5555" builtinId="9" hidden="1"/>
    <cellStyle name="Followed Hyperlink" xfId="5556" builtinId="9" hidden="1"/>
    <cellStyle name="Followed Hyperlink" xfId="5557" builtinId="9" hidden="1"/>
    <cellStyle name="Followed Hyperlink" xfId="5558" builtinId="9" hidden="1"/>
    <cellStyle name="Followed Hyperlink" xfId="5559" builtinId="9" hidden="1"/>
    <cellStyle name="Followed Hyperlink" xfId="5560" builtinId="9" hidden="1"/>
    <cellStyle name="Followed Hyperlink" xfId="5561" builtinId="9" hidden="1"/>
    <cellStyle name="Followed Hyperlink" xfId="5562" builtinId="9" hidden="1"/>
    <cellStyle name="Followed Hyperlink" xfId="5563" builtinId="9" hidden="1"/>
    <cellStyle name="Followed Hyperlink" xfId="5564" builtinId="9" hidden="1"/>
    <cellStyle name="Followed Hyperlink" xfId="5565" builtinId="9" hidden="1"/>
    <cellStyle name="Followed Hyperlink" xfId="5566" builtinId="9" hidden="1"/>
    <cellStyle name="Followed Hyperlink" xfId="5567" builtinId="9" hidden="1"/>
    <cellStyle name="Followed Hyperlink" xfId="5568" builtinId="9" hidden="1"/>
    <cellStyle name="Followed Hyperlink" xfId="5569" builtinId="9" hidden="1"/>
    <cellStyle name="Followed Hyperlink" xfId="5570" builtinId="9" hidden="1"/>
    <cellStyle name="Followed Hyperlink" xfId="5571" builtinId="9" hidden="1"/>
    <cellStyle name="Followed Hyperlink" xfId="5572" builtinId="9" hidden="1"/>
    <cellStyle name="Followed Hyperlink" xfId="5573" builtinId="9" hidden="1"/>
    <cellStyle name="Followed Hyperlink" xfId="5574" builtinId="9" hidden="1"/>
    <cellStyle name="Followed Hyperlink" xfId="5575" builtinId="9" hidden="1"/>
    <cellStyle name="Followed Hyperlink" xfId="5576" builtinId="9" hidden="1"/>
    <cellStyle name="Followed Hyperlink" xfId="5577" builtinId="9" hidden="1"/>
    <cellStyle name="Followed Hyperlink" xfId="5578" builtinId="9" hidden="1"/>
    <cellStyle name="Followed Hyperlink" xfId="5579" builtinId="9" hidden="1"/>
    <cellStyle name="Followed Hyperlink" xfId="5580" builtinId="9" hidden="1"/>
    <cellStyle name="Followed Hyperlink" xfId="5581" builtinId="9" hidden="1"/>
    <cellStyle name="Followed Hyperlink" xfId="5582" builtinId="9" hidden="1"/>
    <cellStyle name="Followed Hyperlink" xfId="5583" builtinId="9" hidden="1"/>
    <cellStyle name="Followed Hyperlink" xfId="5584" builtinId="9" hidden="1"/>
    <cellStyle name="Followed Hyperlink" xfId="5585" builtinId="9" hidden="1"/>
    <cellStyle name="Followed Hyperlink" xfId="5586" builtinId="9" hidden="1"/>
    <cellStyle name="Followed Hyperlink" xfId="5587" builtinId="9" hidden="1"/>
    <cellStyle name="Followed Hyperlink" xfId="5588" builtinId="9" hidden="1"/>
    <cellStyle name="Followed Hyperlink" xfId="5589" builtinId="9" hidden="1"/>
    <cellStyle name="Followed Hyperlink" xfId="5590" builtinId="9" hidden="1"/>
    <cellStyle name="Followed Hyperlink" xfId="5591" builtinId="9" hidden="1"/>
    <cellStyle name="Followed Hyperlink" xfId="5592" builtinId="9" hidden="1"/>
    <cellStyle name="Followed Hyperlink" xfId="5593" builtinId="9" hidden="1"/>
    <cellStyle name="Followed Hyperlink" xfId="5594" builtinId="9" hidden="1"/>
    <cellStyle name="Followed Hyperlink" xfId="5595" builtinId="9" hidden="1"/>
    <cellStyle name="Followed Hyperlink" xfId="5596" builtinId="9" hidden="1"/>
    <cellStyle name="Followed Hyperlink" xfId="5597" builtinId="9" hidden="1"/>
    <cellStyle name="Followed Hyperlink" xfId="5598" builtinId="9" hidden="1"/>
    <cellStyle name="Followed Hyperlink" xfId="5599" builtinId="9" hidden="1"/>
    <cellStyle name="Followed Hyperlink" xfId="5600" builtinId="9" hidden="1"/>
    <cellStyle name="Followed Hyperlink" xfId="5601" builtinId="9" hidden="1"/>
    <cellStyle name="Followed Hyperlink" xfId="5602" builtinId="9" hidden="1"/>
    <cellStyle name="Followed Hyperlink" xfId="5603" builtinId="9" hidden="1"/>
    <cellStyle name="Followed Hyperlink" xfId="5604" builtinId="9" hidden="1"/>
    <cellStyle name="Followed Hyperlink" xfId="5504" builtinId="9" hidden="1"/>
    <cellStyle name="Followed Hyperlink" xfId="5510" builtinId="9" hidden="1"/>
    <cellStyle name="Followed Hyperlink" xfId="5501" builtinId="9" hidden="1"/>
    <cellStyle name="Followed Hyperlink" xfId="5511" builtinId="9" hidden="1"/>
    <cellStyle name="Followed Hyperlink" xfId="5500" builtinId="9" hidden="1"/>
    <cellStyle name="Followed Hyperlink" xfId="5508" builtinId="9" hidden="1"/>
    <cellStyle name="Followed Hyperlink" xfId="5426" builtinId="9" hidden="1"/>
    <cellStyle name="Followed Hyperlink" xfId="5506" builtinId="9" hidden="1"/>
    <cellStyle name="Followed Hyperlink" xfId="5499" builtinId="9" hidden="1"/>
    <cellStyle name="Followed Hyperlink" xfId="5505" builtinId="9" hidden="1"/>
    <cellStyle name="Followed Hyperlink" xfId="5529" builtinId="9" hidden="1"/>
    <cellStyle name="Followed Hyperlink" xfId="5509" builtinId="9" hidden="1"/>
    <cellStyle name="Followed Hyperlink" xfId="5503" builtinId="9" hidden="1"/>
    <cellStyle name="Followed Hyperlink" xfId="5502" builtinId="9" hidden="1"/>
    <cellStyle name="Followed Hyperlink" xfId="5512" builtinId="9" hidden="1"/>
    <cellStyle name="Followed Hyperlink" xfId="5526" builtinId="9" hidden="1"/>
    <cellStyle name="Followed Hyperlink" xfId="5524" builtinId="9" hidden="1"/>
    <cellStyle name="Followed Hyperlink" xfId="5517" builtinId="9" hidden="1"/>
    <cellStyle name="Followed Hyperlink" xfId="5532" builtinId="9" hidden="1"/>
    <cellStyle name="Followed Hyperlink" xfId="5522" builtinId="9" hidden="1"/>
    <cellStyle name="Followed Hyperlink" xfId="5610" builtinId="9" hidden="1"/>
    <cellStyle name="Followed Hyperlink" xfId="5515" builtinId="9" hidden="1"/>
    <cellStyle name="Followed Hyperlink" xfId="5530" builtinId="9" hidden="1"/>
    <cellStyle name="Followed Hyperlink" xfId="5527" builtinId="9" hidden="1"/>
    <cellStyle name="Followed Hyperlink" xfId="5521" builtinId="9" hidden="1"/>
    <cellStyle name="Followed Hyperlink" xfId="5425" builtinId="9" hidden="1"/>
    <cellStyle name="Followed Hyperlink" xfId="5609" builtinId="9" hidden="1"/>
    <cellStyle name="Followed Hyperlink" xfId="5519" builtinId="9" hidden="1"/>
    <cellStyle name="Followed Hyperlink" xfId="5516" builtinId="9" hidden="1"/>
    <cellStyle name="Followed Hyperlink" xfId="5531" builtinId="9" hidden="1"/>
    <cellStyle name="Followed Hyperlink" xfId="5525" builtinId="9" hidden="1"/>
    <cellStyle name="Followed Hyperlink" xfId="5514" builtinId="9" hidden="1"/>
    <cellStyle name="Followed Hyperlink" xfId="5608" builtinId="9" hidden="1"/>
    <cellStyle name="Followed Hyperlink" xfId="5523" builtinId="9" hidden="1"/>
    <cellStyle name="Followed Hyperlink" xfId="5520" builtinId="9" hidden="1"/>
    <cellStyle name="Followed Hyperlink" xfId="5513" builtinId="9" hidden="1"/>
    <cellStyle name="Followed Hyperlink" xfId="5528" builtinId="9" hidden="1"/>
    <cellStyle name="Followed Hyperlink" xfId="5518" builtinId="9" hidden="1"/>
    <cellStyle name="Followed Hyperlink" xfId="5611" builtinId="9" hidden="1"/>
    <cellStyle name="Followed Hyperlink" xfId="5612" builtinId="9" hidden="1"/>
    <cellStyle name="Followed Hyperlink" xfId="5613" builtinId="9" hidden="1"/>
    <cellStyle name="Followed Hyperlink" xfId="5614" builtinId="9" hidden="1"/>
    <cellStyle name="Followed Hyperlink" xfId="5615" builtinId="9" hidden="1"/>
    <cellStyle name="Followed Hyperlink" xfId="5616" builtinId="9" hidden="1"/>
    <cellStyle name="Followed Hyperlink" xfId="5617" builtinId="9" hidden="1"/>
    <cellStyle name="Followed Hyperlink" xfId="5618" builtinId="9" hidden="1"/>
    <cellStyle name="Followed Hyperlink" xfId="5619" builtinId="9" hidden="1"/>
    <cellStyle name="Followed Hyperlink" xfId="5620" builtinId="9" hidden="1"/>
    <cellStyle name="Followed Hyperlink" xfId="5621" builtinId="9" hidden="1"/>
    <cellStyle name="Followed Hyperlink" xfId="5622" builtinId="9" hidden="1"/>
    <cellStyle name="Followed Hyperlink" xfId="5623" builtinId="9" hidden="1"/>
    <cellStyle name="Followed Hyperlink" xfId="5624" builtinId="9" hidden="1"/>
    <cellStyle name="Followed Hyperlink" xfId="5625" builtinId="9" hidden="1"/>
    <cellStyle name="Followed Hyperlink" xfId="5626" builtinId="9" hidden="1"/>
    <cellStyle name="Followed Hyperlink" xfId="5627" builtinId="9" hidden="1"/>
    <cellStyle name="Followed Hyperlink" xfId="5628" builtinId="9" hidden="1"/>
    <cellStyle name="Followed Hyperlink" xfId="5629" builtinId="9" hidden="1"/>
    <cellStyle name="Followed Hyperlink" xfId="5630" builtinId="9" hidden="1"/>
    <cellStyle name="Followed Hyperlink" xfId="5631" builtinId="9" hidden="1"/>
    <cellStyle name="Followed Hyperlink" xfId="5632" builtinId="9" hidden="1"/>
    <cellStyle name="Followed Hyperlink" xfId="5633" builtinId="9" hidden="1"/>
    <cellStyle name="Followed Hyperlink" xfId="5634" builtinId="9" hidden="1"/>
    <cellStyle name="Followed Hyperlink" xfId="5635" builtinId="9" hidden="1"/>
    <cellStyle name="Followed Hyperlink" xfId="5636" builtinId="9" hidden="1"/>
    <cellStyle name="Followed Hyperlink" xfId="5637" builtinId="9" hidden="1"/>
    <cellStyle name="Followed Hyperlink" xfId="5638" builtinId="9" hidden="1"/>
    <cellStyle name="Followed Hyperlink" xfId="5639" builtinId="9" hidden="1"/>
    <cellStyle name="Followed Hyperlink" xfId="5640" builtinId="9" hidden="1"/>
    <cellStyle name="Followed Hyperlink" xfId="5641" builtinId="9" hidden="1"/>
    <cellStyle name="Followed Hyperlink" xfId="5642" builtinId="9" hidden="1"/>
    <cellStyle name="Followed Hyperlink" xfId="5643" builtinId="9" hidden="1"/>
    <cellStyle name="Followed Hyperlink" xfId="5644" builtinId="9" hidden="1"/>
    <cellStyle name="Followed Hyperlink" xfId="5649" builtinId="9" hidden="1"/>
    <cellStyle name="Followed Hyperlink" xfId="5650" builtinId="9" hidden="1"/>
    <cellStyle name="Followed Hyperlink" xfId="5651" builtinId="9" hidden="1"/>
    <cellStyle name="Followed Hyperlink" xfId="5652" builtinId="9" hidden="1"/>
    <cellStyle name="Followed Hyperlink" xfId="5653" builtinId="9" hidden="1"/>
    <cellStyle name="Followed Hyperlink" xfId="5654" builtinId="9" hidden="1"/>
    <cellStyle name="Followed Hyperlink" xfId="5655" builtinId="9" hidden="1"/>
    <cellStyle name="Followed Hyperlink" xfId="5656" builtinId="9" hidden="1"/>
    <cellStyle name="Followed Hyperlink" xfId="5657" builtinId="9" hidden="1"/>
    <cellStyle name="Followed Hyperlink" xfId="5658" builtinId="9" hidden="1"/>
    <cellStyle name="Followed Hyperlink" xfId="5659" builtinId="9" hidden="1"/>
    <cellStyle name="Followed Hyperlink" xfId="5660" builtinId="9" hidden="1"/>
    <cellStyle name="Followed Hyperlink" xfId="5661" builtinId="9" hidden="1"/>
    <cellStyle name="Followed Hyperlink" xfId="5662" builtinId="9" hidden="1"/>
    <cellStyle name="Followed Hyperlink" xfId="5663" builtinId="9" hidden="1"/>
    <cellStyle name="Followed Hyperlink" xfId="5664" builtinId="9" hidden="1"/>
    <cellStyle name="Followed Hyperlink" xfId="5665" builtinId="9" hidden="1"/>
    <cellStyle name="Followed Hyperlink" xfId="5666" builtinId="9" hidden="1"/>
    <cellStyle name="Followed Hyperlink" xfId="5667" builtinId="9" hidden="1"/>
    <cellStyle name="Followed Hyperlink" xfId="5668" builtinId="9" hidden="1"/>
    <cellStyle name="Followed Hyperlink" xfId="5669" builtinId="9" hidden="1"/>
    <cellStyle name="Followed Hyperlink" xfId="5670" builtinId="9" hidden="1"/>
    <cellStyle name="Followed Hyperlink" xfId="5671" builtinId="9" hidden="1"/>
    <cellStyle name="Followed Hyperlink" xfId="5672" builtinId="9" hidden="1"/>
    <cellStyle name="Followed Hyperlink" xfId="5673" builtinId="9" hidden="1"/>
    <cellStyle name="Followed Hyperlink" xfId="5674" builtinId="9" hidden="1"/>
    <cellStyle name="Followed Hyperlink" xfId="5675" builtinId="9" hidden="1"/>
    <cellStyle name="Followed Hyperlink" xfId="5676" builtinId="9" hidden="1"/>
    <cellStyle name="Followed Hyperlink" xfId="5677" builtinId="9" hidden="1"/>
    <cellStyle name="Followed Hyperlink" xfId="5678" builtinId="9" hidden="1"/>
    <cellStyle name="Followed Hyperlink" xfId="5679" builtinId="9" hidden="1"/>
    <cellStyle name="Followed Hyperlink" xfId="5680" builtinId="9" hidden="1"/>
    <cellStyle name="Followed Hyperlink" xfId="5681" builtinId="9" hidden="1"/>
    <cellStyle name="Followed Hyperlink" xfId="5682" builtinId="9" hidden="1"/>
    <cellStyle name="Followed Hyperlink" xfId="5683" builtinId="9" hidden="1"/>
    <cellStyle name="Followed Hyperlink" xfId="5684" builtinId="9" hidden="1"/>
    <cellStyle name="Followed Hyperlink" xfId="5685" builtinId="9" hidden="1"/>
    <cellStyle name="Followed Hyperlink" xfId="5686" builtinId="9" hidden="1"/>
    <cellStyle name="Followed Hyperlink" xfId="5687" builtinId="9" hidden="1"/>
    <cellStyle name="Followed Hyperlink" xfId="5688" builtinId="9" hidden="1"/>
    <cellStyle name="Followed Hyperlink" xfId="5689" builtinId="9" hidden="1"/>
    <cellStyle name="Followed Hyperlink" xfId="5690" builtinId="9" hidden="1"/>
    <cellStyle name="Followed Hyperlink" xfId="5691" builtinId="9" hidden="1"/>
    <cellStyle name="Followed Hyperlink" xfId="5692" builtinId="9" hidden="1"/>
    <cellStyle name="Followed Hyperlink" xfId="5693" builtinId="9" hidden="1"/>
    <cellStyle name="Followed Hyperlink" xfId="5694" builtinId="9" hidden="1"/>
    <cellStyle name="Followed Hyperlink" xfId="5695" builtinId="9" hidden="1"/>
    <cellStyle name="Followed Hyperlink" xfId="5696" builtinId="9" hidden="1"/>
    <cellStyle name="Followed Hyperlink" xfId="5697" builtinId="9" hidden="1"/>
    <cellStyle name="Followed Hyperlink" xfId="5698" builtinId="9" hidden="1"/>
    <cellStyle name="Followed Hyperlink" xfId="5699" builtinId="9" hidden="1"/>
    <cellStyle name="Followed Hyperlink" xfId="5700" builtinId="9" hidden="1"/>
    <cellStyle name="Followed Hyperlink" xfId="5701" builtinId="9" hidden="1"/>
    <cellStyle name="Followed Hyperlink" xfId="5702" builtinId="9" hidden="1"/>
    <cellStyle name="Followed Hyperlink" xfId="5703" builtinId="9" hidden="1"/>
    <cellStyle name="Followed Hyperlink" xfId="5704" builtinId="9" hidden="1"/>
    <cellStyle name="Followed Hyperlink" xfId="5705" builtinId="9" hidden="1"/>
    <cellStyle name="Followed Hyperlink" xfId="5706" builtinId="9" hidden="1"/>
    <cellStyle name="Followed Hyperlink" xfId="5708" builtinId="9" hidden="1"/>
    <cellStyle name="Followed Hyperlink" xfId="5709" builtinId="9" hidden="1"/>
    <cellStyle name="Followed Hyperlink" xfId="5710" builtinId="9" hidden="1"/>
    <cellStyle name="Followed Hyperlink" xfId="5711" builtinId="9" hidden="1"/>
    <cellStyle name="Followed Hyperlink" xfId="5712" builtinId="9" hidden="1"/>
    <cellStyle name="Followed Hyperlink" xfId="5713" builtinId="9" hidden="1"/>
    <cellStyle name="Followed Hyperlink" xfId="5714" builtinId="9" hidden="1"/>
    <cellStyle name="Followed Hyperlink" xfId="5715" builtinId="9" hidden="1"/>
    <cellStyle name="Followed Hyperlink" xfId="5716" builtinId="9" hidden="1"/>
    <cellStyle name="Followed Hyperlink" xfId="5717" builtinId="9" hidden="1"/>
    <cellStyle name="Followed Hyperlink" xfId="5718" builtinId="9" hidden="1"/>
    <cellStyle name="Followed Hyperlink" xfId="5719" builtinId="9" hidden="1"/>
    <cellStyle name="Followed Hyperlink" xfId="5720" builtinId="9" hidden="1"/>
    <cellStyle name="Followed Hyperlink" xfId="5721" builtinId="9" hidden="1"/>
    <cellStyle name="Followed Hyperlink" xfId="5737" builtinId="9" hidden="1"/>
    <cellStyle name="Followed Hyperlink" xfId="5761" builtinId="9" hidden="1"/>
    <cellStyle name="Followed Hyperlink" xfId="5762" builtinId="9" hidden="1"/>
    <cellStyle name="Followed Hyperlink" xfId="5763" builtinId="9" hidden="1"/>
    <cellStyle name="Followed Hyperlink" xfId="5764" builtinId="9" hidden="1"/>
    <cellStyle name="Followed Hyperlink" xfId="5765" builtinId="9" hidden="1"/>
    <cellStyle name="Followed Hyperlink" xfId="5766" builtinId="9" hidden="1"/>
    <cellStyle name="Followed Hyperlink" xfId="5767" builtinId="9" hidden="1"/>
    <cellStyle name="Followed Hyperlink" xfId="5768" builtinId="9" hidden="1"/>
    <cellStyle name="Followed Hyperlink" xfId="5769" builtinId="9" hidden="1"/>
    <cellStyle name="Followed Hyperlink" xfId="5770" builtinId="9" hidden="1"/>
    <cellStyle name="Followed Hyperlink" xfId="5771" builtinId="9" hidden="1"/>
    <cellStyle name="Followed Hyperlink" xfId="5772" builtinId="9" hidden="1"/>
    <cellStyle name="Followed Hyperlink" xfId="5773" builtinId="9" hidden="1"/>
    <cellStyle name="Followed Hyperlink" xfId="5774" builtinId="9" hidden="1"/>
    <cellStyle name="Followed Hyperlink" xfId="5775" builtinId="9" hidden="1"/>
    <cellStyle name="Followed Hyperlink" xfId="5776" builtinId="9" hidden="1"/>
    <cellStyle name="Followed Hyperlink" xfId="5777" builtinId="9" hidden="1"/>
    <cellStyle name="Followed Hyperlink" xfId="5778" builtinId="9" hidden="1"/>
    <cellStyle name="Followed Hyperlink" xfId="5779" builtinId="9" hidden="1"/>
    <cellStyle name="Followed Hyperlink" xfId="5780" builtinId="9" hidden="1"/>
    <cellStyle name="Followed Hyperlink" xfId="5781" builtinId="9" hidden="1"/>
    <cellStyle name="Followed Hyperlink" xfId="5782" builtinId="9" hidden="1"/>
    <cellStyle name="Followed Hyperlink" xfId="5783" builtinId="9" hidden="1"/>
    <cellStyle name="Followed Hyperlink" xfId="5784" builtinId="9" hidden="1"/>
    <cellStyle name="Followed Hyperlink" xfId="5785" builtinId="9" hidden="1"/>
    <cellStyle name="Followed Hyperlink" xfId="5786" builtinId="9" hidden="1"/>
    <cellStyle name="Followed Hyperlink" xfId="5787" builtinId="9" hidden="1"/>
    <cellStyle name="Followed Hyperlink" xfId="5788" builtinId="9" hidden="1"/>
    <cellStyle name="Followed Hyperlink" xfId="5789" builtinId="9" hidden="1"/>
    <cellStyle name="Followed Hyperlink" xfId="5790" builtinId="9" hidden="1"/>
    <cellStyle name="Followed Hyperlink" xfId="5791" builtinId="9" hidden="1"/>
    <cellStyle name="Followed Hyperlink" xfId="5792" builtinId="9" hidden="1"/>
    <cellStyle name="Followed Hyperlink" xfId="5793" builtinId="9" hidden="1"/>
    <cellStyle name="Followed Hyperlink" xfId="5794" builtinId="9" hidden="1"/>
    <cellStyle name="Followed Hyperlink" xfId="5795" builtinId="9" hidden="1"/>
    <cellStyle name="Followed Hyperlink" xfId="5796" builtinId="9" hidden="1"/>
    <cellStyle name="Followed Hyperlink" xfId="5797" builtinId="9" hidden="1"/>
    <cellStyle name="Followed Hyperlink" xfId="5798" builtinId="9" hidden="1"/>
    <cellStyle name="Followed Hyperlink" xfId="5799" builtinId="9" hidden="1"/>
    <cellStyle name="Followed Hyperlink" xfId="5800" builtinId="9" hidden="1"/>
    <cellStyle name="Followed Hyperlink" xfId="5801" builtinId="9" hidden="1"/>
    <cellStyle name="Followed Hyperlink" xfId="5802" builtinId="9" hidden="1"/>
    <cellStyle name="Followed Hyperlink" xfId="5803" builtinId="9" hidden="1"/>
    <cellStyle name="Followed Hyperlink" xfId="5804" builtinId="9" hidden="1"/>
    <cellStyle name="Followed Hyperlink" xfId="5805" builtinId="9" hidden="1"/>
    <cellStyle name="Followed Hyperlink" xfId="5806" builtinId="9" hidden="1"/>
    <cellStyle name="Followed Hyperlink" xfId="5807" builtinId="9" hidden="1"/>
    <cellStyle name="Followed Hyperlink" xfId="5808" builtinId="9" hidden="1"/>
    <cellStyle name="Followed Hyperlink" xfId="5809" builtinId="9" hidden="1"/>
    <cellStyle name="Followed Hyperlink" xfId="5810" builtinId="9" hidden="1"/>
    <cellStyle name="Followed Hyperlink" xfId="5811" builtinId="9" hidden="1"/>
    <cellStyle name="Followed Hyperlink" xfId="5812" builtinId="9" hidden="1"/>
    <cellStyle name="Followed Hyperlink" xfId="5813" builtinId="9" hidden="1"/>
    <cellStyle name="Followed Hyperlink" xfId="5814" builtinId="9" hidden="1"/>
    <cellStyle name="Followed Hyperlink" xfId="5815" builtinId="9" hidden="1"/>
    <cellStyle name="Followed Hyperlink" xfId="5816" builtinId="9" hidden="1"/>
    <cellStyle name="Followed Hyperlink" xfId="5817" builtinId="9" hidden="1"/>
    <cellStyle name="Followed Hyperlink" xfId="5818" builtinId="9" hidden="1"/>
    <cellStyle name="Followed Hyperlink" xfId="5819" builtinId="9" hidden="1"/>
    <cellStyle name="Followed Hyperlink" xfId="5820" builtinId="9" hidden="1"/>
    <cellStyle name="Followed Hyperlink" xfId="5821" builtinId="9" hidden="1"/>
    <cellStyle name="Followed Hyperlink" xfId="5822" builtinId="9" hidden="1"/>
    <cellStyle name="Followed Hyperlink" xfId="5823" builtinId="9" hidden="1"/>
    <cellStyle name="Followed Hyperlink" xfId="5824" builtinId="9" hidden="1"/>
    <cellStyle name="Followed Hyperlink" xfId="5825" builtinId="9" hidden="1"/>
    <cellStyle name="Followed Hyperlink" xfId="5826" builtinId="9" hidden="1"/>
    <cellStyle name="Followed Hyperlink" xfId="5827" builtinId="9" hidden="1"/>
    <cellStyle name="Followed Hyperlink" xfId="5828" builtinId="9" hidden="1"/>
    <cellStyle name="Followed Hyperlink" xfId="5829" builtinId="9" hidden="1"/>
    <cellStyle name="Followed Hyperlink" xfId="5830" builtinId="9" hidden="1"/>
    <cellStyle name="Followed Hyperlink" xfId="5831" builtinId="9" hidden="1"/>
    <cellStyle name="Followed Hyperlink" xfId="5832" builtinId="9" hidden="1"/>
    <cellStyle name="Followed Hyperlink" xfId="5833" builtinId="9" hidden="1"/>
    <cellStyle name="Followed Hyperlink" xfId="5834" builtinId="9" hidden="1"/>
    <cellStyle name="Followed Hyperlink" xfId="5835" builtinId="9" hidden="1"/>
    <cellStyle name="Followed Hyperlink" xfId="5836" builtinId="9" hidden="1"/>
    <cellStyle name="Followed Hyperlink" xfId="5837" builtinId="9" hidden="1"/>
    <cellStyle name="Followed Hyperlink" xfId="5838" builtinId="9" hidden="1"/>
    <cellStyle name="Followed Hyperlink" xfId="5839" builtinId="9" hidden="1"/>
    <cellStyle name="Followed Hyperlink" xfId="5840" builtinId="9" hidden="1"/>
    <cellStyle name="Followed Hyperlink" xfId="5841" builtinId="9" hidden="1"/>
    <cellStyle name="Followed Hyperlink" xfId="5842" builtinId="9" hidden="1"/>
    <cellStyle name="Followed Hyperlink" xfId="5843" builtinId="9" hidden="1"/>
    <cellStyle name="Followed Hyperlink" xfId="5844" builtinId="9" hidden="1"/>
    <cellStyle name="Followed Hyperlink" xfId="5845" builtinId="9" hidden="1"/>
    <cellStyle name="Followed Hyperlink" xfId="5846" builtinId="9" hidden="1"/>
    <cellStyle name="Followed Hyperlink" xfId="5847" builtinId="9" hidden="1"/>
    <cellStyle name="Followed Hyperlink" xfId="5848" builtinId="9" hidden="1"/>
    <cellStyle name="Followed Hyperlink" xfId="5849" builtinId="9" hidden="1"/>
    <cellStyle name="Followed Hyperlink" xfId="5850" builtinId="9" hidden="1"/>
    <cellStyle name="Followed Hyperlink" xfId="5851" builtinId="9" hidden="1"/>
    <cellStyle name="Followed Hyperlink" xfId="5852" builtinId="9" hidden="1"/>
    <cellStyle name="Followed Hyperlink" xfId="5853" builtinId="9" hidden="1"/>
    <cellStyle name="Followed Hyperlink" xfId="5854" builtinId="9" hidden="1"/>
    <cellStyle name="Followed Hyperlink" xfId="5855" builtinId="9" hidden="1"/>
    <cellStyle name="Followed Hyperlink" xfId="5856" builtinId="9" hidden="1"/>
    <cellStyle name="Followed Hyperlink" xfId="5857" builtinId="9" hidden="1"/>
    <cellStyle name="Followed Hyperlink" xfId="5858" builtinId="9" hidden="1"/>
    <cellStyle name="Followed Hyperlink" xfId="5859" builtinId="9" hidden="1"/>
    <cellStyle name="Followed Hyperlink" xfId="5860" builtinId="9" hidden="1"/>
    <cellStyle name="Followed Hyperlink" xfId="5861" builtinId="9" hidden="1"/>
    <cellStyle name="Followed Hyperlink" xfId="5862" builtinId="9" hidden="1"/>
    <cellStyle name="Followed Hyperlink" xfId="5863" builtinId="9" hidden="1"/>
    <cellStyle name="Followed Hyperlink" xfId="5864" builtinId="9" hidden="1"/>
    <cellStyle name="Followed Hyperlink" xfId="5865" builtinId="9" hidden="1"/>
    <cellStyle name="Followed Hyperlink" xfId="5866" builtinId="9" hidden="1"/>
    <cellStyle name="Followed Hyperlink" xfId="5867" builtinId="9" hidden="1"/>
    <cellStyle name="Followed Hyperlink" xfId="5868" builtinId="9" hidden="1"/>
    <cellStyle name="Followed Hyperlink" xfId="5869" builtinId="9" hidden="1"/>
    <cellStyle name="Followed Hyperlink" xfId="5870" builtinId="9" hidden="1"/>
    <cellStyle name="Followed Hyperlink" xfId="5871" builtinId="9" hidden="1"/>
    <cellStyle name="Followed Hyperlink" xfId="5872" builtinId="9" hidden="1"/>
    <cellStyle name="Followed Hyperlink" xfId="5873" builtinId="9" hidden="1"/>
    <cellStyle name="Followed Hyperlink" xfId="5874" builtinId="9" hidden="1"/>
    <cellStyle name="Followed Hyperlink" xfId="5875" builtinId="9" hidden="1"/>
    <cellStyle name="Followed Hyperlink" xfId="5876" builtinId="9" hidden="1"/>
    <cellStyle name="Followed Hyperlink" xfId="5877" builtinId="9" hidden="1"/>
    <cellStyle name="Followed Hyperlink" xfId="5878" builtinId="9" hidden="1"/>
    <cellStyle name="Followed Hyperlink" xfId="5879" builtinId="9" hidden="1"/>
    <cellStyle name="Followed Hyperlink" xfId="5880" builtinId="9" hidden="1"/>
    <cellStyle name="Followed Hyperlink" xfId="5881" builtinId="9" hidden="1"/>
    <cellStyle name="Followed Hyperlink" xfId="5882" builtinId="9" hidden="1"/>
    <cellStyle name="Followed Hyperlink" xfId="5883" builtinId="9" hidden="1"/>
    <cellStyle name="Followed Hyperlink" xfId="5884" builtinId="9" hidden="1"/>
    <cellStyle name="Followed Hyperlink" xfId="5885" builtinId="9" hidden="1"/>
    <cellStyle name="Followed Hyperlink" xfId="5886" builtinId="9" hidden="1"/>
    <cellStyle name="Followed Hyperlink" xfId="5887" builtinId="9" hidden="1"/>
    <cellStyle name="Followed Hyperlink" xfId="5888" builtinId="9" hidden="1"/>
    <cellStyle name="Followed Hyperlink" xfId="5889" builtinId="9" hidden="1"/>
    <cellStyle name="Followed Hyperlink" xfId="5890" builtinId="9" hidden="1"/>
    <cellStyle name="Followed Hyperlink" xfId="5891" builtinId="9" hidden="1"/>
    <cellStyle name="Followed Hyperlink" xfId="5892" builtinId="9" hidden="1"/>
    <cellStyle name="Followed Hyperlink" xfId="5893" builtinId="9" hidden="1"/>
    <cellStyle name="Followed Hyperlink" xfId="5894" builtinId="9" hidden="1"/>
    <cellStyle name="Followed Hyperlink" xfId="5895" builtinId="9" hidden="1"/>
    <cellStyle name="Followed Hyperlink" xfId="5896" builtinId="9" hidden="1"/>
    <cellStyle name="Followed Hyperlink" xfId="5897" builtinId="9" hidden="1"/>
    <cellStyle name="Followed Hyperlink" xfId="5898" builtinId="9" hidden="1"/>
    <cellStyle name="Followed Hyperlink" xfId="5899" builtinId="9" hidden="1"/>
    <cellStyle name="Followed Hyperlink" xfId="5900" builtinId="9" hidden="1"/>
    <cellStyle name="Followed Hyperlink" xfId="5901" builtinId="9" hidden="1"/>
    <cellStyle name="Followed Hyperlink" xfId="5902" builtinId="9" hidden="1"/>
    <cellStyle name="Followed Hyperlink" xfId="5903" builtinId="9" hidden="1"/>
    <cellStyle name="Followed Hyperlink" xfId="5905" builtinId="9" hidden="1"/>
    <cellStyle name="Followed Hyperlink" xfId="5707" builtinId="9" hidden="1"/>
    <cellStyle name="Followed Hyperlink" xfId="5723" builtinId="9" hidden="1"/>
    <cellStyle name="Followed Hyperlink" xfId="5726" builtinId="9" hidden="1"/>
    <cellStyle name="Followed Hyperlink" xfId="5647" builtinId="9" hidden="1"/>
    <cellStyle name="Followed Hyperlink" xfId="5645" builtinId="9" hidden="1"/>
    <cellStyle name="Followed Hyperlink" xfId="5730" builtinId="9" hidden="1"/>
    <cellStyle name="Followed Hyperlink" xfId="5722" builtinId="9" hidden="1"/>
    <cellStyle name="Followed Hyperlink" xfId="5732" builtinId="9" hidden="1"/>
    <cellStyle name="Followed Hyperlink" xfId="5733" builtinId="9" hidden="1"/>
    <cellStyle name="Followed Hyperlink" xfId="5727" builtinId="9" hidden="1"/>
    <cellStyle name="Followed Hyperlink" xfId="5724" builtinId="9" hidden="1"/>
    <cellStyle name="Followed Hyperlink" xfId="5729" builtinId="9" hidden="1"/>
    <cellStyle name="Followed Hyperlink" xfId="5756" builtinId="9" hidden="1"/>
    <cellStyle name="Followed Hyperlink" xfId="5749" builtinId="9" hidden="1"/>
    <cellStyle name="Followed Hyperlink" xfId="5742" builtinId="9" hidden="1"/>
    <cellStyle name="Followed Hyperlink" xfId="5758" builtinId="9" hidden="1"/>
    <cellStyle name="Followed Hyperlink" xfId="5747" builtinId="9" hidden="1"/>
    <cellStyle name="Followed Hyperlink" xfId="5728" builtinId="9" hidden="1"/>
    <cellStyle name="Followed Hyperlink" xfId="5744" builtinId="9" hidden="1"/>
    <cellStyle name="Followed Hyperlink" xfId="5648" builtinId="9" hidden="1"/>
    <cellStyle name="Followed Hyperlink" xfId="5753" builtinId="9" hidden="1"/>
    <cellStyle name="Followed Hyperlink" xfId="5746" builtinId="9" hidden="1"/>
    <cellStyle name="Followed Hyperlink" xfId="5646" builtinId="9" hidden="1"/>
    <cellStyle name="Followed Hyperlink" xfId="5751" builtinId="9" hidden="1"/>
    <cellStyle name="Followed Hyperlink" xfId="5748" builtinId="9" hidden="1"/>
    <cellStyle name="Followed Hyperlink" xfId="5741" builtinId="9" hidden="1"/>
    <cellStyle name="Followed Hyperlink" xfId="5757" builtinId="9" hidden="1"/>
    <cellStyle name="Followed Hyperlink" xfId="5750" builtinId="9" hidden="1"/>
    <cellStyle name="Followed Hyperlink" xfId="5739" builtinId="9" hidden="1"/>
    <cellStyle name="Followed Hyperlink" xfId="5752" builtinId="9" hidden="1"/>
    <cellStyle name="Followed Hyperlink" xfId="5745" builtinId="9" hidden="1"/>
    <cellStyle name="Followed Hyperlink" xfId="5738" builtinId="9" hidden="1"/>
    <cellStyle name="Followed Hyperlink" xfId="5754" builtinId="9" hidden="1"/>
    <cellStyle name="Followed Hyperlink" xfId="5743" builtinId="9" hidden="1"/>
    <cellStyle name="Followed Hyperlink" xfId="5755" builtinId="9" hidden="1"/>
    <cellStyle name="Followed Hyperlink" xfId="5906" builtinId="9" hidden="1"/>
    <cellStyle name="Followed Hyperlink" xfId="5907" builtinId="9" hidden="1"/>
    <cellStyle name="Followed Hyperlink" xfId="5908" builtinId="9" hidden="1"/>
    <cellStyle name="Followed Hyperlink" xfId="5909" builtinId="9" hidden="1"/>
    <cellStyle name="Followed Hyperlink" xfId="5910" builtinId="9" hidden="1"/>
    <cellStyle name="Followed Hyperlink" xfId="5911" builtinId="9" hidden="1"/>
    <cellStyle name="Followed Hyperlink" xfId="5912" builtinId="9" hidden="1"/>
    <cellStyle name="Followed Hyperlink" xfId="5913" builtinId="9" hidden="1"/>
    <cellStyle name="Followed Hyperlink" xfId="5914" builtinId="9" hidden="1"/>
    <cellStyle name="Followed Hyperlink" xfId="5915" builtinId="9" hidden="1"/>
    <cellStyle name="Followed Hyperlink" xfId="5916" builtinId="9" hidden="1"/>
    <cellStyle name="Followed Hyperlink" xfId="5917" builtinId="9" hidden="1"/>
    <cellStyle name="Followed Hyperlink" xfId="5918" builtinId="9" hidden="1"/>
    <cellStyle name="Followed Hyperlink" xfId="5919" builtinId="9" hidden="1"/>
    <cellStyle name="Followed Hyperlink" xfId="5920" builtinId="9" hidden="1"/>
    <cellStyle name="Followed Hyperlink" xfId="5921" builtinId="9" hidden="1"/>
    <cellStyle name="Followed Hyperlink" xfId="5922" builtinId="9" hidden="1"/>
    <cellStyle name="Followed Hyperlink" xfId="5923" builtinId="9" hidden="1"/>
    <cellStyle name="Followed Hyperlink" xfId="5924" builtinId="9" hidden="1"/>
    <cellStyle name="Followed Hyperlink" xfId="5925" builtinId="9" hidden="1"/>
    <cellStyle name="Followed Hyperlink" xfId="5926" builtinId="9" hidden="1"/>
    <cellStyle name="Followed Hyperlink" xfId="5927" builtinId="9" hidden="1"/>
    <cellStyle name="Followed Hyperlink" xfId="5929" builtinId="9" hidden="1"/>
    <cellStyle name="Followed Hyperlink" xfId="5930" builtinId="9" hidden="1"/>
    <cellStyle name="Followed Hyperlink" xfId="5931" builtinId="9" hidden="1"/>
    <cellStyle name="Followed Hyperlink" xfId="5932" builtinId="9" hidden="1"/>
    <cellStyle name="Followed Hyperlink" xfId="5933" builtinId="9" hidden="1"/>
    <cellStyle name="Followed Hyperlink" xfId="5934" builtinId="9" hidden="1"/>
    <cellStyle name="Followed Hyperlink" xfId="5935" builtinId="9" hidden="1"/>
    <cellStyle name="Followed Hyperlink" xfId="5936" builtinId="9" hidden="1"/>
    <cellStyle name="Followed Hyperlink" xfId="5937" builtinId="9" hidden="1"/>
    <cellStyle name="Followed Hyperlink" xfId="5938" builtinId="9" hidden="1"/>
    <cellStyle name="Followed Hyperlink" xfId="5939" builtinId="9" hidden="1"/>
    <cellStyle name="Followed Hyperlink" xfId="5940" builtinId="9" hidden="1"/>
    <cellStyle name="Followed Hyperlink" xfId="5941" builtinId="9" hidden="1"/>
    <cellStyle name="Followed Hyperlink" xfId="5942" builtinId="9" hidden="1"/>
    <cellStyle name="Followed Hyperlink" xfId="5977" builtinId="9" hidden="1"/>
    <cellStyle name="Followed Hyperlink" xfId="5976" builtinId="9" hidden="1"/>
    <cellStyle name="Followed Hyperlink" xfId="5735" builtinId="9" hidden="1"/>
    <cellStyle name="Followed Hyperlink" xfId="5736" builtinId="9" hidden="1"/>
    <cellStyle name="Followed Hyperlink" xfId="5951" builtinId="9" hidden="1"/>
    <cellStyle name="Followed Hyperlink" xfId="5949" builtinId="9" hidden="1"/>
    <cellStyle name="Followed Hyperlink" xfId="5928" builtinId="9" hidden="1"/>
    <cellStyle name="Followed Hyperlink" xfId="5946" builtinId="9" hidden="1"/>
    <cellStyle name="Followed Hyperlink" xfId="5945" builtinId="9" hidden="1"/>
    <cellStyle name="Followed Hyperlink" xfId="5944" builtinId="9" hidden="1"/>
    <cellStyle name="Followed Hyperlink" xfId="5943" builtinId="9" hidden="1"/>
    <cellStyle name="Followed Hyperlink" xfId="5947" builtinId="9" hidden="1"/>
    <cellStyle name="Followed Hyperlink" xfId="5953" builtinId="9" hidden="1"/>
    <cellStyle name="Followed Hyperlink" xfId="5952" builtinId="9" hidden="1"/>
    <cellStyle name="Followed Hyperlink" xfId="5950" builtinId="9" hidden="1"/>
    <cellStyle name="Followed Hyperlink" xfId="5948" builtinId="9" hidden="1"/>
    <cellStyle name="Followed Hyperlink" xfId="5972" builtinId="9" hidden="1"/>
    <cellStyle name="Followed Hyperlink" xfId="5968" builtinId="9" hidden="1"/>
    <cellStyle name="Followed Hyperlink" xfId="5964" builtinId="9" hidden="1"/>
    <cellStyle name="Followed Hyperlink" xfId="5960" builtinId="9" hidden="1"/>
    <cellStyle name="Followed Hyperlink" xfId="5956" builtinId="9" hidden="1"/>
    <cellStyle name="Followed Hyperlink" xfId="5731" builtinId="9" hidden="1"/>
    <cellStyle name="Followed Hyperlink" xfId="5975" builtinId="9" hidden="1"/>
    <cellStyle name="Followed Hyperlink" xfId="5971" builtinId="9" hidden="1"/>
    <cellStyle name="Followed Hyperlink" xfId="5967" builtinId="9" hidden="1"/>
    <cellStyle name="Followed Hyperlink" xfId="5963" builtinId="9" hidden="1"/>
    <cellStyle name="Followed Hyperlink" xfId="5959" builtinId="9" hidden="1"/>
    <cellStyle name="Followed Hyperlink" xfId="5955" builtinId="9" hidden="1"/>
    <cellStyle name="Followed Hyperlink" xfId="5974" builtinId="9" hidden="1"/>
    <cellStyle name="Followed Hyperlink" xfId="5970" builtinId="9" hidden="1"/>
    <cellStyle name="Followed Hyperlink" xfId="5966" builtinId="9" hidden="1"/>
    <cellStyle name="Followed Hyperlink" xfId="5962" builtinId="9" hidden="1"/>
    <cellStyle name="Followed Hyperlink" xfId="5958" builtinId="9" hidden="1"/>
    <cellStyle name="Followed Hyperlink" xfId="5978" builtinId="9" hidden="1"/>
    <cellStyle name="Followed Hyperlink" xfId="5725" builtinId="9" hidden="1"/>
    <cellStyle name="Followed Hyperlink" xfId="5973" builtinId="9" hidden="1"/>
    <cellStyle name="Followed Hyperlink" xfId="5969" builtinId="9" hidden="1"/>
    <cellStyle name="Followed Hyperlink" xfId="5965" builtinId="9" hidden="1"/>
    <cellStyle name="Followed Hyperlink" xfId="5961" builtinId="9" hidden="1"/>
    <cellStyle name="Followed Hyperlink" xfId="5957" builtinId="9" hidden="1"/>
    <cellStyle name="Followed Hyperlink" xfId="5954" builtinId="9" hidden="1"/>
    <cellStyle name="Followed Hyperlink" xfId="5979" builtinId="9" hidden="1"/>
    <cellStyle name="Followed Hyperlink" xfId="5980" builtinId="9" hidden="1"/>
    <cellStyle name="Followed Hyperlink" xfId="5981" builtinId="9" hidden="1"/>
    <cellStyle name="Followed Hyperlink" xfId="5982" builtinId="9" hidden="1"/>
    <cellStyle name="Followed Hyperlink" xfId="5983" builtinId="9" hidden="1"/>
    <cellStyle name="Followed Hyperlink" xfId="5984" builtinId="9" hidden="1"/>
    <cellStyle name="Followed Hyperlink" xfId="5985" builtinId="9" hidden="1"/>
    <cellStyle name="Followed Hyperlink" xfId="5986" builtinId="9" hidden="1"/>
    <cellStyle name="Followed Hyperlink" xfId="5987" builtinId="9" hidden="1"/>
    <cellStyle name="Followed Hyperlink" xfId="5988" builtinId="9" hidden="1"/>
    <cellStyle name="Followed Hyperlink" xfId="5989" builtinId="9" hidden="1"/>
    <cellStyle name="Followed Hyperlink" xfId="5990" builtinId="9" hidden="1"/>
    <cellStyle name="Followed Hyperlink" xfId="5991" builtinId="9" hidden="1"/>
    <cellStyle name="Followed Hyperlink" xfId="5992" builtinId="9" hidden="1"/>
    <cellStyle name="Followed Hyperlink" xfId="5993" builtinId="9" hidden="1"/>
    <cellStyle name="Followed Hyperlink" xfId="5994" builtinId="9" hidden="1"/>
    <cellStyle name="Followed Hyperlink" xfId="5995" builtinId="9" hidden="1"/>
    <cellStyle name="Followed Hyperlink" xfId="5996" builtinId="9" hidden="1"/>
    <cellStyle name="Followed Hyperlink" xfId="5997" builtinId="9" hidden="1"/>
    <cellStyle name="Followed Hyperlink" xfId="5998" builtinId="9" hidden="1"/>
    <cellStyle name="Followed Hyperlink" xfId="5999" builtinId="9" hidden="1"/>
    <cellStyle name="Followed Hyperlink" xfId="6000" builtinId="9" hidden="1"/>
    <cellStyle name="Followed Hyperlink" xfId="6001" builtinId="9" hidden="1"/>
    <cellStyle name="Followed Hyperlink" xfId="6002" builtinId="9" hidden="1"/>
    <cellStyle name="Followed Hyperlink" xfId="6003" builtinId="9" hidden="1"/>
    <cellStyle name="Followed Hyperlink" xfId="6004" builtinId="9" hidden="1"/>
    <cellStyle name="Followed Hyperlink" xfId="6005" builtinId="9" hidden="1"/>
    <cellStyle name="Followed Hyperlink" xfId="6006" builtinId="9" hidden="1"/>
    <cellStyle name="Followed Hyperlink" xfId="6007" builtinId="9" hidden="1"/>
    <cellStyle name="Followed Hyperlink" xfId="6008" builtinId="9" hidden="1"/>
    <cellStyle name="Followed Hyperlink" xfId="6009" builtinId="9" hidden="1"/>
    <cellStyle name="Followed Hyperlink" xfId="6014" builtinId="9" hidden="1"/>
    <cellStyle name="Followed Hyperlink" xfId="6015" builtinId="9" hidden="1"/>
    <cellStyle name="Followed Hyperlink" xfId="6016" builtinId="9" hidden="1"/>
    <cellStyle name="Followed Hyperlink" xfId="6017" builtinId="9" hidden="1"/>
    <cellStyle name="Followed Hyperlink" xfId="6018" builtinId="9" hidden="1"/>
    <cellStyle name="Followed Hyperlink" xfId="6019" builtinId="9" hidden="1"/>
    <cellStyle name="Followed Hyperlink" xfId="6020" builtinId="9" hidden="1"/>
    <cellStyle name="Followed Hyperlink" xfId="6021" builtinId="9" hidden="1"/>
    <cellStyle name="Followed Hyperlink" xfId="6022" builtinId="9" hidden="1"/>
    <cellStyle name="Followed Hyperlink" xfId="6023" builtinId="9" hidden="1"/>
    <cellStyle name="Followed Hyperlink" xfId="6024" builtinId="9" hidden="1"/>
    <cellStyle name="Followed Hyperlink" xfId="6025" builtinId="9" hidden="1"/>
    <cellStyle name="Followed Hyperlink" xfId="6026" builtinId="9" hidden="1"/>
    <cellStyle name="Followed Hyperlink" xfId="6027" builtinId="9" hidden="1"/>
    <cellStyle name="Followed Hyperlink" xfId="6028" builtinId="9" hidden="1"/>
    <cellStyle name="Followed Hyperlink" xfId="6029" builtinId="9" hidden="1"/>
    <cellStyle name="Followed Hyperlink" xfId="6030" builtinId="9" hidden="1"/>
    <cellStyle name="Followed Hyperlink" xfId="6031" builtinId="9" hidden="1"/>
    <cellStyle name="Followed Hyperlink" xfId="6032" builtinId="9" hidden="1"/>
    <cellStyle name="Followed Hyperlink" xfId="6033" builtinId="9" hidden="1"/>
    <cellStyle name="Followed Hyperlink" xfId="6034" builtinId="9" hidden="1"/>
    <cellStyle name="Followed Hyperlink" xfId="6035" builtinId="9" hidden="1"/>
    <cellStyle name="Followed Hyperlink" xfId="6036" builtinId="9" hidden="1"/>
    <cellStyle name="Followed Hyperlink" xfId="6037" builtinId="9" hidden="1"/>
    <cellStyle name="Followed Hyperlink" xfId="6038" builtinId="9" hidden="1"/>
    <cellStyle name="Followed Hyperlink" xfId="6039" builtinId="9" hidden="1"/>
    <cellStyle name="Followed Hyperlink" xfId="6040" builtinId="9" hidden="1"/>
    <cellStyle name="Followed Hyperlink" xfId="6041" builtinId="9" hidden="1"/>
    <cellStyle name="Followed Hyperlink" xfId="6042" builtinId="9" hidden="1"/>
    <cellStyle name="Followed Hyperlink" xfId="6043" builtinId="9" hidden="1"/>
    <cellStyle name="Followed Hyperlink" xfId="6044" builtinId="9" hidden="1"/>
    <cellStyle name="Followed Hyperlink" xfId="6045" builtinId="9" hidden="1"/>
    <cellStyle name="Followed Hyperlink" xfId="6046" builtinId="9" hidden="1"/>
    <cellStyle name="Followed Hyperlink" xfId="6047" builtinId="9" hidden="1"/>
    <cellStyle name="Followed Hyperlink" xfId="6048" builtinId="9" hidden="1"/>
    <cellStyle name="Followed Hyperlink" xfId="6049" builtinId="9" hidden="1"/>
    <cellStyle name="Followed Hyperlink" xfId="6050" builtinId="9" hidden="1"/>
    <cellStyle name="Followed Hyperlink" xfId="6051" builtinId="9" hidden="1"/>
    <cellStyle name="Followed Hyperlink" xfId="6052" builtinId="9" hidden="1"/>
    <cellStyle name="Followed Hyperlink" xfId="6053" builtinId="9" hidden="1"/>
    <cellStyle name="Followed Hyperlink" xfId="6054" builtinId="9" hidden="1"/>
    <cellStyle name="Followed Hyperlink" xfId="6055" builtinId="9" hidden="1"/>
    <cellStyle name="Followed Hyperlink" xfId="6056" builtinId="9" hidden="1"/>
    <cellStyle name="Followed Hyperlink" xfId="6057" builtinId="9" hidden="1"/>
    <cellStyle name="Followed Hyperlink" xfId="6058" builtinId="9" hidden="1"/>
    <cellStyle name="Followed Hyperlink" xfId="6059" builtinId="9" hidden="1"/>
    <cellStyle name="Followed Hyperlink" xfId="6060" builtinId="9" hidden="1"/>
    <cellStyle name="Followed Hyperlink" xfId="6061" builtinId="9" hidden="1"/>
    <cellStyle name="Followed Hyperlink" xfId="6062" builtinId="9" hidden="1"/>
    <cellStyle name="Followed Hyperlink" xfId="6063" builtinId="9" hidden="1"/>
    <cellStyle name="Followed Hyperlink" xfId="6064" builtinId="9" hidden="1"/>
    <cellStyle name="Followed Hyperlink" xfId="6065" builtinId="9" hidden="1"/>
    <cellStyle name="Followed Hyperlink" xfId="6066" builtinId="9" hidden="1"/>
    <cellStyle name="Followed Hyperlink" xfId="6067" builtinId="9" hidden="1"/>
    <cellStyle name="Followed Hyperlink" xfId="6068" builtinId="9" hidden="1"/>
    <cellStyle name="Followed Hyperlink" xfId="6069" builtinId="9" hidden="1"/>
    <cellStyle name="Followed Hyperlink" xfId="6070" builtinId="9" hidden="1"/>
    <cellStyle name="Followed Hyperlink" xfId="6071" builtinId="9" hidden="1"/>
    <cellStyle name="Followed Hyperlink" xfId="6072" builtinId="9" hidden="1"/>
    <cellStyle name="Followed Hyperlink" xfId="6073" builtinId="9" hidden="1"/>
    <cellStyle name="Followed Hyperlink" xfId="6074" builtinId="9" hidden="1"/>
    <cellStyle name="Followed Hyperlink" xfId="6075" builtinId="9" hidden="1"/>
    <cellStyle name="Followed Hyperlink" xfId="6076" builtinId="9" hidden="1"/>
    <cellStyle name="Followed Hyperlink" xfId="6077" builtinId="9" hidden="1"/>
    <cellStyle name="Followed Hyperlink" xfId="6078" builtinId="9" hidden="1"/>
    <cellStyle name="Followed Hyperlink" xfId="6079" builtinId="9" hidden="1"/>
    <cellStyle name="Followed Hyperlink" xfId="6080" builtinId="9" hidden="1"/>
    <cellStyle name="Followed Hyperlink" xfId="6081" builtinId="9" hidden="1"/>
    <cellStyle name="Followed Hyperlink" xfId="6082" builtinId="9" hidden="1"/>
    <cellStyle name="Followed Hyperlink" xfId="6083" builtinId="9" hidden="1"/>
    <cellStyle name="Followed Hyperlink" xfId="6084" builtinId="9" hidden="1"/>
    <cellStyle name="Followed Hyperlink" xfId="6085" builtinId="9" hidden="1"/>
    <cellStyle name="Followed Hyperlink" xfId="6254" builtinId="9" hidden="1"/>
    <cellStyle name="Followed Hyperlink" xfId="6255" builtinId="9" hidden="1"/>
    <cellStyle name="Followed Hyperlink" xfId="6256" builtinId="9" hidden="1"/>
    <cellStyle name="Followed Hyperlink" xfId="6257" builtinId="9" hidden="1"/>
    <cellStyle name="Followed Hyperlink" xfId="6258" builtinId="9" hidden="1"/>
    <cellStyle name="Followed Hyperlink" xfId="6259" builtinId="9" hidden="1"/>
    <cellStyle name="Followed Hyperlink" xfId="6260" builtinId="9" hidden="1"/>
    <cellStyle name="Followed Hyperlink" xfId="6261" builtinId="9" hidden="1"/>
    <cellStyle name="Followed Hyperlink" xfId="6262" builtinId="9" hidden="1"/>
    <cellStyle name="Followed Hyperlink" xfId="6263" builtinId="9" hidden="1"/>
    <cellStyle name="Followed Hyperlink" xfId="6264" builtinId="9" hidden="1"/>
    <cellStyle name="Followed Hyperlink" xfId="6265" builtinId="9" hidden="1"/>
    <cellStyle name="Followed Hyperlink" xfId="6266" builtinId="9" hidden="1"/>
    <cellStyle name="Followed Hyperlink" xfId="6267" builtinId="9" hidden="1"/>
    <cellStyle name="Followed Hyperlink" xfId="6268" builtinId="9" hidden="1"/>
    <cellStyle name="Followed Hyperlink" xfId="6269" builtinId="9" hidden="1"/>
    <cellStyle name="Followed Hyperlink" xfId="6270" builtinId="9" hidden="1"/>
    <cellStyle name="Followed Hyperlink" xfId="6271" builtinId="9" hidden="1"/>
    <cellStyle name="Followed Hyperlink" xfId="6272" builtinId="9" hidden="1"/>
    <cellStyle name="Followed Hyperlink" xfId="6273" builtinId="9" hidden="1"/>
    <cellStyle name="Followed Hyperlink" xfId="6274" builtinId="9" hidden="1"/>
    <cellStyle name="Followed Hyperlink" xfId="6275" builtinId="9" hidden="1"/>
    <cellStyle name="Followed Hyperlink" xfId="6276" builtinId="9" hidden="1"/>
    <cellStyle name="Followed Hyperlink" xfId="6277" builtinId="9" hidden="1"/>
    <cellStyle name="Followed Hyperlink" xfId="6278" builtinId="9" hidden="1"/>
    <cellStyle name="Followed Hyperlink" xfId="6279" builtinId="9" hidden="1"/>
    <cellStyle name="Followed Hyperlink" xfId="6280" builtinId="9" hidden="1"/>
    <cellStyle name="Followed Hyperlink" xfId="6281" builtinId="9" hidden="1"/>
    <cellStyle name="Followed Hyperlink" xfId="6282" builtinId="9" hidden="1"/>
    <cellStyle name="Followed Hyperlink" xfId="6283" builtinId="9" hidden="1"/>
    <cellStyle name="Followed Hyperlink" xfId="6284" builtinId="9" hidden="1"/>
    <cellStyle name="Followed Hyperlink" xfId="6285" builtinId="9" hidden="1"/>
    <cellStyle name="Followed Hyperlink" xfId="6286" builtinId="9" hidden="1"/>
    <cellStyle name="Followed Hyperlink" xfId="6287" builtinId="9" hidden="1"/>
    <cellStyle name="Followed Hyperlink" xfId="6288" builtinId="9" hidden="1"/>
    <cellStyle name="Followed Hyperlink" xfId="6289" builtinId="9" hidden="1"/>
    <cellStyle name="Followed Hyperlink" xfId="6290" builtinId="9" hidden="1"/>
    <cellStyle name="Followed Hyperlink" xfId="6291" builtinId="9" hidden="1"/>
    <cellStyle name="Followed Hyperlink" xfId="6292" builtinId="9" hidden="1"/>
    <cellStyle name="Followed Hyperlink" xfId="6293" builtinId="9" hidden="1"/>
    <cellStyle name="Followed Hyperlink" xfId="6294" builtinId="9" hidden="1"/>
    <cellStyle name="Followed Hyperlink" xfId="6295" builtinId="9" hidden="1"/>
    <cellStyle name="Followed Hyperlink" xfId="6296" builtinId="9" hidden="1"/>
    <cellStyle name="Followed Hyperlink" xfId="6297" builtinId="9" hidden="1"/>
    <cellStyle name="Followed Hyperlink" xfId="6298" builtinId="9" hidden="1"/>
    <cellStyle name="Followed Hyperlink" xfId="6299" builtinId="9" hidden="1"/>
    <cellStyle name="Followed Hyperlink" xfId="6300" builtinId="9" hidden="1"/>
    <cellStyle name="Followed Hyperlink" xfId="6301" builtinId="9" hidden="1"/>
    <cellStyle name="Followed Hyperlink" xfId="6302" builtinId="9" hidden="1"/>
    <cellStyle name="Followed Hyperlink" xfId="6303" builtinId="9" hidden="1"/>
    <cellStyle name="Followed Hyperlink" xfId="6304" builtinId="9" hidden="1"/>
    <cellStyle name="Followed Hyperlink" xfId="6305" builtinId="9" hidden="1"/>
    <cellStyle name="Followed Hyperlink" xfId="6306" builtinId="9" hidden="1"/>
    <cellStyle name="Followed Hyperlink" xfId="6307" builtinId="9" hidden="1"/>
    <cellStyle name="Followed Hyperlink" xfId="6308" builtinId="9" hidden="1"/>
    <cellStyle name="Followed Hyperlink" xfId="6309" builtinId="9" hidden="1"/>
    <cellStyle name="Followed Hyperlink" xfId="6310" builtinId="9" hidden="1"/>
    <cellStyle name="Followed Hyperlink" xfId="6311" builtinId="9" hidden="1"/>
    <cellStyle name="Followed Hyperlink" xfId="6312" builtinId="9" hidden="1"/>
    <cellStyle name="Followed Hyperlink" xfId="6313" builtinId="9" hidden="1"/>
    <cellStyle name="Followed Hyperlink" xfId="6314" builtinId="9" hidden="1"/>
    <cellStyle name="Followed Hyperlink" xfId="6315" builtinId="9" hidden="1"/>
    <cellStyle name="Followed Hyperlink" xfId="6316" builtinId="9" hidden="1"/>
    <cellStyle name="Followed Hyperlink" xfId="6317" builtinId="9" hidden="1"/>
    <cellStyle name="Followed Hyperlink" xfId="6318" builtinId="9" hidden="1"/>
    <cellStyle name="Followed Hyperlink" xfId="6319" builtinId="9" hidden="1"/>
    <cellStyle name="Followed Hyperlink" xfId="6320" builtinId="9" hidden="1"/>
    <cellStyle name="Followed Hyperlink" xfId="6321" builtinId="9" hidden="1"/>
    <cellStyle name="Followed Hyperlink" xfId="6322" builtinId="9" hidden="1"/>
    <cellStyle name="Followed Hyperlink" xfId="6323" builtinId="9" hidden="1"/>
    <cellStyle name="Followed Hyperlink" xfId="6324" builtinId="9" hidden="1"/>
    <cellStyle name="Followed Hyperlink" xfId="6325" builtinId="9" hidden="1"/>
    <cellStyle name="Followed Hyperlink" xfId="6353" builtinId="9" hidden="1"/>
    <cellStyle name="Followed Hyperlink" xfId="6354" builtinId="9" hidden="1"/>
    <cellStyle name="Followed Hyperlink" xfId="6355" builtinId="9" hidden="1"/>
    <cellStyle name="Followed Hyperlink" xfId="6356" builtinId="9" hidden="1"/>
    <cellStyle name="Followed Hyperlink" xfId="6357" builtinId="9" hidden="1"/>
    <cellStyle name="Followed Hyperlink" xfId="6358" builtinId="9" hidden="1"/>
    <cellStyle name="Followed Hyperlink" xfId="6359" builtinId="9" hidden="1"/>
    <cellStyle name="Followed Hyperlink" xfId="6360" builtinId="9" hidden="1"/>
    <cellStyle name="Followed Hyperlink" xfId="6361" builtinId="9" hidden="1"/>
    <cellStyle name="Followed Hyperlink" xfId="6362" builtinId="9" hidden="1"/>
    <cellStyle name="Followed Hyperlink" xfId="6363" builtinId="9" hidden="1"/>
    <cellStyle name="Followed Hyperlink" xfId="6364" builtinId="9" hidden="1"/>
    <cellStyle name="Followed Hyperlink" xfId="6365" builtinId="9" hidden="1"/>
    <cellStyle name="Followed Hyperlink" xfId="6366" builtinId="9" hidden="1"/>
    <cellStyle name="Followed Hyperlink" xfId="6367" builtinId="9" hidden="1"/>
    <cellStyle name="Followed Hyperlink" xfId="6368" builtinId="9" hidden="1"/>
    <cellStyle name="Followed Hyperlink" xfId="6369" builtinId="9" hidden="1"/>
    <cellStyle name="Followed Hyperlink" xfId="6370" builtinId="9" hidden="1"/>
    <cellStyle name="Followed Hyperlink" xfId="6371" builtinId="9" hidden="1"/>
    <cellStyle name="Followed Hyperlink" xfId="6372" builtinId="9" hidden="1"/>
    <cellStyle name="Followed Hyperlink" xfId="6373" builtinId="9" hidden="1"/>
    <cellStyle name="Followed Hyperlink" xfId="6374" builtinId="9" hidden="1"/>
    <cellStyle name="Followed Hyperlink" xfId="6375" builtinId="9" hidden="1"/>
    <cellStyle name="Followed Hyperlink" xfId="6376" builtinId="9" hidden="1"/>
    <cellStyle name="Followed Hyperlink" xfId="6377" builtinId="9" hidden="1"/>
    <cellStyle name="Followed Hyperlink" xfId="6378" builtinId="9" hidden="1"/>
    <cellStyle name="Followed Hyperlink" xfId="6379" builtinId="9" hidden="1"/>
    <cellStyle name="Followed Hyperlink" xfId="6380" builtinId="9" hidden="1"/>
    <cellStyle name="Followed Hyperlink" xfId="6381" builtinId="9" hidden="1"/>
    <cellStyle name="Followed Hyperlink" xfId="6382" builtinId="9" hidden="1"/>
    <cellStyle name="Followed Hyperlink" xfId="6383" builtinId="9" hidden="1"/>
    <cellStyle name="Followed Hyperlink" xfId="6384" builtinId="9" hidden="1"/>
    <cellStyle name="Followed Hyperlink" xfId="6385" builtinId="9" hidden="1"/>
    <cellStyle name="Followed Hyperlink" xfId="6386" builtinId="9" hidden="1"/>
    <cellStyle name="Followed Hyperlink" xfId="6387" builtinId="9" hidden="1"/>
    <cellStyle name="Followed Hyperlink" xfId="6388" builtinId="9" hidden="1"/>
    <cellStyle name="Followed Hyperlink" xfId="6389" builtinId="9" hidden="1"/>
    <cellStyle name="Followed Hyperlink" xfId="6390" builtinId="9" hidden="1"/>
    <cellStyle name="Followed Hyperlink" xfId="6391" builtinId="9" hidden="1"/>
    <cellStyle name="Followed Hyperlink" xfId="6392" builtinId="9" hidden="1"/>
    <cellStyle name="Followed Hyperlink" xfId="6393" builtinId="9" hidden="1"/>
    <cellStyle name="Followed Hyperlink" xfId="6394" builtinId="9" hidden="1"/>
    <cellStyle name="Followed Hyperlink" xfId="6395" builtinId="9" hidden="1"/>
    <cellStyle name="Followed Hyperlink" xfId="6396" builtinId="9" hidden="1"/>
    <cellStyle name="Followed Hyperlink" xfId="6397" builtinId="9" hidden="1"/>
    <cellStyle name="Followed Hyperlink" xfId="6398" builtinId="9" hidden="1"/>
    <cellStyle name="Followed Hyperlink" xfId="6399" builtinId="9" hidden="1"/>
    <cellStyle name="Followed Hyperlink" xfId="6400" builtinId="9" hidden="1"/>
    <cellStyle name="Followed Hyperlink" xfId="6401" builtinId="9" hidden="1"/>
    <cellStyle name="Followed Hyperlink" xfId="6402" builtinId="9" hidden="1"/>
    <cellStyle name="Followed Hyperlink" xfId="6403" builtinId="9" hidden="1"/>
    <cellStyle name="Followed Hyperlink" xfId="6404" builtinId="9" hidden="1"/>
    <cellStyle name="Followed Hyperlink" xfId="6405" builtinId="9" hidden="1"/>
    <cellStyle name="Followed Hyperlink" xfId="6406" builtinId="9" hidden="1"/>
    <cellStyle name="Followed Hyperlink" xfId="6407" builtinId="9" hidden="1"/>
    <cellStyle name="Followed Hyperlink" xfId="6408" builtinId="9" hidden="1"/>
    <cellStyle name="Followed Hyperlink" xfId="6409" builtinId="9" hidden="1"/>
    <cellStyle name="Followed Hyperlink" xfId="6410" builtinId="9" hidden="1"/>
    <cellStyle name="Followed Hyperlink" xfId="6412" builtinId="9" hidden="1"/>
    <cellStyle name="Followed Hyperlink" xfId="6413" builtinId="9" hidden="1"/>
    <cellStyle name="Followed Hyperlink" xfId="6414" builtinId="9" hidden="1"/>
    <cellStyle name="Followed Hyperlink" xfId="6415" builtinId="9" hidden="1"/>
    <cellStyle name="Followed Hyperlink" xfId="6416" builtinId="9" hidden="1"/>
    <cellStyle name="Followed Hyperlink" xfId="6417" builtinId="9" hidden="1"/>
    <cellStyle name="Followed Hyperlink" xfId="6418" builtinId="9" hidden="1"/>
    <cellStyle name="Followed Hyperlink" xfId="6419" builtinId="9" hidden="1"/>
    <cellStyle name="Followed Hyperlink" xfId="6420" builtinId="9" hidden="1"/>
    <cellStyle name="Followed Hyperlink" xfId="6421" builtinId="9" hidden="1"/>
    <cellStyle name="Followed Hyperlink" xfId="6422" builtinId="9" hidden="1"/>
    <cellStyle name="Followed Hyperlink" xfId="6423" builtinId="9" hidden="1"/>
    <cellStyle name="Followed Hyperlink" xfId="6424" builtinId="9" hidden="1"/>
    <cellStyle name="Followed Hyperlink" xfId="6425" builtinId="9" hidden="1"/>
    <cellStyle name="Followed Hyperlink" xfId="6441" builtinId="9" hidden="1"/>
    <cellStyle name="Followed Hyperlink" xfId="6466" builtinId="9" hidden="1"/>
    <cellStyle name="Followed Hyperlink" xfId="6467" builtinId="9" hidden="1"/>
    <cellStyle name="Followed Hyperlink" xfId="6468" builtinId="9" hidden="1"/>
    <cellStyle name="Followed Hyperlink" xfId="6469" builtinId="9" hidden="1"/>
    <cellStyle name="Followed Hyperlink" xfId="6470" builtinId="9" hidden="1"/>
    <cellStyle name="Followed Hyperlink" xfId="6471" builtinId="9" hidden="1"/>
    <cellStyle name="Followed Hyperlink" xfId="6472" builtinId="9" hidden="1"/>
    <cellStyle name="Followed Hyperlink" xfId="6473" builtinId="9" hidden="1"/>
    <cellStyle name="Followed Hyperlink" xfId="6474" builtinId="9" hidden="1"/>
    <cellStyle name="Followed Hyperlink" xfId="6475" builtinId="9" hidden="1"/>
    <cellStyle name="Followed Hyperlink" xfId="6476" builtinId="9" hidden="1"/>
    <cellStyle name="Followed Hyperlink" xfId="6477" builtinId="9" hidden="1"/>
    <cellStyle name="Followed Hyperlink" xfId="6478" builtinId="9" hidden="1"/>
    <cellStyle name="Followed Hyperlink" xfId="6479" builtinId="9" hidden="1"/>
    <cellStyle name="Followed Hyperlink" xfId="6480" builtinId="9" hidden="1"/>
    <cellStyle name="Followed Hyperlink" xfId="6481" builtinId="9" hidden="1"/>
    <cellStyle name="Followed Hyperlink" xfId="6482" builtinId="9" hidden="1"/>
    <cellStyle name="Followed Hyperlink" xfId="6483" builtinId="9" hidden="1"/>
    <cellStyle name="Followed Hyperlink" xfId="6484" builtinId="9" hidden="1"/>
    <cellStyle name="Followed Hyperlink" xfId="6485" builtinId="9" hidden="1"/>
    <cellStyle name="Followed Hyperlink" xfId="6486" builtinId="9" hidden="1"/>
    <cellStyle name="Followed Hyperlink" xfId="6487" builtinId="9" hidden="1"/>
    <cellStyle name="Followed Hyperlink" xfId="6488" builtinId="9" hidden="1"/>
    <cellStyle name="Followed Hyperlink" xfId="6489" builtinId="9" hidden="1"/>
    <cellStyle name="Followed Hyperlink" xfId="6490" builtinId="9" hidden="1"/>
    <cellStyle name="Followed Hyperlink" xfId="6491" builtinId="9" hidden="1"/>
    <cellStyle name="Followed Hyperlink" xfId="6492" builtinId="9" hidden="1"/>
    <cellStyle name="Followed Hyperlink" xfId="6493" builtinId="9" hidden="1"/>
    <cellStyle name="Followed Hyperlink" xfId="6494" builtinId="9" hidden="1"/>
    <cellStyle name="Followed Hyperlink" xfId="6495" builtinId="9" hidden="1"/>
    <cellStyle name="Followed Hyperlink" xfId="6496" builtinId="9" hidden="1"/>
    <cellStyle name="Followed Hyperlink" xfId="6497" builtinId="9" hidden="1"/>
    <cellStyle name="Followed Hyperlink" xfId="6498" builtinId="9" hidden="1"/>
    <cellStyle name="Followed Hyperlink" xfId="6499" builtinId="9" hidden="1"/>
    <cellStyle name="Followed Hyperlink" xfId="6500" builtinId="9" hidden="1"/>
    <cellStyle name="Followed Hyperlink" xfId="6501" builtinId="9" hidden="1"/>
    <cellStyle name="Followed Hyperlink" xfId="6502" builtinId="9" hidden="1"/>
    <cellStyle name="Followed Hyperlink" xfId="6503" builtinId="9" hidden="1"/>
    <cellStyle name="Followed Hyperlink" xfId="6504" builtinId="9" hidden="1"/>
    <cellStyle name="Followed Hyperlink" xfId="6505" builtinId="9" hidden="1"/>
    <cellStyle name="Followed Hyperlink" xfId="6506" builtinId="9" hidden="1"/>
    <cellStyle name="Followed Hyperlink" xfId="6507" builtinId="9" hidden="1"/>
    <cellStyle name="Followed Hyperlink" xfId="6508" builtinId="9" hidden="1"/>
    <cellStyle name="Followed Hyperlink" xfId="6509" builtinId="9" hidden="1"/>
    <cellStyle name="Followed Hyperlink" xfId="6510" builtinId="9" hidden="1"/>
    <cellStyle name="Followed Hyperlink" xfId="6511" builtinId="9" hidden="1"/>
    <cellStyle name="Followed Hyperlink" xfId="6512" builtinId="9" hidden="1"/>
    <cellStyle name="Followed Hyperlink" xfId="6513" builtinId="9" hidden="1"/>
    <cellStyle name="Followed Hyperlink" xfId="6514" builtinId="9" hidden="1"/>
    <cellStyle name="Followed Hyperlink" xfId="6515" builtinId="9" hidden="1"/>
    <cellStyle name="Followed Hyperlink" xfId="6516" builtinId="9" hidden="1"/>
    <cellStyle name="Followed Hyperlink" xfId="6517" builtinId="9" hidden="1"/>
    <cellStyle name="Followed Hyperlink" xfId="6518" builtinId="9" hidden="1"/>
    <cellStyle name="Followed Hyperlink" xfId="6519" builtinId="9" hidden="1"/>
    <cellStyle name="Followed Hyperlink" xfId="6520" builtinId="9" hidden="1"/>
    <cellStyle name="Followed Hyperlink" xfId="6521" builtinId="9" hidden="1"/>
    <cellStyle name="Followed Hyperlink" xfId="6522" builtinId="9" hidden="1"/>
    <cellStyle name="Followed Hyperlink" xfId="6523" builtinId="9" hidden="1"/>
    <cellStyle name="Followed Hyperlink" xfId="6524" builtinId="9" hidden="1"/>
    <cellStyle name="Followed Hyperlink" xfId="6525" builtinId="9" hidden="1"/>
    <cellStyle name="Followed Hyperlink" xfId="6526" builtinId="9" hidden="1"/>
    <cellStyle name="Followed Hyperlink" xfId="6527" builtinId="9" hidden="1"/>
    <cellStyle name="Followed Hyperlink" xfId="6528" builtinId="9" hidden="1"/>
    <cellStyle name="Followed Hyperlink" xfId="6529" builtinId="9" hidden="1"/>
    <cellStyle name="Followed Hyperlink" xfId="6530" builtinId="9" hidden="1"/>
    <cellStyle name="Followed Hyperlink" xfId="6531" builtinId="9" hidden="1"/>
    <cellStyle name="Followed Hyperlink" xfId="6532" builtinId="9" hidden="1"/>
    <cellStyle name="Followed Hyperlink" xfId="6533" builtinId="9" hidden="1"/>
    <cellStyle name="Followed Hyperlink" xfId="6534" builtinId="9" hidden="1"/>
    <cellStyle name="Followed Hyperlink" xfId="6535" builtinId="9" hidden="1"/>
    <cellStyle name="Followed Hyperlink" xfId="6536" builtinId="9" hidden="1"/>
    <cellStyle name="Followed Hyperlink" xfId="6537" builtinId="9" hidden="1"/>
    <cellStyle name="Followed Hyperlink" xfId="6538" builtinId="9" hidden="1"/>
    <cellStyle name="Followed Hyperlink" xfId="6539" builtinId="9" hidden="1"/>
    <cellStyle name="Followed Hyperlink" xfId="6540" builtinId="9" hidden="1"/>
    <cellStyle name="Followed Hyperlink" xfId="6541" builtinId="9" hidden="1"/>
    <cellStyle name="Followed Hyperlink" xfId="6542" builtinId="9" hidden="1"/>
    <cellStyle name="Followed Hyperlink" xfId="6543" builtinId="9" hidden="1"/>
    <cellStyle name="Followed Hyperlink" xfId="6544" builtinId="9" hidden="1"/>
    <cellStyle name="Followed Hyperlink" xfId="6545" builtinId="9" hidden="1"/>
    <cellStyle name="Followed Hyperlink" xfId="6546" builtinId="9" hidden="1"/>
    <cellStyle name="Followed Hyperlink" xfId="6547" builtinId="9" hidden="1"/>
    <cellStyle name="Followed Hyperlink" xfId="6548" builtinId="9" hidden="1"/>
    <cellStyle name="Followed Hyperlink" xfId="6549" builtinId="9" hidden="1"/>
    <cellStyle name="Followed Hyperlink" xfId="6550" builtinId="9" hidden="1"/>
    <cellStyle name="Followed Hyperlink" xfId="6551" builtinId="9" hidden="1"/>
    <cellStyle name="Followed Hyperlink" xfId="6552" builtinId="9" hidden="1"/>
    <cellStyle name="Followed Hyperlink" xfId="6553" builtinId="9" hidden="1"/>
    <cellStyle name="Followed Hyperlink" xfId="6554" builtinId="9" hidden="1"/>
    <cellStyle name="Followed Hyperlink" xfId="6555" builtinId="9" hidden="1"/>
    <cellStyle name="Followed Hyperlink" xfId="6556" builtinId="9" hidden="1"/>
    <cellStyle name="Followed Hyperlink" xfId="6557" builtinId="9" hidden="1"/>
    <cellStyle name="Followed Hyperlink" xfId="6558" builtinId="9" hidden="1"/>
    <cellStyle name="Followed Hyperlink" xfId="6559" builtinId="9" hidden="1"/>
    <cellStyle name="Followed Hyperlink" xfId="6560" builtinId="9" hidden="1"/>
    <cellStyle name="Followed Hyperlink" xfId="6561" builtinId="9" hidden="1"/>
    <cellStyle name="Followed Hyperlink" xfId="6562" builtinId="9" hidden="1"/>
    <cellStyle name="Followed Hyperlink" xfId="6563" builtinId="9" hidden="1"/>
    <cellStyle name="Followed Hyperlink" xfId="6564" builtinId="9" hidden="1"/>
    <cellStyle name="Followed Hyperlink" xfId="6565" builtinId="9" hidden="1"/>
    <cellStyle name="Followed Hyperlink" xfId="6566" builtinId="9" hidden="1"/>
    <cellStyle name="Followed Hyperlink" xfId="6567" builtinId="9" hidden="1"/>
    <cellStyle name="Followed Hyperlink" xfId="6568" builtinId="9" hidden="1"/>
    <cellStyle name="Followed Hyperlink" xfId="6569" builtinId="9" hidden="1"/>
    <cellStyle name="Followed Hyperlink" xfId="6570" builtinId="9" hidden="1"/>
    <cellStyle name="Followed Hyperlink" xfId="6571" builtinId="9" hidden="1"/>
    <cellStyle name="Followed Hyperlink" xfId="6572" builtinId="9" hidden="1"/>
    <cellStyle name="Followed Hyperlink" xfId="6573" builtinId="9" hidden="1"/>
    <cellStyle name="Followed Hyperlink" xfId="6574" builtinId="9" hidden="1"/>
    <cellStyle name="Followed Hyperlink" xfId="6575" builtinId="9" hidden="1"/>
    <cellStyle name="Followed Hyperlink" xfId="6576" builtinId="9" hidden="1"/>
    <cellStyle name="Followed Hyperlink" xfId="6577" builtinId="9" hidden="1"/>
    <cellStyle name="Followed Hyperlink" xfId="6578" builtinId="9" hidden="1"/>
    <cellStyle name="Followed Hyperlink" xfId="6579" builtinId="9" hidden="1"/>
    <cellStyle name="Followed Hyperlink" xfId="6580" builtinId="9" hidden="1"/>
    <cellStyle name="Followed Hyperlink" xfId="6581" builtinId="9" hidden="1"/>
    <cellStyle name="Followed Hyperlink" xfId="6582" builtinId="9" hidden="1"/>
    <cellStyle name="Followed Hyperlink" xfId="6583" builtinId="9" hidden="1"/>
    <cellStyle name="Followed Hyperlink" xfId="6584" builtinId="9" hidden="1"/>
    <cellStyle name="Followed Hyperlink" xfId="6585" builtinId="9" hidden="1"/>
    <cellStyle name="Followed Hyperlink" xfId="6586" builtinId="9" hidden="1"/>
    <cellStyle name="Followed Hyperlink" xfId="6587" builtinId="9" hidden="1"/>
    <cellStyle name="Followed Hyperlink" xfId="6588" builtinId="9" hidden="1"/>
    <cellStyle name="Followed Hyperlink" xfId="6589" builtinId="9" hidden="1"/>
    <cellStyle name="Followed Hyperlink" xfId="6590" builtinId="9" hidden="1"/>
    <cellStyle name="Followed Hyperlink" xfId="6591" builtinId="9" hidden="1"/>
    <cellStyle name="Followed Hyperlink" xfId="6592" builtinId="9" hidden="1"/>
    <cellStyle name="Followed Hyperlink" xfId="6593" builtinId="9" hidden="1"/>
    <cellStyle name="Followed Hyperlink" xfId="6594" builtinId="9" hidden="1"/>
    <cellStyle name="Followed Hyperlink" xfId="6595" builtinId="9" hidden="1"/>
    <cellStyle name="Followed Hyperlink" xfId="6596" builtinId="9" hidden="1"/>
    <cellStyle name="Followed Hyperlink" xfId="6597" builtinId="9" hidden="1"/>
    <cellStyle name="Followed Hyperlink" xfId="6598" builtinId="9" hidden="1"/>
    <cellStyle name="Followed Hyperlink" xfId="6599" builtinId="9" hidden="1"/>
    <cellStyle name="Followed Hyperlink" xfId="6600" builtinId="9" hidden="1"/>
    <cellStyle name="Followed Hyperlink" xfId="6601" builtinId="9" hidden="1"/>
    <cellStyle name="Followed Hyperlink" xfId="6602" builtinId="9" hidden="1"/>
    <cellStyle name="Followed Hyperlink" xfId="6603" builtinId="9" hidden="1"/>
    <cellStyle name="Followed Hyperlink" xfId="6604" builtinId="9" hidden="1"/>
    <cellStyle name="Followed Hyperlink" xfId="6605" builtinId="9" hidden="1"/>
    <cellStyle name="Followed Hyperlink" xfId="6606" builtinId="9" hidden="1"/>
    <cellStyle name="Followed Hyperlink" xfId="6607" builtinId="9" hidden="1"/>
    <cellStyle name="Followed Hyperlink" xfId="6608" builtinId="9" hidden="1"/>
    <cellStyle name="Followed Hyperlink" xfId="6610" builtinId="9" hidden="1"/>
    <cellStyle name="Followed Hyperlink" xfId="6411" builtinId="9" hidden="1"/>
    <cellStyle name="Followed Hyperlink" xfId="6427" builtinId="9" hidden="1"/>
    <cellStyle name="Followed Hyperlink" xfId="6430" builtinId="9" hidden="1"/>
    <cellStyle name="Followed Hyperlink" xfId="6351" builtinId="9" hidden="1"/>
    <cellStyle name="Followed Hyperlink" xfId="6349" builtinId="9" hidden="1"/>
    <cellStyle name="Followed Hyperlink" xfId="6434" builtinId="9" hidden="1"/>
    <cellStyle name="Followed Hyperlink" xfId="6426" builtinId="9" hidden="1"/>
    <cellStyle name="Followed Hyperlink" xfId="6436" builtinId="9" hidden="1"/>
    <cellStyle name="Followed Hyperlink" xfId="6437" builtinId="9" hidden="1"/>
    <cellStyle name="Followed Hyperlink" xfId="6431" builtinId="9" hidden="1"/>
    <cellStyle name="Followed Hyperlink" xfId="6428" builtinId="9" hidden="1"/>
    <cellStyle name="Followed Hyperlink" xfId="6433" builtinId="9" hidden="1"/>
    <cellStyle name="Followed Hyperlink" xfId="6460" builtinId="9" hidden="1"/>
    <cellStyle name="Followed Hyperlink" xfId="6453" builtinId="9" hidden="1"/>
    <cellStyle name="Followed Hyperlink" xfId="6446" builtinId="9" hidden="1"/>
    <cellStyle name="Followed Hyperlink" xfId="6462" builtinId="9" hidden="1"/>
    <cellStyle name="Followed Hyperlink" xfId="6451" builtinId="9" hidden="1"/>
    <cellStyle name="Followed Hyperlink" xfId="6432" builtinId="9" hidden="1"/>
    <cellStyle name="Followed Hyperlink" xfId="6448" builtinId="9" hidden="1"/>
    <cellStyle name="Followed Hyperlink" xfId="6352" builtinId="9" hidden="1"/>
    <cellStyle name="Followed Hyperlink" xfId="6457" builtinId="9" hidden="1"/>
    <cellStyle name="Followed Hyperlink" xfId="6450" builtinId="9" hidden="1"/>
    <cellStyle name="Followed Hyperlink" xfId="6350" builtinId="9" hidden="1"/>
    <cellStyle name="Followed Hyperlink" xfId="6455" builtinId="9" hidden="1"/>
    <cellStyle name="Followed Hyperlink" xfId="6452" builtinId="9" hidden="1"/>
    <cellStyle name="Followed Hyperlink" xfId="6445" builtinId="9" hidden="1"/>
    <cellStyle name="Followed Hyperlink" xfId="6461" builtinId="9" hidden="1"/>
    <cellStyle name="Followed Hyperlink" xfId="6454" builtinId="9" hidden="1"/>
    <cellStyle name="Followed Hyperlink" xfId="6443" builtinId="9" hidden="1"/>
    <cellStyle name="Followed Hyperlink" xfId="6456" builtinId="9" hidden="1"/>
    <cellStyle name="Followed Hyperlink" xfId="6449" builtinId="9" hidden="1"/>
    <cellStyle name="Followed Hyperlink" xfId="6442" builtinId="9" hidden="1"/>
    <cellStyle name="Followed Hyperlink" xfId="6458" builtinId="9" hidden="1"/>
    <cellStyle name="Followed Hyperlink" xfId="6447" builtinId="9" hidden="1"/>
    <cellStyle name="Followed Hyperlink" xfId="6459" builtinId="9" hidden="1"/>
    <cellStyle name="Followed Hyperlink" xfId="6612" builtinId="9" hidden="1"/>
    <cellStyle name="Followed Hyperlink" xfId="6613" builtinId="9" hidden="1"/>
    <cellStyle name="Followed Hyperlink" xfId="6614" builtinId="9" hidden="1"/>
    <cellStyle name="Followed Hyperlink" xfId="6615" builtinId="9" hidden="1"/>
    <cellStyle name="Followed Hyperlink" xfId="6616" builtinId="9" hidden="1"/>
    <cellStyle name="Followed Hyperlink" xfId="6617" builtinId="9" hidden="1"/>
    <cellStyle name="Followed Hyperlink" xfId="6618" builtinId="9" hidden="1"/>
    <cellStyle name="Followed Hyperlink" xfId="6619" builtinId="9" hidden="1"/>
    <cellStyle name="Followed Hyperlink" xfId="6620" builtinId="9" hidden="1"/>
    <cellStyle name="Followed Hyperlink" xfId="6621" builtinId="9" hidden="1"/>
    <cellStyle name="Followed Hyperlink" xfId="6622" builtinId="9" hidden="1"/>
    <cellStyle name="Followed Hyperlink" xfId="6623" builtinId="9" hidden="1"/>
    <cellStyle name="Followed Hyperlink" xfId="6624" builtinId="9" hidden="1"/>
    <cellStyle name="Followed Hyperlink" xfId="6625" builtinId="9" hidden="1"/>
    <cellStyle name="Followed Hyperlink" xfId="6626" builtinId="9" hidden="1"/>
    <cellStyle name="Followed Hyperlink" xfId="6627" builtinId="9" hidden="1"/>
    <cellStyle name="Followed Hyperlink" xfId="6628" builtinId="9" hidden="1"/>
    <cellStyle name="Followed Hyperlink" xfId="6629" builtinId="9" hidden="1"/>
    <cellStyle name="Followed Hyperlink" xfId="6630" builtinId="9" hidden="1"/>
    <cellStyle name="Followed Hyperlink" xfId="6631" builtinId="9" hidden="1"/>
    <cellStyle name="Followed Hyperlink" xfId="6632" builtinId="9" hidden="1"/>
    <cellStyle name="Followed Hyperlink" xfId="6633" builtinId="9" hidden="1"/>
    <cellStyle name="Followed Hyperlink" xfId="6635" builtinId="9" hidden="1"/>
    <cellStyle name="Followed Hyperlink" xfId="6636" builtinId="9" hidden="1"/>
    <cellStyle name="Followed Hyperlink" xfId="6637" builtinId="9" hidden="1"/>
    <cellStyle name="Followed Hyperlink" xfId="6638" builtinId="9" hidden="1"/>
    <cellStyle name="Followed Hyperlink" xfId="6639" builtinId="9" hidden="1"/>
    <cellStyle name="Followed Hyperlink" xfId="6640" builtinId="9" hidden="1"/>
    <cellStyle name="Followed Hyperlink" xfId="6641" builtinId="9" hidden="1"/>
    <cellStyle name="Followed Hyperlink" xfId="6642" builtinId="9" hidden="1"/>
    <cellStyle name="Followed Hyperlink" xfId="6643" builtinId="9" hidden="1"/>
    <cellStyle name="Followed Hyperlink" xfId="6644" builtinId="9" hidden="1"/>
    <cellStyle name="Followed Hyperlink" xfId="6645" builtinId="9" hidden="1"/>
    <cellStyle name="Followed Hyperlink" xfId="6646" builtinId="9" hidden="1"/>
    <cellStyle name="Followed Hyperlink" xfId="6647" builtinId="9" hidden="1"/>
    <cellStyle name="Followed Hyperlink" xfId="6648" builtinId="9" hidden="1"/>
    <cellStyle name="Followed Hyperlink" xfId="6683" builtinId="9" hidden="1"/>
    <cellStyle name="Followed Hyperlink" xfId="6682" builtinId="9" hidden="1"/>
    <cellStyle name="Followed Hyperlink" xfId="6439" builtinId="9" hidden="1"/>
    <cellStyle name="Followed Hyperlink" xfId="6440" builtinId="9" hidden="1"/>
    <cellStyle name="Followed Hyperlink" xfId="6657" builtinId="9" hidden="1"/>
    <cellStyle name="Followed Hyperlink" xfId="6655" builtinId="9" hidden="1"/>
    <cellStyle name="Followed Hyperlink" xfId="6634" builtinId="9" hidden="1"/>
    <cellStyle name="Followed Hyperlink" xfId="6652" builtinId="9" hidden="1"/>
    <cellStyle name="Followed Hyperlink" xfId="6651" builtinId="9" hidden="1"/>
    <cellStyle name="Followed Hyperlink" xfId="6650" builtinId="9" hidden="1"/>
    <cellStyle name="Followed Hyperlink" xfId="6649" builtinId="9" hidden="1"/>
    <cellStyle name="Followed Hyperlink" xfId="6653" builtinId="9" hidden="1"/>
    <cellStyle name="Followed Hyperlink" xfId="6659" builtinId="9" hidden="1"/>
    <cellStyle name="Followed Hyperlink" xfId="6658" builtinId="9" hidden="1"/>
    <cellStyle name="Followed Hyperlink" xfId="6656" builtinId="9" hidden="1"/>
    <cellStyle name="Followed Hyperlink" xfId="6654" builtinId="9" hidden="1"/>
    <cellStyle name="Followed Hyperlink" xfId="6678" builtinId="9" hidden="1"/>
    <cellStyle name="Followed Hyperlink" xfId="6674" builtinId="9" hidden="1"/>
    <cellStyle name="Followed Hyperlink" xfId="6670" builtinId="9" hidden="1"/>
    <cellStyle name="Followed Hyperlink" xfId="6666" builtinId="9" hidden="1"/>
    <cellStyle name="Followed Hyperlink" xfId="6662" builtinId="9" hidden="1"/>
    <cellStyle name="Followed Hyperlink" xfId="6435" builtinId="9" hidden="1"/>
    <cellStyle name="Followed Hyperlink" xfId="6681" builtinId="9" hidden="1"/>
    <cellStyle name="Followed Hyperlink" xfId="6677" builtinId="9" hidden="1"/>
    <cellStyle name="Followed Hyperlink" xfId="6673" builtinId="9" hidden="1"/>
    <cellStyle name="Followed Hyperlink" xfId="6669" builtinId="9" hidden="1"/>
    <cellStyle name="Followed Hyperlink" xfId="6665" builtinId="9" hidden="1"/>
    <cellStyle name="Followed Hyperlink" xfId="6661" builtinId="9" hidden="1"/>
    <cellStyle name="Followed Hyperlink" xfId="6680" builtinId="9" hidden="1"/>
    <cellStyle name="Followed Hyperlink" xfId="6676" builtinId="9" hidden="1"/>
    <cellStyle name="Followed Hyperlink" xfId="6672" builtinId="9" hidden="1"/>
    <cellStyle name="Followed Hyperlink" xfId="6668" builtinId="9" hidden="1"/>
    <cellStyle name="Followed Hyperlink" xfId="6664" builtinId="9" hidden="1"/>
    <cellStyle name="Followed Hyperlink" xfId="6684" builtinId="9" hidden="1"/>
    <cellStyle name="Followed Hyperlink" xfId="6429" builtinId="9" hidden="1"/>
    <cellStyle name="Followed Hyperlink" xfId="6679" builtinId="9" hidden="1"/>
    <cellStyle name="Followed Hyperlink" xfId="6675" builtinId="9" hidden="1"/>
    <cellStyle name="Followed Hyperlink" xfId="6671" builtinId="9" hidden="1"/>
    <cellStyle name="Followed Hyperlink" xfId="6667" builtinId="9" hidden="1"/>
    <cellStyle name="Followed Hyperlink" xfId="6663" builtinId="9" hidden="1"/>
    <cellStyle name="Followed Hyperlink" xfId="6660" builtinId="9" hidden="1"/>
    <cellStyle name="Followed Hyperlink" xfId="6685" builtinId="9" hidden="1"/>
    <cellStyle name="Followed Hyperlink" xfId="6686" builtinId="9" hidden="1"/>
    <cellStyle name="Followed Hyperlink" xfId="6687" builtinId="9" hidden="1"/>
    <cellStyle name="Followed Hyperlink" xfId="6688" builtinId="9" hidden="1"/>
    <cellStyle name="Followed Hyperlink" xfId="6689" builtinId="9" hidden="1"/>
    <cellStyle name="Followed Hyperlink" xfId="6690" builtinId="9" hidden="1"/>
    <cellStyle name="Followed Hyperlink" xfId="6691" builtinId="9" hidden="1"/>
    <cellStyle name="Followed Hyperlink" xfId="6692" builtinId="9" hidden="1"/>
    <cellStyle name="Followed Hyperlink" xfId="6693" builtinId="9" hidden="1"/>
    <cellStyle name="Followed Hyperlink" xfId="6694" builtinId="9" hidden="1"/>
    <cellStyle name="Followed Hyperlink" xfId="6695" builtinId="9" hidden="1"/>
    <cellStyle name="Followed Hyperlink" xfId="6696" builtinId="9" hidden="1"/>
    <cellStyle name="Followed Hyperlink" xfId="6697" builtinId="9" hidden="1"/>
    <cellStyle name="Followed Hyperlink" xfId="6698" builtinId="9" hidden="1"/>
    <cellStyle name="Followed Hyperlink" xfId="6699" builtinId="9" hidden="1"/>
    <cellStyle name="Followed Hyperlink" xfId="6700" builtinId="9" hidden="1"/>
    <cellStyle name="Followed Hyperlink" xfId="6701" builtinId="9" hidden="1"/>
    <cellStyle name="Followed Hyperlink" xfId="6702" builtinId="9" hidden="1"/>
    <cellStyle name="Followed Hyperlink" xfId="6703" builtinId="9" hidden="1"/>
    <cellStyle name="Followed Hyperlink" xfId="6704" builtinId="9" hidden="1"/>
    <cellStyle name="Followed Hyperlink" xfId="6705" builtinId="9" hidden="1"/>
    <cellStyle name="Followed Hyperlink" xfId="6706" builtinId="9" hidden="1"/>
    <cellStyle name="Followed Hyperlink" xfId="6707" builtinId="9" hidden="1"/>
    <cellStyle name="Followed Hyperlink" xfId="6708" builtinId="9" hidden="1"/>
    <cellStyle name="Followed Hyperlink" xfId="6709" builtinId="9" hidden="1"/>
    <cellStyle name="Followed Hyperlink" xfId="6710" builtinId="9" hidden="1"/>
    <cellStyle name="Followed Hyperlink" xfId="6711" builtinId="9" hidden="1"/>
    <cellStyle name="Followed Hyperlink" xfId="6712" builtinId="9" hidden="1"/>
    <cellStyle name="Followed Hyperlink" xfId="6713" builtinId="9" hidden="1"/>
    <cellStyle name="Followed Hyperlink" xfId="6714" builtinId="9" hidden="1"/>
    <cellStyle name="Followed Hyperlink" xfId="6715" builtinId="9" hidden="1"/>
    <cellStyle name="Followed Hyperlink" xfId="6736" builtinId="9" hidden="1"/>
    <cellStyle name="Followed Hyperlink" xfId="6737" builtinId="9" hidden="1"/>
    <cellStyle name="Followed Hyperlink" xfId="6738" builtinId="9" hidden="1"/>
    <cellStyle name="Followed Hyperlink" xfId="6739" builtinId="9" hidden="1"/>
    <cellStyle name="Followed Hyperlink" xfId="6740" builtinId="9" hidden="1"/>
    <cellStyle name="Followed Hyperlink" xfId="6741" builtinId="9" hidden="1"/>
    <cellStyle name="Followed Hyperlink" xfId="6742" builtinId="9" hidden="1"/>
    <cellStyle name="Followed Hyperlink" xfId="6743" builtinId="9" hidden="1"/>
    <cellStyle name="Followed Hyperlink" xfId="6744" builtinId="9" hidden="1"/>
    <cellStyle name="Followed Hyperlink" xfId="6745" builtinId="9" hidden="1"/>
    <cellStyle name="Followed Hyperlink" xfId="6746" builtinId="9" hidden="1"/>
    <cellStyle name="Followed Hyperlink" xfId="6747" builtinId="9" hidden="1"/>
    <cellStyle name="Followed Hyperlink" xfId="6748" builtinId="9" hidden="1"/>
    <cellStyle name="Followed Hyperlink" xfId="6749" builtinId="9" hidden="1"/>
    <cellStyle name="Followed Hyperlink" xfId="6750" builtinId="9" hidden="1"/>
    <cellStyle name="Followed Hyperlink" xfId="6751" builtinId="9" hidden="1"/>
    <cellStyle name="Followed Hyperlink" xfId="6752" builtinId="9" hidden="1"/>
    <cellStyle name="Followed Hyperlink" xfId="6753" builtinId="9" hidden="1"/>
    <cellStyle name="Followed Hyperlink" xfId="6754" builtinId="9" hidden="1"/>
    <cellStyle name="Followed Hyperlink" xfId="6755" builtinId="9" hidden="1"/>
    <cellStyle name="Followed Hyperlink" xfId="6756" builtinId="9" hidden="1"/>
    <cellStyle name="Followed Hyperlink" xfId="6757" builtinId="9" hidden="1"/>
    <cellStyle name="Followed Hyperlink" xfId="6758" builtinId="9" hidden="1"/>
    <cellStyle name="Followed Hyperlink" xfId="6759" builtinId="9" hidden="1"/>
    <cellStyle name="Followed Hyperlink" xfId="6760" builtinId="9" hidden="1"/>
    <cellStyle name="Followed Hyperlink" xfId="6761" builtinId="9" hidden="1"/>
    <cellStyle name="Followed Hyperlink" xfId="6762" builtinId="9" hidden="1"/>
    <cellStyle name="Followed Hyperlink" xfId="6763" builtinId="9" hidden="1"/>
    <cellStyle name="Followed Hyperlink" xfId="6764" builtinId="9" hidden="1"/>
    <cellStyle name="Followed Hyperlink" xfId="6765" builtinId="9" hidden="1"/>
    <cellStyle name="Followed Hyperlink" xfId="6766" builtinId="9" hidden="1"/>
    <cellStyle name="Followed Hyperlink" xfId="6767" builtinId="9" hidden="1"/>
    <cellStyle name="Followed Hyperlink" xfId="6768" builtinId="9" hidden="1"/>
    <cellStyle name="Followed Hyperlink" xfId="6769" builtinId="9" hidden="1"/>
    <cellStyle name="Followed Hyperlink" xfId="6770" builtinId="9" hidden="1"/>
    <cellStyle name="Followed Hyperlink" xfId="6771" builtinId="9" hidden="1"/>
    <cellStyle name="Followed Hyperlink" xfId="6772" builtinId="9" hidden="1"/>
    <cellStyle name="Followed Hyperlink" xfId="6773" builtinId="9" hidden="1"/>
    <cellStyle name="Followed Hyperlink" xfId="6774" builtinId="9" hidden="1"/>
    <cellStyle name="Followed Hyperlink" xfId="6775" builtinId="9" hidden="1"/>
    <cellStyle name="Followed Hyperlink" xfId="6776" builtinId="9" hidden="1"/>
    <cellStyle name="Followed Hyperlink" xfId="6777" builtinId="9" hidden="1"/>
    <cellStyle name="Followed Hyperlink" xfId="6778" builtinId="9" hidden="1"/>
    <cellStyle name="Followed Hyperlink" xfId="6779" builtinId="9" hidden="1"/>
    <cellStyle name="Followed Hyperlink" xfId="6780" builtinId="9" hidden="1"/>
    <cellStyle name="Followed Hyperlink" xfId="6781" builtinId="9" hidden="1"/>
    <cellStyle name="Followed Hyperlink" xfId="6782" builtinId="9" hidden="1"/>
    <cellStyle name="Followed Hyperlink" xfId="6783" builtinId="9" hidden="1"/>
    <cellStyle name="Followed Hyperlink" xfId="6784" builtinId="9" hidden="1"/>
    <cellStyle name="Followed Hyperlink" xfId="6785" builtinId="9" hidden="1"/>
    <cellStyle name="Followed Hyperlink" xfId="6786" builtinId="9" hidden="1"/>
    <cellStyle name="Followed Hyperlink" xfId="6787" builtinId="9" hidden="1"/>
    <cellStyle name="Followed Hyperlink" xfId="6788" builtinId="9" hidden="1"/>
    <cellStyle name="Followed Hyperlink" xfId="6789" builtinId="9" hidden="1"/>
    <cellStyle name="Followed Hyperlink" xfId="6790" builtinId="9" hidden="1"/>
    <cellStyle name="Followed Hyperlink" xfId="6791" builtinId="9" hidden="1"/>
    <cellStyle name="Followed Hyperlink" xfId="6792" builtinId="9" hidden="1"/>
    <cellStyle name="Followed Hyperlink" xfId="6793" builtinId="9" hidden="1"/>
    <cellStyle name="Followed Hyperlink" xfId="6794" builtinId="9" hidden="1"/>
    <cellStyle name="Followed Hyperlink" xfId="6795" builtinId="9" hidden="1"/>
    <cellStyle name="Followed Hyperlink" xfId="6796" builtinId="9" hidden="1"/>
    <cellStyle name="Followed Hyperlink" xfId="6797" builtinId="9" hidden="1"/>
    <cellStyle name="Followed Hyperlink" xfId="6798" builtinId="9" hidden="1"/>
    <cellStyle name="Followed Hyperlink" xfId="6799" builtinId="9" hidden="1"/>
    <cellStyle name="Followed Hyperlink" xfId="6800" builtinId="9" hidden="1"/>
    <cellStyle name="Followed Hyperlink" xfId="6801" builtinId="9" hidden="1"/>
    <cellStyle name="Followed Hyperlink" xfId="6802" builtinId="9" hidden="1"/>
    <cellStyle name="Followed Hyperlink" xfId="6803" builtinId="9" hidden="1"/>
    <cellStyle name="Followed Hyperlink" xfId="6804" builtinId="9" hidden="1"/>
    <cellStyle name="Followed Hyperlink" xfId="6805" builtinId="9" hidden="1"/>
    <cellStyle name="Followed Hyperlink" xfId="6806" builtinId="9" hidden="1"/>
    <cellStyle name="Followed Hyperlink" xfId="6807" builtinId="9" hidden="1"/>
    <cellStyle name="Followed Hyperlink" xfId="6842" builtinId="9" hidden="1"/>
    <cellStyle name="Followed Hyperlink" xfId="6843" builtinId="9" hidden="1"/>
    <cellStyle name="Followed Hyperlink" xfId="6844" builtinId="9" hidden="1"/>
    <cellStyle name="Followed Hyperlink" xfId="6845" builtinId="9" hidden="1"/>
    <cellStyle name="Followed Hyperlink" xfId="6846" builtinId="9" hidden="1"/>
    <cellStyle name="Followed Hyperlink" xfId="6847" builtinId="9" hidden="1"/>
    <cellStyle name="Followed Hyperlink" xfId="6848" builtinId="9" hidden="1"/>
    <cellStyle name="Followed Hyperlink" xfId="6849" builtinId="9" hidden="1"/>
    <cellStyle name="Followed Hyperlink" xfId="6850" builtinId="9" hidden="1"/>
    <cellStyle name="Followed Hyperlink" xfId="6851" builtinId="9" hidden="1"/>
    <cellStyle name="Followed Hyperlink" xfId="6852" builtinId="9" hidden="1"/>
    <cellStyle name="Followed Hyperlink" xfId="6853" builtinId="9" hidden="1"/>
    <cellStyle name="Followed Hyperlink" xfId="6854" builtinId="9" hidden="1"/>
    <cellStyle name="Followed Hyperlink" xfId="6855" builtinId="9" hidden="1"/>
    <cellStyle name="Followed Hyperlink" xfId="6856" builtinId="9" hidden="1"/>
    <cellStyle name="Followed Hyperlink" xfId="6857" builtinId="9" hidden="1"/>
    <cellStyle name="Followed Hyperlink" xfId="6858" builtinId="9" hidden="1"/>
    <cellStyle name="Followed Hyperlink" xfId="6859" builtinId="9" hidden="1"/>
    <cellStyle name="Followed Hyperlink" xfId="6860" builtinId="9" hidden="1"/>
    <cellStyle name="Followed Hyperlink" xfId="6861" builtinId="9" hidden="1"/>
    <cellStyle name="Followed Hyperlink" xfId="6862" builtinId="9" hidden="1"/>
    <cellStyle name="Followed Hyperlink" xfId="6863" builtinId="9" hidden="1"/>
    <cellStyle name="Followed Hyperlink" xfId="6864" builtinId="9" hidden="1"/>
    <cellStyle name="Followed Hyperlink" xfId="6865" builtinId="9" hidden="1"/>
    <cellStyle name="Followed Hyperlink" xfId="6866" builtinId="9" hidden="1"/>
    <cellStyle name="Followed Hyperlink" xfId="6867" builtinId="9" hidden="1"/>
    <cellStyle name="Followed Hyperlink" xfId="6868" builtinId="9" hidden="1"/>
    <cellStyle name="Followed Hyperlink" xfId="6869" builtinId="9" hidden="1"/>
    <cellStyle name="Followed Hyperlink" xfId="6870" builtinId="9" hidden="1"/>
    <cellStyle name="Followed Hyperlink" xfId="6871" builtinId="9" hidden="1"/>
    <cellStyle name="Followed Hyperlink" xfId="6872" builtinId="9" hidden="1"/>
    <cellStyle name="Followed Hyperlink" xfId="6873" builtinId="9" hidden="1"/>
    <cellStyle name="Followed Hyperlink" xfId="6874" builtinId="9" hidden="1"/>
    <cellStyle name="Followed Hyperlink" xfId="6875" builtinId="9" hidden="1"/>
    <cellStyle name="Followed Hyperlink" xfId="6876" builtinId="9" hidden="1"/>
    <cellStyle name="Followed Hyperlink" xfId="6877" builtinId="9" hidden="1"/>
    <cellStyle name="Followed Hyperlink" xfId="6878" builtinId="9" hidden="1"/>
    <cellStyle name="Followed Hyperlink" xfId="6879" builtinId="9" hidden="1"/>
    <cellStyle name="Followed Hyperlink" xfId="6880" builtinId="9" hidden="1"/>
    <cellStyle name="Followed Hyperlink" xfId="6881" builtinId="9" hidden="1"/>
    <cellStyle name="Followed Hyperlink" xfId="6882" builtinId="9" hidden="1"/>
    <cellStyle name="Followed Hyperlink" xfId="6883" builtinId="9" hidden="1"/>
    <cellStyle name="Followed Hyperlink" xfId="6884" builtinId="9" hidden="1"/>
    <cellStyle name="Followed Hyperlink" xfId="6885" builtinId="9" hidden="1"/>
    <cellStyle name="Followed Hyperlink" xfId="6886" builtinId="9" hidden="1"/>
    <cellStyle name="Followed Hyperlink" xfId="6887" builtinId="9" hidden="1"/>
    <cellStyle name="Followed Hyperlink" xfId="6888" builtinId="9" hidden="1"/>
    <cellStyle name="Followed Hyperlink" xfId="6889" builtinId="9" hidden="1"/>
    <cellStyle name="Followed Hyperlink" xfId="6890" builtinId="9" hidden="1"/>
    <cellStyle name="Followed Hyperlink" xfId="6891" builtinId="9" hidden="1"/>
    <cellStyle name="Followed Hyperlink" xfId="6892" builtinId="9" hidden="1"/>
    <cellStyle name="Followed Hyperlink" xfId="6893" builtinId="9" hidden="1"/>
    <cellStyle name="Followed Hyperlink" xfId="6894" builtinId="9" hidden="1"/>
    <cellStyle name="Followed Hyperlink" xfId="6895" builtinId="9" hidden="1"/>
    <cellStyle name="Followed Hyperlink" xfId="6896" builtinId="9" hidden="1"/>
    <cellStyle name="Followed Hyperlink" xfId="6897" builtinId="9" hidden="1"/>
    <cellStyle name="Followed Hyperlink" xfId="6898" builtinId="9" hidden="1"/>
    <cellStyle name="Followed Hyperlink" xfId="6899" builtinId="9" hidden="1"/>
    <cellStyle name="Followed Hyperlink" xfId="6900" builtinId="9" hidden="1"/>
    <cellStyle name="Followed Hyperlink" xfId="6901" builtinId="9" hidden="1"/>
    <cellStyle name="Followed Hyperlink" xfId="6902" builtinId="9" hidden="1"/>
    <cellStyle name="Followed Hyperlink" xfId="6903" builtinId="9" hidden="1"/>
    <cellStyle name="Followed Hyperlink" xfId="6904" builtinId="9" hidden="1"/>
    <cellStyle name="Followed Hyperlink" xfId="6905" builtinId="9" hidden="1"/>
    <cellStyle name="Followed Hyperlink" xfId="6906" builtinId="9" hidden="1"/>
    <cellStyle name="Followed Hyperlink" xfId="6907" builtinId="9" hidden="1"/>
    <cellStyle name="Followed Hyperlink" xfId="6908" builtinId="9" hidden="1"/>
    <cellStyle name="Followed Hyperlink" xfId="6909" builtinId="9" hidden="1"/>
    <cellStyle name="Followed Hyperlink" xfId="6910" builtinId="9" hidden="1"/>
    <cellStyle name="Followed Hyperlink" xfId="6911" builtinId="9" hidden="1"/>
    <cellStyle name="Followed Hyperlink" xfId="6912" builtinId="9" hidden="1"/>
    <cellStyle name="Followed Hyperlink" xfId="6913" builtinId="9" hidden="1"/>
    <cellStyle name="Followed Hyperlink" xfId="6813" builtinId="9" hidden="1"/>
    <cellStyle name="Followed Hyperlink" xfId="6819" builtinId="9" hidden="1"/>
    <cellStyle name="Followed Hyperlink" xfId="6810" builtinId="9" hidden="1"/>
    <cellStyle name="Followed Hyperlink" xfId="6820" builtinId="9" hidden="1"/>
    <cellStyle name="Followed Hyperlink" xfId="6809" builtinId="9" hidden="1"/>
    <cellStyle name="Followed Hyperlink" xfId="6817" builtinId="9" hidden="1"/>
    <cellStyle name="Followed Hyperlink" xfId="6735" builtinId="9" hidden="1"/>
    <cellStyle name="Followed Hyperlink" xfId="6815" builtinId="9" hidden="1"/>
    <cellStyle name="Followed Hyperlink" xfId="6808" builtinId="9" hidden="1"/>
    <cellStyle name="Followed Hyperlink" xfId="6814" builtinId="9" hidden="1"/>
    <cellStyle name="Followed Hyperlink" xfId="6838" builtinId="9" hidden="1"/>
    <cellStyle name="Followed Hyperlink" xfId="6818" builtinId="9" hidden="1"/>
    <cellStyle name="Followed Hyperlink" xfId="6812" builtinId="9" hidden="1"/>
    <cellStyle name="Followed Hyperlink" xfId="6811" builtinId="9" hidden="1"/>
    <cellStyle name="Followed Hyperlink" xfId="6821" builtinId="9" hidden="1"/>
    <cellStyle name="Followed Hyperlink" xfId="6835" builtinId="9" hidden="1"/>
    <cellStyle name="Followed Hyperlink" xfId="6833" builtinId="9" hidden="1"/>
    <cellStyle name="Followed Hyperlink" xfId="6826" builtinId="9" hidden="1"/>
    <cellStyle name="Followed Hyperlink" xfId="6841" builtinId="9" hidden="1"/>
    <cellStyle name="Followed Hyperlink" xfId="6831" builtinId="9" hidden="1"/>
    <cellStyle name="Followed Hyperlink" xfId="6919" builtinId="9" hidden="1"/>
    <cellStyle name="Followed Hyperlink" xfId="6824" builtinId="9" hidden="1"/>
    <cellStyle name="Followed Hyperlink" xfId="6839" builtinId="9" hidden="1"/>
    <cellStyle name="Followed Hyperlink" xfId="6836" builtinId="9" hidden="1"/>
    <cellStyle name="Followed Hyperlink" xfId="6830" builtinId="9" hidden="1"/>
    <cellStyle name="Followed Hyperlink" xfId="6734" builtinId="9" hidden="1"/>
    <cellStyle name="Followed Hyperlink" xfId="6918" builtinId="9" hidden="1"/>
    <cellStyle name="Followed Hyperlink" xfId="6828" builtinId="9" hidden="1"/>
    <cellStyle name="Followed Hyperlink" xfId="6825" builtinId="9" hidden="1"/>
    <cellStyle name="Followed Hyperlink" xfId="6840" builtinId="9" hidden="1"/>
    <cellStyle name="Followed Hyperlink" xfId="6834" builtinId="9" hidden="1"/>
    <cellStyle name="Followed Hyperlink" xfId="6823" builtinId="9" hidden="1"/>
    <cellStyle name="Followed Hyperlink" xfId="6917" builtinId="9" hidden="1"/>
    <cellStyle name="Followed Hyperlink" xfId="6832" builtinId="9" hidden="1"/>
    <cellStyle name="Followed Hyperlink" xfId="6829" builtinId="9" hidden="1"/>
    <cellStyle name="Followed Hyperlink" xfId="6822" builtinId="9" hidden="1"/>
    <cellStyle name="Followed Hyperlink" xfId="6837" builtinId="9" hidden="1"/>
    <cellStyle name="Followed Hyperlink" xfId="6827" builtinId="9" hidden="1"/>
    <cellStyle name="Followed Hyperlink" xfId="6920" builtinId="9" hidden="1"/>
    <cellStyle name="Followed Hyperlink" xfId="6921" builtinId="9" hidden="1"/>
    <cellStyle name="Followed Hyperlink" xfId="6922" builtinId="9" hidden="1"/>
    <cellStyle name="Followed Hyperlink" xfId="6923" builtinId="9" hidden="1"/>
    <cellStyle name="Followed Hyperlink" xfId="6924" builtinId="9" hidden="1"/>
    <cellStyle name="Followed Hyperlink" xfId="6925" builtinId="9" hidden="1"/>
    <cellStyle name="Followed Hyperlink" xfId="6926" builtinId="9" hidden="1"/>
    <cellStyle name="Followed Hyperlink" xfId="6927" builtinId="9" hidden="1"/>
    <cellStyle name="Followed Hyperlink" xfId="6928" builtinId="9" hidden="1"/>
    <cellStyle name="Followed Hyperlink" xfId="6929" builtinId="9" hidden="1"/>
    <cellStyle name="Followed Hyperlink" xfId="6930" builtinId="9" hidden="1"/>
    <cellStyle name="Followed Hyperlink" xfId="6931" builtinId="9" hidden="1"/>
    <cellStyle name="Followed Hyperlink" xfId="6932" builtinId="9" hidden="1"/>
    <cellStyle name="Followed Hyperlink" xfId="6933" builtinId="9" hidden="1"/>
    <cellStyle name="Followed Hyperlink" xfId="6934" builtinId="9" hidden="1"/>
    <cellStyle name="Followed Hyperlink" xfId="6935" builtinId="9" hidden="1"/>
    <cellStyle name="Followed Hyperlink" xfId="6936" builtinId="9" hidden="1"/>
    <cellStyle name="Followed Hyperlink" xfId="6937" builtinId="9" hidden="1"/>
    <cellStyle name="Followed Hyperlink" xfId="6938" builtinId="9" hidden="1"/>
    <cellStyle name="Followed Hyperlink" xfId="6939" builtinId="9" hidden="1"/>
    <cellStyle name="Followed Hyperlink" xfId="6940" builtinId="9" hidden="1"/>
    <cellStyle name="Followed Hyperlink" xfId="6941" builtinId="9" hidden="1"/>
    <cellStyle name="Followed Hyperlink" xfId="6942" builtinId="9" hidden="1"/>
    <cellStyle name="Followed Hyperlink" xfId="6943" builtinId="9" hidden="1"/>
    <cellStyle name="Followed Hyperlink" xfId="6944" builtinId="9" hidden="1"/>
    <cellStyle name="Followed Hyperlink" xfId="6945" builtinId="9" hidden="1"/>
    <cellStyle name="Followed Hyperlink" xfId="6946" builtinId="9" hidden="1"/>
    <cellStyle name="Followed Hyperlink" xfId="6947" builtinId="9" hidden="1"/>
    <cellStyle name="Followed Hyperlink" xfId="6948" builtinId="9" hidden="1"/>
    <cellStyle name="Followed Hyperlink" xfId="6949" builtinId="9" hidden="1"/>
    <cellStyle name="Followed Hyperlink" xfId="6950" builtinId="9" hidden="1"/>
    <cellStyle name="Followed Hyperlink" xfId="6951" builtinId="9" hidden="1"/>
    <cellStyle name="Followed Hyperlink" xfId="6952" builtinId="9" hidden="1"/>
    <cellStyle name="Followed Hyperlink" xfId="6953" builtinId="9" hidden="1"/>
    <cellStyle name="Followed Hyperlink" xfId="6958" builtinId="9" hidden="1"/>
    <cellStyle name="Followed Hyperlink" xfId="6959" builtinId="9" hidden="1"/>
    <cellStyle name="Followed Hyperlink" xfId="6960" builtinId="9" hidden="1"/>
    <cellStyle name="Followed Hyperlink" xfId="6961" builtinId="9" hidden="1"/>
    <cellStyle name="Followed Hyperlink" xfId="6962" builtinId="9" hidden="1"/>
    <cellStyle name="Followed Hyperlink" xfId="6963" builtinId="9" hidden="1"/>
    <cellStyle name="Followed Hyperlink" xfId="6964" builtinId="9" hidden="1"/>
    <cellStyle name="Followed Hyperlink" xfId="6965" builtinId="9" hidden="1"/>
    <cellStyle name="Followed Hyperlink" xfId="6966" builtinId="9" hidden="1"/>
    <cellStyle name="Followed Hyperlink" xfId="6967" builtinId="9" hidden="1"/>
    <cellStyle name="Followed Hyperlink" xfId="6968" builtinId="9" hidden="1"/>
    <cellStyle name="Followed Hyperlink" xfId="6969" builtinId="9" hidden="1"/>
    <cellStyle name="Followed Hyperlink" xfId="6970" builtinId="9" hidden="1"/>
    <cellStyle name="Followed Hyperlink" xfId="6971" builtinId="9" hidden="1"/>
    <cellStyle name="Followed Hyperlink" xfId="6972" builtinId="9" hidden="1"/>
    <cellStyle name="Followed Hyperlink" xfId="6973" builtinId="9" hidden="1"/>
    <cellStyle name="Followed Hyperlink" xfId="6974" builtinId="9" hidden="1"/>
    <cellStyle name="Followed Hyperlink" xfId="6975" builtinId="9" hidden="1"/>
    <cellStyle name="Followed Hyperlink" xfId="6976" builtinId="9" hidden="1"/>
    <cellStyle name="Followed Hyperlink" xfId="6977" builtinId="9" hidden="1"/>
    <cellStyle name="Followed Hyperlink" xfId="6978" builtinId="9" hidden="1"/>
    <cellStyle name="Followed Hyperlink" xfId="6979" builtinId="9" hidden="1"/>
    <cellStyle name="Followed Hyperlink" xfId="6980" builtinId="9" hidden="1"/>
    <cellStyle name="Followed Hyperlink" xfId="6981" builtinId="9" hidden="1"/>
    <cellStyle name="Followed Hyperlink" xfId="6982" builtinId="9" hidden="1"/>
    <cellStyle name="Followed Hyperlink" xfId="6983" builtinId="9" hidden="1"/>
    <cellStyle name="Followed Hyperlink" xfId="6984" builtinId="9" hidden="1"/>
    <cellStyle name="Followed Hyperlink" xfId="6985" builtinId="9" hidden="1"/>
    <cellStyle name="Followed Hyperlink" xfId="6986" builtinId="9" hidden="1"/>
    <cellStyle name="Followed Hyperlink" xfId="6987" builtinId="9" hidden="1"/>
    <cellStyle name="Followed Hyperlink" xfId="6988" builtinId="9" hidden="1"/>
    <cellStyle name="Followed Hyperlink" xfId="6989" builtinId="9" hidden="1"/>
    <cellStyle name="Followed Hyperlink" xfId="6990" builtinId="9" hidden="1"/>
    <cellStyle name="Followed Hyperlink" xfId="6991" builtinId="9" hidden="1"/>
    <cellStyle name="Followed Hyperlink" xfId="6992" builtinId="9" hidden="1"/>
    <cellStyle name="Followed Hyperlink" xfId="6993" builtinId="9" hidden="1"/>
    <cellStyle name="Followed Hyperlink" xfId="6994" builtinId="9" hidden="1"/>
    <cellStyle name="Followed Hyperlink" xfId="6995" builtinId="9" hidden="1"/>
    <cellStyle name="Followed Hyperlink" xfId="6996" builtinId="9" hidden="1"/>
    <cellStyle name="Followed Hyperlink" xfId="6997" builtinId="9" hidden="1"/>
    <cellStyle name="Followed Hyperlink" xfId="6998" builtinId="9" hidden="1"/>
    <cellStyle name="Followed Hyperlink" xfId="6999" builtinId="9" hidden="1"/>
    <cellStyle name="Followed Hyperlink" xfId="7000" builtinId="9" hidden="1"/>
    <cellStyle name="Followed Hyperlink" xfId="7001" builtinId="9" hidden="1"/>
    <cellStyle name="Followed Hyperlink" xfId="7002" builtinId="9" hidden="1"/>
    <cellStyle name="Followed Hyperlink" xfId="7003" builtinId="9" hidden="1"/>
    <cellStyle name="Followed Hyperlink" xfId="7004" builtinId="9" hidden="1"/>
    <cellStyle name="Followed Hyperlink" xfId="7005" builtinId="9" hidden="1"/>
    <cellStyle name="Followed Hyperlink" xfId="7006" builtinId="9" hidden="1"/>
    <cellStyle name="Followed Hyperlink" xfId="7007" builtinId="9" hidden="1"/>
    <cellStyle name="Followed Hyperlink" xfId="7008" builtinId="9" hidden="1"/>
    <cellStyle name="Followed Hyperlink" xfId="7009" builtinId="9" hidden="1"/>
    <cellStyle name="Followed Hyperlink" xfId="7010" builtinId="9" hidden="1"/>
    <cellStyle name="Followed Hyperlink" xfId="7011" builtinId="9" hidden="1"/>
    <cellStyle name="Followed Hyperlink" xfId="7012" builtinId="9" hidden="1"/>
    <cellStyle name="Followed Hyperlink" xfId="7013" builtinId="9" hidden="1"/>
    <cellStyle name="Followed Hyperlink" xfId="7014" builtinId="9" hidden="1"/>
    <cellStyle name="Followed Hyperlink" xfId="7015" builtinId="9" hidden="1"/>
    <cellStyle name="Followed Hyperlink" xfId="7017" builtinId="9" hidden="1"/>
    <cellStyle name="Followed Hyperlink" xfId="7018" builtinId="9" hidden="1"/>
    <cellStyle name="Followed Hyperlink" xfId="7019" builtinId="9" hidden="1"/>
    <cellStyle name="Followed Hyperlink" xfId="7020" builtinId="9" hidden="1"/>
    <cellStyle name="Followed Hyperlink" xfId="7021" builtinId="9" hidden="1"/>
    <cellStyle name="Followed Hyperlink" xfId="7022" builtinId="9" hidden="1"/>
    <cellStyle name="Followed Hyperlink" xfId="7023" builtinId="9" hidden="1"/>
    <cellStyle name="Followed Hyperlink" xfId="7024" builtinId="9" hidden="1"/>
    <cellStyle name="Followed Hyperlink" xfId="7025" builtinId="9" hidden="1"/>
    <cellStyle name="Followed Hyperlink" xfId="7026" builtinId="9" hidden="1"/>
    <cellStyle name="Followed Hyperlink" xfId="7027" builtinId="9" hidden="1"/>
    <cellStyle name="Followed Hyperlink" xfId="7028" builtinId="9" hidden="1"/>
    <cellStyle name="Followed Hyperlink" xfId="7029" builtinId="9" hidden="1"/>
    <cellStyle name="Followed Hyperlink" xfId="7030" builtinId="9" hidden="1"/>
    <cellStyle name="Followed Hyperlink" xfId="7046" builtinId="9" hidden="1"/>
    <cellStyle name="Followed Hyperlink" xfId="7070" builtinId="9" hidden="1"/>
    <cellStyle name="Followed Hyperlink" xfId="7071" builtinId="9" hidden="1"/>
    <cellStyle name="Followed Hyperlink" xfId="7072" builtinId="9" hidden="1"/>
    <cellStyle name="Followed Hyperlink" xfId="7073" builtinId="9" hidden="1"/>
    <cellStyle name="Followed Hyperlink" xfId="7074" builtinId="9" hidden="1"/>
    <cellStyle name="Followed Hyperlink" xfId="7075" builtinId="9" hidden="1"/>
    <cellStyle name="Followed Hyperlink" xfId="7076" builtinId="9" hidden="1"/>
    <cellStyle name="Followed Hyperlink" xfId="7077" builtinId="9" hidden="1"/>
    <cellStyle name="Followed Hyperlink" xfId="7078" builtinId="9" hidden="1"/>
    <cellStyle name="Followed Hyperlink" xfId="7079" builtinId="9" hidden="1"/>
    <cellStyle name="Followed Hyperlink" xfId="7080" builtinId="9" hidden="1"/>
    <cellStyle name="Followed Hyperlink" xfId="7081" builtinId="9" hidden="1"/>
    <cellStyle name="Followed Hyperlink" xfId="7082" builtinId="9" hidden="1"/>
    <cellStyle name="Followed Hyperlink" xfId="7083" builtinId="9" hidden="1"/>
    <cellStyle name="Followed Hyperlink" xfId="7084" builtinId="9" hidden="1"/>
    <cellStyle name="Followed Hyperlink" xfId="7085" builtinId="9" hidden="1"/>
    <cellStyle name="Followed Hyperlink" xfId="7086" builtinId="9" hidden="1"/>
    <cellStyle name="Followed Hyperlink" xfId="7087" builtinId="9" hidden="1"/>
    <cellStyle name="Followed Hyperlink" xfId="7088" builtinId="9" hidden="1"/>
    <cellStyle name="Followed Hyperlink" xfId="7089" builtinId="9" hidden="1"/>
    <cellStyle name="Followed Hyperlink" xfId="7090" builtinId="9" hidden="1"/>
    <cellStyle name="Followed Hyperlink" xfId="7091" builtinId="9" hidden="1"/>
    <cellStyle name="Followed Hyperlink" xfId="7092" builtinId="9" hidden="1"/>
    <cellStyle name="Followed Hyperlink" xfId="7093" builtinId="9" hidden="1"/>
    <cellStyle name="Followed Hyperlink" xfId="7094" builtinId="9" hidden="1"/>
    <cellStyle name="Followed Hyperlink" xfId="7095" builtinId="9" hidden="1"/>
    <cellStyle name="Followed Hyperlink" xfId="7096" builtinId="9" hidden="1"/>
    <cellStyle name="Followed Hyperlink" xfId="7097" builtinId="9" hidden="1"/>
    <cellStyle name="Followed Hyperlink" xfId="7098" builtinId="9" hidden="1"/>
    <cellStyle name="Followed Hyperlink" xfId="7099" builtinId="9" hidden="1"/>
    <cellStyle name="Followed Hyperlink" xfId="7100" builtinId="9" hidden="1"/>
    <cellStyle name="Followed Hyperlink" xfId="7101" builtinId="9" hidden="1"/>
    <cellStyle name="Followed Hyperlink" xfId="7102" builtinId="9" hidden="1"/>
    <cellStyle name="Followed Hyperlink" xfId="7103" builtinId="9" hidden="1"/>
    <cellStyle name="Followed Hyperlink" xfId="7104" builtinId="9" hidden="1"/>
    <cellStyle name="Followed Hyperlink" xfId="7105" builtinId="9" hidden="1"/>
    <cellStyle name="Followed Hyperlink" xfId="7106" builtinId="9" hidden="1"/>
    <cellStyle name="Followed Hyperlink" xfId="7107" builtinId="9" hidden="1"/>
    <cellStyle name="Followed Hyperlink" xfId="7108" builtinId="9" hidden="1"/>
    <cellStyle name="Followed Hyperlink" xfId="7109" builtinId="9" hidden="1"/>
    <cellStyle name="Followed Hyperlink" xfId="7110" builtinId="9" hidden="1"/>
    <cellStyle name="Followed Hyperlink" xfId="7111" builtinId="9" hidden="1"/>
    <cellStyle name="Followed Hyperlink" xfId="7112" builtinId="9" hidden="1"/>
    <cellStyle name="Followed Hyperlink" xfId="7113" builtinId="9" hidden="1"/>
    <cellStyle name="Followed Hyperlink" xfId="7114" builtinId="9" hidden="1"/>
    <cellStyle name="Followed Hyperlink" xfId="7115" builtinId="9" hidden="1"/>
    <cellStyle name="Followed Hyperlink" xfId="7116" builtinId="9" hidden="1"/>
    <cellStyle name="Followed Hyperlink" xfId="7117" builtinId="9" hidden="1"/>
    <cellStyle name="Followed Hyperlink" xfId="7118" builtinId="9" hidden="1"/>
    <cellStyle name="Followed Hyperlink" xfId="7119" builtinId="9" hidden="1"/>
    <cellStyle name="Followed Hyperlink" xfId="7120" builtinId="9" hidden="1"/>
    <cellStyle name="Followed Hyperlink" xfId="7121" builtinId="9" hidden="1"/>
    <cellStyle name="Followed Hyperlink" xfId="7122" builtinId="9" hidden="1"/>
    <cellStyle name="Followed Hyperlink" xfId="7123" builtinId="9" hidden="1"/>
    <cellStyle name="Followed Hyperlink" xfId="7124" builtinId="9" hidden="1"/>
    <cellStyle name="Followed Hyperlink" xfId="7125" builtinId="9" hidden="1"/>
    <cellStyle name="Followed Hyperlink" xfId="7126" builtinId="9" hidden="1"/>
    <cellStyle name="Followed Hyperlink" xfId="7127" builtinId="9" hidden="1"/>
    <cellStyle name="Followed Hyperlink" xfId="7128" builtinId="9" hidden="1"/>
    <cellStyle name="Followed Hyperlink" xfId="7129" builtinId="9" hidden="1"/>
    <cellStyle name="Followed Hyperlink" xfId="7130" builtinId="9" hidden="1"/>
    <cellStyle name="Followed Hyperlink" xfId="7131" builtinId="9" hidden="1"/>
    <cellStyle name="Followed Hyperlink" xfId="7132" builtinId="9" hidden="1"/>
    <cellStyle name="Followed Hyperlink" xfId="7133" builtinId="9" hidden="1"/>
    <cellStyle name="Followed Hyperlink" xfId="7134" builtinId="9" hidden="1"/>
    <cellStyle name="Followed Hyperlink" xfId="7135" builtinId="9" hidden="1"/>
    <cellStyle name="Followed Hyperlink" xfId="7136" builtinId="9" hidden="1"/>
    <cellStyle name="Followed Hyperlink" xfId="7137" builtinId="9" hidden="1"/>
    <cellStyle name="Followed Hyperlink" xfId="7138" builtinId="9" hidden="1"/>
    <cellStyle name="Followed Hyperlink" xfId="7139" builtinId="9" hidden="1"/>
    <cellStyle name="Followed Hyperlink" xfId="7140" builtinId="9" hidden="1"/>
    <cellStyle name="Followed Hyperlink" xfId="7141" builtinId="9" hidden="1"/>
    <cellStyle name="Followed Hyperlink" xfId="7142" builtinId="9" hidden="1"/>
    <cellStyle name="Followed Hyperlink" xfId="7143" builtinId="9" hidden="1"/>
    <cellStyle name="Followed Hyperlink" xfId="7144" builtinId="9" hidden="1"/>
    <cellStyle name="Followed Hyperlink" xfId="7145" builtinId="9" hidden="1"/>
    <cellStyle name="Followed Hyperlink" xfId="7146" builtinId="9" hidden="1"/>
    <cellStyle name="Followed Hyperlink" xfId="7147" builtinId="9" hidden="1"/>
    <cellStyle name="Followed Hyperlink" xfId="7148" builtinId="9" hidden="1"/>
    <cellStyle name="Followed Hyperlink" xfId="7149" builtinId="9" hidden="1"/>
    <cellStyle name="Followed Hyperlink" xfId="7150" builtinId="9" hidden="1"/>
    <cellStyle name="Followed Hyperlink" xfId="7151" builtinId="9" hidden="1"/>
    <cellStyle name="Followed Hyperlink" xfId="7152" builtinId="9" hidden="1"/>
    <cellStyle name="Followed Hyperlink" xfId="7153" builtinId="9" hidden="1"/>
    <cellStyle name="Followed Hyperlink" xfId="7154" builtinId="9" hidden="1"/>
    <cellStyle name="Followed Hyperlink" xfId="7155" builtinId="9" hidden="1"/>
    <cellStyle name="Followed Hyperlink" xfId="7156" builtinId="9" hidden="1"/>
    <cellStyle name="Followed Hyperlink" xfId="7157" builtinId="9" hidden="1"/>
    <cellStyle name="Followed Hyperlink" xfId="7158" builtinId="9" hidden="1"/>
    <cellStyle name="Followed Hyperlink" xfId="7159" builtinId="9" hidden="1"/>
    <cellStyle name="Followed Hyperlink" xfId="7160" builtinId="9" hidden="1"/>
    <cellStyle name="Followed Hyperlink" xfId="7161" builtinId="9" hidden="1"/>
    <cellStyle name="Followed Hyperlink" xfId="7162" builtinId="9" hidden="1"/>
    <cellStyle name="Followed Hyperlink" xfId="7163" builtinId="9" hidden="1"/>
    <cellStyle name="Followed Hyperlink" xfId="7164" builtinId="9" hidden="1"/>
    <cellStyle name="Followed Hyperlink" xfId="7165" builtinId="9" hidden="1"/>
    <cellStyle name="Followed Hyperlink" xfId="7166" builtinId="9" hidden="1"/>
    <cellStyle name="Followed Hyperlink" xfId="7167" builtinId="9" hidden="1"/>
    <cellStyle name="Followed Hyperlink" xfId="7168" builtinId="9" hidden="1"/>
    <cellStyle name="Followed Hyperlink" xfId="7169" builtinId="9" hidden="1"/>
    <cellStyle name="Followed Hyperlink" xfId="7170" builtinId="9" hidden="1"/>
    <cellStyle name="Followed Hyperlink" xfId="7171" builtinId="9" hidden="1"/>
    <cellStyle name="Followed Hyperlink" xfId="7172" builtinId="9" hidden="1"/>
    <cellStyle name="Followed Hyperlink" xfId="7173" builtinId="9" hidden="1"/>
    <cellStyle name="Followed Hyperlink" xfId="7174" builtinId="9" hidden="1"/>
    <cellStyle name="Followed Hyperlink" xfId="7175" builtinId="9" hidden="1"/>
    <cellStyle name="Followed Hyperlink" xfId="7176" builtinId="9" hidden="1"/>
    <cellStyle name="Followed Hyperlink" xfId="7177" builtinId="9" hidden="1"/>
    <cellStyle name="Followed Hyperlink" xfId="7178" builtinId="9" hidden="1"/>
    <cellStyle name="Followed Hyperlink" xfId="7179" builtinId="9" hidden="1"/>
    <cellStyle name="Followed Hyperlink" xfId="7180" builtinId="9" hidden="1"/>
    <cellStyle name="Followed Hyperlink" xfId="7181" builtinId="9" hidden="1"/>
    <cellStyle name="Followed Hyperlink" xfId="7182" builtinId="9" hidden="1"/>
    <cellStyle name="Followed Hyperlink" xfId="7183" builtinId="9" hidden="1"/>
    <cellStyle name="Followed Hyperlink" xfId="7184" builtinId="9" hidden="1"/>
    <cellStyle name="Followed Hyperlink" xfId="7185" builtinId="9" hidden="1"/>
    <cellStyle name="Followed Hyperlink" xfId="7186" builtinId="9" hidden="1"/>
    <cellStyle name="Followed Hyperlink" xfId="7187" builtinId="9" hidden="1"/>
    <cellStyle name="Followed Hyperlink" xfId="7188" builtinId="9" hidden="1"/>
    <cellStyle name="Followed Hyperlink" xfId="7189" builtinId="9" hidden="1"/>
    <cellStyle name="Followed Hyperlink" xfId="7190" builtinId="9" hidden="1"/>
    <cellStyle name="Followed Hyperlink" xfId="7191" builtinId="9" hidden="1"/>
    <cellStyle name="Followed Hyperlink" xfId="7192" builtinId="9" hidden="1"/>
    <cellStyle name="Followed Hyperlink" xfId="7193" builtinId="9" hidden="1"/>
    <cellStyle name="Followed Hyperlink" xfId="7194" builtinId="9" hidden="1"/>
    <cellStyle name="Followed Hyperlink" xfId="7195" builtinId="9" hidden="1"/>
    <cellStyle name="Followed Hyperlink" xfId="7196" builtinId="9" hidden="1"/>
    <cellStyle name="Followed Hyperlink" xfId="7197" builtinId="9" hidden="1"/>
    <cellStyle name="Followed Hyperlink" xfId="7198" builtinId="9" hidden="1"/>
    <cellStyle name="Followed Hyperlink" xfId="7199" builtinId="9" hidden="1"/>
    <cellStyle name="Followed Hyperlink" xfId="7200" builtinId="9" hidden="1"/>
    <cellStyle name="Followed Hyperlink" xfId="7201" builtinId="9" hidden="1"/>
    <cellStyle name="Followed Hyperlink" xfId="7202" builtinId="9" hidden="1"/>
    <cellStyle name="Followed Hyperlink" xfId="7203" builtinId="9" hidden="1"/>
    <cellStyle name="Followed Hyperlink" xfId="7204" builtinId="9" hidden="1"/>
    <cellStyle name="Followed Hyperlink" xfId="7205" builtinId="9" hidden="1"/>
    <cellStyle name="Followed Hyperlink" xfId="7206" builtinId="9" hidden="1"/>
    <cellStyle name="Followed Hyperlink" xfId="7207" builtinId="9" hidden="1"/>
    <cellStyle name="Followed Hyperlink" xfId="7208" builtinId="9" hidden="1"/>
    <cellStyle name="Followed Hyperlink" xfId="7209" builtinId="9" hidden="1"/>
    <cellStyle name="Followed Hyperlink" xfId="7210" builtinId="9" hidden="1"/>
    <cellStyle name="Followed Hyperlink" xfId="7211" builtinId="9" hidden="1"/>
    <cellStyle name="Followed Hyperlink" xfId="7212" builtinId="9" hidden="1"/>
    <cellStyle name="Followed Hyperlink" xfId="7214" builtinId="9" hidden="1"/>
    <cellStyle name="Followed Hyperlink" xfId="7016" builtinId="9" hidden="1"/>
    <cellStyle name="Followed Hyperlink" xfId="7032" builtinId="9" hidden="1"/>
    <cellStyle name="Followed Hyperlink" xfId="7035" builtinId="9" hidden="1"/>
    <cellStyle name="Followed Hyperlink" xfId="6956" builtinId="9" hidden="1"/>
    <cellStyle name="Followed Hyperlink" xfId="6954" builtinId="9" hidden="1"/>
    <cellStyle name="Followed Hyperlink" xfId="7039" builtinId="9" hidden="1"/>
    <cellStyle name="Followed Hyperlink" xfId="7031" builtinId="9" hidden="1"/>
    <cellStyle name="Followed Hyperlink" xfId="7041" builtinId="9" hidden="1"/>
    <cellStyle name="Followed Hyperlink" xfId="7042" builtinId="9" hidden="1"/>
    <cellStyle name="Followed Hyperlink" xfId="7036" builtinId="9" hidden="1"/>
    <cellStyle name="Followed Hyperlink" xfId="7033" builtinId="9" hidden="1"/>
    <cellStyle name="Followed Hyperlink" xfId="7038" builtinId="9" hidden="1"/>
    <cellStyle name="Followed Hyperlink" xfId="7065" builtinId="9" hidden="1"/>
    <cellStyle name="Followed Hyperlink" xfId="7058" builtinId="9" hidden="1"/>
    <cellStyle name="Followed Hyperlink" xfId="7051" builtinId="9" hidden="1"/>
    <cellStyle name="Followed Hyperlink" xfId="7067" builtinId="9" hidden="1"/>
    <cellStyle name="Followed Hyperlink" xfId="7056" builtinId="9" hidden="1"/>
    <cellStyle name="Followed Hyperlink" xfId="7037" builtinId="9" hidden="1"/>
    <cellStyle name="Followed Hyperlink" xfId="7053" builtinId="9" hidden="1"/>
    <cellStyle name="Followed Hyperlink" xfId="6957" builtinId="9" hidden="1"/>
    <cellStyle name="Followed Hyperlink" xfId="7062" builtinId="9" hidden="1"/>
    <cellStyle name="Followed Hyperlink" xfId="7055" builtinId="9" hidden="1"/>
    <cellStyle name="Followed Hyperlink" xfId="6955" builtinId="9" hidden="1"/>
    <cellStyle name="Followed Hyperlink" xfId="7060" builtinId="9" hidden="1"/>
    <cellStyle name="Followed Hyperlink" xfId="7057" builtinId="9" hidden="1"/>
    <cellStyle name="Followed Hyperlink" xfId="7050" builtinId="9" hidden="1"/>
    <cellStyle name="Followed Hyperlink" xfId="7066" builtinId="9" hidden="1"/>
    <cellStyle name="Followed Hyperlink" xfId="7059" builtinId="9" hidden="1"/>
    <cellStyle name="Followed Hyperlink" xfId="7048" builtinId="9" hidden="1"/>
    <cellStyle name="Followed Hyperlink" xfId="7061" builtinId="9" hidden="1"/>
    <cellStyle name="Followed Hyperlink" xfId="7054" builtinId="9" hidden="1"/>
    <cellStyle name="Followed Hyperlink" xfId="7047" builtinId="9" hidden="1"/>
    <cellStyle name="Followed Hyperlink" xfId="7063" builtinId="9" hidden="1"/>
    <cellStyle name="Followed Hyperlink" xfId="7052" builtinId="9" hidden="1"/>
    <cellStyle name="Followed Hyperlink" xfId="7064" builtinId="9" hidden="1"/>
    <cellStyle name="Followed Hyperlink" xfId="7215" builtinId="9" hidden="1"/>
    <cellStyle name="Followed Hyperlink" xfId="7216" builtinId="9" hidden="1"/>
    <cellStyle name="Followed Hyperlink" xfId="7217" builtinId="9" hidden="1"/>
    <cellStyle name="Followed Hyperlink" xfId="7218" builtinId="9" hidden="1"/>
    <cellStyle name="Followed Hyperlink" xfId="7219" builtinId="9" hidden="1"/>
    <cellStyle name="Followed Hyperlink" xfId="7220" builtinId="9" hidden="1"/>
    <cellStyle name="Followed Hyperlink" xfId="7221" builtinId="9" hidden="1"/>
    <cellStyle name="Followed Hyperlink" xfId="7222" builtinId="9" hidden="1"/>
    <cellStyle name="Followed Hyperlink" xfId="7223" builtinId="9" hidden="1"/>
    <cellStyle name="Followed Hyperlink" xfId="7224" builtinId="9" hidden="1"/>
    <cellStyle name="Followed Hyperlink" xfId="7225" builtinId="9" hidden="1"/>
    <cellStyle name="Followed Hyperlink" xfId="7226" builtinId="9" hidden="1"/>
    <cellStyle name="Followed Hyperlink" xfId="7227" builtinId="9" hidden="1"/>
    <cellStyle name="Followed Hyperlink" xfId="7228" builtinId="9" hidden="1"/>
    <cellStyle name="Followed Hyperlink" xfId="7229" builtinId="9" hidden="1"/>
    <cellStyle name="Followed Hyperlink" xfId="7230" builtinId="9" hidden="1"/>
    <cellStyle name="Followed Hyperlink" xfId="7231" builtinId="9" hidden="1"/>
    <cellStyle name="Followed Hyperlink" xfId="7232" builtinId="9" hidden="1"/>
    <cellStyle name="Followed Hyperlink" xfId="7233" builtinId="9" hidden="1"/>
    <cellStyle name="Followed Hyperlink" xfId="7234" builtinId="9" hidden="1"/>
    <cellStyle name="Followed Hyperlink" xfId="7235" builtinId="9" hidden="1"/>
    <cellStyle name="Followed Hyperlink" xfId="7236" builtinId="9" hidden="1"/>
    <cellStyle name="Followed Hyperlink" xfId="7238" builtinId="9" hidden="1"/>
    <cellStyle name="Followed Hyperlink" xfId="7239" builtinId="9" hidden="1"/>
    <cellStyle name="Followed Hyperlink" xfId="7240" builtinId="9" hidden="1"/>
    <cellStyle name="Followed Hyperlink" xfId="7241" builtinId="9" hidden="1"/>
    <cellStyle name="Followed Hyperlink" xfId="7242" builtinId="9" hidden="1"/>
    <cellStyle name="Followed Hyperlink" xfId="7243" builtinId="9" hidden="1"/>
    <cellStyle name="Followed Hyperlink" xfId="7244" builtinId="9" hidden="1"/>
    <cellStyle name="Followed Hyperlink" xfId="7245" builtinId="9" hidden="1"/>
    <cellStyle name="Followed Hyperlink" xfId="7246" builtinId="9" hidden="1"/>
    <cellStyle name="Followed Hyperlink" xfId="7247" builtinId="9" hidden="1"/>
    <cellStyle name="Followed Hyperlink" xfId="7248" builtinId="9" hidden="1"/>
    <cellStyle name="Followed Hyperlink" xfId="7249" builtinId="9" hidden="1"/>
    <cellStyle name="Followed Hyperlink" xfId="7250" builtinId="9" hidden="1"/>
    <cellStyle name="Followed Hyperlink" xfId="7251" builtinId="9" hidden="1"/>
    <cellStyle name="Followed Hyperlink" xfId="7286" builtinId="9" hidden="1"/>
    <cellStyle name="Followed Hyperlink" xfId="7285" builtinId="9" hidden="1"/>
    <cellStyle name="Followed Hyperlink" xfId="7044" builtinId="9" hidden="1"/>
    <cellStyle name="Followed Hyperlink" xfId="7045" builtinId="9" hidden="1"/>
    <cellStyle name="Followed Hyperlink" xfId="7260" builtinId="9" hidden="1"/>
    <cellStyle name="Followed Hyperlink" xfId="7258" builtinId="9" hidden="1"/>
    <cellStyle name="Followed Hyperlink" xfId="7237" builtinId="9" hidden="1"/>
    <cellStyle name="Followed Hyperlink" xfId="7255" builtinId="9" hidden="1"/>
    <cellStyle name="Followed Hyperlink" xfId="7254" builtinId="9" hidden="1"/>
    <cellStyle name="Followed Hyperlink" xfId="7253" builtinId="9" hidden="1"/>
    <cellStyle name="Followed Hyperlink" xfId="7252" builtinId="9" hidden="1"/>
    <cellStyle name="Followed Hyperlink" xfId="7256" builtinId="9" hidden="1"/>
    <cellStyle name="Followed Hyperlink" xfId="7262" builtinId="9" hidden="1"/>
    <cellStyle name="Followed Hyperlink" xfId="7261" builtinId="9" hidden="1"/>
    <cellStyle name="Followed Hyperlink" xfId="7259" builtinId="9" hidden="1"/>
    <cellStyle name="Followed Hyperlink" xfId="7257" builtinId="9" hidden="1"/>
    <cellStyle name="Followed Hyperlink" xfId="7281" builtinId="9" hidden="1"/>
    <cellStyle name="Followed Hyperlink" xfId="7277" builtinId="9" hidden="1"/>
    <cellStyle name="Followed Hyperlink" xfId="7273" builtinId="9" hidden="1"/>
    <cellStyle name="Followed Hyperlink" xfId="7269" builtinId="9" hidden="1"/>
    <cellStyle name="Followed Hyperlink" xfId="7265" builtinId="9" hidden="1"/>
    <cellStyle name="Followed Hyperlink" xfId="7040" builtinId="9" hidden="1"/>
    <cellStyle name="Followed Hyperlink" xfId="7284" builtinId="9" hidden="1"/>
    <cellStyle name="Followed Hyperlink" xfId="7280" builtinId="9" hidden="1"/>
    <cellStyle name="Followed Hyperlink" xfId="7276" builtinId="9" hidden="1"/>
    <cellStyle name="Followed Hyperlink" xfId="7272" builtinId="9" hidden="1"/>
    <cellStyle name="Followed Hyperlink" xfId="7268" builtinId="9" hidden="1"/>
    <cellStyle name="Followed Hyperlink" xfId="7264" builtinId="9" hidden="1"/>
    <cellStyle name="Followed Hyperlink" xfId="7283" builtinId="9" hidden="1"/>
    <cellStyle name="Followed Hyperlink" xfId="7279" builtinId="9" hidden="1"/>
    <cellStyle name="Followed Hyperlink" xfId="7275" builtinId="9" hidden="1"/>
    <cellStyle name="Followed Hyperlink" xfId="7271" builtinId="9" hidden="1"/>
    <cellStyle name="Followed Hyperlink" xfId="7267" builtinId="9" hidden="1"/>
    <cellStyle name="Followed Hyperlink" xfId="7287" builtinId="9" hidden="1"/>
    <cellStyle name="Followed Hyperlink" xfId="7034" builtinId="9" hidden="1"/>
    <cellStyle name="Followed Hyperlink" xfId="7282" builtinId="9" hidden="1"/>
    <cellStyle name="Followed Hyperlink" xfId="7278" builtinId="9" hidden="1"/>
    <cellStyle name="Followed Hyperlink" xfId="7274" builtinId="9" hidden="1"/>
    <cellStyle name="Followed Hyperlink" xfId="7270" builtinId="9" hidden="1"/>
    <cellStyle name="Followed Hyperlink" xfId="7266" builtinId="9" hidden="1"/>
    <cellStyle name="Followed Hyperlink" xfId="7263" builtinId="9" hidden="1"/>
    <cellStyle name="Followed Hyperlink" xfId="7288" builtinId="9" hidden="1"/>
    <cellStyle name="Followed Hyperlink" xfId="7289" builtinId="9" hidden="1"/>
    <cellStyle name="Followed Hyperlink" xfId="7290" builtinId="9" hidden="1"/>
    <cellStyle name="Followed Hyperlink" xfId="7291" builtinId="9" hidden="1"/>
    <cellStyle name="Followed Hyperlink" xfId="7292" builtinId="9" hidden="1"/>
    <cellStyle name="Followed Hyperlink" xfId="7293" builtinId="9" hidden="1"/>
    <cellStyle name="Followed Hyperlink" xfId="7294" builtinId="9" hidden="1"/>
    <cellStyle name="Followed Hyperlink" xfId="7295" builtinId="9" hidden="1"/>
    <cellStyle name="Followed Hyperlink" xfId="7296" builtinId="9" hidden="1"/>
    <cellStyle name="Followed Hyperlink" xfId="7297" builtinId="9" hidden="1"/>
    <cellStyle name="Followed Hyperlink" xfId="7298" builtinId="9" hidden="1"/>
    <cellStyle name="Followed Hyperlink" xfId="7299" builtinId="9" hidden="1"/>
    <cellStyle name="Followed Hyperlink" xfId="7300" builtinId="9" hidden="1"/>
    <cellStyle name="Followed Hyperlink" xfId="7301" builtinId="9" hidden="1"/>
    <cellStyle name="Followed Hyperlink" xfId="7302" builtinId="9" hidden="1"/>
    <cellStyle name="Followed Hyperlink" xfId="7303" builtinId="9" hidden="1"/>
    <cellStyle name="Followed Hyperlink" xfId="7304" builtinId="9" hidden="1"/>
    <cellStyle name="Followed Hyperlink" xfId="7305" builtinId="9" hidden="1"/>
    <cellStyle name="Followed Hyperlink" xfId="7306" builtinId="9" hidden="1"/>
    <cellStyle name="Followed Hyperlink" xfId="7307" builtinId="9" hidden="1"/>
    <cellStyle name="Followed Hyperlink" xfId="7308" builtinId="9" hidden="1"/>
    <cellStyle name="Followed Hyperlink" xfId="7309" builtinId="9" hidden="1"/>
    <cellStyle name="Followed Hyperlink" xfId="7310" builtinId="9" hidden="1"/>
    <cellStyle name="Followed Hyperlink" xfId="7311" builtinId="9" hidden="1"/>
    <cellStyle name="Followed Hyperlink" xfId="7312" builtinId="9" hidden="1"/>
    <cellStyle name="Followed Hyperlink" xfId="7313" builtinId="9" hidden="1"/>
    <cellStyle name="Followed Hyperlink" xfId="7314" builtinId="9" hidden="1"/>
    <cellStyle name="Followed Hyperlink" xfId="7315" builtinId="9" hidden="1"/>
    <cellStyle name="Followed Hyperlink" xfId="7316" builtinId="9" hidden="1"/>
    <cellStyle name="Followed Hyperlink" xfId="7317" builtinId="9" hidden="1"/>
    <cellStyle name="Followed Hyperlink" xfId="7318" builtinId="9" hidden="1"/>
    <cellStyle name="Followed Hyperlink" xfId="7321" builtinId="9" hidden="1"/>
    <cellStyle name="Followed Hyperlink" xfId="7322" builtinId="9" hidden="1"/>
    <cellStyle name="Followed Hyperlink" xfId="7323" builtinId="9" hidden="1"/>
    <cellStyle name="Followed Hyperlink" xfId="7324" builtinId="9" hidden="1"/>
    <cellStyle name="Followed Hyperlink" xfId="7325" builtinId="9" hidden="1"/>
    <cellStyle name="Followed Hyperlink" xfId="7326" builtinId="9" hidden="1"/>
    <cellStyle name="Followed Hyperlink" xfId="7327" builtinId="9" hidden="1"/>
    <cellStyle name="Followed Hyperlink" xfId="7328" builtinId="9" hidden="1"/>
    <cellStyle name="Followed Hyperlink" xfId="7329" builtinId="9" hidden="1"/>
    <cellStyle name="Followed Hyperlink" xfId="7330" builtinId="9" hidden="1"/>
    <cellStyle name="Followed Hyperlink" xfId="7331" builtinId="9" hidden="1"/>
    <cellStyle name="Followed Hyperlink" xfId="7332" builtinId="9" hidden="1"/>
    <cellStyle name="Followed Hyperlink" xfId="7333" builtinId="9" hidden="1"/>
    <cellStyle name="Followed Hyperlink" xfId="7334" builtinId="9" hidden="1"/>
    <cellStyle name="Followed Hyperlink" xfId="7335" builtinId="9" hidden="1"/>
    <cellStyle name="Followed Hyperlink" xfId="7336" builtinId="9" hidden="1"/>
    <cellStyle name="Followed Hyperlink" xfId="7337" builtinId="9" hidden="1"/>
    <cellStyle name="Followed Hyperlink" xfId="7338" builtinId="9" hidden="1"/>
    <cellStyle name="Followed Hyperlink" xfId="7339" builtinId="9" hidden="1"/>
    <cellStyle name="Followed Hyperlink" xfId="7340" builtinId="9" hidden="1"/>
    <cellStyle name="Followed Hyperlink" xfId="7341" builtinId="9" hidden="1"/>
    <cellStyle name="Followed Hyperlink" xfId="7342" builtinId="9" hidden="1"/>
    <cellStyle name="Followed Hyperlink" xfId="7343" builtinId="9" hidden="1"/>
    <cellStyle name="Followed Hyperlink" xfId="7344" builtinId="9" hidden="1"/>
    <cellStyle name="Followed Hyperlink" xfId="7345" builtinId="9" hidden="1"/>
    <cellStyle name="Followed Hyperlink" xfId="7346" builtinId="9" hidden="1"/>
    <cellStyle name="Followed Hyperlink" xfId="7347" builtinId="9" hidden="1"/>
    <cellStyle name="Followed Hyperlink" xfId="7348" builtinId="9" hidden="1"/>
    <cellStyle name="Followed Hyperlink" xfId="7349" builtinId="9" hidden="1"/>
    <cellStyle name="Followed Hyperlink" xfId="7350" builtinId="9" hidden="1"/>
    <cellStyle name="Followed Hyperlink" xfId="7351" builtinId="9" hidden="1"/>
    <cellStyle name="Followed Hyperlink" xfId="7352" builtinId="9" hidden="1"/>
    <cellStyle name="Followed Hyperlink" xfId="7353" builtinId="9" hidden="1"/>
    <cellStyle name="Followed Hyperlink" xfId="7354" builtinId="9" hidden="1"/>
    <cellStyle name="Followed Hyperlink" xfId="7355" builtinId="9" hidden="1"/>
    <cellStyle name="Followed Hyperlink" xfId="7356" builtinId="9" hidden="1"/>
    <cellStyle name="Followed Hyperlink" xfId="7357" builtinId="9" hidden="1"/>
    <cellStyle name="Followed Hyperlink" xfId="7358" builtinId="9" hidden="1"/>
    <cellStyle name="Followed Hyperlink" xfId="7359" builtinId="9" hidden="1"/>
    <cellStyle name="Followed Hyperlink" xfId="7360" builtinId="9" hidden="1"/>
    <cellStyle name="Followed Hyperlink" xfId="7361" builtinId="9" hidden="1"/>
    <cellStyle name="Followed Hyperlink" xfId="7362" builtinId="9" hidden="1"/>
    <cellStyle name="Followed Hyperlink" xfId="7363" builtinId="9" hidden="1"/>
    <cellStyle name="Followed Hyperlink" xfId="7364" builtinId="9" hidden="1"/>
    <cellStyle name="Followed Hyperlink" xfId="7365" builtinId="9" hidden="1"/>
    <cellStyle name="Followed Hyperlink" xfId="7366" builtinId="9" hidden="1"/>
    <cellStyle name="Followed Hyperlink" xfId="7367" builtinId="9" hidden="1"/>
    <cellStyle name="Followed Hyperlink" xfId="7368" builtinId="9" hidden="1"/>
    <cellStyle name="Followed Hyperlink" xfId="7369" builtinId="9" hidden="1"/>
    <cellStyle name="Followed Hyperlink" xfId="7370" builtinId="9" hidden="1"/>
    <cellStyle name="Followed Hyperlink" xfId="7371" builtinId="9" hidden="1"/>
    <cellStyle name="Followed Hyperlink" xfId="7372" builtinId="9" hidden="1"/>
    <cellStyle name="Followed Hyperlink" xfId="7373" builtinId="9" hidden="1"/>
    <cellStyle name="Followed Hyperlink" xfId="7374" builtinId="9" hidden="1"/>
    <cellStyle name="Followed Hyperlink" xfId="7375" builtinId="9" hidden="1"/>
    <cellStyle name="Followed Hyperlink" xfId="7376" builtinId="9" hidden="1"/>
    <cellStyle name="Followed Hyperlink" xfId="7377" builtinId="9" hidden="1"/>
    <cellStyle name="Followed Hyperlink" xfId="7378" builtinId="9" hidden="1"/>
    <cellStyle name="Followed Hyperlink" xfId="7379" builtinId="9" hidden="1"/>
    <cellStyle name="Followed Hyperlink" xfId="7380" builtinId="9" hidden="1"/>
    <cellStyle name="Followed Hyperlink" xfId="7381" builtinId="9" hidden="1"/>
    <cellStyle name="Followed Hyperlink" xfId="7382" builtinId="9" hidden="1"/>
    <cellStyle name="Followed Hyperlink" xfId="7383" builtinId="9" hidden="1"/>
    <cellStyle name="Followed Hyperlink" xfId="7384" builtinId="9" hidden="1"/>
    <cellStyle name="Followed Hyperlink" xfId="7385" builtinId="9" hidden="1"/>
    <cellStyle name="Followed Hyperlink" xfId="7386" builtinId="9" hidden="1"/>
    <cellStyle name="Followed Hyperlink" xfId="7387" builtinId="9" hidden="1"/>
    <cellStyle name="Followed Hyperlink" xfId="7388" builtinId="9" hidden="1"/>
    <cellStyle name="Followed Hyperlink" xfId="7389" builtinId="9" hidden="1"/>
    <cellStyle name="Followed Hyperlink" xfId="7390" builtinId="9" hidden="1"/>
    <cellStyle name="Followed Hyperlink" xfId="7391" builtinId="9" hidden="1"/>
    <cellStyle name="Followed Hyperlink" xfId="7392" builtinId="9" hidden="1"/>
    <cellStyle name="Followed Hyperlink" xfId="7406" builtinId="9" hidden="1"/>
    <cellStyle name="Followed Hyperlink" xfId="7407" builtinId="9" hidden="1"/>
    <cellStyle name="Followed Hyperlink" xfId="7408" builtinId="9" hidden="1"/>
    <cellStyle name="Followed Hyperlink" xfId="7409" builtinId="9" hidden="1"/>
    <cellStyle name="Followed Hyperlink" xfId="7410" builtinId="9" hidden="1"/>
    <cellStyle name="Followed Hyperlink" xfId="7411" builtinId="9" hidden="1"/>
    <cellStyle name="Followed Hyperlink" xfId="7412" builtinId="9" hidden="1"/>
    <cellStyle name="Followed Hyperlink" xfId="7413" builtinId="9" hidden="1"/>
    <cellStyle name="Followed Hyperlink" xfId="7414" builtinId="9" hidden="1"/>
    <cellStyle name="Followed Hyperlink" xfId="7415" builtinId="9" hidden="1"/>
    <cellStyle name="Followed Hyperlink" xfId="7416" builtinId="9" hidden="1"/>
    <cellStyle name="Followed Hyperlink" xfId="7417" builtinId="9" hidden="1"/>
    <cellStyle name="Followed Hyperlink" xfId="7418" builtinId="9" hidden="1"/>
    <cellStyle name="Followed Hyperlink" xfId="7419" builtinId="9" hidden="1"/>
    <cellStyle name="Followed Hyperlink" xfId="7420" builtinId="9" hidden="1"/>
    <cellStyle name="Followed Hyperlink" xfId="7421" builtinId="9" hidden="1"/>
    <cellStyle name="Followed Hyperlink" xfId="7422" builtinId="9" hidden="1"/>
    <cellStyle name="Followed Hyperlink" xfId="7423" builtinId="9" hidden="1"/>
    <cellStyle name="Followed Hyperlink" xfId="7424" builtinId="9" hidden="1"/>
    <cellStyle name="Followed Hyperlink" xfId="7425" builtinId="9" hidden="1"/>
    <cellStyle name="Followed Hyperlink" xfId="7426" builtinId="9" hidden="1"/>
    <cellStyle name="Followed Hyperlink" xfId="7427" builtinId="9" hidden="1"/>
    <cellStyle name="Followed Hyperlink" xfId="7428" builtinId="9" hidden="1"/>
    <cellStyle name="Followed Hyperlink" xfId="7429" builtinId="9" hidden="1"/>
    <cellStyle name="Followed Hyperlink" xfId="7430" builtinId="9" hidden="1"/>
    <cellStyle name="Followed Hyperlink" xfId="7431" builtinId="9" hidden="1"/>
    <cellStyle name="Followed Hyperlink" xfId="7432" builtinId="9" hidden="1"/>
    <cellStyle name="Followed Hyperlink" xfId="7433" builtinId="9" hidden="1"/>
    <cellStyle name="Followed Hyperlink" xfId="7434" builtinId="9" hidden="1"/>
    <cellStyle name="Followed Hyperlink" xfId="7435" builtinId="9" hidden="1"/>
    <cellStyle name="Followed Hyperlink" xfId="7436" builtinId="9" hidden="1"/>
    <cellStyle name="Followed Hyperlink" xfId="7437" builtinId="9" hidden="1"/>
    <cellStyle name="Followed Hyperlink" xfId="7438" builtinId="9" hidden="1"/>
    <cellStyle name="Followed Hyperlink" xfId="7439" builtinId="9" hidden="1"/>
    <cellStyle name="Followed Hyperlink" xfId="7440" builtinId="9" hidden="1"/>
    <cellStyle name="Followed Hyperlink" xfId="7441" builtinId="9" hidden="1"/>
    <cellStyle name="Followed Hyperlink" xfId="7442" builtinId="9" hidden="1"/>
    <cellStyle name="Followed Hyperlink" xfId="7443" builtinId="9" hidden="1"/>
    <cellStyle name="Followed Hyperlink" xfId="7444" builtinId="9" hidden="1"/>
    <cellStyle name="Followed Hyperlink" xfId="7445" builtinId="9" hidden="1"/>
    <cellStyle name="Followed Hyperlink" xfId="7446" builtinId="9" hidden="1"/>
    <cellStyle name="Followed Hyperlink" xfId="7447" builtinId="9" hidden="1"/>
    <cellStyle name="Followed Hyperlink" xfId="7448" builtinId="9" hidden="1"/>
    <cellStyle name="Followed Hyperlink" xfId="7449" builtinId="9" hidden="1"/>
    <cellStyle name="Followed Hyperlink" xfId="7450" builtinId="9" hidden="1"/>
    <cellStyle name="Followed Hyperlink" xfId="7451" builtinId="9" hidden="1"/>
    <cellStyle name="Followed Hyperlink" xfId="7452" builtinId="9" hidden="1"/>
    <cellStyle name="Followed Hyperlink" xfId="7453" builtinId="9" hidden="1"/>
    <cellStyle name="Followed Hyperlink" xfId="7454" builtinId="9" hidden="1"/>
    <cellStyle name="Followed Hyperlink" xfId="7455" builtinId="9" hidden="1"/>
    <cellStyle name="Followed Hyperlink" xfId="7456" builtinId="9" hidden="1"/>
    <cellStyle name="Followed Hyperlink" xfId="7457" builtinId="9" hidden="1"/>
    <cellStyle name="Followed Hyperlink" xfId="7458" builtinId="9" hidden="1"/>
    <cellStyle name="Followed Hyperlink" xfId="7459" builtinId="9" hidden="1"/>
    <cellStyle name="Followed Hyperlink" xfId="7460" builtinId="9" hidden="1"/>
    <cellStyle name="Followed Hyperlink" xfId="7461" builtinId="9" hidden="1"/>
    <cellStyle name="Followed Hyperlink" xfId="7462" builtinId="9" hidden="1"/>
    <cellStyle name="Followed Hyperlink" xfId="7463" builtinId="9" hidden="1"/>
    <cellStyle name="Followed Hyperlink" xfId="7464" builtinId="9" hidden="1"/>
    <cellStyle name="Followed Hyperlink" xfId="7465" builtinId="9" hidden="1"/>
    <cellStyle name="Followed Hyperlink" xfId="7466" builtinId="9" hidden="1"/>
    <cellStyle name="Followed Hyperlink" xfId="7467" builtinId="9" hidden="1"/>
    <cellStyle name="Followed Hyperlink" xfId="7468" builtinId="9" hidden="1"/>
    <cellStyle name="Followed Hyperlink" xfId="7469" builtinId="9" hidden="1"/>
    <cellStyle name="Followed Hyperlink" xfId="7470" builtinId="9" hidden="1"/>
    <cellStyle name="Followed Hyperlink" xfId="7471" builtinId="9" hidden="1"/>
    <cellStyle name="Followed Hyperlink" xfId="7472" builtinId="9" hidden="1"/>
    <cellStyle name="Followed Hyperlink" xfId="7473" builtinId="9" hidden="1"/>
    <cellStyle name="Followed Hyperlink" xfId="7474" builtinId="9" hidden="1"/>
    <cellStyle name="Followed Hyperlink" xfId="7475" builtinId="9" hidden="1"/>
    <cellStyle name="Followed Hyperlink" xfId="7476" builtinId="9" hidden="1"/>
    <cellStyle name="Followed Hyperlink" xfId="7477" builtinId="9" hidden="1"/>
    <cellStyle name="Followed Hyperlink" xfId="7512" builtinId="9" hidden="1"/>
    <cellStyle name="Followed Hyperlink" xfId="7513" builtinId="9" hidden="1"/>
    <cellStyle name="Followed Hyperlink" xfId="7514" builtinId="9" hidden="1"/>
    <cellStyle name="Followed Hyperlink" xfId="7515" builtinId="9" hidden="1"/>
    <cellStyle name="Followed Hyperlink" xfId="7516" builtinId="9" hidden="1"/>
    <cellStyle name="Followed Hyperlink" xfId="7517" builtinId="9" hidden="1"/>
    <cellStyle name="Followed Hyperlink" xfId="7518" builtinId="9" hidden="1"/>
    <cellStyle name="Followed Hyperlink" xfId="7519" builtinId="9" hidden="1"/>
    <cellStyle name="Followed Hyperlink" xfId="7520" builtinId="9" hidden="1"/>
    <cellStyle name="Followed Hyperlink" xfId="7521" builtinId="9" hidden="1"/>
    <cellStyle name="Followed Hyperlink" xfId="7522" builtinId="9" hidden="1"/>
    <cellStyle name="Followed Hyperlink" xfId="7523" builtinId="9" hidden="1"/>
    <cellStyle name="Followed Hyperlink" xfId="7524" builtinId="9" hidden="1"/>
    <cellStyle name="Followed Hyperlink" xfId="7525" builtinId="9" hidden="1"/>
    <cellStyle name="Followed Hyperlink" xfId="7526" builtinId="9" hidden="1"/>
    <cellStyle name="Followed Hyperlink" xfId="7527" builtinId="9" hidden="1"/>
    <cellStyle name="Followed Hyperlink" xfId="7528" builtinId="9" hidden="1"/>
    <cellStyle name="Followed Hyperlink" xfId="7529" builtinId="9" hidden="1"/>
    <cellStyle name="Followed Hyperlink" xfId="7530" builtinId="9" hidden="1"/>
    <cellStyle name="Followed Hyperlink" xfId="7531" builtinId="9" hidden="1"/>
    <cellStyle name="Followed Hyperlink" xfId="7532" builtinId="9" hidden="1"/>
    <cellStyle name="Followed Hyperlink" xfId="7533" builtinId="9" hidden="1"/>
    <cellStyle name="Followed Hyperlink" xfId="7534" builtinId="9" hidden="1"/>
    <cellStyle name="Followed Hyperlink" xfId="7535" builtinId="9" hidden="1"/>
    <cellStyle name="Followed Hyperlink" xfId="7536" builtinId="9" hidden="1"/>
    <cellStyle name="Followed Hyperlink" xfId="7537" builtinId="9" hidden="1"/>
    <cellStyle name="Followed Hyperlink" xfId="7538" builtinId="9" hidden="1"/>
    <cellStyle name="Followed Hyperlink" xfId="7539" builtinId="9" hidden="1"/>
    <cellStyle name="Followed Hyperlink" xfId="7540" builtinId="9" hidden="1"/>
    <cellStyle name="Followed Hyperlink" xfId="7541" builtinId="9" hidden="1"/>
    <cellStyle name="Followed Hyperlink" xfId="7542" builtinId="9" hidden="1"/>
    <cellStyle name="Followed Hyperlink" xfId="7543" builtinId="9" hidden="1"/>
    <cellStyle name="Followed Hyperlink" xfId="7544" builtinId="9" hidden="1"/>
    <cellStyle name="Followed Hyperlink" xfId="7545" builtinId="9" hidden="1"/>
    <cellStyle name="Followed Hyperlink" xfId="7546" builtinId="9" hidden="1"/>
    <cellStyle name="Followed Hyperlink" xfId="7547" builtinId="9" hidden="1"/>
    <cellStyle name="Followed Hyperlink" xfId="7548" builtinId="9" hidden="1"/>
    <cellStyle name="Followed Hyperlink" xfId="7549" builtinId="9" hidden="1"/>
    <cellStyle name="Followed Hyperlink" xfId="7550" builtinId="9" hidden="1"/>
    <cellStyle name="Followed Hyperlink" xfId="7551" builtinId="9" hidden="1"/>
    <cellStyle name="Followed Hyperlink" xfId="7552" builtinId="9" hidden="1"/>
    <cellStyle name="Followed Hyperlink" xfId="7553" builtinId="9" hidden="1"/>
    <cellStyle name="Followed Hyperlink" xfId="7554" builtinId="9" hidden="1"/>
    <cellStyle name="Followed Hyperlink" xfId="7555" builtinId="9" hidden="1"/>
    <cellStyle name="Followed Hyperlink" xfId="7556" builtinId="9" hidden="1"/>
    <cellStyle name="Followed Hyperlink" xfId="7557" builtinId="9" hidden="1"/>
    <cellStyle name="Followed Hyperlink" xfId="7558" builtinId="9" hidden="1"/>
    <cellStyle name="Followed Hyperlink" xfId="7559" builtinId="9" hidden="1"/>
    <cellStyle name="Followed Hyperlink" xfId="7560" builtinId="9" hidden="1"/>
    <cellStyle name="Followed Hyperlink" xfId="7561" builtinId="9" hidden="1"/>
    <cellStyle name="Followed Hyperlink" xfId="7562" builtinId="9" hidden="1"/>
    <cellStyle name="Followed Hyperlink" xfId="7563" builtinId="9" hidden="1"/>
    <cellStyle name="Followed Hyperlink" xfId="7564" builtinId="9" hidden="1"/>
    <cellStyle name="Followed Hyperlink" xfId="7565" builtinId="9" hidden="1"/>
    <cellStyle name="Followed Hyperlink" xfId="7566" builtinId="9" hidden="1"/>
    <cellStyle name="Followed Hyperlink" xfId="7567" builtinId="9" hidden="1"/>
    <cellStyle name="Followed Hyperlink" xfId="7568" builtinId="9" hidden="1"/>
    <cellStyle name="Followed Hyperlink" xfId="7569" builtinId="9" hidden="1"/>
    <cellStyle name="Followed Hyperlink" xfId="7570" builtinId="9" hidden="1"/>
    <cellStyle name="Followed Hyperlink" xfId="7571" builtinId="9" hidden="1"/>
    <cellStyle name="Followed Hyperlink" xfId="7572" builtinId="9" hidden="1"/>
    <cellStyle name="Followed Hyperlink" xfId="7573" builtinId="9" hidden="1"/>
    <cellStyle name="Followed Hyperlink" xfId="7574" builtinId="9" hidden="1"/>
    <cellStyle name="Followed Hyperlink" xfId="7575" builtinId="9" hidden="1"/>
    <cellStyle name="Followed Hyperlink" xfId="7576" builtinId="9" hidden="1"/>
    <cellStyle name="Followed Hyperlink" xfId="7577" builtinId="9" hidden="1"/>
    <cellStyle name="Followed Hyperlink" xfId="7578" builtinId="9" hidden="1"/>
    <cellStyle name="Followed Hyperlink" xfId="7579" builtinId="9" hidden="1"/>
    <cellStyle name="Followed Hyperlink" xfId="7580" builtinId="9" hidden="1"/>
    <cellStyle name="Followed Hyperlink" xfId="7581" builtinId="9" hidden="1"/>
    <cellStyle name="Followed Hyperlink" xfId="7582" builtinId="9" hidden="1"/>
    <cellStyle name="Followed Hyperlink" xfId="7583" builtinId="9" hidden="1"/>
    <cellStyle name="Followed Hyperlink" xfId="7483" builtinId="9" hidden="1"/>
    <cellStyle name="Followed Hyperlink" xfId="7489" builtinId="9" hidden="1"/>
    <cellStyle name="Followed Hyperlink" xfId="7480" builtinId="9" hidden="1"/>
    <cellStyle name="Followed Hyperlink" xfId="7490" builtinId="9" hidden="1"/>
    <cellStyle name="Followed Hyperlink" xfId="7479" builtinId="9" hidden="1"/>
    <cellStyle name="Followed Hyperlink" xfId="7487" builtinId="9" hidden="1"/>
    <cellStyle name="Followed Hyperlink" xfId="7405" builtinId="9" hidden="1"/>
    <cellStyle name="Followed Hyperlink" xfId="7485" builtinId="9" hidden="1"/>
    <cellStyle name="Followed Hyperlink" xfId="7478" builtinId="9" hidden="1"/>
    <cellStyle name="Followed Hyperlink" xfId="7484" builtinId="9" hidden="1"/>
    <cellStyle name="Followed Hyperlink" xfId="7508" builtinId="9" hidden="1"/>
    <cellStyle name="Followed Hyperlink" xfId="7488" builtinId="9" hidden="1"/>
    <cellStyle name="Followed Hyperlink" xfId="7482" builtinId="9" hidden="1"/>
    <cellStyle name="Followed Hyperlink" xfId="7481" builtinId="9" hidden="1"/>
    <cellStyle name="Followed Hyperlink" xfId="7491" builtinId="9" hidden="1"/>
    <cellStyle name="Followed Hyperlink" xfId="7505" builtinId="9" hidden="1"/>
    <cellStyle name="Followed Hyperlink" xfId="7503" builtinId="9" hidden="1"/>
    <cellStyle name="Followed Hyperlink" xfId="7496" builtinId="9" hidden="1"/>
    <cellStyle name="Followed Hyperlink" xfId="7511" builtinId="9" hidden="1"/>
    <cellStyle name="Followed Hyperlink" xfId="7501" builtinId="9" hidden="1"/>
    <cellStyle name="Followed Hyperlink" xfId="7589" builtinId="9" hidden="1"/>
    <cellStyle name="Followed Hyperlink" xfId="7494" builtinId="9" hidden="1"/>
    <cellStyle name="Followed Hyperlink" xfId="7509" builtinId="9" hidden="1"/>
    <cellStyle name="Followed Hyperlink" xfId="7506" builtinId="9" hidden="1"/>
    <cellStyle name="Followed Hyperlink" xfId="7500" builtinId="9" hidden="1"/>
    <cellStyle name="Followed Hyperlink" xfId="7404" builtinId="9" hidden="1"/>
    <cellStyle name="Followed Hyperlink" xfId="7588" builtinId="9" hidden="1"/>
    <cellStyle name="Followed Hyperlink" xfId="7498" builtinId="9" hidden="1"/>
    <cellStyle name="Followed Hyperlink" xfId="7495" builtinId="9" hidden="1"/>
    <cellStyle name="Followed Hyperlink" xfId="7510" builtinId="9" hidden="1"/>
    <cellStyle name="Followed Hyperlink" xfId="7504" builtinId="9" hidden="1"/>
    <cellStyle name="Followed Hyperlink" xfId="7493" builtinId="9" hidden="1"/>
    <cellStyle name="Followed Hyperlink" xfId="7587" builtinId="9" hidden="1"/>
    <cellStyle name="Followed Hyperlink" xfId="7502" builtinId="9" hidden="1"/>
    <cellStyle name="Followed Hyperlink" xfId="7499" builtinId="9" hidden="1"/>
    <cellStyle name="Followed Hyperlink" xfId="7492" builtinId="9" hidden="1"/>
    <cellStyle name="Followed Hyperlink" xfId="7507" builtinId="9" hidden="1"/>
    <cellStyle name="Followed Hyperlink" xfId="7497" builtinId="9" hidden="1"/>
    <cellStyle name="Followed Hyperlink" xfId="7590" builtinId="9" hidden="1"/>
    <cellStyle name="Followed Hyperlink" xfId="7591" builtinId="9" hidden="1"/>
    <cellStyle name="Followed Hyperlink" xfId="7592" builtinId="9" hidden="1"/>
    <cellStyle name="Followed Hyperlink" xfId="7593" builtinId="9" hidden="1"/>
    <cellStyle name="Followed Hyperlink" xfId="7594" builtinId="9" hidden="1"/>
    <cellStyle name="Followed Hyperlink" xfId="7595" builtinId="9" hidden="1"/>
    <cellStyle name="Followed Hyperlink" xfId="7596" builtinId="9" hidden="1"/>
    <cellStyle name="Followed Hyperlink" xfId="7597" builtinId="9" hidden="1"/>
    <cellStyle name="Followed Hyperlink" xfId="7598" builtinId="9" hidden="1"/>
    <cellStyle name="Followed Hyperlink" xfId="7599" builtinId="9" hidden="1"/>
    <cellStyle name="Followed Hyperlink" xfId="7600" builtinId="9" hidden="1"/>
    <cellStyle name="Followed Hyperlink" xfId="7601" builtinId="9" hidden="1"/>
    <cellStyle name="Followed Hyperlink" xfId="7602" builtinId="9" hidden="1"/>
    <cellStyle name="Followed Hyperlink" xfId="7603" builtinId="9" hidden="1"/>
    <cellStyle name="Followed Hyperlink" xfId="7604" builtinId="9" hidden="1"/>
    <cellStyle name="Followed Hyperlink" xfId="7605" builtinId="9" hidden="1"/>
    <cellStyle name="Followed Hyperlink" xfId="7606" builtinId="9" hidden="1"/>
    <cellStyle name="Followed Hyperlink" xfId="7607" builtinId="9" hidden="1"/>
    <cellStyle name="Followed Hyperlink" xfId="7608" builtinId="9" hidden="1"/>
    <cellStyle name="Followed Hyperlink" xfId="7609" builtinId="9" hidden="1"/>
    <cellStyle name="Followed Hyperlink" xfId="7610" builtinId="9" hidden="1"/>
    <cellStyle name="Followed Hyperlink" xfId="7611" builtinId="9" hidden="1"/>
    <cellStyle name="Followed Hyperlink" xfId="7612" builtinId="9" hidden="1"/>
    <cellStyle name="Followed Hyperlink" xfId="7613" builtinId="9" hidden="1"/>
    <cellStyle name="Followed Hyperlink" xfId="7614" builtinId="9" hidden="1"/>
    <cellStyle name="Followed Hyperlink" xfId="7615" builtinId="9" hidden="1"/>
    <cellStyle name="Followed Hyperlink" xfId="7616" builtinId="9" hidden="1"/>
    <cellStyle name="Followed Hyperlink" xfId="7617" builtinId="9" hidden="1"/>
    <cellStyle name="Followed Hyperlink" xfId="7618" builtinId="9" hidden="1"/>
    <cellStyle name="Followed Hyperlink" xfId="7619" builtinId="9" hidden="1"/>
    <cellStyle name="Followed Hyperlink" xfId="7620" builtinId="9" hidden="1"/>
    <cellStyle name="Followed Hyperlink" xfId="7621" builtinId="9" hidden="1"/>
    <cellStyle name="Followed Hyperlink" xfId="7622" builtinId="9" hidden="1"/>
    <cellStyle name="Followed Hyperlink" xfId="7623" builtinId="9" hidden="1"/>
    <cellStyle name="Followed Hyperlink" xfId="7628" builtinId="9" hidden="1"/>
    <cellStyle name="Followed Hyperlink" xfId="7629" builtinId="9" hidden="1"/>
    <cellStyle name="Followed Hyperlink" xfId="7630" builtinId="9" hidden="1"/>
    <cellStyle name="Followed Hyperlink" xfId="7631" builtinId="9" hidden="1"/>
    <cellStyle name="Followed Hyperlink" xfId="7632" builtinId="9" hidden="1"/>
    <cellStyle name="Followed Hyperlink" xfId="7633" builtinId="9" hidden="1"/>
    <cellStyle name="Followed Hyperlink" xfId="7634" builtinId="9" hidden="1"/>
    <cellStyle name="Followed Hyperlink" xfId="7635" builtinId="9" hidden="1"/>
    <cellStyle name="Followed Hyperlink" xfId="7636" builtinId="9" hidden="1"/>
    <cellStyle name="Followed Hyperlink" xfId="7637" builtinId="9" hidden="1"/>
    <cellStyle name="Followed Hyperlink" xfId="7638" builtinId="9" hidden="1"/>
    <cellStyle name="Followed Hyperlink" xfId="7639" builtinId="9" hidden="1"/>
    <cellStyle name="Followed Hyperlink" xfId="7640" builtinId="9" hidden="1"/>
    <cellStyle name="Followed Hyperlink" xfId="7641" builtinId="9" hidden="1"/>
    <cellStyle name="Followed Hyperlink" xfId="7642" builtinId="9" hidden="1"/>
    <cellStyle name="Followed Hyperlink" xfId="7643" builtinId="9" hidden="1"/>
    <cellStyle name="Followed Hyperlink" xfId="7644" builtinId="9" hidden="1"/>
    <cellStyle name="Followed Hyperlink" xfId="7645" builtinId="9" hidden="1"/>
    <cellStyle name="Followed Hyperlink" xfId="7646" builtinId="9" hidden="1"/>
    <cellStyle name="Followed Hyperlink" xfId="7647" builtinId="9" hidden="1"/>
    <cellStyle name="Followed Hyperlink" xfId="7648" builtinId="9" hidden="1"/>
    <cellStyle name="Followed Hyperlink" xfId="7649" builtinId="9" hidden="1"/>
    <cellStyle name="Followed Hyperlink" xfId="7650" builtinId="9" hidden="1"/>
    <cellStyle name="Followed Hyperlink" xfId="7651" builtinId="9" hidden="1"/>
    <cellStyle name="Followed Hyperlink" xfId="7652" builtinId="9" hidden="1"/>
    <cellStyle name="Followed Hyperlink" xfId="7653" builtinId="9" hidden="1"/>
    <cellStyle name="Followed Hyperlink" xfId="7654" builtinId="9" hidden="1"/>
    <cellStyle name="Followed Hyperlink" xfId="7655" builtinId="9" hidden="1"/>
    <cellStyle name="Followed Hyperlink" xfId="7656" builtinId="9" hidden="1"/>
    <cellStyle name="Followed Hyperlink" xfId="7657" builtinId="9" hidden="1"/>
    <cellStyle name="Followed Hyperlink" xfId="7658" builtinId="9" hidden="1"/>
    <cellStyle name="Followed Hyperlink" xfId="7659" builtinId="9" hidden="1"/>
    <cellStyle name="Followed Hyperlink" xfId="7660" builtinId="9" hidden="1"/>
    <cellStyle name="Followed Hyperlink" xfId="7661" builtinId="9" hidden="1"/>
    <cellStyle name="Followed Hyperlink" xfId="7662" builtinId="9" hidden="1"/>
    <cellStyle name="Followed Hyperlink" xfId="7663" builtinId="9" hidden="1"/>
    <cellStyle name="Followed Hyperlink" xfId="7664" builtinId="9" hidden="1"/>
    <cellStyle name="Followed Hyperlink" xfId="7665" builtinId="9" hidden="1"/>
    <cellStyle name="Followed Hyperlink" xfId="7666" builtinId="9" hidden="1"/>
    <cellStyle name="Followed Hyperlink" xfId="7667" builtinId="9" hidden="1"/>
    <cellStyle name="Followed Hyperlink" xfId="7668" builtinId="9" hidden="1"/>
    <cellStyle name="Followed Hyperlink" xfId="7669" builtinId="9" hidden="1"/>
    <cellStyle name="Followed Hyperlink" xfId="7670" builtinId="9" hidden="1"/>
    <cellStyle name="Followed Hyperlink" xfId="7671" builtinId="9" hidden="1"/>
    <cellStyle name="Followed Hyperlink" xfId="7672" builtinId="9" hidden="1"/>
    <cellStyle name="Followed Hyperlink" xfId="7673" builtinId="9" hidden="1"/>
    <cellStyle name="Followed Hyperlink" xfId="7674" builtinId="9" hidden="1"/>
    <cellStyle name="Followed Hyperlink" xfId="7675" builtinId="9" hidden="1"/>
    <cellStyle name="Followed Hyperlink" xfId="7676" builtinId="9" hidden="1"/>
    <cellStyle name="Followed Hyperlink" xfId="7677" builtinId="9" hidden="1"/>
    <cellStyle name="Followed Hyperlink" xfId="7678" builtinId="9" hidden="1"/>
    <cellStyle name="Followed Hyperlink" xfId="7679" builtinId="9" hidden="1"/>
    <cellStyle name="Followed Hyperlink" xfId="7680" builtinId="9" hidden="1"/>
    <cellStyle name="Followed Hyperlink" xfId="7681" builtinId="9" hidden="1"/>
    <cellStyle name="Followed Hyperlink" xfId="7682" builtinId="9" hidden="1"/>
    <cellStyle name="Followed Hyperlink" xfId="7683" builtinId="9" hidden="1"/>
    <cellStyle name="Followed Hyperlink" xfId="7684" builtinId="9" hidden="1"/>
    <cellStyle name="Followed Hyperlink" xfId="7685" builtinId="9" hidden="1"/>
    <cellStyle name="Followed Hyperlink" xfId="7687" builtinId="9" hidden="1"/>
    <cellStyle name="Followed Hyperlink" xfId="7688" builtinId="9" hidden="1"/>
    <cellStyle name="Followed Hyperlink" xfId="7689" builtinId="9" hidden="1"/>
    <cellStyle name="Followed Hyperlink" xfId="7690" builtinId="9" hidden="1"/>
    <cellStyle name="Followed Hyperlink" xfId="7691" builtinId="9" hidden="1"/>
    <cellStyle name="Followed Hyperlink" xfId="7692" builtinId="9" hidden="1"/>
    <cellStyle name="Followed Hyperlink" xfId="7693" builtinId="9" hidden="1"/>
    <cellStyle name="Followed Hyperlink" xfId="7694" builtinId="9" hidden="1"/>
    <cellStyle name="Followed Hyperlink" xfId="7695" builtinId="9" hidden="1"/>
    <cellStyle name="Followed Hyperlink" xfId="7696" builtinId="9" hidden="1"/>
    <cellStyle name="Followed Hyperlink" xfId="7697" builtinId="9" hidden="1"/>
    <cellStyle name="Followed Hyperlink" xfId="7698" builtinId="9" hidden="1"/>
    <cellStyle name="Followed Hyperlink" xfId="7699" builtinId="9" hidden="1"/>
    <cellStyle name="Followed Hyperlink" xfId="7700" builtinId="9" hidden="1"/>
    <cellStyle name="Followed Hyperlink" xfId="7716" builtinId="9" hidden="1"/>
    <cellStyle name="Followed Hyperlink" xfId="7740" builtinId="9" hidden="1"/>
    <cellStyle name="Followed Hyperlink" xfId="7741" builtinId="9" hidden="1"/>
    <cellStyle name="Followed Hyperlink" xfId="7742" builtinId="9" hidden="1"/>
    <cellStyle name="Followed Hyperlink" xfId="7743" builtinId="9" hidden="1"/>
    <cellStyle name="Followed Hyperlink" xfId="7744" builtinId="9" hidden="1"/>
    <cellStyle name="Followed Hyperlink" xfId="7745" builtinId="9" hidden="1"/>
    <cellStyle name="Followed Hyperlink" xfId="7746" builtinId="9" hidden="1"/>
    <cellStyle name="Followed Hyperlink" xfId="7747" builtinId="9" hidden="1"/>
    <cellStyle name="Followed Hyperlink" xfId="7748" builtinId="9" hidden="1"/>
    <cellStyle name="Followed Hyperlink" xfId="7749" builtinId="9" hidden="1"/>
    <cellStyle name="Followed Hyperlink" xfId="7750" builtinId="9" hidden="1"/>
    <cellStyle name="Followed Hyperlink" xfId="7751" builtinId="9" hidden="1"/>
    <cellStyle name="Followed Hyperlink" xfId="7752" builtinId="9" hidden="1"/>
    <cellStyle name="Followed Hyperlink" xfId="7753" builtinId="9" hidden="1"/>
    <cellStyle name="Followed Hyperlink" xfId="7754" builtinId="9" hidden="1"/>
    <cellStyle name="Followed Hyperlink" xfId="7755" builtinId="9" hidden="1"/>
    <cellStyle name="Followed Hyperlink" xfId="7756" builtinId="9" hidden="1"/>
    <cellStyle name="Followed Hyperlink" xfId="7757" builtinId="9" hidden="1"/>
    <cellStyle name="Followed Hyperlink" xfId="7758" builtinId="9" hidden="1"/>
    <cellStyle name="Followed Hyperlink" xfId="7759" builtinId="9" hidden="1"/>
    <cellStyle name="Followed Hyperlink" xfId="7760" builtinId="9" hidden="1"/>
    <cellStyle name="Followed Hyperlink" xfId="7761" builtinId="9" hidden="1"/>
    <cellStyle name="Followed Hyperlink" xfId="7762" builtinId="9" hidden="1"/>
    <cellStyle name="Followed Hyperlink" xfId="7763" builtinId="9" hidden="1"/>
    <cellStyle name="Followed Hyperlink" xfId="7764" builtinId="9" hidden="1"/>
    <cellStyle name="Followed Hyperlink" xfId="7765" builtinId="9" hidden="1"/>
    <cellStyle name="Followed Hyperlink" xfId="7766" builtinId="9" hidden="1"/>
    <cellStyle name="Followed Hyperlink" xfId="7767" builtinId="9" hidden="1"/>
    <cellStyle name="Followed Hyperlink" xfId="7768" builtinId="9" hidden="1"/>
    <cellStyle name="Followed Hyperlink" xfId="7769" builtinId="9" hidden="1"/>
    <cellStyle name="Followed Hyperlink" xfId="7770" builtinId="9" hidden="1"/>
    <cellStyle name="Followed Hyperlink" xfId="7771" builtinId="9" hidden="1"/>
    <cellStyle name="Followed Hyperlink" xfId="7772" builtinId="9" hidden="1"/>
    <cellStyle name="Followed Hyperlink" xfId="7773" builtinId="9" hidden="1"/>
    <cellStyle name="Followed Hyperlink" xfId="7774" builtinId="9" hidden="1"/>
    <cellStyle name="Followed Hyperlink" xfId="7775" builtinId="9" hidden="1"/>
    <cellStyle name="Followed Hyperlink" xfId="7776" builtinId="9" hidden="1"/>
    <cellStyle name="Followed Hyperlink" xfId="7777" builtinId="9" hidden="1"/>
    <cellStyle name="Followed Hyperlink" xfId="7778" builtinId="9" hidden="1"/>
    <cellStyle name="Followed Hyperlink" xfId="7779" builtinId="9" hidden="1"/>
    <cellStyle name="Followed Hyperlink" xfId="7780" builtinId="9" hidden="1"/>
    <cellStyle name="Followed Hyperlink" xfId="7781" builtinId="9" hidden="1"/>
    <cellStyle name="Followed Hyperlink" xfId="7782" builtinId="9" hidden="1"/>
    <cellStyle name="Followed Hyperlink" xfId="7783" builtinId="9" hidden="1"/>
    <cellStyle name="Followed Hyperlink" xfId="7784" builtinId="9" hidden="1"/>
    <cellStyle name="Followed Hyperlink" xfId="7785" builtinId="9" hidden="1"/>
    <cellStyle name="Followed Hyperlink" xfId="7786" builtinId="9" hidden="1"/>
    <cellStyle name="Followed Hyperlink" xfId="7787" builtinId="9" hidden="1"/>
    <cellStyle name="Followed Hyperlink" xfId="7788" builtinId="9" hidden="1"/>
    <cellStyle name="Followed Hyperlink" xfId="7789" builtinId="9" hidden="1"/>
    <cellStyle name="Followed Hyperlink" xfId="7790" builtinId="9" hidden="1"/>
    <cellStyle name="Followed Hyperlink" xfId="7791" builtinId="9" hidden="1"/>
    <cellStyle name="Followed Hyperlink" xfId="7792" builtinId="9" hidden="1"/>
    <cellStyle name="Followed Hyperlink" xfId="7793" builtinId="9" hidden="1"/>
    <cellStyle name="Followed Hyperlink" xfId="7794" builtinId="9" hidden="1"/>
    <cellStyle name="Followed Hyperlink" xfId="7795" builtinId="9" hidden="1"/>
    <cellStyle name="Followed Hyperlink" xfId="7796" builtinId="9" hidden="1"/>
    <cellStyle name="Followed Hyperlink" xfId="7797" builtinId="9" hidden="1"/>
    <cellStyle name="Followed Hyperlink" xfId="7798" builtinId="9" hidden="1"/>
    <cellStyle name="Followed Hyperlink" xfId="7799" builtinId="9" hidden="1"/>
    <cellStyle name="Followed Hyperlink" xfId="7800" builtinId="9" hidden="1"/>
    <cellStyle name="Followed Hyperlink" xfId="7801" builtinId="9" hidden="1"/>
    <cellStyle name="Followed Hyperlink" xfId="7802" builtinId="9" hidden="1"/>
    <cellStyle name="Followed Hyperlink" xfId="7803" builtinId="9" hidden="1"/>
    <cellStyle name="Followed Hyperlink" xfId="7804" builtinId="9" hidden="1"/>
    <cellStyle name="Followed Hyperlink" xfId="7805" builtinId="9" hidden="1"/>
    <cellStyle name="Followed Hyperlink" xfId="7806" builtinId="9" hidden="1"/>
    <cellStyle name="Followed Hyperlink" xfId="7807" builtinId="9" hidden="1"/>
    <cellStyle name="Followed Hyperlink" xfId="7808" builtinId="9" hidden="1"/>
    <cellStyle name="Followed Hyperlink" xfId="7809" builtinId="9" hidden="1"/>
    <cellStyle name="Followed Hyperlink" xfId="7810" builtinId="9" hidden="1"/>
    <cellStyle name="Followed Hyperlink" xfId="7811" builtinId="9" hidden="1"/>
    <cellStyle name="Followed Hyperlink" xfId="7812" builtinId="9" hidden="1"/>
    <cellStyle name="Followed Hyperlink" xfId="7813" builtinId="9" hidden="1"/>
    <cellStyle name="Followed Hyperlink" xfId="7814" builtinId="9" hidden="1"/>
    <cellStyle name="Followed Hyperlink" xfId="7815" builtinId="9" hidden="1"/>
    <cellStyle name="Followed Hyperlink" xfId="7816" builtinId="9" hidden="1"/>
    <cellStyle name="Followed Hyperlink" xfId="7817" builtinId="9" hidden="1"/>
    <cellStyle name="Followed Hyperlink" xfId="7818" builtinId="9" hidden="1"/>
    <cellStyle name="Followed Hyperlink" xfId="7819" builtinId="9" hidden="1"/>
    <cellStyle name="Followed Hyperlink" xfId="7820" builtinId="9" hidden="1"/>
    <cellStyle name="Followed Hyperlink" xfId="7821" builtinId="9" hidden="1"/>
    <cellStyle name="Followed Hyperlink" xfId="7822" builtinId="9" hidden="1"/>
    <cellStyle name="Followed Hyperlink" xfId="7823" builtinId="9" hidden="1"/>
    <cellStyle name="Followed Hyperlink" xfId="7824" builtinId="9" hidden="1"/>
    <cellStyle name="Followed Hyperlink" xfId="7825" builtinId="9" hidden="1"/>
    <cellStyle name="Followed Hyperlink" xfId="7826" builtinId="9" hidden="1"/>
    <cellStyle name="Followed Hyperlink" xfId="7827" builtinId="9" hidden="1"/>
    <cellStyle name="Followed Hyperlink" xfId="7828" builtinId="9" hidden="1"/>
    <cellStyle name="Followed Hyperlink" xfId="7829" builtinId="9" hidden="1"/>
    <cellStyle name="Followed Hyperlink" xfId="7830" builtinId="9" hidden="1"/>
    <cellStyle name="Followed Hyperlink" xfId="7831" builtinId="9" hidden="1"/>
    <cellStyle name="Followed Hyperlink" xfId="7832" builtinId="9" hidden="1"/>
    <cellStyle name="Followed Hyperlink" xfId="7833" builtinId="9" hidden="1"/>
    <cellStyle name="Followed Hyperlink" xfId="7834" builtinId="9" hidden="1"/>
    <cellStyle name="Followed Hyperlink" xfId="7835" builtinId="9" hidden="1"/>
    <cellStyle name="Followed Hyperlink" xfId="7836" builtinId="9" hidden="1"/>
    <cellStyle name="Followed Hyperlink" xfId="7837" builtinId="9" hidden="1"/>
    <cellStyle name="Followed Hyperlink" xfId="7838" builtinId="9" hidden="1"/>
    <cellStyle name="Followed Hyperlink" xfId="7839" builtinId="9" hidden="1"/>
    <cellStyle name="Followed Hyperlink" xfId="7840" builtinId="9" hidden="1"/>
    <cellStyle name="Followed Hyperlink" xfId="7841" builtinId="9" hidden="1"/>
    <cellStyle name="Followed Hyperlink" xfId="7842" builtinId="9" hidden="1"/>
    <cellStyle name="Followed Hyperlink" xfId="7843" builtinId="9" hidden="1"/>
    <cellStyle name="Followed Hyperlink" xfId="7844" builtinId="9" hidden="1"/>
    <cellStyle name="Followed Hyperlink" xfId="7845" builtinId="9" hidden="1"/>
    <cellStyle name="Followed Hyperlink" xfId="7846" builtinId="9" hidden="1"/>
    <cellStyle name="Followed Hyperlink" xfId="7847" builtinId="9" hidden="1"/>
    <cellStyle name="Followed Hyperlink" xfId="7848" builtinId="9" hidden="1"/>
    <cellStyle name="Followed Hyperlink" xfId="7849" builtinId="9" hidden="1"/>
    <cellStyle name="Followed Hyperlink" xfId="7850" builtinId="9" hidden="1"/>
    <cellStyle name="Followed Hyperlink" xfId="7851" builtinId="9" hidden="1"/>
    <cellStyle name="Followed Hyperlink" xfId="7852" builtinId="9" hidden="1"/>
    <cellStyle name="Followed Hyperlink" xfId="7853" builtinId="9" hidden="1"/>
    <cellStyle name="Followed Hyperlink" xfId="7854" builtinId="9" hidden="1"/>
    <cellStyle name="Followed Hyperlink" xfId="7855" builtinId="9" hidden="1"/>
    <cellStyle name="Followed Hyperlink" xfId="7856" builtinId="9" hidden="1"/>
    <cellStyle name="Followed Hyperlink" xfId="7857" builtinId="9" hidden="1"/>
    <cellStyle name="Followed Hyperlink" xfId="7858" builtinId="9" hidden="1"/>
    <cellStyle name="Followed Hyperlink" xfId="7859" builtinId="9" hidden="1"/>
    <cellStyle name="Followed Hyperlink" xfId="7860" builtinId="9" hidden="1"/>
    <cellStyle name="Followed Hyperlink" xfId="7861" builtinId="9" hidden="1"/>
    <cellStyle name="Followed Hyperlink" xfId="7862" builtinId="9" hidden="1"/>
    <cellStyle name="Followed Hyperlink" xfId="7863" builtinId="9" hidden="1"/>
    <cellStyle name="Followed Hyperlink" xfId="7864" builtinId="9" hidden="1"/>
    <cellStyle name="Followed Hyperlink" xfId="7865" builtinId="9" hidden="1"/>
    <cellStyle name="Followed Hyperlink" xfId="7866" builtinId="9" hidden="1"/>
    <cellStyle name="Followed Hyperlink" xfId="7867" builtinId="9" hidden="1"/>
    <cellStyle name="Followed Hyperlink" xfId="7868" builtinId="9" hidden="1"/>
    <cellStyle name="Followed Hyperlink" xfId="7869" builtinId="9" hidden="1"/>
    <cellStyle name="Followed Hyperlink" xfId="7870" builtinId="9" hidden="1"/>
    <cellStyle name="Followed Hyperlink" xfId="7871" builtinId="9" hidden="1"/>
    <cellStyle name="Followed Hyperlink" xfId="7872" builtinId="9" hidden="1"/>
    <cellStyle name="Followed Hyperlink" xfId="7873" builtinId="9" hidden="1"/>
    <cellStyle name="Followed Hyperlink" xfId="7874" builtinId="9" hidden="1"/>
    <cellStyle name="Followed Hyperlink" xfId="7875" builtinId="9" hidden="1"/>
    <cellStyle name="Followed Hyperlink" xfId="7876" builtinId="9" hidden="1"/>
    <cellStyle name="Followed Hyperlink" xfId="7877" builtinId="9" hidden="1"/>
    <cellStyle name="Followed Hyperlink" xfId="7878" builtinId="9" hidden="1"/>
    <cellStyle name="Followed Hyperlink" xfId="7879" builtinId="9" hidden="1"/>
    <cellStyle name="Followed Hyperlink" xfId="7880" builtinId="9" hidden="1"/>
    <cellStyle name="Followed Hyperlink" xfId="7881" builtinId="9" hidden="1"/>
    <cellStyle name="Followed Hyperlink" xfId="7882" builtinId="9" hidden="1"/>
    <cellStyle name="Followed Hyperlink" xfId="7884" builtinId="9" hidden="1"/>
    <cellStyle name="Followed Hyperlink" xfId="7686" builtinId="9" hidden="1"/>
    <cellStyle name="Followed Hyperlink" xfId="7702" builtinId="9" hidden="1"/>
    <cellStyle name="Followed Hyperlink" xfId="7705" builtinId="9" hidden="1"/>
    <cellStyle name="Followed Hyperlink" xfId="7626" builtinId="9" hidden="1"/>
    <cellStyle name="Followed Hyperlink" xfId="7624" builtinId="9" hidden="1"/>
    <cellStyle name="Followed Hyperlink" xfId="7709" builtinId="9" hidden="1"/>
    <cellStyle name="Followed Hyperlink" xfId="7701" builtinId="9" hidden="1"/>
    <cellStyle name="Followed Hyperlink" xfId="7711" builtinId="9" hidden="1"/>
    <cellStyle name="Followed Hyperlink" xfId="7712" builtinId="9" hidden="1"/>
    <cellStyle name="Followed Hyperlink" xfId="7706" builtinId="9" hidden="1"/>
    <cellStyle name="Followed Hyperlink" xfId="7703" builtinId="9" hidden="1"/>
    <cellStyle name="Followed Hyperlink" xfId="7708" builtinId="9" hidden="1"/>
    <cellStyle name="Followed Hyperlink" xfId="7735" builtinId="9" hidden="1"/>
    <cellStyle name="Followed Hyperlink" xfId="7728" builtinId="9" hidden="1"/>
    <cellStyle name="Followed Hyperlink" xfId="7721" builtinId="9" hidden="1"/>
    <cellStyle name="Followed Hyperlink" xfId="7737" builtinId="9" hidden="1"/>
    <cellStyle name="Followed Hyperlink" xfId="7726" builtinId="9" hidden="1"/>
    <cellStyle name="Followed Hyperlink" xfId="7707" builtinId="9" hidden="1"/>
    <cellStyle name="Followed Hyperlink" xfId="7723" builtinId="9" hidden="1"/>
    <cellStyle name="Followed Hyperlink" xfId="7627" builtinId="9" hidden="1"/>
    <cellStyle name="Followed Hyperlink" xfId="7732" builtinId="9" hidden="1"/>
    <cellStyle name="Followed Hyperlink" xfId="7725" builtinId="9" hidden="1"/>
    <cellStyle name="Followed Hyperlink" xfId="7625" builtinId="9" hidden="1"/>
    <cellStyle name="Followed Hyperlink" xfId="7730" builtinId="9" hidden="1"/>
    <cellStyle name="Followed Hyperlink" xfId="7727" builtinId="9" hidden="1"/>
    <cellStyle name="Followed Hyperlink" xfId="7720" builtinId="9" hidden="1"/>
    <cellStyle name="Followed Hyperlink" xfId="7736" builtinId="9" hidden="1"/>
    <cellStyle name="Followed Hyperlink" xfId="7729" builtinId="9" hidden="1"/>
    <cellStyle name="Followed Hyperlink" xfId="7718" builtinId="9" hidden="1"/>
    <cellStyle name="Followed Hyperlink" xfId="7731" builtinId="9" hidden="1"/>
    <cellStyle name="Followed Hyperlink" xfId="7724" builtinId="9" hidden="1"/>
    <cellStyle name="Followed Hyperlink" xfId="7717" builtinId="9" hidden="1"/>
    <cellStyle name="Followed Hyperlink" xfId="7733" builtinId="9" hidden="1"/>
    <cellStyle name="Followed Hyperlink" xfId="7722" builtinId="9" hidden="1"/>
    <cellStyle name="Followed Hyperlink" xfId="7734" builtinId="9" hidden="1"/>
    <cellStyle name="Followed Hyperlink" xfId="7885" builtinId="9" hidden="1"/>
    <cellStyle name="Followed Hyperlink" xfId="7886" builtinId="9" hidden="1"/>
    <cellStyle name="Followed Hyperlink" xfId="7887" builtinId="9" hidden="1"/>
    <cellStyle name="Followed Hyperlink" xfId="7888" builtinId="9" hidden="1"/>
    <cellStyle name="Followed Hyperlink" xfId="7889" builtinId="9" hidden="1"/>
    <cellStyle name="Followed Hyperlink" xfId="7890" builtinId="9" hidden="1"/>
    <cellStyle name="Followed Hyperlink" xfId="7891" builtinId="9" hidden="1"/>
    <cellStyle name="Followed Hyperlink" xfId="7892" builtinId="9" hidden="1"/>
    <cellStyle name="Followed Hyperlink" xfId="7893" builtinId="9" hidden="1"/>
    <cellStyle name="Followed Hyperlink" xfId="7894" builtinId="9" hidden="1"/>
    <cellStyle name="Followed Hyperlink" xfId="7895" builtinId="9" hidden="1"/>
    <cellStyle name="Followed Hyperlink" xfId="7896" builtinId="9" hidden="1"/>
    <cellStyle name="Followed Hyperlink" xfId="7897" builtinId="9" hidden="1"/>
    <cellStyle name="Followed Hyperlink" xfId="7898" builtinId="9" hidden="1"/>
    <cellStyle name="Followed Hyperlink" xfId="7899" builtinId="9" hidden="1"/>
    <cellStyle name="Followed Hyperlink" xfId="7900" builtinId="9" hidden="1"/>
    <cellStyle name="Followed Hyperlink" xfId="7901" builtinId="9" hidden="1"/>
    <cellStyle name="Followed Hyperlink" xfId="7902" builtinId="9" hidden="1"/>
    <cellStyle name="Followed Hyperlink" xfId="7903" builtinId="9" hidden="1"/>
    <cellStyle name="Followed Hyperlink" xfId="7904" builtinId="9" hidden="1"/>
    <cellStyle name="Followed Hyperlink" xfId="7905" builtinId="9" hidden="1"/>
    <cellStyle name="Followed Hyperlink" xfId="7906" builtinId="9" hidden="1"/>
    <cellStyle name="Followed Hyperlink" xfId="7908" builtinId="9" hidden="1"/>
    <cellStyle name="Followed Hyperlink" xfId="7909" builtinId="9" hidden="1"/>
    <cellStyle name="Followed Hyperlink" xfId="7910" builtinId="9" hidden="1"/>
    <cellStyle name="Followed Hyperlink" xfId="7911" builtinId="9" hidden="1"/>
    <cellStyle name="Followed Hyperlink" xfId="7912" builtinId="9" hidden="1"/>
    <cellStyle name="Followed Hyperlink" xfId="7913" builtinId="9" hidden="1"/>
    <cellStyle name="Followed Hyperlink" xfId="7914" builtinId="9" hidden="1"/>
    <cellStyle name="Followed Hyperlink" xfId="7915" builtinId="9" hidden="1"/>
    <cellStyle name="Followed Hyperlink" xfId="7916" builtinId="9" hidden="1"/>
    <cellStyle name="Followed Hyperlink" xfId="7917" builtinId="9" hidden="1"/>
    <cellStyle name="Followed Hyperlink" xfId="7918" builtinId="9" hidden="1"/>
    <cellStyle name="Followed Hyperlink" xfId="7919" builtinId="9" hidden="1"/>
    <cellStyle name="Followed Hyperlink" xfId="7920" builtinId="9" hidden="1"/>
    <cellStyle name="Followed Hyperlink" xfId="7921" builtinId="9" hidden="1"/>
    <cellStyle name="Followed Hyperlink" xfId="7956" builtinId="9" hidden="1"/>
    <cellStyle name="Followed Hyperlink" xfId="7955" builtinId="9" hidden="1"/>
    <cellStyle name="Followed Hyperlink" xfId="7714" builtinId="9" hidden="1"/>
    <cellStyle name="Followed Hyperlink" xfId="7715" builtinId="9" hidden="1"/>
    <cellStyle name="Followed Hyperlink" xfId="7930" builtinId="9" hidden="1"/>
    <cellStyle name="Followed Hyperlink" xfId="7928" builtinId="9" hidden="1"/>
    <cellStyle name="Followed Hyperlink" xfId="7907" builtinId="9" hidden="1"/>
    <cellStyle name="Followed Hyperlink" xfId="7925" builtinId="9" hidden="1"/>
    <cellStyle name="Followed Hyperlink" xfId="7924" builtinId="9" hidden="1"/>
    <cellStyle name="Followed Hyperlink" xfId="7923" builtinId="9" hidden="1"/>
    <cellStyle name="Followed Hyperlink" xfId="7922" builtinId="9" hidden="1"/>
    <cellStyle name="Followed Hyperlink" xfId="7926" builtinId="9" hidden="1"/>
    <cellStyle name="Followed Hyperlink" xfId="7932" builtinId="9" hidden="1"/>
    <cellStyle name="Followed Hyperlink" xfId="7931" builtinId="9" hidden="1"/>
    <cellStyle name="Followed Hyperlink" xfId="7929" builtinId="9" hidden="1"/>
    <cellStyle name="Followed Hyperlink" xfId="7927" builtinId="9" hidden="1"/>
    <cellStyle name="Followed Hyperlink" xfId="7951" builtinId="9" hidden="1"/>
    <cellStyle name="Followed Hyperlink" xfId="7947" builtinId="9" hidden="1"/>
    <cellStyle name="Followed Hyperlink" xfId="7943" builtinId="9" hidden="1"/>
    <cellStyle name="Followed Hyperlink" xfId="7939" builtinId="9" hidden="1"/>
    <cellStyle name="Followed Hyperlink" xfId="7935" builtinId="9" hidden="1"/>
    <cellStyle name="Followed Hyperlink" xfId="7710" builtinId="9" hidden="1"/>
    <cellStyle name="Followed Hyperlink" xfId="7954" builtinId="9" hidden="1"/>
    <cellStyle name="Followed Hyperlink" xfId="7950" builtinId="9" hidden="1"/>
    <cellStyle name="Followed Hyperlink" xfId="7946" builtinId="9" hidden="1"/>
    <cellStyle name="Followed Hyperlink" xfId="7942" builtinId="9" hidden="1"/>
    <cellStyle name="Followed Hyperlink" xfId="7938" builtinId="9" hidden="1"/>
    <cellStyle name="Followed Hyperlink" xfId="7934" builtinId="9" hidden="1"/>
    <cellStyle name="Followed Hyperlink" xfId="7953" builtinId="9" hidden="1"/>
    <cellStyle name="Followed Hyperlink" xfId="7949" builtinId="9" hidden="1"/>
    <cellStyle name="Followed Hyperlink" xfId="7945" builtinId="9" hidden="1"/>
    <cellStyle name="Followed Hyperlink" xfId="7941" builtinId="9" hidden="1"/>
    <cellStyle name="Followed Hyperlink" xfId="7937" builtinId="9" hidden="1"/>
    <cellStyle name="Followed Hyperlink" xfId="7957" builtinId="9" hidden="1"/>
    <cellStyle name="Followed Hyperlink" xfId="7704" builtinId="9" hidden="1"/>
    <cellStyle name="Followed Hyperlink" xfId="7952" builtinId="9" hidden="1"/>
    <cellStyle name="Followed Hyperlink" xfId="7948" builtinId="9" hidden="1"/>
    <cellStyle name="Followed Hyperlink" xfId="7944" builtinId="9" hidden="1"/>
    <cellStyle name="Followed Hyperlink" xfId="7940" builtinId="9" hidden="1"/>
    <cellStyle name="Followed Hyperlink" xfId="7936" builtinId="9" hidden="1"/>
    <cellStyle name="Followed Hyperlink" xfId="7933" builtinId="9" hidden="1"/>
    <cellStyle name="Followed Hyperlink" xfId="7958" builtinId="9" hidden="1"/>
    <cellStyle name="Followed Hyperlink" xfId="7959" builtinId="9" hidden="1"/>
    <cellStyle name="Followed Hyperlink" xfId="7960" builtinId="9" hidden="1"/>
    <cellStyle name="Followed Hyperlink" xfId="7961" builtinId="9" hidden="1"/>
    <cellStyle name="Followed Hyperlink" xfId="7962" builtinId="9" hidden="1"/>
    <cellStyle name="Followed Hyperlink" xfId="7963" builtinId="9" hidden="1"/>
    <cellStyle name="Followed Hyperlink" xfId="7964" builtinId="9" hidden="1"/>
    <cellStyle name="Followed Hyperlink" xfId="7965" builtinId="9" hidden="1"/>
    <cellStyle name="Followed Hyperlink" xfId="7966" builtinId="9" hidden="1"/>
    <cellStyle name="Followed Hyperlink" xfId="7967" builtinId="9" hidden="1"/>
    <cellStyle name="Followed Hyperlink" xfId="7968" builtinId="9" hidden="1"/>
    <cellStyle name="Followed Hyperlink" xfId="7969" builtinId="9" hidden="1"/>
    <cellStyle name="Followed Hyperlink" xfId="7970" builtinId="9" hidden="1"/>
    <cellStyle name="Followed Hyperlink" xfId="7971" builtinId="9" hidden="1"/>
    <cellStyle name="Followed Hyperlink" xfId="7972" builtinId="9" hidden="1"/>
    <cellStyle name="Followed Hyperlink" xfId="7973" builtinId="9" hidden="1"/>
    <cellStyle name="Followed Hyperlink" xfId="7974" builtinId="9" hidden="1"/>
    <cellStyle name="Followed Hyperlink" xfId="7975" builtinId="9" hidden="1"/>
    <cellStyle name="Followed Hyperlink" xfId="7976" builtinId="9" hidden="1"/>
    <cellStyle name="Followed Hyperlink" xfId="7977" builtinId="9" hidden="1"/>
    <cellStyle name="Followed Hyperlink" xfId="7978" builtinId="9" hidden="1"/>
    <cellStyle name="Followed Hyperlink" xfId="7979" builtinId="9" hidden="1"/>
    <cellStyle name="Followed Hyperlink" xfId="7980" builtinId="9" hidden="1"/>
    <cellStyle name="Followed Hyperlink" xfId="7981" builtinId="9" hidden="1"/>
    <cellStyle name="Followed Hyperlink" xfId="7982" builtinId="9" hidden="1"/>
    <cellStyle name="Followed Hyperlink" xfId="7983" builtinId="9" hidden="1"/>
    <cellStyle name="Followed Hyperlink" xfId="7984" builtinId="9" hidden="1"/>
    <cellStyle name="Followed Hyperlink" xfId="7985" builtinId="9" hidden="1"/>
    <cellStyle name="Followed Hyperlink" xfId="7986" builtinId="9" hidden="1"/>
    <cellStyle name="Followed Hyperlink" xfId="7987" builtinId="9" hidden="1"/>
    <cellStyle name="Followed Hyperlink" xfId="7988" builtinId="9" hidden="1"/>
    <cellStyle name="Followed Hyperlink" xfId="7993" builtinId="9" hidden="1"/>
    <cellStyle name="Followed Hyperlink" xfId="7994" builtinId="9" hidden="1"/>
    <cellStyle name="Followed Hyperlink" xfId="7995" builtinId="9" hidden="1"/>
    <cellStyle name="Followed Hyperlink" xfId="7996" builtinId="9" hidden="1"/>
    <cellStyle name="Followed Hyperlink" xfId="7997" builtinId="9" hidden="1"/>
    <cellStyle name="Followed Hyperlink" xfId="7998" builtinId="9" hidden="1"/>
    <cellStyle name="Followed Hyperlink" xfId="7999" builtinId="9" hidden="1"/>
    <cellStyle name="Followed Hyperlink" xfId="8000" builtinId="9" hidden="1"/>
    <cellStyle name="Followed Hyperlink" xfId="8001" builtinId="9" hidden="1"/>
    <cellStyle name="Followed Hyperlink" xfId="8002" builtinId="9" hidden="1"/>
    <cellStyle name="Followed Hyperlink" xfId="8003" builtinId="9" hidden="1"/>
    <cellStyle name="Followed Hyperlink" xfId="8004" builtinId="9" hidden="1"/>
    <cellStyle name="Followed Hyperlink" xfId="8005" builtinId="9" hidden="1"/>
    <cellStyle name="Followed Hyperlink" xfId="8006" builtinId="9" hidden="1"/>
    <cellStyle name="Followed Hyperlink" xfId="8007" builtinId="9" hidden="1"/>
    <cellStyle name="Followed Hyperlink" xfId="8008" builtinId="9" hidden="1"/>
    <cellStyle name="Followed Hyperlink" xfId="8009" builtinId="9" hidden="1"/>
    <cellStyle name="Followed Hyperlink" xfId="8010" builtinId="9" hidden="1"/>
    <cellStyle name="Followed Hyperlink" xfId="8011" builtinId="9" hidden="1"/>
    <cellStyle name="Followed Hyperlink" xfId="8012" builtinId="9" hidden="1"/>
    <cellStyle name="Followed Hyperlink" xfId="8013" builtinId="9" hidden="1"/>
    <cellStyle name="Followed Hyperlink" xfId="8014" builtinId="9" hidden="1"/>
    <cellStyle name="Followed Hyperlink" xfId="8015" builtinId="9" hidden="1"/>
    <cellStyle name="Followed Hyperlink" xfId="8016" builtinId="9" hidden="1"/>
    <cellStyle name="Followed Hyperlink" xfId="8017" builtinId="9" hidden="1"/>
    <cellStyle name="Followed Hyperlink" xfId="8018" builtinId="9" hidden="1"/>
    <cellStyle name="Followed Hyperlink" xfId="8019" builtinId="9" hidden="1"/>
    <cellStyle name="Followed Hyperlink" xfId="8020" builtinId="9" hidden="1"/>
    <cellStyle name="Followed Hyperlink" xfId="8021" builtinId="9" hidden="1"/>
    <cellStyle name="Followed Hyperlink" xfId="8022" builtinId="9" hidden="1"/>
    <cellStyle name="Followed Hyperlink" xfId="8023" builtinId="9" hidden="1"/>
    <cellStyle name="Followed Hyperlink" xfId="8024" builtinId="9" hidden="1"/>
    <cellStyle name="Followed Hyperlink" xfId="8025" builtinId="9" hidden="1"/>
    <cellStyle name="Followed Hyperlink" xfId="8026" builtinId="9" hidden="1"/>
    <cellStyle name="Followed Hyperlink" xfId="8027" builtinId="9" hidden="1"/>
    <cellStyle name="Followed Hyperlink" xfId="8028" builtinId="9" hidden="1"/>
    <cellStyle name="Followed Hyperlink" xfId="8029" builtinId="9" hidden="1"/>
    <cellStyle name="Followed Hyperlink" xfId="8030" builtinId="9" hidden="1"/>
    <cellStyle name="Followed Hyperlink" xfId="8031" builtinId="9" hidden="1"/>
    <cellStyle name="Followed Hyperlink" xfId="8032" builtinId="9" hidden="1"/>
    <cellStyle name="Followed Hyperlink" xfId="8033" builtinId="9" hidden="1"/>
    <cellStyle name="Followed Hyperlink" xfId="8034" builtinId="9" hidden="1"/>
    <cellStyle name="Followed Hyperlink" xfId="8035" builtinId="9" hidden="1"/>
    <cellStyle name="Followed Hyperlink" xfId="8036" builtinId="9" hidden="1"/>
    <cellStyle name="Followed Hyperlink" xfId="8037" builtinId="9" hidden="1"/>
    <cellStyle name="Followed Hyperlink" xfId="8038" builtinId="9" hidden="1"/>
    <cellStyle name="Followed Hyperlink" xfId="8039" builtinId="9" hidden="1"/>
    <cellStyle name="Followed Hyperlink" xfId="8040" builtinId="9" hidden="1"/>
    <cellStyle name="Followed Hyperlink" xfId="8041" builtinId="9" hidden="1"/>
    <cellStyle name="Followed Hyperlink" xfId="8042" builtinId="9" hidden="1"/>
    <cellStyle name="Followed Hyperlink" xfId="8043" builtinId="9" hidden="1"/>
    <cellStyle name="Followed Hyperlink" xfId="8044" builtinId="9" hidden="1"/>
    <cellStyle name="Followed Hyperlink" xfId="8045" builtinId="9" hidden="1"/>
    <cellStyle name="Followed Hyperlink" xfId="8046" builtinId="9" hidden="1"/>
    <cellStyle name="Followed Hyperlink" xfId="8047" builtinId="9" hidden="1"/>
    <cellStyle name="Followed Hyperlink" xfId="8048" builtinId="9" hidden="1"/>
    <cellStyle name="Followed Hyperlink" xfId="8049" builtinId="9" hidden="1"/>
    <cellStyle name="Followed Hyperlink" xfId="8050" builtinId="9" hidden="1"/>
    <cellStyle name="Followed Hyperlink" xfId="8051" builtinId="9" hidden="1"/>
    <cellStyle name="Followed Hyperlink" xfId="8052" builtinId="9" hidden="1"/>
    <cellStyle name="Followed Hyperlink" xfId="8053" builtinId="9" hidden="1"/>
    <cellStyle name="Followed Hyperlink" xfId="8054" builtinId="9" hidden="1"/>
    <cellStyle name="Followed Hyperlink" xfId="8055" builtinId="9" hidden="1"/>
    <cellStyle name="Followed Hyperlink" xfId="8056" builtinId="9" hidden="1"/>
    <cellStyle name="Followed Hyperlink" xfId="8057" builtinId="9" hidden="1"/>
    <cellStyle name="Followed Hyperlink" xfId="8058" builtinId="9" hidden="1"/>
    <cellStyle name="Followed Hyperlink" xfId="8059" builtinId="9" hidden="1"/>
    <cellStyle name="Followed Hyperlink" xfId="8060" builtinId="9" hidden="1"/>
    <cellStyle name="Followed Hyperlink" xfId="8061" builtinId="9" hidden="1"/>
    <cellStyle name="Followed Hyperlink" xfId="8062" builtinId="9" hidden="1"/>
    <cellStyle name="Followed Hyperlink" xfId="8063" builtinId="9" hidden="1"/>
    <cellStyle name="Followed Hyperlink" xfId="8064" builtinId="9" hidden="1"/>
    <cellStyle name="Followed Hyperlink" xfId="8238" builtinId="9" hidden="1"/>
    <cellStyle name="Followed Hyperlink" xfId="8239" builtinId="9" hidden="1"/>
    <cellStyle name="Followed Hyperlink" xfId="8240" builtinId="9" hidden="1"/>
    <cellStyle name="Followed Hyperlink" xfId="8241" builtinId="9" hidden="1"/>
    <cellStyle name="Followed Hyperlink" xfId="8242" builtinId="9" hidden="1"/>
    <cellStyle name="Followed Hyperlink" xfId="8243" builtinId="9" hidden="1"/>
    <cellStyle name="Followed Hyperlink" xfId="8244" builtinId="9" hidden="1"/>
    <cellStyle name="Followed Hyperlink" xfId="8245" builtinId="9" hidden="1"/>
    <cellStyle name="Followed Hyperlink" xfId="8246" builtinId="9" hidden="1"/>
    <cellStyle name="Followed Hyperlink" xfId="8247" builtinId="9" hidden="1"/>
    <cellStyle name="Followed Hyperlink" xfId="8248" builtinId="9" hidden="1"/>
    <cellStyle name="Followed Hyperlink" xfId="8249" builtinId="9" hidden="1"/>
    <cellStyle name="Followed Hyperlink" xfId="8250" builtinId="9" hidden="1"/>
    <cellStyle name="Followed Hyperlink" xfId="8251" builtinId="9" hidden="1"/>
    <cellStyle name="Followed Hyperlink" xfId="8252" builtinId="9" hidden="1"/>
    <cellStyle name="Followed Hyperlink" xfId="8253" builtinId="9" hidden="1"/>
    <cellStyle name="Followed Hyperlink" xfId="8254" builtinId="9" hidden="1"/>
    <cellStyle name="Followed Hyperlink" xfId="8255" builtinId="9" hidden="1"/>
    <cellStyle name="Followed Hyperlink" xfId="8256" builtinId="9" hidden="1"/>
    <cellStyle name="Followed Hyperlink" xfId="8257" builtinId="9" hidden="1"/>
    <cellStyle name="Followed Hyperlink" xfId="8258" builtinId="9" hidden="1"/>
    <cellStyle name="Followed Hyperlink" xfId="8259" builtinId="9" hidden="1"/>
    <cellStyle name="Followed Hyperlink" xfId="8260" builtinId="9" hidden="1"/>
    <cellStyle name="Followed Hyperlink" xfId="8261" builtinId="9" hidden="1"/>
    <cellStyle name="Followed Hyperlink" xfId="8262" builtinId="9" hidden="1"/>
    <cellStyle name="Followed Hyperlink" xfId="8263" builtinId="9" hidden="1"/>
    <cellStyle name="Followed Hyperlink" xfId="8264" builtinId="9" hidden="1"/>
    <cellStyle name="Followed Hyperlink" xfId="8265" builtinId="9" hidden="1"/>
    <cellStyle name="Followed Hyperlink" xfId="8266" builtinId="9" hidden="1"/>
    <cellStyle name="Followed Hyperlink" xfId="8267" builtinId="9" hidden="1"/>
    <cellStyle name="Followed Hyperlink" xfId="8268" builtinId="9" hidden="1"/>
    <cellStyle name="Followed Hyperlink" xfId="8269" builtinId="9" hidden="1"/>
    <cellStyle name="Followed Hyperlink" xfId="8270" builtinId="9" hidden="1"/>
    <cellStyle name="Followed Hyperlink" xfId="8271" builtinId="9" hidden="1"/>
    <cellStyle name="Followed Hyperlink" xfId="8272" builtinId="9" hidden="1"/>
    <cellStyle name="Followed Hyperlink" xfId="8273" builtinId="9" hidden="1"/>
    <cellStyle name="Followed Hyperlink" xfId="8274" builtinId="9" hidden="1"/>
    <cellStyle name="Followed Hyperlink" xfId="8275" builtinId="9" hidden="1"/>
    <cellStyle name="Followed Hyperlink" xfId="8276" builtinId="9" hidden="1"/>
    <cellStyle name="Followed Hyperlink" xfId="8277" builtinId="9" hidden="1"/>
    <cellStyle name="Followed Hyperlink" xfId="8278" builtinId="9" hidden="1"/>
    <cellStyle name="Followed Hyperlink" xfId="8279" builtinId="9" hidden="1"/>
    <cellStyle name="Followed Hyperlink" xfId="8280" builtinId="9" hidden="1"/>
    <cellStyle name="Followed Hyperlink" xfId="8281" builtinId="9" hidden="1"/>
    <cellStyle name="Followed Hyperlink" xfId="8282" builtinId="9" hidden="1"/>
    <cellStyle name="Followed Hyperlink" xfId="8283" builtinId="9" hidden="1"/>
    <cellStyle name="Followed Hyperlink" xfId="8284" builtinId="9" hidden="1"/>
    <cellStyle name="Followed Hyperlink" xfId="8285" builtinId="9" hidden="1"/>
    <cellStyle name="Followed Hyperlink" xfId="8286" builtinId="9" hidden="1"/>
    <cellStyle name="Followed Hyperlink" xfId="8287" builtinId="9" hidden="1"/>
    <cellStyle name="Followed Hyperlink" xfId="8288" builtinId="9" hidden="1"/>
    <cellStyle name="Followed Hyperlink" xfId="8289" builtinId="9" hidden="1"/>
    <cellStyle name="Followed Hyperlink" xfId="8290" builtinId="9" hidden="1"/>
    <cellStyle name="Followed Hyperlink" xfId="8291" builtinId="9" hidden="1"/>
    <cellStyle name="Followed Hyperlink" xfId="8292" builtinId="9" hidden="1"/>
    <cellStyle name="Followed Hyperlink" xfId="8293" builtinId="9" hidden="1"/>
    <cellStyle name="Followed Hyperlink" xfId="8294" builtinId="9" hidden="1"/>
    <cellStyle name="Followed Hyperlink" xfId="8295" builtinId="9" hidden="1"/>
    <cellStyle name="Followed Hyperlink" xfId="8296" builtinId="9" hidden="1"/>
    <cellStyle name="Followed Hyperlink" xfId="8297" builtinId="9" hidden="1"/>
    <cellStyle name="Followed Hyperlink" xfId="8298" builtinId="9" hidden="1"/>
    <cellStyle name="Followed Hyperlink" xfId="8299" builtinId="9" hidden="1"/>
    <cellStyle name="Followed Hyperlink" xfId="8300" builtinId="9" hidden="1"/>
    <cellStyle name="Followed Hyperlink" xfId="8301" builtinId="9" hidden="1"/>
    <cellStyle name="Followed Hyperlink" xfId="8302" builtinId="9" hidden="1"/>
    <cellStyle name="Followed Hyperlink" xfId="8303" builtinId="9" hidden="1"/>
    <cellStyle name="Followed Hyperlink" xfId="8304" builtinId="9" hidden="1"/>
    <cellStyle name="Followed Hyperlink" xfId="8305" builtinId="9" hidden="1"/>
    <cellStyle name="Followed Hyperlink" xfId="8306" builtinId="9" hidden="1"/>
    <cellStyle name="Followed Hyperlink" xfId="8307" builtinId="9" hidden="1"/>
    <cellStyle name="Followed Hyperlink" xfId="8308" builtinId="9" hidden="1"/>
    <cellStyle name="Followed Hyperlink" xfId="8309" builtinId="9" hidden="1"/>
    <cellStyle name="Followed Hyperlink" xfId="8344" builtinId="9" hidden="1"/>
    <cellStyle name="Followed Hyperlink" xfId="8345" builtinId="9" hidden="1"/>
    <cellStyle name="Followed Hyperlink" xfId="8346" builtinId="9" hidden="1"/>
    <cellStyle name="Followed Hyperlink" xfId="8347" builtinId="9" hidden="1"/>
    <cellStyle name="Followed Hyperlink" xfId="8348" builtinId="9" hidden="1"/>
    <cellStyle name="Followed Hyperlink" xfId="8349" builtinId="9" hidden="1"/>
    <cellStyle name="Followed Hyperlink" xfId="8350" builtinId="9" hidden="1"/>
    <cellStyle name="Followed Hyperlink" xfId="8351" builtinId="9" hidden="1"/>
    <cellStyle name="Followed Hyperlink" xfId="8352" builtinId="9" hidden="1"/>
    <cellStyle name="Followed Hyperlink" xfId="8353" builtinId="9" hidden="1"/>
    <cellStyle name="Followed Hyperlink" xfId="8354" builtinId="9" hidden="1"/>
    <cellStyle name="Followed Hyperlink" xfId="8355" builtinId="9" hidden="1"/>
    <cellStyle name="Followed Hyperlink" xfId="8356" builtinId="9" hidden="1"/>
    <cellStyle name="Followed Hyperlink" xfId="8357" builtinId="9" hidden="1"/>
    <cellStyle name="Followed Hyperlink" xfId="8358" builtinId="9" hidden="1"/>
    <cellStyle name="Followed Hyperlink" xfId="8359" builtinId="9" hidden="1"/>
    <cellStyle name="Followed Hyperlink" xfId="8360" builtinId="9" hidden="1"/>
    <cellStyle name="Followed Hyperlink" xfId="8361" builtinId="9" hidden="1"/>
    <cellStyle name="Followed Hyperlink" xfId="8362" builtinId="9" hidden="1"/>
    <cellStyle name="Followed Hyperlink" xfId="8363" builtinId="9" hidden="1"/>
    <cellStyle name="Followed Hyperlink" xfId="8364" builtinId="9" hidden="1"/>
    <cellStyle name="Followed Hyperlink" xfId="8365" builtinId="9" hidden="1"/>
    <cellStyle name="Followed Hyperlink" xfId="8366" builtinId="9" hidden="1"/>
    <cellStyle name="Followed Hyperlink" xfId="8367" builtinId="9" hidden="1"/>
    <cellStyle name="Followed Hyperlink" xfId="8368" builtinId="9" hidden="1"/>
    <cellStyle name="Followed Hyperlink" xfId="8369" builtinId="9" hidden="1"/>
    <cellStyle name="Followed Hyperlink" xfId="8370" builtinId="9" hidden="1"/>
    <cellStyle name="Followed Hyperlink" xfId="8371" builtinId="9" hidden="1"/>
    <cellStyle name="Followed Hyperlink" xfId="8372" builtinId="9" hidden="1"/>
    <cellStyle name="Followed Hyperlink" xfId="8373" builtinId="9" hidden="1"/>
    <cellStyle name="Followed Hyperlink" xfId="8374" builtinId="9" hidden="1"/>
    <cellStyle name="Followed Hyperlink" xfId="8375" builtinId="9" hidden="1"/>
    <cellStyle name="Followed Hyperlink" xfId="8376" builtinId="9" hidden="1"/>
    <cellStyle name="Followed Hyperlink" xfId="8377" builtinId="9" hidden="1"/>
    <cellStyle name="Followed Hyperlink" xfId="8378" builtinId="9" hidden="1"/>
    <cellStyle name="Followed Hyperlink" xfId="8379" builtinId="9" hidden="1"/>
    <cellStyle name="Followed Hyperlink" xfId="8380" builtinId="9" hidden="1"/>
    <cellStyle name="Followed Hyperlink" xfId="8381" builtinId="9" hidden="1"/>
    <cellStyle name="Followed Hyperlink" xfId="8382" builtinId="9" hidden="1"/>
    <cellStyle name="Followed Hyperlink" xfId="8383" builtinId="9" hidden="1"/>
    <cellStyle name="Followed Hyperlink" xfId="8384" builtinId="9" hidden="1"/>
    <cellStyle name="Followed Hyperlink" xfId="8385" builtinId="9" hidden="1"/>
    <cellStyle name="Followed Hyperlink" xfId="8386" builtinId="9" hidden="1"/>
    <cellStyle name="Followed Hyperlink" xfId="8387" builtinId="9" hidden="1"/>
    <cellStyle name="Followed Hyperlink" xfId="8388" builtinId="9" hidden="1"/>
    <cellStyle name="Followed Hyperlink" xfId="8389" builtinId="9" hidden="1"/>
    <cellStyle name="Followed Hyperlink" xfId="8390" builtinId="9" hidden="1"/>
    <cellStyle name="Followed Hyperlink" xfId="8391" builtinId="9" hidden="1"/>
    <cellStyle name="Followed Hyperlink" xfId="8392" builtinId="9" hidden="1"/>
    <cellStyle name="Followed Hyperlink" xfId="8393" builtinId="9" hidden="1"/>
    <cellStyle name="Followed Hyperlink" xfId="8394" builtinId="9" hidden="1"/>
    <cellStyle name="Followed Hyperlink" xfId="8395" builtinId="9" hidden="1"/>
    <cellStyle name="Followed Hyperlink" xfId="8396" builtinId="9" hidden="1"/>
    <cellStyle name="Followed Hyperlink" xfId="8397" builtinId="9" hidden="1"/>
    <cellStyle name="Followed Hyperlink" xfId="8398" builtinId="9" hidden="1"/>
    <cellStyle name="Followed Hyperlink" xfId="8399" builtinId="9" hidden="1"/>
    <cellStyle name="Followed Hyperlink" xfId="8400" builtinId="9" hidden="1"/>
    <cellStyle name="Followed Hyperlink" xfId="8401" builtinId="9" hidden="1"/>
    <cellStyle name="Followed Hyperlink" xfId="8402" builtinId="9" hidden="1"/>
    <cellStyle name="Followed Hyperlink" xfId="8403" builtinId="9" hidden="1"/>
    <cellStyle name="Followed Hyperlink" xfId="8404" builtinId="9" hidden="1"/>
    <cellStyle name="Followed Hyperlink" xfId="8405" builtinId="9" hidden="1"/>
    <cellStyle name="Followed Hyperlink" xfId="8406" builtinId="9" hidden="1"/>
    <cellStyle name="Followed Hyperlink" xfId="8407" builtinId="9" hidden="1"/>
    <cellStyle name="Followed Hyperlink" xfId="8408" builtinId="9" hidden="1"/>
    <cellStyle name="Followed Hyperlink" xfId="8409" builtinId="9" hidden="1"/>
    <cellStyle name="Followed Hyperlink" xfId="8410" builtinId="9" hidden="1"/>
    <cellStyle name="Followed Hyperlink" xfId="8411" builtinId="9" hidden="1"/>
    <cellStyle name="Followed Hyperlink" xfId="8412" builtinId="9" hidden="1"/>
    <cellStyle name="Followed Hyperlink" xfId="8413" builtinId="9" hidden="1"/>
    <cellStyle name="Followed Hyperlink" xfId="8414" builtinId="9" hidden="1"/>
    <cellStyle name="Followed Hyperlink" xfId="8415" builtinId="9" hidden="1"/>
    <cellStyle name="Followed Hyperlink" xfId="8315" builtinId="9" hidden="1"/>
    <cellStyle name="Followed Hyperlink" xfId="8321" builtinId="9" hidden="1"/>
    <cellStyle name="Followed Hyperlink" xfId="8312" builtinId="9" hidden="1"/>
    <cellStyle name="Followed Hyperlink" xfId="8322" builtinId="9" hidden="1"/>
    <cellStyle name="Followed Hyperlink" xfId="8311" builtinId="9" hidden="1"/>
    <cellStyle name="Followed Hyperlink" xfId="8319" builtinId="9" hidden="1"/>
    <cellStyle name="Followed Hyperlink" xfId="8237" builtinId="9" hidden="1"/>
    <cellStyle name="Followed Hyperlink" xfId="8317" builtinId="9" hidden="1"/>
    <cellStyle name="Followed Hyperlink" xfId="8310" builtinId="9" hidden="1"/>
    <cellStyle name="Followed Hyperlink" xfId="8316" builtinId="9" hidden="1"/>
    <cellStyle name="Followed Hyperlink" xfId="8340" builtinId="9" hidden="1"/>
    <cellStyle name="Followed Hyperlink" xfId="8320" builtinId="9" hidden="1"/>
    <cellStyle name="Followed Hyperlink" xfId="8314" builtinId="9" hidden="1"/>
    <cellStyle name="Followed Hyperlink" xfId="8313" builtinId="9" hidden="1"/>
    <cellStyle name="Followed Hyperlink" xfId="8323" builtinId="9" hidden="1"/>
    <cellStyle name="Followed Hyperlink" xfId="8337" builtinId="9" hidden="1"/>
    <cellStyle name="Followed Hyperlink" xfId="8335" builtinId="9" hidden="1"/>
    <cellStyle name="Followed Hyperlink" xfId="8328" builtinId="9" hidden="1"/>
    <cellStyle name="Followed Hyperlink" xfId="8343" builtinId="9" hidden="1"/>
    <cellStyle name="Followed Hyperlink" xfId="8333" builtinId="9" hidden="1"/>
    <cellStyle name="Followed Hyperlink" xfId="8420" builtinId="9" hidden="1"/>
    <cellStyle name="Followed Hyperlink" xfId="8326" builtinId="9" hidden="1"/>
    <cellStyle name="Followed Hyperlink" xfId="8341" builtinId="9" hidden="1"/>
    <cellStyle name="Followed Hyperlink" xfId="8338" builtinId="9" hidden="1"/>
    <cellStyle name="Followed Hyperlink" xfId="8332" builtinId="9" hidden="1"/>
    <cellStyle name="Followed Hyperlink" xfId="8236" builtinId="9" hidden="1"/>
    <cellStyle name="Followed Hyperlink" xfId="8419" builtinId="9" hidden="1"/>
    <cellStyle name="Followed Hyperlink" xfId="8330" builtinId="9" hidden="1"/>
    <cellStyle name="Followed Hyperlink" xfId="8327" builtinId="9" hidden="1"/>
    <cellStyle name="Followed Hyperlink" xfId="8342" builtinId="9" hidden="1"/>
    <cellStyle name="Followed Hyperlink" xfId="8336" builtinId="9" hidden="1"/>
    <cellStyle name="Followed Hyperlink" xfId="8325" builtinId="9" hidden="1"/>
    <cellStyle name="Followed Hyperlink" xfId="8418" builtinId="9" hidden="1"/>
    <cellStyle name="Followed Hyperlink" xfId="8334" builtinId="9" hidden="1"/>
    <cellStyle name="Followed Hyperlink" xfId="8331" builtinId="9" hidden="1"/>
    <cellStyle name="Followed Hyperlink" xfId="8324" builtinId="9" hidden="1"/>
    <cellStyle name="Followed Hyperlink" xfId="8339" builtinId="9" hidden="1"/>
    <cellStyle name="Followed Hyperlink" xfId="8329" builtinId="9" hidden="1"/>
    <cellStyle name="Followed Hyperlink" xfId="8421" builtinId="9" hidden="1"/>
    <cellStyle name="Followed Hyperlink" xfId="8422" builtinId="9" hidden="1"/>
    <cellStyle name="Followed Hyperlink" xfId="8423" builtinId="9" hidden="1"/>
    <cellStyle name="Followed Hyperlink" xfId="8424" builtinId="9" hidden="1"/>
    <cellStyle name="Followed Hyperlink" xfId="8425" builtinId="9" hidden="1"/>
    <cellStyle name="Followed Hyperlink" xfId="8426" builtinId="9" hidden="1"/>
    <cellStyle name="Followed Hyperlink" xfId="8427" builtinId="9" hidden="1"/>
    <cellStyle name="Followed Hyperlink" xfId="8428" builtinId="9" hidden="1"/>
    <cellStyle name="Followed Hyperlink" xfId="8429" builtinId="9" hidden="1"/>
    <cellStyle name="Followed Hyperlink" xfId="8430" builtinId="9" hidden="1"/>
    <cellStyle name="Followed Hyperlink" xfId="8431" builtinId="9" hidden="1"/>
    <cellStyle name="Followed Hyperlink" xfId="8432" builtinId="9" hidden="1"/>
    <cellStyle name="Followed Hyperlink" xfId="8433" builtinId="9" hidden="1"/>
    <cellStyle name="Followed Hyperlink" xfId="8434" builtinId="9" hidden="1"/>
    <cellStyle name="Followed Hyperlink" xfId="8435" builtinId="9" hidden="1"/>
    <cellStyle name="Followed Hyperlink" xfId="8436" builtinId="9" hidden="1"/>
    <cellStyle name="Followed Hyperlink" xfId="8437" builtinId="9" hidden="1"/>
    <cellStyle name="Followed Hyperlink" xfId="8438" builtinId="9" hidden="1"/>
    <cellStyle name="Followed Hyperlink" xfId="8439" builtinId="9" hidden="1"/>
    <cellStyle name="Followed Hyperlink" xfId="8440" builtinId="9" hidden="1"/>
    <cellStyle name="Followed Hyperlink" xfId="8441" builtinId="9" hidden="1"/>
    <cellStyle name="Followed Hyperlink" xfId="8442" builtinId="9" hidden="1"/>
    <cellStyle name="Followed Hyperlink" xfId="8443" builtinId="9" hidden="1"/>
    <cellStyle name="Followed Hyperlink" xfId="8444" builtinId="9" hidden="1"/>
    <cellStyle name="Followed Hyperlink" xfId="8445" builtinId="9" hidden="1"/>
    <cellStyle name="Followed Hyperlink" xfId="8446" builtinId="9" hidden="1"/>
    <cellStyle name="Followed Hyperlink" xfId="8447" builtinId="9" hidden="1"/>
    <cellStyle name="Followed Hyperlink" xfId="8448" builtinId="9" hidden="1"/>
    <cellStyle name="Followed Hyperlink" xfId="8449" builtinId="9" hidden="1"/>
    <cellStyle name="Followed Hyperlink" xfId="8450" builtinId="9" hidden="1"/>
    <cellStyle name="Followed Hyperlink" xfId="8451" builtinId="9" hidden="1"/>
    <cellStyle name="Followed Hyperlink" xfId="8452" builtinId="9" hidden="1"/>
    <cellStyle name="Followed Hyperlink" xfId="8453" builtinId="9" hidden="1"/>
    <cellStyle name="Followed Hyperlink" xfId="8454" builtinId="9" hidden="1"/>
    <cellStyle name="Followed Hyperlink" xfId="8459" builtinId="9" hidden="1"/>
    <cellStyle name="Followed Hyperlink" xfId="8460" builtinId="9" hidden="1"/>
    <cellStyle name="Followed Hyperlink" xfId="8461" builtinId="9" hidden="1"/>
    <cellStyle name="Followed Hyperlink" xfId="8462" builtinId="9" hidden="1"/>
    <cellStyle name="Followed Hyperlink" xfId="8463" builtinId="9" hidden="1"/>
    <cellStyle name="Followed Hyperlink" xfId="8464" builtinId="9" hidden="1"/>
    <cellStyle name="Followed Hyperlink" xfId="8465" builtinId="9" hidden="1"/>
    <cellStyle name="Followed Hyperlink" xfId="8466" builtinId="9" hidden="1"/>
    <cellStyle name="Followed Hyperlink" xfId="8467" builtinId="9" hidden="1"/>
    <cellStyle name="Followed Hyperlink" xfId="8468" builtinId="9" hidden="1"/>
    <cellStyle name="Followed Hyperlink" xfId="8469" builtinId="9" hidden="1"/>
    <cellStyle name="Followed Hyperlink" xfId="8470" builtinId="9" hidden="1"/>
    <cellStyle name="Followed Hyperlink" xfId="8471" builtinId="9" hidden="1"/>
    <cellStyle name="Followed Hyperlink" xfId="8472" builtinId="9" hidden="1"/>
    <cellStyle name="Followed Hyperlink" xfId="8473" builtinId="9" hidden="1"/>
    <cellStyle name="Followed Hyperlink" xfId="8474" builtinId="9" hidden="1"/>
    <cellStyle name="Followed Hyperlink" xfId="8475" builtinId="9" hidden="1"/>
    <cellStyle name="Followed Hyperlink" xfId="8476" builtinId="9" hidden="1"/>
    <cellStyle name="Followed Hyperlink" xfId="8477" builtinId="9" hidden="1"/>
    <cellStyle name="Followed Hyperlink" xfId="8478" builtinId="9" hidden="1"/>
    <cellStyle name="Followed Hyperlink" xfId="8479" builtinId="9" hidden="1"/>
    <cellStyle name="Followed Hyperlink" xfId="8480" builtinId="9" hidden="1"/>
    <cellStyle name="Followed Hyperlink" xfId="8481" builtinId="9" hidden="1"/>
    <cellStyle name="Followed Hyperlink" xfId="8482" builtinId="9" hidden="1"/>
    <cellStyle name="Followed Hyperlink" xfId="8483" builtinId="9" hidden="1"/>
    <cellStyle name="Followed Hyperlink" xfId="8484" builtinId="9" hidden="1"/>
    <cellStyle name="Followed Hyperlink" xfId="8485" builtinId="9" hidden="1"/>
    <cellStyle name="Followed Hyperlink" xfId="8486" builtinId="9" hidden="1"/>
    <cellStyle name="Followed Hyperlink" xfId="8487" builtinId="9" hidden="1"/>
    <cellStyle name="Followed Hyperlink" xfId="8488" builtinId="9" hidden="1"/>
    <cellStyle name="Followed Hyperlink" xfId="8489" builtinId="9" hidden="1"/>
    <cellStyle name="Followed Hyperlink" xfId="8490" builtinId="9" hidden="1"/>
    <cellStyle name="Followed Hyperlink" xfId="8491" builtinId="9" hidden="1"/>
    <cellStyle name="Followed Hyperlink" xfId="8492" builtinId="9" hidden="1"/>
    <cellStyle name="Followed Hyperlink" xfId="8493" builtinId="9" hidden="1"/>
    <cellStyle name="Followed Hyperlink" xfId="8494" builtinId="9" hidden="1"/>
    <cellStyle name="Followed Hyperlink" xfId="8495" builtinId="9" hidden="1"/>
    <cellStyle name="Followed Hyperlink" xfId="8496" builtinId="9" hidden="1"/>
    <cellStyle name="Followed Hyperlink" xfId="8497" builtinId="9" hidden="1"/>
    <cellStyle name="Followed Hyperlink" xfId="8498" builtinId="9" hidden="1"/>
    <cellStyle name="Followed Hyperlink" xfId="8499" builtinId="9" hidden="1"/>
    <cellStyle name="Followed Hyperlink" xfId="8500" builtinId="9" hidden="1"/>
    <cellStyle name="Followed Hyperlink" xfId="8501" builtinId="9" hidden="1"/>
    <cellStyle name="Followed Hyperlink" xfId="8502" builtinId="9" hidden="1"/>
    <cellStyle name="Followed Hyperlink" xfId="8503" builtinId="9" hidden="1"/>
    <cellStyle name="Followed Hyperlink" xfId="8504" builtinId="9" hidden="1"/>
    <cellStyle name="Followed Hyperlink" xfId="8505" builtinId="9" hidden="1"/>
    <cellStyle name="Followed Hyperlink" xfId="8506" builtinId="9" hidden="1"/>
    <cellStyle name="Followed Hyperlink" xfId="8507" builtinId="9" hidden="1"/>
    <cellStyle name="Followed Hyperlink" xfId="8508" builtinId="9" hidden="1"/>
    <cellStyle name="Followed Hyperlink" xfId="8509" builtinId="9" hidden="1"/>
    <cellStyle name="Followed Hyperlink" xfId="8510" builtinId="9" hidden="1"/>
    <cellStyle name="Followed Hyperlink" xfId="8511" builtinId="9" hidden="1"/>
    <cellStyle name="Followed Hyperlink" xfId="8512" builtinId="9" hidden="1"/>
    <cellStyle name="Followed Hyperlink" xfId="8513" builtinId="9" hidden="1"/>
    <cellStyle name="Followed Hyperlink" xfId="8514" builtinId="9" hidden="1"/>
    <cellStyle name="Followed Hyperlink" xfId="8515" builtinId="9" hidden="1"/>
    <cellStyle name="Followed Hyperlink" xfId="8516" builtinId="9" hidden="1"/>
    <cellStyle name="Followed Hyperlink" xfId="8518" builtinId="9" hidden="1"/>
    <cellStyle name="Followed Hyperlink" xfId="8519" builtinId="9" hidden="1"/>
    <cellStyle name="Followed Hyperlink" xfId="8520" builtinId="9" hidden="1"/>
    <cellStyle name="Followed Hyperlink" xfId="8521" builtinId="9" hidden="1"/>
    <cellStyle name="Followed Hyperlink" xfId="8522" builtinId="9" hidden="1"/>
    <cellStyle name="Followed Hyperlink" xfId="8523" builtinId="9" hidden="1"/>
    <cellStyle name="Followed Hyperlink" xfId="8524" builtinId="9" hidden="1"/>
    <cellStyle name="Followed Hyperlink" xfId="8525" builtinId="9" hidden="1"/>
    <cellStyle name="Followed Hyperlink" xfId="8526" builtinId="9" hidden="1"/>
    <cellStyle name="Followed Hyperlink" xfId="8527" builtinId="9" hidden="1"/>
    <cellStyle name="Followed Hyperlink" xfId="8528" builtinId="9" hidden="1"/>
    <cellStyle name="Followed Hyperlink" xfId="8529" builtinId="9" hidden="1"/>
    <cellStyle name="Followed Hyperlink" xfId="8530" builtinId="9" hidden="1"/>
    <cellStyle name="Followed Hyperlink" xfId="8531" builtinId="9" hidden="1"/>
    <cellStyle name="Followed Hyperlink" xfId="8547" builtinId="9" hidden="1"/>
    <cellStyle name="Followed Hyperlink" xfId="8571" builtinId="9" hidden="1"/>
    <cellStyle name="Followed Hyperlink" xfId="8572" builtinId="9" hidden="1"/>
    <cellStyle name="Followed Hyperlink" xfId="8573" builtinId="9" hidden="1"/>
    <cellStyle name="Followed Hyperlink" xfId="8574" builtinId="9" hidden="1"/>
    <cellStyle name="Followed Hyperlink" xfId="8575" builtinId="9" hidden="1"/>
    <cellStyle name="Followed Hyperlink" xfId="8576" builtinId="9" hidden="1"/>
    <cellStyle name="Followed Hyperlink" xfId="8577" builtinId="9" hidden="1"/>
    <cellStyle name="Followed Hyperlink" xfId="8578" builtinId="9" hidden="1"/>
    <cellStyle name="Followed Hyperlink" xfId="8579" builtinId="9" hidden="1"/>
    <cellStyle name="Followed Hyperlink" xfId="8580" builtinId="9" hidden="1"/>
    <cellStyle name="Followed Hyperlink" xfId="8581" builtinId="9" hidden="1"/>
    <cellStyle name="Followed Hyperlink" xfId="8582" builtinId="9" hidden="1"/>
    <cellStyle name="Followed Hyperlink" xfId="8583" builtinId="9" hidden="1"/>
    <cellStyle name="Followed Hyperlink" xfId="8584" builtinId="9" hidden="1"/>
    <cellStyle name="Followed Hyperlink" xfId="8585" builtinId="9" hidden="1"/>
    <cellStyle name="Followed Hyperlink" xfId="8586" builtinId="9" hidden="1"/>
    <cellStyle name="Followed Hyperlink" xfId="8587" builtinId="9" hidden="1"/>
    <cellStyle name="Followed Hyperlink" xfId="8588" builtinId="9" hidden="1"/>
    <cellStyle name="Followed Hyperlink" xfId="8589" builtinId="9" hidden="1"/>
    <cellStyle name="Followed Hyperlink" xfId="8590" builtinId="9" hidden="1"/>
    <cellStyle name="Followed Hyperlink" xfId="8591" builtinId="9" hidden="1"/>
    <cellStyle name="Followed Hyperlink" xfId="8592" builtinId="9" hidden="1"/>
    <cellStyle name="Followed Hyperlink" xfId="8593" builtinId="9" hidden="1"/>
    <cellStyle name="Followed Hyperlink" xfId="8594" builtinId="9" hidden="1"/>
    <cellStyle name="Followed Hyperlink" xfId="8595" builtinId="9" hidden="1"/>
    <cellStyle name="Followed Hyperlink" xfId="8596" builtinId="9" hidden="1"/>
    <cellStyle name="Followed Hyperlink" xfId="8597" builtinId="9" hidden="1"/>
    <cellStyle name="Followed Hyperlink" xfId="8598" builtinId="9" hidden="1"/>
    <cellStyle name="Followed Hyperlink" xfId="8599" builtinId="9" hidden="1"/>
    <cellStyle name="Followed Hyperlink" xfId="8600" builtinId="9" hidden="1"/>
    <cellStyle name="Followed Hyperlink" xfId="8601" builtinId="9" hidden="1"/>
    <cellStyle name="Followed Hyperlink" xfId="8602" builtinId="9" hidden="1"/>
    <cellStyle name="Followed Hyperlink" xfId="8603" builtinId="9" hidden="1"/>
    <cellStyle name="Followed Hyperlink" xfId="8604" builtinId="9" hidden="1"/>
    <cellStyle name="Followed Hyperlink" xfId="8605" builtinId="9" hidden="1"/>
    <cellStyle name="Followed Hyperlink" xfId="8606" builtinId="9" hidden="1"/>
    <cellStyle name="Followed Hyperlink" xfId="8607" builtinId="9" hidden="1"/>
    <cellStyle name="Followed Hyperlink" xfId="8608" builtinId="9" hidden="1"/>
    <cellStyle name="Followed Hyperlink" xfId="8609" builtinId="9" hidden="1"/>
    <cellStyle name="Followed Hyperlink" xfId="8610" builtinId="9" hidden="1"/>
    <cellStyle name="Followed Hyperlink" xfId="8611" builtinId="9" hidden="1"/>
    <cellStyle name="Followed Hyperlink" xfId="8612" builtinId="9" hidden="1"/>
    <cellStyle name="Followed Hyperlink" xfId="8613" builtinId="9" hidden="1"/>
    <cellStyle name="Followed Hyperlink" xfId="8614" builtinId="9" hidden="1"/>
    <cellStyle name="Followed Hyperlink" xfId="8615" builtinId="9" hidden="1"/>
    <cellStyle name="Followed Hyperlink" xfId="8616" builtinId="9" hidden="1"/>
    <cellStyle name="Followed Hyperlink" xfId="8617" builtinId="9" hidden="1"/>
    <cellStyle name="Followed Hyperlink" xfId="8618" builtinId="9" hidden="1"/>
    <cellStyle name="Followed Hyperlink" xfId="8619" builtinId="9" hidden="1"/>
    <cellStyle name="Followed Hyperlink" xfId="8620" builtinId="9" hidden="1"/>
    <cellStyle name="Followed Hyperlink" xfId="8621" builtinId="9" hidden="1"/>
    <cellStyle name="Followed Hyperlink" xfId="8622" builtinId="9" hidden="1"/>
    <cellStyle name="Followed Hyperlink" xfId="8623" builtinId="9" hidden="1"/>
    <cellStyle name="Followed Hyperlink" xfId="8624" builtinId="9" hidden="1"/>
    <cellStyle name="Followed Hyperlink" xfId="8625" builtinId="9" hidden="1"/>
    <cellStyle name="Followed Hyperlink" xfId="8626" builtinId="9" hidden="1"/>
    <cellStyle name="Followed Hyperlink" xfId="8627" builtinId="9" hidden="1"/>
    <cellStyle name="Followed Hyperlink" xfId="8628" builtinId="9" hidden="1"/>
    <cellStyle name="Followed Hyperlink" xfId="8629" builtinId="9" hidden="1"/>
    <cellStyle name="Followed Hyperlink" xfId="8630" builtinId="9" hidden="1"/>
    <cellStyle name="Followed Hyperlink" xfId="8631" builtinId="9" hidden="1"/>
    <cellStyle name="Followed Hyperlink" xfId="8632" builtinId="9" hidden="1"/>
    <cellStyle name="Followed Hyperlink" xfId="8633" builtinId="9" hidden="1"/>
    <cellStyle name="Followed Hyperlink" xfId="8634" builtinId="9" hidden="1"/>
    <cellStyle name="Followed Hyperlink" xfId="8635" builtinId="9" hidden="1"/>
    <cellStyle name="Followed Hyperlink" xfId="8636" builtinId="9" hidden="1"/>
    <cellStyle name="Followed Hyperlink" xfId="8637" builtinId="9" hidden="1"/>
    <cellStyle name="Followed Hyperlink" xfId="8638" builtinId="9" hidden="1"/>
    <cellStyle name="Followed Hyperlink" xfId="8639" builtinId="9" hidden="1"/>
    <cellStyle name="Followed Hyperlink" xfId="8640" builtinId="9" hidden="1"/>
    <cellStyle name="Followed Hyperlink" xfId="8641" builtinId="9" hidden="1"/>
    <cellStyle name="Followed Hyperlink" xfId="8642" builtinId="9" hidden="1"/>
    <cellStyle name="Followed Hyperlink" xfId="8643" builtinId="9" hidden="1"/>
    <cellStyle name="Followed Hyperlink" xfId="8644" builtinId="9" hidden="1"/>
    <cellStyle name="Followed Hyperlink" xfId="8645" builtinId="9" hidden="1"/>
    <cellStyle name="Followed Hyperlink" xfId="8646" builtinId="9" hidden="1"/>
    <cellStyle name="Followed Hyperlink" xfId="8647" builtinId="9" hidden="1"/>
    <cellStyle name="Followed Hyperlink" xfId="8648" builtinId="9" hidden="1"/>
    <cellStyle name="Followed Hyperlink" xfId="8649" builtinId="9" hidden="1"/>
    <cellStyle name="Followed Hyperlink" xfId="8650" builtinId="9" hidden="1"/>
    <cellStyle name="Followed Hyperlink" xfId="8651" builtinId="9" hidden="1"/>
    <cellStyle name="Followed Hyperlink" xfId="8652" builtinId="9" hidden="1"/>
    <cellStyle name="Followed Hyperlink" xfId="8653" builtinId="9" hidden="1"/>
    <cellStyle name="Followed Hyperlink" xfId="8654" builtinId="9" hidden="1"/>
    <cellStyle name="Followed Hyperlink" xfId="8655" builtinId="9" hidden="1"/>
    <cellStyle name="Followed Hyperlink" xfId="8656" builtinId="9" hidden="1"/>
    <cellStyle name="Followed Hyperlink" xfId="8657" builtinId="9" hidden="1"/>
    <cellStyle name="Followed Hyperlink" xfId="8658" builtinId="9" hidden="1"/>
    <cellStyle name="Followed Hyperlink" xfId="8659" builtinId="9" hidden="1"/>
    <cellStyle name="Followed Hyperlink" xfId="8660" builtinId="9" hidden="1"/>
    <cellStyle name="Followed Hyperlink" xfId="8661" builtinId="9" hidden="1"/>
    <cellStyle name="Followed Hyperlink" xfId="8662" builtinId="9" hidden="1"/>
    <cellStyle name="Followed Hyperlink" xfId="8663" builtinId="9" hidden="1"/>
    <cellStyle name="Followed Hyperlink" xfId="8664" builtinId="9" hidden="1"/>
    <cellStyle name="Followed Hyperlink" xfId="8665" builtinId="9" hidden="1"/>
    <cellStyle name="Followed Hyperlink" xfId="8666" builtinId="9" hidden="1"/>
    <cellStyle name="Followed Hyperlink" xfId="8667" builtinId="9" hidden="1"/>
    <cellStyle name="Followed Hyperlink" xfId="8668" builtinId="9" hidden="1"/>
    <cellStyle name="Followed Hyperlink" xfId="8669" builtinId="9" hidden="1"/>
    <cellStyle name="Followed Hyperlink" xfId="8670" builtinId="9" hidden="1"/>
    <cellStyle name="Followed Hyperlink" xfId="8671" builtinId="9" hidden="1"/>
    <cellStyle name="Followed Hyperlink" xfId="8672" builtinId="9" hidden="1"/>
    <cellStyle name="Followed Hyperlink" xfId="8673" builtinId="9" hidden="1"/>
    <cellStyle name="Followed Hyperlink" xfId="8674" builtinId="9" hidden="1"/>
    <cellStyle name="Followed Hyperlink" xfId="8675" builtinId="9" hidden="1"/>
    <cellStyle name="Followed Hyperlink" xfId="8676" builtinId="9" hidden="1"/>
    <cellStyle name="Followed Hyperlink" xfId="8677" builtinId="9" hidden="1"/>
    <cellStyle name="Followed Hyperlink" xfId="8678" builtinId="9" hidden="1"/>
    <cellStyle name="Followed Hyperlink" xfId="8679" builtinId="9" hidden="1"/>
    <cellStyle name="Followed Hyperlink" xfId="8680" builtinId="9" hidden="1"/>
    <cellStyle name="Followed Hyperlink" xfId="8681" builtinId="9" hidden="1"/>
    <cellStyle name="Followed Hyperlink" xfId="8682" builtinId="9" hidden="1"/>
    <cellStyle name="Followed Hyperlink" xfId="8683" builtinId="9" hidden="1"/>
    <cellStyle name="Followed Hyperlink" xfId="8684" builtinId="9" hidden="1"/>
    <cellStyle name="Followed Hyperlink" xfId="8685" builtinId="9" hidden="1"/>
    <cellStyle name="Followed Hyperlink" xfId="8686" builtinId="9" hidden="1"/>
    <cellStyle name="Followed Hyperlink" xfId="8687" builtinId="9" hidden="1"/>
    <cellStyle name="Followed Hyperlink" xfId="8688" builtinId="9" hidden="1"/>
    <cellStyle name="Followed Hyperlink" xfId="8689" builtinId="9" hidden="1"/>
    <cellStyle name="Followed Hyperlink" xfId="8690" builtinId="9" hidden="1"/>
    <cellStyle name="Followed Hyperlink" xfId="8691" builtinId="9" hidden="1"/>
    <cellStyle name="Followed Hyperlink" xfId="8692" builtinId="9" hidden="1"/>
    <cellStyle name="Followed Hyperlink" xfId="8693" builtinId="9" hidden="1"/>
    <cellStyle name="Followed Hyperlink" xfId="8694" builtinId="9" hidden="1"/>
    <cellStyle name="Followed Hyperlink" xfId="8695" builtinId="9" hidden="1"/>
    <cellStyle name="Followed Hyperlink" xfId="8696" builtinId="9" hidden="1"/>
    <cellStyle name="Followed Hyperlink" xfId="8697" builtinId="9" hidden="1"/>
    <cellStyle name="Followed Hyperlink" xfId="8698" builtinId="9" hidden="1"/>
    <cellStyle name="Followed Hyperlink" xfId="8699" builtinId="9" hidden="1"/>
    <cellStyle name="Followed Hyperlink" xfId="8700" builtinId="9" hidden="1"/>
    <cellStyle name="Followed Hyperlink" xfId="8701" builtinId="9" hidden="1"/>
    <cellStyle name="Followed Hyperlink" xfId="8702" builtinId="9" hidden="1"/>
    <cellStyle name="Followed Hyperlink" xfId="8703" builtinId="9" hidden="1"/>
    <cellStyle name="Followed Hyperlink" xfId="8704" builtinId="9" hidden="1"/>
    <cellStyle name="Followed Hyperlink" xfId="8705" builtinId="9" hidden="1"/>
    <cellStyle name="Followed Hyperlink" xfId="8706" builtinId="9" hidden="1"/>
    <cellStyle name="Followed Hyperlink" xfId="8707" builtinId="9" hidden="1"/>
    <cellStyle name="Followed Hyperlink" xfId="8708" builtinId="9" hidden="1"/>
    <cellStyle name="Followed Hyperlink" xfId="8709" builtinId="9" hidden="1"/>
    <cellStyle name="Followed Hyperlink" xfId="8710" builtinId="9" hidden="1"/>
    <cellStyle name="Followed Hyperlink" xfId="8711" builtinId="9" hidden="1"/>
    <cellStyle name="Followed Hyperlink" xfId="8712" builtinId="9" hidden="1"/>
    <cellStyle name="Followed Hyperlink" xfId="8713" builtinId="9" hidden="1"/>
    <cellStyle name="Followed Hyperlink" xfId="8715" builtinId="9" hidden="1"/>
    <cellStyle name="Followed Hyperlink" xfId="8517" builtinId="9" hidden="1"/>
    <cellStyle name="Followed Hyperlink" xfId="8533" builtinId="9" hidden="1"/>
    <cellStyle name="Followed Hyperlink" xfId="8536" builtinId="9" hidden="1"/>
    <cellStyle name="Followed Hyperlink" xfId="8457" builtinId="9" hidden="1"/>
    <cellStyle name="Followed Hyperlink" xfId="8455" builtinId="9" hidden="1"/>
    <cellStyle name="Followed Hyperlink" xfId="8540" builtinId="9" hidden="1"/>
    <cellStyle name="Followed Hyperlink" xfId="8532" builtinId="9" hidden="1"/>
    <cellStyle name="Followed Hyperlink" xfId="8542" builtinId="9" hidden="1"/>
    <cellStyle name="Followed Hyperlink" xfId="8543" builtinId="9" hidden="1"/>
    <cellStyle name="Followed Hyperlink" xfId="8537" builtinId="9" hidden="1"/>
    <cellStyle name="Followed Hyperlink" xfId="8534" builtinId="9" hidden="1"/>
    <cellStyle name="Followed Hyperlink" xfId="8539" builtinId="9" hidden="1"/>
    <cellStyle name="Followed Hyperlink" xfId="8566" builtinId="9" hidden="1"/>
    <cellStyle name="Followed Hyperlink" xfId="8559" builtinId="9" hidden="1"/>
    <cellStyle name="Followed Hyperlink" xfId="8552" builtinId="9" hidden="1"/>
    <cellStyle name="Followed Hyperlink" xfId="8568" builtinId="9" hidden="1"/>
    <cellStyle name="Followed Hyperlink" xfId="8557" builtinId="9" hidden="1"/>
    <cellStyle name="Followed Hyperlink" xfId="8538" builtinId="9" hidden="1"/>
    <cellStyle name="Followed Hyperlink" xfId="8554" builtinId="9" hidden="1"/>
    <cellStyle name="Followed Hyperlink" xfId="8458" builtinId="9" hidden="1"/>
    <cellStyle name="Followed Hyperlink" xfId="8563" builtinId="9" hidden="1"/>
    <cellStyle name="Followed Hyperlink" xfId="8556" builtinId="9" hidden="1"/>
    <cellStyle name="Followed Hyperlink" xfId="8456" builtinId="9" hidden="1"/>
    <cellStyle name="Followed Hyperlink" xfId="8561" builtinId="9" hidden="1"/>
    <cellStyle name="Followed Hyperlink" xfId="8558" builtinId="9" hidden="1"/>
    <cellStyle name="Followed Hyperlink" xfId="8551" builtinId="9" hidden="1"/>
    <cellStyle name="Followed Hyperlink" xfId="8567" builtinId="9" hidden="1"/>
    <cellStyle name="Followed Hyperlink" xfId="8560" builtinId="9" hidden="1"/>
    <cellStyle name="Followed Hyperlink" xfId="8549" builtinId="9" hidden="1"/>
    <cellStyle name="Followed Hyperlink" xfId="8562" builtinId="9" hidden="1"/>
    <cellStyle name="Followed Hyperlink" xfId="8555" builtinId="9" hidden="1"/>
    <cellStyle name="Followed Hyperlink" xfId="8548" builtinId="9" hidden="1"/>
    <cellStyle name="Followed Hyperlink" xfId="8564" builtinId="9" hidden="1"/>
    <cellStyle name="Followed Hyperlink" xfId="8553" builtinId="9" hidden="1"/>
    <cellStyle name="Followed Hyperlink" xfId="8565" builtinId="9" hidden="1"/>
    <cellStyle name="Followed Hyperlink" xfId="8716" builtinId="9" hidden="1"/>
    <cellStyle name="Followed Hyperlink" xfId="8717" builtinId="9" hidden="1"/>
    <cellStyle name="Followed Hyperlink" xfId="8718" builtinId="9" hidden="1"/>
    <cellStyle name="Followed Hyperlink" xfId="8719" builtinId="9" hidden="1"/>
    <cellStyle name="Followed Hyperlink" xfId="8720" builtinId="9" hidden="1"/>
    <cellStyle name="Followed Hyperlink" xfId="8721" builtinId="9" hidden="1"/>
    <cellStyle name="Followed Hyperlink" xfId="8722" builtinId="9" hidden="1"/>
    <cellStyle name="Followed Hyperlink" xfId="8723" builtinId="9" hidden="1"/>
    <cellStyle name="Followed Hyperlink" xfId="8724" builtinId="9" hidden="1"/>
    <cellStyle name="Followed Hyperlink" xfId="8725" builtinId="9" hidden="1"/>
    <cellStyle name="Followed Hyperlink" xfId="8726" builtinId="9" hidden="1"/>
    <cellStyle name="Followed Hyperlink" xfId="8727" builtinId="9" hidden="1"/>
    <cellStyle name="Followed Hyperlink" xfId="8728" builtinId="9" hidden="1"/>
    <cellStyle name="Followed Hyperlink" xfId="8729" builtinId="9" hidden="1"/>
    <cellStyle name="Followed Hyperlink" xfId="8730" builtinId="9" hidden="1"/>
    <cellStyle name="Followed Hyperlink" xfId="8731" builtinId="9" hidden="1"/>
    <cellStyle name="Followed Hyperlink" xfId="8732" builtinId="9" hidden="1"/>
    <cellStyle name="Followed Hyperlink" xfId="8733" builtinId="9" hidden="1"/>
    <cellStyle name="Followed Hyperlink" xfId="8734" builtinId="9" hidden="1"/>
    <cellStyle name="Followed Hyperlink" xfId="8735" builtinId="9" hidden="1"/>
    <cellStyle name="Followed Hyperlink" xfId="8736" builtinId="9" hidden="1"/>
    <cellStyle name="Followed Hyperlink" xfId="8737" builtinId="9" hidden="1"/>
    <cellStyle name="Followed Hyperlink" xfId="8739" builtinId="9" hidden="1"/>
    <cellStyle name="Followed Hyperlink" xfId="8740" builtinId="9" hidden="1"/>
    <cellStyle name="Followed Hyperlink" xfId="8741" builtinId="9" hidden="1"/>
    <cellStyle name="Followed Hyperlink" xfId="8742" builtinId="9" hidden="1"/>
    <cellStyle name="Followed Hyperlink" xfId="8743" builtinId="9" hidden="1"/>
    <cellStyle name="Followed Hyperlink" xfId="8744" builtinId="9" hidden="1"/>
    <cellStyle name="Followed Hyperlink" xfId="8745" builtinId="9" hidden="1"/>
    <cellStyle name="Followed Hyperlink" xfId="8746" builtinId="9" hidden="1"/>
    <cellStyle name="Followed Hyperlink" xfId="8747" builtinId="9" hidden="1"/>
    <cellStyle name="Followed Hyperlink" xfId="8748" builtinId="9" hidden="1"/>
    <cellStyle name="Followed Hyperlink" xfId="8749" builtinId="9" hidden="1"/>
    <cellStyle name="Followed Hyperlink" xfId="8750" builtinId="9" hidden="1"/>
    <cellStyle name="Followed Hyperlink" xfId="8751" builtinId="9" hidden="1"/>
    <cellStyle name="Followed Hyperlink" xfId="8752" builtinId="9" hidden="1"/>
    <cellStyle name="Followed Hyperlink" xfId="8787" builtinId="9" hidden="1"/>
    <cellStyle name="Followed Hyperlink" xfId="8786" builtinId="9" hidden="1"/>
    <cellStyle name="Followed Hyperlink" xfId="8545" builtinId="9" hidden="1"/>
    <cellStyle name="Followed Hyperlink" xfId="8546" builtinId="9" hidden="1"/>
    <cellStyle name="Followed Hyperlink" xfId="8761" builtinId="9" hidden="1"/>
    <cellStyle name="Followed Hyperlink" xfId="8759" builtinId="9" hidden="1"/>
    <cellStyle name="Followed Hyperlink" xfId="8738" builtinId="9" hidden="1"/>
    <cellStyle name="Followed Hyperlink" xfId="8756" builtinId="9" hidden="1"/>
    <cellStyle name="Followed Hyperlink" xfId="8755" builtinId="9" hidden="1"/>
    <cellStyle name="Followed Hyperlink" xfId="8754" builtinId="9" hidden="1"/>
    <cellStyle name="Followed Hyperlink" xfId="8753" builtinId="9" hidden="1"/>
    <cellStyle name="Followed Hyperlink" xfId="8757" builtinId="9" hidden="1"/>
    <cellStyle name="Followed Hyperlink" xfId="8763" builtinId="9" hidden="1"/>
    <cellStyle name="Followed Hyperlink" xfId="8762" builtinId="9" hidden="1"/>
    <cellStyle name="Followed Hyperlink" xfId="8760" builtinId="9" hidden="1"/>
    <cellStyle name="Followed Hyperlink" xfId="8758" builtinId="9" hidden="1"/>
    <cellStyle name="Followed Hyperlink" xfId="8782" builtinId="9" hidden="1"/>
    <cellStyle name="Followed Hyperlink" xfId="8778" builtinId="9" hidden="1"/>
    <cellStyle name="Followed Hyperlink" xfId="8774" builtinId="9" hidden="1"/>
    <cellStyle name="Followed Hyperlink" xfId="8770" builtinId="9" hidden="1"/>
    <cellStyle name="Followed Hyperlink" xfId="8766" builtinId="9" hidden="1"/>
    <cellStyle name="Followed Hyperlink" xfId="8541" builtinId="9" hidden="1"/>
    <cellStyle name="Followed Hyperlink" xfId="8785" builtinId="9" hidden="1"/>
    <cellStyle name="Followed Hyperlink" xfId="8781" builtinId="9" hidden="1"/>
    <cellStyle name="Followed Hyperlink" xfId="8777" builtinId="9" hidden="1"/>
    <cellStyle name="Followed Hyperlink" xfId="8773" builtinId="9" hidden="1"/>
    <cellStyle name="Followed Hyperlink" xfId="8769" builtinId="9" hidden="1"/>
    <cellStyle name="Followed Hyperlink" xfId="8765" builtinId="9" hidden="1"/>
    <cellStyle name="Followed Hyperlink" xfId="8784" builtinId="9" hidden="1"/>
    <cellStyle name="Followed Hyperlink" xfId="8780" builtinId="9" hidden="1"/>
    <cellStyle name="Followed Hyperlink" xfId="8776" builtinId="9" hidden="1"/>
    <cellStyle name="Followed Hyperlink" xfId="8772" builtinId="9" hidden="1"/>
    <cellStyle name="Followed Hyperlink" xfId="8768" builtinId="9" hidden="1"/>
    <cellStyle name="Followed Hyperlink" xfId="8788" builtinId="9" hidden="1"/>
    <cellStyle name="Followed Hyperlink" xfId="8535" builtinId="9" hidden="1"/>
    <cellStyle name="Followed Hyperlink" xfId="8783" builtinId="9" hidden="1"/>
    <cellStyle name="Followed Hyperlink" xfId="8779" builtinId="9" hidden="1"/>
    <cellStyle name="Followed Hyperlink" xfId="8775" builtinId="9" hidden="1"/>
    <cellStyle name="Followed Hyperlink" xfId="8771" builtinId="9" hidden="1"/>
    <cellStyle name="Followed Hyperlink" xfId="8767" builtinId="9" hidden="1"/>
    <cellStyle name="Followed Hyperlink" xfId="8764" builtinId="9" hidden="1"/>
    <cellStyle name="Followed Hyperlink" xfId="8789" builtinId="9" hidden="1"/>
    <cellStyle name="Followed Hyperlink" xfId="8790" builtinId="9" hidden="1"/>
    <cellStyle name="Followed Hyperlink" xfId="8791" builtinId="9" hidden="1"/>
    <cellStyle name="Followed Hyperlink" xfId="8792" builtinId="9" hidden="1"/>
    <cellStyle name="Followed Hyperlink" xfId="8793" builtinId="9" hidden="1"/>
    <cellStyle name="Followed Hyperlink" xfId="8794" builtinId="9" hidden="1"/>
    <cellStyle name="Followed Hyperlink" xfId="8795" builtinId="9" hidden="1"/>
    <cellStyle name="Followed Hyperlink" xfId="8796" builtinId="9" hidden="1"/>
    <cellStyle name="Followed Hyperlink" xfId="8797" builtinId="9" hidden="1"/>
    <cellStyle name="Followed Hyperlink" xfId="8798" builtinId="9" hidden="1"/>
    <cellStyle name="Followed Hyperlink" xfId="8799" builtinId="9" hidden="1"/>
    <cellStyle name="Followed Hyperlink" xfId="8800" builtinId="9" hidden="1"/>
    <cellStyle name="Followed Hyperlink" xfId="8801" builtinId="9" hidden="1"/>
    <cellStyle name="Followed Hyperlink" xfId="8802" builtinId="9" hidden="1"/>
    <cellStyle name="Followed Hyperlink" xfId="8803" builtinId="9" hidden="1"/>
    <cellStyle name="Followed Hyperlink" xfId="8804" builtinId="9" hidden="1"/>
    <cellStyle name="Followed Hyperlink" xfId="8805" builtinId="9" hidden="1"/>
    <cellStyle name="Followed Hyperlink" xfId="8806" builtinId="9" hidden="1"/>
    <cellStyle name="Followed Hyperlink" xfId="8807" builtinId="9" hidden="1"/>
    <cellStyle name="Followed Hyperlink" xfId="8808" builtinId="9" hidden="1"/>
    <cellStyle name="Followed Hyperlink" xfId="8809" builtinId="9" hidden="1"/>
    <cellStyle name="Followed Hyperlink" xfId="8810" builtinId="9" hidden="1"/>
    <cellStyle name="Followed Hyperlink" xfId="8811" builtinId="9" hidden="1"/>
    <cellStyle name="Followed Hyperlink" xfId="8812" builtinId="9" hidden="1"/>
    <cellStyle name="Followed Hyperlink" xfId="8813" builtinId="9" hidden="1"/>
    <cellStyle name="Followed Hyperlink" xfId="8814" builtinId="9" hidden="1"/>
    <cellStyle name="Followed Hyperlink" xfId="8815" builtinId="9" hidden="1"/>
    <cellStyle name="Followed Hyperlink" xfId="8816" builtinId="9" hidden="1"/>
    <cellStyle name="Followed Hyperlink" xfId="8817" builtinId="9" hidden="1"/>
    <cellStyle name="Followed Hyperlink" xfId="8818" builtinId="9" hidden="1"/>
    <cellStyle name="Followed Hyperlink" xfId="8819" builtinId="9" hidden="1"/>
    <cellStyle name="Followed Hyperlink" xfId="8824" builtinId="9" hidden="1"/>
    <cellStyle name="Followed Hyperlink" xfId="8825" builtinId="9" hidden="1"/>
    <cellStyle name="Followed Hyperlink" xfId="8826" builtinId="9" hidden="1"/>
    <cellStyle name="Followed Hyperlink" xfId="8827" builtinId="9" hidden="1"/>
    <cellStyle name="Followed Hyperlink" xfId="8828" builtinId="9" hidden="1"/>
    <cellStyle name="Followed Hyperlink" xfId="8829" builtinId="9" hidden="1"/>
    <cellStyle name="Followed Hyperlink" xfId="8830" builtinId="9" hidden="1"/>
    <cellStyle name="Followed Hyperlink" xfId="8831" builtinId="9" hidden="1"/>
    <cellStyle name="Followed Hyperlink" xfId="8832" builtinId="9" hidden="1"/>
    <cellStyle name="Followed Hyperlink" xfId="8833" builtinId="9" hidden="1"/>
    <cellStyle name="Followed Hyperlink" xfId="8834" builtinId="9" hidden="1"/>
    <cellStyle name="Followed Hyperlink" xfId="8835" builtinId="9" hidden="1"/>
    <cellStyle name="Followed Hyperlink" xfId="8836" builtinId="9" hidden="1"/>
    <cellStyle name="Followed Hyperlink" xfId="8837" builtinId="9" hidden="1"/>
    <cellStyle name="Followed Hyperlink" xfId="8838" builtinId="9" hidden="1"/>
    <cellStyle name="Followed Hyperlink" xfId="8839" builtinId="9" hidden="1"/>
    <cellStyle name="Followed Hyperlink" xfId="8840" builtinId="9" hidden="1"/>
    <cellStyle name="Followed Hyperlink" xfId="8841" builtinId="9" hidden="1"/>
    <cellStyle name="Followed Hyperlink" xfId="8842" builtinId="9" hidden="1"/>
    <cellStyle name="Followed Hyperlink" xfId="8843" builtinId="9" hidden="1"/>
    <cellStyle name="Followed Hyperlink" xfId="8844" builtinId="9" hidden="1"/>
    <cellStyle name="Followed Hyperlink" xfId="8845" builtinId="9" hidden="1"/>
    <cellStyle name="Followed Hyperlink" xfId="8846" builtinId="9" hidden="1"/>
    <cellStyle name="Followed Hyperlink" xfId="8847" builtinId="9" hidden="1"/>
    <cellStyle name="Followed Hyperlink" xfId="8848" builtinId="9" hidden="1"/>
    <cellStyle name="Followed Hyperlink" xfId="8849" builtinId="9" hidden="1"/>
    <cellStyle name="Followed Hyperlink" xfId="8850" builtinId="9" hidden="1"/>
    <cellStyle name="Followed Hyperlink" xfId="8851" builtinId="9" hidden="1"/>
    <cellStyle name="Followed Hyperlink" xfId="8852" builtinId="9" hidden="1"/>
    <cellStyle name="Followed Hyperlink" xfId="8853" builtinId="9" hidden="1"/>
    <cellStyle name="Followed Hyperlink" xfId="8854" builtinId="9" hidden="1"/>
    <cellStyle name="Followed Hyperlink" xfId="8855" builtinId="9" hidden="1"/>
    <cellStyle name="Followed Hyperlink" xfId="8856" builtinId="9" hidden="1"/>
    <cellStyle name="Followed Hyperlink" xfId="8857" builtinId="9" hidden="1"/>
    <cellStyle name="Followed Hyperlink" xfId="8858" builtinId="9" hidden="1"/>
    <cellStyle name="Followed Hyperlink" xfId="8859" builtinId="9" hidden="1"/>
    <cellStyle name="Followed Hyperlink" xfId="8860" builtinId="9" hidden="1"/>
    <cellStyle name="Followed Hyperlink" xfId="8861" builtinId="9" hidden="1"/>
    <cellStyle name="Followed Hyperlink" xfId="8862" builtinId="9" hidden="1"/>
    <cellStyle name="Followed Hyperlink" xfId="8863" builtinId="9" hidden="1"/>
    <cellStyle name="Followed Hyperlink" xfId="8864" builtinId="9" hidden="1"/>
    <cellStyle name="Followed Hyperlink" xfId="8865" builtinId="9" hidden="1"/>
    <cellStyle name="Followed Hyperlink" xfId="8866" builtinId="9" hidden="1"/>
    <cellStyle name="Followed Hyperlink" xfId="8867" builtinId="9" hidden="1"/>
    <cellStyle name="Followed Hyperlink" xfId="8868" builtinId="9" hidden="1"/>
    <cellStyle name="Followed Hyperlink" xfId="8869" builtinId="9" hidden="1"/>
    <cellStyle name="Followed Hyperlink" xfId="8870" builtinId="9" hidden="1"/>
    <cellStyle name="Followed Hyperlink" xfId="8871" builtinId="9" hidden="1"/>
    <cellStyle name="Followed Hyperlink" xfId="8872" builtinId="9" hidden="1"/>
    <cellStyle name="Followed Hyperlink" xfId="8873" builtinId="9" hidden="1"/>
    <cellStyle name="Followed Hyperlink" xfId="8874" builtinId="9" hidden="1"/>
    <cellStyle name="Followed Hyperlink" xfId="8875" builtinId="9" hidden="1"/>
    <cellStyle name="Followed Hyperlink" xfId="8876" builtinId="9" hidden="1"/>
    <cellStyle name="Followed Hyperlink" xfId="8877" builtinId="9" hidden="1"/>
    <cellStyle name="Followed Hyperlink" xfId="8878" builtinId="9" hidden="1"/>
    <cellStyle name="Followed Hyperlink" xfId="8879" builtinId="9" hidden="1"/>
    <cellStyle name="Followed Hyperlink" xfId="8880" builtinId="9" hidden="1"/>
    <cellStyle name="Followed Hyperlink" xfId="8881" builtinId="9" hidden="1"/>
    <cellStyle name="Followed Hyperlink" xfId="8882" builtinId="9" hidden="1"/>
    <cellStyle name="Followed Hyperlink" xfId="8883" builtinId="9" hidden="1"/>
    <cellStyle name="Followed Hyperlink" xfId="8884" builtinId="9" hidden="1"/>
    <cellStyle name="Followed Hyperlink" xfId="8885" builtinId="9" hidden="1"/>
    <cellStyle name="Followed Hyperlink" xfId="8886" builtinId="9" hidden="1"/>
    <cellStyle name="Followed Hyperlink" xfId="8887" builtinId="9" hidden="1"/>
    <cellStyle name="Followed Hyperlink" xfId="8888" builtinId="9" hidden="1"/>
    <cellStyle name="Followed Hyperlink" xfId="8889" builtinId="9" hidden="1"/>
    <cellStyle name="Followed Hyperlink" xfId="8890" builtinId="9" hidden="1"/>
    <cellStyle name="Followed Hyperlink" xfId="8891" builtinId="9" hidden="1"/>
    <cellStyle name="Followed Hyperlink" xfId="8892" builtinId="9" hidden="1"/>
    <cellStyle name="Followed Hyperlink" xfId="8893" builtinId="9" hidden="1"/>
    <cellStyle name="Followed Hyperlink" xfId="8894" builtinId="9" hidden="1"/>
    <cellStyle name="Followed Hyperlink" xfId="8895" builtinId="9" hidden="1"/>
    <cellStyle name="Followed Hyperlink" xfId="9063" builtinId="9" hidden="1"/>
    <cellStyle name="Followed Hyperlink" xfId="9064" builtinId="9" hidden="1"/>
    <cellStyle name="Followed Hyperlink" xfId="9065" builtinId="9" hidden="1"/>
    <cellStyle name="Followed Hyperlink" xfId="9066" builtinId="9" hidden="1"/>
    <cellStyle name="Followed Hyperlink" xfId="9067" builtinId="9" hidden="1"/>
    <cellStyle name="Followed Hyperlink" xfId="9068" builtinId="9" hidden="1"/>
    <cellStyle name="Followed Hyperlink" xfId="9069" builtinId="9" hidden="1"/>
    <cellStyle name="Followed Hyperlink" xfId="9070" builtinId="9" hidden="1"/>
    <cellStyle name="Followed Hyperlink" xfId="9071" builtinId="9" hidden="1"/>
    <cellStyle name="Followed Hyperlink" xfId="9072" builtinId="9" hidden="1"/>
    <cellStyle name="Followed Hyperlink" xfId="9073" builtinId="9" hidden="1"/>
    <cellStyle name="Followed Hyperlink" xfId="9074" builtinId="9" hidden="1"/>
    <cellStyle name="Followed Hyperlink" xfId="9075" builtinId="9" hidden="1"/>
    <cellStyle name="Followed Hyperlink" xfId="9076" builtinId="9" hidden="1"/>
    <cellStyle name="Followed Hyperlink" xfId="9077" builtinId="9" hidden="1"/>
    <cellStyle name="Followed Hyperlink" xfId="9078" builtinId="9" hidden="1"/>
    <cellStyle name="Followed Hyperlink" xfId="9079" builtinId="9" hidden="1"/>
    <cellStyle name="Followed Hyperlink" xfId="9080" builtinId="9" hidden="1"/>
    <cellStyle name="Followed Hyperlink" xfId="9081" builtinId="9" hidden="1"/>
    <cellStyle name="Followed Hyperlink" xfId="9082" builtinId="9" hidden="1"/>
    <cellStyle name="Followed Hyperlink" xfId="9083" builtinId="9" hidden="1"/>
    <cellStyle name="Followed Hyperlink" xfId="9084" builtinId="9" hidden="1"/>
    <cellStyle name="Followed Hyperlink" xfId="9085" builtinId="9" hidden="1"/>
    <cellStyle name="Followed Hyperlink" xfId="9086" builtinId="9" hidden="1"/>
    <cellStyle name="Followed Hyperlink" xfId="9087" builtinId="9" hidden="1"/>
    <cellStyle name="Followed Hyperlink" xfId="9088" builtinId="9" hidden="1"/>
    <cellStyle name="Followed Hyperlink" xfId="9089" builtinId="9" hidden="1"/>
    <cellStyle name="Followed Hyperlink" xfId="9090" builtinId="9" hidden="1"/>
    <cellStyle name="Followed Hyperlink" xfId="9091" builtinId="9" hidden="1"/>
    <cellStyle name="Followed Hyperlink" xfId="9092" builtinId="9" hidden="1"/>
    <cellStyle name="Followed Hyperlink" xfId="9093" builtinId="9" hidden="1"/>
    <cellStyle name="Followed Hyperlink" xfId="9094" builtinId="9" hidden="1"/>
    <cellStyle name="Followed Hyperlink" xfId="9095" builtinId="9" hidden="1"/>
    <cellStyle name="Followed Hyperlink" xfId="9096" builtinId="9" hidden="1"/>
    <cellStyle name="Followed Hyperlink" xfId="9097" builtinId="9" hidden="1"/>
    <cellStyle name="Followed Hyperlink" xfId="9098" builtinId="9" hidden="1"/>
    <cellStyle name="Followed Hyperlink" xfId="9099" builtinId="9" hidden="1"/>
    <cellStyle name="Followed Hyperlink" xfId="9100" builtinId="9" hidden="1"/>
    <cellStyle name="Followed Hyperlink" xfId="9101" builtinId="9" hidden="1"/>
    <cellStyle name="Followed Hyperlink" xfId="9102" builtinId="9" hidden="1"/>
    <cellStyle name="Followed Hyperlink" xfId="9103" builtinId="9" hidden="1"/>
    <cellStyle name="Followed Hyperlink" xfId="9104" builtinId="9" hidden="1"/>
    <cellStyle name="Followed Hyperlink" xfId="9105" builtinId="9" hidden="1"/>
    <cellStyle name="Followed Hyperlink" xfId="9106" builtinId="9" hidden="1"/>
    <cellStyle name="Followed Hyperlink" xfId="9107" builtinId="9" hidden="1"/>
    <cellStyle name="Followed Hyperlink" xfId="9108" builtinId="9" hidden="1"/>
    <cellStyle name="Followed Hyperlink" xfId="9109" builtinId="9" hidden="1"/>
    <cellStyle name="Followed Hyperlink" xfId="9110" builtinId="9" hidden="1"/>
    <cellStyle name="Followed Hyperlink" xfId="9111" builtinId="9" hidden="1"/>
    <cellStyle name="Followed Hyperlink" xfId="9112" builtinId="9" hidden="1"/>
    <cellStyle name="Followed Hyperlink" xfId="9113" builtinId="9" hidden="1"/>
    <cellStyle name="Followed Hyperlink" xfId="9114" builtinId="9" hidden="1"/>
    <cellStyle name="Followed Hyperlink" xfId="9115" builtinId="9" hidden="1"/>
    <cellStyle name="Followed Hyperlink" xfId="9116" builtinId="9" hidden="1"/>
    <cellStyle name="Followed Hyperlink" xfId="9117" builtinId="9" hidden="1"/>
    <cellStyle name="Followed Hyperlink" xfId="9118" builtinId="9" hidden="1"/>
    <cellStyle name="Followed Hyperlink" xfId="9119" builtinId="9" hidden="1"/>
    <cellStyle name="Followed Hyperlink" xfId="9120" builtinId="9" hidden="1"/>
    <cellStyle name="Followed Hyperlink" xfId="9121" builtinId="9" hidden="1"/>
    <cellStyle name="Followed Hyperlink" xfId="9122" builtinId="9" hidden="1"/>
    <cellStyle name="Followed Hyperlink" xfId="9123" builtinId="9" hidden="1"/>
    <cellStyle name="Followed Hyperlink" xfId="9124" builtinId="9" hidden="1"/>
    <cellStyle name="Followed Hyperlink" xfId="9125" builtinId="9" hidden="1"/>
    <cellStyle name="Followed Hyperlink" xfId="9126" builtinId="9" hidden="1"/>
    <cellStyle name="Followed Hyperlink" xfId="9127" builtinId="9" hidden="1"/>
    <cellStyle name="Followed Hyperlink" xfId="9128" builtinId="9" hidden="1"/>
    <cellStyle name="Followed Hyperlink" xfId="9129" builtinId="9" hidden="1"/>
    <cellStyle name="Followed Hyperlink" xfId="9130" builtinId="9" hidden="1"/>
    <cellStyle name="Followed Hyperlink" xfId="9131" builtinId="9" hidden="1"/>
    <cellStyle name="Followed Hyperlink" xfId="9132" builtinId="9" hidden="1"/>
    <cellStyle name="Followed Hyperlink" xfId="9133" builtinId="9" hidden="1"/>
    <cellStyle name="Followed Hyperlink" xfId="9134" builtinId="9" hidden="1"/>
    <cellStyle name="Followed Hyperlink" xfId="9169" builtinId="9" hidden="1"/>
    <cellStyle name="Followed Hyperlink" xfId="9170" builtinId="9" hidden="1"/>
    <cellStyle name="Followed Hyperlink" xfId="9171" builtinId="9" hidden="1"/>
    <cellStyle name="Followed Hyperlink" xfId="9172" builtinId="9" hidden="1"/>
    <cellStyle name="Followed Hyperlink" xfId="9173" builtinId="9" hidden="1"/>
    <cellStyle name="Followed Hyperlink" xfId="9174" builtinId="9" hidden="1"/>
    <cellStyle name="Followed Hyperlink" xfId="9175" builtinId="9" hidden="1"/>
    <cellStyle name="Followed Hyperlink" xfId="9176" builtinId="9" hidden="1"/>
    <cellStyle name="Followed Hyperlink" xfId="9177" builtinId="9" hidden="1"/>
    <cellStyle name="Followed Hyperlink" xfId="9178" builtinId="9" hidden="1"/>
    <cellStyle name="Followed Hyperlink" xfId="9179" builtinId="9" hidden="1"/>
    <cellStyle name="Followed Hyperlink" xfId="9180" builtinId="9" hidden="1"/>
    <cellStyle name="Followed Hyperlink" xfId="9181" builtinId="9" hidden="1"/>
    <cellStyle name="Followed Hyperlink" xfId="9182" builtinId="9" hidden="1"/>
    <cellStyle name="Followed Hyperlink" xfId="9183" builtinId="9" hidden="1"/>
    <cellStyle name="Followed Hyperlink" xfId="9184" builtinId="9" hidden="1"/>
    <cellStyle name="Followed Hyperlink" xfId="9185" builtinId="9" hidden="1"/>
    <cellStyle name="Followed Hyperlink" xfId="9186" builtinId="9" hidden="1"/>
    <cellStyle name="Followed Hyperlink" xfId="9187" builtinId="9" hidden="1"/>
    <cellStyle name="Followed Hyperlink" xfId="9188" builtinId="9" hidden="1"/>
    <cellStyle name="Followed Hyperlink" xfId="9189" builtinId="9" hidden="1"/>
    <cellStyle name="Followed Hyperlink" xfId="9190" builtinId="9" hidden="1"/>
    <cellStyle name="Followed Hyperlink" xfId="9191" builtinId="9" hidden="1"/>
    <cellStyle name="Followed Hyperlink" xfId="9192" builtinId="9" hidden="1"/>
    <cellStyle name="Followed Hyperlink" xfId="9193" builtinId="9" hidden="1"/>
    <cellStyle name="Followed Hyperlink" xfId="9194" builtinId="9" hidden="1"/>
    <cellStyle name="Followed Hyperlink" xfId="9195" builtinId="9" hidden="1"/>
    <cellStyle name="Followed Hyperlink" xfId="9196" builtinId="9" hidden="1"/>
    <cellStyle name="Followed Hyperlink" xfId="9197" builtinId="9" hidden="1"/>
    <cellStyle name="Followed Hyperlink" xfId="9198" builtinId="9" hidden="1"/>
    <cellStyle name="Followed Hyperlink" xfId="9199" builtinId="9" hidden="1"/>
    <cellStyle name="Followed Hyperlink" xfId="9200" builtinId="9" hidden="1"/>
    <cellStyle name="Followed Hyperlink" xfId="9201" builtinId="9" hidden="1"/>
    <cellStyle name="Followed Hyperlink" xfId="9202" builtinId="9" hidden="1"/>
    <cellStyle name="Followed Hyperlink" xfId="9203" builtinId="9" hidden="1"/>
    <cellStyle name="Followed Hyperlink" xfId="9204" builtinId="9" hidden="1"/>
    <cellStyle name="Followed Hyperlink" xfId="9205" builtinId="9" hidden="1"/>
    <cellStyle name="Followed Hyperlink" xfId="9206" builtinId="9" hidden="1"/>
    <cellStyle name="Followed Hyperlink" xfId="9207" builtinId="9" hidden="1"/>
    <cellStyle name="Followed Hyperlink" xfId="9208" builtinId="9" hidden="1"/>
    <cellStyle name="Followed Hyperlink" xfId="9209" builtinId="9" hidden="1"/>
    <cellStyle name="Followed Hyperlink" xfId="9210" builtinId="9" hidden="1"/>
    <cellStyle name="Followed Hyperlink" xfId="9211" builtinId="9" hidden="1"/>
    <cellStyle name="Followed Hyperlink" xfId="9212" builtinId="9" hidden="1"/>
    <cellStyle name="Followed Hyperlink" xfId="9213" builtinId="9" hidden="1"/>
    <cellStyle name="Followed Hyperlink" xfId="9214" builtinId="9" hidden="1"/>
    <cellStyle name="Followed Hyperlink" xfId="9215" builtinId="9" hidden="1"/>
    <cellStyle name="Followed Hyperlink" xfId="9216" builtinId="9" hidden="1"/>
    <cellStyle name="Followed Hyperlink" xfId="9217" builtinId="9" hidden="1"/>
    <cellStyle name="Followed Hyperlink" xfId="9218" builtinId="9" hidden="1"/>
    <cellStyle name="Followed Hyperlink" xfId="9219" builtinId="9" hidden="1"/>
    <cellStyle name="Followed Hyperlink" xfId="9220" builtinId="9" hidden="1"/>
    <cellStyle name="Followed Hyperlink" xfId="9221" builtinId="9" hidden="1"/>
    <cellStyle name="Followed Hyperlink" xfId="9222" builtinId="9" hidden="1"/>
    <cellStyle name="Followed Hyperlink" xfId="9223" builtinId="9" hidden="1"/>
    <cellStyle name="Followed Hyperlink" xfId="9224" builtinId="9" hidden="1"/>
    <cellStyle name="Followed Hyperlink" xfId="9225" builtinId="9" hidden="1"/>
    <cellStyle name="Followed Hyperlink" xfId="9226" builtinId="9" hidden="1"/>
    <cellStyle name="Followed Hyperlink" xfId="9227" builtinId="9" hidden="1"/>
    <cellStyle name="Followed Hyperlink" xfId="9228" builtinId="9" hidden="1"/>
    <cellStyle name="Followed Hyperlink" xfId="9229" builtinId="9" hidden="1"/>
    <cellStyle name="Followed Hyperlink" xfId="9230" builtinId="9" hidden="1"/>
    <cellStyle name="Followed Hyperlink" xfId="9231" builtinId="9" hidden="1"/>
    <cellStyle name="Followed Hyperlink" xfId="9232" builtinId="9" hidden="1"/>
    <cellStyle name="Followed Hyperlink" xfId="9233" builtinId="9" hidden="1"/>
    <cellStyle name="Followed Hyperlink" xfId="9234" builtinId="9" hidden="1"/>
    <cellStyle name="Followed Hyperlink" xfId="9235" builtinId="9" hidden="1"/>
    <cellStyle name="Followed Hyperlink" xfId="9236" builtinId="9" hidden="1"/>
    <cellStyle name="Followed Hyperlink" xfId="9237" builtinId="9" hidden="1"/>
    <cellStyle name="Followed Hyperlink" xfId="9238" builtinId="9" hidden="1"/>
    <cellStyle name="Followed Hyperlink" xfId="9239" builtinId="9" hidden="1"/>
    <cellStyle name="Followed Hyperlink" xfId="9240" builtinId="9" hidden="1"/>
    <cellStyle name="Followed Hyperlink" xfId="9140" builtinId="9" hidden="1"/>
    <cellStyle name="Followed Hyperlink" xfId="9146" builtinId="9" hidden="1"/>
    <cellStyle name="Followed Hyperlink" xfId="9137" builtinId="9" hidden="1"/>
    <cellStyle name="Followed Hyperlink" xfId="9147" builtinId="9" hidden="1"/>
    <cellStyle name="Followed Hyperlink" xfId="9136" builtinId="9" hidden="1"/>
    <cellStyle name="Followed Hyperlink" xfId="9144" builtinId="9" hidden="1"/>
    <cellStyle name="Followed Hyperlink" xfId="9062" builtinId="9" hidden="1"/>
    <cellStyle name="Followed Hyperlink" xfId="9142" builtinId="9" hidden="1"/>
    <cellStyle name="Followed Hyperlink" xfId="9135" builtinId="9" hidden="1"/>
    <cellStyle name="Followed Hyperlink" xfId="9141" builtinId="9" hidden="1"/>
    <cellStyle name="Followed Hyperlink" xfId="9165" builtinId="9" hidden="1"/>
    <cellStyle name="Followed Hyperlink" xfId="9145" builtinId="9" hidden="1"/>
    <cellStyle name="Followed Hyperlink" xfId="9139" builtinId="9" hidden="1"/>
    <cellStyle name="Followed Hyperlink" xfId="9138" builtinId="9" hidden="1"/>
    <cellStyle name="Followed Hyperlink" xfId="9148" builtinId="9" hidden="1"/>
    <cellStyle name="Followed Hyperlink" xfId="9162" builtinId="9" hidden="1"/>
    <cellStyle name="Followed Hyperlink" xfId="9160" builtinId="9" hidden="1"/>
    <cellStyle name="Followed Hyperlink" xfId="9153" builtinId="9" hidden="1"/>
    <cellStyle name="Followed Hyperlink" xfId="9168" builtinId="9" hidden="1"/>
    <cellStyle name="Followed Hyperlink" xfId="9158" builtinId="9" hidden="1"/>
    <cellStyle name="Followed Hyperlink" xfId="9245" builtinId="9" hidden="1"/>
    <cellStyle name="Followed Hyperlink" xfId="9151" builtinId="9" hidden="1"/>
    <cellStyle name="Followed Hyperlink" xfId="9166" builtinId="9" hidden="1"/>
    <cellStyle name="Followed Hyperlink" xfId="9163" builtinId="9" hidden="1"/>
    <cellStyle name="Followed Hyperlink" xfId="9157" builtinId="9" hidden="1"/>
    <cellStyle name="Followed Hyperlink" xfId="9061" builtinId="9" hidden="1"/>
    <cellStyle name="Followed Hyperlink" xfId="9244" builtinId="9" hidden="1"/>
    <cellStyle name="Followed Hyperlink" xfId="9155" builtinId="9" hidden="1"/>
    <cellStyle name="Followed Hyperlink" xfId="9152" builtinId="9" hidden="1"/>
    <cellStyle name="Followed Hyperlink" xfId="9167" builtinId="9" hidden="1"/>
    <cellStyle name="Followed Hyperlink" xfId="9161" builtinId="9" hidden="1"/>
    <cellStyle name="Followed Hyperlink" xfId="9150" builtinId="9" hidden="1"/>
    <cellStyle name="Followed Hyperlink" xfId="9243" builtinId="9" hidden="1"/>
    <cellStyle name="Followed Hyperlink" xfId="9159" builtinId="9" hidden="1"/>
    <cellStyle name="Followed Hyperlink" xfId="9156" builtinId="9" hidden="1"/>
    <cellStyle name="Followed Hyperlink" xfId="9149" builtinId="9" hidden="1"/>
    <cellStyle name="Followed Hyperlink" xfId="9164" builtinId="9" hidden="1"/>
    <cellStyle name="Followed Hyperlink" xfId="9154" builtinId="9" hidden="1"/>
    <cellStyle name="Followed Hyperlink" xfId="9246" builtinId="9" hidden="1"/>
    <cellStyle name="Followed Hyperlink" xfId="9247" builtinId="9" hidden="1"/>
    <cellStyle name="Followed Hyperlink" xfId="9248" builtinId="9" hidden="1"/>
    <cellStyle name="Followed Hyperlink" xfId="9249" builtinId="9" hidden="1"/>
    <cellStyle name="Followed Hyperlink" xfId="9250" builtinId="9" hidden="1"/>
    <cellStyle name="Followed Hyperlink" xfId="9251" builtinId="9" hidden="1"/>
    <cellStyle name="Followed Hyperlink" xfId="9252" builtinId="9" hidden="1"/>
    <cellStyle name="Followed Hyperlink" xfId="9253" builtinId="9" hidden="1"/>
    <cellStyle name="Followed Hyperlink" xfId="9254" builtinId="9" hidden="1"/>
    <cellStyle name="Followed Hyperlink" xfId="9255" builtinId="9" hidden="1"/>
    <cellStyle name="Followed Hyperlink" xfId="9256" builtinId="9" hidden="1"/>
    <cellStyle name="Followed Hyperlink" xfId="9257" builtinId="9" hidden="1"/>
    <cellStyle name="Followed Hyperlink" xfId="9258" builtinId="9" hidden="1"/>
    <cellStyle name="Followed Hyperlink" xfId="9259" builtinId="9" hidden="1"/>
    <cellStyle name="Followed Hyperlink" xfId="9260" builtinId="9" hidden="1"/>
    <cellStyle name="Followed Hyperlink" xfId="9261" builtinId="9" hidden="1"/>
    <cellStyle name="Followed Hyperlink" xfId="9262" builtinId="9" hidden="1"/>
    <cellStyle name="Followed Hyperlink" xfId="9263" builtinId="9" hidden="1"/>
    <cellStyle name="Followed Hyperlink" xfId="9264" builtinId="9" hidden="1"/>
    <cellStyle name="Followed Hyperlink" xfId="9265" builtinId="9" hidden="1"/>
    <cellStyle name="Followed Hyperlink" xfId="9266" builtinId="9" hidden="1"/>
    <cellStyle name="Followed Hyperlink" xfId="9267" builtinId="9" hidden="1"/>
    <cellStyle name="Followed Hyperlink" xfId="9268" builtinId="9" hidden="1"/>
    <cellStyle name="Followed Hyperlink" xfId="9269" builtinId="9" hidden="1"/>
    <cellStyle name="Followed Hyperlink" xfId="9270" builtinId="9" hidden="1"/>
    <cellStyle name="Followed Hyperlink" xfId="9271" builtinId="9" hidden="1"/>
    <cellStyle name="Followed Hyperlink" xfId="9272" builtinId="9" hidden="1"/>
    <cellStyle name="Followed Hyperlink" xfId="9273" builtinId="9" hidden="1"/>
    <cellStyle name="Followed Hyperlink" xfId="9274" builtinId="9" hidden="1"/>
    <cellStyle name="Followed Hyperlink" xfId="9275" builtinId="9" hidden="1"/>
    <cellStyle name="Followed Hyperlink" xfId="9276" builtinId="9" hidden="1"/>
    <cellStyle name="Followed Hyperlink" xfId="9277" builtinId="9" hidden="1"/>
    <cellStyle name="Followed Hyperlink" xfId="9278" builtinId="9" hidden="1"/>
    <cellStyle name="Followed Hyperlink" xfId="9279" builtinId="9" hidden="1"/>
    <cellStyle name="Followed Hyperlink" xfId="9284" builtinId="9" hidden="1"/>
    <cellStyle name="Followed Hyperlink" xfId="9285" builtinId="9" hidden="1"/>
    <cellStyle name="Followed Hyperlink" xfId="9286" builtinId="9" hidden="1"/>
    <cellStyle name="Followed Hyperlink" xfId="9287" builtinId="9" hidden="1"/>
    <cellStyle name="Followed Hyperlink" xfId="9288" builtinId="9" hidden="1"/>
    <cellStyle name="Followed Hyperlink" xfId="9289" builtinId="9" hidden="1"/>
    <cellStyle name="Followed Hyperlink" xfId="9290" builtinId="9" hidden="1"/>
    <cellStyle name="Followed Hyperlink" xfId="9291" builtinId="9" hidden="1"/>
    <cellStyle name="Followed Hyperlink" xfId="9292" builtinId="9" hidden="1"/>
    <cellStyle name="Followed Hyperlink" xfId="9293" builtinId="9" hidden="1"/>
    <cellStyle name="Followed Hyperlink" xfId="9294" builtinId="9" hidden="1"/>
    <cellStyle name="Followed Hyperlink" xfId="9295" builtinId="9" hidden="1"/>
    <cellStyle name="Followed Hyperlink" xfId="9296" builtinId="9" hidden="1"/>
    <cellStyle name="Followed Hyperlink" xfId="9297" builtinId="9" hidden="1"/>
    <cellStyle name="Followed Hyperlink" xfId="9298" builtinId="9" hidden="1"/>
    <cellStyle name="Followed Hyperlink" xfId="9299" builtinId="9" hidden="1"/>
    <cellStyle name="Followed Hyperlink" xfId="9300" builtinId="9" hidden="1"/>
    <cellStyle name="Followed Hyperlink" xfId="9301" builtinId="9" hidden="1"/>
    <cellStyle name="Followed Hyperlink" xfId="9302" builtinId="9" hidden="1"/>
    <cellStyle name="Followed Hyperlink" xfId="9303" builtinId="9" hidden="1"/>
    <cellStyle name="Followed Hyperlink" xfId="9304" builtinId="9" hidden="1"/>
    <cellStyle name="Followed Hyperlink" xfId="9305" builtinId="9" hidden="1"/>
    <cellStyle name="Followed Hyperlink" xfId="9306" builtinId="9" hidden="1"/>
    <cellStyle name="Followed Hyperlink" xfId="9307" builtinId="9" hidden="1"/>
    <cellStyle name="Followed Hyperlink" xfId="9308" builtinId="9" hidden="1"/>
    <cellStyle name="Followed Hyperlink" xfId="9309" builtinId="9" hidden="1"/>
    <cellStyle name="Followed Hyperlink" xfId="9310" builtinId="9" hidden="1"/>
    <cellStyle name="Followed Hyperlink" xfId="9311" builtinId="9" hidden="1"/>
    <cellStyle name="Followed Hyperlink" xfId="9312" builtinId="9" hidden="1"/>
    <cellStyle name="Followed Hyperlink" xfId="9313" builtinId="9" hidden="1"/>
    <cellStyle name="Followed Hyperlink" xfId="9314" builtinId="9" hidden="1"/>
    <cellStyle name="Followed Hyperlink" xfId="9315" builtinId="9" hidden="1"/>
    <cellStyle name="Followed Hyperlink" xfId="9316" builtinId="9" hidden="1"/>
    <cellStyle name="Followed Hyperlink" xfId="9317" builtinId="9" hidden="1"/>
    <cellStyle name="Followed Hyperlink" xfId="9318" builtinId="9" hidden="1"/>
    <cellStyle name="Followed Hyperlink" xfId="9319" builtinId="9" hidden="1"/>
    <cellStyle name="Followed Hyperlink" xfId="9320" builtinId="9" hidden="1"/>
    <cellStyle name="Followed Hyperlink" xfId="9321" builtinId="9" hidden="1"/>
    <cellStyle name="Followed Hyperlink" xfId="9322" builtinId="9" hidden="1"/>
    <cellStyle name="Followed Hyperlink" xfId="9323" builtinId="9" hidden="1"/>
    <cellStyle name="Followed Hyperlink" xfId="9324" builtinId="9" hidden="1"/>
    <cellStyle name="Followed Hyperlink" xfId="9325" builtinId="9" hidden="1"/>
    <cellStyle name="Followed Hyperlink" xfId="9326" builtinId="9" hidden="1"/>
    <cellStyle name="Followed Hyperlink" xfId="9327" builtinId="9" hidden="1"/>
    <cellStyle name="Followed Hyperlink" xfId="9328" builtinId="9" hidden="1"/>
    <cellStyle name="Followed Hyperlink" xfId="9329" builtinId="9" hidden="1"/>
    <cellStyle name="Followed Hyperlink" xfId="9330" builtinId="9" hidden="1"/>
    <cellStyle name="Followed Hyperlink" xfId="9331" builtinId="9" hidden="1"/>
    <cellStyle name="Followed Hyperlink" xfId="9332" builtinId="9" hidden="1"/>
    <cellStyle name="Followed Hyperlink" xfId="9333" builtinId="9" hidden="1"/>
    <cellStyle name="Followed Hyperlink" xfId="9334" builtinId="9" hidden="1"/>
    <cellStyle name="Followed Hyperlink" xfId="9335" builtinId="9" hidden="1"/>
    <cellStyle name="Followed Hyperlink" xfId="9336" builtinId="9" hidden="1"/>
    <cellStyle name="Followed Hyperlink" xfId="9337" builtinId="9" hidden="1"/>
    <cellStyle name="Followed Hyperlink" xfId="9338" builtinId="9" hidden="1"/>
    <cellStyle name="Followed Hyperlink" xfId="9339" builtinId="9" hidden="1"/>
    <cellStyle name="Followed Hyperlink" xfId="9340" builtinId="9" hidden="1"/>
    <cellStyle name="Followed Hyperlink" xfId="9341" builtinId="9" hidden="1"/>
    <cellStyle name="Followed Hyperlink" xfId="9343" builtinId="9" hidden="1"/>
    <cellStyle name="Followed Hyperlink" xfId="9344" builtinId="9" hidden="1"/>
    <cellStyle name="Followed Hyperlink" xfId="9345" builtinId="9" hidden="1"/>
    <cellStyle name="Followed Hyperlink" xfId="9346" builtinId="9" hidden="1"/>
    <cellStyle name="Followed Hyperlink" xfId="9347" builtinId="9" hidden="1"/>
    <cellStyle name="Followed Hyperlink" xfId="9348" builtinId="9" hidden="1"/>
    <cellStyle name="Followed Hyperlink" xfId="9349" builtinId="9" hidden="1"/>
    <cellStyle name="Followed Hyperlink" xfId="9350" builtinId="9" hidden="1"/>
    <cellStyle name="Followed Hyperlink" xfId="9351" builtinId="9" hidden="1"/>
    <cellStyle name="Followed Hyperlink" xfId="9352" builtinId="9" hidden="1"/>
    <cellStyle name="Followed Hyperlink" xfId="9353" builtinId="9" hidden="1"/>
    <cellStyle name="Followed Hyperlink" xfId="9354" builtinId="9" hidden="1"/>
    <cellStyle name="Followed Hyperlink" xfId="9355" builtinId="9" hidden="1"/>
    <cellStyle name="Followed Hyperlink" xfId="9356" builtinId="9" hidden="1"/>
    <cellStyle name="Followed Hyperlink" xfId="9372" builtinId="9" hidden="1"/>
    <cellStyle name="Followed Hyperlink" xfId="9396" builtinId="9" hidden="1"/>
    <cellStyle name="Followed Hyperlink" xfId="9397" builtinId="9" hidden="1"/>
    <cellStyle name="Followed Hyperlink" xfId="9398" builtinId="9" hidden="1"/>
    <cellStyle name="Followed Hyperlink" xfId="9399" builtinId="9" hidden="1"/>
    <cellStyle name="Followed Hyperlink" xfId="9400" builtinId="9" hidden="1"/>
    <cellStyle name="Followed Hyperlink" xfId="9401" builtinId="9" hidden="1"/>
    <cellStyle name="Followed Hyperlink" xfId="9402" builtinId="9" hidden="1"/>
    <cellStyle name="Followed Hyperlink" xfId="9403" builtinId="9" hidden="1"/>
    <cellStyle name="Followed Hyperlink" xfId="9404" builtinId="9" hidden="1"/>
    <cellStyle name="Followed Hyperlink" xfId="9405" builtinId="9" hidden="1"/>
    <cellStyle name="Followed Hyperlink" xfId="9406" builtinId="9" hidden="1"/>
    <cellStyle name="Followed Hyperlink" xfId="9407" builtinId="9" hidden="1"/>
    <cellStyle name="Followed Hyperlink" xfId="9408" builtinId="9" hidden="1"/>
    <cellStyle name="Followed Hyperlink" xfId="9409" builtinId="9" hidden="1"/>
    <cellStyle name="Followed Hyperlink" xfId="9410" builtinId="9" hidden="1"/>
    <cellStyle name="Followed Hyperlink" xfId="9411" builtinId="9" hidden="1"/>
    <cellStyle name="Followed Hyperlink" xfId="9412" builtinId="9" hidden="1"/>
    <cellStyle name="Followed Hyperlink" xfId="9413" builtinId="9" hidden="1"/>
    <cellStyle name="Followed Hyperlink" xfId="9414" builtinId="9" hidden="1"/>
    <cellStyle name="Followed Hyperlink" xfId="9415" builtinId="9" hidden="1"/>
    <cellStyle name="Followed Hyperlink" xfId="9416" builtinId="9" hidden="1"/>
    <cellStyle name="Followed Hyperlink" xfId="9417" builtinId="9" hidden="1"/>
    <cellStyle name="Followed Hyperlink" xfId="9418" builtinId="9" hidden="1"/>
    <cellStyle name="Followed Hyperlink" xfId="9419" builtinId="9" hidden="1"/>
    <cellStyle name="Followed Hyperlink" xfId="9420" builtinId="9" hidden="1"/>
    <cellStyle name="Followed Hyperlink" xfId="9421" builtinId="9" hidden="1"/>
    <cellStyle name="Followed Hyperlink" xfId="9422" builtinId="9" hidden="1"/>
    <cellStyle name="Followed Hyperlink" xfId="9423" builtinId="9" hidden="1"/>
    <cellStyle name="Followed Hyperlink" xfId="9424" builtinId="9" hidden="1"/>
    <cellStyle name="Followed Hyperlink" xfId="9425" builtinId="9" hidden="1"/>
    <cellStyle name="Followed Hyperlink" xfId="9426" builtinId="9" hidden="1"/>
    <cellStyle name="Followed Hyperlink" xfId="9427" builtinId="9" hidden="1"/>
    <cellStyle name="Followed Hyperlink" xfId="9428" builtinId="9" hidden="1"/>
    <cellStyle name="Followed Hyperlink" xfId="9429" builtinId="9" hidden="1"/>
    <cellStyle name="Followed Hyperlink" xfId="9430" builtinId="9" hidden="1"/>
    <cellStyle name="Followed Hyperlink" xfId="9431" builtinId="9" hidden="1"/>
    <cellStyle name="Followed Hyperlink" xfId="9432" builtinId="9" hidden="1"/>
    <cellStyle name="Followed Hyperlink" xfId="9433" builtinId="9" hidden="1"/>
    <cellStyle name="Followed Hyperlink" xfId="9434" builtinId="9" hidden="1"/>
    <cellStyle name="Followed Hyperlink" xfId="9435" builtinId="9" hidden="1"/>
    <cellStyle name="Followed Hyperlink" xfId="9436" builtinId="9" hidden="1"/>
    <cellStyle name="Followed Hyperlink" xfId="9437" builtinId="9" hidden="1"/>
    <cellStyle name="Followed Hyperlink" xfId="9438" builtinId="9" hidden="1"/>
    <cellStyle name="Followed Hyperlink" xfId="9439" builtinId="9" hidden="1"/>
    <cellStyle name="Followed Hyperlink" xfId="9440" builtinId="9" hidden="1"/>
    <cellStyle name="Followed Hyperlink" xfId="9441" builtinId="9" hidden="1"/>
    <cellStyle name="Followed Hyperlink" xfId="9442" builtinId="9" hidden="1"/>
    <cellStyle name="Followed Hyperlink" xfId="9443" builtinId="9" hidden="1"/>
    <cellStyle name="Followed Hyperlink" xfId="9444" builtinId="9" hidden="1"/>
    <cellStyle name="Followed Hyperlink" xfId="9445" builtinId="9" hidden="1"/>
    <cellStyle name="Followed Hyperlink" xfId="9446" builtinId="9" hidden="1"/>
    <cellStyle name="Followed Hyperlink" xfId="9447" builtinId="9" hidden="1"/>
    <cellStyle name="Followed Hyperlink" xfId="9448" builtinId="9" hidden="1"/>
    <cellStyle name="Followed Hyperlink" xfId="9449" builtinId="9" hidden="1"/>
    <cellStyle name="Followed Hyperlink" xfId="9450" builtinId="9" hidden="1"/>
    <cellStyle name="Followed Hyperlink" xfId="9451" builtinId="9" hidden="1"/>
    <cellStyle name="Followed Hyperlink" xfId="9452" builtinId="9" hidden="1"/>
    <cellStyle name="Followed Hyperlink" xfId="9453" builtinId="9" hidden="1"/>
    <cellStyle name="Followed Hyperlink" xfId="9454" builtinId="9" hidden="1"/>
    <cellStyle name="Followed Hyperlink" xfId="9455" builtinId="9" hidden="1"/>
    <cellStyle name="Followed Hyperlink" xfId="9456" builtinId="9" hidden="1"/>
    <cellStyle name="Followed Hyperlink" xfId="9457" builtinId="9" hidden="1"/>
    <cellStyle name="Followed Hyperlink" xfId="9458" builtinId="9" hidden="1"/>
    <cellStyle name="Followed Hyperlink" xfId="9459" builtinId="9" hidden="1"/>
    <cellStyle name="Followed Hyperlink" xfId="9460" builtinId="9" hidden="1"/>
    <cellStyle name="Followed Hyperlink" xfId="9461" builtinId="9" hidden="1"/>
    <cellStyle name="Followed Hyperlink" xfId="9462" builtinId="9" hidden="1"/>
    <cellStyle name="Followed Hyperlink" xfId="9463" builtinId="9" hidden="1"/>
    <cellStyle name="Followed Hyperlink" xfId="9464" builtinId="9" hidden="1"/>
    <cellStyle name="Followed Hyperlink" xfId="9465" builtinId="9" hidden="1"/>
    <cellStyle name="Followed Hyperlink" xfId="9466" builtinId="9" hidden="1"/>
    <cellStyle name="Followed Hyperlink" xfId="9467" builtinId="9" hidden="1"/>
    <cellStyle name="Followed Hyperlink" xfId="9468" builtinId="9" hidden="1"/>
    <cellStyle name="Followed Hyperlink" xfId="9469" builtinId="9" hidden="1"/>
    <cellStyle name="Followed Hyperlink" xfId="9470" builtinId="9" hidden="1"/>
    <cellStyle name="Followed Hyperlink" xfId="9471" builtinId="9" hidden="1"/>
    <cellStyle name="Followed Hyperlink" xfId="9472" builtinId="9" hidden="1"/>
    <cellStyle name="Followed Hyperlink" xfId="9473" builtinId="9" hidden="1"/>
    <cellStyle name="Followed Hyperlink" xfId="9474" builtinId="9" hidden="1"/>
    <cellStyle name="Followed Hyperlink" xfId="9475" builtinId="9" hidden="1"/>
    <cellStyle name="Followed Hyperlink" xfId="9476" builtinId="9" hidden="1"/>
    <cellStyle name="Followed Hyperlink" xfId="9477" builtinId="9" hidden="1"/>
    <cellStyle name="Followed Hyperlink" xfId="9478" builtinId="9" hidden="1"/>
    <cellStyle name="Followed Hyperlink" xfId="9479" builtinId="9" hidden="1"/>
    <cellStyle name="Followed Hyperlink" xfId="9480" builtinId="9" hidden="1"/>
    <cellStyle name="Followed Hyperlink" xfId="9481" builtinId="9" hidden="1"/>
    <cellStyle name="Followed Hyperlink" xfId="9482" builtinId="9" hidden="1"/>
    <cellStyle name="Followed Hyperlink" xfId="9483" builtinId="9" hidden="1"/>
    <cellStyle name="Followed Hyperlink" xfId="9484" builtinId="9" hidden="1"/>
    <cellStyle name="Followed Hyperlink" xfId="9485" builtinId="9" hidden="1"/>
    <cellStyle name="Followed Hyperlink" xfId="9486" builtinId="9" hidden="1"/>
    <cellStyle name="Followed Hyperlink" xfId="9487" builtinId="9" hidden="1"/>
    <cellStyle name="Followed Hyperlink" xfId="9488" builtinId="9" hidden="1"/>
    <cellStyle name="Followed Hyperlink" xfId="9489" builtinId="9" hidden="1"/>
    <cellStyle name="Followed Hyperlink" xfId="9490" builtinId="9" hidden="1"/>
    <cellStyle name="Followed Hyperlink" xfId="9491" builtinId="9" hidden="1"/>
    <cellStyle name="Followed Hyperlink" xfId="9492" builtinId="9" hidden="1"/>
    <cellStyle name="Followed Hyperlink" xfId="9493" builtinId="9" hidden="1"/>
    <cellStyle name="Followed Hyperlink" xfId="9494" builtinId="9" hidden="1"/>
    <cellStyle name="Followed Hyperlink" xfId="9495" builtinId="9" hidden="1"/>
    <cellStyle name="Followed Hyperlink" xfId="9496" builtinId="9" hidden="1"/>
    <cellStyle name="Followed Hyperlink" xfId="9497" builtinId="9" hidden="1"/>
    <cellStyle name="Followed Hyperlink" xfId="9498" builtinId="9" hidden="1"/>
    <cellStyle name="Followed Hyperlink" xfId="9499" builtinId="9" hidden="1"/>
    <cellStyle name="Followed Hyperlink" xfId="9500" builtinId="9" hidden="1"/>
    <cellStyle name="Followed Hyperlink" xfId="9501" builtinId="9" hidden="1"/>
    <cellStyle name="Followed Hyperlink" xfId="9502" builtinId="9" hidden="1"/>
    <cellStyle name="Followed Hyperlink" xfId="9503" builtinId="9" hidden="1"/>
    <cellStyle name="Followed Hyperlink" xfId="9504" builtinId="9" hidden="1"/>
    <cellStyle name="Followed Hyperlink" xfId="9505" builtinId="9" hidden="1"/>
    <cellStyle name="Followed Hyperlink" xfId="9506" builtinId="9" hidden="1"/>
    <cellStyle name="Followed Hyperlink" xfId="9507" builtinId="9" hidden="1"/>
    <cellStyle name="Followed Hyperlink" xfId="9508" builtinId="9" hidden="1"/>
    <cellStyle name="Followed Hyperlink" xfId="9509" builtinId="9" hidden="1"/>
    <cellStyle name="Followed Hyperlink" xfId="9510" builtinId="9" hidden="1"/>
    <cellStyle name="Followed Hyperlink" xfId="9511" builtinId="9" hidden="1"/>
    <cellStyle name="Followed Hyperlink" xfId="9512" builtinId="9" hidden="1"/>
    <cellStyle name="Followed Hyperlink" xfId="9513" builtinId="9" hidden="1"/>
    <cellStyle name="Followed Hyperlink" xfId="9514" builtinId="9" hidden="1"/>
    <cellStyle name="Followed Hyperlink" xfId="9515" builtinId="9" hidden="1"/>
    <cellStyle name="Followed Hyperlink" xfId="9516" builtinId="9" hidden="1"/>
    <cellStyle name="Followed Hyperlink" xfId="9517" builtinId="9" hidden="1"/>
    <cellStyle name="Followed Hyperlink" xfId="9518" builtinId="9" hidden="1"/>
    <cellStyle name="Followed Hyperlink" xfId="9519" builtinId="9" hidden="1"/>
    <cellStyle name="Followed Hyperlink" xfId="9520" builtinId="9" hidden="1"/>
    <cellStyle name="Followed Hyperlink" xfId="9521" builtinId="9" hidden="1"/>
    <cellStyle name="Followed Hyperlink" xfId="9522" builtinId="9" hidden="1"/>
    <cellStyle name="Followed Hyperlink" xfId="9523" builtinId="9" hidden="1"/>
    <cellStyle name="Followed Hyperlink" xfId="9524" builtinId="9" hidden="1"/>
    <cellStyle name="Followed Hyperlink" xfId="9525" builtinId="9" hidden="1"/>
    <cellStyle name="Followed Hyperlink" xfId="9526" builtinId="9" hidden="1"/>
    <cellStyle name="Followed Hyperlink" xfId="9527" builtinId="9" hidden="1"/>
    <cellStyle name="Followed Hyperlink" xfId="9528" builtinId="9" hidden="1"/>
    <cellStyle name="Followed Hyperlink" xfId="9529" builtinId="9" hidden="1"/>
    <cellStyle name="Followed Hyperlink" xfId="9530" builtinId="9" hidden="1"/>
    <cellStyle name="Followed Hyperlink" xfId="9531" builtinId="9" hidden="1"/>
    <cellStyle name="Followed Hyperlink" xfId="9532" builtinId="9" hidden="1"/>
    <cellStyle name="Followed Hyperlink" xfId="9533" builtinId="9" hidden="1"/>
    <cellStyle name="Followed Hyperlink" xfId="9534" builtinId="9" hidden="1"/>
    <cellStyle name="Followed Hyperlink" xfId="9535" builtinId="9" hidden="1"/>
    <cellStyle name="Followed Hyperlink" xfId="9536" builtinId="9" hidden="1"/>
    <cellStyle name="Followed Hyperlink" xfId="9537" builtinId="9" hidden="1"/>
    <cellStyle name="Followed Hyperlink" xfId="9538" builtinId="9" hidden="1"/>
    <cellStyle name="Followed Hyperlink" xfId="9540" builtinId="9" hidden="1"/>
    <cellStyle name="Followed Hyperlink" xfId="9342" builtinId="9" hidden="1"/>
    <cellStyle name="Followed Hyperlink" xfId="9358" builtinId="9" hidden="1"/>
    <cellStyle name="Followed Hyperlink" xfId="9361" builtinId="9" hidden="1"/>
    <cellStyle name="Followed Hyperlink" xfId="9282" builtinId="9" hidden="1"/>
    <cellStyle name="Followed Hyperlink" xfId="9280" builtinId="9" hidden="1"/>
    <cellStyle name="Followed Hyperlink" xfId="9365" builtinId="9" hidden="1"/>
    <cellStyle name="Followed Hyperlink" xfId="9357" builtinId="9" hidden="1"/>
    <cellStyle name="Followed Hyperlink" xfId="9367" builtinId="9" hidden="1"/>
    <cellStyle name="Followed Hyperlink" xfId="9368" builtinId="9" hidden="1"/>
    <cellStyle name="Followed Hyperlink" xfId="9362" builtinId="9" hidden="1"/>
    <cellStyle name="Followed Hyperlink" xfId="9359" builtinId="9" hidden="1"/>
    <cellStyle name="Followed Hyperlink" xfId="9364" builtinId="9" hidden="1"/>
    <cellStyle name="Followed Hyperlink" xfId="9391" builtinId="9" hidden="1"/>
    <cellStyle name="Followed Hyperlink" xfId="9384" builtinId="9" hidden="1"/>
    <cellStyle name="Followed Hyperlink" xfId="9377" builtinId="9" hidden="1"/>
    <cellStyle name="Followed Hyperlink" xfId="9393" builtinId="9" hidden="1"/>
    <cellStyle name="Followed Hyperlink" xfId="9382" builtinId="9" hidden="1"/>
    <cellStyle name="Followed Hyperlink" xfId="9363" builtinId="9" hidden="1"/>
    <cellStyle name="Followed Hyperlink" xfId="9379" builtinId="9" hidden="1"/>
    <cellStyle name="Followed Hyperlink" xfId="9283" builtinId="9" hidden="1"/>
    <cellStyle name="Followed Hyperlink" xfId="9388" builtinId="9" hidden="1"/>
    <cellStyle name="Followed Hyperlink" xfId="9381" builtinId="9" hidden="1"/>
    <cellStyle name="Followed Hyperlink" xfId="9281" builtinId="9" hidden="1"/>
    <cellStyle name="Followed Hyperlink" xfId="9386" builtinId="9" hidden="1"/>
    <cellStyle name="Followed Hyperlink" xfId="9383" builtinId="9" hidden="1"/>
    <cellStyle name="Followed Hyperlink" xfId="9376" builtinId="9" hidden="1"/>
    <cellStyle name="Followed Hyperlink" xfId="9392" builtinId="9" hidden="1"/>
    <cellStyle name="Followed Hyperlink" xfId="9385" builtinId="9" hidden="1"/>
    <cellStyle name="Followed Hyperlink" xfId="9374" builtinId="9" hidden="1"/>
    <cellStyle name="Followed Hyperlink" xfId="9387" builtinId="9" hidden="1"/>
    <cellStyle name="Followed Hyperlink" xfId="9380" builtinId="9" hidden="1"/>
    <cellStyle name="Followed Hyperlink" xfId="9373" builtinId="9" hidden="1"/>
    <cellStyle name="Followed Hyperlink" xfId="9389" builtinId="9" hidden="1"/>
    <cellStyle name="Followed Hyperlink" xfId="9378" builtinId="9" hidden="1"/>
    <cellStyle name="Followed Hyperlink" xfId="9390" builtinId="9" hidden="1"/>
    <cellStyle name="Followed Hyperlink" xfId="9541" builtinId="9" hidden="1"/>
    <cellStyle name="Followed Hyperlink" xfId="9542" builtinId="9" hidden="1"/>
    <cellStyle name="Followed Hyperlink" xfId="9543" builtinId="9" hidden="1"/>
    <cellStyle name="Followed Hyperlink" xfId="9544" builtinId="9" hidden="1"/>
    <cellStyle name="Followed Hyperlink" xfId="9545" builtinId="9" hidden="1"/>
    <cellStyle name="Followed Hyperlink" xfId="9546" builtinId="9" hidden="1"/>
    <cellStyle name="Followed Hyperlink" xfId="9547" builtinId="9" hidden="1"/>
    <cellStyle name="Followed Hyperlink" xfId="9548" builtinId="9" hidden="1"/>
    <cellStyle name="Followed Hyperlink" xfId="9549" builtinId="9" hidden="1"/>
    <cellStyle name="Followed Hyperlink" xfId="9550" builtinId="9" hidden="1"/>
    <cellStyle name="Followed Hyperlink" xfId="9551" builtinId="9" hidden="1"/>
    <cellStyle name="Followed Hyperlink" xfId="9552" builtinId="9" hidden="1"/>
    <cellStyle name="Followed Hyperlink" xfId="9553" builtinId="9" hidden="1"/>
    <cellStyle name="Followed Hyperlink" xfId="9554" builtinId="9" hidden="1"/>
    <cellStyle name="Followed Hyperlink" xfId="9555" builtinId="9" hidden="1"/>
    <cellStyle name="Followed Hyperlink" xfId="9556" builtinId="9" hidden="1"/>
    <cellStyle name="Followed Hyperlink" xfId="9557" builtinId="9" hidden="1"/>
    <cellStyle name="Followed Hyperlink" xfId="9558" builtinId="9" hidden="1"/>
    <cellStyle name="Followed Hyperlink" xfId="9559" builtinId="9" hidden="1"/>
    <cellStyle name="Followed Hyperlink" xfId="9560" builtinId="9" hidden="1"/>
    <cellStyle name="Followed Hyperlink" xfId="9561" builtinId="9" hidden="1"/>
    <cellStyle name="Followed Hyperlink" xfId="9562" builtinId="9" hidden="1"/>
    <cellStyle name="Followed Hyperlink" xfId="9564" builtinId="9" hidden="1"/>
    <cellStyle name="Followed Hyperlink" xfId="9565" builtinId="9" hidden="1"/>
    <cellStyle name="Followed Hyperlink" xfId="9566" builtinId="9" hidden="1"/>
    <cellStyle name="Followed Hyperlink" xfId="9567" builtinId="9" hidden="1"/>
    <cellStyle name="Followed Hyperlink" xfId="9568" builtinId="9" hidden="1"/>
    <cellStyle name="Followed Hyperlink" xfId="9569" builtinId="9" hidden="1"/>
    <cellStyle name="Followed Hyperlink" xfId="9570" builtinId="9" hidden="1"/>
    <cellStyle name="Followed Hyperlink" xfId="9571" builtinId="9" hidden="1"/>
    <cellStyle name="Followed Hyperlink" xfId="9572" builtinId="9" hidden="1"/>
    <cellStyle name="Followed Hyperlink" xfId="9573" builtinId="9" hidden="1"/>
    <cellStyle name="Followed Hyperlink" xfId="9574" builtinId="9" hidden="1"/>
    <cellStyle name="Followed Hyperlink" xfId="9575" builtinId="9" hidden="1"/>
    <cellStyle name="Followed Hyperlink" xfId="9576" builtinId="9" hidden="1"/>
    <cellStyle name="Followed Hyperlink" xfId="9577" builtinId="9" hidden="1"/>
    <cellStyle name="Followed Hyperlink" xfId="9612" builtinId="9" hidden="1"/>
    <cellStyle name="Followed Hyperlink" xfId="9611" builtinId="9" hidden="1"/>
    <cellStyle name="Followed Hyperlink" xfId="9370" builtinId="9" hidden="1"/>
    <cellStyle name="Followed Hyperlink" xfId="9371" builtinId="9" hidden="1"/>
    <cellStyle name="Followed Hyperlink" xfId="9586" builtinId="9" hidden="1"/>
    <cellStyle name="Followed Hyperlink" xfId="9584" builtinId="9" hidden="1"/>
    <cellStyle name="Followed Hyperlink" xfId="9563" builtinId="9" hidden="1"/>
    <cellStyle name="Followed Hyperlink" xfId="9581" builtinId="9" hidden="1"/>
    <cellStyle name="Followed Hyperlink" xfId="9580" builtinId="9" hidden="1"/>
    <cellStyle name="Followed Hyperlink" xfId="9579" builtinId="9" hidden="1"/>
    <cellStyle name="Followed Hyperlink" xfId="9578" builtinId="9" hidden="1"/>
    <cellStyle name="Followed Hyperlink" xfId="9582" builtinId="9" hidden="1"/>
    <cellStyle name="Followed Hyperlink" xfId="9588" builtinId="9" hidden="1"/>
    <cellStyle name="Followed Hyperlink" xfId="9587" builtinId="9" hidden="1"/>
    <cellStyle name="Followed Hyperlink" xfId="9585" builtinId="9" hidden="1"/>
    <cellStyle name="Followed Hyperlink" xfId="9583" builtinId="9" hidden="1"/>
    <cellStyle name="Followed Hyperlink" xfId="9607" builtinId="9" hidden="1"/>
    <cellStyle name="Followed Hyperlink" xfId="9603" builtinId="9" hidden="1"/>
    <cellStyle name="Followed Hyperlink" xfId="9599" builtinId="9" hidden="1"/>
    <cellStyle name="Followed Hyperlink" xfId="9595" builtinId="9" hidden="1"/>
    <cellStyle name="Followed Hyperlink" xfId="9591" builtinId="9" hidden="1"/>
    <cellStyle name="Followed Hyperlink" xfId="9366" builtinId="9" hidden="1"/>
    <cellStyle name="Followed Hyperlink" xfId="9610" builtinId="9" hidden="1"/>
    <cellStyle name="Followed Hyperlink" xfId="9606" builtinId="9" hidden="1"/>
    <cellStyle name="Followed Hyperlink" xfId="9602" builtinId="9" hidden="1"/>
    <cellStyle name="Followed Hyperlink" xfId="9598" builtinId="9" hidden="1"/>
    <cellStyle name="Followed Hyperlink" xfId="9594" builtinId="9" hidden="1"/>
    <cellStyle name="Followed Hyperlink" xfId="9590" builtinId="9" hidden="1"/>
    <cellStyle name="Followed Hyperlink" xfId="9609" builtinId="9" hidden="1"/>
    <cellStyle name="Followed Hyperlink" xfId="9605" builtinId="9" hidden="1"/>
    <cellStyle name="Followed Hyperlink" xfId="9601" builtinId="9" hidden="1"/>
    <cellStyle name="Followed Hyperlink" xfId="9597" builtinId="9" hidden="1"/>
    <cellStyle name="Followed Hyperlink" xfId="9593" builtinId="9" hidden="1"/>
    <cellStyle name="Followed Hyperlink" xfId="9613" builtinId="9" hidden="1"/>
    <cellStyle name="Followed Hyperlink" xfId="9360" builtinId="9" hidden="1"/>
    <cellStyle name="Followed Hyperlink" xfId="9608" builtinId="9" hidden="1"/>
    <cellStyle name="Followed Hyperlink" xfId="9604" builtinId="9" hidden="1"/>
    <cellStyle name="Followed Hyperlink" xfId="9600" builtinId="9" hidden="1"/>
    <cellStyle name="Followed Hyperlink" xfId="9596" builtinId="9" hidden="1"/>
    <cellStyle name="Followed Hyperlink" xfId="9592" builtinId="9" hidden="1"/>
    <cellStyle name="Followed Hyperlink" xfId="9589" builtinId="9" hidden="1"/>
    <cellStyle name="Followed Hyperlink" xfId="9614" builtinId="9" hidden="1"/>
    <cellStyle name="Followed Hyperlink" xfId="9615" builtinId="9" hidden="1"/>
    <cellStyle name="Followed Hyperlink" xfId="9616" builtinId="9" hidden="1"/>
    <cellStyle name="Followed Hyperlink" xfId="9617" builtinId="9" hidden="1"/>
    <cellStyle name="Followed Hyperlink" xfId="9618" builtinId="9" hidden="1"/>
    <cellStyle name="Followed Hyperlink" xfId="9619" builtinId="9" hidden="1"/>
    <cellStyle name="Followed Hyperlink" xfId="9620" builtinId="9" hidden="1"/>
    <cellStyle name="Followed Hyperlink" xfId="9621" builtinId="9" hidden="1"/>
    <cellStyle name="Followed Hyperlink" xfId="9622" builtinId="9" hidden="1"/>
    <cellStyle name="Followed Hyperlink" xfId="9623" builtinId="9" hidden="1"/>
    <cellStyle name="Followed Hyperlink" xfId="9624" builtinId="9" hidden="1"/>
    <cellStyle name="Followed Hyperlink" xfId="9625" builtinId="9" hidden="1"/>
    <cellStyle name="Followed Hyperlink" xfId="9626" builtinId="9" hidden="1"/>
    <cellStyle name="Followed Hyperlink" xfId="9627" builtinId="9" hidden="1"/>
    <cellStyle name="Followed Hyperlink" xfId="9628" builtinId="9" hidden="1"/>
    <cellStyle name="Followed Hyperlink" xfId="9629" builtinId="9" hidden="1"/>
    <cellStyle name="Followed Hyperlink" xfId="9630" builtinId="9" hidden="1"/>
    <cellStyle name="Followed Hyperlink" xfId="9631" builtinId="9" hidden="1"/>
    <cellStyle name="Followed Hyperlink" xfId="9632" builtinId="9" hidden="1"/>
    <cellStyle name="Followed Hyperlink" xfId="9633" builtinId="9" hidden="1"/>
    <cellStyle name="Followed Hyperlink" xfId="9634" builtinId="9" hidden="1"/>
    <cellStyle name="Followed Hyperlink" xfId="9635" builtinId="9" hidden="1"/>
    <cellStyle name="Followed Hyperlink" xfId="9636" builtinId="9" hidden="1"/>
    <cellStyle name="Followed Hyperlink" xfId="9637" builtinId="9" hidden="1"/>
    <cellStyle name="Followed Hyperlink" xfId="9638" builtinId="9" hidden="1"/>
    <cellStyle name="Followed Hyperlink" xfId="9639" builtinId="9" hidden="1"/>
    <cellStyle name="Followed Hyperlink" xfId="9640" builtinId="9" hidden="1"/>
    <cellStyle name="Followed Hyperlink" xfId="9641" builtinId="9" hidden="1"/>
    <cellStyle name="Followed Hyperlink" xfId="9642" builtinId="9" hidden="1"/>
    <cellStyle name="Followed Hyperlink" xfId="9643" builtinId="9" hidden="1"/>
    <cellStyle name="Followed Hyperlink" xfId="9644" builtinId="9" hidden="1"/>
    <cellStyle name="Followed Hyperlink" xfId="9649" builtinId="9" hidden="1"/>
    <cellStyle name="Followed Hyperlink" xfId="9650" builtinId="9" hidden="1"/>
    <cellStyle name="Followed Hyperlink" xfId="9651" builtinId="9" hidden="1"/>
    <cellStyle name="Followed Hyperlink" xfId="9652" builtinId="9" hidden="1"/>
    <cellStyle name="Followed Hyperlink" xfId="9653" builtinId="9" hidden="1"/>
    <cellStyle name="Followed Hyperlink" xfId="9654" builtinId="9" hidden="1"/>
    <cellStyle name="Followed Hyperlink" xfId="9655" builtinId="9" hidden="1"/>
    <cellStyle name="Followed Hyperlink" xfId="9656" builtinId="9" hidden="1"/>
    <cellStyle name="Followed Hyperlink" xfId="9657" builtinId="9" hidden="1"/>
    <cellStyle name="Followed Hyperlink" xfId="9658" builtinId="9" hidden="1"/>
    <cellStyle name="Followed Hyperlink" xfId="9659" builtinId="9" hidden="1"/>
    <cellStyle name="Followed Hyperlink" xfId="9660" builtinId="9" hidden="1"/>
    <cellStyle name="Followed Hyperlink" xfId="9661" builtinId="9" hidden="1"/>
    <cellStyle name="Followed Hyperlink" xfId="9662" builtinId="9" hidden="1"/>
    <cellStyle name="Followed Hyperlink" xfId="9663" builtinId="9" hidden="1"/>
    <cellStyle name="Followed Hyperlink" xfId="9664" builtinId="9" hidden="1"/>
    <cellStyle name="Followed Hyperlink" xfId="9665" builtinId="9" hidden="1"/>
    <cellStyle name="Followed Hyperlink" xfId="9666" builtinId="9" hidden="1"/>
    <cellStyle name="Followed Hyperlink" xfId="9667" builtinId="9" hidden="1"/>
    <cellStyle name="Followed Hyperlink" xfId="9668" builtinId="9" hidden="1"/>
    <cellStyle name="Followed Hyperlink" xfId="9669" builtinId="9" hidden="1"/>
    <cellStyle name="Followed Hyperlink" xfId="9670" builtinId="9" hidden="1"/>
    <cellStyle name="Followed Hyperlink" xfId="9671" builtinId="9" hidden="1"/>
    <cellStyle name="Followed Hyperlink" xfId="9672" builtinId="9" hidden="1"/>
    <cellStyle name="Followed Hyperlink" xfId="9673" builtinId="9" hidden="1"/>
    <cellStyle name="Followed Hyperlink" xfId="9674" builtinId="9" hidden="1"/>
    <cellStyle name="Followed Hyperlink" xfId="9675" builtinId="9" hidden="1"/>
    <cellStyle name="Followed Hyperlink" xfId="9676" builtinId="9" hidden="1"/>
    <cellStyle name="Followed Hyperlink" xfId="9677" builtinId="9" hidden="1"/>
    <cellStyle name="Followed Hyperlink" xfId="9678" builtinId="9" hidden="1"/>
    <cellStyle name="Followed Hyperlink" xfId="9679" builtinId="9" hidden="1"/>
    <cellStyle name="Followed Hyperlink" xfId="9680" builtinId="9" hidden="1"/>
    <cellStyle name="Followed Hyperlink" xfId="9681" builtinId="9" hidden="1"/>
    <cellStyle name="Followed Hyperlink" xfId="9682" builtinId="9" hidden="1"/>
    <cellStyle name="Followed Hyperlink" xfId="9683" builtinId="9" hidden="1"/>
    <cellStyle name="Followed Hyperlink" xfId="9684" builtinId="9" hidden="1"/>
    <cellStyle name="Followed Hyperlink" xfId="9685" builtinId="9" hidden="1"/>
    <cellStyle name="Followed Hyperlink" xfId="9686" builtinId="9" hidden="1"/>
    <cellStyle name="Followed Hyperlink" xfId="9687" builtinId="9" hidden="1"/>
    <cellStyle name="Followed Hyperlink" xfId="9688" builtinId="9" hidden="1"/>
    <cellStyle name="Followed Hyperlink" xfId="9689" builtinId="9" hidden="1"/>
    <cellStyle name="Followed Hyperlink" xfId="9690" builtinId="9" hidden="1"/>
    <cellStyle name="Followed Hyperlink" xfId="9691" builtinId="9" hidden="1"/>
    <cellStyle name="Followed Hyperlink" xfId="9692" builtinId="9" hidden="1"/>
    <cellStyle name="Followed Hyperlink" xfId="9693" builtinId="9" hidden="1"/>
    <cellStyle name="Followed Hyperlink" xfId="9694" builtinId="9" hidden="1"/>
    <cellStyle name="Followed Hyperlink" xfId="9695" builtinId="9" hidden="1"/>
    <cellStyle name="Followed Hyperlink" xfId="9696" builtinId="9" hidden="1"/>
    <cellStyle name="Followed Hyperlink" xfId="9697" builtinId="9" hidden="1"/>
    <cellStyle name="Followed Hyperlink" xfId="9698" builtinId="9" hidden="1"/>
    <cellStyle name="Followed Hyperlink" xfId="9699" builtinId="9" hidden="1"/>
    <cellStyle name="Followed Hyperlink" xfId="9700" builtinId="9" hidden="1"/>
    <cellStyle name="Followed Hyperlink" xfId="9701" builtinId="9" hidden="1"/>
    <cellStyle name="Followed Hyperlink" xfId="9702" builtinId="9" hidden="1"/>
    <cellStyle name="Followed Hyperlink" xfId="9703" builtinId="9" hidden="1"/>
    <cellStyle name="Followed Hyperlink" xfId="9704" builtinId="9" hidden="1"/>
    <cellStyle name="Followed Hyperlink" xfId="9705" builtinId="9" hidden="1"/>
    <cellStyle name="Followed Hyperlink" xfId="9706" builtinId="9" hidden="1"/>
    <cellStyle name="Followed Hyperlink" xfId="9707" builtinId="9" hidden="1"/>
    <cellStyle name="Followed Hyperlink" xfId="9708" builtinId="9" hidden="1"/>
    <cellStyle name="Followed Hyperlink" xfId="9709" builtinId="9" hidden="1"/>
    <cellStyle name="Followed Hyperlink" xfId="9710" builtinId="9" hidden="1"/>
    <cellStyle name="Followed Hyperlink" xfId="9711" builtinId="9" hidden="1"/>
    <cellStyle name="Followed Hyperlink" xfId="9712" builtinId="9" hidden="1"/>
    <cellStyle name="Followed Hyperlink" xfId="9713" builtinId="9" hidden="1"/>
    <cellStyle name="Followed Hyperlink" xfId="9714" builtinId="9" hidden="1"/>
    <cellStyle name="Followed Hyperlink" xfId="9715" builtinId="9" hidden="1"/>
    <cellStyle name="Followed Hyperlink" xfId="9716" builtinId="9" hidden="1"/>
    <cellStyle name="Followed Hyperlink" xfId="9717" builtinId="9" hidden="1"/>
    <cellStyle name="Followed Hyperlink" xfId="9718" builtinId="9" hidden="1"/>
    <cellStyle name="Followed Hyperlink" xfId="9719" builtinId="9" hidden="1"/>
    <cellStyle name="Followed Hyperlink" xfId="9720" builtinId="9" hidden="1"/>
    <cellStyle name="Followed Hyperlink" xfId="9892" builtinId="9" hidden="1"/>
    <cellStyle name="Followed Hyperlink" xfId="9893" builtinId="9" hidden="1"/>
    <cellStyle name="Followed Hyperlink" xfId="9894" builtinId="9" hidden="1"/>
    <cellStyle name="Followed Hyperlink" xfId="9895" builtinId="9" hidden="1"/>
    <cellStyle name="Followed Hyperlink" xfId="9896" builtinId="9" hidden="1"/>
    <cellStyle name="Followed Hyperlink" xfId="9897" builtinId="9" hidden="1"/>
    <cellStyle name="Followed Hyperlink" xfId="9898" builtinId="9" hidden="1"/>
    <cellStyle name="Followed Hyperlink" xfId="9899" builtinId="9" hidden="1"/>
    <cellStyle name="Followed Hyperlink" xfId="9900" builtinId="9" hidden="1"/>
    <cellStyle name="Followed Hyperlink" xfId="9901" builtinId="9" hidden="1"/>
    <cellStyle name="Followed Hyperlink" xfId="9902" builtinId="9" hidden="1"/>
    <cellStyle name="Followed Hyperlink" xfId="9903" builtinId="9" hidden="1"/>
    <cellStyle name="Followed Hyperlink" xfId="9904" builtinId="9" hidden="1"/>
    <cellStyle name="Followed Hyperlink" xfId="9905" builtinId="9" hidden="1"/>
    <cellStyle name="Followed Hyperlink" xfId="9906" builtinId="9" hidden="1"/>
    <cellStyle name="Followed Hyperlink" xfId="9907" builtinId="9" hidden="1"/>
    <cellStyle name="Followed Hyperlink" xfId="9908" builtinId="9" hidden="1"/>
    <cellStyle name="Followed Hyperlink" xfId="9909" builtinId="9" hidden="1"/>
    <cellStyle name="Followed Hyperlink" xfId="9910" builtinId="9" hidden="1"/>
    <cellStyle name="Followed Hyperlink" xfId="9911" builtinId="9" hidden="1"/>
    <cellStyle name="Followed Hyperlink" xfId="9912" builtinId="9" hidden="1"/>
    <cellStyle name="Followed Hyperlink" xfId="9913" builtinId="9" hidden="1"/>
    <cellStyle name="Followed Hyperlink" xfId="9914" builtinId="9" hidden="1"/>
    <cellStyle name="Followed Hyperlink" xfId="9915" builtinId="9" hidden="1"/>
    <cellStyle name="Followed Hyperlink" xfId="9916" builtinId="9" hidden="1"/>
    <cellStyle name="Followed Hyperlink" xfId="9917" builtinId="9" hidden="1"/>
    <cellStyle name="Followed Hyperlink" xfId="9918" builtinId="9" hidden="1"/>
    <cellStyle name="Followed Hyperlink" xfId="9919" builtinId="9" hidden="1"/>
    <cellStyle name="Followed Hyperlink" xfId="9920" builtinId="9" hidden="1"/>
    <cellStyle name="Followed Hyperlink" xfId="9921" builtinId="9" hidden="1"/>
    <cellStyle name="Followed Hyperlink" xfId="9922" builtinId="9" hidden="1"/>
    <cellStyle name="Followed Hyperlink" xfId="9923" builtinId="9" hidden="1"/>
    <cellStyle name="Followed Hyperlink" xfId="9924" builtinId="9" hidden="1"/>
    <cellStyle name="Followed Hyperlink" xfId="9925" builtinId="9" hidden="1"/>
    <cellStyle name="Followed Hyperlink" xfId="9926" builtinId="9" hidden="1"/>
    <cellStyle name="Followed Hyperlink" xfId="9927" builtinId="9" hidden="1"/>
    <cellStyle name="Followed Hyperlink" xfId="9928" builtinId="9" hidden="1"/>
    <cellStyle name="Followed Hyperlink" xfId="9929" builtinId="9" hidden="1"/>
    <cellStyle name="Followed Hyperlink" xfId="9930" builtinId="9" hidden="1"/>
    <cellStyle name="Followed Hyperlink" xfId="9931" builtinId="9" hidden="1"/>
    <cellStyle name="Followed Hyperlink" xfId="9932" builtinId="9" hidden="1"/>
    <cellStyle name="Followed Hyperlink" xfId="9933" builtinId="9" hidden="1"/>
    <cellStyle name="Followed Hyperlink" xfId="9934" builtinId="9" hidden="1"/>
    <cellStyle name="Followed Hyperlink" xfId="9935" builtinId="9" hidden="1"/>
    <cellStyle name="Followed Hyperlink" xfId="9936" builtinId="9" hidden="1"/>
    <cellStyle name="Followed Hyperlink" xfId="9937" builtinId="9" hidden="1"/>
    <cellStyle name="Followed Hyperlink" xfId="9938" builtinId="9" hidden="1"/>
    <cellStyle name="Followed Hyperlink" xfId="9939" builtinId="9" hidden="1"/>
    <cellStyle name="Followed Hyperlink" xfId="9940" builtinId="9" hidden="1"/>
    <cellStyle name="Followed Hyperlink" xfId="9941" builtinId="9" hidden="1"/>
    <cellStyle name="Followed Hyperlink" xfId="9942" builtinId="9" hidden="1"/>
    <cellStyle name="Followed Hyperlink" xfId="9943" builtinId="9" hidden="1"/>
    <cellStyle name="Followed Hyperlink" xfId="9944" builtinId="9" hidden="1"/>
    <cellStyle name="Followed Hyperlink" xfId="9945" builtinId="9" hidden="1"/>
    <cellStyle name="Followed Hyperlink" xfId="9946" builtinId="9" hidden="1"/>
    <cellStyle name="Followed Hyperlink" xfId="9947" builtinId="9" hidden="1"/>
    <cellStyle name="Followed Hyperlink" xfId="9948" builtinId="9" hidden="1"/>
    <cellStyle name="Followed Hyperlink" xfId="9949" builtinId="9" hidden="1"/>
    <cellStyle name="Followed Hyperlink" xfId="9950" builtinId="9" hidden="1"/>
    <cellStyle name="Followed Hyperlink" xfId="9951" builtinId="9" hidden="1"/>
    <cellStyle name="Followed Hyperlink" xfId="9952" builtinId="9" hidden="1"/>
    <cellStyle name="Followed Hyperlink" xfId="9953" builtinId="9" hidden="1"/>
    <cellStyle name="Followed Hyperlink" xfId="9954" builtinId="9" hidden="1"/>
    <cellStyle name="Followed Hyperlink" xfId="9955" builtinId="9" hidden="1"/>
    <cellStyle name="Followed Hyperlink" xfId="9956" builtinId="9" hidden="1"/>
    <cellStyle name="Followed Hyperlink" xfId="9957" builtinId="9" hidden="1"/>
    <cellStyle name="Followed Hyperlink" xfId="9958" builtinId="9" hidden="1"/>
    <cellStyle name="Followed Hyperlink" xfId="9959" builtinId="9" hidden="1"/>
    <cellStyle name="Followed Hyperlink" xfId="9960" builtinId="9" hidden="1"/>
    <cellStyle name="Followed Hyperlink" xfId="9961" builtinId="9" hidden="1"/>
    <cellStyle name="Followed Hyperlink" xfId="9962" builtinId="9" hidden="1"/>
    <cellStyle name="Followed Hyperlink" xfId="9963" builtinId="9" hidden="1"/>
    <cellStyle name="Followed Hyperlink" xfId="9998" builtinId="9" hidden="1"/>
    <cellStyle name="Followed Hyperlink" xfId="9999" builtinId="9" hidden="1"/>
    <cellStyle name="Followed Hyperlink" xfId="10000" builtinId="9" hidden="1"/>
    <cellStyle name="Followed Hyperlink" xfId="10001" builtinId="9" hidden="1"/>
    <cellStyle name="Followed Hyperlink" xfId="10002" builtinId="9" hidden="1"/>
    <cellStyle name="Followed Hyperlink" xfId="10003" builtinId="9" hidden="1"/>
    <cellStyle name="Followed Hyperlink" xfId="10004" builtinId="9" hidden="1"/>
    <cellStyle name="Followed Hyperlink" xfId="10005" builtinId="9" hidden="1"/>
    <cellStyle name="Followed Hyperlink" xfId="10006" builtinId="9" hidden="1"/>
    <cellStyle name="Followed Hyperlink" xfId="10007" builtinId="9" hidden="1"/>
    <cellStyle name="Followed Hyperlink" xfId="10008" builtinId="9" hidden="1"/>
    <cellStyle name="Followed Hyperlink" xfId="10009" builtinId="9" hidden="1"/>
    <cellStyle name="Followed Hyperlink" xfId="10010" builtinId="9" hidden="1"/>
    <cellStyle name="Followed Hyperlink" xfId="10011" builtinId="9" hidden="1"/>
    <cellStyle name="Followed Hyperlink" xfId="10012" builtinId="9" hidden="1"/>
    <cellStyle name="Followed Hyperlink" xfId="10013" builtinId="9" hidden="1"/>
    <cellStyle name="Followed Hyperlink" xfId="10014" builtinId="9" hidden="1"/>
    <cellStyle name="Followed Hyperlink" xfId="10015" builtinId="9" hidden="1"/>
    <cellStyle name="Followed Hyperlink" xfId="10016" builtinId="9" hidden="1"/>
    <cellStyle name="Followed Hyperlink" xfId="10017" builtinId="9" hidden="1"/>
    <cellStyle name="Followed Hyperlink" xfId="10018" builtinId="9" hidden="1"/>
    <cellStyle name="Followed Hyperlink" xfId="10019" builtinId="9" hidden="1"/>
    <cellStyle name="Followed Hyperlink" xfId="10020" builtinId="9" hidden="1"/>
    <cellStyle name="Followed Hyperlink" xfId="10021" builtinId="9" hidden="1"/>
    <cellStyle name="Followed Hyperlink" xfId="10022" builtinId="9" hidden="1"/>
    <cellStyle name="Followed Hyperlink" xfId="10023" builtinId="9" hidden="1"/>
    <cellStyle name="Followed Hyperlink" xfId="10024" builtinId="9" hidden="1"/>
    <cellStyle name="Followed Hyperlink" xfId="10025" builtinId="9" hidden="1"/>
    <cellStyle name="Followed Hyperlink" xfId="10026" builtinId="9" hidden="1"/>
    <cellStyle name="Followed Hyperlink" xfId="10027" builtinId="9" hidden="1"/>
    <cellStyle name="Followed Hyperlink" xfId="10028" builtinId="9" hidden="1"/>
    <cellStyle name="Followed Hyperlink" xfId="10029" builtinId="9" hidden="1"/>
    <cellStyle name="Followed Hyperlink" xfId="10030" builtinId="9" hidden="1"/>
    <cellStyle name="Followed Hyperlink" xfId="10031" builtinId="9" hidden="1"/>
    <cellStyle name="Followed Hyperlink" xfId="10032" builtinId="9" hidden="1"/>
    <cellStyle name="Followed Hyperlink" xfId="10033" builtinId="9" hidden="1"/>
    <cellStyle name="Followed Hyperlink" xfId="10034" builtinId="9" hidden="1"/>
    <cellStyle name="Followed Hyperlink" xfId="10035" builtinId="9" hidden="1"/>
    <cellStyle name="Followed Hyperlink" xfId="10036" builtinId="9" hidden="1"/>
    <cellStyle name="Followed Hyperlink" xfId="10037" builtinId="9" hidden="1"/>
    <cellStyle name="Followed Hyperlink" xfId="10038" builtinId="9" hidden="1"/>
    <cellStyle name="Followed Hyperlink" xfId="10039" builtinId="9" hidden="1"/>
    <cellStyle name="Followed Hyperlink" xfId="10040" builtinId="9" hidden="1"/>
    <cellStyle name="Followed Hyperlink" xfId="10041" builtinId="9" hidden="1"/>
    <cellStyle name="Followed Hyperlink" xfId="10042" builtinId="9" hidden="1"/>
    <cellStyle name="Followed Hyperlink" xfId="10043" builtinId="9" hidden="1"/>
    <cellStyle name="Followed Hyperlink" xfId="10044" builtinId="9" hidden="1"/>
    <cellStyle name="Followed Hyperlink" xfId="10045" builtinId="9" hidden="1"/>
    <cellStyle name="Followed Hyperlink" xfId="10046" builtinId="9" hidden="1"/>
    <cellStyle name="Followed Hyperlink" xfId="10047" builtinId="9" hidden="1"/>
    <cellStyle name="Followed Hyperlink" xfId="10048" builtinId="9" hidden="1"/>
    <cellStyle name="Followed Hyperlink" xfId="10049" builtinId="9" hidden="1"/>
    <cellStyle name="Followed Hyperlink" xfId="10050" builtinId="9" hidden="1"/>
    <cellStyle name="Followed Hyperlink" xfId="10051" builtinId="9" hidden="1"/>
    <cellStyle name="Followed Hyperlink" xfId="10052" builtinId="9" hidden="1"/>
    <cellStyle name="Followed Hyperlink" xfId="10053" builtinId="9" hidden="1"/>
    <cellStyle name="Followed Hyperlink" xfId="10054" builtinId="9" hidden="1"/>
    <cellStyle name="Followed Hyperlink" xfId="10055" builtinId="9" hidden="1"/>
    <cellStyle name="Followed Hyperlink" xfId="10056" builtinId="9" hidden="1"/>
    <cellStyle name="Followed Hyperlink" xfId="10057" builtinId="9" hidden="1"/>
    <cellStyle name="Followed Hyperlink" xfId="10058" builtinId="9" hidden="1"/>
    <cellStyle name="Followed Hyperlink" xfId="10059" builtinId="9" hidden="1"/>
    <cellStyle name="Followed Hyperlink" xfId="10060" builtinId="9" hidden="1"/>
    <cellStyle name="Followed Hyperlink" xfId="10061" builtinId="9" hidden="1"/>
    <cellStyle name="Followed Hyperlink" xfId="10062" builtinId="9" hidden="1"/>
    <cellStyle name="Followed Hyperlink" xfId="10063" builtinId="9" hidden="1"/>
    <cellStyle name="Followed Hyperlink" xfId="10064" builtinId="9" hidden="1"/>
    <cellStyle name="Followed Hyperlink" xfId="10065" builtinId="9" hidden="1"/>
    <cellStyle name="Followed Hyperlink" xfId="10066" builtinId="9" hidden="1"/>
    <cellStyle name="Followed Hyperlink" xfId="10067" builtinId="9" hidden="1"/>
    <cellStyle name="Followed Hyperlink" xfId="10068" builtinId="9" hidden="1"/>
    <cellStyle name="Followed Hyperlink" xfId="10069" builtinId="9" hidden="1"/>
    <cellStyle name="Followed Hyperlink" xfId="9969" builtinId="9" hidden="1"/>
    <cellStyle name="Followed Hyperlink" xfId="9975" builtinId="9" hidden="1"/>
    <cellStyle name="Followed Hyperlink" xfId="9966" builtinId="9" hidden="1"/>
    <cellStyle name="Followed Hyperlink" xfId="9976" builtinId="9" hidden="1"/>
    <cellStyle name="Followed Hyperlink" xfId="9965" builtinId="9" hidden="1"/>
    <cellStyle name="Followed Hyperlink" xfId="9973" builtinId="9" hidden="1"/>
    <cellStyle name="Followed Hyperlink" xfId="9891" builtinId="9" hidden="1"/>
    <cellStyle name="Followed Hyperlink" xfId="9971" builtinId="9" hidden="1"/>
    <cellStyle name="Followed Hyperlink" xfId="9964" builtinId="9" hidden="1"/>
    <cellStyle name="Followed Hyperlink" xfId="9970" builtinId="9" hidden="1"/>
    <cellStyle name="Followed Hyperlink" xfId="9994" builtinId="9" hidden="1"/>
    <cellStyle name="Followed Hyperlink" xfId="9974" builtinId="9" hidden="1"/>
    <cellStyle name="Followed Hyperlink" xfId="9968" builtinId="9" hidden="1"/>
    <cellStyle name="Followed Hyperlink" xfId="9967" builtinId="9" hidden="1"/>
    <cellStyle name="Followed Hyperlink" xfId="9977" builtinId="9" hidden="1"/>
    <cellStyle name="Followed Hyperlink" xfId="9991" builtinId="9" hidden="1"/>
    <cellStyle name="Followed Hyperlink" xfId="9989" builtinId="9" hidden="1"/>
    <cellStyle name="Followed Hyperlink" xfId="9982" builtinId="9" hidden="1"/>
    <cellStyle name="Followed Hyperlink" xfId="9997" builtinId="9" hidden="1"/>
    <cellStyle name="Followed Hyperlink" xfId="9987" builtinId="9" hidden="1"/>
    <cellStyle name="Followed Hyperlink" xfId="10074" builtinId="9" hidden="1"/>
    <cellStyle name="Followed Hyperlink" xfId="9980" builtinId="9" hidden="1"/>
    <cellStyle name="Followed Hyperlink" xfId="9995" builtinId="9" hidden="1"/>
    <cellStyle name="Followed Hyperlink" xfId="9992" builtinId="9" hidden="1"/>
    <cellStyle name="Followed Hyperlink" xfId="9986" builtinId="9" hidden="1"/>
    <cellStyle name="Followed Hyperlink" xfId="9890" builtinId="9" hidden="1"/>
    <cellStyle name="Followed Hyperlink" xfId="10073" builtinId="9" hidden="1"/>
    <cellStyle name="Followed Hyperlink" xfId="9984" builtinId="9" hidden="1"/>
    <cellStyle name="Followed Hyperlink" xfId="9981" builtinId="9" hidden="1"/>
    <cellStyle name="Followed Hyperlink" xfId="9996" builtinId="9" hidden="1"/>
    <cellStyle name="Followed Hyperlink" xfId="9990" builtinId="9" hidden="1"/>
    <cellStyle name="Followed Hyperlink" xfId="9979" builtinId="9" hidden="1"/>
    <cellStyle name="Followed Hyperlink" xfId="10072" builtinId="9" hidden="1"/>
    <cellStyle name="Followed Hyperlink" xfId="9988" builtinId="9" hidden="1"/>
    <cellStyle name="Followed Hyperlink" xfId="9985" builtinId="9" hidden="1"/>
    <cellStyle name="Followed Hyperlink" xfId="9978" builtinId="9" hidden="1"/>
    <cellStyle name="Followed Hyperlink" xfId="9993" builtinId="9" hidden="1"/>
    <cellStyle name="Followed Hyperlink" xfId="9983" builtinId="9" hidden="1"/>
    <cellStyle name="Followed Hyperlink" xfId="10075" builtinId="9" hidden="1"/>
    <cellStyle name="Followed Hyperlink" xfId="10076" builtinId="9" hidden="1"/>
    <cellStyle name="Followed Hyperlink" xfId="10077" builtinId="9" hidden="1"/>
    <cellStyle name="Followed Hyperlink" xfId="10078" builtinId="9" hidden="1"/>
    <cellStyle name="Followed Hyperlink" xfId="10079" builtinId="9" hidden="1"/>
    <cellStyle name="Followed Hyperlink" xfId="10080" builtinId="9" hidden="1"/>
    <cellStyle name="Followed Hyperlink" xfId="10081" builtinId="9" hidden="1"/>
    <cellStyle name="Followed Hyperlink" xfId="10082" builtinId="9" hidden="1"/>
    <cellStyle name="Followed Hyperlink" xfId="10083" builtinId="9" hidden="1"/>
    <cellStyle name="Followed Hyperlink" xfId="10084" builtinId="9" hidden="1"/>
    <cellStyle name="Followed Hyperlink" xfId="10085" builtinId="9" hidden="1"/>
    <cellStyle name="Followed Hyperlink" xfId="10086" builtinId="9" hidden="1"/>
    <cellStyle name="Followed Hyperlink" xfId="10087" builtinId="9" hidden="1"/>
    <cellStyle name="Followed Hyperlink" xfId="10088" builtinId="9" hidden="1"/>
    <cellStyle name="Followed Hyperlink" xfId="10089" builtinId="9" hidden="1"/>
    <cellStyle name="Followed Hyperlink" xfId="10090" builtinId="9" hidden="1"/>
    <cellStyle name="Followed Hyperlink" xfId="10091" builtinId="9" hidden="1"/>
    <cellStyle name="Followed Hyperlink" xfId="10092" builtinId="9" hidden="1"/>
    <cellStyle name="Followed Hyperlink" xfId="10093" builtinId="9" hidden="1"/>
    <cellStyle name="Followed Hyperlink" xfId="10094" builtinId="9" hidden="1"/>
    <cellStyle name="Followed Hyperlink" xfId="10095" builtinId="9" hidden="1"/>
    <cellStyle name="Followed Hyperlink" xfId="10096" builtinId="9" hidden="1"/>
    <cellStyle name="Followed Hyperlink" xfId="10097" builtinId="9" hidden="1"/>
    <cellStyle name="Followed Hyperlink" xfId="10098" builtinId="9" hidden="1"/>
    <cellStyle name="Followed Hyperlink" xfId="10099" builtinId="9" hidden="1"/>
    <cellStyle name="Followed Hyperlink" xfId="10100" builtinId="9" hidden="1"/>
    <cellStyle name="Followed Hyperlink" xfId="10101" builtinId="9" hidden="1"/>
    <cellStyle name="Followed Hyperlink" xfId="10102" builtinId="9" hidden="1"/>
    <cellStyle name="Followed Hyperlink" xfId="10103" builtinId="9" hidden="1"/>
    <cellStyle name="Followed Hyperlink" xfId="10104" builtinId="9" hidden="1"/>
    <cellStyle name="Followed Hyperlink" xfId="10105" builtinId="9" hidden="1"/>
    <cellStyle name="Followed Hyperlink" xfId="10106" builtinId="9" hidden="1"/>
    <cellStyle name="Followed Hyperlink" xfId="10107" builtinId="9" hidden="1"/>
    <cellStyle name="Followed Hyperlink" xfId="10108" builtinId="9" hidden="1"/>
    <cellStyle name="Followed Hyperlink" xfId="10113" builtinId="9" hidden="1"/>
    <cellStyle name="Followed Hyperlink" xfId="10114" builtinId="9" hidden="1"/>
    <cellStyle name="Followed Hyperlink" xfId="10115" builtinId="9" hidden="1"/>
    <cellStyle name="Followed Hyperlink" xfId="10116" builtinId="9" hidden="1"/>
    <cellStyle name="Followed Hyperlink" xfId="10117" builtinId="9" hidden="1"/>
    <cellStyle name="Followed Hyperlink" xfId="10118" builtinId="9" hidden="1"/>
    <cellStyle name="Followed Hyperlink" xfId="10119" builtinId="9" hidden="1"/>
    <cellStyle name="Followed Hyperlink" xfId="10120" builtinId="9" hidden="1"/>
    <cellStyle name="Followed Hyperlink" xfId="10121" builtinId="9" hidden="1"/>
    <cellStyle name="Followed Hyperlink" xfId="10122" builtinId="9" hidden="1"/>
    <cellStyle name="Followed Hyperlink" xfId="10123" builtinId="9" hidden="1"/>
    <cellStyle name="Followed Hyperlink" xfId="10124" builtinId="9" hidden="1"/>
    <cellStyle name="Followed Hyperlink" xfId="10125" builtinId="9" hidden="1"/>
    <cellStyle name="Followed Hyperlink" xfId="10126" builtinId="9" hidden="1"/>
    <cellStyle name="Followed Hyperlink" xfId="10127" builtinId="9" hidden="1"/>
    <cellStyle name="Followed Hyperlink" xfId="10128" builtinId="9" hidden="1"/>
    <cellStyle name="Followed Hyperlink" xfId="10129" builtinId="9" hidden="1"/>
    <cellStyle name="Followed Hyperlink" xfId="10130" builtinId="9" hidden="1"/>
    <cellStyle name="Followed Hyperlink" xfId="10131" builtinId="9" hidden="1"/>
    <cellStyle name="Followed Hyperlink" xfId="10132" builtinId="9" hidden="1"/>
    <cellStyle name="Followed Hyperlink" xfId="10133" builtinId="9" hidden="1"/>
    <cellStyle name="Followed Hyperlink" xfId="10134" builtinId="9" hidden="1"/>
    <cellStyle name="Followed Hyperlink" xfId="10135" builtinId="9" hidden="1"/>
    <cellStyle name="Followed Hyperlink" xfId="10136" builtinId="9" hidden="1"/>
    <cellStyle name="Followed Hyperlink" xfId="10137" builtinId="9" hidden="1"/>
    <cellStyle name="Followed Hyperlink" xfId="10138" builtinId="9" hidden="1"/>
    <cellStyle name="Followed Hyperlink" xfId="10139" builtinId="9" hidden="1"/>
    <cellStyle name="Followed Hyperlink" xfId="10140" builtinId="9" hidden="1"/>
    <cellStyle name="Followed Hyperlink" xfId="10141" builtinId="9" hidden="1"/>
    <cellStyle name="Followed Hyperlink" xfId="10142" builtinId="9" hidden="1"/>
    <cellStyle name="Followed Hyperlink" xfId="10143" builtinId="9" hidden="1"/>
    <cellStyle name="Followed Hyperlink" xfId="10144" builtinId="9" hidden="1"/>
    <cellStyle name="Followed Hyperlink" xfId="10145" builtinId="9" hidden="1"/>
    <cellStyle name="Followed Hyperlink" xfId="10146" builtinId="9" hidden="1"/>
    <cellStyle name="Followed Hyperlink" xfId="10147" builtinId="9" hidden="1"/>
    <cellStyle name="Followed Hyperlink" xfId="10148" builtinId="9" hidden="1"/>
    <cellStyle name="Followed Hyperlink" xfId="10149" builtinId="9" hidden="1"/>
    <cellStyle name="Followed Hyperlink" xfId="10150" builtinId="9" hidden="1"/>
    <cellStyle name="Followed Hyperlink" xfId="10151" builtinId="9" hidden="1"/>
    <cellStyle name="Followed Hyperlink" xfId="10152" builtinId="9" hidden="1"/>
    <cellStyle name="Followed Hyperlink" xfId="10153" builtinId="9" hidden="1"/>
    <cellStyle name="Followed Hyperlink" xfId="10154" builtinId="9" hidden="1"/>
    <cellStyle name="Followed Hyperlink" xfId="10155" builtinId="9" hidden="1"/>
    <cellStyle name="Followed Hyperlink" xfId="10156" builtinId="9" hidden="1"/>
    <cellStyle name="Followed Hyperlink" xfId="10157" builtinId="9" hidden="1"/>
    <cellStyle name="Followed Hyperlink" xfId="10158" builtinId="9" hidden="1"/>
    <cellStyle name="Followed Hyperlink" xfId="10159" builtinId="9" hidden="1"/>
    <cellStyle name="Followed Hyperlink" xfId="10160" builtinId="9" hidden="1"/>
    <cellStyle name="Followed Hyperlink" xfId="10161" builtinId="9" hidden="1"/>
    <cellStyle name="Followed Hyperlink" xfId="10162" builtinId="9" hidden="1"/>
    <cellStyle name="Followed Hyperlink" xfId="10163" builtinId="9" hidden="1"/>
    <cellStyle name="Followed Hyperlink" xfId="10164" builtinId="9" hidden="1"/>
    <cellStyle name="Followed Hyperlink" xfId="10165" builtinId="9" hidden="1"/>
    <cellStyle name="Followed Hyperlink" xfId="10166" builtinId="9" hidden="1"/>
    <cellStyle name="Followed Hyperlink" xfId="10167" builtinId="9" hidden="1"/>
    <cellStyle name="Followed Hyperlink" xfId="10168" builtinId="9" hidden="1"/>
    <cellStyle name="Followed Hyperlink" xfId="10169" builtinId="9" hidden="1"/>
    <cellStyle name="Followed Hyperlink" xfId="10170" builtinId="9" hidden="1"/>
    <cellStyle name="Followed Hyperlink" xfId="10172" builtinId="9" hidden="1"/>
    <cellStyle name="Followed Hyperlink" xfId="10173" builtinId="9" hidden="1"/>
    <cellStyle name="Followed Hyperlink" xfId="10174" builtinId="9" hidden="1"/>
    <cellStyle name="Followed Hyperlink" xfId="10175" builtinId="9" hidden="1"/>
    <cellStyle name="Followed Hyperlink" xfId="10176" builtinId="9" hidden="1"/>
    <cellStyle name="Followed Hyperlink" xfId="10177" builtinId="9" hidden="1"/>
    <cellStyle name="Followed Hyperlink" xfId="10178" builtinId="9" hidden="1"/>
    <cellStyle name="Followed Hyperlink" xfId="10179" builtinId="9" hidden="1"/>
    <cellStyle name="Followed Hyperlink" xfId="10180" builtinId="9" hidden="1"/>
    <cellStyle name="Followed Hyperlink" xfId="10181" builtinId="9" hidden="1"/>
    <cellStyle name="Followed Hyperlink" xfId="10182" builtinId="9" hidden="1"/>
    <cellStyle name="Followed Hyperlink" xfId="10183" builtinId="9" hidden="1"/>
    <cellStyle name="Followed Hyperlink" xfId="10184" builtinId="9" hidden="1"/>
    <cellStyle name="Followed Hyperlink" xfId="10185" builtinId="9" hidden="1"/>
    <cellStyle name="Followed Hyperlink" xfId="10201" builtinId="9" hidden="1"/>
    <cellStyle name="Followed Hyperlink" xfId="10225" builtinId="9" hidden="1"/>
    <cellStyle name="Followed Hyperlink" xfId="10226" builtinId="9" hidden="1"/>
    <cellStyle name="Followed Hyperlink" xfId="10227" builtinId="9" hidden="1"/>
    <cellStyle name="Followed Hyperlink" xfId="10228" builtinId="9" hidden="1"/>
    <cellStyle name="Followed Hyperlink" xfId="10229" builtinId="9" hidden="1"/>
    <cellStyle name="Followed Hyperlink" xfId="10230" builtinId="9" hidden="1"/>
    <cellStyle name="Followed Hyperlink" xfId="10231" builtinId="9" hidden="1"/>
    <cellStyle name="Followed Hyperlink" xfId="10232" builtinId="9" hidden="1"/>
    <cellStyle name="Followed Hyperlink" xfId="10233" builtinId="9" hidden="1"/>
    <cellStyle name="Followed Hyperlink" xfId="10234" builtinId="9" hidden="1"/>
    <cellStyle name="Followed Hyperlink" xfId="10235" builtinId="9" hidden="1"/>
    <cellStyle name="Followed Hyperlink" xfId="10236" builtinId="9" hidden="1"/>
    <cellStyle name="Followed Hyperlink" xfId="10237" builtinId="9" hidden="1"/>
    <cellStyle name="Followed Hyperlink" xfId="10238" builtinId="9" hidden="1"/>
    <cellStyle name="Followed Hyperlink" xfId="10239" builtinId="9" hidden="1"/>
    <cellStyle name="Followed Hyperlink" xfId="10240" builtinId="9" hidden="1"/>
    <cellStyle name="Followed Hyperlink" xfId="10241" builtinId="9" hidden="1"/>
    <cellStyle name="Followed Hyperlink" xfId="10242" builtinId="9" hidden="1"/>
    <cellStyle name="Followed Hyperlink" xfId="10243" builtinId="9" hidden="1"/>
    <cellStyle name="Followed Hyperlink" xfId="10244" builtinId="9" hidden="1"/>
    <cellStyle name="Followed Hyperlink" xfId="10245" builtinId="9" hidden="1"/>
    <cellStyle name="Followed Hyperlink" xfId="10246" builtinId="9" hidden="1"/>
    <cellStyle name="Followed Hyperlink" xfId="10247" builtinId="9" hidden="1"/>
    <cellStyle name="Followed Hyperlink" xfId="10248" builtinId="9" hidden="1"/>
    <cellStyle name="Followed Hyperlink" xfId="10249" builtinId="9" hidden="1"/>
    <cellStyle name="Followed Hyperlink" xfId="10250" builtinId="9" hidden="1"/>
    <cellStyle name="Followed Hyperlink" xfId="10251" builtinId="9" hidden="1"/>
    <cellStyle name="Followed Hyperlink" xfId="10252" builtinId="9" hidden="1"/>
    <cellStyle name="Followed Hyperlink" xfId="10253" builtinId="9" hidden="1"/>
    <cellStyle name="Followed Hyperlink" xfId="10254" builtinId="9" hidden="1"/>
    <cellStyle name="Followed Hyperlink" xfId="10255" builtinId="9" hidden="1"/>
    <cellStyle name="Followed Hyperlink" xfId="10256" builtinId="9" hidden="1"/>
    <cellStyle name="Followed Hyperlink" xfId="10257" builtinId="9" hidden="1"/>
    <cellStyle name="Followed Hyperlink" xfId="10258" builtinId="9" hidden="1"/>
    <cellStyle name="Followed Hyperlink" xfId="10259" builtinId="9" hidden="1"/>
    <cellStyle name="Followed Hyperlink" xfId="10260" builtinId="9" hidden="1"/>
    <cellStyle name="Followed Hyperlink" xfId="10261" builtinId="9" hidden="1"/>
    <cellStyle name="Followed Hyperlink" xfId="10262" builtinId="9" hidden="1"/>
    <cellStyle name="Followed Hyperlink" xfId="10263" builtinId="9" hidden="1"/>
    <cellStyle name="Followed Hyperlink" xfId="10264" builtinId="9" hidden="1"/>
    <cellStyle name="Followed Hyperlink" xfId="10265" builtinId="9" hidden="1"/>
    <cellStyle name="Followed Hyperlink" xfId="10266" builtinId="9" hidden="1"/>
    <cellStyle name="Followed Hyperlink" xfId="10267" builtinId="9" hidden="1"/>
    <cellStyle name="Followed Hyperlink" xfId="10268" builtinId="9" hidden="1"/>
    <cellStyle name="Followed Hyperlink" xfId="10269" builtinId="9" hidden="1"/>
    <cellStyle name="Followed Hyperlink" xfId="10270" builtinId="9" hidden="1"/>
    <cellStyle name="Followed Hyperlink" xfId="10271" builtinId="9" hidden="1"/>
    <cellStyle name="Followed Hyperlink" xfId="10272" builtinId="9" hidden="1"/>
    <cellStyle name="Followed Hyperlink" xfId="10273" builtinId="9" hidden="1"/>
    <cellStyle name="Followed Hyperlink" xfId="10274" builtinId="9" hidden="1"/>
    <cellStyle name="Followed Hyperlink" xfId="10275" builtinId="9" hidden="1"/>
    <cellStyle name="Followed Hyperlink" xfId="10276" builtinId="9" hidden="1"/>
    <cellStyle name="Followed Hyperlink" xfId="10277" builtinId="9" hidden="1"/>
    <cellStyle name="Followed Hyperlink" xfId="10278" builtinId="9" hidden="1"/>
    <cellStyle name="Followed Hyperlink" xfId="10279" builtinId="9" hidden="1"/>
    <cellStyle name="Followed Hyperlink" xfId="10280" builtinId="9" hidden="1"/>
    <cellStyle name="Followed Hyperlink" xfId="10281" builtinId="9" hidden="1"/>
    <cellStyle name="Followed Hyperlink" xfId="10282" builtinId="9" hidden="1"/>
    <cellStyle name="Followed Hyperlink" xfId="10283" builtinId="9" hidden="1"/>
    <cellStyle name="Followed Hyperlink" xfId="10284" builtinId="9" hidden="1"/>
    <cellStyle name="Followed Hyperlink" xfId="10285" builtinId="9" hidden="1"/>
    <cellStyle name="Followed Hyperlink" xfId="10286" builtinId="9" hidden="1"/>
    <cellStyle name="Followed Hyperlink" xfId="10287" builtinId="9" hidden="1"/>
    <cellStyle name="Followed Hyperlink" xfId="10288" builtinId="9" hidden="1"/>
    <cellStyle name="Followed Hyperlink" xfId="10289" builtinId="9" hidden="1"/>
    <cellStyle name="Followed Hyperlink" xfId="10290" builtinId="9" hidden="1"/>
    <cellStyle name="Followed Hyperlink" xfId="10291" builtinId="9" hidden="1"/>
    <cellStyle name="Followed Hyperlink" xfId="10292" builtinId="9" hidden="1"/>
    <cellStyle name="Followed Hyperlink" xfId="10293" builtinId="9" hidden="1"/>
    <cellStyle name="Followed Hyperlink" xfId="10294" builtinId="9" hidden="1"/>
    <cellStyle name="Followed Hyperlink" xfId="10295" builtinId="9" hidden="1"/>
    <cellStyle name="Followed Hyperlink" xfId="10296" builtinId="9" hidden="1"/>
    <cellStyle name="Followed Hyperlink" xfId="10297" builtinId="9" hidden="1"/>
    <cellStyle name="Followed Hyperlink" xfId="10298" builtinId="9" hidden="1"/>
    <cellStyle name="Followed Hyperlink" xfId="10299" builtinId="9" hidden="1"/>
    <cellStyle name="Followed Hyperlink" xfId="10300" builtinId="9" hidden="1"/>
    <cellStyle name="Followed Hyperlink" xfId="10301" builtinId="9" hidden="1"/>
    <cellStyle name="Followed Hyperlink" xfId="10302" builtinId="9" hidden="1"/>
    <cellStyle name="Followed Hyperlink" xfId="10303" builtinId="9" hidden="1"/>
    <cellStyle name="Followed Hyperlink" xfId="10304" builtinId="9" hidden="1"/>
    <cellStyle name="Followed Hyperlink" xfId="10305" builtinId="9" hidden="1"/>
    <cellStyle name="Followed Hyperlink" xfId="10306" builtinId="9" hidden="1"/>
    <cellStyle name="Followed Hyperlink" xfId="10307" builtinId="9" hidden="1"/>
    <cellStyle name="Followed Hyperlink" xfId="10308" builtinId="9" hidden="1"/>
    <cellStyle name="Followed Hyperlink" xfId="10309" builtinId="9" hidden="1"/>
    <cellStyle name="Followed Hyperlink" xfId="10310" builtinId="9" hidden="1"/>
    <cellStyle name="Followed Hyperlink" xfId="10311" builtinId="9" hidden="1"/>
    <cellStyle name="Followed Hyperlink" xfId="10312" builtinId="9" hidden="1"/>
    <cellStyle name="Followed Hyperlink" xfId="10313" builtinId="9" hidden="1"/>
    <cellStyle name="Followed Hyperlink" xfId="10314" builtinId="9" hidden="1"/>
    <cellStyle name="Followed Hyperlink" xfId="10315" builtinId="9" hidden="1"/>
    <cellStyle name="Followed Hyperlink" xfId="10316" builtinId="9" hidden="1"/>
    <cellStyle name="Followed Hyperlink" xfId="10317" builtinId="9" hidden="1"/>
    <cellStyle name="Followed Hyperlink" xfId="10318" builtinId="9" hidden="1"/>
    <cellStyle name="Followed Hyperlink" xfId="10319" builtinId="9" hidden="1"/>
    <cellStyle name="Followed Hyperlink" xfId="10320" builtinId="9" hidden="1"/>
    <cellStyle name="Followed Hyperlink" xfId="10321" builtinId="9" hidden="1"/>
    <cellStyle name="Followed Hyperlink" xfId="10322" builtinId="9" hidden="1"/>
    <cellStyle name="Followed Hyperlink" xfId="10323" builtinId="9" hidden="1"/>
    <cellStyle name="Followed Hyperlink" xfId="10324" builtinId="9" hidden="1"/>
    <cellStyle name="Followed Hyperlink" xfId="10325" builtinId="9" hidden="1"/>
    <cellStyle name="Followed Hyperlink" xfId="10326" builtinId="9" hidden="1"/>
    <cellStyle name="Followed Hyperlink" xfId="10327" builtinId="9" hidden="1"/>
    <cellStyle name="Followed Hyperlink" xfId="10328" builtinId="9" hidden="1"/>
    <cellStyle name="Followed Hyperlink" xfId="10329" builtinId="9" hidden="1"/>
    <cellStyle name="Followed Hyperlink" xfId="10330" builtinId="9" hidden="1"/>
    <cellStyle name="Followed Hyperlink" xfId="10331" builtinId="9" hidden="1"/>
    <cellStyle name="Followed Hyperlink" xfId="10332" builtinId="9" hidden="1"/>
    <cellStyle name="Followed Hyperlink" xfId="10333" builtinId="9" hidden="1"/>
    <cellStyle name="Followed Hyperlink" xfId="10334" builtinId="9" hidden="1"/>
    <cellStyle name="Followed Hyperlink" xfId="10335" builtinId="9" hidden="1"/>
    <cellStyle name="Followed Hyperlink" xfId="10336" builtinId="9" hidden="1"/>
    <cellStyle name="Followed Hyperlink" xfId="10337" builtinId="9" hidden="1"/>
    <cellStyle name="Followed Hyperlink" xfId="10338" builtinId="9" hidden="1"/>
    <cellStyle name="Followed Hyperlink" xfId="10339" builtinId="9" hidden="1"/>
    <cellStyle name="Followed Hyperlink" xfId="10340" builtinId="9" hidden="1"/>
    <cellStyle name="Followed Hyperlink" xfId="10341" builtinId="9" hidden="1"/>
    <cellStyle name="Followed Hyperlink" xfId="10342" builtinId="9" hidden="1"/>
    <cellStyle name="Followed Hyperlink" xfId="10343" builtinId="9" hidden="1"/>
    <cellStyle name="Followed Hyperlink" xfId="10344" builtinId="9" hidden="1"/>
    <cellStyle name="Followed Hyperlink" xfId="10345" builtinId="9" hidden="1"/>
    <cellStyle name="Followed Hyperlink" xfId="10346" builtinId="9" hidden="1"/>
    <cellStyle name="Followed Hyperlink" xfId="10347" builtinId="9" hidden="1"/>
    <cellStyle name="Followed Hyperlink" xfId="10348" builtinId="9" hidden="1"/>
    <cellStyle name="Followed Hyperlink" xfId="10349" builtinId="9" hidden="1"/>
    <cellStyle name="Followed Hyperlink" xfId="10350" builtinId="9" hidden="1"/>
    <cellStyle name="Followed Hyperlink" xfId="10351" builtinId="9" hidden="1"/>
    <cellStyle name="Followed Hyperlink" xfId="10352" builtinId="9" hidden="1"/>
    <cellStyle name="Followed Hyperlink" xfId="10353" builtinId="9" hidden="1"/>
    <cellStyle name="Followed Hyperlink" xfId="10354" builtinId="9" hidden="1"/>
    <cellStyle name="Followed Hyperlink" xfId="10355" builtinId="9" hidden="1"/>
    <cellStyle name="Followed Hyperlink" xfId="10356" builtinId="9" hidden="1"/>
    <cellStyle name="Followed Hyperlink" xfId="10357" builtinId="9" hidden="1"/>
    <cellStyle name="Followed Hyperlink" xfId="10358" builtinId="9" hidden="1"/>
    <cellStyle name="Followed Hyperlink" xfId="10359" builtinId="9" hidden="1"/>
    <cellStyle name="Followed Hyperlink" xfId="10360" builtinId="9" hidden="1"/>
    <cellStyle name="Followed Hyperlink" xfId="10361" builtinId="9" hidden="1"/>
    <cellStyle name="Followed Hyperlink" xfId="10362" builtinId="9" hidden="1"/>
    <cellStyle name="Followed Hyperlink" xfId="10363" builtinId="9" hidden="1"/>
    <cellStyle name="Followed Hyperlink" xfId="10364" builtinId="9" hidden="1"/>
    <cellStyle name="Followed Hyperlink" xfId="10365" builtinId="9" hidden="1"/>
    <cellStyle name="Followed Hyperlink" xfId="10366" builtinId="9" hidden="1"/>
    <cellStyle name="Followed Hyperlink" xfId="10367" builtinId="9" hidden="1"/>
    <cellStyle name="Followed Hyperlink" xfId="10369" builtinId="9" hidden="1"/>
    <cellStyle name="Followed Hyperlink" xfId="10171" builtinId="9" hidden="1"/>
    <cellStyle name="Followed Hyperlink" xfId="10187" builtinId="9" hidden="1"/>
    <cellStyle name="Followed Hyperlink" xfId="10190" builtinId="9" hidden="1"/>
    <cellStyle name="Followed Hyperlink" xfId="10111" builtinId="9" hidden="1"/>
    <cellStyle name="Followed Hyperlink" xfId="10109" builtinId="9" hidden="1"/>
    <cellStyle name="Followed Hyperlink" xfId="10194" builtinId="9" hidden="1"/>
    <cellStyle name="Followed Hyperlink" xfId="10186" builtinId="9" hidden="1"/>
    <cellStyle name="Followed Hyperlink" xfId="10196" builtinId="9" hidden="1"/>
    <cellStyle name="Followed Hyperlink" xfId="10197" builtinId="9" hidden="1"/>
    <cellStyle name="Followed Hyperlink" xfId="10191" builtinId="9" hidden="1"/>
    <cellStyle name="Followed Hyperlink" xfId="10188" builtinId="9" hidden="1"/>
    <cellStyle name="Followed Hyperlink" xfId="10193" builtinId="9" hidden="1"/>
    <cellStyle name="Followed Hyperlink" xfId="10220" builtinId="9" hidden="1"/>
    <cellStyle name="Followed Hyperlink" xfId="10213" builtinId="9" hidden="1"/>
    <cellStyle name="Followed Hyperlink" xfId="10206" builtinId="9" hidden="1"/>
    <cellStyle name="Followed Hyperlink" xfId="10222" builtinId="9" hidden="1"/>
    <cellStyle name="Followed Hyperlink" xfId="10211" builtinId="9" hidden="1"/>
    <cellStyle name="Followed Hyperlink" xfId="10192" builtinId="9" hidden="1"/>
    <cellStyle name="Followed Hyperlink" xfId="10208" builtinId="9" hidden="1"/>
    <cellStyle name="Followed Hyperlink" xfId="10112" builtinId="9" hidden="1"/>
    <cellStyle name="Followed Hyperlink" xfId="10217" builtinId="9" hidden="1"/>
    <cellStyle name="Followed Hyperlink" xfId="10210" builtinId="9" hidden="1"/>
    <cellStyle name="Followed Hyperlink" xfId="10110" builtinId="9" hidden="1"/>
    <cellStyle name="Followed Hyperlink" xfId="10215" builtinId="9" hidden="1"/>
    <cellStyle name="Followed Hyperlink" xfId="10212" builtinId="9" hidden="1"/>
    <cellStyle name="Followed Hyperlink" xfId="10205" builtinId="9" hidden="1"/>
    <cellStyle name="Followed Hyperlink" xfId="10221" builtinId="9" hidden="1"/>
    <cellStyle name="Followed Hyperlink" xfId="10214" builtinId="9" hidden="1"/>
    <cellStyle name="Followed Hyperlink" xfId="10203" builtinId="9" hidden="1"/>
    <cellStyle name="Followed Hyperlink" xfId="10216" builtinId="9" hidden="1"/>
    <cellStyle name="Followed Hyperlink" xfId="10209" builtinId="9" hidden="1"/>
    <cellStyle name="Followed Hyperlink" xfId="10202" builtinId="9" hidden="1"/>
    <cellStyle name="Followed Hyperlink" xfId="10218" builtinId="9" hidden="1"/>
    <cellStyle name="Followed Hyperlink" xfId="10207" builtinId="9" hidden="1"/>
    <cellStyle name="Followed Hyperlink" xfId="10219" builtinId="9" hidden="1"/>
    <cellStyle name="Followed Hyperlink" xfId="10370" builtinId="9" hidden="1"/>
    <cellStyle name="Followed Hyperlink" xfId="10371" builtinId="9" hidden="1"/>
    <cellStyle name="Followed Hyperlink" xfId="10372" builtinId="9" hidden="1"/>
    <cellStyle name="Followed Hyperlink" xfId="10373" builtinId="9" hidden="1"/>
    <cellStyle name="Followed Hyperlink" xfId="10374" builtinId="9" hidden="1"/>
    <cellStyle name="Followed Hyperlink" xfId="10375" builtinId="9" hidden="1"/>
    <cellStyle name="Followed Hyperlink" xfId="10376" builtinId="9" hidden="1"/>
    <cellStyle name="Followed Hyperlink" xfId="10377" builtinId="9" hidden="1"/>
    <cellStyle name="Followed Hyperlink" xfId="10378" builtinId="9" hidden="1"/>
    <cellStyle name="Followed Hyperlink" xfId="10379" builtinId="9" hidden="1"/>
    <cellStyle name="Followed Hyperlink" xfId="10380" builtinId="9" hidden="1"/>
    <cellStyle name="Followed Hyperlink" xfId="10381" builtinId="9" hidden="1"/>
    <cellStyle name="Followed Hyperlink" xfId="10382" builtinId="9" hidden="1"/>
    <cellStyle name="Followed Hyperlink" xfId="10383" builtinId="9" hidden="1"/>
    <cellStyle name="Followed Hyperlink" xfId="10384" builtinId="9" hidden="1"/>
    <cellStyle name="Followed Hyperlink" xfId="10385" builtinId="9" hidden="1"/>
    <cellStyle name="Followed Hyperlink" xfId="10386" builtinId="9" hidden="1"/>
    <cellStyle name="Followed Hyperlink" xfId="10387" builtinId="9" hidden="1"/>
    <cellStyle name="Followed Hyperlink" xfId="10388" builtinId="9" hidden="1"/>
    <cellStyle name="Followed Hyperlink" xfId="10389" builtinId="9" hidden="1"/>
    <cellStyle name="Followed Hyperlink" xfId="10390" builtinId="9" hidden="1"/>
    <cellStyle name="Followed Hyperlink" xfId="10391" builtinId="9" hidden="1"/>
    <cellStyle name="Followed Hyperlink" xfId="10393" builtinId="9" hidden="1"/>
    <cellStyle name="Followed Hyperlink" xfId="10394" builtinId="9" hidden="1"/>
    <cellStyle name="Followed Hyperlink" xfId="10395" builtinId="9" hidden="1"/>
    <cellStyle name="Followed Hyperlink" xfId="10396" builtinId="9" hidden="1"/>
    <cellStyle name="Followed Hyperlink" xfId="10397" builtinId="9" hidden="1"/>
    <cellStyle name="Followed Hyperlink" xfId="10398" builtinId="9" hidden="1"/>
    <cellStyle name="Followed Hyperlink" xfId="10399" builtinId="9" hidden="1"/>
    <cellStyle name="Followed Hyperlink" xfId="10400" builtinId="9" hidden="1"/>
    <cellStyle name="Followed Hyperlink" xfId="10401" builtinId="9" hidden="1"/>
    <cellStyle name="Followed Hyperlink" xfId="10402" builtinId="9" hidden="1"/>
    <cellStyle name="Followed Hyperlink" xfId="10403" builtinId="9" hidden="1"/>
    <cellStyle name="Followed Hyperlink" xfId="10404" builtinId="9" hidden="1"/>
    <cellStyle name="Followed Hyperlink" xfId="10405" builtinId="9" hidden="1"/>
    <cellStyle name="Followed Hyperlink" xfId="10406" builtinId="9" hidden="1"/>
    <cellStyle name="Followed Hyperlink" xfId="10441" builtinId="9" hidden="1"/>
    <cellStyle name="Followed Hyperlink" xfId="10440" builtinId="9" hidden="1"/>
    <cellStyle name="Followed Hyperlink" xfId="10199" builtinId="9" hidden="1"/>
    <cellStyle name="Followed Hyperlink" xfId="10200" builtinId="9" hidden="1"/>
    <cellStyle name="Followed Hyperlink" xfId="10415" builtinId="9" hidden="1"/>
    <cellStyle name="Followed Hyperlink" xfId="10413" builtinId="9" hidden="1"/>
    <cellStyle name="Followed Hyperlink" xfId="10392" builtinId="9" hidden="1"/>
    <cellStyle name="Followed Hyperlink" xfId="10410" builtinId="9" hidden="1"/>
    <cellStyle name="Followed Hyperlink" xfId="10409" builtinId="9" hidden="1"/>
    <cellStyle name="Followed Hyperlink" xfId="10408" builtinId="9" hidden="1"/>
    <cellStyle name="Followed Hyperlink" xfId="10407" builtinId="9" hidden="1"/>
    <cellStyle name="Followed Hyperlink" xfId="10411" builtinId="9" hidden="1"/>
    <cellStyle name="Followed Hyperlink" xfId="10417" builtinId="9" hidden="1"/>
    <cellStyle name="Followed Hyperlink" xfId="10416" builtinId="9" hidden="1"/>
    <cellStyle name="Followed Hyperlink" xfId="10414" builtinId="9" hidden="1"/>
    <cellStyle name="Followed Hyperlink" xfId="10412" builtinId="9" hidden="1"/>
    <cellStyle name="Followed Hyperlink" xfId="10436" builtinId="9" hidden="1"/>
    <cellStyle name="Followed Hyperlink" xfId="10432" builtinId="9" hidden="1"/>
    <cellStyle name="Followed Hyperlink" xfId="10428" builtinId="9" hidden="1"/>
    <cellStyle name="Followed Hyperlink" xfId="10424" builtinId="9" hidden="1"/>
    <cellStyle name="Followed Hyperlink" xfId="10420" builtinId="9" hidden="1"/>
    <cellStyle name="Followed Hyperlink" xfId="10195" builtinId="9" hidden="1"/>
    <cellStyle name="Followed Hyperlink" xfId="10439" builtinId="9" hidden="1"/>
    <cellStyle name="Followed Hyperlink" xfId="10435" builtinId="9" hidden="1"/>
    <cellStyle name="Followed Hyperlink" xfId="10431" builtinId="9" hidden="1"/>
    <cellStyle name="Followed Hyperlink" xfId="10427" builtinId="9" hidden="1"/>
    <cellStyle name="Followed Hyperlink" xfId="10423" builtinId="9" hidden="1"/>
    <cellStyle name="Followed Hyperlink" xfId="10419" builtinId="9" hidden="1"/>
    <cellStyle name="Followed Hyperlink" xfId="10438" builtinId="9" hidden="1"/>
    <cellStyle name="Followed Hyperlink" xfId="10434" builtinId="9" hidden="1"/>
    <cellStyle name="Followed Hyperlink" xfId="10430" builtinId="9" hidden="1"/>
    <cellStyle name="Followed Hyperlink" xfId="10426" builtinId="9" hidden="1"/>
    <cellStyle name="Followed Hyperlink" xfId="10422" builtinId="9" hidden="1"/>
    <cellStyle name="Followed Hyperlink" xfId="10442" builtinId="9" hidden="1"/>
    <cellStyle name="Followed Hyperlink" xfId="10189" builtinId="9" hidden="1"/>
    <cellStyle name="Followed Hyperlink" xfId="10437" builtinId="9" hidden="1"/>
    <cellStyle name="Followed Hyperlink" xfId="10433" builtinId="9" hidden="1"/>
    <cellStyle name="Followed Hyperlink" xfId="10429" builtinId="9" hidden="1"/>
    <cellStyle name="Followed Hyperlink" xfId="10425" builtinId="9" hidden="1"/>
    <cellStyle name="Followed Hyperlink" xfId="10421" builtinId="9" hidden="1"/>
    <cellStyle name="Followed Hyperlink" xfId="10418" builtinId="9" hidden="1"/>
    <cellStyle name="Followed Hyperlink" xfId="10443" builtinId="9" hidden="1"/>
    <cellStyle name="Followed Hyperlink" xfId="10444" builtinId="9" hidden="1"/>
    <cellStyle name="Followed Hyperlink" xfId="10445" builtinId="9" hidden="1"/>
    <cellStyle name="Followed Hyperlink" xfId="10446" builtinId="9" hidden="1"/>
    <cellStyle name="Followed Hyperlink" xfId="10447" builtinId="9" hidden="1"/>
    <cellStyle name="Followed Hyperlink" xfId="10448" builtinId="9" hidden="1"/>
    <cellStyle name="Followed Hyperlink" xfId="10449" builtinId="9" hidden="1"/>
    <cellStyle name="Followed Hyperlink" xfId="10450" builtinId="9" hidden="1"/>
    <cellStyle name="Followed Hyperlink" xfId="10451" builtinId="9" hidden="1"/>
    <cellStyle name="Followed Hyperlink" xfId="10452" builtinId="9" hidden="1"/>
    <cellStyle name="Followed Hyperlink" xfId="10453" builtinId="9" hidden="1"/>
    <cellStyle name="Followed Hyperlink" xfId="10454" builtinId="9" hidden="1"/>
    <cellStyle name="Followed Hyperlink" xfId="10455" builtinId="9" hidden="1"/>
    <cellStyle name="Followed Hyperlink" xfId="10456" builtinId="9" hidden="1"/>
    <cellStyle name="Followed Hyperlink" xfId="10457" builtinId="9" hidden="1"/>
    <cellStyle name="Followed Hyperlink" xfId="10458" builtinId="9" hidden="1"/>
    <cellStyle name="Followed Hyperlink" xfId="10459" builtinId="9" hidden="1"/>
    <cellStyle name="Followed Hyperlink" xfId="10460" builtinId="9" hidden="1"/>
    <cellStyle name="Followed Hyperlink" xfId="10461" builtinId="9" hidden="1"/>
    <cellStyle name="Followed Hyperlink" xfId="10462" builtinId="9" hidden="1"/>
    <cellStyle name="Followed Hyperlink" xfId="10463" builtinId="9" hidden="1"/>
    <cellStyle name="Followed Hyperlink" xfId="10464" builtinId="9" hidden="1"/>
    <cellStyle name="Followed Hyperlink" xfId="10465" builtinId="9" hidden="1"/>
    <cellStyle name="Followed Hyperlink" xfId="10466" builtinId="9" hidden="1"/>
    <cellStyle name="Followed Hyperlink" xfId="10467" builtinId="9" hidden="1"/>
    <cellStyle name="Followed Hyperlink" xfId="10468" builtinId="9" hidden="1"/>
    <cellStyle name="Followed Hyperlink" xfId="10469" builtinId="9" hidden="1"/>
    <cellStyle name="Followed Hyperlink" xfId="10470" builtinId="9" hidden="1"/>
    <cellStyle name="Followed Hyperlink" xfId="10471" builtinId="9" hidden="1"/>
    <cellStyle name="Followed Hyperlink" xfId="10472" builtinId="9" hidden="1"/>
    <cellStyle name="Followed Hyperlink" xfId="10473" builtinId="9" hidden="1"/>
    <cellStyle name="Followed Hyperlink" xfId="10478" builtinId="9" hidden="1"/>
    <cellStyle name="Followed Hyperlink" xfId="10479" builtinId="9" hidden="1"/>
    <cellStyle name="Followed Hyperlink" xfId="10480" builtinId="9" hidden="1"/>
    <cellStyle name="Followed Hyperlink" xfId="10481" builtinId="9" hidden="1"/>
    <cellStyle name="Followed Hyperlink" xfId="10482" builtinId="9" hidden="1"/>
    <cellStyle name="Followed Hyperlink" xfId="10483" builtinId="9" hidden="1"/>
    <cellStyle name="Followed Hyperlink" xfId="10484" builtinId="9" hidden="1"/>
    <cellStyle name="Followed Hyperlink" xfId="10485" builtinId="9" hidden="1"/>
    <cellStyle name="Followed Hyperlink" xfId="10486" builtinId="9" hidden="1"/>
    <cellStyle name="Followed Hyperlink" xfId="10487" builtinId="9" hidden="1"/>
    <cellStyle name="Followed Hyperlink" xfId="10488" builtinId="9" hidden="1"/>
    <cellStyle name="Followed Hyperlink" xfId="10489" builtinId="9" hidden="1"/>
    <cellStyle name="Followed Hyperlink" xfId="10490" builtinId="9" hidden="1"/>
    <cellStyle name="Followed Hyperlink" xfId="10491" builtinId="9" hidden="1"/>
    <cellStyle name="Followed Hyperlink" xfId="10492" builtinId="9" hidden="1"/>
    <cellStyle name="Followed Hyperlink" xfId="10493" builtinId="9" hidden="1"/>
    <cellStyle name="Followed Hyperlink" xfId="10494" builtinId="9" hidden="1"/>
    <cellStyle name="Followed Hyperlink" xfId="10495" builtinId="9" hidden="1"/>
    <cellStyle name="Followed Hyperlink" xfId="10496" builtinId="9" hidden="1"/>
    <cellStyle name="Followed Hyperlink" xfId="10497" builtinId="9" hidden="1"/>
    <cellStyle name="Followed Hyperlink" xfId="10498" builtinId="9" hidden="1"/>
    <cellStyle name="Followed Hyperlink" xfId="10499" builtinId="9" hidden="1"/>
    <cellStyle name="Followed Hyperlink" xfId="10500" builtinId="9" hidden="1"/>
    <cellStyle name="Followed Hyperlink" xfId="10501" builtinId="9" hidden="1"/>
    <cellStyle name="Followed Hyperlink" xfId="10502" builtinId="9" hidden="1"/>
    <cellStyle name="Followed Hyperlink" xfId="10503" builtinId="9" hidden="1"/>
    <cellStyle name="Followed Hyperlink" xfId="10504" builtinId="9" hidden="1"/>
    <cellStyle name="Followed Hyperlink" xfId="10505" builtinId="9" hidden="1"/>
    <cellStyle name="Followed Hyperlink" xfId="10506" builtinId="9" hidden="1"/>
    <cellStyle name="Followed Hyperlink" xfId="10507" builtinId="9" hidden="1"/>
    <cellStyle name="Followed Hyperlink" xfId="10508" builtinId="9" hidden="1"/>
    <cellStyle name="Followed Hyperlink" xfId="10509" builtinId="9" hidden="1"/>
    <cellStyle name="Followed Hyperlink" xfId="10510" builtinId="9" hidden="1"/>
    <cellStyle name="Followed Hyperlink" xfId="10511" builtinId="9" hidden="1"/>
    <cellStyle name="Followed Hyperlink" xfId="10512" builtinId="9" hidden="1"/>
    <cellStyle name="Followed Hyperlink" xfId="10513" builtinId="9" hidden="1"/>
    <cellStyle name="Followed Hyperlink" xfId="10514" builtinId="9" hidden="1"/>
    <cellStyle name="Followed Hyperlink" xfId="10515" builtinId="9" hidden="1"/>
    <cellStyle name="Followed Hyperlink" xfId="10516" builtinId="9" hidden="1"/>
    <cellStyle name="Followed Hyperlink" xfId="10517" builtinId="9" hidden="1"/>
    <cellStyle name="Followed Hyperlink" xfId="10518" builtinId="9" hidden="1"/>
    <cellStyle name="Followed Hyperlink" xfId="10519" builtinId="9" hidden="1"/>
    <cellStyle name="Followed Hyperlink" xfId="10520" builtinId="9" hidden="1"/>
    <cellStyle name="Followed Hyperlink" xfId="10521" builtinId="9" hidden="1"/>
    <cellStyle name="Followed Hyperlink" xfId="10522" builtinId="9" hidden="1"/>
    <cellStyle name="Followed Hyperlink" xfId="10523" builtinId="9" hidden="1"/>
    <cellStyle name="Followed Hyperlink" xfId="10524" builtinId="9" hidden="1"/>
    <cellStyle name="Followed Hyperlink" xfId="10525" builtinId="9" hidden="1"/>
    <cellStyle name="Followed Hyperlink" xfId="10526" builtinId="9" hidden="1"/>
    <cellStyle name="Followed Hyperlink" xfId="10527" builtinId="9" hidden="1"/>
    <cellStyle name="Followed Hyperlink" xfId="10528" builtinId="9" hidden="1"/>
    <cellStyle name="Followed Hyperlink" xfId="10529" builtinId="9" hidden="1"/>
    <cellStyle name="Followed Hyperlink" xfId="10530" builtinId="9" hidden="1"/>
    <cellStyle name="Followed Hyperlink" xfId="10531" builtinId="9" hidden="1"/>
    <cellStyle name="Followed Hyperlink" xfId="10532" builtinId="9" hidden="1"/>
    <cellStyle name="Followed Hyperlink" xfId="10533" builtinId="9" hidden="1"/>
    <cellStyle name="Followed Hyperlink" xfId="10534" builtinId="9" hidden="1"/>
    <cellStyle name="Followed Hyperlink" xfId="10535" builtinId="9" hidden="1"/>
    <cellStyle name="Followed Hyperlink" xfId="10536" builtinId="9" hidden="1"/>
    <cellStyle name="Followed Hyperlink" xfId="10537" builtinId="9" hidden="1"/>
    <cellStyle name="Followed Hyperlink" xfId="10538" builtinId="9" hidden="1"/>
    <cellStyle name="Followed Hyperlink" xfId="10539" builtinId="9" hidden="1"/>
    <cellStyle name="Followed Hyperlink" xfId="10540" builtinId="9" hidden="1"/>
    <cellStyle name="Followed Hyperlink" xfId="10541" builtinId="9" hidden="1"/>
    <cellStyle name="Followed Hyperlink" xfId="10542" builtinId="9" hidden="1"/>
    <cellStyle name="Followed Hyperlink" xfId="10543" builtinId="9" hidden="1"/>
    <cellStyle name="Followed Hyperlink" xfId="10544" builtinId="9" hidden="1"/>
    <cellStyle name="Followed Hyperlink" xfId="10545" builtinId="9" hidden="1"/>
    <cellStyle name="Followed Hyperlink" xfId="10546" builtinId="9" hidden="1"/>
    <cellStyle name="Followed Hyperlink" xfId="10547" builtinId="9" hidden="1"/>
    <cellStyle name="Followed Hyperlink" xfId="10548" builtinId="9" hidden="1"/>
    <cellStyle name="Followed Hyperlink" xfId="10549" builtinId="9" hidden="1"/>
    <cellStyle name="Followed Hyperlink" xfId="6251" builtinId="9" hidden="1"/>
    <cellStyle name="Followed Hyperlink" xfId="6173" builtinId="9" hidden="1"/>
    <cellStyle name="Followed Hyperlink" xfId="10583" builtinId="9" hidden="1"/>
    <cellStyle name="Followed Hyperlink" xfId="9754" builtinId="9" hidden="1"/>
    <cellStyle name="Followed Hyperlink" xfId="8929" builtinId="9" hidden="1"/>
    <cellStyle name="Followed Hyperlink" xfId="8098" builtinId="9" hidden="1"/>
    <cellStyle name="Followed Hyperlink" xfId="6120" builtinId="9" hidden="1"/>
    <cellStyle name="Followed Hyperlink" xfId="10474" builtinId="9" hidden="1"/>
    <cellStyle name="Followed Hyperlink" xfId="9645" builtinId="9" hidden="1"/>
    <cellStyle name="Followed Hyperlink" xfId="8820" builtinId="9" hidden="1"/>
    <cellStyle name="Followed Hyperlink" xfId="7989" builtinId="9" hidden="1"/>
    <cellStyle name="Followed Hyperlink" xfId="7319" builtinId="9" hidden="1"/>
    <cellStyle name="Followed Hyperlink" xfId="6716" builtinId="9" hidden="1"/>
    <cellStyle name="Followed Hyperlink" xfId="6010" builtinId="9" hidden="1"/>
    <cellStyle name="Followed Hyperlink" xfId="10714" builtinId="9" hidden="1"/>
    <cellStyle name="Followed Hyperlink" xfId="9972" builtinId="9" hidden="1"/>
    <cellStyle name="Followed Hyperlink" xfId="9143" builtinId="9" hidden="1"/>
    <cellStyle name="Followed Hyperlink" xfId="8318" builtinId="9" hidden="1"/>
    <cellStyle name="Followed Hyperlink" xfId="7486" builtinId="9" hidden="1"/>
    <cellStyle name="Followed Hyperlink" xfId="6438" builtinId="9" hidden="1"/>
    <cellStyle name="Followed Hyperlink" xfId="10198" builtinId="9" hidden="1"/>
    <cellStyle name="Followed Hyperlink" xfId="9369" builtinId="9" hidden="1"/>
    <cellStyle name="Followed Hyperlink" xfId="8544" builtinId="9" hidden="1"/>
    <cellStyle name="Followed Hyperlink" xfId="7713" builtinId="9" hidden="1"/>
    <cellStyle name="Followed Hyperlink" xfId="9889" builtinId="9" hidden="1"/>
    <cellStyle name="Followed Hyperlink" xfId="9060" builtinId="9" hidden="1"/>
    <cellStyle name="Followed Hyperlink" xfId="8235" builtinId="9" hidden="1"/>
    <cellStyle name="Followed Hyperlink" xfId="6463" builtinId="9" hidden="1"/>
    <cellStyle name="Followed Hyperlink" xfId="6239" builtinId="9" hidden="1"/>
    <cellStyle name="Followed Hyperlink" xfId="10658" builtinId="9" hidden="1"/>
    <cellStyle name="Followed Hyperlink" xfId="9829" builtinId="9" hidden="1"/>
    <cellStyle name="Followed Hyperlink" xfId="9004" builtinId="9" hidden="1"/>
    <cellStyle name="Followed Hyperlink" xfId="8174" builtinId="9" hidden="1"/>
    <cellStyle name="Followed Hyperlink" xfId="7403" builtinId="9" hidden="1"/>
    <cellStyle name="Followed Hyperlink" xfId="6197" builtinId="9" hidden="1"/>
    <cellStyle name="Followed Hyperlink" xfId="6119" builtinId="9" hidden="1"/>
    <cellStyle name="Followed Hyperlink" xfId="10223" builtinId="9" hidden="1"/>
    <cellStyle name="Followed Hyperlink" xfId="9394" builtinId="9" hidden="1"/>
    <cellStyle name="Followed Hyperlink" xfId="8569" builtinId="9" hidden="1"/>
    <cellStyle name="Followed Hyperlink" xfId="7738" builtinId="9" hidden="1"/>
    <cellStyle name="Followed Hyperlink" xfId="7068" builtinId="9" hidden="1"/>
    <cellStyle name="Followed Hyperlink" xfId="6733" builtinId="9" hidden="1"/>
    <cellStyle name="Followed Hyperlink" xfId="5759" builtinId="9" hidden="1"/>
    <cellStyle name="Followed Hyperlink" xfId="10070" builtinId="9" hidden="1"/>
    <cellStyle name="Followed Hyperlink" xfId="9241" builtinId="9" hidden="1"/>
    <cellStyle name="Followed Hyperlink" xfId="8416" builtinId="9" hidden="1"/>
    <cellStyle name="Followed Hyperlink" xfId="7584" builtinId="9" hidden="1"/>
    <cellStyle name="Followed Hyperlink" xfId="6914" builtinId="9" hidden="1"/>
    <cellStyle name="Followed Hyperlink" xfId="6444" builtinId="9" hidden="1"/>
    <cellStyle name="Followed Hyperlink" xfId="10204" builtinId="9" hidden="1"/>
    <cellStyle name="Followed Hyperlink" xfId="9375" builtinId="9" hidden="1"/>
    <cellStyle name="Followed Hyperlink" xfId="8550" builtinId="9" hidden="1"/>
    <cellStyle name="Followed Hyperlink" xfId="7719" builtinId="9" hidden="1"/>
    <cellStyle name="Followed Hyperlink" xfId="6609" builtinId="9" hidden="1"/>
    <cellStyle name="Followed Hyperlink" xfId="10368" builtinId="9" hidden="1"/>
    <cellStyle name="Followed Hyperlink" xfId="9539" builtinId="9" hidden="1"/>
    <cellStyle name="Followed Hyperlink" xfId="8714" builtinId="9" hidden="1"/>
    <cellStyle name="Followed Hyperlink" xfId="7883" builtinId="9" hidden="1"/>
    <cellStyle name="Followed Hyperlink" xfId="6343" builtinId="9" hidden="1"/>
    <cellStyle name="Followed Hyperlink" xfId="1591" builtinId="9" hidden="1"/>
    <cellStyle name="Followed Hyperlink" xfId="6341" builtinId="9" hidden="1"/>
    <cellStyle name="Followed Hyperlink" xfId="6344" builtinId="9" hidden="1"/>
    <cellStyle name="Followed Hyperlink" xfId="10712" builtinId="9" hidden="1"/>
    <cellStyle name="Followed Hyperlink" xfId="6339" builtinId="9" hidden="1"/>
    <cellStyle name="Followed Hyperlink" xfId="10711" builtinId="9" hidden="1"/>
    <cellStyle name="Followed Hyperlink" xfId="10713" builtinId="9" hidden="1"/>
    <cellStyle name="Followed Hyperlink" xfId="6348" builtinId="9" hidden="1"/>
    <cellStyle name="Followed Hyperlink" xfId="6342" builtinId="9" hidden="1"/>
    <cellStyle name="Followed Hyperlink" xfId="10710" builtinId="9" hidden="1"/>
    <cellStyle name="Followed Hyperlink" xfId="7394" builtinId="9" hidden="1"/>
    <cellStyle name="Followed Hyperlink" xfId="6340" builtinId="9" hidden="1"/>
    <cellStyle name="Followed Hyperlink" xfId="6611" builtinId="9" hidden="1"/>
    <cellStyle name="Followed Hyperlink" xfId="5410" builtinId="9" hidden="1"/>
    <cellStyle name="Followed Hyperlink" xfId="6345" builtinId="9" hidden="1"/>
    <cellStyle name="Followed Hyperlink" xfId="6326" builtinId="9" hidden="1"/>
    <cellStyle name="Followed Hyperlink" xfId="9882" builtinId="9" hidden="1"/>
    <cellStyle name="Followed Hyperlink" xfId="8230" builtinId="9" hidden="1"/>
    <cellStyle name="Followed Hyperlink" xfId="6723" builtinId="9" hidden="1"/>
    <cellStyle name="Followed Hyperlink" xfId="6720" builtinId="9" hidden="1"/>
    <cellStyle name="Followed Hyperlink" xfId="6253" builtinId="9" hidden="1"/>
    <cellStyle name="Followed Hyperlink" xfId="10556" builtinId="9" hidden="1"/>
    <cellStyle name="Followed Hyperlink" xfId="9727" builtinId="9" hidden="1"/>
    <cellStyle name="Followed Hyperlink" xfId="8902" builtinId="9" hidden="1"/>
    <cellStyle name="Followed Hyperlink" xfId="8071" builtinId="9" hidden="1"/>
    <cellStyle name="Followed Hyperlink" xfId="6718" builtinId="9" hidden="1"/>
    <cellStyle name="Followed Hyperlink" xfId="6092" builtinId="9" hidden="1"/>
    <cellStyle name="Followed Hyperlink" xfId="10477" builtinId="9" hidden="1"/>
    <cellStyle name="Followed Hyperlink" xfId="9648" builtinId="9" hidden="1"/>
    <cellStyle name="Followed Hyperlink" xfId="8823" builtinId="9" hidden="1"/>
    <cellStyle name="Followed Hyperlink" xfId="6465" builtinId="9" hidden="1"/>
    <cellStyle name="Followed Hyperlink" xfId="6240" builtinId="9" hidden="1"/>
    <cellStyle name="Followed Hyperlink" xfId="10660" builtinId="9" hidden="1"/>
    <cellStyle name="Followed Hyperlink" xfId="9831" builtinId="9" hidden="1"/>
    <cellStyle name="Followed Hyperlink" xfId="9006" builtinId="9" hidden="1"/>
    <cellStyle name="Followed Hyperlink" xfId="8176" builtinId="9" hidden="1"/>
    <cellStyle name="Followed Hyperlink" xfId="7992" builtinId="9" hidden="1"/>
    <cellStyle name="Followed Hyperlink" xfId="6199" builtinId="9" hidden="1"/>
    <cellStyle name="Followed Hyperlink" xfId="6121" builtinId="9" hidden="1"/>
    <cellStyle name="Followed Hyperlink" xfId="10224" builtinId="9" hidden="1"/>
    <cellStyle name="Followed Hyperlink" xfId="9395" builtinId="9" hidden="1"/>
    <cellStyle name="Followed Hyperlink" xfId="8570" builtinId="9" hidden="1"/>
    <cellStyle name="Followed Hyperlink" xfId="7739" builtinId="9" hidden="1"/>
    <cellStyle name="Followed Hyperlink" xfId="7069" builtinId="9" hidden="1"/>
    <cellStyle name="Followed Hyperlink" xfId="7320" builtinId="9" hidden="1"/>
    <cellStyle name="Followed Hyperlink" xfId="5760" builtinId="9" hidden="1"/>
    <cellStyle name="Followed Hyperlink" xfId="10071" builtinId="9" hidden="1"/>
    <cellStyle name="Followed Hyperlink" xfId="9242" builtinId="9" hidden="1"/>
    <cellStyle name="Followed Hyperlink" xfId="8417" builtinId="9" hidden="1"/>
    <cellStyle name="Followed Hyperlink" xfId="7586" builtinId="9" hidden="1"/>
    <cellStyle name="Followed Hyperlink" xfId="6916" builtinId="9" hidden="1"/>
    <cellStyle name="Followed Hyperlink" xfId="9887" builtinId="9" hidden="1"/>
    <cellStyle name="Followed Hyperlink" xfId="9058" builtinId="9" hidden="1"/>
    <cellStyle name="Followed Hyperlink" xfId="8233" builtinId="9" hidden="1"/>
    <cellStyle name="Followed Hyperlink" xfId="7400" builtinId="9" hidden="1"/>
    <cellStyle name="Followed Hyperlink" xfId="6732" builtinId="9" hidden="1"/>
    <cellStyle name="Followed Hyperlink" xfId="5422" builtinId="9" hidden="1"/>
    <cellStyle name="Followed Hyperlink" xfId="9886" builtinId="9" hidden="1"/>
    <cellStyle name="Followed Hyperlink" xfId="9057" builtinId="9" hidden="1"/>
    <cellStyle name="Followed Hyperlink" xfId="8231" builtinId="9" hidden="1"/>
    <cellStyle name="Followed Hyperlink" xfId="7398" builtinId="9" hidden="1"/>
    <cellStyle name="Followed Hyperlink" xfId="6730" builtinId="9" hidden="1"/>
    <cellStyle name="Followed Hyperlink" xfId="5419" builtinId="9" hidden="1"/>
    <cellStyle name="Followed Hyperlink" xfId="9885" builtinId="9" hidden="1"/>
    <cellStyle name="Followed Hyperlink" xfId="9046" builtinId="9" hidden="1"/>
    <cellStyle name="Followed Hyperlink" xfId="8228" builtinId="9" hidden="1"/>
    <cellStyle name="Followed Hyperlink" xfId="7396" builtinId="9" hidden="1"/>
    <cellStyle name="Followed Hyperlink" xfId="6728" builtinId="9" hidden="1"/>
    <cellStyle name="Followed Hyperlink" xfId="5416" builtinId="9" hidden="1"/>
    <cellStyle name="Followed Hyperlink" xfId="9884" builtinId="9" hidden="1"/>
    <cellStyle name="Followed Hyperlink" xfId="8229" builtinId="9" hidden="1"/>
    <cellStyle name="Followed Hyperlink" xfId="6719" builtinId="9" hidden="1"/>
    <cellStyle name="Followed Hyperlink" xfId="6725" builtinId="9" hidden="1"/>
    <cellStyle name="Followed Hyperlink" xfId="5413" builtinId="9" hidden="1"/>
    <cellStyle name="Followed Hyperlink" xfId="9883" builtinId="9" hidden="1"/>
    <cellStyle name="Followed Hyperlink" xfId="6727" builtinId="9" hidden="1"/>
    <cellStyle name="Followed Hyperlink" xfId="7402" builtinId="9" hidden="1"/>
    <cellStyle name="Followed Hyperlink" xfId="6731" builtinId="9" hidden="1"/>
    <cellStyle name="Followed Hyperlink" xfId="6721" builtinId="9" hidden="1"/>
    <cellStyle name="Followed Hyperlink" xfId="67" builtinId="9" hidden="1"/>
    <cellStyle name="Followed Hyperlink" xfId="8217" builtinId="9" hidden="1"/>
    <cellStyle name="Followed Hyperlink" xfId="8216" builtinId="9" hidden="1"/>
    <cellStyle name="Followed Hyperlink" xfId="9881" builtinId="9" hidden="1"/>
    <cellStyle name="Followed Hyperlink" xfId="8232" builtinId="9" hidden="1"/>
    <cellStyle name="Followed Hyperlink" xfId="7395" builtinId="9" hidden="1"/>
    <cellStyle name="Followed Hyperlink" xfId="10729" builtinId="9" hidden="1"/>
    <cellStyle name="Followed Hyperlink" xfId="10753" builtinId="9" hidden="1"/>
    <cellStyle name="Followed Hyperlink" xfId="10754" builtinId="9" hidden="1"/>
    <cellStyle name="Followed Hyperlink" xfId="10755" builtinId="9" hidden="1"/>
    <cellStyle name="Followed Hyperlink" xfId="10756" builtinId="9" hidden="1"/>
    <cellStyle name="Followed Hyperlink" xfId="10757" builtinId="9" hidden="1"/>
    <cellStyle name="Followed Hyperlink" xfId="10758" builtinId="9" hidden="1"/>
    <cellStyle name="Followed Hyperlink" xfId="10759" builtinId="9" hidden="1"/>
    <cellStyle name="Followed Hyperlink" xfId="10760" builtinId="9" hidden="1"/>
    <cellStyle name="Followed Hyperlink" xfId="10761" builtinId="9" hidden="1"/>
    <cellStyle name="Followed Hyperlink" xfId="10762" builtinId="9" hidden="1"/>
    <cellStyle name="Followed Hyperlink" xfId="10763" builtinId="9" hidden="1"/>
    <cellStyle name="Followed Hyperlink" xfId="10764" builtinId="9" hidden="1"/>
    <cellStyle name="Followed Hyperlink" xfId="10765" builtinId="9" hidden="1"/>
    <cellStyle name="Followed Hyperlink" xfId="10766" builtinId="9" hidden="1"/>
    <cellStyle name="Followed Hyperlink" xfId="10767" builtinId="9" hidden="1"/>
    <cellStyle name="Followed Hyperlink" xfId="10768" builtinId="9" hidden="1"/>
    <cellStyle name="Followed Hyperlink" xfId="10769" builtinId="9" hidden="1"/>
    <cellStyle name="Followed Hyperlink" xfId="10770" builtinId="9" hidden="1"/>
    <cellStyle name="Followed Hyperlink" xfId="10771" builtinId="9" hidden="1"/>
    <cellStyle name="Followed Hyperlink" xfId="10772" builtinId="9" hidden="1"/>
    <cellStyle name="Followed Hyperlink" xfId="10773" builtinId="9" hidden="1"/>
    <cellStyle name="Followed Hyperlink" xfId="10774" builtinId="9" hidden="1"/>
    <cellStyle name="Followed Hyperlink" xfId="10775" builtinId="9" hidden="1"/>
    <cellStyle name="Followed Hyperlink" xfId="10776" builtinId="9" hidden="1"/>
    <cellStyle name="Followed Hyperlink" xfId="10777" builtinId="9" hidden="1"/>
    <cellStyle name="Followed Hyperlink" xfId="10778" builtinId="9" hidden="1"/>
    <cellStyle name="Followed Hyperlink" xfId="10779" builtinId="9" hidden="1"/>
    <cellStyle name="Followed Hyperlink" xfId="10780" builtinId="9" hidden="1"/>
    <cellStyle name="Followed Hyperlink" xfId="10781" builtinId="9" hidden="1"/>
    <cellStyle name="Followed Hyperlink" xfId="10782" builtinId="9" hidden="1"/>
    <cellStyle name="Followed Hyperlink" xfId="10783" builtinId="9" hidden="1"/>
    <cellStyle name="Followed Hyperlink" xfId="10784" builtinId="9" hidden="1"/>
    <cellStyle name="Followed Hyperlink" xfId="10785" builtinId="9" hidden="1"/>
    <cellStyle name="Followed Hyperlink" xfId="10786" builtinId="9" hidden="1"/>
    <cellStyle name="Followed Hyperlink" xfId="10787" builtinId="9" hidden="1"/>
    <cellStyle name="Followed Hyperlink" xfId="10788" builtinId="9" hidden="1"/>
    <cellStyle name="Followed Hyperlink" xfId="10789" builtinId="9" hidden="1"/>
    <cellStyle name="Followed Hyperlink" xfId="10790" builtinId="9" hidden="1"/>
    <cellStyle name="Followed Hyperlink" xfId="10791" builtinId="9" hidden="1"/>
    <cellStyle name="Followed Hyperlink" xfId="10792" builtinId="9" hidden="1"/>
    <cellStyle name="Followed Hyperlink" xfId="10793" builtinId="9" hidden="1"/>
    <cellStyle name="Followed Hyperlink" xfId="10794" builtinId="9" hidden="1"/>
    <cellStyle name="Followed Hyperlink" xfId="10795" builtinId="9" hidden="1"/>
    <cellStyle name="Followed Hyperlink" xfId="10796" builtinId="9" hidden="1"/>
    <cellStyle name="Followed Hyperlink" xfId="10797" builtinId="9" hidden="1"/>
    <cellStyle name="Followed Hyperlink" xfId="10798" builtinId="9" hidden="1"/>
    <cellStyle name="Followed Hyperlink" xfId="10799" builtinId="9" hidden="1"/>
    <cellStyle name="Followed Hyperlink" xfId="10800" builtinId="9" hidden="1"/>
    <cellStyle name="Followed Hyperlink" xfId="10801" builtinId="9" hidden="1"/>
    <cellStyle name="Followed Hyperlink" xfId="10802" builtinId="9" hidden="1"/>
    <cellStyle name="Followed Hyperlink" xfId="10803" builtinId="9" hidden="1"/>
    <cellStyle name="Followed Hyperlink" xfId="10804" builtinId="9" hidden="1"/>
    <cellStyle name="Followed Hyperlink" xfId="10805" builtinId="9" hidden="1"/>
    <cellStyle name="Followed Hyperlink" xfId="10806" builtinId="9" hidden="1"/>
    <cellStyle name="Followed Hyperlink" xfId="10807" builtinId="9" hidden="1"/>
    <cellStyle name="Followed Hyperlink" xfId="10808" builtinId="9" hidden="1"/>
    <cellStyle name="Followed Hyperlink" xfId="10809" builtinId="9" hidden="1"/>
    <cellStyle name="Followed Hyperlink" xfId="10810" builtinId="9" hidden="1"/>
    <cellStyle name="Followed Hyperlink" xfId="10811" builtinId="9" hidden="1"/>
    <cellStyle name="Followed Hyperlink" xfId="10812" builtinId="9" hidden="1"/>
    <cellStyle name="Followed Hyperlink" xfId="10813" builtinId="9" hidden="1"/>
    <cellStyle name="Followed Hyperlink" xfId="10814" builtinId="9" hidden="1"/>
    <cellStyle name="Followed Hyperlink" xfId="10815" builtinId="9" hidden="1"/>
    <cellStyle name="Followed Hyperlink" xfId="10816" builtinId="9" hidden="1"/>
    <cellStyle name="Followed Hyperlink" xfId="10817" builtinId="9" hidden="1"/>
    <cellStyle name="Followed Hyperlink" xfId="10818" builtinId="9" hidden="1"/>
    <cellStyle name="Followed Hyperlink" xfId="10819" builtinId="9" hidden="1"/>
    <cellStyle name="Followed Hyperlink" xfId="10820" builtinId="9" hidden="1"/>
    <cellStyle name="Followed Hyperlink" xfId="10821" builtinId="9" hidden="1"/>
    <cellStyle name="Followed Hyperlink" xfId="10822" builtinId="9" hidden="1"/>
    <cellStyle name="Followed Hyperlink" xfId="10823" builtinId="9" hidden="1"/>
    <cellStyle name="Followed Hyperlink" xfId="10824" builtinId="9" hidden="1"/>
    <cellStyle name="Followed Hyperlink" xfId="10825" builtinId="9" hidden="1"/>
    <cellStyle name="Followed Hyperlink" xfId="10826" builtinId="9" hidden="1"/>
    <cellStyle name="Followed Hyperlink" xfId="10827" builtinId="9" hidden="1"/>
    <cellStyle name="Followed Hyperlink" xfId="10828" builtinId="9" hidden="1"/>
    <cellStyle name="Followed Hyperlink" xfId="10829" builtinId="9" hidden="1"/>
    <cellStyle name="Followed Hyperlink" xfId="10830" builtinId="9" hidden="1"/>
    <cellStyle name="Followed Hyperlink" xfId="10831" builtinId="9" hidden="1"/>
    <cellStyle name="Followed Hyperlink" xfId="10832" builtinId="9" hidden="1"/>
    <cellStyle name="Followed Hyperlink" xfId="10833" builtinId="9" hidden="1"/>
    <cellStyle name="Followed Hyperlink" xfId="10834" builtinId="9" hidden="1"/>
    <cellStyle name="Followed Hyperlink" xfId="10835" builtinId="9" hidden="1"/>
    <cellStyle name="Followed Hyperlink" xfId="10836" builtinId="9" hidden="1"/>
    <cellStyle name="Followed Hyperlink" xfId="10837" builtinId="9" hidden="1"/>
    <cellStyle name="Followed Hyperlink" xfId="10838" builtinId="9" hidden="1"/>
    <cellStyle name="Followed Hyperlink" xfId="10839" builtinId="9" hidden="1"/>
    <cellStyle name="Followed Hyperlink" xfId="10840" builtinId="9" hidden="1"/>
    <cellStyle name="Followed Hyperlink" xfId="10841" builtinId="9" hidden="1"/>
    <cellStyle name="Followed Hyperlink" xfId="10842" builtinId="9" hidden="1"/>
    <cellStyle name="Followed Hyperlink" xfId="10843" builtinId="9" hidden="1"/>
    <cellStyle name="Followed Hyperlink" xfId="10844" builtinId="9" hidden="1"/>
    <cellStyle name="Followed Hyperlink" xfId="10845" builtinId="9" hidden="1"/>
    <cellStyle name="Followed Hyperlink" xfId="10846" builtinId="9" hidden="1"/>
    <cellStyle name="Followed Hyperlink" xfId="10847" builtinId="9" hidden="1"/>
    <cellStyle name="Followed Hyperlink" xfId="10848" builtinId="9" hidden="1"/>
    <cellStyle name="Followed Hyperlink" xfId="10849" builtinId="9" hidden="1"/>
    <cellStyle name="Followed Hyperlink" xfId="10850" builtinId="9" hidden="1"/>
    <cellStyle name="Followed Hyperlink" xfId="10851" builtinId="9" hidden="1"/>
    <cellStyle name="Followed Hyperlink" xfId="10852" builtinId="9" hidden="1"/>
    <cellStyle name="Followed Hyperlink" xfId="10853" builtinId="9" hidden="1"/>
    <cellStyle name="Followed Hyperlink" xfId="10854" builtinId="9" hidden="1"/>
    <cellStyle name="Followed Hyperlink" xfId="10855" builtinId="9" hidden="1"/>
    <cellStyle name="Followed Hyperlink" xfId="10856" builtinId="9" hidden="1"/>
    <cellStyle name="Followed Hyperlink" xfId="10857" builtinId="9" hidden="1"/>
    <cellStyle name="Followed Hyperlink" xfId="10858" builtinId="9" hidden="1"/>
    <cellStyle name="Followed Hyperlink" xfId="10859" builtinId="9" hidden="1"/>
    <cellStyle name="Followed Hyperlink" xfId="10860" builtinId="9" hidden="1"/>
    <cellStyle name="Followed Hyperlink" xfId="10861" builtinId="9" hidden="1"/>
    <cellStyle name="Followed Hyperlink" xfId="10862" builtinId="9" hidden="1"/>
    <cellStyle name="Followed Hyperlink" xfId="10863" builtinId="9" hidden="1"/>
    <cellStyle name="Followed Hyperlink" xfId="10864" builtinId="9" hidden="1"/>
    <cellStyle name="Followed Hyperlink" xfId="10865" builtinId="9" hidden="1"/>
    <cellStyle name="Followed Hyperlink" xfId="10866" builtinId="9" hidden="1"/>
    <cellStyle name="Followed Hyperlink" xfId="10867" builtinId="9" hidden="1"/>
    <cellStyle name="Followed Hyperlink" xfId="10868" builtinId="9" hidden="1"/>
    <cellStyle name="Followed Hyperlink" xfId="10869" builtinId="9" hidden="1"/>
    <cellStyle name="Followed Hyperlink" xfId="10870" builtinId="9" hidden="1"/>
    <cellStyle name="Followed Hyperlink" xfId="10871" builtinId="9" hidden="1"/>
    <cellStyle name="Followed Hyperlink" xfId="10872" builtinId="9" hidden="1"/>
    <cellStyle name="Followed Hyperlink" xfId="10873" builtinId="9" hidden="1"/>
    <cellStyle name="Followed Hyperlink" xfId="10874" builtinId="9" hidden="1"/>
    <cellStyle name="Followed Hyperlink" xfId="10875" builtinId="9" hidden="1"/>
    <cellStyle name="Followed Hyperlink" xfId="10876" builtinId="9" hidden="1"/>
    <cellStyle name="Followed Hyperlink" xfId="10877" builtinId="9" hidden="1"/>
    <cellStyle name="Followed Hyperlink" xfId="10878" builtinId="9" hidden="1"/>
    <cellStyle name="Followed Hyperlink" xfId="10879" builtinId="9" hidden="1"/>
    <cellStyle name="Followed Hyperlink" xfId="10880" builtinId="9" hidden="1"/>
    <cellStyle name="Followed Hyperlink" xfId="10881" builtinId="9" hidden="1"/>
    <cellStyle name="Followed Hyperlink" xfId="10882" builtinId="9" hidden="1"/>
    <cellStyle name="Followed Hyperlink" xfId="10883" builtinId="9" hidden="1"/>
    <cellStyle name="Followed Hyperlink" xfId="10884" builtinId="9" hidden="1"/>
    <cellStyle name="Followed Hyperlink" xfId="10885" builtinId="9" hidden="1"/>
    <cellStyle name="Followed Hyperlink" xfId="10886" builtinId="9" hidden="1"/>
    <cellStyle name="Followed Hyperlink" xfId="10887" builtinId="9" hidden="1"/>
    <cellStyle name="Followed Hyperlink" xfId="10888" builtinId="9" hidden="1"/>
    <cellStyle name="Followed Hyperlink" xfId="10889" builtinId="9" hidden="1"/>
    <cellStyle name="Followed Hyperlink" xfId="10890" builtinId="9" hidden="1"/>
    <cellStyle name="Followed Hyperlink" xfId="10891" builtinId="9" hidden="1"/>
    <cellStyle name="Followed Hyperlink" xfId="10892" builtinId="9" hidden="1"/>
    <cellStyle name="Followed Hyperlink" xfId="10893" builtinId="9" hidden="1"/>
    <cellStyle name="Followed Hyperlink" xfId="10894" builtinId="9" hidden="1"/>
    <cellStyle name="Followed Hyperlink" xfId="10895" builtinId="9" hidden="1"/>
    <cellStyle name="Followed Hyperlink" xfId="10896" builtinId="9" hidden="1"/>
    <cellStyle name="Followed Hyperlink" xfId="6726" builtinId="9" hidden="1"/>
    <cellStyle name="Followed Hyperlink" xfId="10715" builtinId="9" hidden="1"/>
    <cellStyle name="Followed Hyperlink" xfId="10718" builtinId="9" hidden="1"/>
    <cellStyle name="Followed Hyperlink" xfId="6729" builtinId="9" hidden="1"/>
    <cellStyle name="Followed Hyperlink" xfId="7397" builtinId="9" hidden="1"/>
    <cellStyle name="Followed Hyperlink" xfId="10722" builtinId="9" hidden="1"/>
    <cellStyle name="Followed Hyperlink" xfId="6724" builtinId="9" hidden="1"/>
    <cellStyle name="Followed Hyperlink" xfId="10724" builtinId="9" hidden="1"/>
    <cellStyle name="Followed Hyperlink" xfId="10725" builtinId="9" hidden="1"/>
    <cellStyle name="Followed Hyperlink" xfId="10719" builtinId="9" hidden="1"/>
    <cellStyle name="Followed Hyperlink" xfId="10716" builtinId="9" hidden="1"/>
    <cellStyle name="Followed Hyperlink" xfId="10721" builtinId="9" hidden="1"/>
    <cellStyle name="Followed Hyperlink" xfId="10747" builtinId="9" hidden="1"/>
    <cellStyle name="Followed Hyperlink" xfId="10740" builtinId="9" hidden="1"/>
    <cellStyle name="Followed Hyperlink" xfId="10733" builtinId="9" hidden="1"/>
    <cellStyle name="Followed Hyperlink" xfId="10749" builtinId="9" hidden="1"/>
    <cellStyle name="Followed Hyperlink" xfId="10738" builtinId="9" hidden="1"/>
    <cellStyle name="Followed Hyperlink" xfId="10720" builtinId="9" hidden="1"/>
    <cellStyle name="Followed Hyperlink" xfId="10735" builtinId="9" hidden="1"/>
    <cellStyle name="Followed Hyperlink" xfId="6722" builtinId="9" hidden="1"/>
    <cellStyle name="Followed Hyperlink" xfId="10744" builtinId="9" hidden="1"/>
    <cellStyle name="Followed Hyperlink" xfId="10737" builtinId="9" hidden="1"/>
    <cellStyle name="Followed Hyperlink" xfId="7399" builtinId="9" hidden="1"/>
    <cellStyle name="Followed Hyperlink" xfId="10742" builtinId="9" hidden="1"/>
    <cellStyle name="Followed Hyperlink" xfId="10739" builtinId="9" hidden="1"/>
    <cellStyle name="Followed Hyperlink" xfId="10732" builtinId="9" hidden="1"/>
    <cellStyle name="Followed Hyperlink" xfId="10748" builtinId="9" hidden="1"/>
    <cellStyle name="Followed Hyperlink" xfId="10741" builtinId="9" hidden="1"/>
    <cellStyle name="Followed Hyperlink" xfId="10731" builtinId="9" hidden="1"/>
    <cellStyle name="Followed Hyperlink" xfId="10743" builtinId="9" hidden="1"/>
    <cellStyle name="Followed Hyperlink" xfId="10736" builtinId="9" hidden="1"/>
    <cellStyle name="Followed Hyperlink" xfId="10730" builtinId="9" hidden="1"/>
    <cellStyle name="Followed Hyperlink" xfId="10745" builtinId="9" hidden="1"/>
    <cellStyle name="Followed Hyperlink" xfId="10734" builtinId="9" hidden="1"/>
    <cellStyle name="Followed Hyperlink" xfId="10746" builtinId="9" hidden="1"/>
    <cellStyle name="Followed Hyperlink" xfId="10898" builtinId="9" hidden="1"/>
    <cellStyle name="Followed Hyperlink" xfId="10899" builtinId="9" hidden="1"/>
    <cellStyle name="Followed Hyperlink" xfId="10900" builtinId="9" hidden="1"/>
    <cellStyle name="Followed Hyperlink" xfId="10901" builtinId="9" hidden="1"/>
    <cellStyle name="Followed Hyperlink" xfId="10902" builtinId="9" hidden="1"/>
    <cellStyle name="Followed Hyperlink" xfId="10903" builtinId="9" hidden="1"/>
    <cellStyle name="Followed Hyperlink" xfId="10904" builtinId="9" hidden="1"/>
    <cellStyle name="Followed Hyperlink" xfId="10905" builtinId="9" hidden="1"/>
    <cellStyle name="Followed Hyperlink" xfId="10906" builtinId="9" hidden="1"/>
    <cellStyle name="Followed Hyperlink" xfId="10907" builtinId="9" hidden="1"/>
    <cellStyle name="Followed Hyperlink" xfId="10908" builtinId="9" hidden="1"/>
    <cellStyle name="Followed Hyperlink" xfId="10909" builtinId="9" hidden="1"/>
    <cellStyle name="Followed Hyperlink" xfId="10910" builtinId="9" hidden="1"/>
    <cellStyle name="Followed Hyperlink" xfId="10911" builtinId="9" hidden="1"/>
    <cellStyle name="Followed Hyperlink" xfId="10912" builtinId="9" hidden="1"/>
    <cellStyle name="Followed Hyperlink" xfId="10913" builtinId="9" hidden="1"/>
    <cellStyle name="Followed Hyperlink" xfId="10914" builtinId="9" hidden="1"/>
    <cellStyle name="Followed Hyperlink" xfId="10915" builtinId="9" hidden="1"/>
    <cellStyle name="Followed Hyperlink" xfId="10916" builtinId="9" hidden="1"/>
    <cellStyle name="Followed Hyperlink" xfId="10917" builtinId="9" hidden="1"/>
    <cellStyle name="Followed Hyperlink" xfId="10918" builtinId="9" hidden="1"/>
    <cellStyle name="Followed Hyperlink" xfId="10919" builtinId="9" hidden="1"/>
    <cellStyle name="Followed Hyperlink" xfId="10921" builtinId="9" hidden="1"/>
    <cellStyle name="Followed Hyperlink" xfId="10922" builtinId="9" hidden="1"/>
    <cellStyle name="Followed Hyperlink" xfId="10923" builtinId="9" hidden="1"/>
    <cellStyle name="Followed Hyperlink" xfId="10924" builtinId="9" hidden="1"/>
    <cellStyle name="Followed Hyperlink" xfId="10925" builtinId="9" hidden="1"/>
    <cellStyle name="Followed Hyperlink" xfId="10926" builtinId="9" hidden="1"/>
    <cellStyle name="Followed Hyperlink" xfId="10927" builtinId="9" hidden="1"/>
    <cellStyle name="Followed Hyperlink" xfId="10928" builtinId="9" hidden="1"/>
    <cellStyle name="Followed Hyperlink" xfId="10929" builtinId="9" hidden="1"/>
    <cellStyle name="Followed Hyperlink" xfId="10930" builtinId="9" hidden="1"/>
    <cellStyle name="Followed Hyperlink" xfId="10931" builtinId="9" hidden="1"/>
    <cellStyle name="Followed Hyperlink" xfId="10932" builtinId="9" hidden="1"/>
    <cellStyle name="Followed Hyperlink" xfId="10933" builtinId="9" hidden="1"/>
    <cellStyle name="Followed Hyperlink" xfId="10934" builtinId="9" hidden="1"/>
    <cellStyle name="Followed Hyperlink" xfId="10969" builtinId="9" hidden="1"/>
    <cellStyle name="Followed Hyperlink" xfId="10968" builtinId="9" hidden="1"/>
    <cellStyle name="Followed Hyperlink" xfId="10727" builtinId="9" hidden="1"/>
    <cellStyle name="Followed Hyperlink" xfId="10728" builtinId="9" hidden="1"/>
    <cellStyle name="Followed Hyperlink" xfId="10943" builtinId="9" hidden="1"/>
    <cellStyle name="Followed Hyperlink" xfId="10941" builtinId="9" hidden="1"/>
    <cellStyle name="Followed Hyperlink" xfId="10920" builtinId="9" hidden="1"/>
    <cellStyle name="Followed Hyperlink" xfId="10938" builtinId="9" hidden="1"/>
    <cellStyle name="Followed Hyperlink" xfId="10937" builtinId="9" hidden="1"/>
    <cellStyle name="Followed Hyperlink" xfId="10936" builtinId="9" hidden="1"/>
    <cellStyle name="Followed Hyperlink" xfId="10935" builtinId="9" hidden="1"/>
    <cellStyle name="Followed Hyperlink" xfId="10939" builtinId="9" hidden="1"/>
    <cellStyle name="Followed Hyperlink" xfId="10945" builtinId="9" hidden="1"/>
    <cellStyle name="Followed Hyperlink" xfId="10944" builtinId="9" hidden="1"/>
    <cellStyle name="Followed Hyperlink" xfId="10942" builtinId="9" hidden="1"/>
    <cellStyle name="Followed Hyperlink" xfId="10940" builtinId="9" hidden="1"/>
    <cellStyle name="Followed Hyperlink" xfId="10964" builtinId="9" hidden="1"/>
    <cellStyle name="Followed Hyperlink" xfId="10960" builtinId="9" hidden="1"/>
    <cellStyle name="Followed Hyperlink" xfId="10956" builtinId="9" hidden="1"/>
    <cellStyle name="Followed Hyperlink" xfId="10952" builtinId="9" hidden="1"/>
    <cellStyle name="Followed Hyperlink" xfId="10948" builtinId="9" hidden="1"/>
    <cellStyle name="Followed Hyperlink" xfId="10723" builtinId="9" hidden="1"/>
    <cellStyle name="Followed Hyperlink" xfId="10967" builtinId="9" hidden="1"/>
    <cellStyle name="Followed Hyperlink" xfId="10963" builtinId="9" hidden="1"/>
    <cellStyle name="Followed Hyperlink" xfId="10959" builtinId="9" hidden="1"/>
    <cellStyle name="Followed Hyperlink" xfId="10955" builtinId="9" hidden="1"/>
    <cellStyle name="Followed Hyperlink" xfId="10951" builtinId="9" hidden="1"/>
    <cellStyle name="Followed Hyperlink" xfId="10947" builtinId="9" hidden="1"/>
    <cellStyle name="Followed Hyperlink" xfId="10966" builtinId="9" hidden="1"/>
    <cellStyle name="Followed Hyperlink" xfId="10962" builtinId="9" hidden="1"/>
    <cellStyle name="Followed Hyperlink" xfId="10958" builtinId="9" hidden="1"/>
    <cellStyle name="Followed Hyperlink" xfId="10954" builtinId="9" hidden="1"/>
    <cellStyle name="Followed Hyperlink" xfId="10950" builtinId="9" hidden="1"/>
    <cellStyle name="Followed Hyperlink" xfId="10970" builtinId="9" hidden="1"/>
    <cellStyle name="Followed Hyperlink" xfId="10717" builtinId="9" hidden="1"/>
    <cellStyle name="Followed Hyperlink" xfId="10965" builtinId="9" hidden="1"/>
    <cellStyle name="Followed Hyperlink" xfId="10961" builtinId="9" hidden="1"/>
    <cellStyle name="Followed Hyperlink" xfId="10957" builtinId="9" hidden="1"/>
    <cellStyle name="Followed Hyperlink" xfId="10953" builtinId="9" hidden="1"/>
    <cellStyle name="Followed Hyperlink" xfId="10949" builtinId="9" hidden="1"/>
    <cellStyle name="Followed Hyperlink" xfId="10946" builtinId="9" hidden="1"/>
    <cellStyle name="Followed Hyperlink" xfId="10971" builtinId="9" hidden="1"/>
    <cellStyle name="Followed Hyperlink" xfId="10972" builtinId="9" hidden="1"/>
    <cellStyle name="Followed Hyperlink" xfId="10973" builtinId="9" hidden="1"/>
    <cellStyle name="Followed Hyperlink" xfId="10974" builtinId="9" hidden="1"/>
    <cellStyle name="Followed Hyperlink" xfId="10975" builtinId="9" hidden="1"/>
    <cellStyle name="Followed Hyperlink" xfId="10976" builtinId="9" hidden="1"/>
    <cellStyle name="Followed Hyperlink" xfId="10977" builtinId="9" hidden="1"/>
    <cellStyle name="Followed Hyperlink" xfId="10978" builtinId="9" hidden="1"/>
    <cellStyle name="Followed Hyperlink" xfId="10979" builtinId="9" hidden="1"/>
    <cellStyle name="Followed Hyperlink" xfId="10980" builtinId="9" hidden="1"/>
    <cellStyle name="Followed Hyperlink" xfId="10981" builtinId="9" hidden="1"/>
    <cellStyle name="Followed Hyperlink" xfId="10982" builtinId="9" hidden="1"/>
    <cellStyle name="Followed Hyperlink" xfId="10983" builtinId="9" hidden="1"/>
    <cellStyle name="Followed Hyperlink" xfId="10984" builtinId="9" hidden="1"/>
    <cellStyle name="Followed Hyperlink" xfId="10985" builtinId="9" hidden="1"/>
    <cellStyle name="Followed Hyperlink" xfId="10986" builtinId="9" hidden="1"/>
    <cellStyle name="Followed Hyperlink" xfId="10987" builtinId="9" hidden="1"/>
    <cellStyle name="Followed Hyperlink" xfId="10988" builtinId="9" hidden="1"/>
    <cellStyle name="Followed Hyperlink" xfId="10989" builtinId="9" hidden="1"/>
    <cellStyle name="Followed Hyperlink" xfId="10990" builtinId="9" hidden="1"/>
    <cellStyle name="Followed Hyperlink" xfId="10991" builtinId="9" hidden="1"/>
    <cellStyle name="Followed Hyperlink" xfId="10992" builtinId="9" hidden="1"/>
    <cellStyle name="Followed Hyperlink" xfId="10993" builtinId="9" hidden="1"/>
    <cellStyle name="Followed Hyperlink" xfId="10994" builtinId="9" hidden="1"/>
    <cellStyle name="Followed Hyperlink" xfId="10995" builtinId="9" hidden="1"/>
    <cellStyle name="Followed Hyperlink" xfId="10996" builtinId="9" hidden="1"/>
    <cellStyle name="Followed Hyperlink" xfId="10997" builtinId="9" hidden="1"/>
    <cellStyle name="Followed Hyperlink" xfId="10998" builtinId="9" hidden="1"/>
    <cellStyle name="Followed Hyperlink" xfId="10999" builtinId="9" hidden="1"/>
    <cellStyle name="Followed Hyperlink" xfId="11000" builtinId="9" hidden="1"/>
    <cellStyle name="Followed Hyperlink" xfId="11001" builtinId="9" hidden="1"/>
    <cellStyle name="Followed Hyperlink" xfId="11009" builtinId="9" hidden="1"/>
    <cellStyle name="Followed Hyperlink" xfId="11010" builtinId="9" hidden="1"/>
    <cellStyle name="Followed Hyperlink" xfId="11011" builtinId="9" hidden="1"/>
    <cellStyle name="Followed Hyperlink" xfId="11012" builtinId="9" hidden="1"/>
    <cellStyle name="Followed Hyperlink" xfId="11013" builtinId="9" hidden="1"/>
    <cellStyle name="Followed Hyperlink" xfId="11014" builtinId="9" hidden="1"/>
    <cellStyle name="Followed Hyperlink" xfId="11015" builtinId="9" hidden="1"/>
    <cellStyle name="Followed Hyperlink" xfId="11016" builtinId="9" hidden="1"/>
    <cellStyle name="Followed Hyperlink" xfId="11017" builtinId="9" hidden="1"/>
    <cellStyle name="Followed Hyperlink" xfId="11018" builtinId="9" hidden="1"/>
    <cellStyle name="Followed Hyperlink" xfId="11019" builtinId="9" hidden="1"/>
    <cellStyle name="Followed Hyperlink" xfId="11020" builtinId="9" hidden="1"/>
    <cellStyle name="Followed Hyperlink" xfId="11021" builtinId="9" hidden="1"/>
    <cellStyle name="Followed Hyperlink" xfId="11022" builtinId="9" hidden="1"/>
    <cellStyle name="Followed Hyperlink" xfId="11023" builtinId="9" hidden="1"/>
    <cellStyle name="Followed Hyperlink" xfId="11024" builtinId="9" hidden="1"/>
    <cellStyle name="Followed Hyperlink" xfId="11025" builtinId="9" hidden="1"/>
    <cellStyle name="Followed Hyperlink" xfId="11026" builtinId="9" hidden="1"/>
    <cellStyle name="Followed Hyperlink" xfId="11027" builtinId="9" hidden="1"/>
    <cellStyle name="Followed Hyperlink" xfId="11028" builtinId="9" hidden="1"/>
    <cellStyle name="Followed Hyperlink" xfId="11029" builtinId="9" hidden="1"/>
    <cellStyle name="Followed Hyperlink" xfId="11030" builtinId="9" hidden="1"/>
    <cellStyle name="Followed Hyperlink" xfId="11031" builtinId="9" hidden="1"/>
    <cellStyle name="Followed Hyperlink" xfId="11032" builtinId="9" hidden="1"/>
    <cellStyle name="Followed Hyperlink" xfId="11033" builtinId="9" hidden="1"/>
    <cellStyle name="Followed Hyperlink" xfId="11034" builtinId="9" hidden="1"/>
    <cellStyle name="Followed Hyperlink" xfId="11035" builtinId="9" hidden="1"/>
    <cellStyle name="Followed Hyperlink" xfId="11036" builtinId="9" hidden="1"/>
    <cellStyle name="Followed Hyperlink" xfId="11037" builtinId="9" hidden="1"/>
    <cellStyle name="Followed Hyperlink" xfId="11038" builtinId="9" hidden="1"/>
    <cellStyle name="Followed Hyperlink" xfId="11039" builtinId="9" hidden="1"/>
    <cellStyle name="Followed Hyperlink" xfId="11040" builtinId="9" hidden="1"/>
    <cellStyle name="Followed Hyperlink" xfId="11041" builtinId="9" hidden="1"/>
    <cellStyle name="Followed Hyperlink" xfId="11042" builtinId="9" hidden="1"/>
    <cellStyle name="Followed Hyperlink" xfId="11043" builtinId="9" hidden="1"/>
    <cellStyle name="Followed Hyperlink" xfId="11044" builtinId="9" hidden="1"/>
    <cellStyle name="Followed Hyperlink" xfId="11045" builtinId="9" hidden="1"/>
    <cellStyle name="Followed Hyperlink" xfId="11046" builtinId="9" hidden="1"/>
    <cellStyle name="Followed Hyperlink" xfId="11047" builtinId="9" hidden="1"/>
    <cellStyle name="Followed Hyperlink" xfId="11048" builtinId="9" hidden="1"/>
    <cellStyle name="Followed Hyperlink" xfId="11049" builtinId="9" hidden="1"/>
    <cellStyle name="Followed Hyperlink" xfId="11050" builtinId="9" hidden="1"/>
    <cellStyle name="Followed Hyperlink" xfId="11051" builtinId="9" hidden="1"/>
    <cellStyle name="Followed Hyperlink" xfId="11052" builtinId="9" hidden="1"/>
    <cellStyle name="Followed Hyperlink" xfId="11053" builtinId="9" hidden="1"/>
    <cellStyle name="Followed Hyperlink" xfId="11054" builtinId="9" hidden="1"/>
    <cellStyle name="Followed Hyperlink" xfId="11055" builtinId="9" hidden="1"/>
    <cellStyle name="Followed Hyperlink" xfId="11056" builtinId="9" hidden="1"/>
    <cellStyle name="Followed Hyperlink" xfId="11057" builtinId="9" hidden="1"/>
    <cellStyle name="Followed Hyperlink" xfId="11058" builtinId="9" hidden="1"/>
    <cellStyle name="Followed Hyperlink" xfId="11059" builtinId="9" hidden="1"/>
    <cellStyle name="Followed Hyperlink" xfId="11060" builtinId="9" hidden="1"/>
    <cellStyle name="Followed Hyperlink" xfId="11061" builtinId="9" hidden="1"/>
    <cellStyle name="Followed Hyperlink" xfId="11062" builtinId="9" hidden="1"/>
    <cellStyle name="Followed Hyperlink" xfId="11063" builtinId="9" hidden="1"/>
    <cellStyle name="Followed Hyperlink" xfId="11064" builtinId="9" hidden="1"/>
    <cellStyle name="Followed Hyperlink" xfId="11065" builtinId="9" hidden="1"/>
    <cellStyle name="Followed Hyperlink" xfId="11066" builtinId="9" hidden="1"/>
    <cellStyle name="Followed Hyperlink" xfId="11067" builtinId="9" hidden="1"/>
    <cellStyle name="Followed Hyperlink" xfId="11068" builtinId="9" hidden="1"/>
    <cellStyle name="Followed Hyperlink" xfId="11069" builtinId="9" hidden="1"/>
    <cellStyle name="Followed Hyperlink" xfId="11070" builtinId="9" hidden="1"/>
    <cellStyle name="Followed Hyperlink" xfId="11071" builtinId="9" hidden="1"/>
    <cellStyle name="Followed Hyperlink" xfId="11072" builtinId="9" hidden="1"/>
    <cellStyle name="Followed Hyperlink" xfId="11073" builtinId="9" hidden="1"/>
    <cellStyle name="Followed Hyperlink" xfId="11074" builtinId="9" hidden="1"/>
    <cellStyle name="Followed Hyperlink" xfId="11075" builtinId="9" hidden="1"/>
    <cellStyle name="Followed Hyperlink" xfId="11076" builtinId="9" hidden="1"/>
    <cellStyle name="Followed Hyperlink" xfId="11077" builtinId="9" hidden="1"/>
    <cellStyle name="Followed Hyperlink" xfId="11078" builtinId="9" hidden="1"/>
    <cellStyle name="Followed Hyperlink" xfId="11079" builtinId="9" hidden="1"/>
    <cellStyle name="Followed Hyperlink" xfId="11080" builtinId="9" hidden="1"/>
    <cellStyle name="Followed Hyperlink" xfId="11114" builtinId="9" hidden="1"/>
    <cellStyle name="Followed Hyperlink" xfId="11115" builtinId="9" hidden="1"/>
    <cellStyle name="Followed Hyperlink" xfId="11116" builtinId="9" hidden="1"/>
    <cellStyle name="Followed Hyperlink" xfId="11117" builtinId="9" hidden="1"/>
    <cellStyle name="Followed Hyperlink" xfId="11118" builtinId="9" hidden="1"/>
    <cellStyle name="Followed Hyperlink" xfId="11119" builtinId="9" hidden="1"/>
    <cellStyle name="Followed Hyperlink" xfId="11120" builtinId="9" hidden="1"/>
    <cellStyle name="Followed Hyperlink" xfId="11121" builtinId="9" hidden="1"/>
    <cellStyle name="Followed Hyperlink" xfId="11122" builtinId="9" hidden="1"/>
    <cellStyle name="Followed Hyperlink" xfId="11123" builtinId="9" hidden="1"/>
    <cellStyle name="Followed Hyperlink" xfId="11124" builtinId="9" hidden="1"/>
    <cellStyle name="Followed Hyperlink" xfId="11125" builtinId="9" hidden="1"/>
    <cellStyle name="Followed Hyperlink" xfId="11126" builtinId="9" hidden="1"/>
    <cellStyle name="Followed Hyperlink" xfId="11127" builtinId="9" hidden="1"/>
    <cellStyle name="Followed Hyperlink" xfId="11128" builtinId="9" hidden="1"/>
    <cellStyle name="Followed Hyperlink" xfId="11129" builtinId="9" hidden="1"/>
    <cellStyle name="Followed Hyperlink" xfId="11130" builtinId="9" hidden="1"/>
    <cellStyle name="Followed Hyperlink" xfId="11131" builtinId="9" hidden="1"/>
    <cellStyle name="Followed Hyperlink" xfId="11132" builtinId="9" hidden="1"/>
    <cellStyle name="Followed Hyperlink" xfId="11133" builtinId="9" hidden="1"/>
    <cellStyle name="Followed Hyperlink" xfId="11134" builtinId="9" hidden="1"/>
    <cellStyle name="Followed Hyperlink" xfId="11135" builtinId="9" hidden="1"/>
    <cellStyle name="Followed Hyperlink" xfId="11136" builtinId="9" hidden="1"/>
    <cellStyle name="Followed Hyperlink" xfId="11137" builtinId="9" hidden="1"/>
    <cellStyle name="Followed Hyperlink" xfId="11138" builtinId="9" hidden="1"/>
    <cellStyle name="Followed Hyperlink" xfId="11139" builtinId="9" hidden="1"/>
    <cellStyle name="Followed Hyperlink" xfId="11140" builtinId="9" hidden="1"/>
    <cellStyle name="Followed Hyperlink" xfId="11141" builtinId="9" hidden="1"/>
    <cellStyle name="Followed Hyperlink" xfId="11142" builtinId="9" hidden="1"/>
    <cellStyle name="Followed Hyperlink" xfId="11143" builtinId="9" hidden="1"/>
    <cellStyle name="Followed Hyperlink" xfId="11144" builtinId="9" hidden="1"/>
    <cellStyle name="Followed Hyperlink" xfId="11145" builtinId="9" hidden="1"/>
    <cellStyle name="Followed Hyperlink" xfId="11146" builtinId="9" hidden="1"/>
    <cellStyle name="Followed Hyperlink" xfId="11147" builtinId="9" hidden="1"/>
    <cellStyle name="Followed Hyperlink" xfId="11148" builtinId="9" hidden="1"/>
    <cellStyle name="Followed Hyperlink" xfId="11149" builtinId="9" hidden="1"/>
    <cellStyle name="Followed Hyperlink" xfId="11150" builtinId="9" hidden="1"/>
    <cellStyle name="Followed Hyperlink" xfId="11151" builtinId="9" hidden="1"/>
    <cellStyle name="Followed Hyperlink" xfId="11152" builtinId="9" hidden="1"/>
    <cellStyle name="Followed Hyperlink" xfId="11153" builtinId="9" hidden="1"/>
    <cellStyle name="Followed Hyperlink" xfId="11154" builtinId="9" hidden="1"/>
    <cellStyle name="Followed Hyperlink" xfId="11155" builtinId="9" hidden="1"/>
    <cellStyle name="Followed Hyperlink" xfId="11156" builtinId="9" hidden="1"/>
    <cellStyle name="Followed Hyperlink" xfId="11157" builtinId="9" hidden="1"/>
    <cellStyle name="Followed Hyperlink" xfId="11158" builtinId="9" hidden="1"/>
    <cellStyle name="Followed Hyperlink" xfId="11159" builtinId="9" hidden="1"/>
    <cellStyle name="Followed Hyperlink" xfId="11160" builtinId="9" hidden="1"/>
    <cellStyle name="Followed Hyperlink" xfId="11161" builtinId="9" hidden="1"/>
    <cellStyle name="Followed Hyperlink" xfId="11162" builtinId="9" hidden="1"/>
    <cellStyle name="Followed Hyperlink" xfId="11163" builtinId="9" hidden="1"/>
    <cellStyle name="Followed Hyperlink" xfId="11164" builtinId="9" hidden="1"/>
    <cellStyle name="Followed Hyperlink" xfId="11165" builtinId="9" hidden="1"/>
    <cellStyle name="Followed Hyperlink" xfId="11166" builtinId="9" hidden="1"/>
    <cellStyle name="Followed Hyperlink" xfId="11167" builtinId="9" hidden="1"/>
    <cellStyle name="Followed Hyperlink" xfId="11168" builtinId="9" hidden="1"/>
    <cellStyle name="Followed Hyperlink" xfId="11169" builtinId="9" hidden="1"/>
    <cellStyle name="Followed Hyperlink" xfId="11170" builtinId="9" hidden="1"/>
    <cellStyle name="Followed Hyperlink" xfId="11171" builtinId="9" hidden="1"/>
    <cellStyle name="Followed Hyperlink" xfId="11172" builtinId="9" hidden="1"/>
    <cellStyle name="Followed Hyperlink" xfId="11173" builtinId="9" hidden="1"/>
    <cellStyle name="Followed Hyperlink" xfId="11174" builtinId="9" hidden="1"/>
    <cellStyle name="Followed Hyperlink" xfId="11175" builtinId="9" hidden="1"/>
    <cellStyle name="Followed Hyperlink" xfId="11176" builtinId="9" hidden="1"/>
    <cellStyle name="Followed Hyperlink" xfId="11177" builtinId="9" hidden="1"/>
    <cellStyle name="Followed Hyperlink" xfId="11178" builtinId="9" hidden="1"/>
    <cellStyle name="Followed Hyperlink" xfId="11179" builtinId="9" hidden="1"/>
    <cellStyle name="Followed Hyperlink" xfId="11180" builtinId="9" hidden="1"/>
    <cellStyle name="Followed Hyperlink" xfId="11181" builtinId="9" hidden="1"/>
    <cellStyle name="Followed Hyperlink" xfId="11182" builtinId="9" hidden="1"/>
    <cellStyle name="Followed Hyperlink" xfId="11183" builtinId="9" hidden="1"/>
    <cellStyle name="Followed Hyperlink" xfId="11184" builtinId="9" hidden="1"/>
    <cellStyle name="Followed Hyperlink" xfId="11185" builtinId="9" hidden="1"/>
    <cellStyle name="Followed Hyperlink" xfId="11086" builtinId="9" hidden="1"/>
    <cellStyle name="Followed Hyperlink" xfId="11091" builtinId="9" hidden="1"/>
    <cellStyle name="Followed Hyperlink" xfId="11083" builtinId="9" hidden="1"/>
    <cellStyle name="Followed Hyperlink" xfId="11092" builtinId="9" hidden="1"/>
    <cellStyle name="Followed Hyperlink" xfId="11082" builtinId="9" hidden="1"/>
    <cellStyle name="Followed Hyperlink" xfId="11089" builtinId="9" hidden="1"/>
    <cellStyle name="Followed Hyperlink" xfId="11008" builtinId="9" hidden="1"/>
    <cellStyle name="Followed Hyperlink" xfId="11088" builtinId="9" hidden="1"/>
    <cellStyle name="Followed Hyperlink" xfId="11081" builtinId="9" hidden="1"/>
    <cellStyle name="Followed Hyperlink" xfId="11087" builtinId="9" hidden="1"/>
    <cellStyle name="Followed Hyperlink" xfId="11110" builtinId="9" hidden="1"/>
    <cellStyle name="Followed Hyperlink" xfId="11090" builtinId="9" hidden="1"/>
    <cellStyle name="Followed Hyperlink" xfId="11085" builtinId="9" hidden="1"/>
    <cellStyle name="Followed Hyperlink" xfId="11084" builtinId="9" hidden="1"/>
    <cellStyle name="Followed Hyperlink" xfId="11093" builtinId="9" hidden="1"/>
    <cellStyle name="Followed Hyperlink" xfId="11107" builtinId="9" hidden="1"/>
    <cellStyle name="Followed Hyperlink" xfId="11105" builtinId="9" hidden="1"/>
    <cellStyle name="Followed Hyperlink" xfId="11098" builtinId="9" hidden="1"/>
    <cellStyle name="Followed Hyperlink" xfId="11113" builtinId="9" hidden="1"/>
    <cellStyle name="Followed Hyperlink" xfId="11103" builtinId="9" hidden="1"/>
    <cellStyle name="Followed Hyperlink" xfId="11189" builtinId="9" hidden="1"/>
    <cellStyle name="Followed Hyperlink" xfId="11096" builtinId="9" hidden="1"/>
    <cellStyle name="Followed Hyperlink" xfId="11111" builtinId="9" hidden="1"/>
    <cellStyle name="Followed Hyperlink" xfId="11108" builtinId="9" hidden="1"/>
    <cellStyle name="Followed Hyperlink" xfId="11102" builtinId="9" hidden="1"/>
    <cellStyle name="Followed Hyperlink" xfId="11007" builtinId="9" hidden="1"/>
    <cellStyle name="Followed Hyperlink" xfId="11188" builtinId="9" hidden="1"/>
    <cellStyle name="Followed Hyperlink" xfId="11100" builtinId="9" hidden="1"/>
    <cellStyle name="Followed Hyperlink" xfId="11097" builtinId="9" hidden="1"/>
    <cellStyle name="Followed Hyperlink" xfId="11112" builtinId="9" hidden="1"/>
    <cellStyle name="Followed Hyperlink" xfId="11106" builtinId="9" hidden="1"/>
    <cellStyle name="Followed Hyperlink" xfId="11095" builtinId="9" hidden="1"/>
    <cellStyle name="Followed Hyperlink" xfId="11187" builtinId="9" hidden="1"/>
    <cellStyle name="Followed Hyperlink" xfId="11104" builtinId="9" hidden="1"/>
    <cellStyle name="Followed Hyperlink" xfId="11101" builtinId="9" hidden="1"/>
    <cellStyle name="Followed Hyperlink" xfId="11094" builtinId="9" hidden="1"/>
    <cellStyle name="Followed Hyperlink" xfId="11109" builtinId="9" hidden="1"/>
    <cellStyle name="Followed Hyperlink" xfId="11099" builtinId="9" hidden="1"/>
    <cellStyle name="Followed Hyperlink" xfId="11190" builtinId="9" hidden="1"/>
    <cellStyle name="Followed Hyperlink" xfId="11191" builtinId="9" hidden="1"/>
    <cellStyle name="Followed Hyperlink" xfId="11192" builtinId="9" hidden="1"/>
    <cellStyle name="Followed Hyperlink" xfId="11193" builtinId="9" hidden="1"/>
    <cellStyle name="Followed Hyperlink" xfId="11194" builtinId="9" hidden="1"/>
    <cellStyle name="Followed Hyperlink" xfId="11195" builtinId="9" hidden="1"/>
    <cellStyle name="Followed Hyperlink" xfId="11196" builtinId="9" hidden="1"/>
    <cellStyle name="Followed Hyperlink" xfId="11197" builtinId="9" hidden="1"/>
    <cellStyle name="Followed Hyperlink" xfId="11198" builtinId="9" hidden="1"/>
    <cellStyle name="Followed Hyperlink" xfId="11199" builtinId="9" hidden="1"/>
    <cellStyle name="Followed Hyperlink" xfId="11200" builtinId="9" hidden="1"/>
    <cellStyle name="Followed Hyperlink" xfId="11201" builtinId="9" hidden="1"/>
    <cellStyle name="Followed Hyperlink" xfId="11202" builtinId="9" hidden="1"/>
    <cellStyle name="Followed Hyperlink" xfId="11203" builtinId="9" hidden="1"/>
    <cellStyle name="Followed Hyperlink" xfId="11204" builtinId="9" hidden="1"/>
    <cellStyle name="Followed Hyperlink" xfId="11205" builtinId="9" hidden="1"/>
    <cellStyle name="Followed Hyperlink" xfId="11206" builtinId="9" hidden="1"/>
    <cellStyle name="Followed Hyperlink" xfId="11207" builtinId="9" hidden="1"/>
    <cellStyle name="Followed Hyperlink" xfId="11208" builtinId="9" hidden="1"/>
    <cellStyle name="Followed Hyperlink" xfId="11209" builtinId="9" hidden="1"/>
    <cellStyle name="Followed Hyperlink" xfId="11210" builtinId="9" hidden="1"/>
    <cellStyle name="Followed Hyperlink" xfId="11211" builtinId="9" hidden="1"/>
    <cellStyle name="Followed Hyperlink" xfId="11212" builtinId="9" hidden="1"/>
    <cellStyle name="Followed Hyperlink" xfId="11213" builtinId="9" hidden="1"/>
    <cellStyle name="Followed Hyperlink" xfId="11214" builtinId="9" hidden="1"/>
    <cellStyle name="Followed Hyperlink" xfId="11215" builtinId="9" hidden="1"/>
    <cellStyle name="Followed Hyperlink" xfId="11216" builtinId="9" hidden="1"/>
    <cellStyle name="Followed Hyperlink" xfId="11217" builtinId="9" hidden="1"/>
    <cellStyle name="Followed Hyperlink" xfId="11218" builtinId="9" hidden="1"/>
    <cellStyle name="Followed Hyperlink" xfId="11219" builtinId="9" hidden="1"/>
    <cellStyle name="Followed Hyperlink" xfId="11220" builtinId="9" hidden="1"/>
    <cellStyle name="Followed Hyperlink" xfId="11221" builtinId="9" hidden="1"/>
    <cellStyle name="Followed Hyperlink" xfId="11222" builtinId="9" hidden="1"/>
    <cellStyle name="Followed Hyperlink" xfId="11223" builtinId="9" hidden="1"/>
    <cellStyle name="Followed Hyperlink" xfId="11228" builtinId="9" hidden="1"/>
    <cellStyle name="Followed Hyperlink" xfId="11229" builtinId="9" hidden="1"/>
    <cellStyle name="Followed Hyperlink" xfId="11230" builtinId="9" hidden="1"/>
    <cellStyle name="Followed Hyperlink" xfId="11231" builtinId="9" hidden="1"/>
    <cellStyle name="Followed Hyperlink" xfId="11232" builtinId="9" hidden="1"/>
    <cellStyle name="Followed Hyperlink" xfId="11233" builtinId="9" hidden="1"/>
    <cellStyle name="Followed Hyperlink" xfId="11234" builtinId="9" hidden="1"/>
    <cellStyle name="Followed Hyperlink" xfId="11235" builtinId="9" hidden="1"/>
    <cellStyle name="Followed Hyperlink" xfId="11236" builtinId="9" hidden="1"/>
    <cellStyle name="Followed Hyperlink" xfId="11237" builtinId="9" hidden="1"/>
    <cellStyle name="Followed Hyperlink" xfId="11238" builtinId="9" hidden="1"/>
    <cellStyle name="Followed Hyperlink" xfId="11239" builtinId="9" hidden="1"/>
    <cellStyle name="Followed Hyperlink" xfId="11240" builtinId="9" hidden="1"/>
    <cellStyle name="Followed Hyperlink" xfId="11241" builtinId="9" hidden="1"/>
    <cellStyle name="Followed Hyperlink" xfId="11242" builtinId="9" hidden="1"/>
    <cellStyle name="Followed Hyperlink" xfId="11243" builtinId="9" hidden="1"/>
    <cellStyle name="Followed Hyperlink" xfId="11244" builtinId="9" hidden="1"/>
    <cellStyle name="Followed Hyperlink" xfId="11245" builtinId="9" hidden="1"/>
    <cellStyle name="Followed Hyperlink" xfId="11246" builtinId="9" hidden="1"/>
    <cellStyle name="Followed Hyperlink" xfId="11247" builtinId="9" hidden="1"/>
    <cellStyle name="Followed Hyperlink" xfId="11248" builtinId="9" hidden="1"/>
    <cellStyle name="Followed Hyperlink" xfId="11249" builtinId="9" hidden="1"/>
    <cellStyle name="Followed Hyperlink" xfId="11250" builtinId="9" hidden="1"/>
    <cellStyle name="Followed Hyperlink" xfId="11251" builtinId="9" hidden="1"/>
    <cellStyle name="Followed Hyperlink" xfId="11252" builtinId="9" hidden="1"/>
    <cellStyle name="Followed Hyperlink" xfId="11253" builtinId="9" hidden="1"/>
    <cellStyle name="Followed Hyperlink" xfId="11254" builtinId="9" hidden="1"/>
    <cellStyle name="Followed Hyperlink" xfId="11255" builtinId="9" hidden="1"/>
    <cellStyle name="Followed Hyperlink" xfId="11256" builtinId="9" hidden="1"/>
    <cellStyle name="Followed Hyperlink" xfId="11257" builtinId="9" hidden="1"/>
    <cellStyle name="Followed Hyperlink" xfId="11258" builtinId="9" hidden="1"/>
    <cellStyle name="Followed Hyperlink" xfId="11259" builtinId="9" hidden="1"/>
    <cellStyle name="Followed Hyperlink" xfId="11260" builtinId="9" hidden="1"/>
    <cellStyle name="Followed Hyperlink" xfId="11261" builtinId="9" hidden="1"/>
    <cellStyle name="Followed Hyperlink" xfId="11262" builtinId="9" hidden="1"/>
    <cellStyle name="Followed Hyperlink" xfId="11263" builtinId="9" hidden="1"/>
    <cellStyle name="Followed Hyperlink" xfId="11264" builtinId="9" hidden="1"/>
    <cellStyle name="Followed Hyperlink" xfId="11265" builtinId="9" hidden="1"/>
    <cellStyle name="Followed Hyperlink" xfId="11266" builtinId="9" hidden="1"/>
    <cellStyle name="Followed Hyperlink" xfId="11267" builtinId="9" hidden="1"/>
    <cellStyle name="Followed Hyperlink" xfId="11268" builtinId="9" hidden="1"/>
    <cellStyle name="Followed Hyperlink" xfId="11269" builtinId="9" hidden="1"/>
    <cellStyle name="Followed Hyperlink" xfId="11270" builtinId="9" hidden="1"/>
    <cellStyle name="Followed Hyperlink" xfId="11271" builtinId="9" hidden="1"/>
    <cellStyle name="Followed Hyperlink" xfId="11272" builtinId="9" hidden="1"/>
    <cellStyle name="Followed Hyperlink" xfId="11273" builtinId="9" hidden="1"/>
    <cellStyle name="Followed Hyperlink" xfId="11274" builtinId="9" hidden="1"/>
    <cellStyle name="Followed Hyperlink" xfId="11275" builtinId="9" hidden="1"/>
    <cellStyle name="Followed Hyperlink" xfId="11276" builtinId="9" hidden="1"/>
    <cellStyle name="Followed Hyperlink" xfId="11277" builtinId="9" hidden="1"/>
    <cellStyle name="Followed Hyperlink" xfId="11278" builtinId="9" hidden="1"/>
    <cellStyle name="Followed Hyperlink" xfId="11279" builtinId="9" hidden="1"/>
    <cellStyle name="Followed Hyperlink" xfId="11280" builtinId="9" hidden="1"/>
    <cellStyle name="Followed Hyperlink" xfId="11281" builtinId="9" hidden="1"/>
    <cellStyle name="Followed Hyperlink" xfId="11282" builtinId="9" hidden="1"/>
    <cellStyle name="Followed Hyperlink" xfId="11283" builtinId="9" hidden="1"/>
    <cellStyle name="Followed Hyperlink" xfId="11284" builtinId="9" hidden="1"/>
    <cellStyle name="Followed Hyperlink" xfId="11285" builtinId="9" hidden="1"/>
    <cellStyle name="Followed Hyperlink" xfId="11287" builtinId="9" hidden="1"/>
    <cellStyle name="Followed Hyperlink" xfId="11288" builtinId="9" hidden="1"/>
    <cellStyle name="Followed Hyperlink" xfId="11289" builtinId="9" hidden="1"/>
    <cellStyle name="Followed Hyperlink" xfId="11290" builtinId="9" hidden="1"/>
    <cellStyle name="Followed Hyperlink" xfId="11291" builtinId="9" hidden="1"/>
    <cellStyle name="Followed Hyperlink" xfId="11292" builtinId="9" hidden="1"/>
    <cellStyle name="Followed Hyperlink" xfId="11293" builtinId="9" hidden="1"/>
    <cellStyle name="Followed Hyperlink" xfId="11294" builtinId="9" hidden="1"/>
    <cellStyle name="Followed Hyperlink" xfId="11295" builtinId="9" hidden="1"/>
    <cellStyle name="Followed Hyperlink" xfId="11296" builtinId="9" hidden="1"/>
    <cellStyle name="Followed Hyperlink" xfId="11297" builtinId="9" hidden="1"/>
    <cellStyle name="Followed Hyperlink" xfId="11298" builtinId="9" hidden="1"/>
    <cellStyle name="Followed Hyperlink" xfId="11299" builtinId="9" hidden="1"/>
    <cellStyle name="Followed Hyperlink" xfId="11300" builtinId="9" hidden="1"/>
    <cellStyle name="Followed Hyperlink" xfId="11315" builtinId="9" hidden="1"/>
    <cellStyle name="Followed Hyperlink" xfId="11338" builtinId="9" hidden="1"/>
    <cellStyle name="Followed Hyperlink" xfId="11339" builtinId="9" hidden="1"/>
    <cellStyle name="Followed Hyperlink" xfId="11340" builtinId="9" hidden="1"/>
    <cellStyle name="Followed Hyperlink" xfId="11341" builtinId="9" hidden="1"/>
    <cellStyle name="Followed Hyperlink" xfId="11342" builtinId="9" hidden="1"/>
    <cellStyle name="Followed Hyperlink" xfId="11343" builtinId="9" hidden="1"/>
    <cellStyle name="Followed Hyperlink" xfId="11344" builtinId="9" hidden="1"/>
    <cellStyle name="Followed Hyperlink" xfId="11345" builtinId="9" hidden="1"/>
    <cellStyle name="Followed Hyperlink" xfId="11346" builtinId="9" hidden="1"/>
    <cellStyle name="Followed Hyperlink" xfId="11347" builtinId="9" hidden="1"/>
    <cellStyle name="Followed Hyperlink" xfId="11348" builtinId="9" hidden="1"/>
    <cellStyle name="Followed Hyperlink" xfId="11349" builtinId="9" hidden="1"/>
    <cellStyle name="Followed Hyperlink" xfId="11350" builtinId="9" hidden="1"/>
    <cellStyle name="Followed Hyperlink" xfId="11351" builtinId="9" hidden="1"/>
    <cellStyle name="Followed Hyperlink" xfId="11352" builtinId="9" hidden="1"/>
    <cellStyle name="Followed Hyperlink" xfId="11353" builtinId="9" hidden="1"/>
    <cellStyle name="Followed Hyperlink" xfId="11354" builtinId="9" hidden="1"/>
    <cellStyle name="Followed Hyperlink" xfId="11355" builtinId="9" hidden="1"/>
    <cellStyle name="Followed Hyperlink" xfId="11356" builtinId="9" hidden="1"/>
    <cellStyle name="Followed Hyperlink" xfId="11357" builtinId="9" hidden="1"/>
    <cellStyle name="Followed Hyperlink" xfId="11358" builtinId="9" hidden="1"/>
    <cellStyle name="Followed Hyperlink" xfId="11359" builtinId="9" hidden="1"/>
    <cellStyle name="Followed Hyperlink" xfId="11360" builtinId="9" hidden="1"/>
    <cellStyle name="Followed Hyperlink" xfId="11361" builtinId="9" hidden="1"/>
    <cellStyle name="Followed Hyperlink" xfId="11362" builtinId="9" hidden="1"/>
    <cellStyle name="Followed Hyperlink" xfId="11363" builtinId="9" hidden="1"/>
    <cellStyle name="Followed Hyperlink" xfId="11364" builtinId="9" hidden="1"/>
    <cellStyle name="Followed Hyperlink" xfId="11365" builtinId="9" hidden="1"/>
    <cellStyle name="Followed Hyperlink" xfId="11366" builtinId="9" hidden="1"/>
    <cellStyle name="Followed Hyperlink" xfId="11367" builtinId="9" hidden="1"/>
    <cellStyle name="Followed Hyperlink" xfId="11368" builtinId="9" hidden="1"/>
    <cellStyle name="Followed Hyperlink" xfId="11369" builtinId="9" hidden="1"/>
    <cellStyle name="Followed Hyperlink" xfId="11370" builtinId="9" hidden="1"/>
    <cellStyle name="Followed Hyperlink" xfId="11371" builtinId="9" hidden="1"/>
    <cellStyle name="Followed Hyperlink" xfId="11372" builtinId="9" hidden="1"/>
    <cellStyle name="Followed Hyperlink" xfId="11373" builtinId="9" hidden="1"/>
    <cellStyle name="Followed Hyperlink" xfId="11374" builtinId="9" hidden="1"/>
    <cellStyle name="Followed Hyperlink" xfId="11375" builtinId="9" hidden="1"/>
    <cellStyle name="Followed Hyperlink" xfId="11376" builtinId="9" hidden="1"/>
    <cellStyle name="Followed Hyperlink" xfId="11377" builtinId="9" hidden="1"/>
    <cellStyle name="Followed Hyperlink" xfId="11378" builtinId="9" hidden="1"/>
    <cellStyle name="Followed Hyperlink" xfId="11379" builtinId="9" hidden="1"/>
    <cellStyle name="Followed Hyperlink" xfId="11380" builtinId="9" hidden="1"/>
    <cellStyle name="Followed Hyperlink" xfId="11381" builtinId="9" hidden="1"/>
    <cellStyle name="Followed Hyperlink" xfId="11382" builtinId="9" hidden="1"/>
    <cellStyle name="Followed Hyperlink" xfId="11383" builtinId="9" hidden="1"/>
    <cellStyle name="Followed Hyperlink" xfId="11384" builtinId="9" hidden="1"/>
    <cellStyle name="Followed Hyperlink" xfId="11385" builtinId="9" hidden="1"/>
    <cellStyle name="Followed Hyperlink" xfId="11386" builtinId="9" hidden="1"/>
    <cellStyle name="Followed Hyperlink" xfId="11387" builtinId="9" hidden="1"/>
    <cellStyle name="Followed Hyperlink" xfId="11388" builtinId="9" hidden="1"/>
    <cellStyle name="Followed Hyperlink" xfId="11389" builtinId="9" hidden="1"/>
    <cellStyle name="Followed Hyperlink" xfId="11390" builtinId="9" hidden="1"/>
    <cellStyle name="Followed Hyperlink" xfId="11391" builtinId="9" hidden="1"/>
    <cellStyle name="Followed Hyperlink" xfId="11392" builtinId="9" hidden="1"/>
    <cellStyle name="Followed Hyperlink" xfId="11393" builtinId="9" hidden="1"/>
    <cellStyle name="Followed Hyperlink" xfId="11394" builtinId="9" hidden="1"/>
    <cellStyle name="Followed Hyperlink" xfId="11395" builtinId="9" hidden="1"/>
    <cellStyle name="Followed Hyperlink" xfId="11396" builtinId="9" hidden="1"/>
    <cellStyle name="Followed Hyperlink" xfId="11397" builtinId="9" hidden="1"/>
    <cellStyle name="Followed Hyperlink" xfId="11398" builtinId="9" hidden="1"/>
    <cellStyle name="Followed Hyperlink" xfId="11399" builtinId="9" hidden="1"/>
    <cellStyle name="Followed Hyperlink" xfId="11400" builtinId="9" hidden="1"/>
    <cellStyle name="Followed Hyperlink" xfId="11401" builtinId="9" hidden="1"/>
    <cellStyle name="Followed Hyperlink" xfId="11402" builtinId="9" hidden="1"/>
    <cellStyle name="Followed Hyperlink" xfId="11403" builtinId="9" hidden="1"/>
    <cellStyle name="Followed Hyperlink" xfId="11404" builtinId="9" hidden="1"/>
    <cellStyle name="Followed Hyperlink" xfId="11405" builtinId="9" hidden="1"/>
    <cellStyle name="Followed Hyperlink" xfId="11406" builtinId="9" hidden="1"/>
    <cellStyle name="Followed Hyperlink" xfId="11407" builtinId="9" hidden="1"/>
    <cellStyle name="Followed Hyperlink" xfId="11408" builtinId="9" hidden="1"/>
    <cellStyle name="Followed Hyperlink" xfId="11409" builtinId="9" hidden="1"/>
    <cellStyle name="Followed Hyperlink" xfId="11410" builtinId="9" hidden="1"/>
    <cellStyle name="Followed Hyperlink" xfId="11411" builtinId="9" hidden="1"/>
    <cellStyle name="Followed Hyperlink" xfId="11412" builtinId="9" hidden="1"/>
    <cellStyle name="Followed Hyperlink" xfId="11413" builtinId="9" hidden="1"/>
    <cellStyle name="Followed Hyperlink" xfId="11414" builtinId="9" hidden="1"/>
    <cellStyle name="Followed Hyperlink" xfId="11415" builtinId="9" hidden="1"/>
    <cellStyle name="Followed Hyperlink" xfId="11416" builtinId="9" hidden="1"/>
    <cellStyle name="Followed Hyperlink" xfId="11417" builtinId="9" hidden="1"/>
    <cellStyle name="Followed Hyperlink" xfId="11418" builtinId="9" hidden="1"/>
    <cellStyle name="Followed Hyperlink" xfId="11419" builtinId="9" hidden="1"/>
    <cellStyle name="Followed Hyperlink" xfId="11420" builtinId="9" hidden="1"/>
    <cellStyle name="Followed Hyperlink" xfId="11421" builtinId="9" hidden="1"/>
    <cellStyle name="Followed Hyperlink" xfId="11422" builtinId="9" hidden="1"/>
    <cellStyle name="Followed Hyperlink" xfId="11423" builtinId="9" hidden="1"/>
    <cellStyle name="Followed Hyperlink" xfId="11424" builtinId="9" hidden="1"/>
    <cellStyle name="Followed Hyperlink" xfId="11425" builtinId="9" hidden="1"/>
    <cellStyle name="Followed Hyperlink" xfId="11426" builtinId="9" hidden="1"/>
    <cellStyle name="Followed Hyperlink" xfId="11427" builtinId="9" hidden="1"/>
    <cellStyle name="Followed Hyperlink" xfId="11428" builtinId="9" hidden="1"/>
    <cellStyle name="Followed Hyperlink" xfId="11429" builtinId="9" hidden="1"/>
    <cellStyle name="Followed Hyperlink" xfId="11430" builtinId="9" hidden="1"/>
    <cellStyle name="Followed Hyperlink" xfId="11431" builtinId="9" hidden="1"/>
    <cellStyle name="Followed Hyperlink" xfId="11432" builtinId="9" hidden="1"/>
    <cellStyle name="Followed Hyperlink" xfId="11433" builtinId="9" hidden="1"/>
    <cellStyle name="Followed Hyperlink" xfId="11434" builtinId="9" hidden="1"/>
    <cellStyle name="Followed Hyperlink" xfId="11435" builtinId="9" hidden="1"/>
    <cellStyle name="Followed Hyperlink" xfId="11436" builtinId="9" hidden="1"/>
    <cellStyle name="Followed Hyperlink" xfId="11437" builtinId="9" hidden="1"/>
    <cellStyle name="Followed Hyperlink" xfId="11438" builtinId="9" hidden="1"/>
    <cellStyle name="Followed Hyperlink" xfId="11439" builtinId="9" hidden="1"/>
    <cellStyle name="Followed Hyperlink" xfId="11440" builtinId="9" hidden="1"/>
    <cellStyle name="Followed Hyperlink" xfId="11441" builtinId="9" hidden="1"/>
    <cellStyle name="Followed Hyperlink" xfId="11442" builtinId="9" hidden="1"/>
    <cellStyle name="Followed Hyperlink" xfId="11443" builtinId="9" hidden="1"/>
    <cellStyle name="Followed Hyperlink" xfId="11444" builtinId="9" hidden="1"/>
    <cellStyle name="Followed Hyperlink" xfId="11445" builtinId="9" hidden="1"/>
    <cellStyle name="Followed Hyperlink" xfId="11446" builtinId="9" hidden="1"/>
    <cellStyle name="Followed Hyperlink" xfId="11447" builtinId="9" hidden="1"/>
    <cellStyle name="Followed Hyperlink" xfId="11448" builtinId="9" hidden="1"/>
    <cellStyle name="Followed Hyperlink" xfId="11449" builtinId="9" hidden="1"/>
    <cellStyle name="Followed Hyperlink" xfId="11450" builtinId="9" hidden="1"/>
    <cellStyle name="Followed Hyperlink" xfId="11451" builtinId="9" hidden="1"/>
    <cellStyle name="Followed Hyperlink" xfId="11452" builtinId="9" hidden="1"/>
    <cellStyle name="Followed Hyperlink" xfId="11453" builtinId="9" hidden="1"/>
    <cellStyle name="Followed Hyperlink" xfId="11454" builtinId="9" hidden="1"/>
    <cellStyle name="Followed Hyperlink" xfId="11455" builtinId="9" hidden="1"/>
    <cellStyle name="Followed Hyperlink" xfId="11456" builtinId="9" hidden="1"/>
    <cellStyle name="Followed Hyperlink" xfId="11457" builtinId="9" hidden="1"/>
    <cellStyle name="Followed Hyperlink" xfId="11458" builtinId="9" hidden="1"/>
    <cellStyle name="Followed Hyperlink" xfId="11459" builtinId="9" hidden="1"/>
    <cellStyle name="Followed Hyperlink" xfId="11460" builtinId="9" hidden="1"/>
    <cellStyle name="Followed Hyperlink" xfId="11461" builtinId="9" hidden="1"/>
    <cellStyle name="Followed Hyperlink" xfId="11462" builtinId="9" hidden="1"/>
    <cellStyle name="Followed Hyperlink" xfId="11463" builtinId="9" hidden="1"/>
    <cellStyle name="Followed Hyperlink" xfId="11464" builtinId="9" hidden="1"/>
    <cellStyle name="Followed Hyperlink" xfId="11465" builtinId="9" hidden="1"/>
    <cellStyle name="Followed Hyperlink" xfId="11466" builtinId="9" hidden="1"/>
    <cellStyle name="Followed Hyperlink" xfId="11467" builtinId="9" hidden="1"/>
    <cellStyle name="Followed Hyperlink" xfId="11468" builtinId="9" hidden="1"/>
    <cellStyle name="Followed Hyperlink" xfId="11469" builtinId="9" hidden="1"/>
    <cellStyle name="Followed Hyperlink" xfId="11470" builtinId="9" hidden="1"/>
    <cellStyle name="Followed Hyperlink" xfId="11471" builtinId="9" hidden="1"/>
    <cellStyle name="Followed Hyperlink" xfId="11472" builtinId="9" hidden="1"/>
    <cellStyle name="Followed Hyperlink" xfId="11473" builtinId="9" hidden="1"/>
    <cellStyle name="Followed Hyperlink" xfId="11474" builtinId="9" hidden="1"/>
    <cellStyle name="Followed Hyperlink" xfId="11475" builtinId="9" hidden="1"/>
    <cellStyle name="Followed Hyperlink" xfId="11476" builtinId="9" hidden="1"/>
    <cellStyle name="Followed Hyperlink" xfId="11477" builtinId="9" hidden="1"/>
    <cellStyle name="Followed Hyperlink" xfId="11478" builtinId="9" hidden="1"/>
    <cellStyle name="Followed Hyperlink" xfId="11479" builtinId="9" hidden="1"/>
    <cellStyle name="Followed Hyperlink" xfId="11480" builtinId="9" hidden="1"/>
    <cellStyle name="Followed Hyperlink" xfId="11481" builtinId="9" hidden="1"/>
    <cellStyle name="Followed Hyperlink" xfId="11286" builtinId="9" hidden="1"/>
    <cellStyle name="Followed Hyperlink" xfId="11302" builtinId="9" hidden="1"/>
    <cellStyle name="Followed Hyperlink" xfId="11305" builtinId="9" hidden="1"/>
    <cellStyle name="Followed Hyperlink" xfId="11226" builtinId="9" hidden="1"/>
    <cellStyle name="Followed Hyperlink" xfId="11224" builtinId="9" hidden="1"/>
    <cellStyle name="Followed Hyperlink" xfId="11309" builtinId="9" hidden="1"/>
    <cellStyle name="Followed Hyperlink" xfId="11301" builtinId="9" hidden="1"/>
    <cellStyle name="Followed Hyperlink" xfId="11311" builtinId="9" hidden="1"/>
    <cellStyle name="Followed Hyperlink" xfId="11312" builtinId="9" hidden="1"/>
    <cellStyle name="Followed Hyperlink" xfId="11306" builtinId="9" hidden="1"/>
    <cellStyle name="Followed Hyperlink" xfId="11303" builtinId="9" hidden="1"/>
    <cellStyle name="Followed Hyperlink" xfId="11308" builtinId="9" hidden="1"/>
    <cellStyle name="Followed Hyperlink" xfId="11333" builtinId="9" hidden="1"/>
    <cellStyle name="Followed Hyperlink" xfId="11326" builtinId="9" hidden="1"/>
    <cellStyle name="Followed Hyperlink" xfId="11319" builtinId="9" hidden="1"/>
    <cellStyle name="Followed Hyperlink" xfId="11335" builtinId="9" hidden="1"/>
    <cellStyle name="Followed Hyperlink" xfId="11324" builtinId="9" hidden="1"/>
    <cellStyle name="Followed Hyperlink" xfId="11307" builtinId="9" hidden="1"/>
    <cellStyle name="Followed Hyperlink" xfId="11321" builtinId="9" hidden="1"/>
    <cellStyle name="Followed Hyperlink" xfId="11227" builtinId="9" hidden="1"/>
    <cellStyle name="Followed Hyperlink" xfId="11330" builtinId="9" hidden="1"/>
    <cellStyle name="Followed Hyperlink" xfId="11323" builtinId="9" hidden="1"/>
    <cellStyle name="Followed Hyperlink" xfId="11225" builtinId="9" hidden="1"/>
    <cellStyle name="Followed Hyperlink" xfId="11328" builtinId="9" hidden="1"/>
    <cellStyle name="Followed Hyperlink" xfId="11325" builtinId="9" hidden="1"/>
    <cellStyle name="Followed Hyperlink" xfId="11318" builtinId="9" hidden="1"/>
    <cellStyle name="Followed Hyperlink" xfId="11334" builtinId="9" hidden="1"/>
    <cellStyle name="Followed Hyperlink" xfId="11327" builtinId="9" hidden="1"/>
    <cellStyle name="Followed Hyperlink" xfId="11317" builtinId="9" hidden="1"/>
    <cellStyle name="Followed Hyperlink" xfId="11329" builtinId="9" hidden="1"/>
    <cellStyle name="Followed Hyperlink" xfId="11322" builtinId="9" hidden="1"/>
    <cellStyle name="Followed Hyperlink" xfId="11316" builtinId="9" hidden="1"/>
    <cellStyle name="Followed Hyperlink" xfId="11331" builtinId="9" hidden="1"/>
    <cellStyle name="Followed Hyperlink" xfId="11320" builtinId="9" hidden="1"/>
    <cellStyle name="Followed Hyperlink" xfId="11332" builtinId="9" hidden="1"/>
    <cellStyle name="Followed Hyperlink" xfId="11482" builtinId="9" hidden="1"/>
    <cellStyle name="Followed Hyperlink" xfId="11483" builtinId="9" hidden="1"/>
    <cellStyle name="Followed Hyperlink" xfId="11484" builtinId="9" hidden="1"/>
    <cellStyle name="Followed Hyperlink" xfId="11485" builtinId="9" hidden="1"/>
    <cellStyle name="Followed Hyperlink" xfId="11486" builtinId="9" hidden="1"/>
    <cellStyle name="Followed Hyperlink" xfId="11487" builtinId="9" hidden="1"/>
    <cellStyle name="Followed Hyperlink" xfId="11488" builtinId="9" hidden="1"/>
    <cellStyle name="Followed Hyperlink" xfId="11489" builtinId="9" hidden="1"/>
    <cellStyle name="Followed Hyperlink" xfId="11490" builtinId="9" hidden="1"/>
    <cellStyle name="Followed Hyperlink" xfId="11491" builtinId="9" hidden="1"/>
    <cellStyle name="Followed Hyperlink" xfId="11492" builtinId="9" hidden="1"/>
    <cellStyle name="Followed Hyperlink" xfId="11493" builtinId="9" hidden="1"/>
    <cellStyle name="Followed Hyperlink" xfId="11494" builtinId="9" hidden="1"/>
    <cellStyle name="Followed Hyperlink" xfId="11495" builtinId="9" hidden="1"/>
    <cellStyle name="Followed Hyperlink" xfId="11496" builtinId="9" hidden="1"/>
    <cellStyle name="Followed Hyperlink" xfId="11497" builtinId="9" hidden="1"/>
    <cellStyle name="Followed Hyperlink" xfId="11498" builtinId="9" hidden="1"/>
    <cellStyle name="Followed Hyperlink" xfId="11499" builtinId="9" hidden="1"/>
    <cellStyle name="Followed Hyperlink" xfId="11500" builtinId="9" hidden="1"/>
    <cellStyle name="Followed Hyperlink" xfId="11501" builtinId="9" hidden="1"/>
    <cellStyle name="Followed Hyperlink" xfId="11502" builtinId="9" hidden="1"/>
    <cellStyle name="Followed Hyperlink" xfId="11503" builtinId="9" hidden="1"/>
    <cellStyle name="Followed Hyperlink" xfId="11505" builtinId="9" hidden="1"/>
    <cellStyle name="Followed Hyperlink" xfId="11506" builtinId="9" hidden="1"/>
    <cellStyle name="Followed Hyperlink" xfId="11507" builtinId="9" hidden="1"/>
    <cellStyle name="Followed Hyperlink" xfId="11508" builtinId="9" hidden="1"/>
    <cellStyle name="Followed Hyperlink" xfId="11509" builtinId="9" hidden="1"/>
    <cellStyle name="Followed Hyperlink" xfId="11510" builtinId="9" hidden="1"/>
    <cellStyle name="Followed Hyperlink" xfId="11511" builtinId="9" hidden="1"/>
    <cellStyle name="Followed Hyperlink" xfId="11512" builtinId="9" hidden="1"/>
    <cellStyle name="Followed Hyperlink" xfId="11513" builtinId="9" hidden="1"/>
    <cellStyle name="Followed Hyperlink" xfId="11514" builtinId="9" hidden="1"/>
    <cellStyle name="Followed Hyperlink" xfId="11515" builtinId="9" hidden="1"/>
    <cellStyle name="Followed Hyperlink" xfId="11516" builtinId="9" hidden="1"/>
    <cellStyle name="Followed Hyperlink" xfId="11517" builtinId="9" hidden="1"/>
    <cellStyle name="Followed Hyperlink" xfId="11518" builtinId="9" hidden="1"/>
    <cellStyle name="Followed Hyperlink" xfId="11553" builtinId="9" hidden="1"/>
    <cellStyle name="Followed Hyperlink" xfId="11552" builtinId="9" hidden="1"/>
    <cellStyle name="Followed Hyperlink" xfId="11313" builtinId="9" hidden="1"/>
    <cellStyle name="Followed Hyperlink" xfId="11314" builtinId="9" hidden="1"/>
    <cellStyle name="Followed Hyperlink" xfId="11527" builtinId="9" hidden="1"/>
    <cellStyle name="Followed Hyperlink" xfId="11525" builtinId="9" hidden="1"/>
    <cellStyle name="Followed Hyperlink" xfId="11504" builtinId="9" hidden="1"/>
    <cellStyle name="Followed Hyperlink" xfId="11522" builtinId="9" hidden="1"/>
    <cellStyle name="Followed Hyperlink" xfId="11521" builtinId="9" hidden="1"/>
    <cellStyle name="Followed Hyperlink" xfId="11520" builtinId="9" hidden="1"/>
    <cellStyle name="Followed Hyperlink" xfId="11519" builtinId="9" hidden="1"/>
    <cellStyle name="Followed Hyperlink" xfId="11523" builtinId="9" hidden="1"/>
    <cellStyle name="Followed Hyperlink" xfId="11529" builtinId="9" hidden="1"/>
    <cellStyle name="Followed Hyperlink" xfId="11528" builtinId="9" hidden="1"/>
    <cellStyle name="Followed Hyperlink" xfId="11526" builtinId="9" hidden="1"/>
    <cellStyle name="Followed Hyperlink" xfId="11524" builtinId="9" hidden="1"/>
    <cellStyle name="Followed Hyperlink" xfId="11548" builtinId="9" hidden="1"/>
    <cellStyle name="Followed Hyperlink" xfId="11544" builtinId="9" hidden="1"/>
    <cellStyle name="Followed Hyperlink" xfId="11540" builtinId="9" hidden="1"/>
    <cellStyle name="Followed Hyperlink" xfId="11536" builtinId="9" hidden="1"/>
    <cellStyle name="Followed Hyperlink" xfId="11532" builtinId="9" hidden="1"/>
    <cellStyle name="Followed Hyperlink" xfId="11310" builtinId="9" hidden="1"/>
    <cellStyle name="Followed Hyperlink" xfId="11551" builtinId="9" hidden="1"/>
    <cellStyle name="Followed Hyperlink" xfId="11547" builtinId="9" hidden="1"/>
    <cellStyle name="Followed Hyperlink" xfId="11543" builtinId="9" hidden="1"/>
    <cellStyle name="Followed Hyperlink" xfId="11539" builtinId="9" hidden="1"/>
    <cellStyle name="Followed Hyperlink" xfId="11535" builtinId="9" hidden="1"/>
    <cellStyle name="Followed Hyperlink" xfId="11531" builtinId="9" hidden="1"/>
    <cellStyle name="Followed Hyperlink" xfId="11550" builtinId="9" hidden="1"/>
    <cellStyle name="Followed Hyperlink" xfId="11546" builtinId="9" hidden="1"/>
    <cellStyle name="Followed Hyperlink" xfId="11542" builtinId="9" hidden="1"/>
    <cellStyle name="Followed Hyperlink" xfId="11538" builtinId="9" hidden="1"/>
    <cellStyle name="Followed Hyperlink" xfId="11534" builtinId="9" hidden="1"/>
    <cellStyle name="Followed Hyperlink" xfId="11554" builtinId="9" hidden="1"/>
    <cellStyle name="Followed Hyperlink" xfId="11304" builtinId="9" hidden="1"/>
    <cellStyle name="Followed Hyperlink" xfId="11549" builtinId="9" hidden="1"/>
    <cellStyle name="Followed Hyperlink" xfId="11545" builtinId="9" hidden="1"/>
    <cellStyle name="Followed Hyperlink" xfId="11541" builtinId="9" hidden="1"/>
    <cellStyle name="Followed Hyperlink" xfId="11537" builtinId="9" hidden="1"/>
    <cellStyle name="Followed Hyperlink" xfId="11533" builtinId="9" hidden="1"/>
    <cellStyle name="Followed Hyperlink" xfId="11530" builtinId="9" hidden="1"/>
    <cellStyle name="Followed Hyperlink" xfId="11555" builtinId="9" hidden="1"/>
    <cellStyle name="Followed Hyperlink" xfId="11556" builtinId="9" hidden="1"/>
    <cellStyle name="Followed Hyperlink" xfId="11557" builtinId="9" hidden="1"/>
    <cellStyle name="Followed Hyperlink" xfId="11558" builtinId="9" hidden="1"/>
    <cellStyle name="Followed Hyperlink" xfId="11559" builtinId="9" hidden="1"/>
    <cellStyle name="Followed Hyperlink" xfId="11560" builtinId="9" hidden="1"/>
    <cellStyle name="Followed Hyperlink" xfId="11561" builtinId="9" hidden="1"/>
    <cellStyle name="Followed Hyperlink" xfId="11562" builtinId="9" hidden="1"/>
    <cellStyle name="Followed Hyperlink" xfId="11563" builtinId="9" hidden="1"/>
    <cellStyle name="Followed Hyperlink" xfId="11564" builtinId="9" hidden="1"/>
    <cellStyle name="Followed Hyperlink" xfId="11565" builtinId="9" hidden="1"/>
    <cellStyle name="Followed Hyperlink" xfId="11566" builtinId="9" hidden="1"/>
    <cellStyle name="Followed Hyperlink" xfId="11567" builtinId="9" hidden="1"/>
    <cellStyle name="Followed Hyperlink" xfId="11568" builtinId="9" hidden="1"/>
    <cellStyle name="Followed Hyperlink" xfId="11569" builtinId="9" hidden="1"/>
    <cellStyle name="Followed Hyperlink" xfId="11570" builtinId="9" hidden="1"/>
    <cellStyle name="Followed Hyperlink" xfId="11571" builtinId="9" hidden="1"/>
    <cellStyle name="Followed Hyperlink" xfId="11572" builtinId="9" hidden="1"/>
    <cellStyle name="Followed Hyperlink" xfId="11573" builtinId="9" hidden="1"/>
    <cellStyle name="Followed Hyperlink" xfId="11574" builtinId="9" hidden="1"/>
    <cellStyle name="Followed Hyperlink" xfId="11575" builtinId="9" hidden="1"/>
    <cellStyle name="Followed Hyperlink" xfId="11576" builtinId="9" hidden="1"/>
    <cellStyle name="Followed Hyperlink" xfId="11577" builtinId="9" hidden="1"/>
    <cellStyle name="Followed Hyperlink" xfId="11578" builtinId="9" hidden="1"/>
    <cellStyle name="Followed Hyperlink" xfId="11579" builtinId="9" hidden="1"/>
    <cellStyle name="Followed Hyperlink" xfId="11580" builtinId="9" hidden="1"/>
    <cellStyle name="Followed Hyperlink" xfId="11581" builtinId="9" hidden="1"/>
    <cellStyle name="Followed Hyperlink" xfId="11582" builtinId="9" hidden="1"/>
    <cellStyle name="Followed Hyperlink" xfId="11583" builtinId="9" hidden="1"/>
    <cellStyle name="Followed Hyperlink" xfId="11584" builtinId="9" hidden="1"/>
    <cellStyle name="Followed Hyperlink" xfId="11585" builtinId="9" hidden="1"/>
    <cellStyle name="Followed Hyperlink" xfId="11588" builtinId="9" hidden="1"/>
    <cellStyle name="Followed Hyperlink" xfId="11589" builtinId="9" hidden="1"/>
    <cellStyle name="Followed Hyperlink" xfId="11590" builtinId="9" hidden="1"/>
    <cellStyle name="Followed Hyperlink" xfId="11591" builtinId="9" hidden="1"/>
    <cellStyle name="Followed Hyperlink" xfId="11592" builtinId="9" hidden="1"/>
    <cellStyle name="Followed Hyperlink" xfId="11593" builtinId="9" hidden="1"/>
    <cellStyle name="Followed Hyperlink" xfId="11594" builtinId="9" hidden="1"/>
    <cellStyle name="Followed Hyperlink" xfId="11595" builtinId="9" hidden="1"/>
    <cellStyle name="Followed Hyperlink" xfId="11596" builtinId="9" hidden="1"/>
    <cellStyle name="Followed Hyperlink" xfId="11597" builtinId="9" hidden="1"/>
    <cellStyle name="Followed Hyperlink" xfId="11598" builtinId="9" hidden="1"/>
    <cellStyle name="Followed Hyperlink" xfId="11599" builtinId="9" hidden="1"/>
    <cellStyle name="Followed Hyperlink" xfId="11600" builtinId="9" hidden="1"/>
    <cellStyle name="Followed Hyperlink" xfId="11601" builtinId="9" hidden="1"/>
    <cellStyle name="Followed Hyperlink" xfId="11602" builtinId="9" hidden="1"/>
    <cellStyle name="Followed Hyperlink" xfId="11603" builtinId="9" hidden="1"/>
    <cellStyle name="Followed Hyperlink" xfId="11604" builtinId="9" hidden="1"/>
    <cellStyle name="Followed Hyperlink" xfId="11605" builtinId="9" hidden="1"/>
    <cellStyle name="Followed Hyperlink" xfId="11606" builtinId="9" hidden="1"/>
    <cellStyle name="Followed Hyperlink" xfId="11607" builtinId="9" hidden="1"/>
    <cellStyle name="Followed Hyperlink" xfId="11608" builtinId="9" hidden="1"/>
    <cellStyle name="Followed Hyperlink" xfId="11609" builtinId="9" hidden="1"/>
    <cellStyle name="Followed Hyperlink" xfId="11610" builtinId="9" hidden="1"/>
    <cellStyle name="Followed Hyperlink" xfId="11611" builtinId="9" hidden="1"/>
    <cellStyle name="Followed Hyperlink" xfId="11612" builtinId="9" hidden="1"/>
    <cellStyle name="Followed Hyperlink" xfId="11613" builtinId="9" hidden="1"/>
    <cellStyle name="Followed Hyperlink" xfId="11614" builtinId="9" hidden="1"/>
    <cellStyle name="Followed Hyperlink" xfId="11615" builtinId="9" hidden="1"/>
    <cellStyle name="Followed Hyperlink" xfId="11616" builtinId="9" hidden="1"/>
    <cellStyle name="Followed Hyperlink" xfId="11617" builtinId="9" hidden="1"/>
    <cellStyle name="Followed Hyperlink" xfId="11618" builtinId="9" hidden="1"/>
    <cellStyle name="Followed Hyperlink" xfId="11619" builtinId="9" hidden="1"/>
    <cellStyle name="Followed Hyperlink" xfId="11620" builtinId="9" hidden="1"/>
    <cellStyle name="Followed Hyperlink" xfId="11621" builtinId="9" hidden="1"/>
    <cellStyle name="Followed Hyperlink" xfId="11622" builtinId="9" hidden="1"/>
    <cellStyle name="Followed Hyperlink" xfId="11623" builtinId="9" hidden="1"/>
    <cellStyle name="Followed Hyperlink" xfId="11624" builtinId="9" hidden="1"/>
    <cellStyle name="Followed Hyperlink" xfId="11625" builtinId="9" hidden="1"/>
    <cellStyle name="Followed Hyperlink" xfId="11626" builtinId="9" hidden="1"/>
    <cellStyle name="Followed Hyperlink" xfId="11627" builtinId="9" hidden="1"/>
    <cellStyle name="Followed Hyperlink" xfId="11628" builtinId="9" hidden="1"/>
    <cellStyle name="Followed Hyperlink" xfId="11629" builtinId="9" hidden="1"/>
    <cellStyle name="Followed Hyperlink" xfId="11630" builtinId="9" hidden="1"/>
    <cellStyle name="Followed Hyperlink" xfId="11631" builtinId="9" hidden="1"/>
    <cellStyle name="Followed Hyperlink" xfId="11632" builtinId="9" hidden="1"/>
    <cellStyle name="Followed Hyperlink" xfId="11633" builtinId="9" hidden="1"/>
    <cellStyle name="Followed Hyperlink" xfId="11634" builtinId="9" hidden="1"/>
    <cellStyle name="Followed Hyperlink" xfId="11635" builtinId="9" hidden="1"/>
    <cellStyle name="Followed Hyperlink" xfId="11636" builtinId="9" hidden="1"/>
    <cellStyle name="Followed Hyperlink" xfId="11637" builtinId="9" hidden="1"/>
    <cellStyle name="Followed Hyperlink" xfId="11638" builtinId="9" hidden="1"/>
    <cellStyle name="Followed Hyperlink" xfId="11639" builtinId="9" hidden="1"/>
    <cellStyle name="Followed Hyperlink" xfId="11640" builtinId="9" hidden="1"/>
    <cellStyle name="Followed Hyperlink" xfId="11641" builtinId="9" hidden="1"/>
    <cellStyle name="Followed Hyperlink" xfId="11642" builtinId="9" hidden="1"/>
    <cellStyle name="Followed Hyperlink" xfId="11643" builtinId="9" hidden="1"/>
    <cellStyle name="Followed Hyperlink" xfId="11644" builtinId="9" hidden="1"/>
    <cellStyle name="Followed Hyperlink" xfId="11645" builtinId="9" hidden="1"/>
    <cellStyle name="Followed Hyperlink" xfId="11646" builtinId="9" hidden="1"/>
    <cellStyle name="Followed Hyperlink" xfId="11647" builtinId="9" hidden="1"/>
    <cellStyle name="Followed Hyperlink" xfId="11648" builtinId="9" hidden="1"/>
    <cellStyle name="Followed Hyperlink" xfId="11649" builtinId="9" hidden="1"/>
    <cellStyle name="Followed Hyperlink" xfId="11650" builtinId="9" hidden="1"/>
    <cellStyle name="Followed Hyperlink" xfId="11651" builtinId="9" hidden="1"/>
    <cellStyle name="Followed Hyperlink" xfId="11652" builtinId="9" hidden="1"/>
    <cellStyle name="Followed Hyperlink" xfId="11653" builtinId="9" hidden="1"/>
    <cellStyle name="Followed Hyperlink" xfId="11654" builtinId="9" hidden="1"/>
    <cellStyle name="Followed Hyperlink" xfId="11655" builtinId="9" hidden="1"/>
    <cellStyle name="Followed Hyperlink" xfId="11656" builtinId="9" hidden="1"/>
    <cellStyle name="Followed Hyperlink" xfId="11657" builtinId="9" hidden="1"/>
    <cellStyle name="Followed Hyperlink" xfId="11658" builtinId="9" hidden="1"/>
    <cellStyle name="Followed Hyperlink" xfId="11659" builtinId="9" hidden="1"/>
    <cellStyle name="Followed Hyperlink" xfId="11663" builtinId="9" hidden="1"/>
    <cellStyle name="Followed Hyperlink" xfId="11664" builtinId="9" hidden="1"/>
    <cellStyle name="Followed Hyperlink" xfId="11665" builtinId="9" hidden="1"/>
    <cellStyle name="Followed Hyperlink" xfId="11666" builtinId="9" hidden="1"/>
    <cellStyle name="Followed Hyperlink" xfId="11667" builtinId="9" hidden="1"/>
    <cellStyle name="Followed Hyperlink" xfId="11668" builtinId="9" hidden="1"/>
    <cellStyle name="Followed Hyperlink" xfId="11669" builtinId="9" hidden="1"/>
    <cellStyle name="Followed Hyperlink" xfId="11670" builtinId="9" hidden="1"/>
    <cellStyle name="Followed Hyperlink" xfId="11671" builtinId="9" hidden="1"/>
    <cellStyle name="Followed Hyperlink" xfId="11672" builtinId="9" hidden="1"/>
    <cellStyle name="Followed Hyperlink" xfId="11673" builtinId="9" hidden="1"/>
    <cellStyle name="Followed Hyperlink" xfId="11674" builtinId="9" hidden="1"/>
    <cellStyle name="Followed Hyperlink" xfId="11675" builtinId="9" hidden="1"/>
    <cellStyle name="Followed Hyperlink" xfId="11676" builtinId="9" hidden="1"/>
    <cellStyle name="Followed Hyperlink" xfId="11677" builtinId="9" hidden="1"/>
    <cellStyle name="Followed Hyperlink" xfId="11678" builtinId="9" hidden="1"/>
    <cellStyle name="Followed Hyperlink" xfId="11679" builtinId="9" hidden="1"/>
    <cellStyle name="Followed Hyperlink" xfId="11680" builtinId="9" hidden="1"/>
    <cellStyle name="Followed Hyperlink" xfId="11681" builtinId="9" hidden="1"/>
    <cellStyle name="Followed Hyperlink" xfId="11682" builtinId="9" hidden="1"/>
    <cellStyle name="Followed Hyperlink" xfId="11683" builtinId="9" hidden="1"/>
    <cellStyle name="Followed Hyperlink" xfId="11684" builtinId="9" hidden="1"/>
    <cellStyle name="Followed Hyperlink" xfId="11685" builtinId="9" hidden="1"/>
    <cellStyle name="Followed Hyperlink" xfId="11686" builtinId="9" hidden="1"/>
    <cellStyle name="Followed Hyperlink" xfId="11687" builtinId="9" hidden="1"/>
    <cellStyle name="Followed Hyperlink" xfId="11688" builtinId="9" hidden="1"/>
    <cellStyle name="Followed Hyperlink" xfId="11689" builtinId="9" hidden="1"/>
    <cellStyle name="Followed Hyperlink" xfId="11690" builtinId="9" hidden="1"/>
    <cellStyle name="Followed Hyperlink" xfId="11691" builtinId="9" hidden="1"/>
    <cellStyle name="Followed Hyperlink" xfId="11692" builtinId="9" hidden="1"/>
    <cellStyle name="Followed Hyperlink" xfId="11693" builtinId="9" hidden="1"/>
    <cellStyle name="Followed Hyperlink" xfId="11694" builtinId="9" hidden="1"/>
    <cellStyle name="Followed Hyperlink" xfId="11695" builtinId="9" hidden="1"/>
    <cellStyle name="Followed Hyperlink" xfId="11696" builtinId="9" hidden="1"/>
    <cellStyle name="Followed Hyperlink" xfId="11697" builtinId="9" hidden="1"/>
    <cellStyle name="Followed Hyperlink" xfId="11698" builtinId="9" hidden="1"/>
    <cellStyle name="Followed Hyperlink" xfId="11699" builtinId="9" hidden="1"/>
    <cellStyle name="Followed Hyperlink" xfId="11700" builtinId="9" hidden="1"/>
    <cellStyle name="Followed Hyperlink" xfId="11701" builtinId="9" hidden="1"/>
    <cellStyle name="Followed Hyperlink" xfId="11702" builtinId="9" hidden="1"/>
    <cellStyle name="Followed Hyperlink" xfId="11703" builtinId="9" hidden="1"/>
    <cellStyle name="Followed Hyperlink" xfId="11704" builtinId="9" hidden="1"/>
    <cellStyle name="Followed Hyperlink" xfId="11705" builtinId="9" hidden="1"/>
    <cellStyle name="Followed Hyperlink" xfId="11706" builtinId="9" hidden="1"/>
    <cellStyle name="Followed Hyperlink" xfId="11707" builtinId="9" hidden="1"/>
    <cellStyle name="Followed Hyperlink" xfId="11708" builtinId="9" hidden="1"/>
    <cellStyle name="Followed Hyperlink" xfId="11709" builtinId="9" hidden="1"/>
    <cellStyle name="Followed Hyperlink" xfId="11710" builtinId="9" hidden="1"/>
    <cellStyle name="Followed Hyperlink" xfId="11711" builtinId="9" hidden="1"/>
    <cellStyle name="Followed Hyperlink" xfId="11712" builtinId="9" hidden="1"/>
    <cellStyle name="Followed Hyperlink" xfId="11713" builtinId="9" hidden="1"/>
    <cellStyle name="Followed Hyperlink" xfId="11714" builtinId="9" hidden="1"/>
    <cellStyle name="Followed Hyperlink" xfId="11715" builtinId="9" hidden="1"/>
    <cellStyle name="Followed Hyperlink" xfId="11716" builtinId="9" hidden="1"/>
    <cellStyle name="Followed Hyperlink" xfId="11717" builtinId="9" hidden="1"/>
    <cellStyle name="Followed Hyperlink" xfId="11718" builtinId="9" hidden="1"/>
    <cellStyle name="Followed Hyperlink" xfId="11719" builtinId="9" hidden="1"/>
    <cellStyle name="Followed Hyperlink" xfId="11720" builtinId="9" hidden="1"/>
    <cellStyle name="Followed Hyperlink" xfId="11721" builtinId="9" hidden="1"/>
    <cellStyle name="Followed Hyperlink" xfId="11722" builtinId="9" hidden="1"/>
    <cellStyle name="Followed Hyperlink" xfId="11723" builtinId="9" hidden="1"/>
    <cellStyle name="Followed Hyperlink" xfId="11724" builtinId="9" hidden="1"/>
    <cellStyle name="Followed Hyperlink" xfId="11725" builtinId="9" hidden="1"/>
    <cellStyle name="Followed Hyperlink" xfId="11726" builtinId="9" hidden="1"/>
    <cellStyle name="Followed Hyperlink" xfId="11727" builtinId="9" hidden="1"/>
    <cellStyle name="Followed Hyperlink" xfId="11728" builtinId="9" hidden="1"/>
    <cellStyle name="Followed Hyperlink" xfId="11729" builtinId="9" hidden="1"/>
    <cellStyle name="Followed Hyperlink" xfId="11730" builtinId="9" hidden="1"/>
    <cellStyle name="Followed Hyperlink" xfId="11731" builtinId="9" hidden="1"/>
    <cellStyle name="Followed Hyperlink" xfId="11732" builtinId="9" hidden="1"/>
    <cellStyle name="Followed Hyperlink" xfId="11733" builtinId="9" hidden="1"/>
    <cellStyle name="Followed Hyperlink" xfId="11734" builtinId="9" hidden="1"/>
    <cellStyle name="Followed Hyperlink" xfId="11769" builtinId="9" hidden="1"/>
    <cellStyle name="Followed Hyperlink" xfId="11770" builtinId="9" hidden="1"/>
    <cellStyle name="Followed Hyperlink" xfId="11771" builtinId="9" hidden="1"/>
    <cellStyle name="Followed Hyperlink" xfId="11772" builtinId="9" hidden="1"/>
    <cellStyle name="Followed Hyperlink" xfId="11773" builtinId="9" hidden="1"/>
    <cellStyle name="Followed Hyperlink" xfId="11774" builtinId="9" hidden="1"/>
    <cellStyle name="Followed Hyperlink" xfId="11775" builtinId="9" hidden="1"/>
    <cellStyle name="Followed Hyperlink" xfId="11776" builtinId="9" hidden="1"/>
    <cellStyle name="Followed Hyperlink" xfId="11777" builtinId="9" hidden="1"/>
    <cellStyle name="Followed Hyperlink" xfId="11778" builtinId="9" hidden="1"/>
    <cellStyle name="Followed Hyperlink" xfId="11779" builtinId="9" hidden="1"/>
    <cellStyle name="Followed Hyperlink" xfId="11780" builtinId="9" hidden="1"/>
    <cellStyle name="Followed Hyperlink" xfId="11781" builtinId="9" hidden="1"/>
    <cellStyle name="Followed Hyperlink" xfId="11782" builtinId="9" hidden="1"/>
    <cellStyle name="Followed Hyperlink" xfId="11783" builtinId="9" hidden="1"/>
    <cellStyle name="Followed Hyperlink" xfId="11784" builtinId="9" hidden="1"/>
    <cellStyle name="Followed Hyperlink" xfId="11785" builtinId="9" hidden="1"/>
    <cellStyle name="Followed Hyperlink" xfId="11786" builtinId="9" hidden="1"/>
    <cellStyle name="Followed Hyperlink" xfId="11787" builtinId="9" hidden="1"/>
    <cellStyle name="Followed Hyperlink" xfId="11788" builtinId="9" hidden="1"/>
    <cellStyle name="Followed Hyperlink" xfId="11789" builtinId="9" hidden="1"/>
    <cellStyle name="Followed Hyperlink" xfId="11790" builtinId="9" hidden="1"/>
    <cellStyle name="Followed Hyperlink" xfId="11791" builtinId="9" hidden="1"/>
    <cellStyle name="Followed Hyperlink" xfId="11792" builtinId="9" hidden="1"/>
    <cellStyle name="Followed Hyperlink" xfId="11793" builtinId="9" hidden="1"/>
    <cellStyle name="Followed Hyperlink" xfId="11794" builtinId="9" hidden="1"/>
    <cellStyle name="Followed Hyperlink" xfId="11795" builtinId="9" hidden="1"/>
    <cellStyle name="Followed Hyperlink" xfId="11796" builtinId="9" hidden="1"/>
    <cellStyle name="Followed Hyperlink" xfId="11797" builtinId="9" hidden="1"/>
    <cellStyle name="Followed Hyperlink" xfId="11798" builtinId="9" hidden="1"/>
    <cellStyle name="Followed Hyperlink" xfId="11799" builtinId="9" hidden="1"/>
    <cellStyle name="Followed Hyperlink" xfId="11800" builtinId="9" hidden="1"/>
    <cellStyle name="Followed Hyperlink" xfId="11801" builtinId="9" hidden="1"/>
    <cellStyle name="Followed Hyperlink" xfId="11802" builtinId="9" hidden="1"/>
    <cellStyle name="Followed Hyperlink" xfId="11803" builtinId="9" hidden="1"/>
    <cellStyle name="Followed Hyperlink" xfId="11804" builtinId="9" hidden="1"/>
    <cellStyle name="Followed Hyperlink" xfId="11805" builtinId="9" hidden="1"/>
    <cellStyle name="Followed Hyperlink" xfId="11806" builtinId="9" hidden="1"/>
    <cellStyle name="Followed Hyperlink" xfId="11807" builtinId="9" hidden="1"/>
    <cellStyle name="Followed Hyperlink" xfId="11808" builtinId="9" hidden="1"/>
    <cellStyle name="Followed Hyperlink" xfId="11809" builtinId="9" hidden="1"/>
    <cellStyle name="Followed Hyperlink" xfId="11810" builtinId="9" hidden="1"/>
    <cellStyle name="Followed Hyperlink" xfId="11811" builtinId="9" hidden="1"/>
    <cellStyle name="Followed Hyperlink" xfId="11812" builtinId="9" hidden="1"/>
    <cellStyle name="Followed Hyperlink" xfId="11813" builtinId="9" hidden="1"/>
    <cellStyle name="Followed Hyperlink" xfId="11814" builtinId="9" hidden="1"/>
    <cellStyle name="Followed Hyperlink" xfId="11815" builtinId="9" hidden="1"/>
    <cellStyle name="Followed Hyperlink" xfId="11816" builtinId="9" hidden="1"/>
    <cellStyle name="Followed Hyperlink" xfId="11817" builtinId="9" hidden="1"/>
    <cellStyle name="Followed Hyperlink" xfId="11818" builtinId="9" hidden="1"/>
    <cellStyle name="Followed Hyperlink" xfId="11819" builtinId="9" hidden="1"/>
    <cellStyle name="Followed Hyperlink" xfId="11820" builtinId="9" hidden="1"/>
    <cellStyle name="Followed Hyperlink" xfId="11821" builtinId="9" hidden="1"/>
    <cellStyle name="Followed Hyperlink" xfId="11822" builtinId="9" hidden="1"/>
    <cellStyle name="Followed Hyperlink" xfId="11823" builtinId="9" hidden="1"/>
    <cellStyle name="Followed Hyperlink" xfId="11824" builtinId="9" hidden="1"/>
    <cellStyle name="Followed Hyperlink" xfId="11825" builtinId="9" hidden="1"/>
    <cellStyle name="Followed Hyperlink" xfId="11826" builtinId="9" hidden="1"/>
    <cellStyle name="Followed Hyperlink" xfId="11827" builtinId="9" hidden="1"/>
    <cellStyle name="Followed Hyperlink" xfId="11828" builtinId="9" hidden="1"/>
    <cellStyle name="Followed Hyperlink" xfId="11829" builtinId="9" hidden="1"/>
    <cellStyle name="Followed Hyperlink" xfId="11830" builtinId="9" hidden="1"/>
    <cellStyle name="Followed Hyperlink" xfId="11831" builtinId="9" hidden="1"/>
    <cellStyle name="Followed Hyperlink" xfId="11832" builtinId="9" hidden="1"/>
    <cellStyle name="Followed Hyperlink" xfId="11833" builtinId="9" hidden="1"/>
    <cellStyle name="Followed Hyperlink" xfId="11834" builtinId="9" hidden="1"/>
    <cellStyle name="Followed Hyperlink" xfId="11835" builtinId="9" hidden="1"/>
    <cellStyle name="Followed Hyperlink" xfId="11836" builtinId="9" hidden="1"/>
    <cellStyle name="Followed Hyperlink" xfId="11837" builtinId="9" hidden="1"/>
    <cellStyle name="Followed Hyperlink" xfId="11838" builtinId="9" hidden="1"/>
    <cellStyle name="Followed Hyperlink" xfId="11839" builtinId="9" hidden="1"/>
    <cellStyle name="Followed Hyperlink" xfId="11840" builtinId="9" hidden="1"/>
    <cellStyle name="Followed Hyperlink" xfId="11740" builtinId="9" hidden="1"/>
    <cellStyle name="Followed Hyperlink" xfId="11746" builtinId="9" hidden="1"/>
    <cellStyle name="Followed Hyperlink" xfId="11737" builtinId="9" hidden="1"/>
    <cellStyle name="Followed Hyperlink" xfId="11747" builtinId="9" hidden="1"/>
    <cellStyle name="Followed Hyperlink" xfId="11736" builtinId="9" hidden="1"/>
    <cellStyle name="Followed Hyperlink" xfId="11744" builtinId="9" hidden="1"/>
    <cellStyle name="Followed Hyperlink" xfId="11662" builtinId="9" hidden="1"/>
    <cellStyle name="Followed Hyperlink" xfId="11742" builtinId="9" hidden="1"/>
    <cellStyle name="Followed Hyperlink" xfId="11735" builtinId="9" hidden="1"/>
    <cellStyle name="Followed Hyperlink" xfId="11741" builtinId="9" hidden="1"/>
    <cellStyle name="Followed Hyperlink" xfId="11765" builtinId="9" hidden="1"/>
    <cellStyle name="Followed Hyperlink" xfId="11745" builtinId="9" hidden="1"/>
    <cellStyle name="Followed Hyperlink" xfId="11739" builtinId="9" hidden="1"/>
    <cellStyle name="Followed Hyperlink" xfId="11738" builtinId="9" hidden="1"/>
    <cellStyle name="Followed Hyperlink" xfId="11748" builtinId="9" hidden="1"/>
    <cellStyle name="Followed Hyperlink" xfId="11762" builtinId="9" hidden="1"/>
    <cellStyle name="Followed Hyperlink" xfId="11760" builtinId="9" hidden="1"/>
    <cellStyle name="Followed Hyperlink" xfId="11753" builtinId="9" hidden="1"/>
    <cellStyle name="Followed Hyperlink" xfId="11768" builtinId="9" hidden="1"/>
    <cellStyle name="Followed Hyperlink" xfId="11758" builtinId="9" hidden="1"/>
    <cellStyle name="Followed Hyperlink" xfId="11843" builtinId="9" hidden="1"/>
    <cellStyle name="Followed Hyperlink" xfId="11751" builtinId="9" hidden="1"/>
    <cellStyle name="Followed Hyperlink" xfId="11766" builtinId="9" hidden="1"/>
    <cellStyle name="Followed Hyperlink" xfId="11763" builtinId="9" hidden="1"/>
    <cellStyle name="Followed Hyperlink" xfId="11757" builtinId="9" hidden="1"/>
    <cellStyle name="Followed Hyperlink" xfId="11661" builtinId="9" hidden="1"/>
    <cellStyle name="Followed Hyperlink" xfId="11842" builtinId="9" hidden="1"/>
    <cellStyle name="Followed Hyperlink" xfId="11755" builtinId="9" hidden="1"/>
    <cellStyle name="Followed Hyperlink" xfId="11752" builtinId="9" hidden="1"/>
    <cellStyle name="Followed Hyperlink" xfId="11767" builtinId="9" hidden="1"/>
    <cellStyle name="Followed Hyperlink" xfId="11761" builtinId="9" hidden="1"/>
    <cellStyle name="Followed Hyperlink" xfId="11750" builtinId="9" hidden="1"/>
    <cellStyle name="Followed Hyperlink" xfId="11841" builtinId="9" hidden="1"/>
    <cellStyle name="Followed Hyperlink" xfId="11759" builtinId="9" hidden="1"/>
    <cellStyle name="Followed Hyperlink" xfId="11756" builtinId="9" hidden="1"/>
    <cellStyle name="Followed Hyperlink" xfId="11749" builtinId="9" hidden="1"/>
    <cellStyle name="Followed Hyperlink" xfId="11764" builtinId="9" hidden="1"/>
    <cellStyle name="Followed Hyperlink" xfId="11754" builtinId="9" hidden="1"/>
    <cellStyle name="Followed Hyperlink" xfId="11844" builtinId="9" hidden="1"/>
    <cellStyle name="Followed Hyperlink" xfId="11845" builtinId="9" hidden="1"/>
    <cellStyle name="Followed Hyperlink" xfId="11846" builtinId="9" hidden="1"/>
    <cellStyle name="Followed Hyperlink" xfId="11847" builtinId="9" hidden="1"/>
    <cellStyle name="Followed Hyperlink" xfId="11848" builtinId="9" hidden="1"/>
    <cellStyle name="Followed Hyperlink" xfId="11849" builtinId="9" hidden="1"/>
    <cellStyle name="Followed Hyperlink" xfId="11850" builtinId="9" hidden="1"/>
    <cellStyle name="Followed Hyperlink" xfId="11851" builtinId="9" hidden="1"/>
    <cellStyle name="Followed Hyperlink" xfId="11852" builtinId="9" hidden="1"/>
    <cellStyle name="Followed Hyperlink" xfId="11853" builtinId="9" hidden="1"/>
    <cellStyle name="Followed Hyperlink" xfId="11854" builtinId="9" hidden="1"/>
    <cellStyle name="Followed Hyperlink" xfId="11855" builtinId="9" hidden="1"/>
    <cellStyle name="Followed Hyperlink" xfId="11856" builtinId="9" hidden="1"/>
    <cellStyle name="Followed Hyperlink" xfId="11857" builtinId="9" hidden="1"/>
    <cellStyle name="Followed Hyperlink" xfId="11858" builtinId="9" hidden="1"/>
    <cellStyle name="Followed Hyperlink" xfId="11859" builtinId="9" hidden="1"/>
    <cellStyle name="Followed Hyperlink" xfId="11860" builtinId="9" hidden="1"/>
    <cellStyle name="Followed Hyperlink" xfId="11861" builtinId="9" hidden="1"/>
    <cellStyle name="Followed Hyperlink" xfId="11862" builtinId="9" hidden="1"/>
    <cellStyle name="Followed Hyperlink" xfId="11863" builtinId="9" hidden="1"/>
    <cellStyle name="Followed Hyperlink" xfId="11864" builtinId="9" hidden="1"/>
    <cellStyle name="Followed Hyperlink" xfId="11865" builtinId="9" hidden="1"/>
    <cellStyle name="Followed Hyperlink" xfId="11866" builtinId="9" hidden="1"/>
    <cellStyle name="Followed Hyperlink" xfId="11867" builtinId="9" hidden="1"/>
    <cellStyle name="Followed Hyperlink" xfId="11868" builtinId="9" hidden="1"/>
    <cellStyle name="Followed Hyperlink" xfId="11869" builtinId="9" hidden="1"/>
    <cellStyle name="Followed Hyperlink" xfId="11870" builtinId="9" hidden="1"/>
    <cellStyle name="Followed Hyperlink" xfId="11871" builtinId="9" hidden="1"/>
    <cellStyle name="Followed Hyperlink" xfId="11872" builtinId="9" hidden="1"/>
    <cellStyle name="Followed Hyperlink" xfId="11873" builtinId="9" hidden="1"/>
    <cellStyle name="Followed Hyperlink" xfId="11874" builtinId="9" hidden="1"/>
    <cellStyle name="Followed Hyperlink" xfId="11875" builtinId="9" hidden="1"/>
    <cellStyle name="Followed Hyperlink" xfId="11876" builtinId="9" hidden="1"/>
    <cellStyle name="Followed Hyperlink" xfId="11877" builtinId="9" hidden="1"/>
    <cellStyle name="Followed Hyperlink" xfId="11882" builtinId="9" hidden="1"/>
    <cellStyle name="Followed Hyperlink" xfId="11883" builtinId="9" hidden="1"/>
    <cellStyle name="Followed Hyperlink" xfId="11884" builtinId="9" hidden="1"/>
    <cellStyle name="Followed Hyperlink" xfId="11885" builtinId="9" hidden="1"/>
    <cellStyle name="Followed Hyperlink" xfId="11886" builtinId="9" hidden="1"/>
    <cellStyle name="Followed Hyperlink" xfId="11887" builtinId="9" hidden="1"/>
    <cellStyle name="Followed Hyperlink" xfId="11888" builtinId="9" hidden="1"/>
    <cellStyle name="Followed Hyperlink" xfId="11889" builtinId="9" hidden="1"/>
    <cellStyle name="Followed Hyperlink" xfId="11890" builtinId="9" hidden="1"/>
    <cellStyle name="Followed Hyperlink" xfId="11891" builtinId="9" hidden="1"/>
    <cellStyle name="Followed Hyperlink" xfId="11892" builtinId="9" hidden="1"/>
    <cellStyle name="Followed Hyperlink" xfId="11893" builtinId="9" hidden="1"/>
    <cellStyle name="Followed Hyperlink" xfId="11894" builtinId="9" hidden="1"/>
    <cellStyle name="Followed Hyperlink" xfId="11895" builtinId="9" hidden="1"/>
    <cellStyle name="Followed Hyperlink" xfId="11896" builtinId="9" hidden="1"/>
    <cellStyle name="Followed Hyperlink" xfId="11897" builtinId="9" hidden="1"/>
    <cellStyle name="Followed Hyperlink" xfId="11898" builtinId="9" hidden="1"/>
    <cellStyle name="Followed Hyperlink" xfId="11899" builtinId="9" hidden="1"/>
    <cellStyle name="Followed Hyperlink" xfId="11900" builtinId="9" hidden="1"/>
    <cellStyle name="Followed Hyperlink" xfId="11901" builtinId="9" hidden="1"/>
    <cellStyle name="Followed Hyperlink" xfId="11902" builtinId="9" hidden="1"/>
    <cellStyle name="Followed Hyperlink" xfId="11903" builtinId="9" hidden="1"/>
    <cellStyle name="Followed Hyperlink" xfId="11904" builtinId="9" hidden="1"/>
    <cellStyle name="Followed Hyperlink" xfId="11905" builtinId="9" hidden="1"/>
    <cellStyle name="Followed Hyperlink" xfId="11906" builtinId="9" hidden="1"/>
    <cellStyle name="Followed Hyperlink" xfId="11907" builtinId="9" hidden="1"/>
    <cellStyle name="Followed Hyperlink" xfId="11908" builtinId="9" hidden="1"/>
    <cellStyle name="Followed Hyperlink" xfId="11909" builtinId="9" hidden="1"/>
    <cellStyle name="Followed Hyperlink" xfId="11910" builtinId="9" hidden="1"/>
    <cellStyle name="Followed Hyperlink" xfId="11911" builtinId="9" hidden="1"/>
    <cellStyle name="Followed Hyperlink" xfId="11912" builtinId="9" hidden="1"/>
    <cellStyle name="Followed Hyperlink" xfId="11913" builtinId="9" hidden="1"/>
    <cellStyle name="Followed Hyperlink" xfId="11914" builtinId="9" hidden="1"/>
    <cellStyle name="Followed Hyperlink" xfId="11915" builtinId="9" hidden="1"/>
    <cellStyle name="Followed Hyperlink" xfId="11916" builtinId="9" hidden="1"/>
    <cellStyle name="Followed Hyperlink" xfId="11917" builtinId="9" hidden="1"/>
    <cellStyle name="Followed Hyperlink" xfId="11918" builtinId="9" hidden="1"/>
    <cellStyle name="Followed Hyperlink" xfId="11919" builtinId="9" hidden="1"/>
    <cellStyle name="Followed Hyperlink" xfId="11920" builtinId="9" hidden="1"/>
    <cellStyle name="Followed Hyperlink" xfId="11921" builtinId="9" hidden="1"/>
    <cellStyle name="Followed Hyperlink" xfId="11922" builtinId="9" hidden="1"/>
    <cellStyle name="Followed Hyperlink" xfId="11923" builtinId="9" hidden="1"/>
    <cellStyle name="Followed Hyperlink" xfId="11924" builtinId="9" hidden="1"/>
    <cellStyle name="Followed Hyperlink" xfId="11925" builtinId="9" hidden="1"/>
    <cellStyle name="Followed Hyperlink" xfId="11926" builtinId="9" hidden="1"/>
    <cellStyle name="Followed Hyperlink" xfId="11927" builtinId="9" hidden="1"/>
    <cellStyle name="Followed Hyperlink" xfId="11928" builtinId="9" hidden="1"/>
    <cellStyle name="Followed Hyperlink" xfId="11929" builtinId="9" hidden="1"/>
    <cellStyle name="Followed Hyperlink" xfId="11930" builtinId="9" hidden="1"/>
    <cellStyle name="Followed Hyperlink" xfId="11931" builtinId="9" hidden="1"/>
    <cellStyle name="Followed Hyperlink" xfId="11932" builtinId="9" hidden="1"/>
    <cellStyle name="Followed Hyperlink" xfId="11933" builtinId="9" hidden="1"/>
    <cellStyle name="Followed Hyperlink" xfId="11934" builtinId="9" hidden="1"/>
    <cellStyle name="Followed Hyperlink" xfId="11935" builtinId="9" hidden="1"/>
    <cellStyle name="Followed Hyperlink" xfId="11936" builtinId="9" hidden="1"/>
    <cellStyle name="Followed Hyperlink" xfId="11937" builtinId="9" hidden="1"/>
    <cellStyle name="Followed Hyperlink" xfId="11938" builtinId="9" hidden="1"/>
    <cellStyle name="Followed Hyperlink" xfId="11939" builtinId="9" hidden="1"/>
    <cellStyle name="Followed Hyperlink" xfId="11941" builtinId="9" hidden="1"/>
    <cellStyle name="Followed Hyperlink" xfId="11942" builtinId="9" hidden="1"/>
    <cellStyle name="Followed Hyperlink" xfId="11943" builtinId="9" hidden="1"/>
    <cellStyle name="Followed Hyperlink" xfId="11944" builtinId="9" hidden="1"/>
    <cellStyle name="Followed Hyperlink" xfId="11945" builtinId="9" hidden="1"/>
    <cellStyle name="Followed Hyperlink" xfId="11946" builtinId="9" hidden="1"/>
    <cellStyle name="Followed Hyperlink" xfId="11947" builtinId="9" hidden="1"/>
    <cellStyle name="Followed Hyperlink" xfId="11948" builtinId="9" hidden="1"/>
    <cellStyle name="Followed Hyperlink" xfId="11949" builtinId="9" hidden="1"/>
    <cellStyle name="Followed Hyperlink" xfId="11950" builtinId="9" hidden="1"/>
    <cellStyle name="Followed Hyperlink" xfId="11951" builtinId="9" hidden="1"/>
    <cellStyle name="Followed Hyperlink" xfId="11952" builtinId="9" hidden="1"/>
    <cellStyle name="Followed Hyperlink" xfId="11953" builtinId="9" hidden="1"/>
    <cellStyle name="Followed Hyperlink" xfId="11954" builtinId="9" hidden="1"/>
    <cellStyle name="Followed Hyperlink" xfId="11969" builtinId="9" hidden="1"/>
    <cellStyle name="Followed Hyperlink" xfId="11991" builtinId="9" hidden="1"/>
    <cellStyle name="Followed Hyperlink" xfId="11992" builtinId="9" hidden="1"/>
    <cellStyle name="Followed Hyperlink" xfId="11993" builtinId="9" hidden="1"/>
    <cellStyle name="Followed Hyperlink" xfId="11994" builtinId="9" hidden="1"/>
    <cellStyle name="Followed Hyperlink" xfId="11995" builtinId="9" hidden="1"/>
    <cellStyle name="Followed Hyperlink" xfId="11996" builtinId="9" hidden="1"/>
    <cellStyle name="Followed Hyperlink" xfId="11997" builtinId="9" hidden="1"/>
    <cellStyle name="Followed Hyperlink" xfId="11998" builtinId="9" hidden="1"/>
    <cellStyle name="Followed Hyperlink" xfId="11999" builtinId="9" hidden="1"/>
    <cellStyle name="Followed Hyperlink" xfId="12000" builtinId="9" hidden="1"/>
    <cellStyle name="Followed Hyperlink" xfId="12001" builtinId="9" hidden="1"/>
    <cellStyle name="Followed Hyperlink" xfId="12002" builtinId="9" hidden="1"/>
    <cellStyle name="Followed Hyperlink" xfId="12003" builtinId="9" hidden="1"/>
    <cellStyle name="Followed Hyperlink" xfId="12004" builtinId="9" hidden="1"/>
    <cellStyle name="Followed Hyperlink" xfId="12005" builtinId="9" hidden="1"/>
    <cellStyle name="Followed Hyperlink" xfId="12006" builtinId="9" hidden="1"/>
    <cellStyle name="Followed Hyperlink" xfId="12007" builtinId="9" hidden="1"/>
    <cellStyle name="Followed Hyperlink" xfId="12008" builtinId="9" hidden="1"/>
    <cellStyle name="Followed Hyperlink" xfId="12009" builtinId="9" hidden="1"/>
    <cellStyle name="Followed Hyperlink" xfId="12010" builtinId="9" hidden="1"/>
    <cellStyle name="Followed Hyperlink" xfId="12011" builtinId="9" hidden="1"/>
    <cellStyle name="Followed Hyperlink" xfId="12012" builtinId="9" hidden="1"/>
    <cellStyle name="Followed Hyperlink" xfId="12013" builtinId="9" hidden="1"/>
    <cellStyle name="Followed Hyperlink" xfId="12014" builtinId="9" hidden="1"/>
    <cellStyle name="Followed Hyperlink" xfId="12015" builtinId="9" hidden="1"/>
    <cellStyle name="Followed Hyperlink" xfId="12016" builtinId="9" hidden="1"/>
    <cellStyle name="Followed Hyperlink" xfId="12017" builtinId="9" hidden="1"/>
    <cellStyle name="Followed Hyperlink" xfId="12018" builtinId="9" hidden="1"/>
    <cellStyle name="Followed Hyperlink" xfId="12019" builtinId="9" hidden="1"/>
    <cellStyle name="Followed Hyperlink" xfId="12020" builtinId="9" hidden="1"/>
    <cellStyle name="Followed Hyperlink" xfId="12021" builtinId="9" hidden="1"/>
    <cellStyle name="Followed Hyperlink" xfId="12022" builtinId="9" hidden="1"/>
    <cellStyle name="Followed Hyperlink" xfId="12023" builtinId="9" hidden="1"/>
    <cellStyle name="Followed Hyperlink" xfId="12024" builtinId="9" hidden="1"/>
    <cellStyle name="Followed Hyperlink" xfId="12025" builtinId="9" hidden="1"/>
    <cellStyle name="Followed Hyperlink" xfId="12026" builtinId="9" hidden="1"/>
    <cellStyle name="Followed Hyperlink" xfId="12027" builtinId="9" hidden="1"/>
    <cellStyle name="Followed Hyperlink" xfId="12028" builtinId="9" hidden="1"/>
    <cellStyle name="Followed Hyperlink" xfId="12029" builtinId="9" hidden="1"/>
    <cellStyle name="Followed Hyperlink" xfId="12030" builtinId="9" hidden="1"/>
    <cellStyle name="Followed Hyperlink" xfId="12031" builtinId="9" hidden="1"/>
    <cellStyle name="Followed Hyperlink" xfId="12032" builtinId="9" hidden="1"/>
    <cellStyle name="Followed Hyperlink" xfId="12033" builtinId="9" hidden="1"/>
    <cellStyle name="Followed Hyperlink" xfId="12034" builtinId="9" hidden="1"/>
    <cellStyle name="Followed Hyperlink" xfId="12035" builtinId="9" hidden="1"/>
    <cellStyle name="Followed Hyperlink" xfId="12036" builtinId="9" hidden="1"/>
    <cellStyle name="Followed Hyperlink" xfId="12037" builtinId="9" hidden="1"/>
    <cellStyle name="Followed Hyperlink" xfId="12038" builtinId="9" hidden="1"/>
    <cellStyle name="Followed Hyperlink" xfId="12039" builtinId="9" hidden="1"/>
    <cellStyle name="Followed Hyperlink" xfId="12040" builtinId="9" hidden="1"/>
    <cellStyle name="Followed Hyperlink" xfId="12041" builtinId="9" hidden="1"/>
    <cellStyle name="Followed Hyperlink" xfId="12042" builtinId="9" hidden="1"/>
    <cellStyle name="Followed Hyperlink" xfId="12043" builtinId="9" hidden="1"/>
    <cellStyle name="Followed Hyperlink" xfId="12044" builtinId="9" hidden="1"/>
    <cellStyle name="Followed Hyperlink" xfId="12045" builtinId="9" hidden="1"/>
    <cellStyle name="Followed Hyperlink" xfId="12046" builtinId="9" hidden="1"/>
    <cellStyle name="Followed Hyperlink" xfId="12047" builtinId="9" hidden="1"/>
    <cellStyle name="Followed Hyperlink" xfId="12048" builtinId="9" hidden="1"/>
    <cellStyle name="Followed Hyperlink" xfId="12049" builtinId="9" hidden="1"/>
    <cellStyle name="Followed Hyperlink" xfId="12050" builtinId="9" hidden="1"/>
    <cellStyle name="Followed Hyperlink" xfId="12051" builtinId="9" hidden="1"/>
    <cellStyle name="Followed Hyperlink" xfId="12052" builtinId="9" hidden="1"/>
    <cellStyle name="Followed Hyperlink" xfId="12053" builtinId="9" hidden="1"/>
    <cellStyle name="Followed Hyperlink" xfId="12054" builtinId="9" hidden="1"/>
    <cellStyle name="Followed Hyperlink" xfId="12055" builtinId="9" hidden="1"/>
    <cellStyle name="Followed Hyperlink" xfId="12056" builtinId="9" hidden="1"/>
    <cellStyle name="Followed Hyperlink" xfId="12057" builtinId="9" hidden="1"/>
    <cellStyle name="Followed Hyperlink" xfId="12058" builtinId="9" hidden="1"/>
    <cellStyle name="Followed Hyperlink" xfId="12059" builtinId="9" hidden="1"/>
    <cellStyle name="Followed Hyperlink" xfId="12060" builtinId="9" hidden="1"/>
    <cellStyle name="Followed Hyperlink" xfId="12061" builtinId="9" hidden="1"/>
    <cellStyle name="Followed Hyperlink" xfId="12062" builtinId="9" hidden="1"/>
    <cellStyle name="Followed Hyperlink" xfId="12063" builtinId="9" hidden="1"/>
    <cellStyle name="Followed Hyperlink" xfId="12064" builtinId="9" hidden="1"/>
    <cellStyle name="Followed Hyperlink" xfId="12065" builtinId="9" hidden="1"/>
    <cellStyle name="Followed Hyperlink" xfId="12066" builtinId="9" hidden="1"/>
    <cellStyle name="Followed Hyperlink" xfId="12067" builtinId="9" hidden="1"/>
    <cellStyle name="Followed Hyperlink" xfId="12068" builtinId="9" hidden="1"/>
    <cellStyle name="Followed Hyperlink" xfId="12069" builtinId="9" hidden="1"/>
    <cellStyle name="Followed Hyperlink" xfId="12070" builtinId="9" hidden="1"/>
    <cellStyle name="Followed Hyperlink" xfId="12071" builtinId="9" hidden="1"/>
    <cellStyle name="Followed Hyperlink" xfId="12072" builtinId="9" hidden="1"/>
    <cellStyle name="Followed Hyperlink" xfId="12073" builtinId="9" hidden="1"/>
    <cellStyle name="Followed Hyperlink" xfId="12074" builtinId="9" hidden="1"/>
    <cellStyle name="Followed Hyperlink" xfId="12075" builtinId="9" hidden="1"/>
    <cellStyle name="Followed Hyperlink" xfId="12076" builtinId="9" hidden="1"/>
    <cellStyle name="Followed Hyperlink" xfId="12077" builtinId="9" hidden="1"/>
    <cellStyle name="Followed Hyperlink" xfId="12078" builtinId="9" hidden="1"/>
    <cellStyle name="Followed Hyperlink" xfId="12079" builtinId="9" hidden="1"/>
    <cellStyle name="Followed Hyperlink" xfId="12080" builtinId="9" hidden="1"/>
    <cellStyle name="Followed Hyperlink" xfId="12081" builtinId="9" hidden="1"/>
    <cellStyle name="Followed Hyperlink" xfId="12082" builtinId="9" hidden="1"/>
    <cellStyle name="Followed Hyperlink" xfId="12083" builtinId="9" hidden="1"/>
    <cellStyle name="Followed Hyperlink" xfId="12084" builtinId="9" hidden="1"/>
    <cellStyle name="Followed Hyperlink" xfId="12085" builtinId="9" hidden="1"/>
    <cellStyle name="Followed Hyperlink" xfId="12086" builtinId="9" hidden="1"/>
    <cellStyle name="Followed Hyperlink" xfId="12087" builtinId="9" hidden="1"/>
    <cellStyle name="Followed Hyperlink" xfId="12088" builtinId="9" hidden="1"/>
    <cellStyle name="Followed Hyperlink" xfId="12089" builtinId="9" hidden="1"/>
    <cellStyle name="Followed Hyperlink" xfId="12090" builtinId="9" hidden="1"/>
    <cellStyle name="Followed Hyperlink" xfId="12091" builtinId="9" hidden="1"/>
    <cellStyle name="Followed Hyperlink" xfId="12092" builtinId="9" hidden="1"/>
    <cellStyle name="Followed Hyperlink" xfId="12093" builtinId="9" hidden="1"/>
    <cellStyle name="Followed Hyperlink" xfId="12094" builtinId="9" hidden="1"/>
    <cellStyle name="Followed Hyperlink" xfId="12095" builtinId="9" hidden="1"/>
    <cellStyle name="Followed Hyperlink" xfId="12096" builtinId="9" hidden="1"/>
    <cellStyle name="Followed Hyperlink" xfId="12097" builtinId="9" hidden="1"/>
    <cellStyle name="Followed Hyperlink" xfId="12098" builtinId="9" hidden="1"/>
    <cellStyle name="Followed Hyperlink" xfId="12099" builtinId="9" hidden="1"/>
    <cellStyle name="Followed Hyperlink" xfId="12100" builtinId="9" hidden="1"/>
    <cellStyle name="Followed Hyperlink" xfId="12101" builtinId="9" hidden="1"/>
    <cellStyle name="Followed Hyperlink" xfId="12102" builtinId="9" hidden="1"/>
    <cellStyle name="Followed Hyperlink" xfId="12103" builtinId="9" hidden="1"/>
    <cellStyle name="Followed Hyperlink" xfId="12104" builtinId="9" hidden="1"/>
    <cellStyle name="Followed Hyperlink" xfId="12105" builtinId="9" hidden="1"/>
    <cellStyle name="Followed Hyperlink" xfId="12106" builtinId="9" hidden="1"/>
    <cellStyle name="Followed Hyperlink" xfId="12107" builtinId="9" hidden="1"/>
    <cellStyle name="Followed Hyperlink" xfId="12108" builtinId="9" hidden="1"/>
    <cellStyle name="Followed Hyperlink" xfId="12109" builtinId="9" hidden="1"/>
    <cellStyle name="Followed Hyperlink" xfId="12110" builtinId="9" hidden="1"/>
    <cellStyle name="Followed Hyperlink" xfId="12111" builtinId="9" hidden="1"/>
    <cellStyle name="Followed Hyperlink" xfId="12112" builtinId="9" hidden="1"/>
    <cellStyle name="Followed Hyperlink" xfId="12113" builtinId="9" hidden="1"/>
    <cellStyle name="Followed Hyperlink" xfId="12114" builtinId="9" hidden="1"/>
    <cellStyle name="Followed Hyperlink" xfId="12115" builtinId="9" hidden="1"/>
    <cellStyle name="Followed Hyperlink" xfId="12116" builtinId="9" hidden="1"/>
    <cellStyle name="Followed Hyperlink" xfId="12117" builtinId="9" hidden="1"/>
    <cellStyle name="Followed Hyperlink" xfId="12118" builtinId="9" hidden="1"/>
    <cellStyle name="Followed Hyperlink" xfId="12119" builtinId="9" hidden="1"/>
    <cellStyle name="Followed Hyperlink" xfId="12120" builtinId="9" hidden="1"/>
    <cellStyle name="Followed Hyperlink" xfId="12121" builtinId="9" hidden="1"/>
    <cellStyle name="Followed Hyperlink" xfId="12122" builtinId="9" hidden="1"/>
    <cellStyle name="Followed Hyperlink" xfId="12123" builtinId="9" hidden="1"/>
    <cellStyle name="Followed Hyperlink" xfId="12124" builtinId="9" hidden="1"/>
    <cellStyle name="Followed Hyperlink" xfId="12125" builtinId="9" hidden="1"/>
    <cellStyle name="Followed Hyperlink" xfId="12126" builtinId="9" hidden="1"/>
    <cellStyle name="Followed Hyperlink" xfId="12127" builtinId="9" hidden="1"/>
    <cellStyle name="Followed Hyperlink" xfId="12128" builtinId="9" hidden="1"/>
    <cellStyle name="Followed Hyperlink" xfId="12129" builtinId="9" hidden="1"/>
    <cellStyle name="Followed Hyperlink" xfId="12130" builtinId="9" hidden="1"/>
    <cellStyle name="Followed Hyperlink" xfId="12131" builtinId="9" hidden="1"/>
    <cellStyle name="Followed Hyperlink" xfId="12132" builtinId="9" hidden="1"/>
    <cellStyle name="Followed Hyperlink" xfId="12133" builtinId="9" hidden="1"/>
    <cellStyle name="Followed Hyperlink" xfId="12134" builtinId="9" hidden="1"/>
    <cellStyle name="Followed Hyperlink" xfId="11940" builtinId="9" hidden="1"/>
    <cellStyle name="Followed Hyperlink" xfId="11956" builtinId="9" hidden="1"/>
    <cellStyle name="Followed Hyperlink" xfId="11959" builtinId="9" hidden="1"/>
    <cellStyle name="Followed Hyperlink" xfId="11880" builtinId="9" hidden="1"/>
    <cellStyle name="Followed Hyperlink" xfId="11878" builtinId="9" hidden="1"/>
    <cellStyle name="Followed Hyperlink" xfId="11963" builtinId="9" hidden="1"/>
    <cellStyle name="Followed Hyperlink" xfId="11955" builtinId="9" hidden="1"/>
    <cellStyle name="Followed Hyperlink" xfId="11965" builtinId="9" hidden="1"/>
    <cellStyle name="Followed Hyperlink" xfId="11966" builtinId="9" hidden="1"/>
    <cellStyle name="Followed Hyperlink" xfId="11960" builtinId="9" hidden="1"/>
    <cellStyle name="Followed Hyperlink" xfId="11957" builtinId="9" hidden="1"/>
    <cellStyle name="Followed Hyperlink" xfId="11962" builtinId="9" hidden="1"/>
    <cellStyle name="Followed Hyperlink" xfId="11988" builtinId="9" hidden="1"/>
    <cellStyle name="Followed Hyperlink" xfId="11981" builtinId="9" hidden="1"/>
    <cellStyle name="Followed Hyperlink" xfId="11974" builtinId="9" hidden="1"/>
    <cellStyle name="Followed Hyperlink" xfId="11990" builtinId="9" hidden="1"/>
    <cellStyle name="Followed Hyperlink" xfId="11979" builtinId="9" hidden="1"/>
    <cellStyle name="Followed Hyperlink" xfId="11961" builtinId="9" hidden="1"/>
    <cellStyle name="Followed Hyperlink" xfId="11976" builtinId="9" hidden="1"/>
    <cellStyle name="Followed Hyperlink" xfId="11881" builtinId="9" hidden="1"/>
    <cellStyle name="Followed Hyperlink" xfId="11985" builtinId="9" hidden="1"/>
    <cellStyle name="Followed Hyperlink" xfId="11978" builtinId="9" hidden="1"/>
    <cellStyle name="Followed Hyperlink" xfId="11879" builtinId="9" hidden="1"/>
    <cellStyle name="Followed Hyperlink" xfId="11983" builtinId="9" hidden="1"/>
    <cellStyle name="Followed Hyperlink" xfId="11980" builtinId="9" hidden="1"/>
    <cellStyle name="Followed Hyperlink" xfId="11973" builtinId="9" hidden="1"/>
    <cellStyle name="Followed Hyperlink" xfId="11989" builtinId="9" hidden="1"/>
    <cellStyle name="Followed Hyperlink" xfId="11982" builtinId="9" hidden="1"/>
    <cellStyle name="Followed Hyperlink" xfId="11971" builtinId="9" hidden="1"/>
    <cellStyle name="Followed Hyperlink" xfId="11984" builtinId="9" hidden="1"/>
    <cellStyle name="Followed Hyperlink" xfId="11977" builtinId="9" hidden="1"/>
    <cellStyle name="Followed Hyperlink" xfId="11970" builtinId="9" hidden="1"/>
    <cellStyle name="Followed Hyperlink" xfId="11986" builtinId="9" hidden="1"/>
    <cellStyle name="Followed Hyperlink" xfId="11975" builtinId="9" hidden="1"/>
    <cellStyle name="Followed Hyperlink" xfId="11987" builtinId="9" hidden="1"/>
    <cellStyle name="Followed Hyperlink" xfId="12135" builtinId="9" hidden="1"/>
    <cellStyle name="Followed Hyperlink" xfId="12136" builtinId="9" hidden="1"/>
    <cellStyle name="Followed Hyperlink" xfId="12137" builtinId="9" hidden="1"/>
    <cellStyle name="Followed Hyperlink" xfId="12138" builtinId="9" hidden="1"/>
    <cellStyle name="Followed Hyperlink" xfId="12139" builtinId="9" hidden="1"/>
    <cellStyle name="Followed Hyperlink" xfId="12140" builtinId="9" hidden="1"/>
    <cellStyle name="Followed Hyperlink" xfId="12141" builtinId="9" hidden="1"/>
    <cellStyle name="Followed Hyperlink" xfId="12142" builtinId="9" hidden="1"/>
    <cellStyle name="Followed Hyperlink" xfId="12143" builtinId="9" hidden="1"/>
    <cellStyle name="Followed Hyperlink" xfId="12144" builtinId="9" hidden="1"/>
    <cellStyle name="Followed Hyperlink" xfId="12145" builtinId="9" hidden="1"/>
    <cellStyle name="Followed Hyperlink" xfId="12146" builtinId="9" hidden="1"/>
    <cellStyle name="Followed Hyperlink" xfId="12147" builtinId="9" hidden="1"/>
    <cellStyle name="Followed Hyperlink" xfId="12148" builtinId="9" hidden="1"/>
    <cellStyle name="Followed Hyperlink" xfId="12149" builtinId="9" hidden="1"/>
    <cellStyle name="Followed Hyperlink" xfId="12150" builtinId="9" hidden="1"/>
    <cellStyle name="Followed Hyperlink" xfId="12151" builtinId="9" hidden="1"/>
    <cellStyle name="Followed Hyperlink" xfId="12152" builtinId="9" hidden="1"/>
    <cellStyle name="Followed Hyperlink" xfId="12153" builtinId="9" hidden="1"/>
    <cellStyle name="Followed Hyperlink" xfId="12154" builtinId="9" hidden="1"/>
    <cellStyle name="Followed Hyperlink" xfId="12155" builtinId="9" hidden="1"/>
    <cellStyle name="Followed Hyperlink" xfId="12156" builtinId="9" hidden="1"/>
    <cellStyle name="Followed Hyperlink" xfId="12158" builtinId="9" hidden="1"/>
    <cellStyle name="Followed Hyperlink" xfId="12159" builtinId="9" hidden="1"/>
    <cellStyle name="Followed Hyperlink" xfId="12160" builtinId="9" hidden="1"/>
    <cellStyle name="Followed Hyperlink" xfId="12161" builtinId="9" hidden="1"/>
    <cellStyle name="Followed Hyperlink" xfId="12162" builtinId="9" hidden="1"/>
    <cellStyle name="Followed Hyperlink" xfId="12163" builtinId="9" hidden="1"/>
    <cellStyle name="Followed Hyperlink" xfId="12164" builtinId="9" hidden="1"/>
    <cellStyle name="Followed Hyperlink" xfId="12165" builtinId="9" hidden="1"/>
    <cellStyle name="Followed Hyperlink" xfId="12166" builtinId="9" hidden="1"/>
    <cellStyle name="Followed Hyperlink" xfId="12167" builtinId="9" hidden="1"/>
    <cellStyle name="Followed Hyperlink" xfId="12168" builtinId="9" hidden="1"/>
    <cellStyle name="Followed Hyperlink" xfId="12169" builtinId="9" hidden="1"/>
    <cellStyle name="Followed Hyperlink" xfId="12170" builtinId="9" hidden="1"/>
    <cellStyle name="Followed Hyperlink" xfId="12171" builtinId="9" hidden="1"/>
    <cellStyle name="Followed Hyperlink" xfId="12206" builtinId="9" hidden="1"/>
    <cellStyle name="Followed Hyperlink" xfId="12205" builtinId="9" hidden="1"/>
    <cellStyle name="Followed Hyperlink" xfId="11967" builtinId="9" hidden="1"/>
    <cellStyle name="Followed Hyperlink" xfId="11968" builtinId="9" hidden="1"/>
    <cellStyle name="Followed Hyperlink" xfId="12180" builtinId="9" hidden="1"/>
    <cellStyle name="Followed Hyperlink" xfId="12178" builtinId="9" hidden="1"/>
    <cellStyle name="Followed Hyperlink" xfId="12157" builtinId="9" hidden="1"/>
    <cellStyle name="Followed Hyperlink" xfId="12175" builtinId="9" hidden="1"/>
    <cellStyle name="Followed Hyperlink" xfId="12174" builtinId="9" hidden="1"/>
    <cellStyle name="Followed Hyperlink" xfId="12173" builtinId="9" hidden="1"/>
    <cellStyle name="Followed Hyperlink" xfId="12172" builtinId="9" hidden="1"/>
    <cellStyle name="Followed Hyperlink" xfId="12176" builtinId="9" hidden="1"/>
    <cellStyle name="Followed Hyperlink" xfId="12182" builtinId="9" hidden="1"/>
    <cellStyle name="Followed Hyperlink" xfId="12181" builtinId="9" hidden="1"/>
    <cellStyle name="Followed Hyperlink" xfId="12179" builtinId="9" hidden="1"/>
    <cellStyle name="Followed Hyperlink" xfId="12177" builtinId="9" hidden="1"/>
    <cellStyle name="Followed Hyperlink" xfId="12201" builtinId="9" hidden="1"/>
    <cellStyle name="Followed Hyperlink" xfId="12197" builtinId="9" hidden="1"/>
    <cellStyle name="Followed Hyperlink" xfId="12193" builtinId="9" hidden="1"/>
    <cellStyle name="Followed Hyperlink" xfId="12189" builtinId="9" hidden="1"/>
    <cellStyle name="Followed Hyperlink" xfId="12185" builtinId="9" hidden="1"/>
    <cellStyle name="Followed Hyperlink" xfId="11964" builtinId="9" hidden="1"/>
    <cellStyle name="Followed Hyperlink" xfId="12204" builtinId="9" hidden="1"/>
    <cellStyle name="Followed Hyperlink" xfId="12200" builtinId="9" hidden="1"/>
    <cellStyle name="Followed Hyperlink" xfId="12196" builtinId="9" hidden="1"/>
    <cellStyle name="Followed Hyperlink" xfId="12192" builtinId="9" hidden="1"/>
    <cellStyle name="Followed Hyperlink" xfId="12188" builtinId="9" hidden="1"/>
    <cellStyle name="Followed Hyperlink" xfId="12184" builtinId="9" hidden="1"/>
    <cellStyle name="Followed Hyperlink" xfId="12203" builtinId="9" hidden="1"/>
    <cellStyle name="Followed Hyperlink" xfId="12199" builtinId="9" hidden="1"/>
    <cellStyle name="Followed Hyperlink" xfId="12195" builtinId="9" hidden="1"/>
    <cellStyle name="Followed Hyperlink" xfId="12191" builtinId="9" hidden="1"/>
    <cellStyle name="Followed Hyperlink" xfId="12187" builtinId="9" hidden="1"/>
    <cellStyle name="Followed Hyperlink" xfId="12207" builtinId="9" hidden="1"/>
    <cellStyle name="Followed Hyperlink" xfId="11958" builtinId="9" hidden="1"/>
    <cellStyle name="Followed Hyperlink" xfId="12202" builtinId="9" hidden="1"/>
    <cellStyle name="Followed Hyperlink" xfId="12198" builtinId="9" hidden="1"/>
    <cellStyle name="Followed Hyperlink" xfId="12194" builtinId="9" hidden="1"/>
    <cellStyle name="Followed Hyperlink" xfId="12190" builtinId="9" hidden="1"/>
    <cellStyle name="Followed Hyperlink" xfId="12186" builtinId="9" hidden="1"/>
    <cellStyle name="Followed Hyperlink" xfId="12183" builtinId="9" hidden="1"/>
    <cellStyle name="Followed Hyperlink" xfId="12208" builtinId="9" hidden="1"/>
    <cellStyle name="Followed Hyperlink" xfId="12209" builtinId="9" hidden="1"/>
    <cellStyle name="Followed Hyperlink" xfId="12210" builtinId="9" hidden="1"/>
    <cellStyle name="Followed Hyperlink" xfId="12211" builtinId="9" hidden="1"/>
    <cellStyle name="Followed Hyperlink" xfId="12212" builtinId="9" hidden="1"/>
    <cellStyle name="Followed Hyperlink" xfId="12213" builtinId="9" hidden="1"/>
    <cellStyle name="Followed Hyperlink" xfId="12214" builtinId="9" hidden="1"/>
    <cellStyle name="Followed Hyperlink" xfId="12215" builtinId="9" hidden="1"/>
    <cellStyle name="Followed Hyperlink" xfId="12216" builtinId="9" hidden="1"/>
    <cellStyle name="Followed Hyperlink" xfId="12217" builtinId="9" hidden="1"/>
    <cellStyle name="Followed Hyperlink" xfId="12218" builtinId="9" hidden="1"/>
    <cellStyle name="Followed Hyperlink" xfId="12219" builtinId="9" hidden="1"/>
    <cellStyle name="Followed Hyperlink" xfId="12220" builtinId="9" hidden="1"/>
    <cellStyle name="Followed Hyperlink" xfId="12221" builtinId="9" hidden="1"/>
    <cellStyle name="Followed Hyperlink" xfId="12222" builtinId="9" hidden="1"/>
    <cellStyle name="Followed Hyperlink" xfId="12223" builtinId="9" hidden="1"/>
    <cellStyle name="Followed Hyperlink" xfId="12224" builtinId="9" hidden="1"/>
    <cellStyle name="Followed Hyperlink" xfId="12225" builtinId="9" hidden="1"/>
    <cellStyle name="Followed Hyperlink" xfId="12226" builtinId="9" hidden="1"/>
    <cellStyle name="Followed Hyperlink" xfId="12227" builtinId="9" hidden="1"/>
    <cellStyle name="Followed Hyperlink" xfId="12228" builtinId="9" hidden="1"/>
    <cellStyle name="Followed Hyperlink" xfId="12229" builtinId="9" hidden="1"/>
    <cellStyle name="Followed Hyperlink" xfId="12230" builtinId="9" hidden="1"/>
    <cellStyle name="Followed Hyperlink" xfId="12231" builtinId="9" hidden="1"/>
    <cellStyle name="Followed Hyperlink" xfId="12232" builtinId="9" hidden="1"/>
    <cellStyle name="Followed Hyperlink" xfId="12233" builtinId="9" hidden="1"/>
    <cellStyle name="Followed Hyperlink" xfId="12234" builtinId="9" hidden="1"/>
    <cellStyle name="Followed Hyperlink" xfId="12235" builtinId="9" hidden="1"/>
    <cellStyle name="Followed Hyperlink" xfId="12236" builtinId="9" hidden="1"/>
    <cellStyle name="Followed Hyperlink" xfId="12237" builtinId="9" hidden="1"/>
    <cellStyle name="Followed Hyperlink" xfId="12238" builtinId="9" hidden="1"/>
    <cellStyle name="Followed Hyperlink" xfId="12242" builtinId="9" hidden="1"/>
    <cellStyle name="Followed Hyperlink" xfId="12243" builtinId="9" hidden="1"/>
    <cellStyle name="Followed Hyperlink" xfId="12244" builtinId="9" hidden="1"/>
    <cellStyle name="Followed Hyperlink" xfId="12245" builtinId="9" hidden="1"/>
    <cellStyle name="Followed Hyperlink" xfId="12246" builtinId="9" hidden="1"/>
    <cellStyle name="Followed Hyperlink" xfId="12247" builtinId="9" hidden="1"/>
    <cellStyle name="Followed Hyperlink" xfId="12248" builtinId="9" hidden="1"/>
    <cellStyle name="Followed Hyperlink" xfId="12249" builtinId="9" hidden="1"/>
    <cellStyle name="Followed Hyperlink" xfId="12250" builtinId="9" hidden="1"/>
    <cellStyle name="Followed Hyperlink" xfId="12251" builtinId="9" hidden="1"/>
    <cellStyle name="Followed Hyperlink" xfId="12252" builtinId="9" hidden="1"/>
    <cellStyle name="Followed Hyperlink" xfId="12253" builtinId="9" hidden="1"/>
    <cellStyle name="Followed Hyperlink" xfId="12254" builtinId="9" hidden="1"/>
    <cellStyle name="Followed Hyperlink" xfId="12255" builtinId="9" hidden="1"/>
    <cellStyle name="Followed Hyperlink" xfId="12256" builtinId="9" hidden="1"/>
    <cellStyle name="Followed Hyperlink" xfId="12257" builtinId="9" hidden="1"/>
    <cellStyle name="Followed Hyperlink" xfId="12258" builtinId="9" hidden="1"/>
    <cellStyle name="Followed Hyperlink" xfId="12259" builtinId="9" hidden="1"/>
    <cellStyle name="Followed Hyperlink" xfId="12260" builtinId="9" hidden="1"/>
    <cellStyle name="Followed Hyperlink" xfId="12261" builtinId="9" hidden="1"/>
    <cellStyle name="Followed Hyperlink" xfId="12262" builtinId="9" hidden="1"/>
    <cellStyle name="Followed Hyperlink" xfId="12263" builtinId="9" hidden="1"/>
    <cellStyle name="Followed Hyperlink" xfId="12264" builtinId="9" hidden="1"/>
    <cellStyle name="Followed Hyperlink" xfId="12265" builtinId="9" hidden="1"/>
    <cellStyle name="Followed Hyperlink" xfId="12266" builtinId="9" hidden="1"/>
    <cellStyle name="Followed Hyperlink" xfId="12267" builtinId="9" hidden="1"/>
    <cellStyle name="Followed Hyperlink" xfId="12268" builtinId="9" hidden="1"/>
    <cellStyle name="Followed Hyperlink" xfId="12269" builtinId="9" hidden="1"/>
    <cellStyle name="Followed Hyperlink" xfId="12270" builtinId="9" hidden="1"/>
    <cellStyle name="Followed Hyperlink" xfId="12271" builtinId="9" hidden="1"/>
    <cellStyle name="Followed Hyperlink" xfId="12272" builtinId="9" hidden="1"/>
    <cellStyle name="Followed Hyperlink" xfId="12273" builtinId="9" hidden="1"/>
    <cellStyle name="Followed Hyperlink" xfId="12274" builtinId="9" hidden="1"/>
    <cellStyle name="Followed Hyperlink" xfId="12275" builtinId="9" hidden="1"/>
    <cellStyle name="Followed Hyperlink" xfId="12276" builtinId="9" hidden="1"/>
    <cellStyle name="Followed Hyperlink" xfId="12277" builtinId="9" hidden="1"/>
    <cellStyle name="Followed Hyperlink" xfId="12278" builtinId="9" hidden="1"/>
    <cellStyle name="Followed Hyperlink" xfId="12279" builtinId="9" hidden="1"/>
    <cellStyle name="Followed Hyperlink" xfId="12280" builtinId="9" hidden="1"/>
    <cellStyle name="Followed Hyperlink" xfId="12281" builtinId="9" hidden="1"/>
    <cellStyle name="Followed Hyperlink" xfId="12282" builtinId="9" hidden="1"/>
    <cellStyle name="Followed Hyperlink" xfId="12283" builtinId="9" hidden="1"/>
    <cellStyle name="Followed Hyperlink" xfId="12284" builtinId="9" hidden="1"/>
    <cellStyle name="Followed Hyperlink" xfId="12285" builtinId="9" hidden="1"/>
    <cellStyle name="Followed Hyperlink" xfId="12286" builtinId="9" hidden="1"/>
    <cellStyle name="Followed Hyperlink" xfId="12287" builtinId="9" hidden="1"/>
    <cellStyle name="Followed Hyperlink" xfId="12288" builtinId="9" hidden="1"/>
    <cellStyle name="Followed Hyperlink" xfId="12289" builtinId="9" hidden="1"/>
    <cellStyle name="Followed Hyperlink" xfId="12290" builtinId="9" hidden="1"/>
    <cellStyle name="Followed Hyperlink" xfId="12291" builtinId="9" hidden="1"/>
    <cellStyle name="Followed Hyperlink" xfId="12292" builtinId="9" hidden="1"/>
    <cellStyle name="Followed Hyperlink" xfId="12293" builtinId="9" hidden="1"/>
    <cellStyle name="Followed Hyperlink" xfId="12294" builtinId="9" hidden="1"/>
    <cellStyle name="Followed Hyperlink" xfId="12295" builtinId="9" hidden="1"/>
    <cellStyle name="Followed Hyperlink" xfId="12296" builtinId="9" hidden="1"/>
    <cellStyle name="Followed Hyperlink" xfId="12297" builtinId="9" hidden="1"/>
    <cellStyle name="Followed Hyperlink" xfId="12298" builtinId="9" hidden="1"/>
    <cellStyle name="Followed Hyperlink" xfId="12299" builtinId="9" hidden="1"/>
    <cellStyle name="Followed Hyperlink" xfId="12300" builtinId="9" hidden="1"/>
    <cellStyle name="Followed Hyperlink" xfId="12301" builtinId="9" hidden="1"/>
    <cellStyle name="Followed Hyperlink" xfId="12302" builtinId="9" hidden="1"/>
    <cellStyle name="Followed Hyperlink" xfId="12303" builtinId="9" hidden="1"/>
    <cellStyle name="Followed Hyperlink" xfId="12304" builtinId="9" hidden="1"/>
    <cellStyle name="Followed Hyperlink" xfId="12305" builtinId="9" hidden="1"/>
    <cellStyle name="Followed Hyperlink" xfId="12306" builtinId="9" hidden="1"/>
    <cellStyle name="Followed Hyperlink" xfId="12307" builtinId="9" hidden="1"/>
    <cellStyle name="Followed Hyperlink" xfId="12308" builtinId="9" hidden="1"/>
    <cellStyle name="Followed Hyperlink" xfId="12309" builtinId="9" hidden="1"/>
    <cellStyle name="Followed Hyperlink" xfId="12310" builtinId="9" hidden="1"/>
    <cellStyle name="Followed Hyperlink" xfId="12311" builtinId="9" hidden="1"/>
    <cellStyle name="Followed Hyperlink" xfId="12312" builtinId="9" hidden="1"/>
    <cellStyle name="Followed Hyperlink" xfId="12313" builtinId="9" hidden="1"/>
    <cellStyle name="Followed Hyperlink" xfId="12476" builtinId="9" hidden="1"/>
    <cellStyle name="Followed Hyperlink" xfId="12477" builtinId="9" hidden="1"/>
    <cellStyle name="Followed Hyperlink" xfId="12478" builtinId="9" hidden="1"/>
    <cellStyle name="Followed Hyperlink" xfId="12479" builtinId="9" hidden="1"/>
    <cellStyle name="Followed Hyperlink" xfId="12480" builtinId="9" hidden="1"/>
    <cellStyle name="Followed Hyperlink" xfId="12481" builtinId="9" hidden="1"/>
    <cellStyle name="Followed Hyperlink" xfId="12482" builtinId="9" hidden="1"/>
    <cellStyle name="Followed Hyperlink" xfId="12483" builtinId="9" hidden="1"/>
    <cellStyle name="Followed Hyperlink" xfId="12484" builtinId="9" hidden="1"/>
    <cellStyle name="Followed Hyperlink" xfId="12485" builtinId="9" hidden="1"/>
    <cellStyle name="Followed Hyperlink" xfId="12486" builtinId="9" hidden="1"/>
    <cellStyle name="Followed Hyperlink" xfId="12487" builtinId="9" hidden="1"/>
    <cellStyle name="Followed Hyperlink" xfId="12488" builtinId="9" hidden="1"/>
    <cellStyle name="Followed Hyperlink" xfId="12489" builtinId="9" hidden="1"/>
    <cellStyle name="Followed Hyperlink" xfId="12490" builtinId="9" hidden="1"/>
    <cellStyle name="Followed Hyperlink" xfId="12491" builtinId="9" hidden="1"/>
    <cellStyle name="Followed Hyperlink" xfId="12492" builtinId="9" hidden="1"/>
    <cellStyle name="Followed Hyperlink" xfId="12493" builtinId="9" hidden="1"/>
    <cellStyle name="Followed Hyperlink" xfId="12494" builtinId="9" hidden="1"/>
    <cellStyle name="Followed Hyperlink" xfId="12495" builtinId="9" hidden="1"/>
    <cellStyle name="Followed Hyperlink" xfId="12496" builtinId="9" hidden="1"/>
    <cellStyle name="Followed Hyperlink" xfId="12497" builtinId="9" hidden="1"/>
    <cellStyle name="Followed Hyperlink" xfId="12498" builtinId="9" hidden="1"/>
    <cellStyle name="Followed Hyperlink" xfId="12499" builtinId="9" hidden="1"/>
    <cellStyle name="Followed Hyperlink" xfId="12500" builtinId="9" hidden="1"/>
    <cellStyle name="Followed Hyperlink" xfId="12501" builtinId="9" hidden="1"/>
    <cellStyle name="Followed Hyperlink" xfId="12502" builtinId="9" hidden="1"/>
    <cellStyle name="Followed Hyperlink" xfId="12503" builtinId="9" hidden="1"/>
    <cellStyle name="Followed Hyperlink" xfId="12504" builtinId="9" hidden="1"/>
    <cellStyle name="Followed Hyperlink" xfId="12505" builtinId="9" hidden="1"/>
    <cellStyle name="Followed Hyperlink" xfId="12506" builtinId="9" hidden="1"/>
    <cellStyle name="Followed Hyperlink" xfId="12507" builtinId="9" hidden="1"/>
    <cellStyle name="Followed Hyperlink" xfId="12508" builtinId="9" hidden="1"/>
    <cellStyle name="Followed Hyperlink" xfId="12509" builtinId="9" hidden="1"/>
    <cellStyle name="Followed Hyperlink" xfId="12510" builtinId="9" hidden="1"/>
    <cellStyle name="Followed Hyperlink" xfId="12511" builtinId="9" hidden="1"/>
    <cellStyle name="Followed Hyperlink" xfId="12512" builtinId="9" hidden="1"/>
    <cellStyle name="Followed Hyperlink" xfId="12513" builtinId="9" hidden="1"/>
    <cellStyle name="Followed Hyperlink" xfId="12514" builtinId="9" hidden="1"/>
    <cellStyle name="Followed Hyperlink" xfId="12515" builtinId="9" hidden="1"/>
    <cellStyle name="Followed Hyperlink" xfId="12516" builtinId="9" hidden="1"/>
    <cellStyle name="Followed Hyperlink" xfId="12517" builtinId="9" hidden="1"/>
    <cellStyle name="Followed Hyperlink" xfId="12518" builtinId="9" hidden="1"/>
    <cellStyle name="Followed Hyperlink" xfId="12519" builtinId="9" hidden="1"/>
    <cellStyle name="Followed Hyperlink" xfId="12520" builtinId="9" hidden="1"/>
    <cellStyle name="Followed Hyperlink" xfId="12521" builtinId="9" hidden="1"/>
    <cellStyle name="Followed Hyperlink" xfId="12522" builtinId="9" hidden="1"/>
    <cellStyle name="Followed Hyperlink" xfId="12523" builtinId="9" hidden="1"/>
    <cellStyle name="Followed Hyperlink" xfId="12524" builtinId="9" hidden="1"/>
    <cellStyle name="Followed Hyperlink" xfId="12525" builtinId="9" hidden="1"/>
    <cellStyle name="Followed Hyperlink" xfId="12526" builtinId="9" hidden="1"/>
    <cellStyle name="Followed Hyperlink" xfId="12527" builtinId="9" hidden="1"/>
    <cellStyle name="Followed Hyperlink" xfId="12528" builtinId="9" hidden="1"/>
    <cellStyle name="Followed Hyperlink" xfId="12529" builtinId="9" hidden="1"/>
    <cellStyle name="Followed Hyperlink" xfId="12530" builtinId="9" hidden="1"/>
    <cellStyle name="Followed Hyperlink" xfId="12531" builtinId="9" hidden="1"/>
    <cellStyle name="Followed Hyperlink" xfId="12532" builtinId="9" hidden="1"/>
    <cellStyle name="Followed Hyperlink" xfId="12533" builtinId="9" hidden="1"/>
    <cellStyle name="Followed Hyperlink" xfId="12534" builtinId="9" hidden="1"/>
    <cellStyle name="Followed Hyperlink" xfId="12535" builtinId="9" hidden="1"/>
    <cellStyle name="Followed Hyperlink" xfId="12536" builtinId="9" hidden="1"/>
    <cellStyle name="Followed Hyperlink" xfId="12537" builtinId="9" hidden="1"/>
    <cellStyle name="Followed Hyperlink" xfId="12538" builtinId="9" hidden="1"/>
    <cellStyle name="Followed Hyperlink" xfId="12539" builtinId="9" hidden="1"/>
    <cellStyle name="Followed Hyperlink" xfId="12540" builtinId="9" hidden="1"/>
    <cellStyle name="Followed Hyperlink" xfId="12541" builtinId="9" hidden="1"/>
    <cellStyle name="Followed Hyperlink" xfId="12542" builtinId="9" hidden="1"/>
    <cellStyle name="Followed Hyperlink" xfId="12543" builtinId="9" hidden="1"/>
    <cellStyle name="Followed Hyperlink" xfId="12544" builtinId="9" hidden="1"/>
    <cellStyle name="Followed Hyperlink" xfId="12545" builtinId="9" hidden="1"/>
    <cellStyle name="Followed Hyperlink" xfId="12546" builtinId="9" hidden="1"/>
    <cellStyle name="Followed Hyperlink" xfId="12547" builtinId="9" hidden="1"/>
    <cellStyle name="Followed Hyperlink" xfId="12581" builtinId="9" hidden="1"/>
    <cellStyle name="Followed Hyperlink" xfId="12582" builtinId="9" hidden="1"/>
    <cellStyle name="Followed Hyperlink" xfId="12583" builtinId="9" hidden="1"/>
    <cellStyle name="Followed Hyperlink" xfId="12584" builtinId="9" hidden="1"/>
    <cellStyle name="Followed Hyperlink" xfId="12585" builtinId="9" hidden="1"/>
    <cellStyle name="Followed Hyperlink" xfId="12586" builtinId="9" hidden="1"/>
    <cellStyle name="Followed Hyperlink" xfId="12587" builtinId="9" hidden="1"/>
    <cellStyle name="Followed Hyperlink" xfId="12588" builtinId="9" hidden="1"/>
    <cellStyle name="Followed Hyperlink" xfId="12589" builtinId="9" hidden="1"/>
    <cellStyle name="Followed Hyperlink" xfId="12590" builtinId="9" hidden="1"/>
    <cellStyle name="Followed Hyperlink" xfId="12591" builtinId="9" hidden="1"/>
    <cellStyle name="Followed Hyperlink" xfId="12592" builtinId="9" hidden="1"/>
    <cellStyle name="Followed Hyperlink" xfId="12593" builtinId="9" hidden="1"/>
    <cellStyle name="Followed Hyperlink" xfId="12594" builtinId="9" hidden="1"/>
    <cellStyle name="Followed Hyperlink" xfId="12595" builtinId="9" hidden="1"/>
    <cellStyle name="Followed Hyperlink" xfId="12596" builtinId="9" hidden="1"/>
    <cellStyle name="Followed Hyperlink" xfId="12597" builtinId="9" hidden="1"/>
    <cellStyle name="Followed Hyperlink" xfId="12598" builtinId="9" hidden="1"/>
    <cellStyle name="Followed Hyperlink" xfId="12599" builtinId="9" hidden="1"/>
    <cellStyle name="Followed Hyperlink" xfId="12600" builtinId="9" hidden="1"/>
    <cellStyle name="Followed Hyperlink" xfId="12601" builtinId="9" hidden="1"/>
    <cellStyle name="Followed Hyperlink" xfId="12602" builtinId="9" hidden="1"/>
    <cellStyle name="Followed Hyperlink" xfId="12603" builtinId="9" hidden="1"/>
    <cellStyle name="Followed Hyperlink" xfId="12604" builtinId="9" hidden="1"/>
    <cellStyle name="Followed Hyperlink" xfId="12605" builtinId="9" hidden="1"/>
    <cellStyle name="Followed Hyperlink" xfId="12606" builtinId="9" hidden="1"/>
    <cellStyle name="Followed Hyperlink" xfId="12607" builtinId="9" hidden="1"/>
    <cellStyle name="Followed Hyperlink" xfId="12608" builtinId="9" hidden="1"/>
    <cellStyle name="Followed Hyperlink" xfId="12609" builtinId="9" hidden="1"/>
    <cellStyle name="Followed Hyperlink" xfId="12610" builtinId="9" hidden="1"/>
    <cellStyle name="Followed Hyperlink" xfId="12611" builtinId="9" hidden="1"/>
    <cellStyle name="Followed Hyperlink" xfId="12612" builtinId="9" hidden="1"/>
    <cellStyle name="Followed Hyperlink" xfId="12613" builtinId="9" hidden="1"/>
    <cellStyle name="Followed Hyperlink" xfId="12614" builtinId="9" hidden="1"/>
    <cellStyle name="Followed Hyperlink" xfId="12615" builtinId="9" hidden="1"/>
    <cellStyle name="Followed Hyperlink" xfId="12616" builtinId="9" hidden="1"/>
    <cellStyle name="Followed Hyperlink" xfId="12617" builtinId="9" hidden="1"/>
    <cellStyle name="Followed Hyperlink" xfId="12618" builtinId="9" hidden="1"/>
    <cellStyle name="Followed Hyperlink" xfId="12619" builtinId="9" hidden="1"/>
    <cellStyle name="Followed Hyperlink" xfId="12620" builtinId="9" hidden="1"/>
    <cellStyle name="Followed Hyperlink" xfId="12621" builtinId="9" hidden="1"/>
    <cellStyle name="Followed Hyperlink" xfId="12622" builtinId="9" hidden="1"/>
    <cellStyle name="Followed Hyperlink" xfId="12623" builtinId="9" hidden="1"/>
    <cellStyle name="Followed Hyperlink" xfId="12624" builtinId="9" hidden="1"/>
    <cellStyle name="Followed Hyperlink" xfId="12625" builtinId="9" hidden="1"/>
    <cellStyle name="Followed Hyperlink" xfId="12626" builtinId="9" hidden="1"/>
    <cellStyle name="Followed Hyperlink" xfId="12627" builtinId="9" hidden="1"/>
    <cellStyle name="Followed Hyperlink" xfId="12628" builtinId="9" hidden="1"/>
    <cellStyle name="Followed Hyperlink" xfId="12629" builtinId="9" hidden="1"/>
    <cellStyle name="Followed Hyperlink" xfId="12630" builtinId="9" hidden="1"/>
    <cellStyle name="Followed Hyperlink" xfId="12631" builtinId="9" hidden="1"/>
    <cellStyle name="Followed Hyperlink" xfId="12632" builtinId="9" hidden="1"/>
    <cellStyle name="Followed Hyperlink" xfId="12633" builtinId="9" hidden="1"/>
    <cellStyle name="Followed Hyperlink" xfId="12634" builtinId="9" hidden="1"/>
    <cellStyle name="Followed Hyperlink" xfId="12635" builtinId="9" hidden="1"/>
    <cellStyle name="Followed Hyperlink" xfId="12636" builtinId="9" hidden="1"/>
    <cellStyle name="Followed Hyperlink" xfId="12637" builtinId="9" hidden="1"/>
    <cellStyle name="Followed Hyperlink" xfId="12638" builtinId="9" hidden="1"/>
    <cellStyle name="Followed Hyperlink" xfId="12639" builtinId="9" hidden="1"/>
    <cellStyle name="Followed Hyperlink" xfId="12640" builtinId="9" hidden="1"/>
    <cellStyle name="Followed Hyperlink" xfId="12641" builtinId="9" hidden="1"/>
    <cellStyle name="Followed Hyperlink" xfId="12642" builtinId="9" hidden="1"/>
    <cellStyle name="Followed Hyperlink" xfId="12643" builtinId="9" hidden="1"/>
    <cellStyle name="Followed Hyperlink" xfId="12644" builtinId="9" hidden="1"/>
    <cellStyle name="Followed Hyperlink" xfId="12645" builtinId="9" hidden="1"/>
    <cellStyle name="Followed Hyperlink" xfId="12646" builtinId="9" hidden="1"/>
    <cellStyle name="Followed Hyperlink" xfId="12647" builtinId="9" hidden="1"/>
    <cellStyle name="Followed Hyperlink" xfId="12648" builtinId="9" hidden="1"/>
    <cellStyle name="Followed Hyperlink" xfId="12649" builtinId="9" hidden="1"/>
    <cellStyle name="Followed Hyperlink" xfId="12650" builtinId="9" hidden="1"/>
    <cellStyle name="Followed Hyperlink" xfId="12651" builtinId="9" hidden="1"/>
    <cellStyle name="Followed Hyperlink" xfId="12652" builtinId="9" hidden="1"/>
    <cellStyle name="Followed Hyperlink" xfId="12553" builtinId="9" hidden="1"/>
    <cellStyle name="Followed Hyperlink" xfId="12558" builtinId="9" hidden="1"/>
    <cellStyle name="Followed Hyperlink" xfId="12550" builtinId="9" hidden="1"/>
    <cellStyle name="Followed Hyperlink" xfId="12559" builtinId="9" hidden="1"/>
    <cellStyle name="Followed Hyperlink" xfId="12549" builtinId="9" hidden="1"/>
    <cellStyle name="Followed Hyperlink" xfId="12556" builtinId="9" hidden="1"/>
    <cellStyle name="Followed Hyperlink" xfId="12475" builtinId="9" hidden="1"/>
    <cellStyle name="Followed Hyperlink" xfId="12555" builtinId="9" hidden="1"/>
    <cellStyle name="Followed Hyperlink" xfId="12548" builtinId="9" hidden="1"/>
    <cellStyle name="Followed Hyperlink" xfId="12554" builtinId="9" hidden="1"/>
    <cellStyle name="Followed Hyperlink" xfId="12577" builtinId="9" hidden="1"/>
    <cellStyle name="Followed Hyperlink" xfId="12557" builtinId="9" hidden="1"/>
    <cellStyle name="Followed Hyperlink" xfId="12552" builtinId="9" hidden="1"/>
    <cellStyle name="Followed Hyperlink" xfId="12551" builtinId="9" hidden="1"/>
    <cellStyle name="Followed Hyperlink" xfId="12560" builtinId="9" hidden="1"/>
    <cellStyle name="Followed Hyperlink" xfId="12574" builtinId="9" hidden="1"/>
    <cellStyle name="Followed Hyperlink" xfId="12572" builtinId="9" hidden="1"/>
    <cellStyle name="Followed Hyperlink" xfId="12565" builtinId="9" hidden="1"/>
    <cellStyle name="Followed Hyperlink" xfId="12580" builtinId="9" hidden="1"/>
    <cellStyle name="Followed Hyperlink" xfId="12570" builtinId="9" hidden="1"/>
    <cellStyle name="Followed Hyperlink" xfId="12655" builtinId="9" hidden="1"/>
    <cellStyle name="Followed Hyperlink" xfId="12563" builtinId="9" hidden="1"/>
    <cellStyle name="Followed Hyperlink" xfId="12578" builtinId="9" hidden="1"/>
    <cellStyle name="Followed Hyperlink" xfId="12575" builtinId="9" hidden="1"/>
    <cellStyle name="Followed Hyperlink" xfId="12569" builtinId="9" hidden="1"/>
    <cellStyle name="Followed Hyperlink" xfId="12474" builtinId="9" hidden="1"/>
    <cellStyle name="Followed Hyperlink" xfId="12654" builtinId="9" hidden="1"/>
    <cellStyle name="Followed Hyperlink" xfId="12567" builtinId="9" hidden="1"/>
    <cellStyle name="Followed Hyperlink" xfId="12564" builtinId="9" hidden="1"/>
    <cellStyle name="Followed Hyperlink" xfId="12579" builtinId="9" hidden="1"/>
    <cellStyle name="Followed Hyperlink" xfId="12573" builtinId="9" hidden="1"/>
    <cellStyle name="Followed Hyperlink" xfId="12562" builtinId="9" hidden="1"/>
    <cellStyle name="Followed Hyperlink" xfId="12653" builtinId="9" hidden="1"/>
    <cellStyle name="Followed Hyperlink" xfId="12571" builtinId="9" hidden="1"/>
    <cellStyle name="Followed Hyperlink" xfId="12568" builtinId="9" hidden="1"/>
    <cellStyle name="Followed Hyperlink" xfId="12561" builtinId="9" hidden="1"/>
    <cellStyle name="Followed Hyperlink" xfId="12576" builtinId="9" hidden="1"/>
    <cellStyle name="Followed Hyperlink" xfId="12566" builtinId="9" hidden="1"/>
    <cellStyle name="Followed Hyperlink" xfId="12656" builtinId="9" hidden="1"/>
    <cellStyle name="Followed Hyperlink" xfId="12657" builtinId="9" hidden="1"/>
    <cellStyle name="Followed Hyperlink" xfId="12658" builtinId="9" hidden="1"/>
    <cellStyle name="Followed Hyperlink" xfId="12659" builtinId="9" hidden="1"/>
    <cellStyle name="Followed Hyperlink" xfId="12660" builtinId="9" hidden="1"/>
    <cellStyle name="Followed Hyperlink" xfId="12661" builtinId="9" hidden="1"/>
    <cellStyle name="Followed Hyperlink" xfId="12662" builtinId="9" hidden="1"/>
    <cellStyle name="Followed Hyperlink" xfId="12663" builtinId="9" hidden="1"/>
    <cellStyle name="Followed Hyperlink" xfId="12664" builtinId="9" hidden="1"/>
    <cellStyle name="Followed Hyperlink" xfId="12665" builtinId="9" hidden="1"/>
    <cellStyle name="Followed Hyperlink" xfId="12666" builtinId="9" hidden="1"/>
    <cellStyle name="Followed Hyperlink" xfId="12667" builtinId="9" hidden="1"/>
    <cellStyle name="Followed Hyperlink" xfId="12668" builtinId="9" hidden="1"/>
    <cellStyle name="Followed Hyperlink" xfId="12669" builtinId="9" hidden="1"/>
    <cellStyle name="Followed Hyperlink" xfId="12670" builtinId="9" hidden="1"/>
    <cellStyle name="Followed Hyperlink" xfId="12671" builtinId="9" hidden="1"/>
    <cellStyle name="Followed Hyperlink" xfId="12672" builtinId="9" hidden="1"/>
    <cellStyle name="Followed Hyperlink" xfId="12673" builtinId="9" hidden="1"/>
    <cellStyle name="Followed Hyperlink" xfId="12674" builtinId="9" hidden="1"/>
    <cellStyle name="Followed Hyperlink" xfId="12675" builtinId="9" hidden="1"/>
    <cellStyle name="Followed Hyperlink" xfId="12676" builtinId="9" hidden="1"/>
    <cellStyle name="Followed Hyperlink" xfId="12677" builtinId="9" hidden="1"/>
    <cellStyle name="Followed Hyperlink" xfId="12678" builtinId="9" hidden="1"/>
    <cellStyle name="Followed Hyperlink" xfId="12679" builtinId="9" hidden="1"/>
    <cellStyle name="Followed Hyperlink" xfId="12680" builtinId="9" hidden="1"/>
    <cellStyle name="Followed Hyperlink" xfId="12681" builtinId="9" hidden="1"/>
    <cellStyle name="Followed Hyperlink" xfId="12682" builtinId="9" hidden="1"/>
    <cellStyle name="Followed Hyperlink" xfId="12683" builtinId="9" hidden="1"/>
    <cellStyle name="Followed Hyperlink" xfId="12684" builtinId="9" hidden="1"/>
    <cellStyle name="Followed Hyperlink" xfId="12685" builtinId="9" hidden="1"/>
    <cellStyle name="Followed Hyperlink" xfId="12686" builtinId="9" hidden="1"/>
    <cellStyle name="Followed Hyperlink" xfId="12687" builtinId="9" hidden="1"/>
    <cellStyle name="Followed Hyperlink" xfId="12688" builtinId="9" hidden="1"/>
    <cellStyle name="Followed Hyperlink" xfId="12689" builtinId="9" hidden="1"/>
    <cellStyle name="Followed Hyperlink" xfId="12694" builtinId="9" hidden="1"/>
    <cellStyle name="Followed Hyperlink" xfId="12695" builtinId="9" hidden="1"/>
    <cellStyle name="Followed Hyperlink" xfId="12696" builtinId="9" hidden="1"/>
    <cellStyle name="Followed Hyperlink" xfId="12697" builtinId="9" hidden="1"/>
    <cellStyle name="Followed Hyperlink" xfId="12698" builtinId="9" hidden="1"/>
    <cellStyle name="Followed Hyperlink" xfId="12699" builtinId="9" hidden="1"/>
    <cellStyle name="Followed Hyperlink" xfId="12700" builtinId="9" hidden="1"/>
    <cellStyle name="Followed Hyperlink" xfId="12701" builtinId="9" hidden="1"/>
    <cellStyle name="Followed Hyperlink" xfId="12702" builtinId="9" hidden="1"/>
    <cellStyle name="Followed Hyperlink" xfId="12703" builtinId="9" hidden="1"/>
    <cellStyle name="Followed Hyperlink" xfId="12704" builtinId="9" hidden="1"/>
    <cellStyle name="Followed Hyperlink" xfId="12705" builtinId="9" hidden="1"/>
    <cellStyle name="Followed Hyperlink" xfId="12706" builtinId="9" hidden="1"/>
    <cellStyle name="Followed Hyperlink" xfId="12707" builtinId="9" hidden="1"/>
    <cellStyle name="Followed Hyperlink" xfId="12708" builtinId="9" hidden="1"/>
    <cellStyle name="Followed Hyperlink" xfId="12709" builtinId="9" hidden="1"/>
    <cellStyle name="Followed Hyperlink" xfId="12710" builtinId="9" hidden="1"/>
    <cellStyle name="Followed Hyperlink" xfId="12711" builtinId="9" hidden="1"/>
    <cellStyle name="Followed Hyperlink" xfId="12712" builtinId="9" hidden="1"/>
    <cellStyle name="Followed Hyperlink" xfId="12713" builtinId="9" hidden="1"/>
    <cellStyle name="Followed Hyperlink" xfId="12714" builtinId="9" hidden="1"/>
    <cellStyle name="Followed Hyperlink" xfId="12715" builtinId="9" hidden="1"/>
    <cellStyle name="Followed Hyperlink" xfId="12716" builtinId="9" hidden="1"/>
    <cellStyle name="Followed Hyperlink" xfId="12717" builtinId="9" hidden="1"/>
    <cellStyle name="Followed Hyperlink" xfId="12718" builtinId="9" hidden="1"/>
    <cellStyle name="Followed Hyperlink" xfId="12719" builtinId="9" hidden="1"/>
    <cellStyle name="Followed Hyperlink" xfId="12720" builtinId="9" hidden="1"/>
    <cellStyle name="Followed Hyperlink" xfId="12721" builtinId="9" hidden="1"/>
    <cellStyle name="Followed Hyperlink" xfId="12722" builtinId="9" hidden="1"/>
    <cellStyle name="Followed Hyperlink" xfId="12723" builtinId="9" hidden="1"/>
    <cellStyle name="Followed Hyperlink" xfId="12724" builtinId="9" hidden="1"/>
    <cellStyle name="Followed Hyperlink" xfId="12725" builtinId="9" hidden="1"/>
    <cellStyle name="Followed Hyperlink" xfId="12726" builtinId="9" hidden="1"/>
    <cellStyle name="Followed Hyperlink" xfId="12727" builtinId="9" hidden="1"/>
    <cellStyle name="Followed Hyperlink" xfId="12728" builtinId="9" hidden="1"/>
    <cellStyle name="Followed Hyperlink" xfId="12729" builtinId="9" hidden="1"/>
    <cellStyle name="Followed Hyperlink" xfId="12730" builtinId="9" hidden="1"/>
    <cellStyle name="Followed Hyperlink" xfId="12731" builtinId="9" hidden="1"/>
    <cellStyle name="Followed Hyperlink" xfId="12732" builtinId="9" hidden="1"/>
    <cellStyle name="Followed Hyperlink" xfId="12733" builtinId="9" hidden="1"/>
    <cellStyle name="Followed Hyperlink" xfId="12734" builtinId="9" hidden="1"/>
    <cellStyle name="Followed Hyperlink" xfId="12735" builtinId="9" hidden="1"/>
    <cellStyle name="Followed Hyperlink" xfId="12736" builtinId="9" hidden="1"/>
    <cellStyle name="Followed Hyperlink" xfId="12737" builtinId="9" hidden="1"/>
    <cellStyle name="Followed Hyperlink" xfId="12738" builtinId="9" hidden="1"/>
    <cellStyle name="Followed Hyperlink" xfId="12739" builtinId="9" hidden="1"/>
    <cellStyle name="Followed Hyperlink" xfId="12740" builtinId="9" hidden="1"/>
    <cellStyle name="Followed Hyperlink" xfId="12741" builtinId="9" hidden="1"/>
    <cellStyle name="Followed Hyperlink" xfId="12742" builtinId="9" hidden="1"/>
    <cellStyle name="Followed Hyperlink" xfId="12743" builtinId="9" hidden="1"/>
    <cellStyle name="Followed Hyperlink" xfId="12744" builtinId="9" hidden="1"/>
    <cellStyle name="Followed Hyperlink" xfId="12745" builtinId="9" hidden="1"/>
    <cellStyle name="Followed Hyperlink" xfId="12746" builtinId="9" hidden="1"/>
    <cellStyle name="Followed Hyperlink" xfId="12747" builtinId="9" hidden="1"/>
    <cellStyle name="Followed Hyperlink" xfId="12748" builtinId="9" hidden="1"/>
    <cellStyle name="Followed Hyperlink" xfId="12749" builtinId="9" hidden="1"/>
    <cellStyle name="Followed Hyperlink" xfId="12750" builtinId="9" hidden="1"/>
    <cellStyle name="Followed Hyperlink" xfId="12751" builtinId="9" hidden="1"/>
    <cellStyle name="Followed Hyperlink" xfId="12753" builtinId="9" hidden="1"/>
    <cellStyle name="Followed Hyperlink" xfId="12754" builtinId="9" hidden="1"/>
    <cellStyle name="Followed Hyperlink" xfId="12755" builtinId="9" hidden="1"/>
    <cellStyle name="Followed Hyperlink" xfId="12756" builtinId="9" hidden="1"/>
    <cellStyle name="Followed Hyperlink" xfId="12757" builtinId="9" hidden="1"/>
    <cellStyle name="Followed Hyperlink" xfId="12758" builtinId="9" hidden="1"/>
    <cellStyle name="Followed Hyperlink" xfId="12759" builtinId="9" hidden="1"/>
    <cellStyle name="Followed Hyperlink" xfId="12760" builtinId="9" hidden="1"/>
    <cellStyle name="Followed Hyperlink" xfId="12761" builtinId="9" hidden="1"/>
    <cellStyle name="Followed Hyperlink" xfId="12762" builtinId="9" hidden="1"/>
    <cellStyle name="Followed Hyperlink" xfId="12763" builtinId="9" hidden="1"/>
    <cellStyle name="Followed Hyperlink" xfId="12764" builtinId="9" hidden="1"/>
    <cellStyle name="Followed Hyperlink" xfId="12765" builtinId="9" hidden="1"/>
    <cellStyle name="Followed Hyperlink" xfId="12766" builtinId="9" hidden="1"/>
    <cellStyle name="Followed Hyperlink" xfId="12781" builtinId="9" hidden="1"/>
    <cellStyle name="Followed Hyperlink" xfId="12802" builtinId="9" hidden="1"/>
    <cellStyle name="Followed Hyperlink" xfId="12803" builtinId="9" hidden="1"/>
    <cellStyle name="Followed Hyperlink" xfId="12804" builtinId="9" hidden="1"/>
    <cellStyle name="Followed Hyperlink" xfId="12805" builtinId="9" hidden="1"/>
    <cellStyle name="Followed Hyperlink" xfId="12806" builtinId="9" hidden="1"/>
    <cellStyle name="Followed Hyperlink" xfId="12807" builtinId="9" hidden="1"/>
    <cellStyle name="Followed Hyperlink" xfId="12808" builtinId="9" hidden="1"/>
    <cellStyle name="Followed Hyperlink" xfId="12809" builtinId="9" hidden="1"/>
    <cellStyle name="Followed Hyperlink" xfId="12810" builtinId="9" hidden="1"/>
    <cellStyle name="Followed Hyperlink" xfId="12811" builtinId="9" hidden="1"/>
    <cellStyle name="Followed Hyperlink" xfId="12812" builtinId="9" hidden="1"/>
    <cellStyle name="Followed Hyperlink" xfId="12813" builtinId="9" hidden="1"/>
    <cellStyle name="Followed Hyperlink" xfId="12814" builtinId="9" hidden="1"/>
    <cellStyle name="Followed Hyperlink" xfId="12815" builtinId="9" hidden="1"/>
    <cellStyle name="Followed Hyperlink" xfId="12816" builtinId="9" hidden="1"/>
    <cellStyle name="Followed Hyperlink" xfId="12817" builtinId="9" hidden="1"/>
    <cellStyle name="Followed Hyperlink" xfId="12818" builtinId="9" hidden="1"/>
    <cellStyle name="Followed Hyperlink" xfId="12819" builtinId="9" hidden="1"/>
    <cellStyle name="Followed Hyperlink" xfId="12820" builtinId="9" hidden="1"/>
    <cellStyle name="Followed Hyperlink" xfId="12821" builtinId="9" hidden="1"/>
    <cellStyle name="Followed Hyperlink" xfId="12822" builtinId="9" hidden="1"/>
    <cellStyle name="Followed Hyperlink" xfId="12823" builtinId="9" hidden="1"/>
    <cellStyle name="Followed Hyperlink" xfId="12824" builtinId="9" hidden="1"/>
    <cellStyle name="Followed Hyperlink" xfId="12825" builtinId="9" hidden="1"/>
    <cellStyle name="Followed Hyperlink" xfId="12826" builtinId="9" hidden="1"/>
    <cellStyle name="Followed Hyperlink" xfId="12827" builtinId="9" hidden="1"/>
    <cellStyle name="Followed Hyperlink" xfId="12828" builtinId="9" hidden="1"/>
    <cellStyle name="Followed Hyperlink" xfId="12829" builtinId="9" hidden="1"/>
    <cellStyle name="Followed Hyperlink" xfId="12830" builtinId="9" hidden="1"/>
    <cellStyle name="Followed Hyperlink" xfId="12831" builtinId="9" hidden="1"/>
    <cellStyle name="Followed Hyperlink" xfId="12832" builtinId="9" hidden="1"/>
    <cellStyle name="Followed Hyperlink" xfId="12833" builtinId="9" hidden="1"/>
    <cellStyle name="Followed Hyperlink" xfId="12834" builtinId="9" hidden="1"/>
    <cellStyle name="Followed Hyperlink" xfId="12835" builtinId="9" hidden="1"/>
    <cellStyle name="Followed Hyperlink" xfId="12836" builtinId="9" hidden="1"/>
    <cellStyle name="Followed Hyperlink" xfId="12837" builtinId="9" hidden="1"/>
    <cellStyle name="Followed Hyperlink" xfId="12838" builtinId="9" hidden="1"/>
    <cellStyle name="Followed Hyperlink" xfId="12839" builtinId="9" hidden="1"/>
    <cellStyle name="Followed Hyperlink" xfId="12840" builtinId="9" hidden="1"/>
    <cellStyle name="Followed Hyperlink" xfId="12841" builtinId="9" hidden="1"/>
    <cellStyle name="Followed Hyperlink" xfId="12842" builtinId="9" hidden="1"/>
    <cellStyle name="Followed Hyperlink" xfId="12843" builtinId="9" hidden="1"/>
    <cellStyle name="Followed Hyperlink" xfId="12844" builtinId="9" hidden="1"/>
    <cellStyle name="Followed Hyperlink" xfId="12845" builtinId="9" hidden="1"/>
    <cellStyle name="Followed Hyperlink" xfId="12846" builtinId="9" hidden="1"/>
    <cellStyle name="Followed Hyperlink" xfId="12847" builtinId="9" hidden="1"/>
    <cellStyle name="Followed Hyperlink" xfId="12848" builtinId="9" hidden="1"/>
    <cellStyle name="Followed Hyperlink" xfId="12849" builtinId="9" hidden="1"/>
    <cellStyle name="Followed Hyperlink" xfId="12850" builtinId="9" hidden="1"/>
    <cellStyle name="Followed Hyperlink" xfId="12851" builtinId="9" hidden="1"/>
    <cellStyle name="Followed Hyperlink" xfId="12852" builtinId="9" hidden="1"/>
    <cellStyle name="Followed Hyperlink" xfId="12853" builtinId="9" hidden="1"/>
    <cellStyle name="Followed Hyperlink" xfId="12854" builtinId="9" hidden="1"/>
    <cellStyle name="Followed Hyperlink" xfId="12855" builtinId="9" hidden="1"/>
    <cellStyle name="Followed Hyperlink" xfId="12856" builtinId="9" hidden="1"/>
    <cellStyle name="Followed Hyperlink" xfId="12857" builtinId="9" hidden="1"/>
    <cellStyle name="Followed Hyperlink" xfId="12858" builtinId="9" hidden="1"/>
    <cellStyle name="Followed Hyperlink" xfId="12859" builtinId="9" hidden="1"/>
    <cellStyle name="Followed Hyperlink" xfId="12860" builtinId="9" hidden="1"/>
    <cellStyle name="Followed Hyperlink" xfId="12861" builtinId="9" hidden="1"/>
    <cellStyle name="Followed Hyperlink" xfId="12862" builtinId="9" hidden="1"/>
    <cellStyle name="Followed Hyperlink" xfId="12863" builtinId="9" hidden="1"/>
    <cellStyle name="Followed Hyperlink" xfId="12864" builtinId="9" hidden="1"/>
    <cellStyle name="Followed Hyperlink" xfId="12865" builtinId="9" hidden="1"/>
    <cellStyle name="Followed Hyperlink" xfId="12866" builtinId="9" hidden="1"/>
    <cellStyle name="Followed Hyperlink" xfId="12867" builtinId="9" hidden="1"/>
    <cellStyle name="Followed Hyperlink" xfId="12868" builtinId="9" hidden="1"/>
    <cellStyle name="Followed Hyperlink" xfId="12869" builtinId="9" hidden="1"/>
    <cellStyle name="Followed Hyperlink" xfId="12870" builtinId="9" hidden="1"/>
    <cellStyle name="Followed Hyperlink" xfId="12871" builtinId="9" hidden="1"/>
    <cellStyle name="Followed Hyperlink" xfId="12872" builtinId="9" hidden="1"/>
    <cellStyle name="Followed Hyperlink" xfId="12873" builtinId="9" hidden="1"/>
    <cellStyle name="Followed Hyperlink" xfId="12874" builtinId="9" hidden="1"/>
    <cellStyle name="Followed Hyperlink" xfId="12875" builtinId="9" hidden="1"/>
    <cellStyle name="Followed Hyperlink" xfId="12876" builtinId="9" hidden="1"/>
    <cellStyle name="Followed Hyperlink" xfId="12877" builtinId="9" hidden="1"/>
    <cellStyle name="Followed Hyperlink" xfId="12878" builtinId="9" hidden="1"/>
    <cellStyle name="Followed Hyperlink" xfId="12879" builtinId="9" hidden="1"/>
    <cellStyle name="Followed Hyperlink" xfId="12880" builtinId="9" hidden="1"/>
    <cellStyle name="Followed Hyperlink" xfId="12881" builtinId="9" hidden="1"/>
    <cellStyle name="Followed Hyperlink" xfId="12882" builtinId="9" hidden="1"/>
    <cellStyle name="Followed Hyperlink" xfId="12883" builtinId="9" hidden="1"/>
    <cellStyle name="Followed Hyperlink" xfId="12884" builtinId="9" hidden="1"/>
    <cellStyle name="Followed Hyperlink" xfId="12885" builtinId="9" hidden="1"/>
    <cellStyle name="Followed Hyperlink" xfId="12886" builtinId="9" hidden="1"/>
    <cellStyle name="Followed Hyperlink" xfId="12887" builtinId="9" hidden="1"/>
    <cellStyle name="Followed Hyperlink" xfId="12888" builtinId="9" hidden="1"/>
    <cellStyle name="Followed Hyperlink" xfId="12889" builtinId="9" hidden="1"/>
    <cellStyle name="Followed Hyperlink" xfId="12890" builtinId="9" hidden="1"/>
    <cellStyle name="Followed Hyperlink" xfId="12891" builtinId="9" hidden="1"/>
    <cellStyle name="Followed Hyperlink" xfId="12892" builtinId="9" hidden="1"/>
    <cellStyle name="Followed Hyperlink" xfId="12893" builtinId="9" hidden="1"/>
    <cellStyle name="Followed Hyperlink" xfId="12894" builtinId="9" hidden="1"/>
    <cellStyle name="Followed Hyperlink" xfId="12895" builtinId="9" hidden="1"/>
    <cellStyle name="Followed Hyperlink" xfId="12896" builtinId="9" hidden="1"/>
    <cellStyle name="Followed Hyperlink" xfId="12897" builtinId="9" hidden="1"/>
    <cellStyle name="Followed Hyperlink" xfId="12898" builtinId="9" hidden="1"/>
    <cellStyle name="Followed Hyperlink" xfId="12899" builtinId="9" hidden="1"/>
    <cellStyle name="Followed Hyperlink" xfId="12900" builtinId="9" hidden="1"/>
    <cellStyle name="Followed Hyperlink" xfId="12901" builtinId="9" hidden="1"/>
    <cellStyle name="Followed Hyperlink" xfId="12902" builtinId="9" hidden="1"/>
    <cellStyle name="Followed Hyperlink" xfId="12903" builtinId="9" hidden="1"/>
    <cellStyle name="Followed Hyperlink" xfId="12904" builtinId="9" hidden="1"/>
    <cellStyle name="Followed Hyperlink" xfId="12905" builtinId="9" hidden="1"/>
    <cellStyle name="Followed Hyperlink" xfId="12906" builtinId="9" hidden="1"/>
    <cellStyle name="Followed Hyperlink" xfId="12907" builtinId="9" hidden="1"/>
    <cellStyle name="Followed Hyperlink" xfId="12908" builtinId="9" hidden="1"/>
    <cellStyle name="Followed Hyperlink" xfId="12909" builtinId="9" hidden="1"/>
    <cellStyle name="Followed Hyperlink" xfId="12910" builtinId="9" hidden="1"/>
    <cellStyle name="Followed Hyperlink" xfId="12911" builtinId="9" hidden="1"/>
    <cellStyle name="Followed Hyperlink" xfId="12912" builtinId="9" hidden="1"/>
    <cellStyle name="Followed Hyperlink" xfId="12913" builtinId="9" hidden="1"/>
    <cellStyle name="Followed Hyperlink" xfId="12914" builtinId="9" hidden="1"/>
    <cellStyle name="Followed Hyperlink" xfId="12915" builtinId="9" hidden="1"/>
    <cellStyle name="Followed Hyperlink" xfId="12916" builtinId="9" hidden="1"/>
    <cellStyle name="Followed Hyperlink" xfId="12917" builtinId="9" hidden="1"/>
    <cellStyle name="Followed Hyperlink" xfId="12918" builtinId="9" hidden="1"/>
    <cellStyle name="Followed Hyperlink" xfId="12919" builtinId="9" hidden="1"/>
    <cellStyle name="Followed Hyperlink" xfId="12920" builtinId="9" hidden="1"/>
    <cellStyle name="Followed Hyperlink" xfId="12921" builtinId="9" hidden="1"/>
    <cellStyle name="Followed Hyperlink" xfId="12922" builtinId="9" hidden="1"/>
    <cellStyle name="Followed Hyperlink" xfId="12923" builtinId="9" hidden="1"/>
    <cellStyle name="Followed Hyperlink" xfId="12924" builtinId="9" hidden="1"/>
    <cellStyle name="Followed Hyperlink" xfId="12925" builtinId="9" hidden="1"/>
    <cellStyle name="Followed Hyperlink" xfId="12926" builtinId="9" hidden="1"/>
    <cellStyle name="Followed Hyperlink" xfId="12927" builtinId="9" hidden="1"/>
    <cellStyle name="Followed Hyperlink" xfId="12928" builtinId="9" hidden="1"/>
    <cellStyle name="Followed Hyperlink" xfId="12929" builtinId="9" hidden="1"/>
    <cellStyle name="Followed Hyperlink" xfId="12930" builtinId="9" hidden="1"/>
    <cellStyle name="Followed Hyperlink" xfId="12931" builtinId="9" hidden="1"/>
    <cellStyle name="Followed Hyperlink" xfId="12932" builtinId="9" hidden="1"/>
    <cellStyle name="Followed Hyperlink" xfId="12933" builtinId="9" hidden="1"/>
    <cellStyle name="Followed Hyperlink" xfId="12934" builtinId="9" hidden="1"/>
    <cellStyle name="Followed Hyperlink" xfId="12935" builtinId="9" hidden="1"/>
    <cellStyle name="Followed Hyperlink" xfId="12936" builtinId="9" hidden="1"/>
    <cellStyle name="Followed Hyperlink" xfId="12937" builtinId="9" hidden="1"/>
    <cellStyle name="Followed Hyperlink" xfId="12938" builtinId="9" hidden="1"/>
    <cellStyle name="Followed Hyperlink" xfId="12939" builtinId="9" hidden="1"/>
    <cellStyle name="Followed Hyperlink" xfId="12940" builtinId="9" hidden="1"/>
    <cellStyle name="Followed Hyperlink" xfId="12941" builtinId="9" hidden="1"/>
    <cellStyle name="Followed Hyperlink" xfId="12942" builtinId="9" hidden="1"/>
    <cellStyle name="Followed Hyperlink" xfId="12943" builtinId="9" hidden="1"/>
    <cellStyle name="Followed Hyperlink" xfId="12944" builtinId="9" hidden="1"/>
    <cellStyle name="Followed Hyperlink" xfId="12945" builtinId="9" hidden="1"/>
    <cellStyle name="Followed Hyperlink" xfId="12752" builtinId="9" hidden="1"/>
    <cellStyle name="Followed Hyperlink" xfId="12768" builtinId="9" hidden="1"/>
    <cellStyle name="Followed Hyperlink" xfId="12771" builtinId="9" hidden="1"/>
    <cellStyle name="Followed Hyperlink" xfId="12692" builtinId="9" hidden="1"/>
    <cellStyle name="Followed Hyperlink" xfId="12690" builtinId="9" hidden="1"/>
    <cellStyle name="Followed Hyperlink" xfId="12775" builtinId="9" hidden="1"/>
    <cellStyle name="Followed Hyperlink" xfId="12767" builtinId="9" hidden="1"/>
    <cellStyle name="Followed Hyperlink" xfId="12777" builtinId="9" hidden="1"/>
    <cellStyle name="Followed Hyperlink" xfId="12778" builtinId="9" hidden="1"/>
    <cellStyle name="Followed Hyperlink" xfId="12772" builtinId="9" hidden="1"/>
    <cellStyle name="Followed Hyperlink" xfId="12769" builtinId="9" hidden="1"/>
    <cellStyle name="Followed Hyperlink" xfId="12774" builtinId="9" hidden="1"/>
    <cellStyle name="Followed Hyperlink" xfId="12799" builtinId="9" hidden="1"/>
    <cellStyle name="Followed Hyperlink" xfId="12792" builtinId="9" hidden="1"/>
    <cellStyle name="Followed Hyperlink" xfId="12785" builtinId="9" hidden="1"/>
    <cellStyle name="Followed Hyperlink" xfId="12801" builtinId="9" hidden="1"/>
    <cellStyle name="Followed Hyperlink" xfId="12790" builtinId="9" hidden="1"/>
    <cellStyle name="Followed Hyperlink" xfId="12773" builtinId="9" hidden="1"/>
    <cellStyle name="Followed Hyperlink" xfId="12787" builtinId="9" hidden="1"/>
    <cellStyle name="Followed Hyperlink" xfId="12693" builtinId="9" hidden="1"/>
    <cellStyle name="Followed Hyperlink" xfId="12796" builtinId="9" hidden="1"/>
    <cellStyle name="Followed Hyperlink" xfId="12789" builtinId="9" hidden="1"/>
    <cellStyle name="Followed Hyperlink" xfId="12691" builtinId="9" hidden="1"/>
    <cellStyle name="Followed Hyperlink" xfId="12794" builtinId="9" hidden="1"/>
    <cellStyle name="Followed Hyperlink" xfId="12791" builtinId="9" hidden="1"/>
    <cellStyle name="Followed Hyperlink" xfId="12784" builtinId="9" hidden="1"/>
    <cellStyle name="Followed Hyperlink" xfId="12800" builtinId="9" hidden="1"/>
    <cellStyle name="Followed Hyperlink" xfId="12793" builtinId="9" hidden="1"/>
    <cellStyle name="Followed Hyperlink" xfId="12783" builtinId="9" hidden="1"/>
    <cellStyle name="Followed Hyperlink" xfId="12795" builtinId="9" hidden="1"/>
    <cellStyle name="Followed Hyperlink" xfId="12788" builtinId="9" hidden="1"/>
    <cellStyle name="Followed Hyperlink" xfId="12782" builtinId="9" hidden="1"/>
    <cellStyle name="Followed Hyperlink" xfId="12797" builtinId="9" hidden="1"/>
    <cellStyle name="Followed Hyperlink" xfId="12786" builtinId="9" hidden="1"/>
    <cellStyle name="Followed Hyperlink" xfId="12798" builtinId="9" hidden="1"/>
    <cellStyle name="Followed Hyperlink" xfId="12946" builtinId="9" hidden="1"/>
    <cellStyle name="Followed Hyperlink" xfId="12947" builtinId="9" hidden="1"/>
    <cellStyle name="Followed Hyperlink" xfId="12948" builtinId="9" hidden="1"/>
    <cellStyle name="Followed Hyperlink" xfId="12949" builtinId="9" hidden="1"/>
    <cellStyle name="Followed Hyperlink" xfId="12950" builtinId="9" hidden="1"/>
    <cellStyle name="Followed Hyperlink" xfId="12951" builtinId="9" hidden="1"/>
    <cellStyle name="Followed Hyperlink" xfId="12952" builtinId="9" hidden="1"/>
    <cellStyle name="Followed Hyperlink" xfId="12953" builtinId="9" hidden="1"/>
    <cellStyle name="Followed Hyperlink" xfId="12954" builtinId="9" hidden="1"/>
    <cellStyle name="Followed Hyperlink" xfId="12955" builtinId="9" hidden="1"/>
    <cellStyle name="Followed Hyperlink" xfId="12956" builtinId="9" hidden="1"/>
    <cellStyle name="Followed Hyperlink" xfId="12957" builtinId="9" hidden="1"/>
    <cellStyle name="Followed Hyperlink" xfId="12958" builtinId="9" hidden="1"/>
    <cellStyle name="Followed Hyperlink" xfId="12959" builtinId="9" hidden="1"/>
    <cellStyle name="Followed Hyperlink" xfId="12960" builtinId="9" hidden="1"/>
    <cellStyle name="Followed Hyperlink" xfId="12961" builtinId="9" hidden="1"/>
    <cellStyle name="Followed Hyperlink" xfId="12962" builtinId="9" hidden="1"/>
    <cellStyle name="Followed Hyperlink" xfId="12963" builtinId="9" hidden="1"/>
    <cellStyle name="Followed Hyperlink" xfId="12964" builtinId="9" hidden="1"/>
    <cellStyle name="Followed Hyperlink" xfId="12965" builtinId="9" hidden="1"/>
    <cellStyle name="Followed Hyperlink" xfId="12966" builtinId="9" hidden="1"/>
    <cellStyle name="Followed Hyperlink" xfId="12967" builtinId="9" hidden="1"/>
    <cellStyle name="Followed Hyperlink" xfId="12969" builtinId="9" hidden="1"/>
    <cellStyle name="Followed Hyperlink" xfId="12970" builtinId="9" hidden="1"/>
    <cellStyle name="Followed Hyperlink" xfId="12971" builtinId="9" hidden="1"/>
    <cellStyle name="Followed Hyperlink" xfId="12972" builtinId="9" hidden="1"/>
    <cellStyle name="Followed Hyperlink" xfId="12973" builtinId="9" hidden="1"/>
    <cellStyle name="Followed Hyperlink" xfId="12974" builtinId="9" hidden="1"/>
    <cellStyle name="Followed Hyperlink" xfId="12975" builtinId="9" hidden="1"/>
    <cellStyle name="Followed Hyperlink" xfId="12976" builtinId="9" hidden="1"/>
    <cellStyle name="Followed Hyperlink" xfId="12977" builtinId="9" hidden="1"/>
    <cellStyle name="Followed Hyperlink" xfId="12978" builtinId="9" hidden="1"/>
    <cellStyle name="Followed Hyperlink" xfId="12979" builtinId="9" hidden="1"/>
    <cellStyle name="Followed Hyperlink" xfId="12980" builtinId="9" hidden="1"/>
    <cellStyle name="Followed Hyperlink" xfId="12981" builtinId="9" hidden="1"/>
    <cellStyle name="Followed Hyperlink" xfId="12982" builtinId="9" hidden="1"/>
    <cellStyle name="Followed Hyperlink" xfId="13017" builtinId="9" hidden="1"/>
    <cellStyle name="Followed Hyperlink" xfId="13016" builtinId="9" hidden="1"/>
    <cellStyle name="Followed Hyperlink" xfId="12779" builtinId="9" hidden="1"/>
    <cellStyle name="Followed Hyperlink" xfId="12780" builtinId="9" hidden="1"/>
    <cellStyle name="Followed Hyperlink" xfId="12991" builtinId="9" hidden="1"/>
    <cellStyle name="Followed Hyperlink" xfId="12989" builtinId="9" hidden="1"/>
    <cellStyle name="Followed Hyperlink" xfId="12968" builtinId="9" hidden="1"/>
    <cellStyle name="Followed Hyperlink" xfId="12986" builtinId="9" hidden="1"/>
    <cellStyle name="Followed Hyperlink" xfId="12985" builtinId="9" hidden="1"/>
    <cellStyle name="Followed Hyperlink" xfId="12984" builtinId="9" hidden="1"/>
    <cellStyle name="Followed Hyperlink" xfId="12983" builtinId="9" hidden="1"/>
    <cellStyle name="Followed Hyperlink" xfId="12987" builtinId="9" hidden="1"/>
    <cellStyle name="Followed Hyperlink" xfId="12993" builtinId="9" hidden="1"/>
    <cellStyle name="Followed Hyperlink" xfId="12992" builtinId="9" hidden="1"/>
    <cellStyle name="Followed Hyperlink" xfId="12990" builtinId="9" hidden="1"/>
    <cellStyle name="Followed Hyperlink" xfId="12988" builtinId="9" hidden="1"/>
    <cellStyle name="Followed Hyperlink" xfId="13012" builtinId="9" hidden="1"/>
    <cellStyle name="Followed Hyperlink" xfId="13008" builtinId="9" hidden="1"/>
    <cellStyle name="Followed Hyperlink" xfId="13004" builtinId="9" hidden="1"/>
    <cellStyle name="Followed Hyperlink" xfId="13000" builtinId="9" hidden="1"/>
    <cellStyle name="Followed Hyperlink" xfId="12996" builtinId="9" hidden="1"/>
    <cellStyle name="Followed Hyperlink" xfId="12776" builtinId="9" hidden="1"/>
    <cellStyle name="Followed Hyperlink" xfId="13015" builtinId="9" hidden="1"/>
    <cellStyle name="Followed Hyperlink" xfId="13011" builtinId="9" hidden="1"/>
    <cellStyle name="Followed Hyperlink" xfId="13007" builtinId="9" hidden="1"/>
    <cellStyle name="Followed Hyperlink" xfId="13003" builtinId="9" hidden="1"/>
    <cellStyle name="Followed Hyperlink" xfId="12999" builtinId="9" hidden="1"/>
    <cellStyle name="Followed Hyperlink" xfId="12995" builtinId="9" hidden="1"/>
    <cellStyle name="Followed Hyperlink" xfId="13014" builtinId="9" hidden="1"/>
    <cellStyle name="Followed Hyperlink" xfId="13010" builtinId="9" hidden="1"/>
    <cellStyle name="Followed Hyperlink" xfId="13006" builtinId="9" hidden="1"/>
    <cellStyle name="Followed Hyperlink" xfId="13002" builtinId="9" hidden="1"/>
    <cellStyle name="Followed Hyperlink" xfId="12998" builtinId="9" hidden="1"/>
    <cellStyle name="Followed Hyperlink" xfId="13018" builtinId="9" hidden="1"/>
    <cellStyle name="Followed Hyperlink" xfId="12770" builtinId="9" hidden="1"/>
    <cellStyle name="Followed Hyperlink" xfId="13013" builtinId="9" hidden="1"/>
    <cellStyle name="Followed Hyperlink" xfId="13009" builtinId="9" hidden="1"/>
    <cellStyle name="Followed Hyperlink" xfId="13005" builtinId="9" hidden="1"/>
    <cellStyle name="Followed Hyperlink" xfId="13001" builtinId="9" hidden="1"/>
    <cellStyle name="Followed Hyperlink" xfId="12997" builtinId="9" hidden="1"/>
    <cellStyle name="Followed Hyperlink" xfId="12994" builtinId="9" hidden="1"/>
    <cellStyle name="Followed Hyperlink" xfId="13019" builtinId="9" hidden="1"/>
    <cellStyle name="Followed Hyperlink" xfId="13020" builtinId="9" hidden="1"/>
    <cellStyle name="Followed Hyperlink" xfId="13021" builtinId="9" hidden="1"/>
    <cellStyle name="Followed Hyperlink" xfId="13022" builtinId="9" hidden="1"/>
    <cellStyle name="Followed Hyperlink" xfId="13023" builtinId="9" hidden="1"/>
    <cellStyle name="Followed Hyperlink" xfId="13024" builtinId="9" hidden="1"/>
    <cellStyle name="Followed Hyperlink" xfId="13025" builtinId="9" hidden="1"/>
    <cellStyle name="Followed Hyperlink" xfId="13026" builtinId="9" hidden="1"/>
    <cellStyle name="Followed Hyperlink" xfId="13027" builtinId="9" hidden="1"/>
    <cellStyle name="Followed Hyperlink" xfId="13028" builtinId="9" hidden="1"/>
    <cellStyle name="Followed Hyperlink" xfId="13029" builtinId="9" hidden="1"/>
    <cellStyle name="Followed Hyperlink" xfId="13030" builtinId="9" hidden="1"/>
    <cellStyle name="Followed Hyperlink" xfId="13031" builtinId="9" hidden="1"/>
    <cellStyle name="Followed Hyperlink" xfId="13032" builtinId="9" hidden="1"/>
    <cellStyle name="Followed Hyperlink" xfId="13033" builtinId="9" hidden="1"/>
    <cellStyle name="Followed Hyperlink" xfId="13034" builtinId="9" hidden="1"/>
    <cellStyle name="Followed Hyperlink" xfId="13035" builtinId="9" hidden="1"/>
    <cellStyle name="Followed Hyperlink" xfId="13036" builtinId="9" hidden="1"/>
    <cellStyle name="Followed Hyperlink" xfId="13037" builtinId="9" hidden="1"/>
    <cellStyle name="Followed Hyperlink" xfId="13038" builtinId="9" hidden="1"/>
    <cellStyle name="Followed Hyperlink" xfId="13039" builtinId="9" hidden="1"/>
    <cellStyle name="Followed Hyperlink" xfId="13040" builtinId="9" hidden="1"/>
    <cellStyle name="Followed Hyperlink" xfId="13041" builtinId="9" hidden="1"/>
    <cellStyle name="Followed Hyperlink" xfId="13042" builtinId="9" hidden="1"/>
    <cellStyle name="Followed Hyperlink" xfId="13043" builtinId="9" hidden="1"/>
    <cellStyle name="Followed Hyperlink" xfId="13044" builtinId="9" hidden="1"/>
    <cellStyle name="Followed Hyperlink" xfId="13045" builtinId="9" hidden="1"/>
    <cellStyle name="Followed Hyperlink" xfId="13046" builtinId="9" hidden="1"/>
    <cellStyle name="Followed Hyperlink" xfId="13047" builtinId="9" hidden="1"/>
    <cellStyle name="Followed Hyperlink" xfId="13048" builtinId="9" hidden="1"/>
    <cellStyle name="Followed Hyperlink" xfId="13049" builtinId="9" hidden="1"/>
    <cellStyle name="Followed Hyperlink" xfId="13053" builtinId="9" hidden="1"/>
    <cellStyle name="Followed Hyperlink" xfId="13054" builtinId="9" hidden="1"/>
    <cellStyle name="Followed Hyperlink" xfId="13055" builtinId="9" hidden="1"/>
    <cellStyle name="Followed Hyperlink" xfId="13056" builtinId="9" hidden="1"/>
    <cellStyle name="Followed Hyperlink" xfId="13057" builtinId="9" hidden="1"/>
    <cellStyle name="Followed Hyperlink" xfId="13058" builtinId="9" hidden="1"/>
    <cellStyle name="Followed Hyperlink" xfId="13059" builtinId="9" hidden="1"/>
    <cellStyle name="Followed Hyperlink" xfId="13060" builtinId="9" hidden="1"/>
    <cellStyle name="Followed Hyperlink" xfId="13061" builtinId="9" hidden="1"/>
    <cellStyle name="Followed Hyperlink" xfId="13062" builtinId="9" hidden="1"/>
    <cellStyle name="Followed Hyperlink" xfId="13063" builtinId="9" hidden="1"/>
    <cellStyle name="Followed Hyperlink" xfId="13064" builtinId="9" hidden="1"/>
    <cellStyle name="Followed Hyperlink" xfId="13065" builtinId="9" hidden="1"/>
    <cellStyle name="Followed Hyperlink" xfId="13066" builtinId="9" hidden="1"/>
    <cellStyle name="Followed Hyperlink" xfId="13067" builtinId="9" hidden="1"/>
    <cellStyle name="Followed Hyperlink" xfId="13068" builtinId="9" hidden="1"/>
    <cellStyle name="Followed Hyperlink" xfId="13069" builtinId="9" hidden="1"/>
    <cellStyle name="Followed Hyperlink" xfId="13070" builtinId="9" hidden="1"/>
    <cellStyle name="Followed Hyperlink" xfId="13071" builtinId="9" hidden="1"/>
    <cellStyle name="Followed Hyperlink" xfId="13072" builtinId="9" hidden="1"/>
    <cellStyle name="Followed Hyperlink" xfId="13073" builtinId="9" hidden="1"/>
    <cellStyle name="Followed Hyperlink" xfId="13074" builtinId="9" hidden="1"/>
    <cellStyle name="Followed Hyperlink" xfId="13075" builtinId="9" hidden="1"/>
    <cellStyle name="Followed Hyperlink" xfId="13076" builtinId="9" hidden="1"/>
    <cellStyle name="Followed Hyperlink" xfId="13077" builtinId="9" hidden="1"/>
    <cellStyle name="Followed Hyperlink" xfId="13078" builtinId="9" hidden="1"/>
    <cellStyle name="Followed Hyperlink" xfId="13079" builtinId="9" hidden="1"/>
    <cellStyle name="Followed Hyperlink" xfId="13080" builtinId="9" hidden="1"/>
    <cellStyle name="Followed Hyperlink" xfId="13081" builtinId="9" hidden="1"/>
    <cellStyle name="Followed Hyperlink" xfId="13082" builtinId="9" hidden="1"/>
    <cellStyle name="Followed Hyperlink" xfId="13083" builtinId="9" hidden="1"/>
    <cellStyle name="Followed Hyperlink" xfId="13084" builtinId="9" hidden="1"/>
    <cellStyle name="Followed Hyperlink" xfId="13085" builtinId="9" hidden="1"/>
    <cellStyle name="Followed Hyperlink" xfId="13086" builtinId="9" hidden="1"/>
    <cellStyle name="Followed Hyperlink" xfId="13087" builtinId="9" hidden="1"/>
    <cellStyle name="Followed Hyperlink" xfId="13088" builtinId="9" hidden="1"/>
    <cellStyle name="Followed Hyperlink" xfId="13089" builtinId="9" hidden="1"/>
    <cellStyle name="Followed Hyperlink" xfId="13090" builtinId="9" hidden="1"/>
    <cellStyle name="Followed Hyperlink" xfId="13091" builtinId="9" hidden="1"/>
    <cellStyle name="Followed Hyperlink" xfId="13092" builtinId="9" hidden="1"/>
    <cellStyle name="Followed Hyperlink" xfId="13093" builtinId="9" hidden="1"/>
    <cellStyle name="Followed Hyperlink" xfId="13094" builtinId="9" hidden="1"/>
    <cellStyle name="Followed Hyperlink" xfId="13095" builtinId="9" hidden="1"/>
    <cellStyle name="Followed Hyperlink" xfId="13096" builtinId="9" hidden="1"/>
    <cellStyle name="Followed Hyperlink" xfId="13097" builtinId="9" hidden="1"/>
    <cellStyle name="Followed Hyperlink" xfId="13098" builtinId="9" hidden="1"/>
    <cellStyle name="Followed Hyperlink" xfId="13099" builtinId="9" hidden="1"/>
    <cellStyle name="Followed Hyperlink" xfId="13100" builtinId="9" hidden="1"/>
    <cellStyle name="Followed Hyperlink" xfId="13101" builtinId="9" hidden="1"/>
    <cellStyle name="Followed Hyperlink" xfId="13102" builtinId="9" hidden="1"/>
    <cellStyle name="Followed Hyperlink" xfId="13103" builtinId="9" hidden="1"/>
    <cellStyle name="Followed Hyperlink" xfId="13104" builtinId="9" hidden="1"/>
    <cellStyle name="Followed Hyperlink" xfId="13105" builtinId="9" hidden="1"/>
    <cellStyle name="Followed Hyperlink" xfId="13106" builtinId="9" hidden="1"/>
    <cellStyle name="Followed Hyperlink" xfId="13107" builtinId="9" hidden="1"/>
    <cellStyle name="Followed Hyperlink" xfId="13108" builtinId="9" hidden="1"/>
    <cellStyle name="Followed Hyperlink" xfId="13109" builtinId="9" hidden="1"/>
    <cellStyle name="Followed Hyperlink" xfId="13110" builtinId="9" hidden="1"/>
    <cellStyle name="Followed Hyperlink" xfId="13111" builtinId="9" hidden="1"/>
    <cellStyle name="Followed Hyperlink" xfId="13112" builtinId="9" hidden="1"/>
    <cellStyle name="Followed Hyperlink" xfId="13113" builtinId="9" hidden="1"/>
    <cellStyle name="Followed Hyperlink" xfId="13114" builtinId="9" hidden="1"/>
    <cellStyle name="Followed Hyperlink" xfId="13115" builtinId="9" hidden="1"/>
    <cellStyle name="Followed Hyperlink" xfId="13116" builtinId="9" hidden="1"/>
    <cellStyle name="Followed Hyperlink" xfId="13117" builtinId="9" hidden="1"/>
    <cellStyle name="Followed Hyperlink" xfId="13118" builtinId="9" hidden="1"/>
    <cellStyle name="Followed Hyperlink" xfId="13119" builtinId="9" hidden="1"/>
    <cellStyle name="Followed Hyperlink" xfId="13120" builtinId="9" hidden="1"/>
    <cellStyle name="Followed Hyperlink" xfId="13121" builtinId="9" hidden="1"/>
    <cellStyle name="Followed Hyperlink" xfId="13122" builtinId="9" hidden="1"/>
    <cellStyle name="Followed Hyperlink" xfId="13123" builtinId="9" hidden="1"/>
    <cellStyle name="Followed Hyperlink" xfId="13124" builtinId="9" hidden="1"/>
    <cellStyle name="Followed Hyperlink" xfId="13283" builtinId="9" hidden="1"/>
    <cellStyle name="Followed Hyperlink" xfId="13284" builtinId="9" hidden="1"/>
    <cellStyle name="Followed Hyperlink" xfId="13285" builtinId="9" hidden="1"/>
    <cellStyle name="Followed Hyperlink" xfId="13286" builtinId="9" hidden="1"/>
    <cellStyle name="Followed Hyperlink" xfId="13287" builtinId="9" hidden="1"/>
    <cellStyle name="Followed Hyperlink" xfId="13288" builtinId="9" hidden="1"/>
    <cellStyle name="Followed Hyperlink" xfId="13289" builtinId="9" hidden="1"/>
    <cellStyle name="Followed Hyperlink" xfId="13290" builtinId="9" hidden="1"/>
    <cellStyle name="Followed Hyperlink" xfId="13291" builtinId="9" hidden="1"/>
    <cellStyle name="Followed Hyperlink" xfId="13292" builtinId="9" hidden="1"/>
    <cellStyle name="Followed Hyperlink" xfId="13293" builtinId="9" hidden="1"/>
    <cellStyle name="Followed Hyperlink" xfId="13294" builtinId="9" hidden="1"/>
    <cellStyle name="Followed Hyperlink" xfId="13295" builtinId="9" hidden="1"/>
    <cellStyle name="Followed Hyperlink" xfId="13296" builtinId="9" hidden="1"/>
    <cellStyle name="Followed Hyperlink" xfId="13297" builtinId="9" hidden="1"/>
    <cellStyle name="Followed Hyperlink" xfId="13298" builtinId="9" hidden="1"/>
    <cellStyle name="Followed Hyperlink" xfId="13299" builtinId="9" hidden="1"/>
    <cellStyle name="Followed Hyperlink" xfId="13300" builtinId="9" hidden="1"/>
    <cellStyle name="Followed Hyperlink" xfId="13301" builtinId="9" hidden="1"/>
    <cellStyle name="Followed Hyperlink" xfId="13302" builtinId="9" hidden="1"/>
    <cellStyle name="Followed Hyperlink" xfId="13303" builtinId="9" hidden="1"/>
    <cellStyle name="Followed Hyperlink" xfId="13304" builtinId="9" hidden="1"/>
    <cellStyle name="Followed Hyperlink" xfId="13305" builtinId="9" hidden="1"/>
    <cellStyle name="Followed Hyperlink" xfId="13306" builtinId="9" hidden="1"/>
    <cellStyle name="Followed Hyperlink" xfId="13307" builtinId="9" hidden="1"/>
    <cellStyle name="Followed Hyperlink" xfId="13308" builtinId="9" hidden="1"/>
    <cellStyle name="Followed Hyperlink" xfId="13309" builtinId="9" hidden="1"/>
    <cellStyle name="Followed Hyperlink" xfId="13310" builtinId="9" hidden="1"/>
    <cellStyle name="Followed Hyperlink" xfId="13311" builtinId="9" hidden="1"/>
    <cellStyle name="Followed Hyperlink" xfId="13312" builtinId="9" hidden="1"/>
    <cellStyle name="Followed Hyperlink" xfId="13313" builtinId="9" hidden="1"/>
    <cellStyle name="Followed Hyperlink" xfId="13314" builtinId="9" hidden="1"/>
    <cellStyle name="Followed Hyperlink" xfId="13315" builtinId="9" hidden="1"/>
    <cellStyle name="Followed Hyperlink" xfId="13316" builtinId="9" hidden="1"/>
    <cellStyle name="Followed Hyperlink" xfId="13317" builtinId="9" hidden="1"/>
    <cellStyle name="Followed Hyperlink" xfId="13318" builtinId="9" hidden="1"/>
    <cellStyle name="Followed Hyperlink" xfId="13319" builtinId="9" hidden="1"/>
    <cellStyle name="Followed Hyperlink" xfId="13320" builtinId="9" hidden="1"/>
    <cellStyle name="Followed Hyperlink" xfId="13321" builtinId="9" hidden="1"/>
    <cellStyle name="Followed Hyperlink" xfId="13322" builtinId="9" hidden="1"/>
    <cellStyle name="Followed Hyperlink" xfId="13323" builtinId="9" hidden="1"/>
    <cellStyle name="Followed Hyperlink" xfId="13324" builtinId="9" hidden="1"/>
    <cellStyle name="Followed Hyperlink" xfId="13325" builtinId="9" hidden="1"/>
    <cellStyle name="Followed Hyperlink" xfId="13326" builtinId="9" hidden="1"/>
    <cellStyle name="Followed Hyperlink" xfId="13327" builtinId="9" hidden="1"/>
    <cellStyle name="Followed Hyperlink" xfId="13328" builtinId="9" hidden="1"/>
    <cellStyle name="Followed Hyperlink" xfId="13329" builtinId="9" hidden="1"/>
    <cellStyle name="Followed Hyperlink" xfId="13330" builtinId="9" hidden="1"/>
    <cellStyle name="Followed Hyperlink" xfId="13331" builtinId="9" hidden="1"/>
    <cellStyle name="Followed Hyperlink" xfId="13332" builtinId="9" hidden="1"/>
    <cellStyle name="Followed Hyperlink" xfId="13333" builtinId="9" hidden="1"/>
    <cellStyle name="Followed Hyperlink" xfId="13334" builtinId="9" hidden="1"/>
    <cellStyle name="Followed Hyperlink" xfId="13335" builtinId="9" hidden="1"/>
    <cellStyle name="Followed Hyperlink" xfId="13336" builtinId="9" hidden="1"/>
    <cellStyle name="Followed Hyperlink" xfId="13337" builtinId="9" hidden="1"/>
    <cellStyle name="Followed Hyperlink" xfId="13338" builtinId="9" hidden="1"/>
    <cellStyle name="Followed Hyperlink" xfId="13339" builtinId="9" hidden="1"/>
    <cellStyle name="Followed Hyperlink" xfId="13340" builtinId="9" hidden="1"/>
    <cellStyle name="Followed Hyperlink" xfId="13341" builtinId="9" hidden="1"/>
    <cellStyle name="Followed Hyperlink" xfId="13342" builtinId="9" hidden="1"/>
    <cellStyle name="Followed Hyperlink" xfId="13343" builtinId="9" hidden="1"/>
    <cellStyle name="Followed Hyperlink" xfId="13344" builtinId="9" hidden="1"/>
    <cellStyle name="Followed Hyperlink" xfId="13345" builtinId="9" hidden="1"/>
    <cellStyle name="Followed Hyperlink" xfId="13346" builtinId="9" hidden="1"/>
    <cellStyle name="Followed Hyperlink" xfId="13347" builtinId="9" hidden="1"/>
    <cellStyle name="Followed Hyperlink" xfId="13348" builtinId="9" hidden="1"/>
    <cellStyle name="Followed Hyperlink" xfId="13349" builtinId="9" hidden="1"/>
    <cellStyle name="Followed Hyperlink" xfId="13350" builtinId="9" hidden="1"/>
    <cellStyle name="Followed Hyperlink" xfId="13351" builtinId="9" hidden="1"/>
    <cellStyle name="Followed Hyperlink" xfId="13352" builtinId="9" hidden="1"/>
    <cellStyle name="Followed Hyperlink" xfId="13353" builtinId="9" hidden="1"/>
    <cellStyle name="Followed Hyperlink" xfId="13354" builtinId="9" hidden="1"/>
    <cellStyle name="Followed Hyperlink" xfId="13388" builtinId="9" hidden="1"/>
    <cellStyle name="Followed Hyperlink" xfId="13389" builtinId="9" hidden="1"/>
    <cellStyle name="Followed Hyperlink" xfId="13390" builtinId="9" hidden="1"/>
    <cellStyle name="Followed Hyperlink" xfId="13391" builtinId="9" hidden="1"/>
    <cellStyle name="Followed Hyperlink" xfId="13392" builtinId="9" hidden="1"/>
    <cellStyle name="Followed Hyperlink" xfId="13393" builtinId="9" hidden="1"/>
    <cellStyle name="Followed Hyperlink" xfId="13394" builtinId="9" hidden="1"/>
    <cellStyle name="Followed Hyperlink" xfId="13395" builtinId="9" hidden="1"/>
    <cellStyle name="Followed Hyperlink" xfId="13396" builtinId="9" hidden="1"/>
    <cellStyle name="Followed Hyperlink" xfId="13397" builtinId="9" hidden="1"/>
    <cellStyle name="Followed Hyperlink" xfId="13398" builtinId="9" hidden="1"/>
    <cellStyle name="Followed Hyperlink" xfId="13399" builtinId="9" hidden="1"/>
    <cellStyle name="Followed Hyperlink" xfId="13400" builtinId="9" hidden="1"/>
    <cellStyle name="Followed Hyperlink" xfId="13401" builtinId="9" hidden="1"/>
    <cellStyle name="Followed Hyperlink" xfId="13402" builtinId="9" hidden="1"/>
    <cellStyle name="Followed Hyperlink" xfId="13403" builtinId="9" hidden="1"/>
    <cellStyle name="Followed Hyperlink" xfId="13404" builtinId="9" hidden="1"/>
    <cellStyle name="Followed Hyperlink" xfId="13405" builtinId="9" hidden="1"/>
    <cellStyle name="Followed Hyperlink" xfId="13406" builtinId="9" hidden="1"/>
    <cellStyle name="Followed Hyperlink" xfId="13407" builtinId="9" hidden="1"/>
    <cellStyle name="Followed Hyperlink" xfId="13408" builtinId="9" hidden="1"/>
    <cellStyle name="Followed Hyperlink" xfId="13409" builtinId="9" hidden="1"/>
    <cellStyle name="Followed Hyperlink" xfId="13410" builtinId="9" hidden="1"/>
    <cellStyle name="Followed Hyperlink" xfId="13411" builtinId="9" hidden="1"/>
    <cellStyle name="Followed Hyperlink" xfId="13412" builtinId="9" hidden="1"/>
    <cellStyle name="Followed Hyperlink" xfId="13413" builtinId="9" hidden="1"/>
    <cellStyle name="Followed Hyperlink" xfId="13414" builtinId="9" hidden="1"/>
    <cellStyle name="Followed Hyperlink" xfId="13415" builtinId="9" hidden="1"/>
    <cellStyle name="Followed Hyperlink" xfId="13416" builtinId="9" hidden="1"/>
    <cellStyle name="Followed Hyperlink" xfId="13417" builtinId="9" hidden="1"/>
    <cellStyle name="Followed Hyperlink" xfId="13418" builtinId="9" hidden="1"/>
    <cellStyle name="Followed Hyperlink" xfId="13419" builtinId="9" hidden="1"/>
    <cellStyle name="Followed Hyperlink" xfId="13420" builtinId="9" hidden="1"/>
    <cellStyle name="Followed Hyperlink" xfId="13421" builtinId="9" hidden="1"/>
    <cellStyle name="Followed Hyperlink" xfId="13422" builtinId="9" hidden="1"/>
    <cellStyle name="Followed Hyperlink" xfId="13423" builtinId="9" hidden="1"/>
    <cellStyle name="Followed Hyperlink" xfId="13424" builtinId="9" hidden="1"/>
    <cellStyle name="Followed Hyperlink" xfId="13425" builtinId="9" hidden="1"/>
    <cellStyle name="Followed Hyperlink" xfId="13426" builtinId="9" hidden="1"/>
    <cellStyle name="Followed Hyperlink" xfId="13427" builtinId="9" hidden="1"/>
    <cellStyle name="Followed Hyperlink" xfId="13428" builtinId="9" hidden="1"/>
    <cellStyle name="Followed Hyperlink" xfId="13429" builtinId="9" hidden="1"/>
    <cellStyle name="Followed Hyperlink" xfId="13430" builtinId="9" hidden="1"/>
    <cellStyle name="Followed Hyperlink" xfId="13431" builtinId="9" hidden="1"/>
    <cellStyle name="Followed Hyperlink" xfId="13432" builtinId="9" hidden="1"/>
    <cellStyle name="Followed Hyperlink" xfId="13433" builtinId="9" hidden="1"/>
    <cellStyle name="Followed Hyperlink" xfId="13434" builtinId="9" hidden="1"/>
    <cellStyle name="Followed Hyperlink" xfId="13435" builtinId="9" hidden="1"/>
    <cellStyle name="Followed Hyperlink" xfId="13436" builtinId="9" hidden="1"/>
    <cellStyle name="Followed Hyperlink" xfId="13437" builtinId="9" hidden="1"/>
    <cellStyle name="Followed Hyperlink" xfId="13438" builtinId="9" hidden="1"/>
    <cellStyle name="Followed Hyperlink" xfId="13439" builtinId="9" hidden="1"/>
    <cellStyle name="Followed Hyperlink" xfId="13440" builtinId="9" hidden="1"/>
    <cellStyle name="Followed Hyperlink" xfId="13441" builtinId="9" hidden="1"/>
    <cellStyle name="Followed Hyperlink" xfId="13442" builtinId="9" hidden="1"/>
    <cellStyle name="Followed Hyperlink" xfId="13443" builtinId="9" hidden="1"/>
    <cellStyle name="Followed Hyperlink" xfId="13444" builtinId="9" hidden="1"/>
    <cellStyle name="Followed Hyperlink" xfId="13445" builtinId="9" hidden="1"/>
    <cellStyle name="Followed Hyperlink" xfId="13446" builtinId="9" hidden="1"/>
    <cellStyle name="Followed Hyperlink" xfId="13447" builtinId="9" hidden="1"/>
    <cellStyle name="Followed Hyperlink" xfId="13448" builtinId="9" hidden="1"/>
    <cellStyle name="Followed Hyperlink" xfId="13449" builtinId="9" hidden="1"/>
    <cellStyle name="Followed Hyperlink" xfId="13450" builtinId="9" hidden="1"/>
    <cellStyle name="Followed Hyperlink" xfId="13451" builtinId="9" hidden="1"/>
    <cellStyle name="Followed Hyperlink" xfId="13452" builtinId="9" hidden="1"/>
    <cellStyle name="Followed Hyperlink" xfId="13453" builtinId="9" hidden="1"/>
    <cellStyle name="Followed Hyperlink" xfId="13454" builtinId="9" hidden="1"/>
    <cellStyle name="Followed Hyperlink" xfId="13455" builtinId="9" hidden="1"/>
    <cellStyle name="Followed Hyperlink" xfId="13456" builtinId="9" hidden="1"/>
    <cellStyle name="Followed Hyperlink" xfId="13457" builtinId="9" hidden="1"/>
    <cellStyle name="Followed Hyperlink" xfId="13458" builtinId="9" hidden="1"/>
    <cellStyle name="Followed Hyperlink" xfId="13459" builtinId="9" hidden="1"/>
    <cellStyle name="Followed Hyperlink" xfId="13360" builtinId="9" hidden="1"/>
    <cellStyle name="Followed Hyperlink" xfId="13365" builtinId="9" hidden="1"/>
    <cellStyle name="Followed Hyperlink" xfId="13357" builtinId="9" hidden="1"/>
    <cellStyle name="Followed Hyperlink" xfId="13366" builtinId="9" hidden="1"/>
    <cellStyle name="Followed Hyperlink" xfId="13356" builtinId="9" hidden="1"/>
    <cellStyle name="Followed Hyperlink" xfId="13363" builtinId="9" hidden="1"/>
    <cellStyle name="Followed Hyperlink" xfId="13282" builtinId="9" hidden="1"/>
    <cellStyle name="Followed Hyperlink" xfId="13362" builtinId="9" hidden="1"/>
    <cellStyle name="Followed Hyperlink" xfId="13355" builtinId="9" hidden="1"/>
    <cellStyle name="Followed Hyperlink" xfId="13361" builtinId="9" hidden="1"/>
    <cellStyle name="Followed Hyperlink" xfId="13384" builtinId="9" hidden="1"/>
    <cellStyle name="Followed Hyperlink" xfId="13364" builtinId="9" hidden="1"/>
    <cellStyle name="Followed Hyperlink" xfId="13359" builtinId="9" hidden="1"/>
    <cellStyle name="Followed Hyperlink" xfId="13358" builtinId="9" hidden="1"/>
    <cellStyle name="Followed Hyperlink" xfId="13367" builtinId="9" hidden="1"/>
    <cellStyle name="Followed Hyperlink" xfId="13381" builtinId="9" hidden="1"/>
    <cellStyle name="Followed Hyperlink" xfId="13379" builtinId="9" hidden="1"/>
    <cellStyle name="Followed Hyperlink" xfId="13372" builtinId="9" hidden="1"/>
    <cellStyle name="Followed Hyperlink" xfId="13387" builtinId="9" hidden="1"/>
    <cellStyle name="Followed Hyperlink" xfId="13377" builtinId="9" hidden="1"/>
    <cellStyle name="Followed Hyperlink" xfId="13462" builtinId="9" hidden="1"/>
    <cellStyle name="Followed Hyperlink" xfId="13370" builtinId="9" hidden="1"/>
    <cellStyle name="Followed Hyperlink" xfId="13385" builtinId="9" hidden="1"/>
    <cellStyle name="Followed Hyperlink" xfId="13382" builtinId="9" hidden="1"/>
    <cellStyle name="Followed Hyperlink" xfId="13376" builtinId="9" hidden="1"/>
    <cellStyle name="Followed Hyperlink" xfId="13281" builtinId="9" hidden="1"/>
    <cellStyle name="Followed Hyperlink" xfId="13461" builtinId="9" hidden="1"/>
    <cellStyle name="Followed Hyperlink" xfId="13374" builtinId="9" hidden="1"/>
    <cellStyle name="Followed Hyperlink" xfId="13371" builtinId="9" hidden="1"/>
    <cellStyle name="Followed Hyperlink" xfId="13386" builtinId="9" hidden="1"/>
    <cellStyle name="Followed Hyperlink" xfId="13380" builtinId="9" hidden="1"/>
    <cellStyle name="Followed Hyperlink" xfId="13369" builtinId="9" hidden="1"/>
    <cellStyle name="Followed Hyperlink" xfId="13460" builtinId="9" hidden="1"/>
    <cellStyle name="Followed Hyperlink" xfId="13378" builtinId="9" hidden="1"/>
    <cellStyle name="Followed Hyperlink" xfId="13375" builtinId="9" hidden="1"/>
    <cellStyle name="Followed Hyperlink" xfId="13368" builtinId="9" hidden="1"/>
    <cellStyle name="Followed Hyperlink" xfId="13383" builtinId="9" hidden="1"/>
    <cellStyle name="Followed Hyperlink" xfId="13373" builtinId="9" hidden="1"/>
    <cellStyle name="Followed Hyperlink" xfId="13463" builtinId="9" hidden="1"/>
    <cellStyle name="Followed Hyperlink" xfId="13464" builtinId="9" hidden="1"/>
    <cellStyle name="Followed Hyperlink" xfId="13465" builtinId="9" hidden="1"/>
    <cellStyle name="Followed Hyperlink" xfId="13466" builtinId="9" hidden="1"/>
    <cellStyle name="Followed Hyperlink" xfId="13467" builtinId="9" hidden="1"/>
    <cellStyle name="Followed Hyperlink" xfId="13468" builtinId="9" hidden="1"/>
    <cellStyle name="Followed Hyperlink" xfId="13469" builtinId="9" hidden="1"/>
    <cellStyle name="Followed Hyperlink" xfId="13470" builtinId="9" hidden="1"/>
    <cellStyle name="Followed Hyperlink" xfId="13471" builtinId="9" hidden="1"/>
    <cellStyle name="Followed Hyperlink" xfId="13472" builtinId="9" hidden="1"/>
    <cellStyle name="Followed Hyperlink" xfId="13473" builtinId="9" hidden="1"/>
    <cellStyle name="Followed Hyperlink" xfId="13474" builtinId="9" hidden="1"/>
    <cellStyle name="Followed Hyperlink" xfId="13475" builtinId="9" hidden="1"/>
    <cellStyle name="Followed Hyperlink" xfId="13476" builtinId="9" hidden="1"/>
    <cellStyle name="Followed Hyperlink" xfId="13477" builtinId="9" hidden="1"/>
    <cellStyle name="Followed Hyperlink" xfId="13478" builtinId="9" hidden="1"/>
    <cellStyle name="Followed Hyperlink" xfId="13479" builtinId="9" hidden="1"/>
    <cellStyle name="Followed Hyperlink" xfId="13480" builtinId="9" hidden="1"/>
    <cellStyle name="Followed Hyperlink" xfId="13481" builtinId="9" hidden="1"/>
    <cellStyle name="Followed Hyperlink" xfId="13482" builtinId="9" hidden="1"/>
    <cellStyle name="Followed Hyperlink" xfId="13483" builtinId="9" hidden="1"/>
    <cellStyle name="Followed Hyperlink" xfId="13484" builtinId="9" hidden="1"/>
    <cellStyle name="Followed Hyperlink" xfId="13485" builtinId="9" hidden="1"/>
    <cellStyle name="Followed Hyperlink" xfId="13486" builtinId="9" hidden="1"/>
    <cellStyle name="Followed Hyperlink" xfId="13487" builtinId="9" hidden="1"/>
    <cellStyle name="Followed Hyperlink" xfId="13488" builtinId="9" hidden="1"/>
    <cellStyle name="Followed Hyperlink" xfId="13489" builtinId="9" hidden="1"/>
    <cellStyle name="Followed Hyperlink" xfId="13490" builtinId="9" hidden="1"/>
    <cellStyle name="Followed Hyperlink" xfId="13491" builtinId="9" hidden="1"/>
    <cellStyle name="Followed Hyperlink" xfId="13492" builtinId="9" hidden="1"/>
    <cellStyle name="Followed Hyperlink" xfId="13493" builtinId="9" hidden="1"/>
    <cellStyle name="Followed Hyperlink" xfId="13494" builtinId="9" hidden="1"/>
    <cellStyle name="Followed Hyperlink" xfId="13495" builtinId="9" hidden="1"/>
    <cellStyle name="Followed Hyperlink" xfId="13496" builtinId="9" hidden="1"/>
    <cellStyle name="Followed Hyperlink" xfId="13501" builtinId="9" hidden="1"/>
    <cellStyle name="Followed Hyperlink" xfId="13502" builtinId="9" hidden="1"/>
    <cellStyle name="Followed Hyperlink" xfId="13503" builtinId="9" hidden="1"/>
    <cellStyle name="Followed Hyperlink" xfId="13504" builtinId="9" hidden="1"/>
    <cellStyle name="Followed Hyperlink" xfId="13505" builtinId="9" hidden="1"/>
    <cellStyle name="Followed Hyperlink" xfId="13506" builtinId="9" hidden="1"/>
    <cellStyle name="Followed Hyperlink" xfId="13507" builtinId="9" hidden="1"/>
    <cellStyle name="Followed Hyperlink" xfId="13508" builtinId="9" hidden="1"/>
    <cellStyle name="Followed Hyperlink" xfId="13509" builtinId="9" hidden="1"/>
    <cellStyle name="Followed Hyperlink" xfId="13510" builtinId="9" hidden="1"/>
    <cellStyle name="Followed Hyperlink" xfId="13511" builtinId="9" hidden="1"/>
    <cellStyle name="Followed Hyperlink" xfId="13512" builtinId="9" hidden="1"/>
    <cellStyle name="Followed Hyperlink" xfId="13513" builtinId="9" hidden="1"/>
    <cellStyle name="Followed Hyperlink" xfId="13514" builtinId="9" hidden="1"/>
    <cellStyle name="Followed Hyperlink" xfId="13515" builtinId="9" hidden="1"/>
    <cellStyle name="Followed Hyperlink" xfId="13516" builtinId="9" hidden="1"/>
    <cellStyle name="Followed Hyperlink" xfId="13517" builtinId="9" hidden="1"/>
    <cellStyle name="Followed Hyperlink" xfId="13518" builtinId="9" hidden="1"/>
    <cellStyle name="Followed Hyperlink" xfId="13519" builtinId="9" hidden="1"/>
    <cellStyle name="Followed Hyperlink" xfId="13520" builtinId="9" hidden="1"/>
    <cellStyle name="Followed Hyperlink" xfId="13521" builtinId="9" hidden="1"/>
    <cellStyle name="Followed Hyperlink" xfId="13522" builtinId="9" hidden="1"/>
    <cellStyle name="Followed Hyperlink" xfId="13523" builtinId="9" hidden="1"/>
    <cellStyle name="Followed Hyperlink" xfId="13524" builtinId="9" hidden="1"/>
    <cellStyle name="Followed Hyperlink" xfId="13525" builtinId="9" hidden="1"/>
    <cellStyle name="Followed Hyperlink" xfId="13526" builtinId="9" hidden="1"/>
    <cellStyle name="Followed Hyperlink" xfId="13527" builtinId="9" hidden="1"/>
    <cellStyle name="Followed Hyperlink" xfId="13528" builtinId="9" hidden="1"/>
    <cellStyle name="Followed Hyperlink" xfId="13529" builtinId="9" hidden="1"/>
    <cellStyle name="Followed Hyperlink" xfId="13530" builtinId="9" hidden="1"/>
    <cellStyle name="Followed Hyperlink" xfId="13531" builtinId="9" hidden="1"/>
    <cellStyle name="Followed Hyperlink" xfId="13532" builtinId="9" hidden="1"/>
    <cellStyle name="Followed Hyperlink" xfId="13533" builtinId="9" hidden="1"/>
    <cellStyle name="Followed Hyperlink" xfId="13534" builtinId="9" hidden="1"/>
    <cellStyle name="Followed Hyperlink" xfId="13535" builtinId="9" hidden="1"/>
    <cellStyle name="Followed Hyperlink" xfId="13536" builtinId="9" hidden="1"/>
    <cellStyle name="Followed Hyperlink" xfId="13537" builtinId="9" hidden="1"/>
    <cellStyle name="Followed Hyperlink" xfId="13538" builtinId="9" hidden="1"/>
    <cellStyle name="Followed Hyperlink" xfId="13539" builtinId="9" hidden="1"/>
    <cellStyle name="Followed Hyperlink" xfId="13540" builtinId="9" hidden="1"/>
    <cellStyle name="Followed Hyperlink" xfId="13541" builtinId="9" hidden="1"/>
    <cellStyle name="Followed Hyperlink" xfId="13542" builtinId="9" hidden="1"/>
    <cellStyle name="Followed Hyperlink" xfId="13543" builtinId="9" hidden="1"/>
    <cellStyle name="Followed Hyperlink" xfId="13544" builtinId="9" hidden="1"/>
    <cellStyle name="Followed Hyperlink" xfId="13545" builtinId="9" hidden="1"/>
    <cellStyle name="Followed Hyperlink" xfId="13546" builtinId="9" hidden="1"/>
    <cellStyle name="Followed Hyperlink" xfId="13547" builtinId="9" hidden="1"/>
    <cellStyle name="Followed Hyperlink" xfId="13548" builtinId="9" hidden="1"/>
    <cellStyle name="Followed Hyperlink" xfId="13549" builtinId="9" hidden="1"/>
    <cellStyle name="Followed Hyperlink" xfId="13550" builtinId="9" hidden="1"/>
    <cellStyle name="Followed Hyperlink" xfId="13551" builtinId="9" hidden="1"/>
    <cellStyle name="Followed Hyperlink" xfId="13552" builtinId="9" hidden="1"/>
    <cellStyle name="Followed Hyperlink" xfId="13553" builtinId="9" hidden="1"/>
    <cellStyle name="Followed Hyperlink" xfId="13554" builtinId="9" hidden="1"/>
    <cellStyle name="Followed Hyperlink" xfId="13555" builtinId="9" hidden="1"/>
    <cellStyle name="Followed Hyperlink" xfId="13556" builtinId="9" hidden="1"/>
    <cellStyle name="Followed Hyperlink" xfId="13557" builtinId="9" hidden="1"/>
    <cellStyle name="Followed Hyperlink" xfId="13558" builtinId="9" hidden="1"/>
    <cellStyle name="Followed Hyperlink" xfId="13560" builtinId="9" hidden="1"/>
    <cellStyle name="Followed Hyperlink" xfId="13561" builtinId="9" hidden="1"/>
    <cellStyle name="Followed Hyperlink" xfId="13562" builtinId="9" hidden="1"/>
    <cellStyle name="Followed Hyperlink" xfId="13563" builtinId="9" hidden="1"/>
    <cellStyle name="Followed Hyperlink" xfId="13564" builtinId="9" hidden="1"/>
    <cellStyle name="Followed Hyperlink" xfId="13565" builtinId="9" hidden="1"/>
    <cellStyle name="Followed Hyperlink" xfId="13566" builtinId="9" hidden="1"/>
    <cellStyle name="Followed Hyperlink" xfId="13567" builtinId="9" hidden="1"/>
    <cellStyle name="Followed Hyperlink" xfId="13568" builtinId="9" hidden="1"/>
    <cellStyle name="Followed Hyperlink" xfId="13569" builtinId="9" hidden="1"/>
    <cellStyle name="Followed Hyperlink" xfId="13570" builtinId="9" hidden="1"/>
    <cellStyle name="Followed Hyperlink" xfId="13571" builtinId="9" hidden="1"/>
    <cellStyle name="Followed Hyperlink" xfId="13572" builtinId="9" hidden="1"/>
    <cellStyle name="Followed Hyperlink" xfId="13573" builtinId="9" hidden="1"/>
    <cellStyle name="Followed Hyperlink" xfId="13588" builtinId="9" hidden="1"/>
    <cellStyle name="Followed Hyperlink" xfId="13609" builtinId="9" hidden="1"/>
    <cellStyle name="Followed Hyperlink" xfId="13610" builtinId="9" hidden="1"/>
    <cellStyle name="Followed Hyperlink" xfId="13611" builtinId="9" hidden="1"/>
    <cellStyle name="Followed Hyperlink" xfId="13612" builtinId="9" hidden="1"/>
    <cellStyle name="Followed Hyperlink" xfId="13613" builtinId="9" hidden="1"/>
    <cellStyle name="Followed Hyperlink" xfId="13614" builtinId="9" hidden="1"/>
    <cellStyle name="Followed Hyperlink" xfId="13615" builtinId="9" hidden="1"/>
    <cellStyle name="Followed Hyperlink" xfId="13616" builtinId="9" hidden="1"/>
    <cellStyle name="Followed Hyperlink" xfId="13617" builtinId="9" hidden="1"/>
    <cellStyle name="Followed Hyperlink" xfId="13618" builtinId="9" hidden="1"/>
    <cellStyle name="Followed Hyperlink" xfId="13619" builtinId="9" hidden="1"/>
    <cellStyle name="Followed Hyperlink" xfId="13620" builtinId="9" hidden="1"/>
    <cellStyle name="Followed Hyperlink" xfId="13621" builtinId="9" hidden="1"/>
    <cellStyle name="Followed Hyperlink" xfId="13622" builtinId="9" hidden="1"/>
    <cellStyle name="Followed Hyperlink" xfId="13623" builtinId="9" hidden="1"/>
    <cellStyle name="Followed Hyperlink" xfId="13624" builtinId="9" hidden="1"/>
    <cellStyle name="Followed Hyperlink" xfId="13625" builtinId="9" hidden="1"/>
    <cellStyle name="Followed Hyperlink" xfId="13626" builtinId="9" hidden="1"/>
    <cellStyle name="Followed Hyperlink" xfId="13627" builtinId="9" hidden="1"/>
    <cellStyle name="Followed Hyperlink" xfId="13628" builtinId="9" hidden="1"/>
    <cellStyle name="Followed Hyperlink" xfId="13629" builtinId="9" hidden="1"/>
    <cellStyle name="Followed Hyperlink" xfId="13630" builtinId="9" hidden="1"/>
    <cellStyle name="Followed Hyperlink" xfId="13631" builtinId="9" hidden="1"/>
    <cellStyle name="Followed Hyperlink" xfId="13632" builtinId="9" hidden="1"/>
    <cellStyle name="Followed Hyperlink" xfId="13633" builtinId="9" hidden="1"/>
    <cellStyle name="Followed Hyperlink" xfId="13634" builtinId="9" hidden="1"/>
    <cellStyle name="Followed Hyperlink" xfId="13635" builtinId="9" hidden="1"/>
    <cellStyle name="Followed Hyperlink" xfId="13636" builtinId="9" hidden="1"/>
    <cellStyle name="Followed Hyperlink" xfId="13637" builtinId="9" hidden="1"/>
    <cellStyle name="Followed Hyperlink" xfId="13638" builtinId="9" hidden="1"/>
    <cellStyle name="Followed Hyperlink" xfId="13639" builtinId="9" hidden="1"/>
    <cellStyle name="Followed Hyperlink" xfId="13640" builtinId="9" hidden="1"/>
    <cellStyle name="Followed Hyperlink" xfId="13641" builtinId="9" hidden="1"/>
    <cellStyle name="Followed Hyperlink" xfId="13642" builtinId="9" hidden="1"/>
    <cellStyle name="Followed Hyperlink" xfId="13643" builtinId="9" hidden="1"/>
    <cellStyle name="Followed Hyperlink" xfId="13644" builtinId="9" hidden="1"/>
    <cellStyle name="Followed Hyperlink" xfId="13645" builtinId="9" hidden="1"/>
    <cellStyle name="Followed Hyperlink" xfId="13646" builtinId="9" hidden="1"/>
    <cellStyle name="Followed Hyperlink" xfId="13647" builtinId="9" hidden="1"/>
    <cellStyle name="Followed Hyperlink" xfId="13648" builtinId="9" hidden="1"/>
    <cellStyle name="Followed Hyperlink" xfId="13649" builtinId="9" hidden="1"/>
    <cellStyle name="Followed Hyperlink" xfId="13650" builtinId="9" hidden="1"/>
    <cellStyle name="Followed Hyperlink" xfId="13651" builtinId="9" hidden="1"/>
    <cellStyle name="Followed Hyperlink" xfId="13652" builtinId="9" hidden="1"/>
    <cellStyle name="Followed Hyperlink" xfId="13653" builtinId="9" hidden="1"/>
    <cellStyle name="Followed Hyperlink" xfId="13654" builtinId="9" hidden="1"/>
    <cellStyle name="Followed Hyperlink" xfId="13655" builtinId="9" hidden="1"/>
    <cellStyle name="Followed Hyperlink" xfId="13656" builtinId="9" hidden="1"/>
    <cellStyle name="Followed Hyperlink" xfId="13657" builtinId="9" hidden="1"/>
    <cellStyle name="Followed Hyperlink" xfId="13658" builtinId="9" hidden="1"/>
    <cellStyle name="Followed Hyperlink" xfId="13659" builtinId="9" hidden="1"/>
    <cellStyle name="Followed Hyperlink" xfId="13660" builtinId="9" hidden="1"/>
    <cellStyle name="Followed Hyperlink" xfId="13661" builtinId="9" hidden="1"/>
    <cellStyle name="Followed Hyperlink" xfId="13662" builtinId="9" hidden="1"/>
    <cellStyle name="Followed Hyperlink" xfId="13663" builtinId="9" hidden="1"/>
    <cellStyle name="Followed Hyperlink" xfId="13664" builtinId="9" hidden="1"/>
    <cellStyle name="Followed Hyperlink" xfId="13665" builtinId="9" hidden="1"/>
    <cellStyle name="Followed Hyperlink" xfId="13666" builtinId="9" hidden="1"/>
    <cellStyle name="Followed Hyperlink" xfId="13667" builtinId="9" hidden="1"/>
    <cellStyle name="Followed Hyperlink" xfId="13668" builtinId="9" hidden="1"/>
    <cellStyle name="Followed Hyperlink" xfId="13669" builtinId="9" hidden="1"/>
    <cellStyle name="Followed Hyperlink" xfId="13670" builtinId="9" hidden="1"/>
    <cellStyle name="Followed Hyperlink" xfId="13671" builtinId="9" hidden="1"/>
    <cellStyle name="Followed Hyperlink" xfId="13672" builtinId="9" hidden="1"/>
    <cellStyle name="Followed Hyperlink" xfId="13673" builtinId="9" hidden="1"/>
    <cellStyle name="Followed Hyperlink" xfId="13674" builtinId="9" hidden="1"/>
    <cellStyle name="Followed Hyperlink" xfId="13675" builtinId="9" hidden="1"/>
    <cellStyle name="Followed Hyperlink" xfId="13676" builtinId="9" hidden="1"/>
    <cellStyle name="Followed Hyperlink" xfId="13677" builtinId="9" hidden="1"/>
    <cellStyle name="Followed Hyperlink" xfId="13678" builtinId="9" hidden="1"/>
    <cellStyle name="Followed Hyperlink" xfId="13679" builtinId="9" hidden="1"/>
    <cellStyle name="Followed Hyperlink" xfId="13680" builtinId="9" hidden="1"/>
    <cellStyle name="Followed Hyperlink" xfId="13681" builtinId="9" hidden="1"/>
    <cellStyle name="Followed Hyperlink" xfId="13682" builtinId="9" hidden="1"/>
    <cellStyle name="Followed Hyperlink" xfId="13683" builtinId="9" hidden="1"/>
    <cellStyle name="Followed Hyperlink" xfId="13684" builtinId="9" hidden="1"/>
    <cellStyle name="Followed Hyperlink" xfId="13685" builtinId="9" hidden="1"/>
    <cellStyle name="Followed Hyperlink" xfId="13686" builtinId="9" hidden="1"/>
    <cellStyle name="Followed Hyperlink" xfId="13687" builtinId="9" hidden="1"/>
    <cellStyle name="Followed Hyperlink" xfId="13688" builtinId="9" hidden="1"/>
    <cellStyle name="Followed Hyperlink" xfId="13689" builtinId="9" hidden="1"/>
    <cellStyle name="Followed Hyperlink" xfId="13690" builtinId="9" hidden="1"/>
    <cellStyle name="Followed Hyperlink" xfId="13691" builtinId="9" hidden="1"/>
    <cellStyle name="Followed Hyperlink" xfId="13692" builtinId="9" hidden="1"/>
    <cellStyle name="Followed Hyperlink" xfId="13693" builtinId="9" hidden="1"/>
    <cellStyle name="Followed Hyperlink" xfId="13694" builtinId="9" hidden="1"/>
    <cellStyle name="Followed Hyperlink" xfId="13695" builtinId="9" hidden="1"/>
    <cellStyle name="Followed Hyperlink" xfId="13696" builtinId="9" hidden="1"/>
    <cellStyle name="Followed Hyperlink" xfId="13697" builtinId="9" hidden="1"/>
    <cellStyle name="Followed Hyperlink" xfId="13698" builtinId="9" hidden="1"/>
    <cellStyle name="Followed Hyperlink" xfId="13699" builtinId="9" hidden="1"/>
    <cellStyle name="Followed Hyperlink" xfId="13700" builtinId="9" hidden="1"/>
    <cellStyle name="Followed Hyperlink" xfId="13701" builtinId="9" hidden="1"/>
    <cellStyle name="Followed Hyperlink" xfId="13702" builtinId="9" hidden="1"/>
    <cellStyle name="Followed Hyperlink" xfId="13703" builtinId="9" hidden="1"/>
    <cellStyle name="Followed Hyperlink" xfId="13704" builtinId="9" hidden="1"/>
    <cellStyle name="Followed Hyperlink" xfId="13705" builtinId="9" hidden="1"/>
    <cellStyle name="Followed Hyperlink" xfId="13706" builtinId="9" hidden="1"/>
    <cellStyle name="Followed Hyperlink" xfId="13707" builtinId="9" hidden="1"/>
    <cellStyle name="Followed Hyperlink" xfId="13708" builtinId="9" hidden="1"/>
    <cellStyle name="Followed Hyperlink" xfId="13709" builtinId="9" hidden="1"/>
    <cellStyle name="Followed Hyperlink" xfId="13710" builtinId="9" hidden="1"/>
    <cellStyle name="Followed Hyperlink" xfId="13711" builtinId="9" hidden="1"/>
    <cellStyle name="Followed Hyperlink" xfId="13712" builtinId="9" hidden="1"/>
    <cellStyle name="Followed Hyperlink" xfId="13713" builtinId="9" hidden="1"/>
    <cellStyle name="Followed Hyperlink" xfId="13714" builtinId="9" hidden="1"/>
    <cellStyle name="Followed Hyperlink" xfId="13715" builtinId="9" hidden="1"/>
    <cellStyle name="Followed Hyperlink" xfId="13716" builtinId="9" hidden="1"/>
    <cellStyle name="Followed Hyperlink" xfId="13717" builtinId="9" hidden="1"/>
    <cellStyle name="Followed Hyperlink" xfId="13718" builtinId="9" hidden="1"/>
    <cellStyle name="Followed Hyperlink" xfId="13719" builtinId="9" hidden="1"/>
    <cellStyle name="Followed Hyperlink" xfId="13720" builtinId="9" hidden="1"/>
    <cellStyle name="Followed Hyperlink" xfId="13721" builtinId="9" hidden="1"/>
    <cellStyle name="Followed Hyperlink" xfId="13722" builtinId="9" hidden="1"/>
    <cellStyle name="Followed Hyperlink" xfId="13723" builtinId="9" hidden="1"/>
    <cellStyle name="Followed Hyperlink" xfId="13724" builtinId="9" hidden="1"/>
    <cellStyle name="Followed Hyperlink" xfId="13725" builtinId="9" hidden="1"/>
    <cellStyle name="Followed Hyperlink" xfId="13726" builtinId="9" hidden="1"/>
    <cellStyle name="Followed Hyperlink" xfId="13727" builtinId="9" hidden="1"/>
    <cellStyle name="Followed Hyperlink" xfId="13728" builtinId="9" hidden="1"/>
    <cellStyle name="Followed Hyperlink" xfId="13729" builtinId="9" hidden="1"/>
    <cellStyle name="Followed Hyperlink" xfId="13730" builtinId="9" hidden="1"/>
    <cellStyle name="Followed Hyperlink" xfId="13731" builtinId="9" hidden="1"/>
    <cellStyle name="Followed Hyperlink" xfId="13732" builtinId="9" hidden="1"/>
    <cellStyle name="Followed Hyperlink" xfId="13733" builtinId="9" hidden="1"/>
    <cellStyle name="Followed Hyperlink" xfId="13734" builtinId="9" hidden="1"/>
    <cellStyle name="Followed Hyperlink" xfId="13735" builtinId="9" hidden="1"/>
    <cellStyle name="Followed Hyperlink" xfId="13736" builtinId="9" hidden="1"/>
    <cellStyle name="Followed Hyperlink" xfId="13737" builtinId="9" hidden="1"/>
    <cellStyle name="Followed Hyperlink" xfId="13738" builtinId="9" hidden="1"/>
    <cellStyle name="Followed Hyperlink" xfId="13739" builtinId="9" hidden="1"/>
    <cellStyle name="Followed Hyperlink" xfId="13740" builtinId="9" hidden="1"/>
    <cellStyle name="Followed Hyperlink" xfId="13741" builtinId="9" hidden="1"/>
    <cellStyle name="Followed Hyperlink" xfId="13742" builtinId="9" hidden="1"/>
    <cellStyle name="Followed Hyperlink" xfId="13743" builtinId="9" hidden="1"/>
    <cellStyle name="Followed Hyperlink" xfId="13744" builtinId="9" hidden="1"/>
    <cellStyle name="Followed Hyperlink" xfId="13745" builtinId="9" hidden="1"/>
    <cellStyle name="Followed Hyperlink" xfId="13746" builtinId="9" hidden="1"/>
    <cellStyle name="Followed Hyperlink" xfId="13747" builtinId="9" hidden="1"/>
    <cellStyle name="Followed Hyperlink" xfId="13748" builtinId="9" hidden="1"/>
    <cellStyle name="Followed Hyperlink" xfId="13749" builtinId="9" hidden="1"/>
    <cellStyle name="Followed Hyperlink" xfId="13750" builtinId="9" hidden="1"/>
    <cellStyle name="Followed Hyperlink" xfId="13751" builtinId="9" hidden="1"/>
    <cellStyle name="Followed Hyperlink" xfId="13752" builtinId="9" hidden="1"/>
    <cellStyle name="Followed Hyperlink" xfId="13559" builtinId="9" hidden="1"/>
    <cellStyle name="Followed Hyperlink" xfId="13575" builtinId="9" hidden="1"/>
    <cellStyle name="Followed Hyperlink" xfId="13578" builtinId="9" hidden="1"/>
    <cellStyle name="Followed Hyperlink" xfId="13499" builtinId="9" hidden="1"/>
    <cellStyle name="Followed Hyperlink" xfId="13497" builtinId="9" hidden="1"/>
    <cellStyle name="Followed Hyperlink" xfId="13582" builtinId="9" hidden="1"/>
    <cellStyle name="Followed Hyperlink" xfId="13574" builtinId="9" hidden="1"/>
    <cellStyle name="Followed Hyperlink" xfId="13584" builtinId="9" hidden="1"/>
    <cellStyle name="Followed Hyperlink" xfId="13585" builtinId="9" hidden="1"/>
    <cellStyle name="Followed Hyperlink" xfId="13579" builtinId="9" hidden="1"/>
    <cellStyle name="Followed Hyperlink" xfId="13576" builtinId="9" hidden="1"/>
    <cellStyle name="Followed Hyperlink" xfId="13581" builtinId="9" hidden="1"/>
    <cellStyle name="Followed Hyperlink" xfId="13606" builtinId="9" hidden="1"/>
    <cellStyle name="Followed Hyperlink" xfId="13599" builtinId="9" hidden="1"/>
    <cellStyle name="Followed Hyperlink" xfId="13592" builtinId="9" hidden="1"/>
    <cellStyle name="Followed Hyperlink" xfId="13608" builtinId="9" hidden="1"/>
    <cellStyle name="Followed Hyperlink" xfId="13597" builtinId="9" hidden="1"/>
    <cellStyle name="Followed Hyperlink" xfId="13580" builtinId="9" hidden="1"/>
    <cellStyle name="Followed Hyperlink" xfId="13594" builtinId="9" hidden="1"/>
    <cellStyle name="Followed Hyperlink" xfId="13500" builtinId="9" hidden="1"/>
    <cellStyle name="Followed Hyperlink" xfId="13603" builtinId="9" hidden="1"/>
    <cellStyle name="Followed Hyperlink" xfId="13596" builtinId="9" hidden="1"/>
    <cellStyle name="Followed Hyperlink" xfId="13498" builtinId="9" hidden="1"/>
    <cellStyle name="Followed Hyperlink" xfId="13601" builtinId="9" hidden="1"/>
    <cellStyle name="Followed Hyperlink" xfId="13598" builtinId="9" hidden="1"/>
    <cellStyle name="Followed Hyperlink" xfId="13591" builtinId="9" hidden="1"/>
    <cellStyle name="Followed Hyperlink" xfId="13607" builtinId="9" hidden="1"/>
    <cellStyle name="Followed Hyperlink" xfId="13600" builtinId="9" hidden="1"/>
    <cellStyle name="Followed Hyperlink" xfId="13590" builtinId="9" hidden="1"/>
    <cellStyle name="Followed Hyperlink" xfId="13602" builtinId="9" hidden="1"/>
    <cellStyle name="Followed Hyperlink" xfId="13595" builtinId="9" hidden="1"/>
    <cellStyle name="Followed Hyperlink" xfId="13589" builtinId="9" hidden="1"/>
    <cellStyle name="Followed Hyperlink" xfId="13604" builtinId="9" hidden="1"/>
    <cellStyle name="Followed Hyperlink" xfId="13593" builtinId="9" hidden="1"/>
    <cellStyle name="Followed Hyperlink" xfId="13605" builtinId="9" hidden="1"/>
    <cellStyle name="Followed Hyperlink" xfId="13753" builtinId="9" hidden="1"/>
    <cellStyle name="Followed Hyperlink" xfId="13754" builtinId="9" hidden="1"/>
    <cellStyle name="Followed Hyperlink" xfId="13755" builtinId="9" hidden="1"/>
    <cellStyle name="Followed Hyperlink" xfId="13756" builtinId="9" hidden="1"/>
    <cellStyle name="Followed Hyperlink" xfId="13757" builtinId="9" hidden="1"/>
    <cellStyle name="Followed Hyperlink" xfId="13758" builtinId="9" hidden="1"/>
    <cellStyle name="Followed Hyperlink" xfId="13759" builtinId="9" hidden="1"/>
    <cellStyle name="Followed Hyperlink" xfId="13760" builtinId="9" hidden="1"/>
    <cellStyle name="Followed Hyperlink" xfId="13761" builtinId="9" hidden="1"/>
    <cellStyle name="Followed Hyperlink" xfId="13762" builtinId="9" hidden="1"/>
    <cellStyle name="Followed Hyperlink" xfId="13763" builtinId="9" hidden="1"/>
    <cellStyle name="Followed Hyperlink" xfId="13764" builtinId="9" hidden="1"/>
    <cellStyle name="Followed Hyperlink" xfId="13765" builtinId="9" hidden="1"/>
    <cellStyle name="Followed Hyperlink" xfId="13766" builtinId="9" hidden="1"/>
    <cellStyle name="Followed Hyperlink" xfId="13767" builtinId="9" hidden="1"/>
    <cellStyle name="Followed Hyperlink" xfId="13768" builtinId="9" hidden="1"/>
    <cellStyle name="Followed Hyperlink" xfId="13769" builtinId="9" hidden="1"/>
    <cellStyle name="Followed Hyperlink" xfId="13770" builtinId="9" hidden="1"/>
    <cellStyle name="Followed Hyperlink" xfId="13771" builtinId="9" hidden="1"/>
    <cellStyle name="Followed Hyperlink" xfId="13772" builtinId="9" hidden="1"/>
    <cellStyle name="Followed Hyperlink" xfId="13773" builtinId="9" hidden="1"/>
    <cellStyle name="Followed Hyperlink" xfId="13774" builtinId="9" hidden="1"/>
    <cellStyle name="Followed Hyperlink" xfId="13776" builtinId="9" hidden="1"/>
    <cellStyle name="Followed Hyperlink" xfId="13777" builtinId="9" hidden="1"/>
    <cellStyle name="Followed Hyperlink" xfId="13778" builtinId="9" hidden="1"/>
    <cellStyle name="Followed Hyperlink" xfId="13779" builtinId="9" hidden="1"/>
    <cellStyle name="Followed Hyperlink" xfId="13780" builtinId="9" hidden="1"/>
    <cellStyle name="Followed Hyperlink" xfId="13781" builtinId="9" hidden="1"/>
    <cellStyle name="Followed Hyperlink" xfId="13782" builtinId="9" hidden="1"/>
    <cellStyle name="Followed Hyperlink" xfId="13783" builtinId="9" hidden="1"/>
    <cellStyle name="Followed Hyperlink" xfId="13784" builtinId="9" hidden="1"/>
    <cellStyle name="Followed Hyperlink" xfId="13785" builtinId="9" hidden="1"/>
    <cellStyle name="Followed Hyperlink" xfId="13786" builtinId="9" hidden="1"/>
    <cellStyle name="Followed Hyperlink" xfId="13787" builtinId="9" hidden="1"/>
    <cellStyle name="Followed Hyperlink" xfId="13788" builtinId="9" hidden="1"/>
    <cellStyle name="Followed Hyperlink" xfId="13789" builtinId="9" hidden="1"/>
    <cellStyle name="Followed Hyperlink" xfId="13824" builtinId="9" hidden="1"/>
    <cellStyle name="Followed Hyperlink" xfId="13823" builtinId="9" hidden="1"/>
    <cellStyle name="Followed Hyperlink" xfId="13586" builtinId="9" hidden="1"/>
    <cellStyle name="Followed Hyperlink" xfId="13587" builtinId="9" hidden="1"/>
    <cellStyle name="Followed Hyperlink" xfId="13798" builtinId="9" hidden="1"/>
    <cellStyle name="Followed Hyperlink" xfId="13796" builtinId="9" hidden="1"/>
    <cellStyle name="Followed Hyperlink" xfId="13775" builtinId="9" hidden="1"/>
    <cellStyle name="Followed Hyperlink" xfId="13793" builtinId="9" hidden="1"/>
    <cellStyle name="Followed Hyperlink" xfId="13792" builtinId="9" hidden="1"/>
    <cellStyle name="Followed Hyperlink" xfId="13791" builtinId="9" hidden="1"/>
    <cellStyle name="Followed Hyperlink" xfId="13790" builtinId="9" hidden="1"/>
    <cellStyle name="Followed Hyperlink" xfId="13794" builtinId="9" hidden="1"/>
    <cellStyle name="Followed Hyperlink" xfId="13800" builtinId="9" hidden="1"/>
    <cellStyle name="Followed Hyperlink" xfId="13799" builtinId="9" hidden="1"/>
    <cellStyle name="Followed Hyperlink" xfId="13797" builtinId="9" hidden="1"/>
    <cellStyle name="Followed Hyperlink" xfId="13795" builtinId="9" hidden="1"/>
    <cellStyle name="Followed Hyperlink" xfId="13819" builtinId="9" hidden="1"/>
    <cellStyle name="Followed Hyperlink" xfId="13815" builtinId="9" hidden="1"/>
    <cellStyle name="Followed Hyperlink" xfId="13811" builtinId="9" hidden="1"/>
    <cellStyle name="Followed Hyperlink" xfId="13807" builtinId="9" hidden="1"/>
    <cellStyle name="Followed Hyperlink" xfId="13803" builtinId="9" hidden="1"/>
    <cellStyle name="Followed Hyperlink" xfId="13583" builtinId="9" hidden="1"/>
    <cellStyle name="Followed Hyperlink" xfId="13822" builtinId="9" hidden="1"/>
    <cellStyle name="Followed Hyperlink" xfId="13818" builtinId="9" hidden="1"/>
    <cellStyle name="Followed Hyperlink" xfId="13814" builtinId="9" hidden="1"/>
    <cellStyle name="Followed Hyperlink" xfId="13810" builtinId="9" hidden="1"/>
    <cellStyle name="Followed Hyperlink" xfId="13806" builtinId="9" hidden="1"/>
    <cellStyle name="Followed Hyperlink" xfId="13802" builtinId="9" hidden="1"/>
    <cellStyle name="Followed Hyperlink" xfId="13821" builtinId="9" hidden="1"/>
    <cellStyle name="Followed Hyperlink" xfId="13817" builtinId="9" hidden="1"/>
    <cellStyle name="Followed Hyperlink" xfId="13813" builtinId="9" hidden="1"/>
    <cellStyle name="Followed Hyperlink" xfId="13809" builtinId="9" hidden="1"/>
    <cellStyle name="Followed Hyperlink" xfId="13805" builtinId="9" hidden="1"/>
    <cellStyle name="Followed Hyperlink" xfId="13825" builtinId="9" hidden="1"/>
    <cellStyle name="Followed Hyperlink" xfId="13577" builtinId="9" hidden="1"/>
    <cellStyle name="Followed Hyperlink" xfId="13820" builtinId="9" hidden="1"/>
    <cellStyle name="Followed Hyperlink" xfId="13816" builtinId="9" hidden="1"/>
    <cellStyle name="Followed Hyperlink" xfId="13812" builtinId="9" hidden="1"/>
    <cellStyle name="Followed Hyperlink" xfId="13808" builtinId="9" hidden="1"/>
    <cellStyle name="Followed Hyperlink" xfId="13804" builtinId="9" hidden="1"/>
    <cellStyle name="Followed Hyperlink" xfId="13801" builtinId="9" hidden="1"/>
    <cellStyle name="Followed Hyperlink" xfId="13826" builtinId="9" hidden="1"/>
    <cellStyle name="Followed Hyperlink" xfId="13827" builtinId="9" hidden="1"/>
    <cellStyle name="Followed Hyperlink" xfId="13828" builtinId="9" hidden="1"/>
    <cellStyle name="Followed Hyperlink" xfId="13829" builtinId="9" hidden="1"/>
    <cellStyle name="Followed Hyperlink" xfId="13830" builtinId="9" hidden="1"/>
    <cellStyle name="Followed Hyperlink" xfId="13831" builtinId="9" hidden="1"/>
    <cellStyle name="Followed Hyperlink" xfId="13832" builtinId="9" hidden="1"/>
    <cellStyle name="Followed Hyperlink" xfId="13833" builtinId="9" hidden="1"/>
    <cellStyle name="Followed Hyperlink" xfId="13834" builtinId="9" hidden="1"/>
    <cellStyle name="Followed Hyperlink" xfId="13835" builtinId="9" hidden="1"/>
    <cellStyle name="Followed Hyperlink" xfId="13836" builtinId="9" hidden="1"/>
    <cellStyle name="Followed Hyperlink" xfId="13837" builtinId="9" hidden="1"/>
    <cellStyle name="Followed Hyperlink" xfId="13838" builtinId="9" hidden="1"/>
    <cellStyle name="Followed Hyperlink" xfId="13839" builtinId="9" hidden="1"/>
    <cellStyle name="Followed Hyperlink" xfId="13840" builtinId="9" hidden="1"/>
    <cellStyle name="Followed Hyperlink" xfId="13841" builtinId="9" hidden="1"/>
    <cellStyle name="Followed Hyperlink" xfId="13842" builtinId="9" hidden="1"/>
    <cellStyle name="Followed Hyperlink" xfId="13843" builtinId="9" hidden="1"/>
    <cellStyle name="Followed Hyperlink" xfId="13844" builtinId="9" hidden="1"/>
    <cellStyle name="Followed Hyperlink" xfId="13845" builtinId="9" hidden="1"/>
    <cellStyle name="Followed Hyperlink" xfId="13846" builtinId="9" hidden="1"/>
    <cellStyle name="Followed Hyperlink" xfId="13847" builtinId="9" hidden="1"/>
    <cellStyle name="Followed Hyperlink" xfId="13848" builtinId="9" hidden="1"/>
    <cellStyle name="Followed Hyperlink" xfId="13849" builtinId="9" hidden="1"/>
    <cellStyle name="Followed Hyperlink" xfId="13850" builtinId="9" hidden="1"/>
    <cellStyle name="Followed Hyperlink" xfId="13851" builtinId="9" hidden="1"/>
    <cellStyle name="Followed Hyperlink" xfId="13852" builtinId="9" hidden="1"/>
    <cellStyle name="Followed Hyperlink" xfId="13853" builtinId="9" hidden="1"/>
    <cellStyle name="Followed Hyperlink" xfId="13854" builtinId="9" hidden="1"/>
    <cellStyle name="Followed Hyperlink" xfId="13855" builtinId="9" hidden="1"/>
    <cellStyle name="Followed Hyperlink" xfId="13856" builtinId="9" hidden="1"/>
    <cellStyle name="Followed Hyperlink" xfId="13859" builtinId="9" hidden="1"/>
    <cellStyle name="Followed Hyperlink" xfId="13860" builtinId="9" hidden="1"/>
    <cellStyle name="Followed Hyperlink" xfId="13861" builtinId="9" hidden="1"/>
    <cellStyle name="Followed Hyperlink" xfId="13862" builtinId="9" hidden="1"/>
    <cellStyle name="Followed Hyperlink" xfId="13863" builtinId="9" hidden="1"/>
    <cellStyle name="Followed Hyperlink" xfId="13864" builtinId="9" hidden="1"/>
    <cellStyle name="Followed Hyperlink" xfId="13865" builtinId="9" hidden="1"/>
    <cellStyle name="Followed Hyperlink" xfId="13866" builtinId="9" hidden="1"/>
    <cellStyle name="Followed Hyperlink" xfId="13867" builtinId="9" hidden="1"/>
    <cellStyle name="Followed Hyperlink" xfId="13868" builtinId="9" hidden="1"/>
    <cellStyle name="Followed Hyperlink" xfId="13869" builtinId="9" hidden="1"/>
    <cellStyle name="Followed Hyperlink" xfId="13870" builtinId="9" hidden="1"/>
    <cellStyle name="Followed Hyperlink" xfId="13871" builtinId="9" hidden="1"/>
    <cellStyle name="Followed Hyperlink" xfId="13872" builtinId="9" hidden="1"/>
    <cellStyle name="Followed Hyperlink" xfId="13873" builtinId="9" hidden="1"/>
    <cellStyle name="Followed Hyperlink" xfId="13874" builtinId="9" hidden="1"/>
    <cellStyle name="Followed Hyperlink" xfId="13875" builtinId="9" hidden="1"/>
    <cellStyle name="Followed Hyperlink" xfId="13876" builtinId="9" hidden="1"/>
    <cellStyle name="Followed Hyperlink" xfId="13877" builtinId="9" hidden="1"/>
    <cellStyle name="Followed Hyperlink" xfId="13878" builtinId="9" hidden="1"/>
    <cellStyle name="Followed Hyperlink" xfId="13879" builtinId="9" hidden="1"/>
    <cellStyle name="Followed Hyperlink" xfId="13880" builtinId="9" hidden="1"/>
    <cellStyle name="Followed Hyperlink" xfId="13881" builtinId="9" hidden="1"/>
    <cellStyle name="Followed Hyperlink" xfId="13882" builtinId="9" hidden="1"/>
    <cellStyle name="Followed Hyperlink" xfId="13883" builtinId="9" hidden="1"/>
    <cellStyle name="Followed Hyperlink" xfId="13884" builtinId="9" hidden="1"/>
    <cellStyle name="Followed Hyperlink" xfId="13885" builtinId="9" hidden="1"/>
    <cellStyle name="Followed Hyperlink" xfId="13886" builtinId="9" hidden="1"/>
    <cellStyle name="Followed Hyperlink" xfId="13887" builtinId="9" hidden="1"/>
    <cellStyle name="Followed Hyperlink" xfId="13888" builtinId="9" hidden="1"/>
    <cellStyle name="Followed Hyperlink" xfId="13889" builtinId="9" hidden="1"/>
    <cellStyle name="Followed Hyperlink" xfId="13890" builtinId="9" hidden="1"/>
    <cellStyle name="Followed Hyperlink" xfId="13891" builtinId="9" hidden="1"/>
    <cellStyle name="Followed Hyperlink" xfId="13892" builtinId="9" hidden="1"/>
    <cellStyle name="Followed Hyperlink" xfId="13893" builtinId="9" hidden="1"/>
    <cellStyle name="Followed Hyperlink" xfId="13894" builtinId="9" hidden="1"/>
    <cellStyle name="Followed Hyperlink" xfId="13895" builtinId="9" hidden="1"/>
    <cellStyle name="Followed Hyperlink" xfId="13896" builtinId="9" hidden="1"/>
    <cellStyle name="Followed Hyperlink" xfId="13897" builtinId="9" hidden="1"/>
    <cellStyle name="Followed Hyperlink" xfId="13898" builtinId="9" hidden="1"/>
    <cellStyle name="Followed Hyperlink" xfId="13899" builtinId="9" hidden="1"/>
    <cellStyle name="Followed Hyperlink" xfId="13900" builtinId="9" hidden="1"/>
    <cellStyle name="Followed Hyperlink" xfId="13901" builtinId="9" hidden="1"/>
    <cellStyle name="Followed Hyperlink" xfId="13902" builtinId="9" hidden="1"/>
    <cellStyle name="Followed Hyperlink" xfId="13903" builtinId="9" hidden="1"/>
    <cellStyle name="Followed Hyperlink" xfId="13904" builtinId="9" hidden="1"/>
    <cellStyle name="Followed Hyperlink" xfId="13905" builtinId="9" hidden="1"/>
    <cellStyle name="Followed Hyperlink" xfId="13906" builtinId="9" hidden="1"/>
    <cellStyle name="Followed Hyperlink" xfId="13907" builtinId="9" hidden="1"/>
    <cellStyle name="Followed Hyperlink" xfId="13908" builtinId="9" hidden="1"/>
    <cellStyle name="Followed Hyperlink" xfId="13909" builtinId="9" hidden="1"/>
    <cellStyle name="Followed Hyperlink" xfId="13910" builtinId="9" hidden="1"/>
    <cellStyle name="Followed Hyperlink" xfId="13911" builtinId="9" hidden="1"/>
    <cellStyle name="Followed Hyperlink" xfId="13912" builtinId="9" hidden="1"/>
    <cellStyle name="Followed Hyperlink" xfId="13913" builtinId="9" hidden="1"/>
    <cellStyle name="Followed Hyperlink" xfId="13914" builtinId="9" hidden="1"/>
    <cellStyle name="Followed Hyperlink" xfId="13915" builtinId="9" hidden="1"/>
    <cellStyle name="Followed Hyperlink" xfId="13916" builtinId="9" hidden="1"/>
    <cellStyle name="Followed Hyperlink" xfId="13917" builtinId="9" hidden="1"/>
    <cellStyle name="Followed Hyperlink" xfId="13918" builtinId="9" hidden="1"/>
    <cellStyle name="Followed Hyperlink" xfId="13919" builtinId="9" hidden="1"/>
    <cellStyle name="Followed Hyperlink" xfId="13920" builtinId="9" hidden="1"/>
    <cellStyle name="Followed Hyperlink" xfId="13921" builtinId="9" hidden="1"/>
    <cellStyle name="Followed Hyperlink" xfId="13922" builtinId="9" hidden="1"/>
    <cellStyle name="Followed Hyperlink" xfId="13923" builtinId="9" hidden="1"/>
    <cellStyle name="Followed Hyperlink" xfId="13924" builtinId="9" hidden="1"/>
    <cellStyle name="Followed Hyperlink" xfId="13925" builtinId="9" hidden="1"/>
    <cellStyle name="Followed Hyperlink" xfId="13926" builtinId="9" hidden="1"/>
    <cellStyle name="Followed Hyperlink" xfId="13927" builtinId="9" hidden="1"/>
    <cellStyle name="Followed Hyperlink" xfId="13928" builtinId="9" hidden="1"/>
    <cellStyle name="Followed Hyperlink" xfId="13929" builtinId="9" hidden="1"/>
    <cellStyle name="Followed Hyperlink" xfId="13930" builtinId="9" hidden="1"/>
    <cellStyle name="Followed Hyperlink" xfId="14089" builtinId="9" hidden="1"/>
    <cellStyle name="Followed Hyperlink" xfId="14090" builtinId="9" hidden="1"/>
    <cellStyle name="Followed Hyperlink" xfId="14091" builtinId="9" hidden="1"/>
    <cellStyle name="Followed Hyperlink" xfId="14092" builtinId="9" hidden="1"/>
    <cellStyle name="Followed Hyperlink" xfId="14093" builtinId="9" hidden="1"/>
    <cellStyle name="Followed Hyperlink" xfId="14094" builtinId="9" hidden="1"/>
    <cellStyle name="Followed Hyperlink" xfId="14095" builtinId="9" hidden="1"/>
    <cellStyle name="Followed Hyperlink" xfId="14096" builtinId="9" hidden="1"/>
    <cellStyle name="Followed Hyperlink" xfId="14097" builtinId="9" hidden="1"/>
    <cellStyle name="Followed Hyperlink" xfId="14098" builtinId="9" hidden="1"/>
    <cellStyle name="Followed Hyperlink" xfId="14099" builtinId="9" hidden="1"/>
    <cellStyle name="Followed Hyperlink" xfId="14100" builtinId="9" hidden="1"/>
    <cellStyle name="Followed Hyperlink" xfId="14101" builtinId="9" hidden="1"/>
    <cellStyle name="Followed Hyperlink" xfId="14102" builtinId="9" hidden="1"/>
    <cellStyle name="Followed Hyperlink" xfId="14103" builtinId="9" hidden="1"/>
    <cellStyle name="Followed Hyperlink" xfId="14104" builtinId="9" hidden="1"/>
    <cellStyle name="Followed Hyperlink" xfId="14105" builtinId="9" hidden="1"/>
    <cellStyle name="Followed Hyperlink" xfId="14106" builtinId="9" hidden="1"/>
    <cellStyle name="Followed Hyperlink" xfId="14107" builtinId="9" hidden="1"/>
    <cellStyle name="Followed Hyperlink" xfId="14108" builtinId="9" hidden="1"/>
    <cellStyle name="Followed Hyperlink" xfId="14109" builtinId="9" hidden="1"/>
    <cellStyle name="Followed Hyperlink" xfId="14110" builtinId="9" hidden="1"/>
    <cellStyle name="Followed Hyperlink" xfId="14111" builtinId="9" hidden="1"/>
    <cellStyle name="Followed Hyperlink" xfId="14112" builtinId="9" hidden="1"/>
    <cellStyle name="Followed Hyperlink" xfId="14113" builtinId="9" hidden="1"/>
    <cellStyle name="Followed Hyperlink" xfId="14114" builtinId="9" hidden="1"/>
    <cellStyle name="Followed Hyperlink" xfId="14115" builtinId="9" hidden="1"/>
    <cellStyle name="Followed Hyperlink" xfId="14116" builtinId="9" hidden="1"/>
    <cellStyle name="Followed Hyperlink" xfId="14117" builtinId="9" hidden="1"/>
    <cellStyle name="Followed Hyperlink" xfId="14118" builtinId="9" hidden="1"/>
    <cellStyle name="Followed Hyperlink" xfId="14119" builtinId="9" hidden="1"/>
    <cellStyle name="Followed Hyperlink" xfId="14120" builtinId="9" hidden="1"/>
    <cellStyle name="Followed Hyperlink" xfId="14121" builtinId="9" hidden="1"/>
    <cellStyle name="Followed Hyperlink" xfId="14122" builtinId="9" hidden="1"/>
    <cellStyle name="Followed Hyperlink" xfId="14123" builtinId="9" hidden="1"/>
    <cellStyle name="Followed Hyperlink" xfId="14124" builtinId="9" hidden="1"/>
    <cellStyle name="Followed Hyperlink" xfId="14125" builtinId="9" hidden="1"/>
    <cellStyle name="Followed Hyperlink" xfId="14126" builtinId="9" hidden="1"/>
    <cellStyle name="Followed Hyperlink" xfId="14127" builtinId="9" hidden="1"/>
    <cellStyle name="Followed Hyperlink" xfId="14128" builtinId="9" hidden="1"/>
    <cellStyle name="Followed Hyperlink" xfId="14129" builtinId="9" hidden="1"/>
    <cellStyle name="Followed Hyperlink" xfId="14130" builtinId="9" hidden="1"/>
    <cellStyle name="Followed Hyperlink" xfId="14131" builtinId="9" hidden="1"/>
    <cellStyle name="Followed Hyperlink" xfId="14132" builtinId="9" hidden="1"/>
    <cellStyle name="Followed Hyperlink" xfId="14133" builtinId="9" hidden="1"/>
    <cellStyle name="Followed Hyperlink" xfId="14134" builtinId="9" hidden="1"/>
    <cellStyle name="Followed Hyperlink" xfId="14135" builtinId="9" hidden="1"/>
    <cellStyle name="Followed Hyperlink" xfId="14136" builtinId="9" hidden="1"/>
    <cellStyle name="Followed Hyperlink" xfId="14137" builtinId="9" hidden="1"/>
    <cellStyle name="Followed Hyperlink" xfId="14138" builtinId="9" hidden="1"/>
    <cellStyle name="Followed Hyperlink" xfId="14139" builtinId="9" hidden="1"/>
    <cellStyle name="Followed Hyperlink" xfId="14140" builtinId="9" hidden="1"/>
    <cellStyle name="Followed Hyperlink" xfId="14141" builtinId="9" hidden="1"/>
    <cellStyle name="Followed Hyperlink" xfId="14142" builtinId="9" hidden="1"/>
    <cellStyle name="Followed Hyperlink" xfId="14143" builtinId="9" hidden="1"/>
    <cellStyle name="Followed Hyperlink" xfId="14144" builtinId="9" hidden="1"/>
    <cellStyle name="Followed Hyperlink" xfId="14145" builtinId="9" hidden="1"/>
    <cellStyle name="Followed Hyperlink" xfId="14146" builtinId="9" hidden="1"/>
    <cellStyle name="Followed Hyperlink" xfId="14147" builtinId="9" hidden="1"/>
    <cellStyle name="Followed Hyperlink" xfId="14148" builtinId="9" hidden="1"/>
    <cellStyle name="Followed Hyperlink" xfId="14149" builtinId="9" hidden="1"/>
    <cellStyle name="Followed Hyperlink" xfId="14150" builtinId="9" hidden="1"/>
    <cellStyle name="Followed Hyperlink" xfId="14151" builtinId="9" hidden="1"/>
    <cellStyle name="Followed Hyperlink" xfId="14152" builtinId="9" hidden="1"/>
    <cellStyle name="Followed Hyperlink" xfId="14153" builtinId="9" hidden="1"/>
    <cellStyle name="Followed Hyperlink" xfId="14154" builtinId="9" hidden="1"/>
    <cellStyle name="Followed Hyperlink" xfId="14155" builtinId="9" hidden="1"/>
    <cellStyle name="Followed Hyperlink" xfId="14156" builtinId="9" hidden="1"/>
    <cellStyle name="Followed Hyperlink" xfId="14157" builtinId="9" hidden="1"/>
    <cellStyle name="Followed Hyperlink" xfId="14158" builtinId="9" hidden="1"/>
    <cellStyle name="Followed Hyperlink" xfId="14159" builtinId="9" hidden="1"/>
    <cellStyle name="Followed Hyperlink" xfId="14160" builtinId="9" hidden="1"/>
    <cellStyle name="Followed Hyperlink" xfId="14194" builtinId="9" hidden="1"/>
    <cellStyle name="Followed Hyperlink" xfId="14195" builtinId="9" hidden="1"/>
    <cellStyle name="Followed Hyperlink" xfId="14196" builtinId="9" hidden="1"/>
    <cellStyle name="Followed Hyperlink" xfId="14197" builtinId="9" hidden="1"/>
    <cellStyle name="Followed Hyperlink" xfId="14198" builtinId="9" hidden="1"/>
    <cellStyle name="Followed Hyperlink" xfId="14199" builtinId="9" hidden="1"/>
    <cellStyle name="Followed Hyperlink" xfId="14200" builtinId="9" hidden="1"/>
    <cellStyle name="Followed Hyperlink" xfId="14201" builtinId="9" hidden="1"/>
    <cellStyle name="Followed Hyperlink" xfId="14202" builtinId="9" hidden="1"/>
    <cellStyle name="Followed Hyperlink" xfId="14203" builtinId="9" hidden="1"/>
    <cellStyle name="Followed Hyperlink" xfId="14204" builtinId="9" hidden="1"/>
    <cellStyle name="Followed Hyperlink" xfId="14205" builtinId="9" hidden="1"/>
    <cellStyle name="Followed Hyperlink" xfId="14206" builtinId="9" hidden="1"/>
    <cellStyle name="Followed Hyperlink" xfId="14207" builtinId="9" hidden="1"/>
    <cellStyle name="Followed Hyperlink" xfId="14208" builtinId="9" hidden="1"/>
    <cellStyle name="Followed Hyperlink" xfId="14209" builtinId="9" hidden="1"/>
    <cellStyle name="Followed Hyperlink" xfId="14210" builtinId="9" hidden="1"/>
    <cellStyle name="Followed Hyperlink" xfId="14211" builtinId="9" hidden="1"/>
    <cellStyle name="Followed Hyperlink" xfId="14212" builtinId="9" hidden="1"/>
    <cellStyle name="Followed Hyperlink" xfId="14213" builtinId="9" hidden="1"/>
    <cellStyle name="Followed Hyperlink" xfId="14214" builtinId="9" hidden="1"/>
    <cellStyle name="Followed Hyperlink" xfId="14215" builtinId="9" hidden="1"/>
    <cellStyle name="Followed Hyperlink" xfId="14216" builtinId="9" hidden="1"/>
    <cellStyle name="Followed Hyperlink" xfId="14217" builtinId="9" hidden="1"/>
    <cellStyle name="Followed Hyperlink" xfId="14218" builtinId="9" hidden="1"/>
    <cellStyle name="Followed Hyperlink" xfId="14219" builtinId="9" hidden="1"/>
    <cellStyle name="Followed Hyperlink" xfId="14220" builtinId="9" hidden="1"/>
    <cellStyle name="Followed Hyperlink" xfId="14221" builtinId="9" hidden="1"/>
    <cellStyle name="Followed Hyperlink" xfId="14222" builtinId="9" hidden="1"/>
    <cellStyle name="Followed Hyperlink" xfId="14223" builtinId="9" hidden="1"/>
    <cellStyle name="Followed Hyperlink" xfId="14224" builtinId="9" hidden="1"/>
    <cellStyle name="Followed Hyperlink" xfId="14225" builtinId="9" hidden="1"/>
    <cellStyle name="Followed Hyperlink" xfId="14226" builtinId="9" hidden="1"/>
    <cellStyle name="Followed Hyperlink" xfId="14227" builtinId="9" hidden="1"/>
    <cellStyle name="Followed Hyperlink" xfId="14228" builtinId="9" hidden="1"/>
    <cellStyle name="Followed Hyperlink" xfId="14229" builtinId="9" hidden="1"/>
    <cellStyle name="Followed Hyperlink" xfId="14230" builtinId="9" hidden="1"/>
    <cellStyle name="Followed Hyperlink" xfId="14231" builtinId="9" hidden="1"/>
    <cellStyle name="Followed Hyperlink" xfId="14232" builtinId="9" hidden="1"/>
    <cellStyle name="Followed Hyperlink" xfId="14233" builtinId="9" hidden="1"/>
    <cellStyle name="Followed Hyperlink" xfId="14234" builtinId="9" hidden="1"/>
    <cellStyle name="Followed Hyperlink" xfId="14235" builtinId="9" hidden="1"/>
    <cellStyle name="Followed Hyperlink" xfId="14236" builtinId="9" hidden="1"/>
    <cellStyle name="Followed Hyperlink" xfId="14237" builtinId="9" hidden="1"/>
    <cellStyle name="Followed Hyperlink" xfId="14238" builtinId="9" hidden="1"/>
    <cellStyle name="Followed Hyperlink" xfId="14239" builtinId="9" hidden="1"/>
    <cellStyle name="Followed Hyperlink" xfId="14240" builtinId="9" hidden="1"/>
    <cellStyle name="Followed Hyperlink" xfId="14241" builtinId="9" hidden="1"/>
    <cellStyle name="Followed Hyperlink" xfId="14242" builtinId="9" hidden="1"/>
    <cellStyle name="Followed Hyperlink" xfId="14243" builtinId="9" hidden="1"/>
    <cellStyle name="Followed Hyperlink" xfId="14244" builtinId="9" hidden="1"/>
    <cellStyle name="Followed Hyperlink" xfId="14245" builtinId="9" hidden="1"/>
    <cellStyle name="Followed Hyperlink" xfId="14246" builtinId="9" hidden="1"/>
    <cellStyle name="Followed Hyperlink" xfId="14247" builtinId="9" hidden="1"/>
    <cellStyle name="Followed Hyperlink" xfId="14248" builtinId="9" hidden="1"/>
    <cellStyle name="Followed Hyperlink" xfId="14249" builtinId="9" hidden="1"/>
    <cellStyle name="Followed Hyperlink" xfId="14250" builtinId="9" hidden="1"/>
    <cellStyle name="Followed Hyperlink" xfId="14251" builtinId="9" hidden="1"/>
    <cellStyle name="Followed Hyperlink" xfId="14252" builtinId="9" hidden="1"/>
    <cellStyle name="Followed Hyperlink" xfId="14253" builtinId="9" hidden="1"/>
    <cellStyle name="Followed Hyperlink" xfId="14254" builtinId="9" hidden="1"/>
    <cellStyle name="Followed Hyperlink" xfId="14255" builtinId="9" hidden="1"/>
    <cellStyle name="Followed Hyperlink" xfId="14256" builtinId="9" hidden="1"/>
    <cellStyle name="Followed Hyperlink" xfId="14257" builtinId="9" hidden="1"/>
    <cellStyle name="Followed Hyperlink" xfId="14258" builtinId="9" hidden="1"/>
    <cellStyle name="Followed Hyperlink" xfId="14259" builtinId="9" hidden="1"/>
    <cellStyle name="Followed Hyperlink" xfId="14260" builtinId="9" hidden="1"/>
    <cellStyle name="Followed Hyperlink" xfId="14261" builtinId="9" hidden="1"/>
    <cellStyle name="Followed Hyperlink" xfId="14262" builtinId="9" hidden="1"/>
    <cellStyle name="Followed Hyperlink" xfId="14263" builtinId="9" hidden="1"/>
    <cellStyle name="Followed Hyperlink" xfId="14264" builtinId="9" hidden="1"/>
    <cellStyle name="Followed Hyperlink" xfId="14265" builtinId="9" hidden="1"/>
    <cellStyle name="Followed Hyperlink" xfId="14166" builtinId="9" hidden="1"/>
    <cellStyle name="Followed Hyperlink" xfId="14171" builtinId="9" hidden="1"/>
    <cellStyle name="Followed Hyperlink" xfId="14163" builtinId="9" hidden="1"/>
    <cellStyle name="Followed Hyperlink" xfId="14172" builtinId="9" hidden="1"/>
    <cellStyle name="Followed Hyperlink" xfId="14162" builtinId="9" hidden="1"/>
    <cellStyle name="Followed Hyperlink" xfId="14169" builtinId="9" hidden="1"/>
    <cellStyle name="Followed Hyperlink" xfId="14088" builtinId="9" hidden="1"/>
    <cellStyle name="Followed Hyperlink" xfId="14168" builtinId="9" hidden="1"/>
    <cellStyle name="Followed Hyperlink" xfId="14161" builtinId="9" hidden="1"/>
    <cellStyle name="Followed Hyperlink" xfId="14167" builtinId="9" hidden="1"/>
    <cellStyle name="Followed Hyperlink" xfId="14190" builtinId="9" hidden="1"/>
    <cellStyle name="Followed Hyperlink" xfId="14170" builtinId="9" hidden="1"/>
    <cellStyle name="Followed Hyperlink" xfId="14165" builtinId="9" hidden="1"/>
    <cellStyle name="Followed Hyperlink" xfId="14164" builtinId="9" hidden="1"/>
    <cellStyle name="Followed Hyperlink" xfId="14173" builtinId="9" hidden="1"/>
    <cellStyle name="Followed Hyperlink" xfId="14187" builtinId="9" hidden="1"/>
    <cellStyle name="Followed Hyperlink" xfId="14185" builtinId="9" hidden="1"/>
    <cellStyle name="Followed Hyperlink" xfId="14178" builtinId="9" hidden="1"/>
    <cellStyle name="Followed Hyperlink" xfId="14193" builtinId="9" hidden="1"/>
    <cellStyle name="Followed Hyperlink" xfId="14183" builtinId="9" hidden="1"/>
    <cellStyle name="Followed Hyperlink" xfId="14268" builtinId="9" hidden="1"/>
    <cellStyle name="Followed Hyperlink" xfId="14176" builtinId="9" hidden="1"/>
    <cellStyle name="Followed Hyperlink" xfId="14191" builtinId="9" hidden="1"/>
    <cellStyle name="Followed Hyperlink" xfId="14188" builtinId="9" hidden="1"/>
    <cellStyle name="Followed Hyperlink" xfId="14182" builtinId="9" hidden="1"/>
    <cellStyle name="Followed Hyperlink" xfId="14087" builtinId="9" hidden="1"/>
    <cellStyle name="Followed Hyperlink" xfId="14267" builtinId="9" hidden="1"/>
    <cellStyle name="Followed Hyperlink" xfId="14180" builtinId="9" hidden="1"/>
    <cellStyle name="Followed Hyperlink" xfId="14177" builtinId="9" hidden="1"/>
    <cellStyle name="Followed Hyperlink" xfId="14192" builtinId="9" hidden="1"/>
    <cellStyle name="Followed Hyperlink" xfId="14186" builtinId="9" hidden="1"/>
    <cellStyle name="Followed Hyperlink" xfId="14175" builtinId="9" hidden="1"/>
    <cellStyle name="Followed Hyperlink" xfId="14266" builtinId="9" hidden="1"/>
    <cellStyle name="Followed Hyperlink" xfId="14184" builtinId="9" hidden="1"/>
    <cellStyle name="Followed Hyperlink" xfId="14181" builtinId="9" hidden="1"/>
    <cellStyle name="Followed Hyperlink" xfId="14174" builtinId="9" hidden="1"/>
    <cellStyle name="Followed Hyperlink" xfId="14189" builtinId="9" hidden="1"/>
    <cellStyle name="Followed Hyperlink" xfId="14179" builtinId="9" hidden="1"/>
    <cellStyle name="Followed Hyperlink" xfId="14269" builtinId="9" hidden="1"/>
    <cellStyle name="Followed Hyperlink" xfId="14270" builtinId="9" hidden="1"/>
    <cellStyle name="Followed Hyperlink" xfId="14271" builtinId="9" hidden="1"/>
    <cellStyle name="Followed Hyperlink" xfId="14272" builtinId="9" hidden="1"/>
    <cellStyle name="Followed Hyperlink" xfId="14273" builtinId="9" hidden="1"/>
    <cellStyle name="Followed Hyperlink" xfId="14274" builtinId="9" hidden="1"/>
    <cellStyle name="Followed Hyperlink" xfId="14275" builtinId="9" hidden="1"/>
    <cellStyle name="Followed Hyperlink" xfId="14276" builtinId="9" hidden="1"/>
    <cellStyle name="Followed Hyperlink" xfId="14277" builtinId="9" hidden="1"/>
    <cellStyle name="Followed Hyperlink" xfId="14278" builtinId="9" hidden="1"/>
    <cellStyle name="Followed Hyperlink" xfId="14279" builtinId="9" hidden="1"/>
    <cellStyle name="Followed Hyperlink" xfId="14280" builtinId="9" hidden="1"/>
    <cellStyle name="Followed Hyperlink" xfId="14281" builtinId="9" hidden="1"/>
    <cellStyle name="Followed Hyperlink" xfId="14282" builtinId="9" hidden="1"/>
    <cellStyle name="Followed Hyperlink" xfId="14283" builtinId="9" hidden="1"/>
    <cellStyle name="Followed Hyperlink" xfId="14284" builtinId="9" hidden="1"/>
    <cellStyle name="Followed Hyperlink" xfId="14285" builtinId="9" hidden="1"/>
    <cellStyle name="Followed Hyperlink" xfId="14286" builtinId="9" hidden="1"/>
    <cellStyle name="Followed Hyperlink" xfId="14287" builtinId="9" hidden="1"/>
    <cellStyle name="Followed Hyperlink" xfId="14288" builtinId="9" hidden="1"/>
    <cellStyle name="Followed Hyperlink" xfId="14289" builtinId="9" hidden="1"/>
    <cellStyle name="Followed Hyperlink" xfId="14290" builtinId="9" hidden="1"/>
    <cellStyle name="Followed Hyperlink" xfId="14291" builtinId="9" hidden="1"/>
    <cellStyle name="Followed Hyperlink" xfId="14292" builtinId="9" hidden="1"/>
    <cellStyle name="Followed Hyperlink" xfId="14293" builtinId="9" hidden="1"/>
    <cellStyle name="Followed Hyperlink" xfId="14294" builtinId="9" hidden="1"/>
    <cellStyle name="Followed Hyperlink" xfId="14295" builtinId="9" hidden="1"/>
    <cellStyle name="Followed Hyperlink" xfId="14296" builtinId="9" hidden="1"/>
    <cellStyle name="Followed Hyperlink" xfId="14297" builtinId="9" hidden="1"/>
    <cellStyle name="Followed Hyperlink" xfId="14298" builtinId="9" hidden="1"/>
    <cellStyle name="Followed Hyperlink" xfId="14299" builtinId="9" hidden="1"/>
    <cellStyle name="Followed Hyperlink" xfId="14300" builtinId="9" hidden="1"/>
    <cellStyle name="Followed Hyperlink" xfId="14301" builtinId="9" hidden="1"/>
    <cellStyle name="Followed Hyperlink" xfId="14302" builtinId="9" hidden="1"/>
    <cellStyle name="Followed Hyperlink" xfId="14307" builtinId="9" hidden="1"/>
    <cellStyle name="Followed Hyperlink" xfId="14308" builtinId="9" hidden="1"/>
    <cellStyle name="Followed Hyperlink" xfId="14309" builtinId="9" hidden="1"/>
    <cellStyle name="Followed Hyperlink" xfId="14310" builtinId="9" hidden="1"/>
    <cellStyle name="Followed Hyperlink" xfId="14311" builtinId="9" hidden="1"/>
    <cellStyle name="Followed Hyperlink" xfId="14312" builtinId="9" hidden="1"/>
    <cellStyle name="Followed Hyperlink" xfId="14313" builtinId="9" hidden="1"/>
    <cellStyle name="Followed Hyperlink" xfId="14314" builtinId="9" hidden="1"/>
    <cellStyle name="Followed Hyperlink" xfId="14315" builtinId="9" hidden="1"/>
    <cellStyle name="Followed Hyperlink" xfId="14316" builtinId="9" hidden="1"/>
    <cellStyle name="Followed Hyperlink" xfId="14317" builtinId="9" hidden="1"/>
    <cellStyle name="Followed Hyperlink" xfId="14318" builtinId="9" hidden="1"/>
    <cellStyle name="Followed Hyperlink" xfId="14319" builtinId="9" hidden="1"/>
    <cellStyle name="Followed Hyperlink" xfId="14320" builtinId="9" hidden="1"/>
    <cellStyle name="Followed Hyperlink" xfId="14321" builtinId="9" hidden="1"/>
    <cellStyle name="Followed Hyperlink" xfId="14322" builtinId="9" hidden="1"/>
    <cellStyle name="Followed Hyperlink" xfId="14323" builtinId="9" hidden="1"/>
    <cellStyle name="Followed Hyperlink" xfId="14324" builtinId="9" hidden="1"/>
    <cellStyle name="Followed Hyperlink" xfId="14325" builtinId="9" hidden="1"/>
    <cellStyle name="Followed Hyperlink" xfId="14326" builtinId="9" hidden="1"/>
    <cellStyle name="Followed Hyperlink" xfId="14327" builtinId="9" hidden="1"/>
    <cellStyle name="Followed Hyperlink" xfId="14328" builtinId="9" hidden="1"/>
    <cellStyle name="Followed Hyperlink" xfId="14329" builtinId="9" hidden="1"/>
    <cellStyle name="Followed Hyperlink" xfId="14330" builtinId="9" hidden="1"/>
    <cellStyle name="Followed Hyperlink" xfId="14331" builtinId="9" hidden="1"/>
    <cellStyle name="Followed Hyperlink" xfId="14332" builtinId="9" hidden="1"/>
    <cellStyle name="Followed Hyperlink" xfId="14333" builtinId="9" hidden="1"/>
    <cellStyle name="Followed Hyperlink" xfId="14334" builtinId="9" hidden="1"/>
    <cellStyle name="Followed Hyperlink" xfId="14335" builtinId="9" hidden="1"/>
    <cellStyle name="Followed Hyperlink" xfId="14336" builtinId="9" hidden="1"/>
    <cellStyle name="Followed Hyperlink" xfId="14337" builtinId="9" hidden="1"/>
    <cellStyle name="Followed Hyperlink" xfId="14338" builtinId="9" hidden="1"/>
    <cellStyle name="Followed Hyperlink" xfId="14339" builtinId="9" hidden="1"/>
    <cellStyle name="Followed Hyperlink" xfId="14340" builtinId="9" hidden="1"/>
    <cellStyle name="Followed Hyperlink" xfId="14341" builtinId="9" hidden="1"/>
    <cellStyle name="Followed Hyperlink" xfId="14342" builtinId="9" hidden="1"/>
    <cellStyle name="Followed Hyperlink" xfId="14343" builtinId="9" hidden="1"/>
    <cellStyle name="Followed Hyperlink" xfId="14344" builtinId="9" hidden="1"/>
    <cellStyle name="Followed Hyperlink" xfId="14345" builtinId="9" hidden="1"/>
    <cellStyle name="Followed Hyperlink" xfId="14346" builtinId="9" hidden="1"/>
    <cellStyle name="Followed Hyperlink" xfId="14347" builtinId="9" hidden="1"/>
    <cellStyle name="Followed Hyperlink" xfId="14348" builtinId="9" hidden="1"/>
    <cellStyle name="Followed Hyperlink" xfId="14349" builtinId="9" hidden="1"/>
    <cellStyle name="Followed Hyperlink" xfId="14350" builtinId="9" hidden="1"/>
    <cellStyle name="Followed Hyperlink" xfId="14351" builtinId="9" hidden="1"/>
    <cellStyle name="Followed Hyperlink" xfId="14352" builtinId="9" hidden="1"/>
    <cellStyle name="Followed Hyperlink" xfId="14353" builtinId="9" hidden="1"/>
    <cellStyle name="Followed Hyperlink" xfId="14354" builtinId="9" hidden="1"/>
    <cellStyle name="Followed Hyperlink" xfId="14355" builtinId="9" hidden="1"/>
    <cellStyle name="Followed Hyperlink" xfId="14356" builtinId="9" hidden="1"/>
    <cellStyle name="Followed Hyperlink" xfId="14357" builtinId="9" hidden="1"/>
    <cellStyle name="Followed Hyperlink" xfId="14358" builtinId="9" hidden="1"/>
    <cellStyle name="Followed Hyperlink" xfId="14359" builtinId="9" hidden="1"/>
    <cellStyle name="Followed Hyperlink" xfId="14360" builtinId="9" hidden="1"/>
    <cellStyle name="Followed Hyperlink" xfId="14361" builtinId="9" hidden="1"/>
    <cellStyle name="Followed Hyperlink" xfId="14362" builtinId="9" hidden="1"/>
    <cellStyle name="Followed Hyperlink" xfId="14363" builtinId="9" hidden="1"/>
    <cellStyle name="Followed Hyperlink" xfId="14364" builtinId="9" hidden="1"/>
    <cellStyle name="Followed Hyperlink" xfId="14366" builtinId="9" hidden="1"/>
    <cellStyle name="Followed Hyperlink" xfId="14367" builtinId="9" hidden="1"/>
    <cellStyle name="Followed Hyperlink" xfId="14368" builtinId="9" hidden="1"/>
    <cellStyle name="Followed Hyperlink" xfId="14369" builtinId="9" hidden="1"/>
    <cellStyle name="Followed Hyperlink" xfId="14370" builtinId="9" hidden="1"/>
    <cellStyle name="Followed Hyperlink" xfId="14371" builtinId="9" hidden="1"/>
    <cellStyle name="Followed Hyperlink" xfId="14372" builtinId="9" hidden="1"/>
    <cellStyle name="Followed Hyperlink" xfId="14373" builtinId="9" hidden="1"/>
    <cellStyle name="Followed Hyperlink" xfId="14374" builtinId="9" hidden="1"/>
    <cellStyle name="Followed Hyperlink" xfId="14375" builtinId="9" hidden="1"/>
    <cellStyle name="Followed Hyperlink" xfId="14376" builtinId="9" hidden="1"/>
    <cellStyle name="Followed Hyperlink" xfId="14377" builtinId="9" hidden="1"/>
    <cellStyle name="Followed Hyperlink" xfId="14378" builtinId="9" hidden="1"/>
    <cellStyle name="Followed Hyperlink" xfId="14379" builtinId="9" hidden="1"/>
    <cellStyle name="Followed Hyperlink" xfId="14394" builtinId="9" hidden="1"/>
    <cellStyle name="Followed Hyperlink" xfId="14415" builtinId="9" hidden="1"/>
    <cellStyle name="Followed Hyperlink" xfId="14416" builtinId="9" hidden="1"/>
    <cellStyle name="Followed Hyperlink" xfId="14417" builtinId="9" hidden="1"/>
    <cellStyle name="Followed Hyperlink" xfId="14418" builtinId="9" hidden="1"/>
    <cellStyle name="Followed Hyperlink" xfId="14419" builtinId="9" hidden="1"/>
    <cellStyle name="Followed Hyperlink" xfId="14420" builtinId="9" hidden="1"/>
    <cellStyle name="Followed Hyperlink" xfId="14421" builtinId="9" hidden="1"/>
    <cellStyle name="Followed Hyperlink" xfId="14422" builtinId="9" hidden="1"/>
    <cellStyle name="Followed Hyperlink" xfId="14423" builtinId="9" hidden="1"/>
    <cellStyle name="Followed Hyperlink" xfId="14424" builtinId="9" hidden="1"/>
    <cellStyle name="Followed Hyperlink" xfId="14425" builtinId="9" hidden="1"/>
    <cellStyle name="Followed Hyperlink" xfId="14426" builtinId="9" hidden="1"/>
    <cellStyle name="Followed Hyperlink" xfId="14427" builtinId="9" hidden="1"/>
    <cellStyle name="Followed Hyperlink" xfId="14428" builtinId="9" hidden="1"/>
    <cellStyle name="Followed Hyperlink" xfId="14429" builtinId="9" hidden="1"/>
    <cellStyle name="Followed Hyperlink" xfId="14430" builtinId="9" hidden="1"/>
    <cellStyle name="Followed Hyperlink" xfId="14431" builtinId="9" hidden="1"/>
    <cellStyle name="Followed Hyperlink" xfId="14432" builtinId="9" hidden="1"/>
    <cellStyle name="Followed Hyperlink" xfId="14433" builtinId="9" hidden="1"/>
    <cellStyle name="Followed Hyperlink" xfId="14434" builtinId="9" hidden="1"/>
    <cellStyle name="Followed Hyperlink" xfId="14435" builtinId="9" hidden="1"/>
    <cellStyle name="Followed Hyperlink" xfId="14436" builtinId="9" hidden="1"/>
    <cellStyle name="Followed Hyperlink" xfId="14437" builtinId="9" hidden="1"/>
    <cellStyle name="Followed Hyperlink" xfId="14438" builtinId="9" hidden="1"/>
    <cellStyle name="Followed Hyperlink" xfId="14439" builtinId="9" hidden="1"/>
    <cellStyle name="Followed Hyperlink" xfId="14440" builtinId="9" hidden="1"/>
    <cellStyle name="Followed Hyperlink" xfId="14441" builtinId="9" hidden="1"/>
    <cellStyle name="Followed Hyperlink" xfId="14442" builtinId="9" hidden="1"/>
    <cellStyle name="Followed Hyperlink" xfId="14443" builtinId="9" hidden="1"/>
    <cellStyle name="Followed Hyperlink" xfId="14444" builtinId="9" hidden="1"/>
    <cellStyle name="Followed Hyperlink" xfId="14445" builtinId="9" hidden="1"/>
    <cellStyle name="Followed Hyperlink" xfId="14446" builtinId="9" hidden="1"/>
    <cellStyle name="Followed Hyperlink" xfId="14447" builtinId="9" hidden="1"/>
    <cellStyle name="Followed Hyperlink" xfId="14448" builtinId="9" hidden="1"/>
    <cellStyle name="Followed Hyperlink" xfId="14449" builtinId="9" hidden="1"/>
    <cellStyle name="Followed Hyperlink" xfId="14450" builtinId="9" hidden="1"/>
    <cellStyle name="Followed Hyperlink" xfId="14451" builtinId="9" hidden="1"/>
    <cellStyle name="Followed Hyperlink" xfId="14452" builtinId="9" hidden="1"/>
    <cellStyle name="Followed Hyperlink" xfId="14453" builtinId="9" hidden="1"/>
    <cellStyle name="Followed Hyperlink" xfId="14454" builtinId="9" hidden="1"/>
    <cellStyle name="Followed Hyperlink" xfId="14455" builtinId="9" hidden="1"/>
    <cellStyle name="Followed Hyperlink" xfId="14456" builtinId="9" hidden="1"/>
    <cellStyle name="Followed Hyperlink" xfId="14457" builtinId="9" hidden="1"/>
    <cellStyle name="Followed Hyperlink" xfId="14458" builtinId="9" hidden="1"/>
    <cellStyle name="Followed Hyperlink" xfId="14459" builtinId="9" hidden="1"/>
    <cellStyle name="Followed Hyperlink" xfId="14460" builtinId="9" hidden="1"/>
    <cellStyle name="Followed Hyperlink" xfId="14461" builtinId="9" hidden="1"/>
    <cellStyle name="Followed Hyperlink" xfId="14462" builtinId="9" hidden="1"/>
    <cellStyle name="Followed Hyperlink" xfId="14463" builtinId="9" hidden="1"/>
    <cellStyle name="Followed Hyperlink" xfId="14464" builtinId="9" hidden="1"/>
    <cellStyle name="Followed Hyperlink" xfId="14465" builtinId="9" hidden="1"/>
    <cellStyle name="Followed Hyperlink" xfId="14466" builtinId="9" hidden="1"/>
    <cellStyle name="Followed Hyperlink" xfId="14467" builtinId="9" hidden="1"/>
    <cellStyle name="Followed Hyperlink" xfId="14468" builtinId="9" hidden="1"/>
    <cellStyle name="Followed Hyperlink" xfId="14469" builtinId="9" hidden="1"/>
    <cellStyle name="Followed Hyperlink" xfId="14470" builtinId="9" hidden="1"/>
    <cellStyle name="Followed Hyperlink" xfId="14471" builtinId="9" hidden="1"/>
    <cellStyle name="Followed Hyperlink" xfId="14472" builtinId="9" hidden="1"/>
    <cellStyle name="Followed Hyperlink" xfId="14473" builtinId="9" hidden="1"/>
    <cellStyle name="Followed Hyperlink" xfId="14474" builtinId="9" hidden="1"/>
    <cellStyle name="Followed Hyperlink" xfId="14475" builtinId="9" hidden="1"/>
    <cellStyle name="Followed Hyperlink" xfId="14476" builtinId="9" hidden="1"/>
    <cellStyle name="Followed Hyperlink" xfId="14477" builtinId="9" hidden="1"/>
    <cellStyle name="Followed Hyperlink" xfId="14478" builtinId="9" hidden="1"/>
    <cellStyle name="Followed Hyperlink" xfId="14479" builtinId="9" hidden="1"/>
    <cellStyle name="Followed Hyperlink" xfId="14480" builtinId="9" hidden="1"/>
    <cellStyle name="Followed Hyperlink" xfId="14481" builtinId="9" hidden="1"/>
    <cellStyle name="Followed Hyperlink" xfId="14482" builtinId="9" hidden="1"/>
    <cellStyle name="Followed Hyperlink" xfId="14483" builtinId="9" hidden="1"/>
    <cellStyle name="Followed Hyperlink" xfId="14484" builtinId="9" hidden="1"/>
    <cellStyle name="Followed Hyperlink" xfId="14485" builtinId="9" hidden="1"/>
    <cellStyle name="Followed Hyperlink" xfId="14486" builtinId="9" hidden="1"/>
    <cellStyle name="Followed Hyperlink" xfId="14487" builtinId="9" hidden="1"/>
    <cellStyle name="Followed Hyperlink" xfId="14488" builtinId="9" hidden="1"/>
    <cellStyle name="Followed Hyperlink" xfId="14489" builtinId="9" hidden="1"/>
    <cellStyle name="Followed Hyperlink" xfId="14490" builtinId="9" hidden="1"/>
    <cellStyle name="Followed Hyperlink" xfId="14491" builtinId="9" hidden="1"/>
    <cellStyle name="Followed Hyperlink" xfId="14492" builtinId="9" hidden="1"/>
    <cellStyle name="Followed Hyperlink" xfId="14493" builtinId="9" hidden="1"/>
    <cellStyle name="Followed Hyperlink" xfId="14494" builtinId="9" hidden="1"/>
    <cellStyle name="Followed Hyperlink" xfId="14495" builtinId="9" hidden="1"/>
    <cellStyle name="Followed Hyperlink" xfId="14496" builtinId="9" hidden="1"/>
    <cellStyle name="Followed Hyperlink" xfId="14497" builtinId="9" hidden="1"/>
    <cellStyle name="Followed Hyperlink" xfId="14498" builtinId="9" hidden="1"/>
    <cellStyle name="Followed Hyperlink" xfId="14499" builtinId="9" hidden="1"/>
    <cellStyle name="Followed Hyperlink" xfId="14500" builtinId="9" hidden="1"/>
    <cellStyle name="Followed Hyperlink" xfId="14501" builtinId="9" hidden="1"/>
    <cellStyle name="Followed Hyperlink" xfId="14502" builtinId="9" hidden="1"/>
    <cellStyle name="Followed Hyperlink" xfId="14503" builtinId="9" hidden="1"/>
    <cellStyle name="Followed Hyperlink" xfId="14504" builtinId="9" hidden="1"/>
    <cellStyle name="Followed Hyperlink" xfId="14505" builtinId="9" hidden="1"/>
    <cellStyle name="Followed Hyperlink" xfId="14506" builtinId="9" hidden="1"/>
    <cellStyle name="Followed Hyperlink" xfId="14507" builtinId="9" hidden="1"/>
    <cellStyle name="Followed Hyperlink" xfId="14508" builtinId="9" hidden="1"/>
    <cellStyle name="Followed Hyperlink" xfId="14509" builtinId="9" hidden="1"/>
    <cellStyle name="Followed Hyperlink" xfId="14510" builtinId="9" hidden="1"/>
    <cellStyle name="Followed Hyperlink" xfId="14511" builtinId="9" hidden="1"/>
    <cellStyle name="Followed Hyperlink" xfId="14512" builtinId="9" hidden="1"/>
    <cellStyle name="Followed Hyperlink" xfId="14513" builtinId="9" hidden="1"/>
    <cellStyle name="Followed Hyperlink" xfId="14514" builtinId="9" hidden="1"/>
    <cellStyle name="Followed Hyperlink" xfId="14515" builtinId="9" hidden="1"/>
    <cellStyle name="Followed Hyperlink" xfId="14516" builtinId="9" hidden="1"/>
    <cellStyle name="Followed Hyperlink" xfId="14517" builtinId="9" hidden="1"/>
    <cellStyle name="Followed Hyperlink" xfId="14518" builtinId="9" hidden="1"/>
    <cellStyle name="Followed Hyperlink" xfId="14519" builtinId="9" hidden="1"/>
    <cellStyle name="Followed Hyperlink" xfId="14520" builtinId="9" hidden="1"/>
    <cellStyle name="Followed Hyperlink" xfId="14521" builtinId="9" hidden="1"/>
    <cellStyle name="Followed Hyperlink" xfId="14522" builtinId="9" hidden="1"/>
    <cellStyle name="Followed Hyperlink" xfId="14523" builtinId="9" hidden="1"/>
    <cellStyle name="Followed Hyperlink" xfId="14524" builtinId="9" hidden="1"/>
    <cellStyle name="Followed Hyperlink" xfId="14525" builtinId="9" hidden="1"/>
    <cellStyle name="Followed Hyperlink" xfId="14526" builtinId="9" hidden="1"/>
    <cellStyle name="Followed Hyperlink" xfId="14527" builtinId="9" hidden="1"/>
    <cellStyle name="Followed Hyperlink" xfId="14528" builtinId="9" hidden="1"/>
    <cellStyle name="Followed Hyperlink" xfId="14529" builtinId="9" hidden="1"/>
    <cellStyle name="Followed Hyperlink" xfId="14530" builtinId="9" hidden="1"/>
    <cellStyle name="Followed Hyperlink" xfId="14531" builtinId="9" hidden="1"/>
    <cellStyle name="Followed Hyperlink" xfId="14532" builtinId="9" hidden="1"/>
    <cellStyle name="Followed Hyperlink" xfId="14533" builtinId="9" hidden="1"/>
    <cellStyle name="Followed Hyperlink" xfId="14534" builtinId="9" hidden="1"/>
    <cellStyle name="Followed Hyperlink" xfId="14535" builtinId="9" hidden="1"/>
    <cellStyle name="Followed Hyperlink" xfId="14536" builtinId="9" hidden="1"/>
    <cellStyle name="Followed Hyperlink" xfId="14537" builtinId="9" hidden="1"/>
    <cellStyle name="Followed Hyperlink" xfId="14538" builtinId="9" hidden="1"/>
    <cellStyle name="Followed Hyperlink" xfId="14539" builtinId="9" hidden="1"/>
    <cellStyle name="Followed Hyperlink" xfId="14540" builtinId="9" hidden="1"/>
    <cellStyle name="Followed Hyperlink" xfId="14541" builtinId="9" hidden="1"/>
    <cellStyle name="Followed Hyperlink" xfId="14542" builtinId="9" hidden="1"/>
    <cellStyle name="Followed Hyperlink" xfId="14543" builtinId="9" hidden="1"/>
    <cellStyle name="Followed Hyperlink" xfId="14544" builtinId="9" hidden="1"/>
    <cellStyle name="Followed Hyperlink" xfId="14545" builtinId="9" hidden="1"/>
    <cellStyle name="Followed Hyperlink" xfId="14546" builtinId="9" hidden="1"/>
    <cellStyle name="Followed Hyperlink" xfId="14547" builtinId="9" hidden="1"/>
    <cellStyle name="Followed Hyperlink" xfId="14548" builtinId="9" hidden="1"/>
    <cellStyle name="Followed Hyperlink" xfId="14549" builtinId="9" hidden="1"/>
    <cellStyle name="Followed Hyperlink" xfId="14550" builtinId="9" hidden="1"/>
    <cellStyle name="Followed Hyperlink" xfId="14551" builtinId="9" hidden="1"/>
    <cellStyle name="Followed Hyperlink" xfId="14552" builtinId="9" hidden="1"/>
    <cellStyle name="Followed Hyperlink" xfId="14553" builtinId="9" hidden="1"/>
    <cellStyle name="Followed Hyperlink" xfId="14554" builtinId="9" hidden="1"/>
    <cellStyle name="Followed Hyperlink" xfId="14555" builtinId="9" hidden="1"/>
    <cellStyle name="Followed Hyperlink" xfId="14556" builtinId="9" hidden="1"/>
    <cellStyle name="Followed Hyperlink" xfId="14557" builtinId="9" hidden="1"/>
    <cellStyle name="Followed Hyperlink" xfId="14558" builtinId="9" hidden="1"/>
    <cellStyle name="Followed Hyperlink" xfId="14365" builtinId="9" hidden="1"/>
    <cellStyle name="Followed Hyperlink" xfId="14381" builtinId="9" hidden="1"/>
    <cellStyle name="Followed Hyperlink" xfId="14384" builtinId="9" hidden="1"/>
    <cellStyle name="Followed Hyperlink" xfId="14305" builtinId="9" hidden="1"/>
    <cellStyle name="Followed Hyperlink" xfId="14303" builtinId="9" hidden="1"/>
    <cellStyle name="Followed Hyperlink" xfId="14388" builtinId="9" hidden="1"/>
    <cellStyle name="Followed Hyperlink" xfId="14380" builtinId="9" hidden="1"/>
    <cellStyle name="Followed Hyperlink" xfId="14390" builtinId="9" hidden="1"/>
    <cellStyle name="Followed Hyperlink" xfId="14391" builtinId="9" hidden="1"/>
    <cellStyle name="Followed Hyperlink" xfId="14385" builtinId="9" hidden="1"/>
    <cellStyle name="Followed Hyperlink" xfId="14382" builtinId="9" hidden="1"/>
    <cellStyle name="Followed Hyperlink" xfId="14387" builtinId="9" hidden="1"/>
    <cellStyle name="Followed Hyperlink" xfId="14412" builtinId="9" hidden="1"/>
    <cellStyle name="Followed Hyperlink" xfId="14405" builtinId="9" hidden="1"/>
    <cellStyle name="Followed Hyperlink" xfId="14398" builtinId="9" hidden="1"/>
    <cellStyle name="Followed Hyperlink" xfId="14414" builtinId="9" hidden="1"/>
    <cellStyle name="Followed Hyperlink" xfId="14403" builtinId="9" hidden="1"/>
    <cellStyle name="Followed Hyperlink" xfId="14386" builtinId="9" hidden="1"/>
    <cellStyle name="Followed Hyperlink" xfId="14400" builtinId="9" hidden="1"/>
    <cellStyle name="Followed Hyperlink" xfId="14306" builtinId="9" hidden="1"/>
    <cellStyle name="Followed Hyperlink" xfId="14409" builtinId="9" hidden="1"/>
    <cellStyle name="Followed Hyperlink" xfId="14402" builtinId="9" hidden="1"/>
    <cellStyle name="Followed Hyperlink" xfId="14304" builtinId="9" hidden="1"/>
    <cellStyle name="Followed Hyperlink" xfId="14407" builtinId="9" hidden="1"/>
    <cellStyle name="Followed Hyperlink" xfId="14404" builtinId="9" hidden="1"/>
    <cellStyle name="Followed Hyperlink" xfId="14397" builtinId="9" hidden="1"/>
    <cellStyle name="Followed Hyperlink" xfId="14413" builtinId="9" hidden="1"/>
    <cellStyle name="Followed Hyperlink" xfId="14406" builtinId="9" hidden="1"/>
    <cellStyle name="Followed Hyperlink" xfId="14396" builtinId="9" hidden="1"/>
    <cellStyle name="Followed Hyperlink" xfId="14408" builtinId="9" hidden="1"/>
    <cellStyle name="Followed Hyperlink" xfId="14401" builtinId="9" hidden="1"/>
    <cellStyle name="Followed Hyperlink" xfId="14395" builtinId="9" hidden="1"/>
    <cellStyle name="Followed Hyperlink" xfId="14410" builtinId="9" hidden="1"/>
    <cellStyle name="Followed Hyperlink" xfId="14399" builtinId="9" hidden="1"/>
    <cellStyle name="Followed Hyperlink" xfId="14411" builtinId="9" hidden="1"/>
    <cellStyle name="Followed Hyperlink" xfId="14559" builtinId="9" hidden="1"/>
    <cellStyle name="Followed Hyperlink" xfId="14560" builtinId="9" hidden="1"/>
    <cellStyle name="Followed Hyperlink" xfId="14561" builtinId="9" hidden="1"/>
    <cellStyle name="Followed Hyperlink" xfId="14562" builtinId="9" hidden="1"/>
    <cellStyle name="Followed Hyperlink" xfId="14563" builtinId="9" hidden="1"/>
    <cellStyle name="Followed Hyperlink" xfId="14564" builtinId="9" hidden="1"/>
    <cellStyle name="Followed Hyperlink" xfId="14565" builtinId="9" hidden="1"/>
    <cellStyle name="Followed Hyperlink" xfId="14566" builtinId="9" hidden="1"/>
    <cellStyle name="Followed Hyperlink" xfId="14567" builtinId="9" hidden="1"/>
    <cellStyle name="Followed Hyperlink" xfId="14568" builtinId="9" hidden="1"/>
    <cellStyle name="Followed Hyperlink" xfId="14569" builtinId="9" hidden="1"/>
    <cellStyle name="Followed Hyperlink" xfId="14570" builtinId="9" hidden="1"/>
    <cellStyle name="Followed Hyperlink" xfId="14571" builtinId="9" hidden="1"/>
    <cellStyle name="Followed Hyperlink" xfId="14572" builtinId="9" hidden="1"/>
    <cellStyle name="Followed Hyperlink" xfId="14573" builtinId="9" hidden="1"/>
    <cellStyle name="Followed Hyperlink" xfId="14574" builtinId="9" hidden="1"/>
    <cellStyle name="Followed Hyperlink" xfId="14575" builtinId="9" hidden="1"/>
    <cellStyle name="Followed Hyperlink" xfId="14576" builtinId="9" hidden="1"/>
    <cellStyle name="Followed Hyperlink" xfId="14577" builtinId="9" hidden="1"/>
    <cellStyle name="Followed Hyperlink" xfId="14578" builtinId="9" hidden="1"/>
    <cellStyle name="Followed Hyperlink" xfId="14579" builtinId="9" hidden="1"/>
    <cellStyle name="Followed Hyperlink" xfId="14580" builtinId="9" hidden="1"/>
    <cellStyle name="Followed Hyperlink" xfId="14582" builtinId="9" hidden="1"/>
    <cellStyle name="Followed Hyperlink" xfId="14583" builtinId="9" hidden="1"/>
    <cellStyle name="Followed Hyperlink" xfId="14584" builtinId="9" hidden="1"/>
    <cellStyle name="Followed Hyperlink" xfId="14585" builtinId="9" hidden="1"/>
    <cellStyle name="Followed Hyperlink" xfId="14586" builtinId="9" hidden="1"/>
    <cellStyle name="Followed Hyperlink" xfId="14587" builtinId="9" hidden="1"/>
    <cellStyle name="Followed Hyperlink" xfId="14588" builtinId="9" hidden="1"/>
    <cellStyle name="Followed Hyperlink" xfId="14589" builtinId="9" hidden="1"/>
    <cellStyle name="Followed Hyperlink" xfId="14590" builtinId="9" hidden="1"/>
    <cellStyle name="Followed Hyperlink" xfId="14591" builtinId="9" hidden="1"/>
    <cellStyle name="Followed Hyperlink" xfId="14592" builtinId="9" hidden="1"/>
    <cellStyle name="Followed Hyperlink" xfId="14593" builtinId="9" hidden="1"/>
    <cellStyle name="Followed Hyperlink" xfId="14594" builtinId="9" hidden="1"/>
    <cellStyle name="Followed Hyperlink" xfId="14595" builtinId="9" hidden="1"/>
    <cellStyle name="Followed Hyperlink" xfId="14630" builtinId="9" hidden="1"/>
    <cellStyle name="Followed Hyperlink" xfId="14629" builtinId="9" hidden="1"/>
    <cellStyle name="Followed Hyperlink" xfId="14392" builtinId="9" hidden="1"/>
    <cellStyle name="Followed Hyperlink" xfId="14393" builtinId="9" hidden="1"/>
    <cellStyle name="Followed Hyperlink" xfId="14604" builtinId="9" hidden="1"/>
    <cellStyle name="Followed Hyperlink" xfId="14602" builtinId="9" hidden="1"/>
    <cellStyle name="Followed Hyperlink" xfId="14581" builtinId="9" hidden="1"/>
    <cellStyle name="Followed Hyperlink" xfId="14599" builtinId="9" hidden="1"/>
    <cellStyle name="Followed Hyperlink" xfId="14598" builtinId="9" hidden="1"/>
    <cellStyle name="Followed Hyperlink" xfId="14597" builtinId="9" hidden="1"/>
    <cellStyle name="Followed Hyperlink" xfId="14596" builtinId="9" hidden="1"/>
    <cellStyle name="Followed Hyperlink" xfId="14600" builtinId="9" hidden="1"/>
    <cellStyle name="Followed Hyperlink" xfId="14606" builtinId="9" hidden="1"/>
    <cellStyle name="Followed Hyperlink" xfId="14605" builtinId="9" hidden="1"/>
    <cellStyle name="Followed Hyperlink" xfId="14603" builtinId="9" hidden="1"/>
    <cellStyle name="Followed Hyperlink" xfId="14601" builtinId="9" hidden="1"/>
    <cellStyle name="Followed Hyperlink" xfId="14625" builtinId="9" hidden="1"/>
    <cellStyle name="Followed Hyperlink" xfId="14621" builtinId="9" hidden="1"/>
    <cellStyle name="Followed Hyperlink" xfId="14617" builtinId="9" hidden="1"/>
    <cellStyle name="Followed Hyperlink" xfId="14613" builtinId="9" hidden="1"/>
    <cellStyle name="Followed Hyperlink" xfId="14609" builtinId="9" hidden="1"/>
    <cellStyle name="Followed Hyperlink" xfId="14389" builtinId="9" hidden="1"/>
    <cellStyle name="Followed Hyperlink" xfId="14628" builtinId="9" hidden="1"/>
    <cellStyle name="Followed Hyperlink" xfId="14624" builtinId="9" hidden="1"/>
    <cellStyle name="Followed Hyperlink" xfId="14620" builtinId="9" hidden="1"/>
    <cellStyle name="Followed Hyperlink" xfId="14616" builtinId="9" hidden="1"/>
    <cellStyle name="Followed Hyperlink" xfId="14612" builtinId="9" hidden="1"/>
    <cellStyle name="Followed Hyperlink" xfId="14608" builtinId="9" hidden="1"/>
    <cellStyle name="Followed Hyperlink" xfId="14627" builtinId="9" hidden="1"/>
    <cellStyle name="Followed Hyperlink" xfId="14623" builtinId="9" hidden="1"/>
    <cellStyle name="Followed Hyperlink" xfId="14619" builtinId="9" hidden="1"/>
    <cellStyle name="Followed Hyperlink" xfId="14615" builtinId="9" hidden="1"/>
    <cellStyle name="Followed Hyperlink" xfId="14611" builtinId="9" hidden="1"/>
    <cellStyle name="Followed Hyperlink" xfId="14631" builtinId="9" hidden="1"/>
    <cellStyle name="Followed Hyperlink" xfId="14383" builtinId="9" hidden="1"/>
    <cellStyle name="Followed Hyperlink" xfId="14626" builtinId="9" hidden="1"/>
    <cellStyle name="Followed Hyperlink" xfId="14622" builtinId="9" hidden="1"/>
    <cellStyle name="Followed Hyperlink" xfId="14618" builtinId="9" hidden="1"/>
    <cellStyle name="Followed Hyperlink" xfId="14614" builtinId="9" hidden="1"/>
    <cellStyle name="Followed Hyperlink" xfId="14610" builtinId="9" hidden="1"/>
    <cellStyle name="Followed Hyperlink" xfId="14607" builtinId="9" hidden="1"/>
    <cellStyle name="Followed Hyperlink" xfId="14632" builtinId="9" hidden="1"/>
    <cellStyle name="Followed Hyperlink" xfId="14633" builtinId="9" hidden="1"/>
    <cellStyle name="Followed Hyperlink" xfId="14634" builtinId="9" hidden="1"/>
    <cellStyle name="Followed Hyperlink" xfId="14635" builtinId="9" hidden="1"/>
    <cellStyle name="Followed Hyperlink" xfId="14636" builtinId="9" hidden="1"/>
    <cellStyle name="Followed Hyperlink" xfId="14637" builtinId="9" hidden="1"/>
    <cellStyle name="Followed Hyperlink" xfId="14638" builtinId="9" hidden="1"/>
    <cellStyle name="Followed Hyperlink" xfId="14639" builtinId="9" hidden="1"/>
    <cellStyle name="Followed Hyperlink" xfId="14640" builtinId="9" hidden="1"/>
    <cellStyle name="Followed Hyperlink" xfId="14641" builtinId="9" hidden="1"/>
    <cellStyle name="Followed Hyperlink" xfId="14642" builtinId="9" hidden="1"/>
    <cellStyle name="Followed Hyperlink" xfId="14643" builtinId="9" hidden="1"/>
    <cellStyle name="Followed Hyperlink" xfId="14644" builtinId="9" hidden="1"/>
    <cellStyle name="Followed Hyperlink" xfId="14645" builtinId="9" hidden="1"/>
    <cellStyle name="Followed Hyperlink" xfId="14646" builtinId="9" hidden="1"/>
    <cellStyle name="Followed Hyperlink" xfId="14647" builtinId="9" hidden="1"/>
    <cellStyle name="Followed Hyperlink" xfId="14648" builtinId="9" hidden="1"/>
    <cellStyle name="Followed Hyperlink" xfId="14649" builtinId="9" hidden="1"/>
    <cellStyle name="Followed Hyperlink" xfId="14650" builtinId="9" hidden="1"/>
    <cellStyle name="Followed Hyperlink" xfId="14651" builtinId="9" hidden="1"/>
    <cellStyle name="Followed Hyperlink" xfId="14652" builtinId="9" hidden="1"/>
    <cellStyle name="Followed Hyperlink" xfId="14653" builtinId="9" hidden="1"/>
    <cellStyle name="Followed Hyperlink" xfId="14654" builtinId="9" hidden="1"/>
    <cellStyle name="Followed Hyperlink" xfId="14655" builtinId="9" hidden="1"/>
    <cellStyle name="Followed Hyperlink" xfId="14656" builtinId="9" hidden="1"/>
    <cellStyle name="Followed Hyperlink" xfId="14657" builtinId="9" hidden="1"/>
    <cellStyle name="Followed Hyperlink" xfId="14658" builtinId="9" hidden="1"/>
    <cellStyle name="Followed Hyperlink" xfId="14659" builtinId="9" hidden="1"/>
    <cellStyle name="Followed Hyperlink" xfId="14660" builtinId="9" hidden="1"/>
    <cellStyle name="Followed Hyperlink" xfId="14661" builtinId="9" hidden="1"/>
    <cellStyle name="Followed Hyperlink" xfId="14662" builtinId="9" hidden="1"/>
    <cellStyle name="Followed Hyperlink" xfId="14665" builtinId="9" hidden="1"/>
    <cellStyle name="Followed Hyperlink" xfId="14666" builtinId="9" hidden="1"/>
    <cellStyle name="Followed Hyperlink" xfId="14667" builtinId="9" hidden="1"/>
    <cellStyle name="Followed Hyperlink" xfId="14668" builtinId="9" hidden="1"/>
    <cellStyle name="Followed Hyperlink" xfId="14669" builtinId="9" hidden="1"/>
    <cellStyle name="Followed Hyperlink" xfId="14670" builtinId="9" hidden="1"/>
    <cellStyle name="Followed Hyperlink" xfId="14671" builtinId="9" hidden="1"/>
    <cellStyle name="Followed Hyperlink" xfId="14672" builtinId="9" hidden="1"/>
    <cellStyle name="Followed Hyperlink" xfId="14673" builtinId="9" hidden="1"/>
    <cellStyle name="Followed Hyperlink" xfId="14674" builtinId="9" hidden="1"/>
    <cellStyle name="Followed Hyperlink" xfId="14675" builtinId="9" hidden="1"/>
    <cellStyle name="Followed Hyperlink" xfId="14676" builtinId="9" hidden="1"/>
    <cellStyle name="Followed Hyperlink" xfId="14677" builtinId="9" hidden="1"/>
    <cellStyle name="Followed Hyperlink" xfId="14678" builtinId="9" hidden="1"/>
    <cellStyle name="Followed Hyperlink" xfId="14679" builtinId="9" hidden="1"/>
    <cellStyle name="Followed Hyperlink" xfId="14680" builtinId="9" hidden="1"/>
    <cellStyle name="Followed Hyperlink" xfId="14681" builtinId="9" hidden="1"/>
    <cellStyle name="Followed Hyperlink" xfId="14682" builtinId="9" hidden="1"/>
    <cellStyle name="Followed Hyperlink" xfId="14683" builtinId="9" hidden="1"/>
    <cellStyle name="Followed Hyperlink" xfId="14684" builtinId="9" hidden="1"/>
    <cellStyle name="Followed Hyperlink" xfId="14685" builtinId="9" hidden="1"/>
    <cellStyle name="Followed Hyperlink" xfId="14686" builtinId="9" hidden="1"/>
    <cellStyle name="Followed Hyperlink" xfId="14687" builtinId="9" hidden="1"/>
    <cellStyle name="Followed Hyperlink" xfId="14688" builtinId="9" hidden="1"/>
    <cellStyle name="Followed Hyperlink" xfId="14689" builtinId="9" hidden="1"/>
    <cellStyle name="Followed Hyperlink" xfId="14690" builtinId="9" hidden="1"/>
    <cellStyle name="Followed Hyperlink" xfId="14691" builtinId="9" hidden="1"/>
    <cellStyle name="Followed Hyperlink" xfId="14692" builtinId="9" hidden="1"/>
    <cellStyle name="Followed Hyperlink" xfId="14693" builtinId="9" hidden="1"/>
    <cellStyle name="Followed Hyperlink" xfId="14694" builtinId="9" hidden="1"/>
    <cellStyle name="Followed Hyperlink" xfId="14695" builtinId="9" hidden="1"/>
    <cellStyle name="Followed Hyperlink" xfId="14696" builtinId="9" hidden="1"/>
    <cellStyle name="Followed Hyperlink" xfId="14697" builtinId="9" hidden="1"/>
    <cellStyle name="Followed Hyperlink" xfId="14698" builtinId="9" hidden="1"/>
    <cellStyle name="Followed Hyperlink" xfId="14699" builtinId="9" hidden="1"/>
    <cellStyle name="Followed Hyperlink" xfId="14700" builtinId="9" hidden="1"/>
    <cellStyle name="Followed Hyperlink" xfId="14701" builtinId="9" hidden="1"/>
    <cellStyle name="Followed Hyperlink" xfId="14702" builtinId="9" hidden="1"/>
    <cellStyle name="Followed Hyperlink" xfId="14703" builtinId="9" hidden="1"/>
    <cellStyle name="Followed Hyperlink" xfId="14704" builtinId="9" hidden="1"/>
    <cellStyle name="Followed Hyperlink" xfId="14705" builtinId="9" hidden="1"/>
    <cellStyle name="Followed Hyperlink" xfId="14706" builtinId="9" hidden="1"/>
    <cellStyle name="Followed Hyperlink" xfId="14707" builtinId="9" hidden="1"/>
    <cellStyle name="Followed Hyperlink" xfId="14708" builtinId="9" hidden="1"/>
    <cellStyle name="Followed Hyperlink" xfId="14709" builtinId="9" hidden="1"/>
    <cellStyle name="Followed Hyperlink" xfId="14710" builtinId="9" hidden="1"/>
    <cellStyle name="Followed Hyperlink" xfId="14711" builtinId="9" hidden="1"/>
    <cellStyle name="Followed Hyperlink" xfId="14712" builtinId="9" hidden="1"/>
    <cellStyle name="Followed Hyperlink" xfId="14713" builtinId="9" hidden="1"/>
    <cellStyle name="Followed Hyperlink" xfId="14714" builtinId="9" hidden="1"/>
    <cellStyle name="Followed Hyperlink" xfId="14715" builtinId="9" hidden="1"/>
    <cellStyle name="Followed Hyperlink" xfId="14716" builtinId="9" hidden="1"/>
    <cellStyle name="Followed Hyperlink" xfId="14717" builtinId="9" hidden="1"/>
    <cellStyle name="Followed Hyperlink" xfId="14718" builtinId="9" hidden="1"/>
    <cellStyle name="Followed Hyperlink" xfId="14719" builtinId="9" hidden="1"/>
    <cellStyle name="Followed Hyperlink" xfId="14720" builtinId="9" hidden="1"/>
    <cellStyle name="Followed Hyperlink" xfId="14721" builtinId="9" hidden="1"/>
    <cellStyle name="Followed Hyperlink" xfId="14722" builtinId="9" hidden="1"/>
    <cellStyle name="Followed Hyperlink" xfId="14723" builtinId="9" hidden="1"/>
    <cellStyle name="Followed Hyperlink" xfId="14724" builtinId="9" hidden="1"/>
    <cellStyle name="Followed Hyperlink" xfId="14725" builtinId="9" hidden="1"/>
    <cellStyle name="Followed Hyperlink" xfId="14726" builtinId="9" hidden="1"/>
    <cellStyle name="Followed Hyperlink" xfId="14727" builtinId="9" hidden="1"/>
    <cellStyle name="Followed Hyperlink" xfId="14728" builtinId="9" hidden="1"/>
    <cellStyle name="Followed Hyperlink" xfId="14729" builtinId="9" hidden="1"/>
    <cellStyle name="Followed Hyperlink" xfId="14730" builtinId="9" hidden="1"/>
    <cellStyle name="Followed Hyperlink" xfId="14731" builtinId="9" hidden="1"/>
    <cellStyle name="Followed Hyperlink" xfId="14732" builtinId="9" hidden="1"/>
    <cellStyle name="Followed Hyperlink" xfId="14733" builtinId="9" hidden="1"/>
    <cellStyle name="Followed Hyperlink" xfId="14734" builtinId="9" hidden="1"/>
    <cellStyle name="Followed Hyperlink" xfId="14735" builtinId="9" hidden="1"/>
    <cellStyle name="Followed Hyperlink" xfId="14736" builtinId="9" hidden="1"/>
    <cellStyle name="Followed Hyperlink" xfId="14962" builtinId="9" hidden="1"/>
    <cellStyle name="Followed Hyperlink" xfId="14963" builtinId="9" hidden="1"/>
    <cellStyle name="Followed Hyperlink" xfId="14964" builtinId="9" hidden="1"/>
    <cellStyle name="Followed Hyperlink" xfId="14965" builtinId="9" hidden="1"/>
    <cellStyle name="Followed Hyperlink" xfId="14966" builtinId="9" hidden="1"/>
    <cellStyle name="Followed Hyperlink" xfId="14967" builtinId="9" hidden="1"/>
    <cellStyle name="Followed Hyperlink" xfId="14968" builtinId="9" hidden="1"/>
    <cellStyle name="Followed Hyperlink" xfId="14969" builtinId="9" hidden="1"/>
    <cellStyle name="Followed Hyperlink" xfId="14970" builtinId="9" hidden="1"/>
    <cellStyle name="Followed Hyperlink" xfId="14971" builtinId="9" hidden="1"/>
    <cellStyle name="Followed Hyperlink" xfId="14972" builtinId="9" hidden="1"/>
    <cellStyle name="Followed Hyperlink" xfId="14973" builtinId="9" hidden="1"/>
    <cellStyle name="Followed Hyperlink" xfId="14974" builtinId="9" hidden="1"/>
    <cellStyle name="Followed Hyperlink" xfId="14975" builtinId="9" hidden="1"/>
    <cellStyle name="Followed Hyperlink" xfId="14976" builtinId="9" hidden="1"/>
    <cellStyle name="Followed Hyperlink" xfId="14977" builtinId="9" hidden="1"/>
    <cellStyle name="Followed Hyperlink" xfId="14978" builtinId="9" hidden="1"/>
    <cellStyle name="Followed Hyperlink" xfId="14979" builtinId="9" hidden="1"/>
    <cellStyle name="Followed Hyperlink" xfId="14980" builtinId="9" hidden="1"/>
    <cellStyle name="Followed Hyperlink" xfId="14981" builtinId="9" hidden="1"/>
    <cellStyle name="Followed Hyperlink" xfId="14982" builtinId="9" hidden="1"/>
    <cellStyle name="Followed Hyperlink" xfId="14983" builtinId="9" hidden="1"/>
    <cellStyle name="Followed Hyperlink" xfId="14984" builtinId="9" hidden="1"/>
    <cellStyle name="Followed Hyperlink" xfId="14985" builtinId="9" hidden="1"/>
    <cellStyle name="Followed Hyperlink" xfId="14986" builtinId="9" hidden="1"/>
    <cellStyle name="Followed Hyperlink" xfId="14987" builtinId="9" hidden="1"/>
    <cellStyle name="Followed Hyperlink" xfId="14988" builtinId="9" hidden="1"/>
    <cellStyle name="Followed Hyperlink" xfId="14989" builtinId="9" hidden="1"/>
    <cellStyle name="Followed Hyperlink" xfId="14990" builtinId="9" hidden="1"/>
    <cellStyle name="Followed Hyperlink" xfId="14991" builtinId="9" hidden="1"/>
    <cellStyle name="Followed Hyperlink" xfId="14992" builtinId="9" hidden="1"/>
    <cellStyle name="Followed Hyperlink" xfId="14993" builtinId="9" hidden="1"/>
    <cellStyle name="Followed Hyperlink" xfId="14994" builtinId="9" hidden="1"/>
    <cellStyle name="Followed Hyperlink" xfId="14995" builtinId="9" hidden="1"/>
    <cellStyle name="Followed Hyperlink" xfId="14996" builtinId="9" hidden="1"/>
    <cellStyle name="Followed Hyperlink" xfId="14997" builtinId="9" hidden="1"/>
    <cellStyle name="Followed Hyperlink" xfId="14998" builtinId="9" hidden="1"/>
    <cellStyle name="Followed Hyperlink" xfId="14999" builtinId="9" hidden="1"/>
    <cellStyle name="Followed Hyperlink" xfId="15000" builtinId="9" hidden="1"/>
    <cellStyle name="Followed Hyperlink" xfId="15001" builtinId="9" hidden="1"/>
    <cellStyle name="Followed Hyperlink" xfId="15002" builtinId="9" hidden="1"/>
    <cellStyle name="Followed Hyperlink" xfId="15003" builtinId="9" hidden="1"/>
    <cellStyle name="Followed Hyperlink" xfId="15004" builtinId="9" hidden="1"/>
    <cellStyle name="Followed Hyperlink" xfId="15005" builtinId="9" hidden="1"/>
    <cellStyle name="Followed Hyperlink" xfId="15006" builtinId="9" hidden="1"/>
    <cellStyle name="Followed Hyperlink" xfId="15007" builtinId="9" hidden="1"/>
    <cellStyle name="Followed Hyperlink" xfId="15008" builtinId="9" hidden="1"/>
    <cellStyle name="Followed Hyperlink" xfId="15009" builtinId="9" hidden="1"/>
    <cellStyle name="Followed Hyperlink" xfId="15010" builtinId="9" hidden="1"/>
    <cellStyle name="Followed Hyperlink" xfId="15011" builtinId="9" hidden="1"/>
    <cellStyle name="Followed Hyperlink" xfId="15012" builtinId="9" hidden="1"/>
    <cellStyle name="Followed Hyperlink" xfId="15013" builtinId="9" hidden="1"/>
    <cellStyle name="Followed Hyperlink" xfId="15014" builtinId="9" hidden="1"/>
    <cellStyle name="Followed Hyperlink" xfId="15015" builtinId="9" hidden="1"/>
    <cellStyle name="Followed Hyperlink" xfId="15016" builtinId="9" hidden="1"/>
    <cellStyle name="Followed Hyperlink" xfId="15017" builtinId="9" hidden="1"/>
    <cellStyle name="Followed Hyperlink" xfId="15018" builtinId="9" hidden="1"/>
    <cellStyle name="Followed Hyperlink" xfId="15019" builtinId="9" hidden="1"/>
    <cellStyle name="Followed Hyperlink" xfId="15020" builtinId="9" hidden="1"/>
    <cellStyle name="Followed Hyperlink" xfId="15021" builtinId="9" hidden="1"/>
    <cellStyle name="Followed Hyperlink" xfId="15022" builtinId="9" hidden="1"/>
    <cellStyle name="Followed Hyperlink" xfId="15023" builtinId="9" hidden="1"/>
    <cellStyle name="Followed Hyperlink" xfId="15024" builtinId="9" hidden="1"/>
    <cellStyle name="Followed Hyperlink" xfId="15025" builtinId="9" hidden="1"/>
    <cellStyle name="Followed Hyperlink" xfId="15026" builtinId="9" hidden="1"/>
    <cellStyle name="Followed Hyperlink" xfId="15027" builtinId="9" hidden="1"/>
    <cellStyle name="Followed Hyperlink" xfId="15028" builtinId="9" hidden="1"/>
    <cellStyle name="Followed Hyperlink" xfId="15029" builtinId="9" hidden="1"/>
    <cellStyle name="Followed Hyperlink" xfId="15030" builtinId="9" hidden="1"/>
    <cellStyle name="Followed Hyperlink" xfId="15031" builtinId="9" hidden="1"/>
    <cellStyle name="Followed Hyperlink" xfId="15032" builtinId="9" hidden="1"/>
    <cellStyle name="Followed Hyperlink" xfId="15033" builtinId="9" hidden="1"/>
    <cellStyle name="Followed Hyperlink" xfId="15067" builtinId="9" hidden="1"/>
    <cellStyle name="Followed Hyperlink" xfId="15068" builtinId="9" hidden="1"/>
    <cellStyle name="Followed Hyperlink" xfId="15069" builtinId="9" hidden="1"/>
    <cellStyle name="Followed Hyperlink" xfId="15070" builtinId="9" hidden="1"/>
    <cellStyle name="Followed Hyperlink" xfId="15071" builtinId="9" hidden="1"/>
    <cellStyle name="Followed Hyperlink" xfId="15072" builtinId="9" hidden="1"/>
    <cellStyle name="Followed Hyperlink" xfId="15073" builtinId="9" hidden="1"/>
    <cellStyle name="Followed Hyperlink" xfId="15074" builtinId="9" hidden="1"/>
    <cellStyle name="Followed Hyperlink" xfId="15075" builtinId="9" hidden="1"/>
    <cellStyle name="Followed Hyperlink" xfId="15076" builtinId="9" hidden="1"/>
    <cellStyle name="Followed Hyperlink" xfId="15077" builtinId="9" hidden="1"/>
    <cellStyle name="Followed Hyperlink" xfId="15078" builtinId="9" hidden="1"/>
    <cellStyle name="Followed Hyperlink" xfId="15079" builtinId="9" hidden="1"/>
    <cellStyle name="Followed Hyperlink" xfId="15080" builtinId="9" hidden="1"/>
    <cellStyle name="Followed Hyperlink" xfId="15081" builtinId="9" hidden="1"/>
    <cellStyle name="Followed Hyperlink" xfId="15082" builtinId="9" hidden="1"/>
    <cellStyle name="Followed Hyperlink" xfId="15083" builtinId="9" hidden="1"/>
    <cellStyle name="Followed Hyperlink" xfId="15084" builtinId="9" hidden="1"/>
    <cellStyle name="Followed Hyperlink" xfId="15085" builtinId="9" hidden="1"/>
    <cellStyle name="Followed Hyperlink" xfId="15086" builtinId="9" hidden="1"/>
    <cellStyle name="Followed Hyperlink" xfId="15087" builtinId="9" hidden="1"/>
    <cellStyle name="Followed Hyperlink" xfId="15088" builtinId="9" hidden="1"/>
    <cellStyle name="Followed Hyperlink" xfId="15089" builtinId="9" hidden="1"/>
    <cellStyle name="Followed Hyperlink" xfId="15090" builtinId="9" hidden="1"/>
    <cellStyle name="Followed Hyperlink" xfId="15091" builtinId="9" hidden="1"/>
    <cellStyle name="Followed Hyperlink" xfId="15092" builtinId="9" hidden="1"/>
    <cellStyle name="Followed Hyperlink" xfId="15093" builtinId="9" hidden="1"/>
    <cellStyle name="Followed Hyperlink" xfId="15094" builtinId="9" hidden="1"/>
    <cellStyle name="Followed Hyperlink" xfId="15095" builtinId="9" hidden="1"/>
    <cellStyle name="Followed Hyperlink" xfId="15096" builtinId="9" hidden="1"/>
    <cellStyle name="Followed Hyperlink" xfId="15097" builtinId="9" hidden="1"/>
    <cellStyle name="Followed Hyperlink" xfId="15098" builtinId="9" hidden="1"/>
    <cellStyle name="Followed Hyperlink" xfId="15099" builtinId="9" hidden="1"/>
    <cellStyle name="Followed Hyperlink" xfId="15100" builtinId="9" hidden="1"/>
    <cellStyle name="Followed Hyperlink" xfId="15101" builtinId="9" hidden="1"/>
    <cellStyle name="Followed Hyperlink" xfId="15102" builtinId="9" hidden="1"/>
    <cellStyle name="Followed Hyperlink" xfId="15103" builtinId="9" hidden="1"/>
    <cellStyle name="Followed Hyperlink" xfId="15104" builtinId="9" hidden="1"/>
    <cellStyle name="Followed Hyperlink" xfId="15105" builtinId="9" hidden="1"/>
    <cellStyle name="Followed Hyperlink" xfId="15106" builtinId="9" hidden="1"/>
    <cellStyle name="Followed Hyperlink" xfId="15107" builtinId="9" hidden="1"/>
    <cellStyle name="Followed Hyperlink" xfId="15108" builtinId="9" hidden="1"/>
    <cellStyle name="Followed Hyperlink" xfId="15109" builtinId="9" hidden="1"/>
    <cellStyle name="Followed Hyperlink" xfId="15110" builtinId="9" hidden="1"/>
    <cellStyle name="Followed Hyperlink" xfId="15111" builtinId="9" hidden="1"/>
    <cellStyle name="Followed Hyperlink" xfId="15112" builtinId="9" hidden="1"/>
    <cellStyle name="Followed Hyperlink" xfId="15113" builtinId="9" hidden="1"/>
    <cellStyle name="Followed Hyperlink" xfId="15114" builtinId="9" hidden="1"/>
    <cellStyle name="Followed Hyperlink" xfId="15115" builtinId="9" hidden="1"/>
    <cellStyle name="Followed Hyperlink" xfId="15116" builtinId="9" hidden="1"/>
    <cellStyle name="Followed Hyperlink" xfId="15117" builtinId="9" hidden="1"/>
    <cellStyle name="Followed Hyperlink" xfId="15118" builtinId="9" hidden="1"/>
    <cellStyle name="Followed Hyperlink" xfId="15119" builtinId="9" hidden="1"/>
    <cellStyle name="Followed Hyperlink" xfId="15120" builtinId="9" hidden="1"/>
    <cellStyle name="Followed Hyperlink" xfId="15121" builtinId="9" hidden="1"/>
    <cellStyle name="Followed Hyperlink" xfId="15122" builtinId="9" hidden="1"/>
    <cellStyle name="Followed Hyperlink" xfId="15123" builtinId="9" hidden="1"/>
    <cellStyle name="Followed Hyperlink" xfId="15124" builtinId="9" hidden="1"/>
    <cellStyle name="Followed Hyperlink" xfId="15125" builtinId="9" hidden="1"/>
    <cellStyle name="Followed Hyperlink" xfId="15126" builtinId="9" hidden="1"/>
    <cellStyle name="Followed Hyperlink" xfId="15127" builtinId="9" hidden="1"/>
    <cellStyle name="Followed Hyperlink" xfId="15128" builtinId="9" hidden="1"/>
    <cellStyle name="Followed Hyperlink" xfId="15129" builtinId="9" hidden="1"/>
    <cellStyle name="Followed Hyperlink" xfId="15130" builtinId="9" hidden="1"/>
    <cellStyle name="Followed Hyperlink" xfId="15131" builtinId="9" hidden="1"/>
    <cellStyle name="Followed Hyperlink" xfId="15132" builtinId="9" hidden="1"/>
    <cellStyle name="Followed Hyperlink" xfId="15133" builtinId="9" hidden="1"/>
    <cellStyle name="Followed Hyperlink" xfId="15134" builtinId="9" hidden="1"/>
    <cellStyle name="Followed Hyperlink" xfId="15135" builtinId="9" hidden="1"/>
    <cellStyle name="Followed Hyperlink" xfId="15136" builtinId="9" hidden="1"/>
    <cellStyle name="Followed Hyperlink" xfId="15137" builtinId="9" hidden="1"/>
    <cellStyle name="Followed Hyperlink" xfId="15138" builtinId="9" hidden="1"/>
    <cellStyle name="Followed Hyperlink" xfId="15039" builtinId="9" hidden="1"/>
    <cellStyle name="Followed Hyperlink" xfId="15044" builtinId="9" hidden="1"/>
    <cellStyle name="Followed Hyperlink" xfId="15036" builtinId="9" hidden="1"/>
    <cellStyle name="Followed Hyperlink" xfId="15045" builtinId="9" hidden="1"/>
    <cellStyle name="Followed Hyperlink" xfId="15035" builtinId="9" hidden="1"/>
    <cellStyle name="Followed Hyperlink" xfId="15042" builtinId="9" hidden="1"/>
    <cellStyle name="Followed Hyperlink" xfId="14961" builtinId="9" hidden="1"/>
    <cellStyle name="Followed Hyperlink" xfId="15041" builtinId="9" hidden="1"/>
    <cellStyle name="Followed Hyperlink" xfId="15034" builtinId="9" hidden="1"/>
    <cellStyle name="Followed Hyperlink" xfId="15040" builtinId="9" hidden="1"/>
    <cellStyle name="Followed Hyperlink" xfId="15063" builtinId="9" hidden="1"/>
    <cellStyle name="Followed Hyperlink" xfId="15043" builtinId="9" hidden="1"/>
    <cellStyle name="Followed Hyperlink" xfId="15038" builtinId="9" hidden="1"/>
    <cellStyle name="Followed Hyperlink" xfId="15037" builtinId="9" hidden="1"/>
    <cellStyle name="Followed Hyperlink" xfId="15046" builtinId="9" hidden="1"/>
    <cellStyle name="Followed Hyperlink" xfId="15060" builtinId="9" hidden="1"/>
    <cellStyle name="Followed Hyperlink" xfId="15058" builtinId="9" hidden="1"/>
    <cellStyle name="Followed Hyperlink" xfId="15051" builtinId="9" hidden="1"/>
    <cellStyle name="Followed Hyperlink" xfId="15066" builtinId="9" hidden="1"/>
    <cellStyle name="Followed Hyperlink" xfId="15056" builtinId="9" hidden="1"/>
    <cellStyle name="Followed Hyperlink" xfId="15142" builtinId="9" hidden="1"/>
    <cellStyle name="Followed Hyperlink" xfId="15049" builtinId="9" hidden="1"/>
    <cellStyle name="Followed Hyperlink" xfId="15064" builtinId="9" hidden="1"/>
    <cellStyle name="Followed Hyperlink" xfId="15061" builtinId="9" hidden="1"/>
    <cellStyle name="Followed Hyperlink" xfId="15055" builtinId="9" hidden="1"/>
    <cellStyle name="Followed Hyperlink" xfId="14960" builtinId="9" hidden="1"/>
    <cellStyle name="Followed Hyperlink" xfId="15141" builtinId="9" hidden="1"/>
    <cellStyle name="Followed Hyperlink" xfId="15053" builtinId="9" hidden="1"/>
    <cellStyle name="Followed Hyperlink" xfId="15050" builtinId="9" hidden="1"/>
    <cellStyle name="Followed Hyperlink" xfId="15065" builtinId="9" hidden="1"/>
    <cellStyle name="Followed Hyperlink" xfId="15059" builtinId="9" hidden="1"/>
    <cellStyle name="Followed Hyperlink" xfId="15048" builtinId="9" hidden="1"/>
    <cellStyle name="Followed Hyperlink" xfId="15140" builtinId="9" hidden="1"/>
    <cellStyle name="Followed Hyperlink" xfId="15057" builtinId="9" hidden="1"/>
    <cellStyle name="Followed Hyperlink" xfId="15054" builtinId="9" hidden="1"/>
    <cellStyle name="Followed Hyperlink" xfId="15047" builtinId="9" hidden="1"/>
    <cellStyle name="Followed Hyperlink" xfId="15062" builtinId="9" hidden="1"/>
    <cellStyle name="Followed Hyperlink" xfId="15052" builtinId="9" hidden="1"/>
    <cellStyle name="Followed Hyperlink" xfId="15143" builtinId="9" hidden="1"/>
    <cellStyle name="Followed Hyperlink" xfId="15144" builtinId="9" hidden="1"/>
    <cellStyle name="Followed Hyperlink" xfId="15145" builtinId="9" hidden="1"/>
    <cellStyle name="Followed Hyperlink" xfId="15146" builtinId="9" hidden="1"/>
    <cellStyle name="Followed Hyperlink" xfId="15147" builtinId="9" hidden="1"/>
    <cellStyle name="Followed Hyperlink" xfId="15148" builtinId="9" hidden="1"/>
    <cellStyle name="Followed Hyperlink" xfId="15149" builtinId="9" hidden="1"/>
    <cellStyle name="Followed Hyperlink" xfId="15150" builtinId="9" hidden="1"/>
    <cellStyle name="Followed Hyperlink" xfId="15151" builtinId="9" hidden="1"/>
    <cellStyle name="Followed Hyperlink" xfId="15152" builtinId="9" hidden="1"/>
    <cellStyle name="Followed Hyperlink" xfId="15153" builtinId="9" hidden="1"/>
    <cellStyle name="Followed Hyperlink" xfId="15154" builtinId="9" hidden="1"/>
    <cellStyle name="Followed Hyperlink" xfId="15155" builtinId="9" hidden="1"/>
    <cellStyle name="Followed Hyperlink" xfId="15156" builtinId="9" hidden="1"/>
    <cellStyle name="Followed Hyperlink" xfId="15157" builtinId="9" hidden="1"/>
    <cellStyle name="Followed Hyperlink" xfId="15158" builtinId="9" hidden="1"/>
    <cellStyle name="Followed Hyperlink" xfId="15159" builtinId="9" hidden="1"/>
    <cellStyle name="Followed Hyperlink" xfId="15160" builtinId="9" hidden="1"/>
    <cellStyle name="Followed Hyperlink" xfId="15161" builtinId="9" hidden="1"/>
    <cellStyle name="Followed Hyperlink" xfId="15162" builtinId="9" hidden="1"/>
    <cellStyle name="Followed Hyperlink" xfId="15163" builtinId="9" hidden="1"/>
    <cellStyle name="Followed Hyperlink" xfId="15164" builtinId="9" hidden="1"/>
    <cellStyle name="Followed Hyperlink" xfId="15165" builtinId="9" hidden="1"/>
    <cellStyle name="Followed Hyperlink" xfId="15166" builtinId="9" hidden="1"/>
    <cellStyle name="Followed Hyperlink" xfId="15167" builtinId="9" hidden="1"/>
    <cellStyle name="Followed Hyperlink" xfId="15168" builtinId="9" hidden="1"/>
    <cellStyle name="Followed Hyperlink" xfId="15169" builtinId="9" hidden="1"/>
    <cellStyle name="Followed Hyperlink" xfId="15170" builtinId="9" hidden="1"/>
    <cellStyle name="Followed Hyperlink" xfId="15171" builtinId="9" hidden="1"/>
    <cellStyle name="Followed Hyperlink" xfId="15172" builtinId="9" hidden="1"/>
    <cellStyle name="Followed Hyperlink" xfId="15173" builtinId="9" hidden="1"/>
    <cellStyle name="Followed Hyperlink" xfId="15174" builtinId="9" hidden="1"/>
    <cellStyle name="Followed Hyperlink" xfId="15175" builtinId="9" hidden="1"/>
    <cellStyle name="Followed Hyperlink" xfId="15176" builtinId="9" hidden="1"/>
    <cellStyle name="Followed Hyperlink" xfId="15181" builtinId="9" hidden="1"/>
    <cellStyle name="Followed Hyperlink" xfId="15182" builtinId="9" hidden="1"/>
    <cellStyle name="Followed Hyperlink" xfId="15183" builtinId="9" hidden="1"/>
    <cellStyle name="Followed Hyperlink" xfId="15184" builtinId="9" hidden="1"/>
    <cellStyle name="Followed Hyperlink" xfId="15185" builtinId="9" hidden="1"/>
    <cellStyle name="Followed Hyperlink" xfId="15186" builtinId="9" hidden="1"/>
    <cellStyle name="Followed Hyperlink" xfId="15187" builtinId="9" hidden="1"/>
    <cellStyle name="Followed Hyperlink" xfId="15188" builtinId="9" hidden="1"/>
    <cellStyle name="Followed Hyperlink" xfId="15189" builtinId="9" hidden="1"/>
    <cellStyle name="Followed Hyperlink" xfId="15190" builtinId="9" hidden="1"/>
    <cellStyle name="Followed Hyperlink" xfId="15191" builtinId="9" hidden="1"/>
    <cellStyle name="Followed Hyperlink" xfId="15192" builtinId="9" hidden="1"/>
    <cellStyle name="Followed Hyperlink" xfId="15193" builtinId="9" hidden="1"/>
    <cellStyle name="Followed Hyperlink" xfId="15194" builtinId="9" hidden="1"/>
    <cellStyle name="Followed Hyperlink" xfId="15195" builtinId="9" hidden="1"/>
    <cellStyle name="Followed Hyperlink" xfId="15196" builtinId="9" hidden="1"/>
    <cellStyle name="Followed Hyperlink" xfId="15197" builtinId="9" hidden="1"/>
    <cellStyle name="Followed Hyperlink" xfId="15198" builtinId="9" hidden="1"/>
    <cellStyle name="Followed Hyperlink" xfId="15199" builtinId="9" hidden="1"/>
    <cellStyle name="Followed Hyperlink" xfId="15200" builtinId="9" hidden="1"/>
    <cellStyle name="Followed Hyperlink" xfId="15201" builtinId="9" hidden="1"/>
    <cellStyle name="Followed Hyperlink" xfId="15202" builtinId="9" hidden="1"/>
    <cellStyle name="Followed Hyperlink" xfId="15203" builtinId="9" hidden="1"/>
    <cellStyle name="Followed Hyperlink" xfId="15204" builtinId="9" hidden="1"/>
    <cellStyle name="Followed Hyperlink" xfId="15205" builtinId="9" hidden="1"/>
    <cellStyle name="Followed Hyperlink" xfId="15206" builtinId="9" hidden="1"/>
    <cellStyle name="Followed Hyperlink" xfId="15207" builtinId="9" hidden="1"/>
    <cellStyle name="Followed Hyperlink" xfId="15208" builtinId="9" hidden="1"/>
    <cellStyle name="Followed Hyperlink" xfId="15209" builtinId="9" hidden="1"/>
    <cellStyle name="Followed Hyperlink" xfId="15210" builtinId="9" hidden="1"/>
    <cellStyle name="Followed Hyperlink" xfId="15211" builtinId="9" hidden="1"/>
    <cellStyle name="Followed Hyperlink" xfId="15212" builtinId="9" hidden="1"/>
    <cellStyle name="Followed Hyperlink" xfId="15213" builtinId="9" hidden="1"/>
    <cellStyle name="Followed Hyperlink" xfId="15214" builtinId="9" hidden="1"/>
    <cellStyle name="Followed Hyperlink" xfId="15215" builtinId="9" hidden="1"/>
    <cellStyle name="Followed Hyperlink" xfId="15216" builtinId="9" hidden="1"/>
    <cellStyle name="Followed Hyperlink" xfId="15217" builtinId="9" hidden="1"/>
    <cellStyle name="Followed Hyperlink" xfId="15218" builtinId="9" hidden="1"/>
    <cellStyle name="Followed Hyperlink" xfId="15219" builtinId="9" hidden="1"/>
    <cellStyle name="Followed Hyperlink" xfId="15220" builtinId="9" hidden="1"/>
    <cellStyle name="Followed Hyperlink" xfId="15221" builtinId="9" hidden="1"/>
    <cellStyle name="Followed Hyperlink" xfId="15222" builtinId="9" hidden="1"/>
    <cellStyle name="Followed Hyperlink" xfId="15223" builtinId="9" hidden="1"/>
    <cellStyle name="Followed Hyperlink" xfId="15224" builtinId="9" hidden="1"/>
    <cellStyle name="Followed Hyperlink" xfId="15225" builtinId="9" hidden="1"/>
    <cellStyle name="Followed Hyperlink" xfId="15226" builtinId="9" hidden="1"/>
    <cellStyle name="Followed Hyperlink" xfId="15227" builtinId="9" hidden="1"/>
    <cellStyle name="Followed Hyperlink" xfId="15228" builtinId="9" hidden="1"/>
    <cellStyle name="Followed Hyperlink" xfId="15229" builtinId="9" hidden="1"/>
    <cellStyle name="Followed Hyperlink" xfId="15230" builtinId="9" hidden="1"/>
    <cellStyle name="Followed Hyperlink" xfId="15231" builtinId="9" hidden="1"/>
    <cellStyle name="Followed Hyperlink" xfId="15232" builtinId="9" hidden="1"/>
    <cellStyle name="Followed Hyperlink" xfId="15233" builtinId="9" hidden="1"/>
    <cellStyle name="Followed Hyperlink" xfId="15234" builtinId="9" hidden="1"/>
    <cellStyle name="Followed Hyperlink" xfId="15235" builtinId="9" hidden="1"/>
    <cellStyle name="Followed Hyperlink" xfId="15236" builtinId="9" hidden="1"/>
    <cellStyle name="Followed Hyperlink" xfId="15237" builtinId="9" hidden="1"/>
    <cellStyle name="Followed Hyperlink" xfId="15238" builtinId="9" hidden="1"/>
    <cellStyle name="Followed Hyperlink" xfId="15240" builtinId="9" hidden="1"/>
    <cellStyle name="Followed Hyperlink" xfId="15241" builtinId="9" hidden="1"/>
    <cellStyle name="Followed Hyperlink" xfId="15242" builtinId="9" hidden="1"/>
    <cellStyle name="Followed Hyperlink" xfId="15243" builtinId="9" hidden="1"/>
    <cellStyle name="Followed Hyperlink" xfId="15244" builtinId="9" hidden="1"/>
    <cellStyle name="Followed Hyperlink" xfId="15245" builtinId="9" hidden="1"/>
    <cellStyle name="Followed Hyperlink" xfId="15246" builtinId="9" hidden="1"/>
    <cellStyle name="Followed Hyperlink" xfId="15247" builtinId="9" hidden="1"/>
    <cellStyle name="Followed Hyperlink" xfId="15248" builtinId="9" hidden="1"/>
    <cellStyle name="Followed Hyperlink" xfId="15249" builtinId="9" hidden="1"/>
    <cellStyle name="Followed Hyperlink" xfId="15250" builtinId="9" hidden="1"/>
    <cellStyle name="Followed Hyperlink" xfId="15251" builtinId="9" hidden="1"/>
    <cellStyle name="Followed Hyperlink" xfId="15252" builtinId="9" hidden="1"/>
    <cellStyle name="Followed Hyperlink" xfId="15253" builtinId="9" hidden="1"/>
    <cellStyle name="Followed Hyperlink" xfId="15268" builtinId="9" hidden="1"/>
    <cellStyle name="Followed Hyperlink" xfId="15289" builtinId="9" hidden="1"/>
    <cellStyle name="Followed Hyperlink" xfId="15290" builtinId="9" hidden="1"/>
    <cellStyle name="Followed Hyperlink" xfId="15291" builtinId="9" hidden="1"/>
    <cellStyle name="Followed Hyperlink" xfId="15292" builtinId="9" hidden="1"/>
    <cellStyle name="Followed Hyperlink" xfId="15293" builtinId="9" hidden="1"/>
    <cellStyle name="Followed Hyperlink" xfId="15294" builtinId="9" hidden="1"/>
    <cellStyle name="Followed Hyperlink" xfId="15295" builtinId="9" hidden="1"/>
    <cellStyle name="Followed Hyperlink" xfId="15296" builtinId="9" hidden="1"/>
    <cellStyle name="Followed Hyperlink" xfId="15297" builtinId="9" hidden="1"/>
    <cellStyle name="Followed Hyperlink" xfId="15298" builtinId="9" hidden="1"/>
    <cellStyle name="Followed Hyperlink" xfId="15299" builtinId="9" hidden="1"/>
    <cellStyle name="Followed Hyperlink" xfId="15300" builtinId="9" hidden="1"/>
    <cellStyle name="Followed Hyperlink" xfId="15301" builtinId="9" hidden="1"/>
    <cellStyle name="Followed Hyperlink" xfId="15302" builtinId="9" hidden="1"/>
    <cellStyle name="Followed Hyperlink" xfId="15303" builtinId="9" hidden="1"/>
    <cellStyle name="Followed Hyperlink" xfId="15304" builtinId="9" hidden="1"/>
    <cellStyle name="Followed Hyperlink" xfId="15305" builtinId="9" hidden="1"/>
    <cellStyle name="Followed Hyperlink" xfId="15306" builtinId="9" hidden="1"/>
    <cellStyle name="Followed Hyperlink" xfId="15307" builtinId="9" hidden="1"/>
    <cellStyle name="Followed Hyperlink" xfId="15308" builtinId="9" hidden="1"/>
    <cellStyle name="Followed Hyperlink" xfId="15309" builtinId="9" hidden="1"/>
    <cellStyle name="Followed Hyperlink" xfId="15310" builtinId="9" hidden="1"/>
    <cellStyle name="Followed Hyperlink" xfId="15311" builtinId="9" hidden="1"/>
    <cellStyle name="Followed Hyperlink" xfId="15312" builtinId="9" hidden="1"/>
    <cellStyle name="Followed Hyperlink" xfId="15313" builtinId="9" hidden="1"/>
    <cellStyle name="Followed Hyperlink" xfId="15314" builtinId="9" hidden="1"/>
    <cellStyle name="Followed Hyperlink" xfId="15315" builtinId="9" hidden="1"/>
    <cellStyle name="Followed Hyperlink" xfId="15316" builtinId="9" hidden="1"/>
    <cellStyle name="Followed Hyperlink" xfId="15317" builtinId="9" hidden="1"/>
    <cellStyle name="Followed Hyperlink" xfId="15318" builtinId="9" hidden="1"/>
    <cellStyle name="Followed Hyperlink" xfId="15319" builtinId="9" hidden="1"/>
    <cellStyle name="Followed Hyperlink" xfId="15320" builtinId="9" hidden="1"/>
    <cellStyle name="Followed Hyperlink" xfId="15321" builtinId="9" hidden="1"/>
    <cellStyle name="Followed Hyperlink" xfId="15322" builtinId="9" hidden="1"/>
    <cellStyle name="Followed Hyperlink" xfId="15323" builtinId="9" hidden="1"/>
    <cellStyle name="Followed Hyperlink" xfId="15324" builtinId="9" hidden="1"/>
    <cellStyle name="Followed Hyperlink" xfId="15325" builtinId="9" hidden="1"/>
    <cellStyle name="Followed Hyperlink" xfId="15326" builtinId="9" hidden="1"/>
    <cellStyle name="Followed Hyperlink" xfId="15327" builtinId="9" hidden="1"/>
    <cellStyle name="Followed Hyperlink" xfId="15328" builtinId="9" hidden="1"/>
    <cellStyle name="Followed Hyperlink" xfId="15329" builtinId="9" hidden="1"/>
    <cellStyle name="Followed Hyperlink" xfId="15330" builtinId="9" hidden="1"/>
    <cellStyle name="Followed Hyperlink" xfId="15331" builtinId="9" hidden="1"/>
    <cellStyle name="Followed Hyperlink" xfId="15332" builtinId="9" hidden="1"/>
    <cellStyle name="Followed Hyperlink" xfId="15333" builtinId="9" hidden="1"/>
    <cellStyle name="Followed Hyperlink" xfId="15334" builtinId="9" hidden="1"/>
    <cellStyle name="Followed Hyperlink" xfId="15335" builtinId="9" hidden="1"/>
    <cellStyle name="Followed Hyperlink" xfId="15336" builtinId="9" hidden="1"/>
    <cellStyle name="Followed Hyperlink" xfId="15337" builtinId="9" hidden="1"/>
    <cellStyle name="Followed Hyperlink" xfId="15338" builtinId="9" hidden="1"/>
    <cellStyle name="Followed Hyperlink" xfId="15339" builtinId="9" hidden="1"/>
    <cellStyle name="Followed Hyperlink" xfId="15340" builtinId="9" hidden="1"/>
    <cellStyle name="Followed Hyperlink" xfId="15341" builtinId="9" hidden="1"/>
    <cellStyle name="Followed Hyperlink" xfId="15342" builtinId="9" hidden="1"/>
    <cellStyle name="Followed Hyperlink" xfId="15343" builtinId="9" hidden="1"/>
    <cellStyle name="Followed Hyperlink" xfId="15344" builtinId="9" hidden="1"/>
    <cellStyle name="Followed Hyperlink" xfId="15345" builtinId="9" hidden="1"/>
    <cellStyle name="Followed Hyperlink" xfId="15346" builtinId="9" hidden="1"/>
    <cellStyle name="Followed Hyperlink" xfId="15347" builtinId="9" hidden="1"/>
    <cellStyle name="Followed Hyperlink" xfId="15348" builtinId="9" hidden="1"/>
    <cellStyle name="Followed Hyperlink" xfId="15349" builtinId="9" hidden="1"/>
    <cellStyle name="Followed Hyperlink" xfId="15350" builtinId="9" hidden="1"/>
    <cellStyle name="Followed Hyperlink" xfId="15351" builtinId="9" hidden="1"/>
    <cellStyle name="Followed Hyperlink" xfId="15352" builtinId="9" hidden="1"/>
    <cellStyle name="Followed Hyperlink" xfId="15353" builtinId="9" hidden="1"/>
    <cellStyle name="Followed Hyperlink" xfId="15354" builtinId="9" hidden="1"/>
    <cellStyle name="Followed Hyperlink" xfId="15355" builtinId="9" hidden="1"/>
    <cellStyle name="Followed Hyperlink" xfId="15356" builtinId="9" hidden="1"/>
    <cellStyle name="Followed Hyperlink" xfId="15357" builtinId="9" hidden="1"/>
    <cellStyle name="Followed Hyperlink" xfId="15358" builtinId="9" hidden="1"/>
    <cellStyle name="Followed Hyperlink" xfId="15359" builtinId="9" hidden="1"/>
    <cellStyle name="Followed Hyperlink" xfId="15360" builtinId="9" hidden="1"/>
    <cellStyle name="Followed Hyperlink" xfId="15361" builtinId="9" hidden="1"/>
    <cellStyle name="Followed Hyperlink" xfId="15362" builtinId="9" hidden="1"/>
    <cellStyle name="Followed Hyperlink" xfId="15363" builtinId="9" hidden="1"/>
    <cellStyle name="Followed Hyperlink" xfId="15364" builtinId="9" hidden="1"/>
    <cellStyle name="Followed Hyperlink" xfId="15365" builtinId="9" hidden="1"/>
    <cellStyle name="Followed Hyperlink" xfId="15366" builtinId="9" hidden="1"/>
    <cellStyle name="Followed Hyperlink" xfId="15367" builtinId="9" hidden="1"/>
    <cellStyle name="Followed Hyperlink" xfId="15368" builtinId="9" hidden="1"/>
    <cellStyle name="Followed Hyperlink" xfId="15369" builtinId="9" hidden="1"/>
    <cellStyle name="Followed Hyperlink" xfId="15370" builtinId="9" hidden="1"/>
    <cellStyle name="Followed Hyperlink" xfId="15371" builtinId="9" hidden="1"/>
    <cellStyle name="Followed Hyperlink" xfId="15372" builtinId="9" hidden="1"/>
    <cellStyle name="Followed Hyperlink" xfId="15373" builtinId="9" hidden="1"/>
    <cellStyle name="Followed Hyperlink" xfId="15374" builtinId="9" hidden="1"/>
    <cellStyle name="Followed Hyperlink" xfId="15375" builtinId="9" hidden="1"/>
    <cellStyle name="Followed Hyperlink" xfId="15376" builtinId="9" hidden="1"/>
    <cellStyle name="Followed Hyperlink" xfId="15377" builtinId="9" hidden="1"/>
    <cellStyle name="Followed Hyperlink" xfId="15378" builtinId="9" hidden="1"/>
    <cellStyle name="Followed Hyperlink" xfId="15379" builtinId="9" hidden="1"/>
    <cellStyle name="Followed Hyperlink" xfId="15380" builtinId="9" hidden="1"/>
    <cellStyle name="Followed Hyperlink" xfId="15381" builtinId="9" hidden="1"/>
    <cellStyle name="Followed Hyperlink" xfId="15382" builtinId="9" hidden="1"/>
    <cellStyle name="Followed Hyperlink" xfId="15383" builtinId="9" hidden="1"/>
    <cellStyle name="Followed Hyperlink" xfId="15384" builtinId="9" hidden="1"/>
    <cellStyle name="Followed Hyperlink" xfId="15385" builtinId="9" hidden="1"/>
    <cellStyle name="Followed Hyperlink" xfId="15386" builtinId="9" hidden="1"/>
    <cellStyle name="Followed Hyperlink" xfId="15387" builtinId="9" hidden="1"/>
    <cellStyle name="Followed Hyperlink" xfId="15388" builtinId="9" hidden="1"/>
    <cellStyle name="Followed Hyperlink" xfId="15389" builtinId="9" hidden="1"/>
    <cellStyle name="Followed Hyperlink" xfId="15390" builtinId="9" hidden="1"/>
    <cellStyle name="Followed Hyperlink" xfId="15391" builtinId="9" hidden="1"/>
    <cellStyle name="Followed Hyperlink" xfId="15392" builtinId="9" hidden="1"/>
    <cellStyle name="Followed Hyperlink" xfId="15393" builtinId="9" hidden="1"/>
    <cellStyle name="Followed Hyperlink" xfId="15394" builtinId="9" hidden="1"/>
    <cellStyle name="Followed Hyperlink" xfId="15395" builtinId="9" hidden="1"/>
    <cellStyle name="Followed Hyperlink" xfId="15396" builtinId="9" hidden="1"/>
    <cellStyle name="Followed Hyperlink" xfId="15397" builtinId="9" hidden="1"/>
    <cellStyle name="Followed Hyperlink" xfId="15398" builtinId="9" hidden="1"/>
    <cellStyle name="Followed Hyperlink" xfId="15399" builtinId="9" hidden="1"/>
    <cellStyle name="Followed Hyperlink" xfId="15400" builtinId="9" hidden="1"/>
    <cellStyle name="Followed Hyperlink" xfId="15401" builtinId="9" hidden="1"/>
    <cellStyle name="Followed Hyperlink" xfId="15402" builtinId="9" hidden="1"/>
    <cellStyle name="Followed Hyperlink" xfId="15403" builtinId="9" hidden="1"/>
    <cellStyle name="Followed Hyperlink" xfId="15404" builtinId="9" hidden="1"/>
    <cellStyle name="Followed Hyperlink" xfId="15405" builtinId="9" hidden="1"/>
    <cellStyle name="Followed Hyperlink" xfId="15406" builtinId="9" hidden="1"/>
    <cellStyle name="Followed Hyperlink" xfId="15407" builtinId="9" hidden="1"/>
    <cellStyle name="Followed Hyperlink" xfId="15408" builtinId="9" hidden="1"/>
    <cellStyle name="Followed Hyperlink" xfId="15409" builtinId="9" hidden="1"/>
    <cellStyle name="Followed Hyperlink" xfId="15410" builtinId="9" hidden="1"/>
    <cellStyle name="Followed Hyperlink" xfId="15411" builtinId="9" hidden="1"/>
    <cellStyle name="Followed Hyperlink" xfId="15412" builtinId="9" hidden="1"/>
    <cellStyle name="Followed Hyperlink" xfId="15413" builtinId="9" hidden="1"/>
    <cellStyle name="Followed Hyperlink" xfId="15414" builtinId="9" hidden="1"/>
    <cellStyle name="Followed Hyperlink" xfId="15415" builtinId="9" hidden="1"/>
    <cellStyle name="Followed Hyperlink" xfId="15416" builtinId="9" hidden="1"/>
    <cellStyle name="Followed Hyperlink" xfId="15417" builtinId="9" hidden="1"/>
    <cellStyle name="Followed Hyperlink" xfId="15418" builtinId="9" hidden="1"/>
    <cellStyle name="Followed Hyperlink" xfId="15419" builtinId="9" hidden="1"/>
    <cellStyle name="Followed Hyperlink" xfId="15420" builtinId="9" hidden="1"/>
    <cellStyle name="Followed Hyperlink" xfId="15421" builtinId="9" hidden="1"/>
    <cellStyle name="Followed Hyperlink" xfId="15422" builtinId="9" hidden="1"/>
    <cellStyle name="Followed Hyperlink" xfId="15423" builtinId="9" hidden="1"/>
    <cellStyle name="Followed Hyperlink" xfId="15424" builtinId="9" hidden="1"/>
    <cellStyle name="Followed Hyperlink" xfId="15425" builtinId="9" hidden="1"/>
    <cellStyle name="Followed Hyperlink" xfId="15426" builtinId="9" hidden="1"/>
    <cellStyle name="Followed Hyperlink" xfId="15427" builtinId="9" hidden="1"/>
    <cellStyle name="Followed Hyperlink" xfId="15428" builtinId="9" hidden="1"/>
    <cellStyle name="Followed Hyperlink" xfId="15429" builtinId="9" hidden="1"/>
    <cellStyle name="Followed Hyperlink" xfId="15430" builtinId="9" hidden="1"/>
    <cellStyle name="Followed Hyperlink" xfId="15431" builtinId="9" hidden="1"/>
    <cellStyle name="Followed Hyperlink" xfId="15432" builtinId="9" hidden="1"/>
    <cellStyle name="Followed Hyperlink" xfId="15239" builtinId="9" hidden="1"/>
    <cellStyle name="Followed Hyperlink" xfId="15255" builtinId="9" hidden="1"/>
    <cellStyle name="Followed Hyperlink" xfId="15258" builtinId="9" hidden="1"/>
    <cellStyle name="Followed Hyperlink" xfId="15179" builtinId="9" hidden="1"/>
    <cellStyle name="Followed Hyperlink" xfId="15177" builtinId="9" hidden="1"/>
    <cellStyle name="Followed Hyperlink" xfId="15262" builtinId="9" hidden="1"/>
    <cellStyle name="Followed Hyperlink" xfId="15254" builtinId="9" hidden="1"/>
    <cellStyle name="Followed Hyperlink" xfId="15264" builtinId="9" hidden="1"/>
    <cellStyle name="Followed Hyperlink" xfId="15265" builtinId="9" hidden="1"/>
    <cellStyle name="Followed Hyperlink" xfId="15259" builtinId="9" hidden="1"/>
    <cellStyle name="Followed Hyperlink" xfId="15256" builtinId="9" hidden="1"/>
    <cellStyle name="Followed Hyperlink" xfId="15261" builtinId="9" hidden="1"/>
    <cellStyle name="Followed Hyperlink" xfId="15286" builtinId="9" hidden="1"/>
    <cellStyle name="Followed Hyperlink" xfId="15279" builtinId="9" hidden="1"/>
    <cellStyle name="Followed Hyperlink" xfId="15272" builtinId="9" hidden="1"/>
    <cellStyle name="Followed Hyperlink" xfId="15288" builtinId="9" hidden="1"/>
    <cellStyle name="Followed Hyperlink" xfId="15277" builtinId="9" hidden="1"/>
    <cellStyle name="Followed Hyperlink" xfId="15260" builtinId="9" hidden="1"/>
    <cellStyle name="Followed Hyperlink" xfId="15274" builtinId="9" hidden="1"/>
    <cellStyle name="Followed Hyperlink" xfId="15180" builtinId="9" hidden="1"/>
    <cellStyle name="Followed Hyperlink" xfId="15283" builtinId="9" hidden="1"/>
    <cellStyle name="Followed Hyperlink" xfId="15276" builtinId="9" hidden="1"/>
    <cellStyle name="Followed Hyperlink" xfId="15178" builtinId="9" hidden="1"/>
    <cellStyle name="Followed Hyperlink" xfId="15281" builtinId="9" hidden="1"/>
    <cellStyle name="Followed Hyperlink" xfId="15278" builtinId="9" hidden="1"/>
    <cellStyle name="Followed Hyperlink" xfId="15271" builtinId="9" hidden="1"/>
    <cellStyle name="Followed Hyperlink" xfId="15287" builtinId="9" hidden="1"/>
    <cellStyle name="Followed Hyperlink" xfId="15280" builtinId="9" hidden="1"/>
    <cellStyle name="Followed Hyperlink" xfId="15270" builtinId="9" hidden="1"/>
    <cellStyle name="Followed Hyperlink" xfId="15282" builtinId="9" hidden="1"/>
    <cellStyle name="Followed Hyperlink" xfId="15275" builtinId="9" hidden="1"/>
    <cellStyle name="Followed Hyperlink" xfId="15269" builtinId="9" hidden="1"/>
    <cellStyle name="Followed Hyperlink" xfId="15284" builtinId="9" hidden="1"/>
    <cellStyle name="Followed Hyperlink" xfId="15273" builtinId="9" hidden="1"/>
    <cellStyle name="Followed Hyperlink" xfId="15285" builtinId="9" hidden="1"/>
    <cellStyle name="Followed Hyperlink" xfId="15433" builtinId="9" hidden="1"/>
    <cellStyle name="Followed Hyperlink" xfId="15434" builtinId="9" hidden="1"/>
    <cellStyle name="Followed Hyperlink" xfId="15435" builtinId="9" hidden="1"/>
    <cellStyle name="Followed Hyperlink" xfId="15436" builtinId="9" hidden="1"/>
    <cellStyle name="Followed Hyperlink" xfId="15437" builtinId="9" hidden="1"/>
    <cellStyle name="Followed Hyperlink" xfId="15438" builtinId="9" hidden="1"/>
    <cellStyle name="Followed Hyperlink" xfId="15439" builtinId="9" hidden="1"/>
    <cellStyle name="Followed Hyperlink" xfId="15440" builtinId="9" hidden="1"/>
    <cellStyle name="Followed Hyperlink" xfId="15441" builtinId="9" hidden="1"/>
    <cellStyle name="Followed Hyperlink" xfId="15442" builtinId="9" hidden="1"/>
    <cellStyle name="Followed Hyperlink" xfId="15443" builtinId="9" hidden="1"/>
    <cellStyle name="Followed Hyperlink" xfId="15444" builtinId="9" hidden="1"/>
    <cellStyle name="Followed Hyperlink" xfId="15445" builtinId="9" hidden="1"/>
    <cellStyle name="Followed Hyperlink" xfId="15446" builtinId="9" hidden="1"/>
    <cellStyle name="Followed Hyperlink" xfId="15447" builtinId="9" hidden="1"/>
    <cellStyle name="Followed Hyperlink" xfId="15448" builtinId="9" hidden="1"/>
    <cellStyle name="Followed Hyperlink" xfId="15449" builtinId="9" hidden="1"/>
    <cellStyle name="Followed Hyperlink" xfId="15450" builtinId="9" hidden="1"/>
    <cellStyle name="Followed Hyperlink" xfId="15451" builtinId="9" hidden="1"/>
    <cellStyle name="Followed Hyperlink" xfId="15452" builtinId="9" hidden="1"/>
    <cellStyle name="Followed Hyperlink" xfId="15453" builtinId="9" hidden="1"/>
    <cellStyle name="Followed Hyperlink" xfId="15454" builtinId="9" hidden="1"/>
    <cellStyle name="Followed Hyperlink" xfId="15456" builtinId="9" hidden="1"/>
    <cellStyle name="Followed Hyperlink" xfId="15457" builtinId="9" hidden="1"/>
    <cellStyle name="Followed Hyperlink" xfId="15458" builtinId="9" hidden="1"/>
    <cellStyle name="Followed Hyperlink" xfId="15459" builtinId="9" hidden="1"/>
    <cellStyle name="Followed Hyperlink" xfId="15460" builtinId="9" hidden="1"/>
    <cellStyle name="Followed Hyperlink" xfId="15461" builtinId="9" hidden="1"/>
    <cellStyle name="Followed Hyperlink" xfId="15462" builtinId="9" hidden="1"/>
    <cellStyle name="Followed Hyperlink" xfId="15463" builtinId="9" hidden="1"/>
    <cellStyle name="Followed Hyperlink" xfId="15464" builtinId="9" hidden="1"/>
    <cellStyle name="Followed Hyperlink" xfId="15465" builtinId="9" hidden="1"/>
    <cellStyle name="Followed Hyperlink" xfId="15466" builtinId="9" hidden="1"/>
    <cellStyle name="Followed Hyperlink" xfId="15467" builtinId="9" hidden="1"/>
    <cellStyle name="Followed Hyperlink" xfId="15468" builtinId="9" hidden="1"/>
    <cellStyle name="Followed Hyperlink" xfId="15469" builtinId="9" hidden="1"/>
    <cellStyle name="Followed Hyperlink" xfId="15504" builtinId="9" hidden="1"/>
    <cellStyle name="Followed Hyperlink" xfId="15503" builtinId="9" hidden="1"/>
    <cellStyle name="Followed Hyperlink" xfId="15266" builtinId="9" hidden="1"/>
    <cellStyle name="Followed Hyperlink" xfId="15267" builtinId="9" hidden="1"/>
    <cellStyle name="Followed Hyperlink" xfId="15478" builtinId="9" hidden="1"/>
    <cellStyle name="Followed Hyperlink" xfId="15476" builtinId="9" hidden="1"/>
    <cellStyle name="Followed Hyperlink" xfId="15455" builtinId="9" hidden="1"/>
    <cellStyle name="Followed Hyperlink" xfId="15473" builtinId="9" hidden="1"/>
    <cellStyle name="Followed Hyperlink" xfId="15472" builtinId="9" hidden="1"/>
    <cellStyle name="Followed Hyperlink" xfId="15471" builtinId="9" hidden="1"/>
    <cellStyle name="Followed Hyperlink" xfId="15470" builtinId="9" hidden="1"/>
    <cellStyle name="Followed Hyperlink" xfId="15474" builtinId="9" hidden="1"/>
    <cellStyle name="Followed Hyperlink" xfId="15480" builtinId="9" hidden="1"/>
    <cellStyle name="Followed Hyperlink" xfId="15479" builtinId="9" hidden="1"/>
    <cellStyle name="Followed Hyperlink" xfId="15477" builtinId="9" hidden="1"/>
    <cellStyle name="Followed Hyperlink" xfId="15475" builtinId="9" hidden="1"/>
    <cellStyle name="Followed Hyperlink" xfId="15499" builtinId="9" hidden="1"/>
    <cellStyle name="Followed Hyperlink" xfId="15495" builtinId="9" hidden="1"/>
    <cellStyle name="Followed Hyperlink" xfId="15491" builtinId="9" hidden="1"/>
    <cellStyle name="Followed Hyperlink" xfId="15487" builtinId="9" hidden="1"/>
    <cellStyle name="Followed Hyperlink" xfId="15483" builtinId="9" hidden="1"/>
    <cellStyle name="Followed Hyperlink" xfId="15263" builtinId="9" hidden="1"/>
    <cellStyle name="Followed Hyperlink" xfId="15502" builtinId="9" hidden="1"/>
    <cellStyle name="Followed Hyperlink" xfId="15498" builtinId="9" hidden="1"/>
    <cellStyle name="Followed Hyperlink" xfId="15494" builtinId="9" hidden="1"/>
    <cellStyle name="Followed Hyperlink" xfId="15490" builtinId="9" hidden="1"/>
    <cellStyle name="Followed Hyperlink" xfId="15486" builtinId="9" hidden="1"/>
    <cellStyle name="Followed Hyperlink" xfId="15482" builtinId="9" hidden="1"/>
    <cellStyle name="Followed Hyperlink" xfId="15501" builtinId="9" hidden="1"/>
    <cellStyle name="Followed Hyperlink" xfId="15497" builtinId="9" hidden="1"/>
    <cellStyle name="Followed Hyperlink" xfId="15493" builtinId="9" hidden="1"/>
    <cellStyle name="Followed Hyperlink" xfId="15489" builtinId="9" hidden="1"/>
    <cellStyle name="Followed Hyperlink" xfId="15485" builtinId="9" hidden="1"/>
    <cellStyle name="Followed Hyperlink" xfId="15505" builtinId="9" hidden="1"/>
    <cellStyle name="Followed Hyperlink" xfId="15257" builtinId="9" hidden="1"/>
    <cellStyle name="Followed Hyperlink" xfId="15500" builtinId="9" hidden="1"/>
    <cellStyle name="Followed Hyperlink" xfId="15496" builtinId="9" hidden="1"/>
    <cellStyle name="Followed Hyperlink" xfId="15492" builtinId="9" hidden="1"/>
    <cellStyle name="Followed Hyperlink" xfId="15488" builtinId="9" hidden="1"/>
    <cellStyle name="Followed Hyperlink" xfId="15484" builtinId="9" hidden="1"/>
    <cellStyle name="Followed Hyperlink" xfId="15481" builtinId="9" hidden="1"/>
    <cellStyle name="Followed Hyperlink" xfId="15506" builtinId="9" hidden="1"/>
    <cellStyle name="Followed Hyperlink" xfId="15507" builtinId="9" hidden="1"/>
    <cellStyle name="Followed Hyperlink" xfId="15508" builtinId="9" hidden="1"/>
    <cellStyle name="Followed Hyperlink" xfId="15509" builtinId="9" hidden="1"/>
    <cellStyle name="Followed Hyperlink" xfId="15510" builtinId="9" hidden="1"/>
    <cellStyle name="Followed Hyperlink" xfId="15511" builtinId="9" hidden="1"/>
    <cellStyle name="Followed Hyperlink" xfId="15512" builtinId="9" hidden="1"/>
    <cellStyle name="Followed Hyperlink" xfId="15513" builtinId="9" hidden="1"/>
    <cellStyle name="Followed Hyperlink" xfId="15514" builtinId="9" hidden="1"/>
    <cellStyle name="Followed Hyperlink" xfId="15515" builtinId="9" hidden="1"/>
    <cellStyle name="Followed Hyperlink" xfId="15516" builtinId="9" hidden="1"/>
    <cellStyle name="Followed Hyperlink" xfId="15517" builtinId="9" hidden="1"/>
    <cellStyle name="Followed Hyperlink" xfId="15518" builtinId="9" hidden="1"/>
    <cellStyle name="Followed Hyperlink" xfId="15519" builtinId="9" hidden="1"/>
    <cellStyle name="Followed Hyperlink" xfId="15520" builtinId="9" hidden="1"/>
    <cellStyle name="Followed Hyperlink" xfId="15521" builtinId="9" hidden="1"/>
    <cellStyle name="Followed Hyperlink" xfId="15522" builtinId="9" hidden="1"/>
    <cellStyle name="Followed Hyperlink" xfId="15523" builtinId="9" hidden="1"/>
    <cellStyle name="Followed Hyperlink" xfId="15524" builtinId="9" hidden="1"/>
    <cellStyle name="Followed Hyperlink" xfId="15525" builtinId="9" hidden="1"/>
    <cellStyle name="Followed Hyperlink" xfId="15526" builtinId="9" hidden="1"/>
    <cellStyle name="Followed Hyperlink" xfId="15527" builtinId="9" hidden="1"/>
    <cellStyle name="Followed Hyperlink" xfId="15528" builtinId="9" hidden="1"/>
    <cellStyle name="Followed Hyperlink" xfId="15529" builtinId="9" hidden="1"/>
    <cellStyle name="Followed Hyperlink" xfId="15530" builtinId="9" hidden="1"/>
    <cellStyle name="Followed Hyperlink" xfId="15531" builtinId="9" hidden="1"/>
    <cellStyle name="Followed Hyperlink" xfId="15532" builtinId="9" hidden="1"/>
    <cellStyle name="Followed Hyperlink" xfId="15533" builtinId="9" hidden="1"/>
    <cellStyle name="Followed Hyperlink" xfId="15534" builtinId="9" hidden="1"/>
    <cellStyle name="Followed Hyperlink" xfId="15535" builtinId="9" hidden="1"/>
    <cellStyle name="Followed Hyperlink" xfId="15536" builtinId="9" hidden="1"/>
    <cellStyle name="Followed Hyperlink" xfId="15540" builtinId="9" hidden="1"/>
    <cellStyle name="Followed Hyperlink" xfId="15541" builtinId="9" hidden="1"/>
    <cellStyle name="Followed Hyperlink" xfId="15542" builtinId="9" hidden="1"/>
    <cellStyle name="Followed Hyperlink" xfId="15543" builtinId="9" hidden="1"/>
    <cellStyle name="Followed Hyperlink" xfId="15544" builtinId="9" hidden="1"/>
    <cellStyle name="Followed Hyperlink" xfId="15545" builtinId="9" hidden="1"/>
    <cellStyle name="Followed Hyperlink" xfId="15546" builtinId="9" hidden="1"/>
    <cellStyle name="Followed Hyperlink" xfId="15547" builtinId="9" hidden="1"/>
    <cellStyle name="Followed Hyperlink" xfId="15548" builtinId="9" hidden="1"/>
    <cellStyle name="Followed Hyperlink" xfId="15549" builtinId="9" hidden="1"/>
    <cellStyle name="Followed Hyperlink" xfId="15550" builtinId="9" hidden="1"/>
    <cellStyle name="Followed Hyperlink" xfId="15551" builtinId="9" hidden="1"/>
    <cellStyle name="Followed Hyperlink" xfId="15552" builtinId="9" hidden="1"/>
    <cellStyle name="Followed Hyperlink" xfId="15553" builtinId="9" hidden="1"/>
    <cellStyle name="Followed Hyperlink" xfId="15554" builtinId="9" hidden="1"/>
    <cellStyle name="Followed Hyperlink" xfId="15555" builtinId="9" hidden="1"/>
    <cellStyle name="Followed Hyperlink" xfId="15556" builtinId="9" hidden="1"/>
    <cellStyle name="Followed Hyperlink" xfId="15557" builtinId="9" hidden="1"/>
    <cellStyle name="Followed Hyperlink" xfId="15558" builtinId="9" hidden="1"/>
    <cellStyle name="Followed Hyperlink" xfId="15559" builtinId="9" hidden="1"/>
    <cellStyle name="Followed Hyperlink" xfId="15560" builtinId="9" hidden="1"/>
    <cellStyle name="Followed Hyperlink" xfId="15561" builtinId="9" hidden="1"/>
    <cellStyle name="Followed Hyperlink" xfId="15562" builtinId="9" hidden="1"/>
    <cellStyle name="Followed Hyperlink" xfId="15563" builtinId="9" hidden="1"/>
    <cellStyle name="Followed Hyperlink" xfId="15564" builtinId="9" hidden="1"/>
    <cellStyle name="Followed Hyperlink" xfId="15565" builtinId="9" hidden="1"/>
    <cellStyle name="Followed Hyperlink" xfId="15566" builtinId="9" hidden="1"/>
    <cellStyle name="Followed Hyperlink" xfId="15567" builtinId="9" hidden="1"/>
    <cellStyle name="Followed Hyperlink" xfId="15568" builtinId="9" hidden="1"/>
    <cellStyle name="Followed Hyperlink" xfId="15569" builtinId="9" hidden="1"/>
    <cellStyle name="Followed Hyperlink" xfId="15570" builtinId="9" hidden="1"/>
    <cellStyle name="Followed Hyperlink" xfId="15571" builtinId="9" hidden="1"/>
    <cellStyle name="Followed Hyperlink" xfId="15572" builtinId="9" hidden="1"/>
    <cellStyle name="Followed Hyperlink" xfId="15573" builtinId="9" hidden="1"/>
    <cellStyle name="Followed Hyperlink" xfId="15574" builtinId="9" hidden="1"/>
    <cellStyle name="Followed Hyperlink" xfId="15575" builtinId="9" hidden="1"/>
    <cellStyle name="Followed Hyperlink" xfId="15576" builtinId="9" hidden="1"/>
    <cellStyle name="Followed Hyperlink" xfId="15577" builtinId="9" hidden="1"/>
    <cellStyle name="Followed Hyperlink" xfId="15578" builtinId="9" hidden="1"/>
    <cellStyle name="Followed Hyperlink" xfId="15579" builtinId="9" hidden="1"/>
    <cellStyle name="Followed Hyperlink" xfId="15580" builtinId="9" hidden="1"/>
    <cellStyle name="Followed Hyperlink" xfId="15581" builtinId="9" hidden="1"/>
    <cellStyle name="Followed Hyperlink" xfId="15582" builtinId="9" hidden="1"/>
    <cellStyle name="Followed Hyperlink" xfId="15583" builtinId="9" hidden="1"/>
    <cellStyle name="Followed Hyperlink" xfId="15584" builtinId="9" hidden="1"/>
    <cellStyle name="Followed Hyperlink" xfId="15585" builtinId="9" hidden="1"/>
    <cellStyle name="Followed Hyperlink" xfId="15586" builtinId="9" hidden="1"/>
    <cellStyle name="Followed Hyperlink" xfId="15587" builtinId="9" hidden="1"/>
    <cellStyle name="Followed Hyperlink" xfId="15588" builtinId="9" hidden="1"/>
    <cellStyle name="Followed Hyperlink" xfId="15589" builtinId="9" hidden="1"/>
    <cellStyle name="Followed Hyperlink" xfId="15590" builtinId="9" hidden="1"/>
    <cellStyle name="Followed Hyperlink" xfId="15591" builtinId="9" hidden="1"/>
    <cellStyle name="Followed Hyperlink" xfId="15592" builtinId="9" hidden="1"/>
    <cellStyle name="Followed Hyperlink" xfId="15593" builtinId="9" hidden="1"/>
    <cellStyle name="Followed Hyperlink" xfId="15594" builtinId="9" hidden="1"/>
    <cellStyle name="Followed Hyperlink" xfId="15595" builtinId="9" hidden="1"/>
    <cellStyle name="Followed Hyperlink" xfId="15596" builtinId="9" hidden="1"/>
    <cellStyle name="Followed Hyperlink" xfId="15597" builtinId="9" hidden="1"/>
    <cellStyle name="Followed Hyperlink" xfId="15598" builtinId="9" hidden="1"/>
    <cellStyle name="Followed Hyperlink" xfId="15599" builtinId="9" hidden="1"/>
    <cellStyle name="Followed Hyperlink" xfId="15600" builtinId="9" hidden="1"/>
    <cellStyle name="Followed Hyperlink" xfId="15601" builtinId="9" hidden="1"/>
    <cellStyle name="Followed Hyperlink" xfId="15602" builtinId="9" hidden="1"/>
    <cellStyle name="Followed Hyperlink" xfId="15603" builtinId="9" hidden="1"/>
    <cellStyle name="Followed Hyperlink" xfId="15604" builtinId="9" hidden="1"/>
    <cellStyle name="Followed Hyperlink" xfId="15605" builtinId="9" hidden="1"/>
    <cellStyle name="Followed Hyperlink" xfId="15606" builtinId="9" hidden="1"/>
    <cellStyle name="Followed Hyperlink" xfId="15607" builtinId="9" hidden="1"/>
    <cellStyle name="Followed Hyperlink" xfId="15608" builtinId="9" hidden="1"/>
    <cellStyle name="Followed Hyperlink" xfId="15609" builtinId="9" hidden="1"/>
    <cellStyle name="Followed Hyperlink" xfId="15610" builtinId="9" hidden="1"/>
    <cellStyle name="Followed Hyperlink" xfId="15611" builtinId="9" hidden="1"/>
    <cellStyle name="Followed Hyperlink" xfId="15769" builtinId="9" hidden="1"/>
    <cellStyle name="Followed Hyperlink" xfId="15770" builtinId="9" hidden="1"/>
    <cellStyle name="Followed Hyperlink" xfId="15771" builtinId="9" hidden="1"/>
    <cellStyle name="Followed Hyperlink" xfId="15772" builtinId="9" hidden="1"/>
    <cellStyle name="Followed Hyperlink" xfId="15773" builtinId="9" hidden="1"/>
    <cellStyle name="Followed Hyperlink" xfId="15774" builtinId="9" hidden="1"/>
    <cellStyle name="Followed Hyperlink" xfId="15775" builtinId="9" hidden="1"/>
    <cellStyle name="Followed Hyperlink" xfId="15776" builtinId="9" hidden="1"/>
    <cellStyle name="Followed Hyperlink" xfId="15777" builtinId="9" hidden="1"/>
    <cellStyle name="Followed Hyperlink" xfId="15778" builtinId="9" hidden="1"/>
    <cellStyle name="Followed Hyperlink" xfId="15779" builtinId="9" hidden="1"/>
    <cellStyle name="Followed Hyperlink" xfId="15780" builtinId="9" hidden="1"/>
    <cellStyle name="Followed Hyperlink" xfId="15781" builtinId="9" hidden="1"/>
    <cellStyle name="Followed Hyperlink" xfId="15782" builtinId="9" hidden="1"/>
    <cellStyle name="Followed Hyperlink" xfId="15783" builtinId="9" hidden="1"/>
    <cellStyle name="Followed Hyperlink" xfId="15784" builtinId="9" hidden="1"/>
    <cellStyle name="Followed Hyperlink" xfId="15785" builtinId="9" hidden="1"/>
    <cellStyle name="Followed Hyperlink" xfId="15786" builtinId="9" hidden="1"/>
    <cellStyle name="Followed Hyperlink" xfId="15787" builtinId="9" hidden="1"/>
    <cellStyle name="Followed Hyperlink" xfId="15788" builtinId="9" hidden="1"/>
    <cellStyle name="Followed Hyperlink" xfId="15789" builtinId="9" hidden="1"/>
    <cellStyle name="Followed Hyperlink" xfId="15790" builtinId="9" hidden="1"/>
    <cellStyle name="Followed Hyperlink" xfId="15791" builtinId="9" hidden="1"/>
    <cellStyle name="Followed Hyperlink" xfId="15792" builtinId="9" hidden="1"/>
    <cellStyle name="Followed Hyperlink" xfId="15793" builtinId="9" hidden="1"/>
    <cellStyle name="Followed Hyperlink" xfId="15794" builtinId="9" hidden="1"/>
    <cellStyle name="Followed Hyperlink" xfId="15795" builtinId="9" hidden="1"/>
    <cellStyle name="Followed Hyperlink" xfId="15796" builtinId="9" hidden="1"/>
    <cellStyle name="Followed Hyperlink" xfId="15797" builtinId="9" hidden="1"/>
    <cellStyle name="Followed Hyperlink" xfId="15798" builtinId="9" hidden="1"/>
    <cellStyle name="Followed Hyperlink" xfId="15799" builtinId="9" hidden="1"/>
    <cellStyle name="Followed Hyperlink" xfId="15800" builtinId="9" hidden="1"/>
    <cellStyle name="Followed Hyperlink" xfId="15801" builtinId="9" hidden="1"/>
    <cellStyle name="Followed Hyperlink" xfId="15802" builtinId="9" hidden="1"/>
    <cellStyle name="Followed Hyperlink" xfId="15803" builtinId="9" hidden="1"/>
    <cellStyle name="Followed Hyperlink" xfId="15804" builtinId="9" hidden="1"/>
    <cellStyle name="Followed Hyperlink" xfId="15805" builtinId="9" hidden="1"/>
    <cellStyle name="Followed Hyperlink" xfId="15806" builtinId="9" hidden="1"/>
    <cellStyle name="Followed Hyperlink" xfId="15807" builtinId="9" hidden="1"/>
    <cellStyle name="Followed Hyperlink" xfId="15808" builtinId="9" hidden="1"/>
    <cellStyle name="Followed Hyperlink" xfId="15809" builtinId="9" hidden="1"/>
    <cellStyle name="Followed Hyperlink" xfId="15810" builtinId="9" hidden="1"/>
    <cellStyle name="Followed Hyperlink" xfId="15811" builtinId="9" hidden="1"/>
    <cellStyle name="Followed Hyperlink" xfId="15812" builtinId="9" hidden="1"/>
    <cellStyle name="Followed Hyperlink" xfId="15813" builtinId="9" hidden="1"/>
    <cellStyle name="Followed Hyperlink" xfId="15814" builtinId="9" hidden="1"/>
    <cellStyle name="Followed Hyperlink" xfId="15815" builtinId="9" hidden="1"/>
    <cellStyle name="Followed Hyperlink" xfId="15816" builtinId="9" hidden="1"/>
    <cellStyle name="Followed Hyperlink" xfId="15817" builtinId="9" hidden="1"/>
    <cellStyle name="Followed Hyperlink" xfId="15818" builtinId="9" hidden="1"/>
    <cellStyle name="Followed Hyperlink" xfId="15819" builtinId="9" hidden="1"/>
    <cellStyle name="Followed Hyperlink" xfId="15820" builtinId="9" hidden="1"/>
    <cellStyle name="Followed Hyperlink" xfId="15821" builtinId="9" hidden="1"/>
    <cellStyle name="Followed Hyperlink" xfId="15822" builtinId="9" hidden="1"/>
    <cellStyle name="Followed Hyperlink" xfId="15823" builtinId="9" hidden="1"/>
    <cellStyle name="Followed Hyperlink" xfId="15824" builtinId="9" hidden="1"/>
    <cellStyle name="Followed Hyperlink" xfId="15825" builtinId="9" hidden="1"/>
    <cellStyle name="Followed Hyperlink" xfId="15826" builtinId="9" hidden="1"/>
    <cellStyle name="Followed Hyperlink" xfId="15827" builtinId="9" hidden="1"/>
    <cellStyle name="Followed Hyperlink" xfId="15828" builtinId="9" hidden="1"/>
    <cellStyle name="Followed Hyperlink" xfId="15829" builtinId="9" hidden="1"/>
    <cellStyle name="Followed Hyperlink" xfId="15830" builtinId="9" hidden="1"/>
    <cellStyle name="Followed Hyperlink" xfId="15831" builtinId="9" hidden="1"/>
    <cellStyle name="Followed Hyperlink" xfId="15832" builtinId="9" hidden="1"/>
    <cellStyle name="Followed Hyperlink" xfId="15833" builtinId="9" hidden="1"/>
    <cellStyle name="Followed Hyperlink" xfId="15834" builtinId="9" hidden="1"/>
    <cellStyle name="Followed Hyperlink" xfId="15835" builtinId="9" hidden="1"/>
    <cellStyle name="Followed Hyperlink" xfId="15836" builtinId="9" hidden="1"/>
    <cellStyle name="Followed Hyperlink" xfId="15837" builtinId="9" hidden="1"/>
    <cellStyle name="Followed Hyperlink" xfId="15838" builtinId="9" hidden="1"/>
    <cellStyle name="Followed Hyperlink" xfId="15839" builtinId="9" hidden="1"/>
    <cellStyle name="Followed Hyperlink" xfId="15840" builtinId="9" hidden="1"/>
    <cellStyle name="Followed Hyperlink" xfId="15858" builtinId="9" hidden="1"/>
    <cellStyle name="Followed Hyperlink" xfId="15859" builtinId="9" hidden="1"/>
    <cellStyle name="Followed Hyperlink" xfId="15860" builtinId="9" hidden="1"/>
    <cellStyle name="Followed Hyperlink" xfId="15861" builtinId="9" hidden="1"/>
    <cellStyle name="Followed Hyperlink" xfId="15862" builtinId="9" hidden="1"/>
    <cellStyle name="Followed Hyperlink" xfId="15863" builtinId="9" hidden="1"/>
    <cellStyle name="Followed Hyperlink" xfId="15864" builtinId="9" hidden="1"/>
    <cellStyle name="Followed Hyperlink" xfId="15865" builtinId="9" hidden="1"/>
    <cellStyle name="Followed Hyperlink" xfId="15866" builtinId="9" hidden="1"/>
    <cellStyle name="Followed Hyperlink" xfId="15867" builtinId="9" hidden="1"/>
    <cellStyle name="Followed Hyperlink" xfId="15868" builtinId="9" hidden="1"/>
    <cellStyle name="Followed Hyperlink" xfId="15869" builtinId="9" hidden="1"/>
    <cellStyle name="Followed Hyperlink" xfId="15870" builtinId="9" hidden="1"/>
    <cellStyle name="Followed Hyperlink" xfId="15871" builtinId="9" hidden="1"/>
    <cellStyle name="Followed Hyperlink" xfId="15872" builtinId="9" hidden="1"/>
    <cellStyle name="Followed Hyperlink" xfId="15873" builtinId="9" hidden="1"/>
    <cellStyle name="Followed Hyperlink" xfId="15874" builtinId="9" hidden="1"/>
    <cellStyle name="Followed Hyperlink" xfId="15875" builtinId="9" hidden="1"/>
    <cellStyle name="Followed Hyperlink" xfId="15876" builtinId="9" hidden="1"/>
    <cellStyle name="Followed Hyperlink" xfId="15877" builtinId="9" hidden="1"/>
    <cellStyle name="Followed Hyperlink" xfId="15878" builtinId="9" hidden="1"/>
    <cellStyle name="Followed Hyperlink" xfId="15879" builtinId="9" hidden="1"/>
    <cellStyle name="Followed Hyperlink" xfId="15880" builtinId="9" hidden="1"/>
    <cellStyle name="Followed Hyperlink" xfId="15881" builtinId="9" hidden="1"/>
    <cellStyle name="Followed Hyperlink" xfId="15882" builtinId="9" hidden="1"/>
    <cellStyle name="Followed Hyperlink" xfId="15883" builtinId="9" hidden="1"/>
    <cellStyle name="Followed Hyperlink" xfId="15884" builtinId="9" hidden="1"/>
    <cellStyle name="Followed Hyperlink" xfId="15885" builtinId="9" hidden="1"/>
    <cellStyle name="Followed Hyperlink" xfId="15886" builtinId="9" hidden="1"/>
    <cellStyle name="Followed Hyperlink" xfId="15887" builtinId="9" hidden="1"/>
    <cellStyle name="Followed Hyperlink" xfId="15888" builtinId="9" hidden="1"/>
    <cellStyle name="Followed Hyperlink" xfId="15889" builtinId="9" hidden="1"/>
    <cellStyle name="Followed Hyperlink" xfId="15890" builtinId="9" hidden="1"/>
    <cellStyle name="Followed Hyperlink" xfId="15891" builtinId="9" hidden="1"/>
    <cellStyle name="Followed Hyperlink" xfId="15892" builtinId="9" hidden="1"/>
    <cellStyle name="Followed Hyperlink" xfId="15893" builtinId="9" hidden="1"/>
    <cellStyle name="Followed Hyperlink" xfId="15894" builtinId="9" hidden="1"/>
    <cellStyle name="Followed Hyperlink" xfId="15895" builtinId="9" hidden="1"/>
    <cellStyle name="Followed Hyperlink" xfId="15896" builtinId="9" hidden="1"/>
    <cellStyle name="Followed Hyperlink" xfId="15897" builtinId="9" hidden="1"/>
    <cellStyle name="Followed Hyperlink" xfId="15898" builtinId="9" hidden="1"/>
    <cellStyle name="Followed Hyperlink" xfId="15899" builtinId="9" hidden="1"/>
    <cellStyle name="Followed Hyperlink" xfId="15900" builtinId="9" hidden="1"/>
    <cellStyle name="Followed Hyperlink" xfId="15901" builtinId="9" hidden="1"/>
    <cellStyle name="Followed Hyperlink" xfId="15902" builtinId="9" hidden="1"/>
    <cellStyle name="Followed Hyperlink" xfId="15903" builtinId="9" hidden="1"/>
    <cellStyle name="Followed Hyperlink" xfId="15904" builtinId="9" hidden="1"/>
    <cellStyle name="Followed Hyperlink" xfId="15905" builtinId="9" hidden="1"/>
    <cellStyle name="Followed Hyperlink" xfId="15906" builtinId="9" hidden="1"/>
    <cellStyle name="Followed Hyperlink" xfId="15907" builtinId="9" hidden="1"/>
    <cellStyle name="Followed Hyperlink" xfId="15908" builtinId="9" hidden="1"/>
    <cellStyle name="Followed Hyperlink" xfId="15909" builtinId="9" hidden="1"/>
    <cellStyle name="Followed Hyperlink" xfId="15910" builtinId="9" hidden="1"/>
    <cellStyle name="Followed Hyperlink" xfId="15911" builtinId="9" hidden="1"/>
    <cellStyle name="Followed Hyperlink" xfId="15912" builtinId="9" hidden="1"/>
    <cellStyle name="Followed Hyperlink" xfId="15913" builtinId="9" hidden="1"/>
    <cellStyle name="Followed Hyperlink" xfId="15914" builtinId="9" hidden="1"/>
    <cellStyle name="Followed Hyperlink" xfId="15915" builtinId="9" hidden="1"/>
    <cellStyle name="Followed Hyperlink" xfId="15917" builtinId="9" hidden="1"/>
    <cellStyle name="Followed Hyperlink" xfId="15918" builtinId="9" hidden="1"/>
    <cellStyle name="Followed Hyperlink" xfId="15919" builtinId="9" hidden="1"/>
    <cellStyle name="Followed Hyperlink" xfId="15920" builtinId="9" hidden="1"/>
    <cellStyle name="Followed Hyperlink" xfId="15921" builtinId="9" hidden="1"/>
    <cellStyle name="Followed Hyperlink" xfId="15922" builtinId="9" hidden="1"/>
    <cellStyle name="Followed Hyperlink" xfId="15923" builtinId="9" hidden="1"/>
    <cellStyle name="Followed Hyperlink" xfId="15924" builtinId="9" hidden="1"/>
    <cellStyle name="Followed Hyperlink" xfId="15925" builtinId="9" hidden="1"/>
    <cellStyle name="Followed Hyperlink" xfId="15926" builtinId="9" hidden="1"/>
    <cellStyle name="Followed Hyperlink" xfId="15927" builtinId="9" hidden="1"/>
    <cellStyle name="Followed Hyperlink" xfId="15928" builtinId="9" hidden="1"/>
    <cellStyle name="Followed Hyperlink" xfId="15929" builtinId="9" hidden="1"/>
    <cellStyle name="Followed Hyperlink" xfId="15930" builtinId="9" hidden="1"/>
    <cellStyle name="Followed Hyperlink" xfId="15945" builtinId="9" hidden="1"/>
    <cellStyle name="Followed Hyperlink" xfId="15967" builtinId="9" hidden="1"/>
    <cellStyle name="Followed Hyperlink" xfId="15968" builtinId="9" hidden="1"/>
    <cellStyle name="Followed Hyperlink" xfId="15969" builtinId="9" hidden="1"/>
    <cellStyle name="Followed Hyperlink" xfId="15970" builtinId="9" hidden="1"/>
    <cellStyle name="Followed Hyperlink" xfId="15971" builtinId="9" hidden="1"/>
    <cellStyle name="Followed Hyperlink" xfId="15972" builtinId="9" hidden="1"/>
    <cellStyle name="Followed Hyperlink" xfId="15973" builtinId="9" hidden="1"/>
    <cellStyle name="Followed Hyperlink" xfId="15974" builtinId="9" hidden="1"/>
    <cellStyle name="Followed Hyperlink" xfId="15975" builtinId="9" hidden="1"/>
    <cellStyle name="Followed Hyperlink" xfId="15976" builtinId="9" hidden="1"/>
    <cellStyle name="Followed Hyperlink" xfId="15977" builtinId="9" hidden="1"/>
    <cellStyle name="Followed Hyperlink" xfId="15978" builtinId="9" hidden="1"/>
    <cellStyle name="Followed Hyperlink" xfId="15979" builtinId="9" hidden="1"/>
    <cellStyle name="Followed Hyperlink" xfId="15980" builtinId="9" hidden="1"/>
    <cellStyle name="Followed Hyperlink" xfId="15981" builtinId="9" hidden="1"/>
    <cellStyle name="Followed Hyperlink" xfId="15982" builtinId="9" hidden="1"/>
    <cellStyle name="Followed Hyperlink" xfId="15983" builtinId="9" hidden="1"/>
    <cellStyle name="Followed Hyperlink" xfId="15984" builtinId="9" hidden="1"/>
    <cellStyle name="Followed Hyperlink" xfId="15985" builtinId="9" hidden="1"/>
    <cellStyle name="Followed Hyperlink" xfId="15986" builtinId="9" hidden="1"/>
    <cellStyle name="Followed Hyperlink" xfId="15987" builtinId="9" hidden="1"/>
    <cellStyle name="Followed Hyperlink" xfId="15988" builtinId="9" hidden="1"/>
    <cellStyle name="Followed Hyperlink" xfId="15989" builtinId="9" hidden="1"/>
    <cellStyle name="Followed Hyperlink" xfId="15990" builtinId="9" hidden="1"/>
    <cellStyle name="Followed Hyperlink" xfId="15991" builtinId="9" hidden="1"/>
    <cellStyle name="Followed Hyperlink" xfId="15992" builtinId="9" hidden="1"/>
    <cellStyle name="Followed Hyperlink" xfId="15993" builtinId="9" hidden="1"/>
    <cellStyle name="Followed Hyperlink" xfId="15994" builtinId="9" hidden="1"/>
    <cellStyle name="Followed Hyperlink" xfId="15995" builtinId="9" hidden="1"/>
    <cellStyle name="Followed Hyperlink" xfId="15996" builtinId="9" hidden="1"/>
    <cellStyle name="Followed Hyperlink" xfId="15997" builtinId="9" hidden="1"/>
    <cellStyle name="Followed Hyperlink" xfId="15998" builtinId="9" hidden="1"/>
    <cellStyle name="Followed Hyperlink" xfId="15999" builtinId="9" hidden="1"/>
    <cellStyle name="Followed Hyperlink" xfId="16000" builtinId="9" hidden="1"/>
    <cellStyle name="Followed Hyperlink" xfId="16001" builtinId="9" hidden="1"/>
    <cellStyle name="Followed Hyperlink" xfId="16002" builtinId="9" hidden="1"/>
    <cellStyle name="Followed Hyperlink" xfId="16003" builtinId="9" hidden="1"/>
    <cellStyle name="Followed Hyperlink" xfId="16004" builtinId="9" hidden="1"/>
    <cellStyle name="Followed Hyperlink" xfId="16005" builtinId="9" hidden="1"/>
    <cellStyle name="Followed Hyperlink" xfId="16006" builtinId="9" hidden="1"/>
    <cellStyle name="Followed Hyperlink" xfId="16007" builtinId="9" hidden="1"/>
    <cellStyle name="Followed Hyperlink" xfId="16008" builtinId="9" hidden="1"/>
    <cellStyle name="Followed Hyperlink" xfId="16009" builtinId="9" hidden="1"/>
    <cellStyle name="Followed Hyperlink" xfId="16010" builtinId="9" hidden="1"/>
    <cellStyle name="Followed Hyperlink" xfId="16011" builtinId="9" hidden="1"/>
    <cellStyle name="Followed Hyperlink" xfId="16012" builtinId="9" hidden="1"/>
    <cellStyle name="Followed Hyperlink" xfId="16013" builtinId="9" hidden="1"/>
    <cellStyle name="Followed Hyperlink" xfId="16014" builtinId="9" hidden="1"/>
    <cellStyle name="Followed Hyperlink" xfId="16015" builtinId="9" hidden="1"/>
    <cellStyle name="Followed Hyperlink" xfId="16016" builtinId="9" hidden="1"/>
    <cellStyle name="Followed Hyperlink" xfId="16017" builtinId="9" hidden="1"/>
    <cellStyle name="Followed Hyperlink" xfId="16018" builtinId="9" hidden="1"/>
    <cellStyle name="Followed Hyperlink" xfId="16019" builtinId="9" hidden="1"/>
    <cellStyle name="Followed Hyperlink" xfId="16020" builtinId="9" hidden="1"/>
    <cellStyle name="Followed Hyperlink" xfId="16021" builtinId="9" hidden="1"/>
    <cellStyle name="Followed Hyperlink" xfId="16022" builtinId="9" hidden="1"/>
    <cellStyle name="Followed Hyperlink" xfId="16023" builtinId="9" hidden="1"/>
    <cellStyle name="Followed Hyperlink" xfId="16024" builtinId="9" hidden="1"/>
    <cellStyle name="Followed Hyperlink" xfId="16025" builtinId="9" hidden="1"/>
    <cellStyle name="Followed Hyperlink" xfId="16026" builtinId="9" hidden="1"/>
    <cellStyle name="Followed Hyperlink" xfId="16027" builtinId="9" hidden="1"/>
    <cellStyle name="Followed Hyperlink" xfId="16028" builtinId="9" hidden="1"/>
    <cellStyle name="Followed Hyperlink" xfId="16029" builtinId="9" hidden="1"/>
    <cellStyle name="Followed Hyperlink" xfId="16030" builtinId="9" hidden="1"/>
    <cellStyle name="Followed Hyperlink" xfId="16031" builtinId="9" hidden="1"/>
    <cellStyle name="Followed Hyperlink" xfId="16032" builtinId="9" hidden="1"/>
    <cellStyle name="Followed Hyperlink" xfId="16033" builtinId="9" hidden="1"/>
    <cellStyle name="Followed Hyperlink" xfId="16034" builtinId="9" hidden="1"/>
    <cellStyle name="Followed Hyperlink" xfId="16035" builtinId="9" hidden="1"/>
    <cellStyle name="Followed Hyperlink" xfId="16036" builtinId="9" hidden="1"/>
    <cellStyle name="Followed Hyperlink" xfId="16037" builtinId="9" hidden="1"/>
    <cellStyle name="Followed Hyperlink" xfId="16038" builtinId="9" hidden="1"/>
    <cellStyle name="Followed Hyperlink" xfId="16039" builtinId="9" hidden="1"/>
    <cellStyle name="Followed Hyperlink" xfId="16040" builtinId="9" hidden="1"/>
    <cellStyle name="Followed Hyperlink" xfId="16041" builtinId="9" hidden="1"/>
    <cellStyle name="Followed Hyperlink" xfId="16042" builtinId="9" hidden="1"/>
    <cellStyle name="Followed Hyperlink" xfId="16043" builtinId="9" hidden="1"/>
    <cellStyle name="Followed Hyperlink" xfId="16044" builtinId="9" hidden="1"/>
    <cellStyle name="Followed Hyperlink" xfId="16045" builtinId="9" hidden="1"/>
    <cellStyle name="Followed Hyperlink" xfId="16046" builtinId="9" hidden="1"/>
    <cellStyle name="Followed Hyperlink" xfId="16047" builtinId="9" hidden="1"/>
    <cellStyle name="Followed Hyperlink" xfId="16048" builtinId="9" hidden="1"/>
    <cellStyle name="Followed Hyperlink" xfId="16049" builtinId="9" hidden="1"/>
    <cellStyle name="Followed Hyperlink" xfId="16050" builtinId="9" hidden="1"/>
    <cellStyle name="Followed Hyperlink" xfId="16051" builtinId="9" hidden="1"/>
    <cellStyle name="Followed Hyperlink" xfId="16052" builtinId="9" hidden="1"/>
    <cellStyle name="Followed Hyperlink" xfId="16053" builtinId="9" hidden="1"/>
    <cellStyle name="Followed Hyperlink" xfId="16054" builtinId="9" hidden="1"/>
    <cellStyle name="Followed Hyperlink" xfId="16055" builtinId="9" hidden="1"/>
    <cellStyle name="Followed Hyperlink" xfId="16056" builtinId="9" hidden="1"/>
    <cellStyle name="Followed Hyperlink" xfId="16057" builtinId="9" hidden="1"/>
    <cellStyle name="Followed Hyperlink" xfId="16058" builtinId="9" hidden="1"/>
    <cellStyle name="Followed Hyperlink" xfId="16059" builtinId="9" hidden="1"/>
    <cellStyle name="Followed Hyperlink" xfId="16060" builtinId="9" hidden="1"/>
    <cellStyle name="Followed Hyperlink" xfId="16061" builtinId="9" hidden="1"/>
    <cellStyle name="Followed Hyperlink" xfId="16062" builtinId="9" hidden="1"/>
    <cellStyle name="Followed Hyperlink" xfId="16063" builtinId="9" hidden="1"/>
    <cellStyle name="Followed Hyperlink" xfId="16064" builtinId="9" hidden="1"/>
    <cellStyle name="Followed Hyperlink" xfId="16065" builtinId="9" hidden="1"/>
    <cellStyle name="Followed Hyperlink" xfId="16066" builtinId="9" hidden="1"/>
    <cellStyle name="Followed Hyperlink" xfId="16067" builtinId="9" hidden="1"/>
    <cellStyle name="Followed Hyperlink" xfId="16068" builtinId="9" hidden="1"/>
    <cellStyle name="Followed Hyperlink" xfId="16069" builtinId="9" hidden="1"/>
    <cellStyle name="Followed Hyperlink" xfId="16070" builtinId="9" hidden="1"/>
    <cellStyle name="Followed Hyperlink" xfId="16071" builtinId="9" hidden="1"/>
    <cellStyle name="Followed Hyperlink" xfId="16072" builtinId="9" hidden="1"/>
    <cellStyle name="Followed Hyperlink" xfId="16073" builtinId="9" hidden="1"/>
    <cellStyle name="Followed Hyperlink" xfId="16074" builtinId="9" hidden="1"/>
    <cellStyle name="Followed Hyperlink" xfId="16075" builtinId="9" hidden="1"/>
    <cellStyle name="Followed Hyperlink" xfId="16076" builtinId="9" hidden="1"/>
    <cellStyle name="Followed Hyperlink" xfId="16077" builtinId="9" hidden="1"/>
    <cellStyle name="Followed Hyperlink" xfId="16078" builtinId="9" hidden="1"/>
    <cellStyle name="Followed Hyperlink" xfId="16079" builtinId="9" hidden="1"/>
    <cellStyle name="Followed Hyperlink" xfId="16080" builtinId="9" hidden="1"/>
    <cellStyle name="Followed Hyperlink" xfId="16081" builtinId="9" hidden="1"/>
    <cellStyle name="Followed Hyperlink" xfId="16082" builtinId="9" hidden="1"/>
    <cellStyle name="Followed Hyperlink" xfId="16083" builtinId="9" hidden="1"/>
    <cellStyle name="Followed Hyperlink" xfId="16084" builtinId="9" hidden="1"/>
    <cellStyle name="Followed Hyperlink" xfId="16085" builtinId="9" hidden="1"/>
    <cellStyle name="Followed Hyperlink" xfId="16086" builtinId="9" hidden="1"/>
    <cellStyle name="Followed Hyperlink" xfId="16087" builtinId="9" hidden="1"/>
    <cellStyle name="Followed Hyperlink" xfId="16088" builtinId="9" hidden="1"/>
    <cellStyle name="Followed Hyperlink" xfId="16089" builtinId="9" hidden="1"/>
    <cellStyle name="Followed Hyperlink" xfId="16090" builtinId="9" hidden="1"/>
    <cellStyle name="Followed Hyperlink" xfId="16091" builtinId="9" hidden="1"/>
    <cellStyle name="Followed Hyperlink" xfId="16092" builtinId="9" hidden="1"/>
    <cellStyle name="Followed Hyperlink" xfId="16093" builtinId="9" hidden="1"/>
    <cellStyle name="Followed Hyperlink" xfId="16094" builtinId="9" hidden="1"/>
    <cellStyle name="Followed Hyperlink" xfId="16095" builtinId="9" hidden="1"/>
    <cellStyle name="Followed Hyperlink" xfId="16096" builtinId="9" hidden="1"/>
    <cellStyle name="Followed Hyperlink" xfId="16097" builtinId="9" hidden="1"/>
    <cellStyle name="Followed Hyperlink" xfId="16098" builtinId="9" hidden="1"/>
    <cellStyle name="Followed Hyperlink" xfId="16099" builtinId="9" hidden="1"/>
    <cellStyle name="Followed Hyperlink" xfId="16100" builtinId="9" hidden="1"/>
    <cellStyle name="Followed Hyperlink" xfId="16101" builtinId="9" hidden="1"/>
    <cellStyle name="Followed Hyperlink" xfId="16102" builtinId="9" hidden="1"/>
    <cellStyle name="Followed Hyperlink" xfId="16103" builtinId="9" hidden="1"/>
    <cellStyle name="Followed Hyperlink" xfId="16104" builtinId="9" hidden="1"/>
    <cellStyle name="Followed Hyperlink" xfId="16105" builtinId="9" hidden="1"/>
    <cellStyle name="Followed Hyperlink" xfId="16106" builtinId="9" hidden="1"/>
    <cellStyle name="Followed Hyperlink" xfId="16107" builtinId="9" hidden="1"/>
    <cellStyle name="Followed Hyperlink" xfId="16108" builtinId="9" hidden="1"/>
    <cellStyle name="Followed Hyperlink" xfId="16109" builtinId="9" hidden="1"/>
    <cellStyle name="Followed Hyperlink" xfId="16110" builtinId="9" hidden="1"/>
    <cellStyle name="Followed Hyperlink" xfId="15916" builtinId="9" hidden="1"/>
    <cellStyle name="Followed Hyperlink" xfId="15932" builtinId="9" hidden="1"/>
    <cellStyle name="Followed Hyperlink" xfId="15935" builtinId="9" hidden="1"/>
    <cellStyle name="Followed Hyperlink" xfId="15856" builtinId="9" hidden="1"/>
    <cellStyle name="Followed Hyperlink" xfId="15854" builtinId="9" hidden="1"/>
    <cellStyle name="Followed Hyperlink" xfId="15939" builtinId="9" hidden="1"/>
    <cellStyle name="Followed Hyperlink" xfId="15931" builtinId="9" hidden="1"/>
    <cellStyle name="Followed Hyperlink" xfId="15941" builtinId="9" hidden="1"/>
    <cellStyle name="Followed Hyperlink" xfId="15942" builtinId="9" hidden="1"/>
    <cellStyle name="Followed Hyperlink" xfId="15936" builtinId="9" hidden="1"/>
    <cellStyle name="Followed Hyperlink" xfId="15933" builtinId="9" hidden="1"/>
    <cellStyle name="Followed Hyperlink" xfId="15938" builtinId="9" hidden="1"/>
    <cellStyle name="Followed Hyperlink" xfId="15963" builtinId="9" hidden="1"/>
    <cellStyle name="Followed Hyperlink" xfId="15956" builtinId="9" hidden="1"/>
    <cellStyle name="Followed Hyperlink" xfId="15949" builtinId="9" hidden="1"/>
    <cellStyle name="Followed Hyperlink" xfId="15965" builtinId="9" hidden="1"/>
    <cellStyle name="Followed Hyperlink" xfId="15954" builtinId="9" hidden="1"/>
    <cellStyle name="Followed Hyperlink" xfId="15937" builtinId="9" hidden="1"/>
    <cellStyle name="Followed Hyperlink" xfId="15951" builtinId="9" hidden="1"/>
    <cellStyle name="Followed Hyperlink" xfId="15857" builtinId="9" hidden="1"/>
    <cellStyle name="Followed Hyperlink" xfId="15960" builtinId="9" hidden="1"/>
    <cellStyle name="Followed Hyperlink" xfId="15953" builtinId="9" hidden="1"/>
    <cellStyle name="Followed Hyperlink" xfId="15855" builtinId="9" hidden="1"/>
    <cellStyle name="Followed Hyperlink" xfId="15958" builtinId="9" hidden="1"/>
    <cellStyle name="Followed Hyperlink" xfId="15955" builtinId="9" hidden="1"/>
    <cellStyle name="Followed Hyperlink" xfId="15948" builtinId="9" hidden="1"/>
    <cellStyle name="Followed Hyperlink" xfId="15964" builtinId="9" hidden="1"/>
    <cellStyle name="Followed Hyperlink" xfId="15957" builtinId="9" hidden="1"/>
    <cellStyle name="Followed Hyperlink" xfId="15947" builtinId="9" hidden="1"/>
    <cellStyle name="Followed Hyperlink" xfId="15959" builtinId="9" hidden="1"/>
    <cellStyle name="Followed Hyperlink" xfId="15952" builtinId="9" hidden="1"/>
    <cellStyle name="Followed Hyperlink" xfId="15946" builtinId="9" hidden="1"/>
    <cellStyle name="Followed Hyperlink" xfId="15961" builtinId="9" hidden="1"/>
    <cellStyle name="Followed Hyperlink" xfId="15950" builtinId="9" hidden="1"/>
    <cellStyle name="Followed Hyperlink" xfId="15962" builtinId="9" hidden="1"/>
    <cellStyle name="Followed Hyperlink" xfId="16111" builtinId="9" hidden="1"/>
    <cellStyle name="Followed Hyperlink" xfId="16112" builtinId="9" hidden="1"/>
    <cellStyle name="Followed Hyperlink" xfId="16113" builtinId="9" hidden="1"/>
    <cellStyle name="Followed Hyperlink" xfId="16114" builtinId="9" hidden="1"/>
    <cellStyle name="Followed Hyperlink" xfId="16115" builtinId="9" hidden="1"/>
    <cellStyle name="Followed Hyperlink" xfId="16116" builtinId="9" hidden="1"/>
    <cellStyle name="Followed Hyperlink" xfId="16117" builtinId="9" hidden="1"/>
    <cellStyle name="Followed Hyperlink" xfId="16118" builtinId="9" hidden="1"/>
    <cellStyle name="Followed Hyperlink" xfId="16119" builtinId="9" hidden="1"/>
    <cellStyle name="Followed Hyperlink" xfId="16120" builtinId="9" hidden="1"/>
    <cellStyle name="Followed Hyperlink" xfId="16121" builtinId="9" hidden="1"/>
    <cellStyle name="Followed Hyperlink" xfId="16122" builtinId="9" hidden="1"/>
    <cellStyle name="Followed Hyperlink" xfId="16123" builtinId="9" hidden="1"/>
    <cellStyle name="Followed Hyperlink" xfId="16124" builtinId="9" hidden="1"/>
    <cellStyle name="Followed Hyperlink" xfId="16125" builtinId="9" hidden="1"/>
    <cellStyle name="Followed Hyperlink" xfId="16126" builtinId="9" hidden="1"/>
    <cellStyle name="Followed Hyperlink" xfId="16127" builtinId="9" hidden="1"/>
    <cellStyle name="Followed Hyperlink" xfId="16128" builtinId="9" hidden="1"/>
    <cellStyle name="Followed Hyperlink" xfId="16129" builtinId="9" hidden="1"/>
    <cellStyle name="Followed Hyperlink" xfId="16130" builtinId="9" hidden="1"/>
    <cellStyle name="Followed Hyperlink" xfId="16131" builtinId="9" hidden="1"/>
    <cellStyle name="Followed Hyperlink" xfId="16132" builtinId="9" hidden="1"/>
    <cellStyle name="Followed Hyperlink" xfId="16134" builtinId="9" hidden="1"/>
    <cellStyle name="Followed Hyperlink" xfId="16135" builtinId="9" hidden="1"/>
    <cellStyle name="Followed Hyperlink" xfId="16136" builtinId="9" hidden="1"/>
    <cellStyle name="Followed Hyperlink" xfId="16137" builtinId="9" hidden="1"/>
    <cellStyle name="Followed Hyperlink" xfId="16138" builtinId="9" hidden="1"/>
    <cellStyle name="Followed Hyperlink" xfId="16139" builtinId="9" hidden="1"/>
    <cellStyle name="Followed Hyperlink" xfId="16140" builtinId="9" hidden="1"/>
    <cellStyle name="Followed Hyperlink" xfId="16141" builtinId="9" hidden="1"/>
    <cellStyle name="Followed Hyperlink" xfId="16142" builtinId="9" hidden="1"/>
    <cellStyle name="Followed Hyperlink" xfId="16143" builtinId="9" hidden="1"/>
    <cellStyle name="Followed Hyperlink" xfId="16144" builtinId="9" hidden="1"/>
    <cellStyle name="Followed Hyperlink" xfId="16145" builtinId="9" hidden="1"/>
    <cellStyle name="Followed Hyperlink" xfId="16146" builtinId="9" hidden="1"/>
    <cellStyle name="Followed Hyperlink" xfId="16147" builtinId="9" hidden="1"/>
    <cellStyle name="Followed Hyperlink" xfId="16182" builtinId="9" hidden="1"/>
    <cellStyle name="Followed Hyperlink" xfId="16181" builtinId="9" hidden="1"/>
    <cellStyle name="Followed Hyperlink" xfId="15943" builtinId="9" hidden="1"/>
    <cellStyle name="Followed Hyperlink" xfId="15944" builtinId="9" hidden="1"/>
    <cellStyle name="Followed Hyperlink" xfId="16156" builtinId="9" hidden="1"/>
    <cellStyle name="Followed Hyperlink" xfId="16154" builtinId="9" hidden="1"/>
    <cellStyle name="Followed Hyperlink" xfId="16133" builtinId="9" hidden="1"/>
    <cellStyle name="Followed Hyperlink" xfId="16151" builtinId="9" hidden="1"/>
    <cellStyle name="Followed Hyperlink" xfId="16150" builtinId="9" hidden="1"/>
    <cellStyle name="Followed Hyperlink" xfId="16149" builtinId="9" hidden="1"/>
    <cellStyle name="Followed Hyperlink" xfId="16148" builtinId="9" hidden="1"/>
    <cellStyle name="Followed Hyperlink" xfId="16152" builtinId="9" hidden="1"/>
    <cellStyle name="Followed Hyperlink" xfId="16158" builtinId="9" hidden="1"/>
    <cellStyle name="Followed Hyperlink" xfId="16157" builtinId="9" hidden="1"/>
    <cellStyle name="Followed Hyperlink" xfId="16155" builtinId="9" hidden="1"/>
    <cellStyle name="Followed Hyperlink" xfId="16153" builtinId="9" hidden="1"/>
    <cellStyle name="Followed Hyperlink" xfId="16177" builtinId="9" hidden="1"/>
    <cellStyle name="Followed Hyperlink" xfId="16173" builtinId="9" hidden="1"/>
    <cellStyle name="Followed Hyperlink" xfId="16169" builtinId="9" hidden="1"/>
    <cellStyle name="Followed Hyperlink" xfId="16165" builtinId="9" hidden="1"/>
    <cellStyle name="Followed Hyperlink" xfId="16161" builtinId="9" hidden="1"/>
    <cellStyle name="Followed Hyperlink" xfId="15940" builtinId="9" hidden="1"/>
    <cellStyle name="Followed Hyperlink" xfId="16180" builtinId="9" hidden="1"/>
    <cellStyle name="Followed Hyperlink" xfId="16176" builtinId="9" hidden="1"/>
    <cellStyle name="Followed Hyperlink" xfId="16172" builtinId="9" hidden="1"/>
    <cellStyle name="Followed Hyperlink" xfId="16168" builtinId="9" hidden="1"/>
    <cellStyle name="Followed Hyperlink" xfId="16164" builtinId="9" hidden="1"/>
    <cellStyle name="Followed Hyperlink" xfId="16160" builtinId="9" hidden="1"/>
    <cellStyle name="Followed Hyperlink" xfId="16179" builtinId="9" hidden="1"/>
    <cellStyle name="Followed Hyperlink" xfId="16175" builtinId="9" hidden="1"/>
    <cellStyle name="Followed Hyperlink" xfId="16171" builtinId="9" hidden="1"/>
    <cellStyle name="Followed Hyperlink" xfId="16167" builtinId="9" hidden="1"/>
    <cellStyle name="Followed Hyperlink" xfId="16163" builtinId="9" hidden="1"/>
    <cellStyle name="Followed Hyperlink" xfId="16183" builtinId="9" hidden="1"/>
    <cellStyle name="Followed Hyperlink" xfId="15934" builtinId="9" hidden="1"/>
    <cellStyle name="Followed Hyperlink" xfId="16178" builtinId="9" hidden="1"/>
    <cellStyle name="Followed Hyperlink" xfId="16174" builtinId="9" hidden="1"/>
    <cellStyle name="Followed Hyperlink" xfId="16170" builtinId="9" hidden="1"/>
    <cellStyle name="Followed Hyperlink" xfId="16166" builtinId="9" hidden="1"/>
    <cellStyle name="Followed Hyperlink" xfId="16162" builtinId="9" hidden="1"/>
    <cellStyle name="Followed Hyperlink" xfId="16159" builtinId="9" hidden="1"/>
    <cellStyle name="Followed Hyperlink" xfId="16184" builtinId="9" hidden="1"/>
    <cellStyle name="Followed Hyperlink" xfId="16185" builtinId="9" hidden="1"/>
    <cellStyle name="Followed Hyperlink" xfId="16186" builtinId="9" hidden="1"/>
    <cellStyle name="Followed Hyperlink" xfId="16187" builtinId="9" hidden="1"/>
    <cellStyle name="Followed Hyperlink" xfId="16188" builtinId="9" hidden="1"/>
    <cellStyle name="Followed Hyperlink" xfId="16189" builtinId="9" hidden="1"/>
    <cellStyle name="Followed Hyperlink" xfId="16190" builtinId="9" hidden="1"/>
    <cellStyle name="Followed Hyperlink" xfId="16191" builtinId="9" hidden="1"/>
    <cellStyle name="Followed Hyperlink" xfId="16192" builtinId="9" hidden="1"/>
    <cellStyle name="Followed Hyperlink" xfId="16193" builtinId="9" hidden="1"/>
    <cellStyle name="Followed Hyperlink" xfId="16194" builtinId="9" hidden="1"/>
    <cellStyle name="Followed Hyperlink" xfId="16195" builtinId="9" hidden="1"/>
    <cellStyle name="Followed Hyperlink" xfId="16196" builtinId="9" hidden="1"/>
    <cellStyle name="Followed Hyperlink" xfId="16197" builtinId="9" hidden="1"/>
    <cellStyle name="Followed Hyperlink" xfId="16198" builtinId="9" hidden="1"/>
    <cellStyle name="Followed Hyperlink" xfId="16199" builtinId="9" hidden="1"/>
    <cellStyle name="Followed Hyperlink" xfId="16200" builtinId="9" hidden="1"/>
    <cellStyle name="Followed Hyperlink" xfId="16201" builtinId="9" hidden="1"/>
    <cellStyle name="Followed Hyperlink" xfId="16202" builtinId="9" hidden="1"/>
    <cellStyle name="Followed Hyperlink" xfId="16203" builtinId="9" hidden="1"/>
    <cellStyle name="Followed Hyperlink" xfId="16204" builtinId="9" hidden="1"/>
    <cellStyle name="Followed Hyperlink" xfId="16205" builtinId="9" hidden="1"/>
    <cellStyle name="Followed Hyperlink" xfId="16206" builtinId="9" hidden="1"/>
    <cellStyle name="Followed Hyperlink" xfId="16207" builtinId="9" hidden="1"/>
    <cellStyle name="Followed Hyperlink" xfId="16208" builtinId="9" hidden="1"/>
    <cellStyle name="Followed Hyperlink" xfId="16209" builtinId="9" hidden="1"/>
    <cellStyle name="Followed Hyperlink" xfId="16210" builtinId="9" hidden="1"/>
    <cellStyle name="Followed Hyperlink" xfId="16211" builtinId="9" hidden="1"/>
    <cellStyle name="Followed Hyperlink" xfId="16212" builtinId="9" hidden="1"/>
    <cellStyle name="Followed Hyperlink" xfId="16213" builtinId="9" hidden="1"/>
    <cellStyle name="Followed Hyperlink" xfId="16214" builtinId="9" hidden="1"/>
    <cellStyle name="Followed Hyperlink" xfId="16217" builtinId="9" hidden="1"/>
    <cellStyle name="Followed Hyperlink" xfId="16218" builtinId="9" hidden="1"/>
    <cellStyle name="Followed Hyperlink" xfId="16219" builtinId="9" hidden="1"/>
    <cellStyle name="Followed Hyperlink" xfId="16220" builtinId="9" hidden="1"/>
    <cellStyle name="Followed Hyperlink" xfId="16221" builtinId="9" hidden="1"/>
    <cellStyle name="Followed Hyperlink" xfId="16222" builtinId="9" hidden="1"/>
    <cellStyle name="Followed Hyperlink" xfId="16223" builtinId="9" hidden="1"/>
    <cellStyle name="Followed Hyperlink" xfId="16224" builtinId="9" hidden="1"/>
    <cellStyle name="Followed Hyperlink" xfId="16225" builtinId="9" hidden="1"/>
    <cellStyle name="Followed Hyperlink" xfId="16226" builtinId="9" hidden="1"/>
    <cellStyle name="Followed Hyperlink" xfId="16227" builtinId="9" hidden="1"/>
    <cellStyle name="Followed Hyperlink" xfId="16228" builtinId="9" hidden="1"/>
    <cellStyle name="Followed Hyperlink" xfId="16229" builtinId="9" hidden="1"/>
    <cellStyle name="Followed Hyperlink" xfId="16230" builtinId="9" hidden="1"/>
    <cellStyle name="Followed Hyperlink" xfId="16231" builtinId="9" hidden="1"/>
    <cellStyle name="Followed Hyperlink" xfId="16232" builtinId="9" hidden="1"/>
    <cellStyle name="Followed Hyperlink" xfId="16233" builtinId="9" hidden="1"/>
    <cellStyle name="Followed Hyperlink" xfId="16234" builtinId="9" hidden="1"/>
    <cellStyle name="Followed Hyperlink" xfId="16235" builtinId="9" hidden="1"/>
    <cellStyle name="Followed Hyperlink" xfId="16236" builtinId="9" hidden="1"/>
    <cellStyle name="Followed Hyperlink" xfId="16237" builtinId="9" hidden="1"/>
    <cellStyle name="Followed Hyperlink" xfId="16238" builtinId="9" hidden="1"/>
    <cellStyle name="Followed Hyperlink" xfId="16239" builtinId="9" hidden="1"/>
    <cellStyle name="Followed Hyperlink" xfId="16240" builtinId="9" hidden="1"/>
    <cellStyle name="Followed Hyperlink" xfId="16241" builtinId="9" hidden="1"/>
    <cellStyle name="Followed Hyperlink" xfId="16242" builtinId="9" hidden="1"/>
    <cellStyle name="Followed Hyperlink" xfId="16243" builtinId="9" hidden="1"/>
    <cellStyle name="Followed Hyperlink" xfId="16244" builtinId="9" hidden="1"/>
    <cellStyle name="Followed Hyperlink" xfId="16245" builtinId="9" hidden="1"/>
    <cellStyle name="Followed Hyperlink" xfId="16246" builtinId="9" hidden="1"/>
    <cellStyle name="Followed Hyperlink" xfId="16247" builtinId="9" hidden="1"/>
    <cellStyle name="Followed Hyperlink" xfId="16248" builtinId="9" hidden="1"/>
    <cellStyle name="Followed Hyperlink" xfId="16249" builtinId="9" hidden="1"/>
    <cellStyle name="Followed Hyperlink" xfId="16250" builtinId="9" hidden="1"/>
    <cellStyle name="Followed Hyperlink" xfId="16251" builtinId="9" hidden="1"/>
    <cellStyle name="Followed Hyperlink" xfId="16252" builtinId="9" hidden="1"/>
    <cellStyle name="Followed Hyperlink" xfId="16253" builtinId="9" hidden="1"/>
    <cellStyle name="Followed Hyperlink" xfId="16254" builtinId="9" hidden="1"/>
    <cellStyle name="Followed Hyperlink" xfId="16255" builtinId="9" hidden="1"/>
    <cellStyle name="Followed Hyperlink" xfId="16256" builtinId="9" hidden="1"/>
    <cellStyle name="Followed Hyperlink" xfId="16257" builtinId="9" hidden="1"/>
    <cellStyle name="Followed Hyperlink" xfId="16258" builtinId="9" hidden="1"/>
    <cellStyle name="Followed Hyperlink" xfId="16259" builtinId="9" hidden="1"/>
    <cellStyle name="Followed Hyperlink" xfId="16260" builtinId="9" hidden="1"/>
    <cellStyle name="Followed Hyperlink" xfId="16261" builtinId="9" hidden="1"/>
    <cellStyle name="Followed Hyperlink" xfId="16262" builtinId="9" hidden="1"/>
    <cellStyle name="Followed Hyperlink" xfId="16263" builtinId="9" hidden="1"/>
    <cellStyle name="Followed Hyperlink" xfId="16264" builtinId="9" hidden="1"/>
    <cellStyle name="Followed Hyperlink" xfId="16265" builtinId="9" hidden="1"/>
    <cellStyle name="Followed Hyperlink" xfId="16266" builtinId="9" hidden="1"/>
    <cellStyle name="Followed Hyperlink" xfId="16267" builtinId="9" hidden="1"/>
    <cellStyle name="Followed Hyperlink" xfId="16268" builtinId="9" hidden="1"/>
    <cellStyle name="Followed Hyperlink" xfId="16269" builtinId="9" hidden="1"/>
    <cellStyle name="Followed Hyperlink" xfId="16270" builtinId="9" hidden="1"/>
    <cellStyle name="Followed Hyperlink" xfId="16271" builtinId="9" hidden="1"/>
    <cellStyle name="Followed Hyperlink" xfId="16272" builtinId="9" hidden="1"/>
    <cellStyle name="Followed Hyperlink" xfId="16273" builtinId="9" hidden="1"/>
    <cellStyle name="Followed Hyperlink" xfId="16274" builtinId="9" hidden="1"/>
    <cellStyle name="Followed Hyperlink" xfId="16275" builtinId="9" hidden="1"/>
    <cellStyle name="Followed Hyperlink" xfId="16276" builtinId="9" hidden="1"/>
    <cellStyle name="Followed Hyperlink" xfId="16277" builtinId="9" hidden="1"/>
    <cellStyle name="Followed Hyperlink" xfId="16278" builtinId="9" hidden="1"/>
    <cellStyle name="Followed Hyperlink" xfId="16279" builtinId="9" hidden="1"/>
    <cellStyle name="Followed Hyperlink" xfId="16280" builtinId="9" hidden="1"/>
    <cellStyle name="Followed Hyperlink" xfId="16281" builtinId="9" hidden="1"/>
    <cellStyle name="Followed Hyperlink" xfId="16282" builtinId="9" hidden="1"/>
    <cellStyle name="Followed Hyperlink" xfId="16283" builtinId="9" hidden="1"/>
    <cellStyle name="Followed Hyperlink" xfId="16284" builtinId="9" hidden="1"/>
    <cellStyle name="Followed Hyperlink" xfId="16285" builtinId="9" hidden="1"/>
    <cellStyle name="Followed Hyperlink" xfId="16286" builtinId="9" hidden="1"/>
    <cellStyle name="Followed Hyperlink" xfId="16287" builtinId="9" hidden="1"/>
    <cellStyle name="Followed Hyperlink" xfId="16288" builtinId="9" hidden="1"/>
    <cellStyle name="Followed Hyperlink" xfId="16322" builtinId="9" hidden="1"/>
    <cellStyle name="Followed Hyperlink" xfId="16323" builtinId="9" hidden="1"/>
    <cellStyle name="Followed Hyperlink" xfId="16324" builtinId="9" hidden="1"/>
    <cellStyle name="Followed Hyperlink" xfId="16325" builtinId="9" hidden="1"/>
    <cellStyle name="Followed Hyperlink" xfId="16326" builtinId="9" hidden="1"/>
    <cellStyle name="Followed Hyperlink" xfId="16327" builtinId="9" hidden="1"/>
    <cellStyle name="Followed Hyperlink" xfId="16328" builtinId="9" hidden="1"/>
    <cellStyle name="Followed Hyperlink" xfId="16329" builtinId="9" hidden="1"/>
    <cellStyle name="Followed Hyperlink" xfId="16330" builtinId="9" hidden="1"/>
    <cellStyle name="Followed Hyperlink" xfId="16331" builtinId="9" hidden="1"/>
    <cellStyle name="Followed Hyperlink" xfId="16332" builtinId="9" hidden="1"/>
    <cellStyle name="Followed Hyperlink" xfId="16333" builtinId="9" hidden="1"/>
    <cellStyle name="Followed Hyperlink" xfId="16334" builtinId="9" hidden="1"/>
    <cellStyle name="Followed Hyperlink" xfId="16335" builtinId="9" hidden="1"/>
    <cellStyle name="Followed Hyperlink" xfId="16336" builtinId="9" hidden="1"/>
    <cellStyle name="Followed Hyperlink" xfId="16337" builtinId="9" hidden="1"/>
    <cellStyle name="Followed Hyperlink" xfId="16338" builtinId="9" hidden="1"/>
    <cellStyle name="Followed Hyperlink" xfId="16339" builtinId="9" hidden="1"/>
    <cellStyle name="Followed Hyperlink" xfId="16340" builtinId="9" hidden="1"/>
    <cellStyle name="Followed Hyperlink" xfId="16341" builtinId="9" hidden="1"/>
    <cellStyle name="Followed Hyperlink" xfId="16342" builtinId="9" hidden="1"/>
    <cellStyle name="Followed Hyperlink" xfId="16343" builtinId="9" hidden="1"/>
    <cellStyle name="Followed Hyperlink" xfId="16344" builtinId="9" hidden="1"/>
    <cellStyle name="Followed Hyperlink" xfId="16345" builtinId="9" hidden="1"/>
    <cellStyle name="Followed Hyperlink" xfId="16346" builtinId="9" hidden="1"/>
    <cellStyle name="Followed Hyperlink" xfId="16347" builtinId="9" hidden="1"/>
    <cellStyle name="Followed Hyperlink" xfId="16348" builtinId="9" hidden="1"/>
    <cellStyle name="Followed Hyperlink" xfId="16349" builtinId="9" hidden="1"/>
    <cellStyle name="Followed Hyperlink" xfId="16350" builtinId="9" hidden="1"/>
    <cellStyle name="Followed Hyperlink" xfId="16351" builtinId="9" hidden="1"/>
    <cellStyle name="Followed Hyperlink" xfId="16352" builtinId="9" hidden="1"/>
    <cellStyle name="Followed Hyperlink" xfId="16353" builtinId="9" hidden="1"/>
    <cellStyle name="Followed Hyperlink" xfId="16354" builtinId="9" hidden="1"/>
    <cellStyle name="Followed Hyperlink" xfId="16355" builtinId="9" hidden="1"/>
    <cellStyle name="Followed Hyperlink" xfId="16356" builtinId="9" hidden="1"/>
    <cellStyle name="Followed Hyperlink" xfId="16357" builtinId="9" hidden="1"/>
    <cellStyle name="Followed Hyperlink" xfId="16358" builtinId="9" hidden="1"/>
    <cellStyle name="Followed Hyperlink" xfId="16359" builtinId="9" hidden="1"/>
    <cellStyle name="Followed Hyperlink" xfId="16360" builtinId="9" hidden="1"/>
    <cellStyle name="Followed Hyperlink" xfId="16361" builtinId="9" hidden="1"/>
    <cellStyle name="Followed Hyperlink" xfId="16362" builtinId="9" hidden="1"/>
    <cellStyle name="Followed Hyperlink" xfId="16363" builtinId="9" hidden="1"/>
    <cellStyle name="Followed Hyperlink" xfId="16364" builtinId="9" hidden="1"/>
    <cellStyle name="Followed Hyperlink" xfId="16365" builtinId="9" hidden="1"/>
    <cellStyle name="Followed Hyperlink" xfId="16366" builtinId="9" hidden="1"/>
    <cellStyle name="Followed Hyperlink" xfId="16367" builtinId="9" hidden="1"/>
    <cellStyle name="Followed Hyperlink" xfId="16368" builtinId="9" hidden="1"/>
    <cellStyle name="Followed Hyperlink" xfId="16369" builtinId="9" hidden="1"/>
    <cellStyle name="Followed Hyperlink" xfId="16370" builtinId="9" hidden="1"/>
    <cellStyle name="Followed Hyperlink" xfId="16371" builtinId="9" hidden="1"/>
    <cellStyle name="Followed Hyperlink" xfId="16372" builtinId="9" hidden="1"/>
    <cellStyle name="Followed Hyperlink" xfId="16373" builtinId="9" hidden="1"/>
    <cellStyle name="Followed Hyperlink" xfId="16374" builtinId="9" hidden="1"/>
    <cellStyle name="Followed Hyperlink" xfId="16375" builtinId="9" hidden="1"/>
    <cellStyle name="Followed Hyperlink" xfId="16376" builtinId="9" hidden="1"/>
    <cellStyle name="Followed Hyperlink" xfId="16377" builtinId="9" hidden="1"/>
    <cellStyle name="Followed Hyperlink" xfId="16378" builtinId="9" hidden="1"/>
    <cellStyle name="Followed Hyperlink" xfId="16379" builtinId="9" hidden="1"/>
    <cellStyle name="Followed Hyperlink" xfId="16380" builtinId="9" hidden="1"/>
    <cellStyle name="Followed Hyperlink" xfId="16381" builtinId="9" hidden="1"/>
    <cellStyle name="Followed Hyperlink" xfId="16382" builtinId="9" hidden="1"/>
    <cellStyle name="Followed Hyperlink" xfId="16383" builtinId="9" hidden="1"/>
    <cellStyle name="Followed Hyperlink" xfId="16384" builtinId="9" hidden="1"/>
    <cellStyle name="Followed Hyperlink" xfId="16385" builtinId="9" hidden="1"/>
    <cellStyle name="Followed Hyperlink" xfId="16386" builtinId="9" hidden="1"/>
    <cellStyle name="Followed Hyperlink" xfId="16387" builtinId="9" hidden="1"/>
    <cellStyle name="Followed Hyperlink" xfId="16388" builtinId="9" hidden="1"/>
    <cellStyle name="Followed Hyperlink" xfId="16389" builtinId="9" hidden="1"/>
    <cellStyle name="Followed Hyperlink" xfId="16390" builtinId="9" hidden="1"/>
    <cellStyle name="Followed Hyperlink" xfId="16391" builtinId="9" hidden="1"/>
    <cellStyle name="Followed Hyperlink" xfId="16392" builtinId="9" hidden="1"/>
    <cellStyle name="Followed Hyperlink" xfId="16393" builtinId="9" hidden="1"/>
    <cellStyle name="Followed Hyperlink" xfId="16294" builtinId="9" hidden="1"/>
    <cellStyle name="Followed Hyperlink" xfId="16299" builtinId="9" hidden="1"/>
    <cellStyle name="Followed Hyperlink" xfId="16291" builtinId="9" hidden="1"/>
    <cellStyle name="Followed Hyperlink" xfId="16300" builtinId="9" hidden="1"/>
    <cellStyle name="Followed Hyperlink" xfId="16290" builtinId="9" hidden="1"/>
    <cellStyle name="Followed Hyperlink" xfId="16297" builtinId="9" hidden="1"/>
    <cellStyle name="Followed Hyperlink" xfId="16216" builtinId="9" hidden="1"/>
    <cellStyle name="Followed Hyperlink" xfId="16296" builtinId="9" hidden="1"/>
    <cellStyle name="Followed Hyperlink" xfId="16289" builtinId="9" hidden="1"/>
    <cellStyle name="Followed Hyperlink" xfId="16295" builtinId="9" hidden="1"/>
    <cellStyle name="Followed Hyperlink" xfId="16318" builtinId="9" hidden="1"/>
    <cellStyle name="Followed Hyperlink" xfId="16298" builtinId="9" hidden="1"/>
    <cellStyle name="Followed Hyperlink" xfId="16293" builtinId="9" hidden="1"/>
    <cellStyle name="Followed Hyperlink" xfId="16292" builtinId="9" hidden="1"/>
    <cellStyle name="Followed Hyperlink" xfId="16301" builtinId="9" hidden="1"/>
    <cellStyle name="Followed Hyperlink" xfId="16315" builtinId="9" hidden="1"/>
    <cellStyle name="Followed Hyperlink" xfId="16313" builtinId="9" hidden="1"/>
    <cellStyle name="Followed Hyperlink" xfId="16306" builtinId="9" hidden="1"/>
    <cellStyle name="Followed Hyperlink" xfId="16321" builtinId="9" hidden="1"/>
    <cellStyle name="Followed Hyperlink" xfId="16311" builtinId="9" hidden="1"/>
    <cellStyle name="Followed Hyperlink" xfId="16397" builtinId="9" hidden="1"/>
    <cellStyle name="Followed Hyperlink" xfId="16304" builtinId="9" hidden="1"/>
    <cellStyle name="Followed Hyperlink" xfId="16319" builtinId="9" hidden="1"/>
    <cellStyle name="Followed Hyperlink" xfId="16316" builtinId="9" hidden="1"/>
    <cellStyle name="Followed Hyperlink" xfId="16310" builtinId="9" hidden="1"/>
    <cellStyle name="Followed Hyperlink" xfId="16215" builtinId="9" hidden="1"/>
    <cellStyle name="Followed Hyperlink" xfId="16396" builtinId="9" hidden="1"/>
    <cellStyle name="Followed Hyperlink" xfId="16308" builtinId="9" hidden="1"/>
    <cellStyle name="Followed Hyperlink" xfId="16305" builtinId="9" hidden="1"/>
    <cellStyle name="Followed Hyperlink" xfId="16320" builtinId="9" hidden="1"/>
    <cellStyle name="Followed Hyperlink" xfId="16314" builtinId="9" hidden="1"/>
    <cellStyle name="Followed Hyperlink" xfId="16303" builtinId="9" hidden="1"/>
    <cellStyle name="Followed Hyperlink" xfId="16395" builtinId="9" hidden="1"/>
    <cellStyle name="Followed Hyperlink" xfId="16312" builtinId="9" hidden="1"/>
    <cellStyle name="Followed Hyperlink" xfId="16309" builtinId="9" hidden="1"/>
    <cellStyle name="Followed Hyperlink" xfId="16302" builtinId="9" hidden="1"/>
    <cellStyle name="Followed Hyperlink" xfId="16317" builtinId="9" hidden="1"/>
    <cellStyle name="Followed Hyperlink" xfId="16307" builtinId="9" hidden="1"/>
    <cellStyle name="Followed Hyperlink" xfId="16398" builtinId="9" hidden="1"/>
    <cellStyle name="Followed Hyperlink" xfId="16399" builtinId="9" hidden="1"/>
    <cellStyle name="Followed Hyperlink" xfId="16400" builtinId="9" hidden="1"/>
    <cellStyle name="Followed Hyperlink" xfId="16401" builtinId="9" hidden="1"/>
    <cellStyle name="Followed Hyperlink" xfId="16402" builtinId="9" hidden="1"/>
    <cellStyle name="Followed Hyperlink" xfId="16403" builtinId="9" hidden="1"/>
    <cellStyle name="Followed Hyperlink" xfId="16404" builtinId="9" hidden="1"/>
    <cellStyle name="Followed Hyperlink" xfId="16405" builtinId="9" hidden="1"/>
    <cellStyle name="Followed Hyperlink" xfId="16406" builtinId="9" hidden="1"/>
    <cellStyle name="Followed Hyperlink" xfId="16407" builtinId="9" hidden="1"/>
    <cellStyle name="Followed Hyperlink" xfId="16408" builtinId="9" hidden="1"/>
    <cellStyle name="Followed Hyperlink" xfId="16409" builtinId="9" hidden="1"/>
    <cellStyle name="Followed Hyperlink" xfId="16410" builtinId="9" hidden="1"/>
    <cellStyle name="Followed Hyperlink" xfId="16411" builtinId="9" hidden="1"/>
    <cellStyle name="Followed Hyperlink" xfId="16412" builtinId="9" hidden="1"/>
    <cellStyle name="Followed Hyperlink" xfId="16413" builtinId="9" hidden="1"/>
    <cellStyle name="Followed Hyperlink" xfId="16414" builtinId="9" hidden="1"/>
    <cellStyle name="Followed Hyperlink" xfId="16415" builtinId="9" hidden="1"/>
    <cellStyle name="Followed Hyperlink" xfId="16416" builtinId="9" hidden="1"/>
    <cellStyle name="Followed Hyperlink" xfId="16417" builtinId="9" hidden="1"/>
    <cellStyle name="Followed Hyperlink" xfId="16418" builtinId="9" hidden="1"/>
    <cellStyle name="Followed Hyperlink" xfId="16419" builtinId="9" hidden="1"/>
    <cellStyle name="Followed Hyperlink" xfId="16420" builtinId="9" hidden="1"/>
    <cellStyle name="Followed Hyperlink" xfId="16421" builtinId="9" hidden="1"/>
    <cellStyle name="Followed Hyperlink" xfId="16422" builtinId="9" hidden="1"/>
    <cellStyle name="Followed Hyperlink" xfId="16423" builtinId="9" hidden="1"/>
    <cellStyle name="Followed Hyperlink" xfId="16424" builtinId="9" hidden="1"/>
    <cellStyle name="Followed Hyperlink" xfId="16425" builtinId="9" hidden="1"/>
    <cellStyle name="Followed Hyperlink" xfId="16426" builtinId="9" hidden="1"/>
    <cellStyle name="Followed Hyperlink" xfId="16427" builtinId="9" hidden="1"/>
    <cellStyle name="Followed Hyperlink" xfId="16428" builtinId="9" hidden="1"/>
    <cellStyle name="Followed Hyperlink" xfId="16429" builtinId="9" hidden="1"/>
    <cellStyle name="Followed Hyperlink" xfId="16430" builtinId="9" hidden="1"/>
    <cellStyle name="Followed Hyperlink" xfId="16431" builtinId="9" hidden="1"/>
    <cellStyle name="Followed Hyperlink" xfId="16436" builtinId="9" hidden="1"/>
    <cellStyle name="Followed Hyperlink" xfId="16437" builtinId="9" hidden="1"/>
    <cellStyle name="Followed Hyperlink" xfId="16438" builtinId="9" hidden="1"/>
    <cellStyle name="Followed Hyperlink" xfId="16439" builtinId="9" hidden="1"/>
    <cellStyle name="Followed Hyperlink" xfId="16440" builtinId="9" hidden="1"/>
    <cellStyle name="Followed Hyperlink" xfId="16441" builtinId="9" hidden="1"/>
    <cellStyle name="Followed Hyperlink" xfId="16442" builtinId="9" hidden="1"/>
    <cellStyle name="Followed Hyperlink" xfId="16443" builtinId="9" hidden="1"/>
    <cellStyle name="Followed Hyperlink" xfId="16444" builtinId="9" hidden="1"/>
    <cellStyle name="Followed Hyperlink" xfId="16445" builtinId="9" hidden="1"/>
    <cellStyle name="Followed Hyperlink" xfId="16446" builtinId="9" hidden="1"/>
    <cellStyle name="Followed Hyperlink" xfId="16447" builtinId="9" hidden="1"/>
    <cellStyle name="Followed Hyperlink" xfId="16448" builtinId="9" hidden="1"/>
    <cellStyle name="Followed Hyperlink" xfId="16449" builtinId="9" hidden="1"/>
    <cellStyle name="Followed Hyperlink" xfId="16450" builtinId="9" hidden="1"/>
    <cellStyle name="Followed Hyperlink" xfId="16451" builtinId="9" hidden="1"/>
    <cellStyle name="Followed Hyperlink" xfId="16452" builtinId="9" hidden="1"/>
    <cellStyle name="Followed Hyperlink" xfId="16453" builtinId="9" hidden="1"/>
    <cellStyle name="Followed Hyperlink" xfId="16454" builtinId="9" hidden="1"/>
    <cellStyle name="Followed Hyperlink" xfId="16455" builtinId="9" hidden="1"/>
    <cellStyle name="Followed Hyperlink" xfId="16456" builtinId="9" hidden="1"/>
    <cellStyle name="Followed Hyperlink" xfId="16457" builtinId="9" hidden="1"/>
    <cellStyle name="Followed Hyperlink" xfId="16458" builtinId="9" hidden="1"/>
    <cellStyle name="Followed Hyperlink" xfId="16459" builtinId="9" hidden="1"/>
    <cellStyle name="Followed Hyperlink" xfId="16460" builtinId="9" hidden="1"/>
    <cellStyle name="Followed Hyperlink" xfId="16461" builtinId="9" hidden="1"/>
    <cellStyle name="Followed Hyperlink" xfId="16462" builtinId="9" hidden="1"/>
    <cellStyle name="Followed Hyperlink" xfId="16463" builtinId="9" hidden="1"/>
    <cellStyle name="Followed Hyperlink" xfId="16464" builtinId="9" hidden="1"/>
    <cellStyle name="Followed Hyperlink" xfId="16465" builtinId="9" hidden="1"/>
    <cellStyle name="Followed Hyperlink" xfId="16466" builtinId="9" hidden="1"/>
    <cellStyle name="Followed Hyperlink" xfId="16467" builtinId="9" hidden="1"/>
    <cellStyle name="Followed Hyperlink" xfId="16468" builtinId="9" hidden="1"/>
    <cellStyle name="Followed Hyperlink" xfId="16469" builtinId="9" hidden="1"/>
    <cellStyle name="Followed Hyperlink" xfId="16470" builtinId="9" hidden="1"/>
    <cellStyle name="Followed Hyperlink" xfId="16471" builtinId="9" hidden="1"/>
    <cellStyle name="Followed Hyperlink" xfId="16472" builtinId="9" hidden="1"/>
    <cellStyle name="Followed Hyperlink" xfId="16473" builtinId="9" hidden="1"/>
    <cellStyle name="Followed Hyperlink" xfId="16474" builtinId="9" hidden="1"/>
    <cellStyle name="Followed Hyperlink" xfId="16475" builtinId="9" hidden="1"/>
    <cellStyle name="Followed Hyperlink" xfId="16476" builtinId="9" hidden="1"/>
    <cellStyle name="Followed Hyperlink" xfId="16477" builtinId="9" hidden="1"/>
    <cellStyle name="Followed Hyperlink" xfId="16478" builtinId="9" hidden="1"/>
    <cellStyle name="Followed Hyperlink" xfId="16479" builtinId="9" hidden="1"/>
    <cellStyle name="Followed Hyperlink" xfId="16480" builtinId="9" hidden="1"/>
    <cellStyle name="Followed Hyperlink" xfId="16481" builtinId="9" hidden="1"/>
    <cellStyle name="Followed Hyperlink" xfId="16482" builtinId="9" hidden="1"/>
    <cellStyle name="Followed Hyperlink" xfId="16483" builtinId="9" hidden="1"/>
    <cellStyle name="Followed Hyperlink" xfId="16484" builtinId="9" hidden="1"/>
    <cellStyle name="Followed Hyperlink" xfId="16485" builtinId="9" hidden="1"/>
    <cellStyle name="Followed Hyperlink" xfId="16486" builtinId="9" hidden="1"/>
    <cellStyle name="Followed Hyperlink" xfId="16487" builtinId="9" hidden="1"/>
    <cellStyle name="Followed Hyperlink" xfId="16488" builtinId="9" hidden="1"/>
    <cellStyle name="Followed Hyperlink" xfId="16489" builtinId="9" hidden="1"/>
    <cellStyle name="Followed Hyperlink" xfId="16490" builtinId="9" hidden="1"/>
    <cellStyle name="Followed Hyperlink" xfId="16491" builtinId="9" hidden="1"/>
    <cellStyle name="Followed Hyperlink" xfId="16492" builtinId="9" hidden="1"/>
    <cellStyle name="Followed Hyperlink" xfId="16493" builtinId="9" hidden="1"/>
    <cellStyle name="Followed Hyperlink" xfId="16495" builtinId="9" hidden="1"/>
    <cellStyle name="Followed Hyperlink" xfId="16496" builtinId="9" hidden="1"/>
    <cellStyle name="Followed Hyperlink" xfId="16497" builtinId="9" hidden="1"/>
    <cellStyle name="Followed Hyperlink" xfId="16498" builtinId="9" hidden="1"/>
    <cellStyle name="Followed Hyperlink" xfId="16499" builtinId="9" hidden="1"/>
    <cellStyle name="Followed Hyperlink" xfId="16500" builtinId="9" hidden="1"/>
    <cellStyle name="Followed Hyperlink" xfId="16501" builtinId="9" hidden="1"/>
    <cellStyle name="Followed Hyperlink" xfId="16502" builtinId="9" hidden="1"/>
    <cellStyle name="Followed Hyperlink" xfId="16503" builtinId="9" hidden="1"/>
    <cellStyle name="Followed Hyperlink" xfId="16504" builtinId="9" hidden="1"/>
    <cellStyle name="Followed Hyperlink" xfId="16505" builtinId="9" hidden="1"/>
    <cellStyle name="Followed Hyperlink" xfId="16506" builtinId="9" hidden="1"/>
    <cellStyle name="Followed Hyperlink" xfId="16507" builtinId="9" hidden="1"/>
    <cellStyle name="Followed Hyperlink" xfId="16508" builtinId="9" hidden="1"/>
    <cellStyle name="Followed Hyperlink" xfId="16523" builtinId="9" hidden="1"/>
    <cellStyle name="Followed Hyperlink" xfId="16544" builtinId="9" hidden="1"/>
    <cellStyle name="Followed Hyperlink" xfId="16545" builtinId="9" hidden="1"/>
    <cellStyle name="Followed Hyperlink" xfId="16546" builtinId="9" hidden="1"/>
    <cellStyle name="Followed Hyperlink" xfId="16547" builtinId="9" hidden="1"/>
    <cellStyle name="Followed Hyperlink" xfId="16548" builtinId="9" hidden="1"/>
    <cellStyle name="Followed Hyperlink" xfId="16549" builtinId="9" hidden="1"/>
    <cellStyle name="Followed Hyperlink" xfId="16550" builtinId="9" hidden="1"/>
    <cellStyle name="Followed Hyperlink" xfId="16551" builtinId="9" hidden="1"/>
    <cellStyle name="Followed Hyperlink" xfId="16552" builtinId="9" hidden="1"/>
    <cellStyle name="Followed Hyperlink" xfId="16553" builtinId="9" hidden="1"/>
    <cellStyle name="Followed Hyperlink" xfId="16554" builtinId="9" hidden="1"/>
    <cellStyle name="Followed Hyperlink" xfId="16555" builtinId="9" hidden="1"/>
    <cellStyle name="Followed Hyperlink" xfId="16556" builtinId="9" hidden="1"/>
    <cellStyle name="Followed Hyperlink" xfId="16557" builtinId="9" hidden="1"/>
    <cellStyle name="Followed Hyperlink" xfId="16558" builtinId="9" hidden="1"/>
    <cellStyle name="Followed Hyperlink" xfId="16559" builtinId="9" hidden="1"/>
    <cellStyle name="Followed Hyperlink" xfId="16560" builtinId="9" hidden="1"/>
    <cellStyle name="Followed Hyperlink" xfId="16561" builtinId="9" hidden="1"/>
    <cellStyle name="Followed Hyperlink" xfId="16562" builtinId="9" hidden="1"/>
    <cellStyle name="Followed Hyperlink" xfId="16563" builtinId="9" hidden="1"/>
    <cellStyle name="Followed Hyperlink" xfId="16564" builtinId="9" hidden="1"/>
    <cellStyle name="Followed Hyperlink" xfId="16565" builtinId="9" hidden="1"/>
    <cellStyle name="Followed Hyperlink" xfId="16566" builtinId="9" hidden="1"/>
    <cellStyle name="Followed Hyperlink" xfId="16567" builtinId="9" hidden="1"/>
    <cellStyle name="Followed Hyperlink" xfId="16568" builtinId="9" hidden="1"/>
    <cellStyle name="Followed Hyperlink" xfId="16569" builtinId="9" hidden="1"/>
    <cellStyle name="Followed Hyperlink" xfId="16570" builtinId="9" hidden="1"/>
    <cellStyle name="Followed Hyperlink" xfId="16571" builtinId="9" hidden="1"/>
    <cellStyle name="Followed Hyperlink" xfId="16572" builtinId="9" hidden="1"/>
    <cellStyle name="Followed Hyperlink" xfId="16573" builtinId="9" hidden="1"/>
    <cellStyle name="Followed Hyperlink" xfId="16574" builtinId="9" hidden="1"/>
    <cellStyle name="Followed Hyperlink" xfId="16575" builtinId="9" hidden="1"/>
    <cellStyle name="Followed Hyperlink" xfId="16576" builtinId="9" hidden="1"/>
    <cellStyle name="Followed Hyperlink" xfId="16577" builtinId="9" hidden="1"/>
    <cellStyle name="Followed Hyperlink" xfId="16578" builtinId="9" hidden="1"/>
    <cellStyle name="Followed Hyperlink" xfId="16579" builtinId="9" hidden="1"/>
    <cellStyle name="Followed Hyperlink" xfId="16580" builtinId="9" hidden="1"/>
    <cellStyle name="Followed Hyperlink" xfId="16581" builtinId="9" hidden="1"/>
    <cellStyle name="Followed Hyperlink" xfId="16582" builtinId="9" hidden="1"/>
    <cellStyle name="Followed Hyperlink" xfId="16583" builtinId="9" hidden="1"/>
    <cellStyle name="Followed Hyperlink" xfId="16584" builtinId="9" hidden="1"/>
    <cellStyle name="Followed Hyperlink" xfId="16585" builtinId="9" hidden="1"/>
    <cellStyle name="Followed Hyperlink" xfId="16586" builtinId="9" hidden="1"/>
    <cellStyle name="Followed Hyperlink" xfId="16587" builtinId="9" hidden="1"/>
    <cellStyle name="Followed Hyperlink" xfId="16588" builtinId="9" hidden="1"/>
    <cellStyle name="Followed Hyperlink" xfId="16589" builtinId="9" hidden="1"/>
    <cellStyle name="Followed Hyperlink" xfId="16590" builtinId="9" hidden="1"/>
    <cellStyle name="Followed Hyperlink" xfId="16591" builtinId="9" hidden="1"/>
    <cellStyle name="Followed Hyperlink" xfId="16592" builtinId="9" hidden="1"/>
    <cellStyle name="Followed Hyperlink" xfId="16593" builtinId="9" hidden="1"/>
    <cellStyle name="Followed Hyperlink" xfId="16594" builtinId="9" hidden="1"/>
    <cellStyle name="Followed Hyperlink" xfId="16595" builtinId="9" hidden="1"/>
    <cellStyle name="Followed Hyperlink" xfId="16596" builtinId="9" hidden="1"/>
    <cellStyle name="Followed Hyperlink" xfId="16597" builtinId="9" hidden="1"/>
    <cellStyle name="Followed Hyperlink" xfId="16598" builtinId="9" hidden="1"/>
    <cellStyle name="Followed Hyperlink" xfId="16599" builtinId="9" hidden="1"/>
    <cellStyle name="Followed Hyperlink" xfId="16600" builtinId="9" hidden="1"/>
    <cellStyle name="Followed Hyperlink" xfId="16601" builtinId="9" hidden="1"/>
    <cellStyle name="Followed Hyperlink" xfId="16602" builtinId="9" hidden="1"/>
    <cellStyle name="Followed Hyperlink" xfId="16603" builtinId="9" hidden="1"/>
    <cellStyle name="Followed Hyperlink" xfId="16604" builtinId="9" hidden="1"/>
    <cellStyle name="Followed Hyperlink" xfId="16605" builtinId="9" hidden="1"/>
    <cellStyle name="Followed Hyperlink" xfId="16606" builtinId="9" hidden="1"/>
    <cellStyle name="Followed Hyperlink" xfId="16607" builtinId="9" hidden="1"/>
    <cellStyle name="Followed Hyperlink" xfId="16608" builtinId="9" hidden="1"/>
    <cellStyle name="Followed Hyperlink" xfId="16609" builtinId="9" hidden="1"/>
    <cellStyle name="Followed Hyperlink" xfId="16610" builtinId="9" hidden="1"/>
    <cellStyle name="Followed Hyperlink" xfId="16611" builtinId="9" hidden="1"/>
    <cellStyle name="Followed Hyperlink" xfId="16612" builtinId="9" hidden="1"/>
    <cellStyle name="Followed Hyperlink" xfId="16613" builtinId="9" hidden="1"/>
    <cellStyle name="Followed Hyperlink" xfId="16614" builtinId="9" hidden="1"/>
    <cellStyle name="Followed Hyperlink" xfId="16615" builtinId="9" hidden="1"/>
    <cellStyle name="Followed Hyperlink" xfId="16616" builtinId="9" hidden="1"/>
    <cellStyle name="Followed Hyperlink" xfId="16617" builtinId="9" hidden="1"/>
    <cellStyle name="Followed Hyperlink" xfId="16618" builtinId="9" hidden="1"/>
    <cellStyle name="Followed Hyperlink" xfId="16619" builtinId="9" hidden="1"/>
    <cellStyle name="Followed Hyperlink" xfId="16620" builtinId="9" hidden="1"/>
    <cellStyle name="Followed Hyperlink" xfId="16621" builtinId="9" hidden="1"/>
    <cellStyle name="Followed Hyperlink" xfId="16622" builtinId="9" hidden="1"/>
    <cellStyle name="Followed Hyperlink" xfId="16623" builtinId="9" hidden="1"/>
    <cellStyle name="Followed Hyperlink" xfId="16624" builtinId="9" hidden="1"/>
    <cellStyle name="Followed Hyperlink" xfId="16625" builtinId="9" hidden="1"/>
    <cellStyle name="Followed Hyperlink" xfId="16626" builtinId="9" hidden="1"/>
    <cellStyle name="Followed Hyperlink" xfId="16627" builtinId="9" hidden="1"/>
    <cellStyle name="Followed Hyperlink" xfId="16628" builtinId="9" hidden="1"/>
    <cellStyle name="Followed Hyperlink" xfId="16629" builtinId="9" hidden="1"/>
    <cellStyle name="Followed Hyperlink" xfId="16630" builtinId="9" hidden="1"/>
    <cellStyle name="Followed Hyperlink" xfId="16631" builtinId="9" hidden="1"/>
    <cellStyle name="Followed Hyperlink" xfId="16632" builtinId="9" hidden="1"/>
    <cellStyle name="Followed Hyperlink" xfId="16633" builtinId="9" hidden="1"/>
    <cellStyle name="Followed Hyperlink" xfId="16634" builtinId="9" hidden="1"/>
    <cellStyle name="Followed Hyperlink" xfId="16635" builtinId="9" hidden="1"/>
    <cellStyle name="Followed Hyperlink" xfId="16636" builtinId="9" hidden="1"/>
    <cellStyle name="Followed Hyperlink" xfId="16637" builtinId="9" hidden="1"/>
    <cellStyle name="Followed Hyperlink" xfId="16638" builtinId="9" hidden="1"/>
    <cellStyle name="Followed Hyperlink" xfId="16639" builtinId="9" hidden="1"/>
    <cellStyle name="Followed Hyperlink" xfId="16640" builtinId="9" hidden="1"/>
    <cellStyle name="Followed Hyperlink" xfId="16641" builtinId="9" hidden="1"/>
    <cellStyle name="Followed Hyperlink" xfId="16642" builtinId="9" hidden="1"/>
    <cellStyle name="Followed Hyperlink" xfId="16643" builtinId="9" hidden="1"/>
    <cellStyle name="Followed Hyperlink" xfId="16644" builtinId="9" hidden="1"/>
    <cellStyle name="Followed Hyperlink" xfId="16645" builtinId="9" hidden="1"/>
    <cellStyle name="Followed Hyperlink" xfId="16646" builtinId="9" hidden="1"/>
    <cellStyle name="Followed Hyperlink" xfId="16647" builtinId="9" hidden="1"/>
    <cellStyle name="Followed Hyperlink" xfId="16648" builtinId="9" hidden="1"/>
    <cellStyle name="Followed Hyperlink" xfId="16649" builtinId="9" hidden="1"/>
    <cellStyle name="Followed Hyperlink" xfId="16650" builtinId="9" hidden="1"/>
    <cellStyle name="Followed Hyperlink" xfId="16651" builtinId="9" hidden="1"/>
    <cellStyle name="Followed Hyperlink" xfId="16652" builtinId="9" hidden="1"/>
    <cellStyle name="Followed Hyperlink" xfId="16653" builtinId="9" hidden="1"/>
    <cellStyle name="Followed Hyperlink" xfId="16654" builtinId="9" hidden="1"/>
    <cellStyle name="Followed Hyperlink" xfId="16655" builtinId="9" hidden="1"/>
    <cellStyle name="Followed Hyperlink" xfId="16656" builtinId="9" hidden="1"/>
    <cellStyle name="Followed Hyperlink" xfId="16657" builtinId="9" hidden="1"/>
    <cellStyle name="Followed Hyperlink" xfId="16658" builtinId="9" hidden="1"/>
    <cellStyle name="Followed Hyperlink" xfId="16659" builtinId="9" hidden="1"/>
    <cellStyle name="Followed Hyperlink" xfId="16660" builtinId="9" hidden="1"/>
    <cellStyle name="Followed Hyperlink" xfId="16661" builtinId="9" hidden="1"/>
    <cellStyle name="Followed Hyperlink" xfId="16662" builtinId="9" hidden="1"/>
    <cellStyle name="Followed Hyperlink" xfId="16663" builtinId="9" hidden="1"/>
    <cellStyle name="Followed Hyperlink" xfId="16664" builtinId="9" hidden="1"/>
    <cellStyle name="Followed Hyperlink" xfId="16665" builtinId="9" hidden="1"/>
    <cellStyle name="Followed Hyperlink" xfId="16666" builtinId="9" hidden="1"/>
    <cellStyle name="Followed Hyperlink" xfId="16667" builtinId="9" hidden="1"/>
    <cellStyle name="Followed Hyperlink" xfId="16668" builtinId="9" hidden="1"/>
    <cellStyle name="Followed Hyperlink" xfId="16669" builtinId="9" hidden="1"/>
    <cellStyle name="Followed Hyperlink" xfId="16670" builtinId="9" hidden="1"/>
    <cellStyle name="Followed Hyperlink" xfId="16671" builtinId="9" hidden="1"/>
    <cellStyle name="Followed Hyperlink" xfId="16672" builtinId="9" hidden="1"/>
    <cellStyle name="Followed Hyperlink" xfId="16673" builtinId="9" hidden="1"/>
    <cellStyle name="Followed Hyperlink" xfId="16674" builtinId="9" hidden="1"/>
    <cellStyle name="Followed Hyperlink" xfId="16675" builtinId="9" hidden="1"/>
    <cellStyle name="Followed Hyperlink" xfId="16676" builtinId="9" hidden="1"/>
    <cellStyle name="Followed Hyperlink" xfId="16677" builtinId="9" hidden="1"/>
    <cellStyle name="Followed Hyperlink" xfId="16678" builtinId="9" hidden="1"/>
    <cellStyle name="Followed Hyperlink" xfId="16679" builtinId="9" hidden="1"/>
    <cellStyle name="Followed Hyperlink" xfId="16680" builtinId="9" hidden="1"/>
    <cellStyle name="Followed Hyperlink" xfId="16681" builtinId="9" hidden="1"/>
    <cellStyle name="Followed Hyperlink" xfId="16682" builtinId="9" hidden="1"/>
    <cellStyle name="Followed Hyperlink" xfId="16683" builtinId="9" hidden="1"/>
    <cellStyle name="Followed Hyperlink" xfId="16684" builtinId="9" hidden="1"/>
    <cellStyle name="Followed Hyperlink" xfId="16685" builtinId="9" hidden="1"/>
    <cellStyle name="Followed Hyperlink" xfId="16686" builtinId="9" hidden="1"/>
    <cellStyle name="Followed Hyperlink" xfId="16687" builtinId="9" hidden="1"/>
    <cellStyle name="Followed Hyperlink" xfId="16494" builtinId="9" hidden="1"/>
    <cellStyle name="Followed Hyperlink" xfId="16510" builtinId="9" hidden="1"/>
    <cellStyle name="Followed Hyperlink" xfId="16513" builtinId="9" hidden="1"/>
    <cellStyle name="Followed Hyperlink" xfId="16434" builtinId="9" hidden="1"/>
    <cellStyle name="Followed Hyperlink" xfId="16432" builtinId="9" hidden="1"/>
    <cellStyle name="Followed Hyperlink" xfId="16517" builtinId="9" hidden="1"/>
    <cellStyle name="Followed Hyperlink" xfId="16509" builtinId="9" hidden="1"/>
    <cellStyle name="Followed Hyperlink" xfId="16519" builtinId="9" hidden="1"/>
    <cellStyle name="Followed Hyperlink" xfId="16520" builtinId="9" hidden="1"/>
    <cellStyle name="Followed Hyperlink" xfId="16514" builtinId="9" hidden="1"/>
    <cellStyle name="Followed Hyperlink" xfId="16511" builtinId="9" hidden="1"/>
    <cellStyle name="Followed Hyperlink" xfId="16516" builtinId="9" hidden="1"/>
    <cellStyle name="Followed Hyperlink" xfId="16541" builtinId="9" hidden="1"/>
    <cellStyle name="Followed Hyperlink" xfId="16534" builtinId="9" hidden="1"/>
    <cellStyle name="Followed Hyperlink" xfId="16527" builtinId="9" hidden="1"/>
    <cellStyle name="Followed Hyperlink" xfId="16543" builtinId="9" hidden="1"/>
    <cellStyle name="Followed Hyperlink" xfId="16532" builtinId="9" hidden="1"/>
    <cellStyle name="Followed Hyperlink" xfId="16515" builtinId="9" hidden="1"/>
    <cellStyle name="Followed Hyperlink" xfId="16529" builtinId="9" hidden="1"/>
    <cellStyle name="Followed Hyperlink" xfId="16435" builtinId="9" hidden="1"/>
    <cellStyle name="Followed Hyperlink" xfId="16538" builtinId="9" hidden="1"/>
    <cellStyle name="Followed Hyperlink" xfId="16531" builtinId="9" hidden="1"/>
    <cellStyle name="Followed Hyperlink" xfId="16433" builtinId="9" hidden="1"/>
    <cellStyle name="Followed Hyperlink" xfId="16536" builtinId="9" hidden="1"/>
    <cellStyle name="Followed Hyperlink" xfId="16533" builtinId="9" hidden="1"/>
    <cellStyle name="Followed Hyperlink" xfId="16526" builtinId="9" hidden="1"/>
    <cellStyle name="Followed Hyperlink" xfId="16542" builtinId="9" hidden="1"/>
    <cellStyle name="Followed Hyperlink" xfId="16535" builtinId="9" hidden="1"/>
    <cellStyle name="Followed Hyperlink" xfId="16525" builtinId="9" hidden="1"/>
    <cellStyle name="Followed Hyperlink" xfId="16537" builtinId="9" hidden="1"/>
    <cellStyle name="Followed Hyperlink" xfId="16530" builtinId="9" hidden="1"/>
    <cellStyle name="Followed Hyperlink" xfId="16524" builtinId="9" hidden="1"/>
    <cellStyle name="Followed Hyperlink" xfId="16539" builtinId="9" hidden="1"/>
    <cellStyle name="Followed Hyperlink" xfId="16528" builtinId="9" hidden="1"/>
    <cellStyle name="Followed Hyperlink" xfId="16540" builtinId="9" hidden="1"/>
    <cellStyle name="Followed Hyperlink" xfId="16688" builtinId="9" hidden="1"/>
    <cellStyle name="Followed Hyperlink" xfId="16689" builtinId="9" hidden="1"/>
    <cellStyle name="Followed Hyperlink" xfId="16690" builtinId="9" hidden="1"/>
    <cellStyle name="Followed Hyperlink" xfId="16691" builtinId="9" hidden="1"/>
    <cellStyle name="Followed Hyperlink" xfId="16692" builtinId="9" hidden="1"/>
    <cellStyle name="Followed Hyperlink" xfId="16693" builtinId="9" hidden="1"/>
    <cellStyle name="Followed Hyperlink" xfId="16694" builtinId="9" hidden="1"/>
    <cellStyle name="Followed Hyperlink" xfId="16695" builtinId="9" hidden="1"/>
    <cellStyle name="Followed Hyperlink" xfId="16696" builtinId="9" hidden="1"/>
    <cellStyle name="Followed Hyperlink" xfId="16697" builtinId="9" hidden="1"/>
    <cellStyle name="Followed Hyperlink" xfId="16698" builtinId="9" hidden="1"/>
    <cellStyle name="Followed Hyperlink" xfId="16699" builtinId="9" hidden="1"/>
    <cellStyle name="Followed Hyperlink" xfId="16700" builtinId="9" hidden="1"/>
    <cellStyle name="Followed Hyperlink" xfId="16701" builtinId="9" hidden="1"/>
    <cellStyle name="Followed Hyperlink" xfId="16702" builtinId="9" hidden="1"/>
    <cellStyle name="Followed Hyperlink" xfId="16703" builtinId="9" hidden="1"/>
    <cellStyle name="Followed Hyperlink" xfId="16704" builtinId="9" hidden="1"/>
    <cellStyle name="Followed Hyperlink" xfId="16705" builtinId="9" hidden="1"/>
    <cellStyle name="Followed Hyperlink" xfId="16706" builtinId="9" hidden="1"/>
    <cellStyle name="Followed Hyperlink" xfId="16707" builtinId="9" hidden="1"/>
    <cellStyle name="Followed Hyperlink" xfId="16708" builtinId="9" hidden="1"/>
    <cellStyle name="Followed Hyperlink" xfId="16709" builtinId="9" hidden="1"/>
    <cellStyle name="Followed Hyperlink" xfId="16711" builtinId="9" hidden="1"/>
    <cellStyle name="Followed Hyperlink" xfId="16712" builtinId="9" hidden="1"/>
    <cellStyle name="Followed Hyperlink" xfId="16713" builtinId="9" hidden="1"/>
    <cellStyle name="Followed Hyperlink" xfId="16714" builtinId="9" hidden="1"/>
    <cellStyle name="Followed Hyperlink" xfId="16715" builtinId="9" hidden="1"/>
    <cellStyle name="Followed Hyperlink" xfId="16716" builtinId="9" hidden="1"/>
    <cellStyle name="Followed Hyperlink" xfId="16717" builtinId="9" hidden="1"/>
    <cellStyle name="Followed Hyperlink" xfId="16718" builtinId="9" hidden="1"/>
    <cellStyle name="Followed Hyperlink" xfId="16719" builtinId="9" hidden="1"/>
    <cellStyle name="Followed Hyperlink" xfId="16720" builtinId="9" hidden="1"/>
    <cellStyle name="Followed Hyperlink" xfId="16721" builtinId="9" hidden="1"/>
    <cellStyle name="Followed Hyperlink" xfId="16722" builtinId="9" hidden="1"/>
    <cellStyle name="Followed Hyperlink" xfId="16723" builtinId="9" hidden="1"/>
    <cellStyle name="Followed Hyperlink" xfId="16724" builtinId="9" hidden="1"/>
    <cellStyle name="Followed Hyperlink" xfId="16759" builtinId="9" hidden="1"/>
    <cellStyle name="Followed Hyperlink" xfId="16758" builtinId="9" hidden="1"/>
    <cellStyle name="Followed Hyperlink" xfId="16521" builtinId="9" hidden="1"/>
    <cellStyle name="Followed Hyperlink" xfId="16522" builtinId="9" hidden="1"/>
    <cellStyle name="Followed Hyperlink" xfId="16733" builtinId="9" hidden="1"/>
    <cellStyle name="Followed Hyperlink" xfId="16731" builtinId="9" hidden="1"/>
    <cellStyle name="Followed Hyperlink" xfId="16710" builtinId="9" hidden="1"/>
    <cellStyle name="Followed Hyperlink" xfId="16728" builtinId="9" hidden="1"/>
    <cellStyle name="Followed Hyperlink" xfId="16727" builtinId="9" hidden="1"/>
    <cellStyle name="Followed Hyperlink" xfId="16726" builtinId="9" hidden="1"/>
    <cellStyle name="Followed Hyperlink" xfId="16725" builtinId="9" hidden="1"/>
    <cellStyle name="Followed Hyperlink" xfId="16729" builtinId="9" hidden="1"/>
    <cellStyle name="Followed Hyperlink" xfId="16735" builtinId="9" hidden="1"/>
    <cellStyle name="Followed Hyperlink" xfId="16734" builtinId="9" hidden="1"/>
    <cellStyle name="Followed Hyperlink" xfId="16732" builtinId="9" hidden="1"/>
    <cellStyle name="Followed Hyperlink" xfId="16730" builtinId="9" hidden="1"/>
    <cellStyle name="Followed Hyperlink" xfId="16754" builtinId="9" hidden="1"/>
    <cellStyle name="Followed Hyperlink" xfId="16750" builtinId="9" hidden="1"/>
    <cellStyle name="Followed Hyperlink" xfId="16746" builtinId="9" hidden="1"/>
    <cellStyle name="Followed Hyperlink" xfId="16742" builtinId="9" hidden="1"/>
    <cellStyle name="Followed Hyperlink" xfId="16738" builtinId="9" hidden="1"/>
    <cellStyle name="Followed Hyperlink" xfId="16518" builtinId="9" hidden="1"/>
    <cellStyle name="Followed Hyperlink" xfId="16757" builtinId="9" hidden="1"/>
    <cellStyle name="Followed Hyperlink" xfId="16753" builtinId="9" hidden="1"/>
    <cellStyle name="Followed Hyperlink" xfId="16749" builtinId="9" hidden="1"/>
    <cellStyle name="Followed Hyperlink" xfId="16745" builtinId="9" hidden="1"/>
    <cellStyle name="Followed Hyperlink" xfId="16741" builtinId="9" hidden="1"/>
    <cellStyle name="Followed Hyperlink" xfId="16737" builtinId="9" hidden="1"/>
    <cellStyle name="Followed Hyperlink" xfId="16756" builtinId="9" hidden="1"/>
    <cellStyle name="Followed Hyperlink" xfId="16752" builtinId="9" hidden="1"/>
    <cellStyle name="Followed Hyperlink" xfId="16748" builtinId="9" hidden="1"/>
    <cellStyle name="Followed Hyperlink" xfId="16744" builtinId="9" hidden="1"/>
    <cellStyle name="Followed Hyperlink" xfId="16740" builtinId="9" hidden="1"/>
    <cellStyle name="Followed Hyperlink" xfId="16760" builtinId="9" hidden="1"/>
    <cellStyle name="Followed Hyperlink" xfId="16512" builtinId="9" hidden="1"/>
    <cellStyle name="Followed Hyperlink" xfId="16755" builtinId="9" hidden="1"/>
    <cellStyle name="Followed Hyperlink" xfId="16751" builtinId="9" hidden="1"/>
    <cellStyle name="Followed Hyperlink" xfId="16747" builtinId="9" hidden="1"/>
    <cellStyle name="Followed Hyperlink" xfId="16743" builtinId="9" hidden="1"/>
    <cellStyle name="Followed Hyperlink" xfId="16739" builtinId="9" hidden="1"/>
    <cellStyle name="Followed Hyperlink" xfId="16736" builtinId="9" hidden="1"/>
    <cellStyle name="Followed Hyperlink" xfId="16761" builtinId="9" hidden="1"/>
    <cellStyle name="Followed Hyperlink" xfId="16762" builtinId="9" hidden="1"/>
    <cellStyle name="Followed Hyperlink" xfId="16763" builtinId="9" hidden="1"/>
    <cellStyle name="Followed Hyperlink" xfId="16764" builtinId="9" hidden="1"/>
    <cellStyle name="Followed Hyperlink" xfId="16765" builtinId="9" hidden="1"/>
    <cellStyle name="Followed Hyperlink" xfId="16766" builtinId="9" hidden="1"/>
    <cellStyle name="Followed Hyperlink" xfId="16767" builtinId="9" hidden="1"/>
    <cellStyle name="Followed Hyperlink" xfId="16768" builtinId="9" hidden="1"/>
    <cellStyle name="Followed Hyperlink" xfId="16769" builtinId="9" hidden="1"/>
    <cellStyle name="Followed Hyperlink" xfId="16770" builtinId="9" hidden="1"/>
    <cellStyle name="Followed Hyperlink" xfId="16771" builtinId="9" hidden="1"/>
    <cellStyle name="Followed Hyperlink" xfId="16772" builtinId="9" hidden="1"/>
    <cellStyle name="Followed Hyperlink" xfId="16773" builtinId="9" hidden="1"/>
    <cellStyle name="Followed Hyperlink" xfId="16774" builtinId="9" hidden="1"/>
    <cellStyle name="Followed Hyperlink" xfId="16775" builtinId="9" hidden="1"/>
    <cellStyle name="Followed Hyperlink" xfId="16776" builtinId="9" hidden="1"/>
    <cellStyle name="Followed Hyperlink" xfId="16777" builtinId="9" hidden="1"/>
    <cellStyle name="Followed Hyperlink" xfId="16778" builtinId="9" hidden="1"/>
    <cellStyle name="Followed Hyperlink" xfId="16779" builtinId="9" hidden="1"/>
    <cellStyle name="Followed Hyperlink" xfId="16780" builtinId="9" hidden="1"/>
    <cellStyle name="Followed Hyperlink" xfId="16781" builtinId="9" hidden="1"/>
    <cellStyle name="Followed Hyperlink" xfId="16782" builtinId="9" hidden="1"/>
    <cellStyle name="Followed Hyperlink" xfId="16783" builtinId="9" hidden="1"/>
    <cellStyle name="Followed Hyperlink" xfId="16784" builtinId="9" hidden="1"/>
    <cellStyle name="Followed Hyperlink" xfId="16785" builtinId="9" hidden="1"/>
    <cellStyle name="Followed Hyperlink" xfId="16786" builtinId="9" hidden="1"/>
    <cellStyle name="Followed Hyperlink" xfId="16787" builtinId="9" hidden="1"/>
    <cellStyle name="Followed Hyperlink" xfId="16788" builtinId="9" hidden="1"/>
    <cellStyle name="Followed Hyperlink" xfId="16789" builtinId="9" hidden="1"/>
    <cellStyle name="Followed Hyperlink" xfId="16790" builtinId="9" hidden="1"/>
    <cellStyle name="Followed Hyperlink" xfId="16791" builtinId="9" hidden="1"/>
    <cellStyle name="Followed Hyperlink" xfId="16792" builtinId="9" hidden="1"/>
    <cellStyle name="Followed Hyperlink" xfId="16793" builtinId="9" hidden="1"/>
    <cellStyle name="Followed Hyperlink" xfId="16794" builtinId="9" hidden="1"/>
    <cellStyle name="Followed Hyperlink" xfId="16795" builtinId="9" hidden="1"/>
    <cellStyle name="Followed Hyperlink" xfId="16796" builtinId="9" hidden="1"/>
    <cellStyle name="Followed Hyperlink" xfId="16797" builtinId="9" hidden="1"/>
    <cellStyle name="Followed Hyperlink" xfId="16798" builtinId="9" hidden="1"/>
    <cellStyle name="Followed Hyperlink" xfId="16799" builtinId="9" hidden="1"/>
    <cellStyle name="Followed Hyperlink" xfId="16800" builtinId="9" hidden="1"/>
    <cellStyle name="Followed Hyperlink" xfId="16801" builtinId="9" hidden="1"/>
    <cellStyle name="Followed Hyperlink" xfId="16802" builtinId="9" hidden="1"/>
    <cellStyle name="Followed Hyperlink" xfId="16803" builtinId="9" hidden="1"/>
    <cellStyle name="Followed Hyperlink" xfId="16804" builtinId="9" hidden="1"/>
    <cellStyle name="Followed Hyperlink" xfId="16805" builtinId="9" hidden="1"/>
    <cellStyle name="Followed Hyperlink" xfId="16806" builtinId="9" hidden="1"/>
    <cellStyle name="Followed Hyperlink" xfId="16807" builtinId="9" hidden="1"/>
    <cellStyle name="Followed Hyperlink" xfId="16808" builtinId="9" hidden="1"/>
    <cellStyle name="Followed Hyperlink" xfId="16809" builtinId="9" hidden="1"/>
    <cellStyle name="Followed Hyperlink" xfId="16810" builtinId="9" hidden="1"/>
    <cellStyle name="Followed Hyperlink" xfId="16811" builtinId="9" hidden="1"/>
    <cellStyle name="Followed Hyperlink" xfId="16812" builtinId="9" hidden="1"/>
    <cellStyle name="Followed Hyperlink" xfId="16813" builtinId="9" hidden="1"/>
    <cellStyle name="Followed Hyperlink" xfId="16814" builtinId="9" hidden="1"/>
    <cellStyle name="Followed Hyperlink" xfId="16815" builtinId="9" hidden="1"/>
    <cellStyle name="Followed Hyperlink" xfId="16816" builtinId="9" hidden="1"/>
    <cellStyle name="Followed Hyperlink" xfId="16817" builtinId="9" hidden="1"/>
    <cellStyle name="Followed Hyperlink" xfId="16818" builtinId="9" hidden="1"/>
    <cellStyle name="Followed Hyperlink" xfId="16819" builtinId="9" hidden="1"/>
    <cellStyle name="Followed Hyperlink" xfId="16820" builtinId="9" hidden="1"/>
    <cellStyle name="Followed Hyperlink" xfId="16821" builtinId="9" hidden="1"/>
    <cellStyle name="Followed Hyperlink" xfId="16822" builtinId="9" hidden="1"/>
    <cellStyle name="Followed Hyperlink" xfId="16823" builtinId="9" hidden="1"/>
    <cellStyle name="Followed Hyperlink" xfId="16824" builtinId="9" hidden="1"/>
    <cellStyle name="Followed Hyperlink" xfId="16825" builtinId="9" hidden="1"/>
    <cellStyle name="Followed Hyperlink" xfId="16826" builtinId="9" hidden="1"/>
    <cellStyle name="Followed Hyperlink" xfId="16827" builtinId="9" hidden="1"/>
    <cellStyle name="Followed Hyperlink" xfId="16828" builtinId="9" hidden="1"/>
    <cellStyle name="Followed Hyperlink" xfId="16829" builtinId="9" hidden="1"/>
    <cellStyle name="Followed Hyperlink" xfId="16830" builtinId="9" hidden="1"/>
    <cellStyle name="Followed Hyperlink" xfId="16831" builtinId="9" hidden="1"/>
    <cellStyle name="Followed Hyperlink" xfId="16832" builtinId="9" hidden="1"/>
    <cellStyle name="Followed Hyperlink" xfId="16833" builtinId="9" hidden="1"/>
    <cellStyle name="Followed Hyperlink" xfId="16834" builtinId="9" hidden="1"/>
    <cellStyle name="Followed Hyperlink" xfId="16835" builtinId="9" hidden="1"/>
    <cellStyle name="Followed Hyperlink" xfId="16836" builtinId="9" hidden="1"/>
    <cellStyle name="Followed Hyperlink" xfId="16837" builtinId="9" hidden="1"/>
    <cellStyle name="Followed Hyperlink" xfId="16838" builtinId="9" hidden="1"/>
    <cellStyle name="Followed Hyperlink" xfId="16839" builtinId="9" hidden="1"/>
    <cellStyle name="Followed Hyperlink" xfId="16840" builtinId="9" hidden="1"/>
    <cellStyle name="Followed Hyperlink" xfId="16841" builtinId="9" hidden="1"/>
    <cellStyle name="Followed Hyperlink" xfId="16842" builtinId="9" hidden="1"/>
    <cellStyle name="Followed Hyperlink" xfId="16843" builtinId="9" hidden="1"/>
    <cellStyle name="Followed Hyperlink" xfId="16844" builtinId="9" hidden="1"/>
    <cellStyle name="Followed Hyperlink" xfId="16845" builtinId="9" hidden="1"/>
    <cellStyle name="Followed Hyperlink" xfId="16846" builtinId="9" hidden="1"/>
    <cellStyle name="Followed Hyperlink" xfId="16847" builtinId="9" hidden="1"/>
    <cellStyle name="Followed Hyperlink" xfId="16848" builtinId="9" hidden="1"/>
    <cellStyle name="Followed Hyperlink" xfId="16849" builtinId="9" hidden="1"/>
    <cellStyle name="Followed Hyperlink" xfId="16850" builtinId="9" hidden="1"/>
    <cellStyle name="Followed Hyperlink" xfId="16851" builtinId="9" hidden="1"/>
    <cellStyle name="Followed Hyperlink" xfId="16852" builtinId="9" hidden="1"/>
    <cellStyle name="Followed Hyperlink" xfId="16853" builtinId="9" hidden="1"/>
    <cellStyle name="Followed Hyperlink" xfId="16854" builtinId="9" hidden="1"/>
    <cellStyle name="Followed Hyperlink" xfId="16855" builtinId="9" hidden="1"/>
    <cellStyle name="Followed Hyperlink" xfId="16856" builtinId="9" hidden="1"/>
    <cellStyle name="Followed Hyperlink" xfId="16857" builtinId="9" hidden="1"/>
    <cellStyle name="Followed Hyperlink" xfId="16858" builtinId="9" hidden="1"/>
    <cellStyle name="Followed Hyperlink" xfId="16859" builtinId="9" hidden="1"/>
    <cellStyle name="Followed Hyperlink" xfId="16860" builtinId="9" hidden="1"/>
    <cellStyle name="Followed Hyperlink" xfId="16861" builtinId="9" hidden="1"/>
    <cellStyle name="Followed Hyperlink" xfId="16862" builtinId="9" hidden="1"/>
    <cellStyle name="Followed Hyperlink" xfId="16863" builtinId="9" hidden="1"/>
    <cellStyle name="Followed Hyperlink" xfId="16867" builtinId="9" hidden="1"/>
    <cellStyle name="Followed Hyperlink" xfId="16868" builtinId="9" hidden="1"/>
    <cellStyle name="Followed Hyperlink" xfId="16869" builtinId="9" hidden="1"/>
    <cellStyle name="Followed Hyperlink" xfId="16870" builtinId="9" hidden="1"/>
    <cellStyle name="Followed Hyperlink" xfId="16871" builtinId="9" hidden="1"/>
    <cellStyle name="Followed Hyperlink" xfId="16872" builtinId="9" hidden="1"/>
    <cellStyle name="Followed Hyperlink" xfId="16873" builtinId="9" hidden="1"/>
    <cellStyle name="Followed Hyperlink" xfId="16874" builtinId="9" hidden="1"/>
    <cellStyle name="Followed Hyperlink" xfId="16875" builtinId="9" hidden="1"/>
    <cellStyle name="Followed Hyperlink" xfId="16876" builtinId="9" hidden="1"/>
    <cellStyle name="Followed Hyperlink" xfId="16877" builtinId="9" hidden="1"/>
    <cellStyle name="Followed Hyperlink" xfId="16878" builtinId="9" hidden="1"/>
    <cellStyle name="Followed Hyperlink" xfId="16879" builtinId="9" hidden="1"/>
    <cellStyle name="Followed Hyperlink" xfId="16880" builtinId="9" hidden="1"/>
    <cellStyle name="Followed Hyperlink" xfId="16881" builtinId="9" hidden="1"/>
    <cellStyle name="Followed Hyperlink" xfId="16882" builtinId="9" hidden="1"/>
    <cellStyle name="Followed Hyperlink" xfId="16883" builtinId="9" hidden="1"/>
    <cellStyle name="Followed Hyperlink" xfId="16884" builtinId="9" hidden="1"/>
    <cellStyle name="Followed Hyperlink" xfId="16885" builtinId="9" hidden="1"/>
    <cellStyle name="Followed Hyperlink" xfId="16886" builtinId="9" hidden="1"/>
    <cellStyle name="Followed Hyperlink" xfId="16887" builtinId="9" hidden="1"/>
    <cellStyle name="Followed Hyperlink" xfId="16888" builtinId="9" hidden="1"/>
    <cellStyle name="Followed Hyperlink" xfId="16889" builtinId="9" hidden="1"/>
    <cellStyle name="Followed Hyperlink" xfId="16890" builtinId="9" hidden="1"/>
    <cellStyle name="Followed Hyperlink" xfId="16891" builtinId="9" hidden="1"/>
    <cellStyle name="Followed Hyperlink" xfId="16892" builtinId="9" hidden="1"/>
    <cellStyle name="Followed Hyperlink" xfId="16893" builtinId="9" hidden="1"/>
    <cellStyle name="Followed Hyperlink" xfId="16894" builtinId="9" hidden="1"/>
    <cellStyle name="Followed Hyperlink" xfId="16895" builtinId="9" hidden="1"/>
    <cellStyle name="Followed Hyperlink" xfId="16896" builtinId="9" hidden="1"/>
    <cellStyle name="Followed Hyperlink" xfId="16897" builtinId="9" hidden="1"/>
    <cellStyle name="Followed Hyperlink" xfId="16898" builtinId="9" hidden="1"/>
    <cellStyle name="Followed Hyperlink" xfId="16899" builtinId="9" hidden="1"/>
    <cellStyle name="Followed Hyperlink" xfId="16900" builtinId="9" hidden="1"/>
    <cellStyle name="Followed Hyperlink" xfId="16901" builtinId="9" hidden="1"/>
    <cellStyle name="Followed Hyperlink" xfId="16902" builtinId="9" hidden="1"/>
    <cellStyle name="Followed Hyperlink" xfId="16903" builtinId="9" hidden="1"/>
    <cellStyle name="Followed Hyperlink" xfId="16904" builtinId="9" hidden="1"/>
    <cellStyle name="Followed Hyperlink" xfId="16905" builtinId="9" hidden="1"/>
    <cellStyle name="Followed Hyperlink" xfId="16906" builtinId="9" hidden="1"/>
    <cellStyle name="Followed Hyperlink" xfId="16907" builtinId="9" hidden="1"/>
    <cellStyle name="Followed Hyperlink" xfId="16908" builtinId="9" hidden="1"/>
    <cellStyle name="Followed Hyperlink" xfId="16909" builtinId="9" hidden="1"/>
    <cellStyle name="Followed Hyperlink" xfId="16910" builtinId="9" hidden="1"/>
    <cellStyle name="Followed Hyperlink" xfId="16911" builtinId="9" hidden="1"/>
    <cellStyle name="Followed Hyperlink" xfId="16912" builtinId="9" hidden="1"/>
    <cellStyle name="Followed Hyperlink" xfId="16913" builtinId="9" hidden="1"/>
    <cellStyle name="Followed Hyperlink" xfId="16914" builtinId="9" hidden="1"/>
    <cellStyle name="Followed Hyperlink" xfId="16915" builtinId="9" hidden="1"/>
    <cellStyle name="Followed Hyperlink" xfId="16916" builtinId="9" hidden="1"/>
    <cellStyle name="Followed Hyperlink" xfId="16917" builtinId="9" hidden="1"/>
    <cellStyle name="Followed Hyperlink" xfId="16918" builtinId="9" hidden="1"/>
    <cellStyle name="Followed Hyperlink" xfId="16919" builtinId="9" hidden="1"/>
    <cellStyle name="Followed Hyperlink" xfId="16920" builtinId="9" hidden="1"/>
    <cellStyle name="Followed Hyperlink" xfId="16921" builtinId="9" hidden="1"/>
    <cellStyle name="Followed Hyperlink" xfId="16922" builtinId="9" hidden="1"/>
    <cellStyle name="Followed Hyperlink" xfId="16923" builtinId="9" hidden="1"/>
    <cellStyle name="Followed Hyperlink" xfId="16924" builtinId="9" hidden="1"/>
    <cellStyle name="Followed Hyperlink" xfId="16925" builtinId="9" hidden="1"/>
    <cellStyle name="Followed Hyperlink" xfId="16926" builtinId="9" hidden="1"/>
    <cellStyle name="Followed Hyperlink" xfId="16927" builtinId="9" hidden="1"/>
    <cellStyle name="Followed Hyperlink" xfId="16928" builtinId="9" hidden="1"/>
    <cellStyle name="Followed Hyperlink" xfId="16929" builtinId="9" hidden="1"/>
    <cellStyle name="Followed Hyperlink" xfId="16930" builtinId="9" hidden="1"/>
    <cellStyle name="Followed Hyperlink" xfId="16931" builtinId="9" hidden="1"/>
    <cellStyle name="Followed Hyperlink" xfId="16932" builtinId="9" hidden="1"/>
    <cellStyle name="Followed Hyperlink" xfId="16933" builtinId="9" hidden="1"/>
    <cellStyle name="Followed Hyperlink" xfId="16934" builtinId="9" hidden="1"/>
    <cellStyle name="Followed Hyperlink" xfId="16935" builtinId="9" hidden="1"/>
    <cellStyle name="Followed Hyperlink" xfId="16936" builtinId="9" hidden="1"/>
    <cellStyle name="Followed Hyperlink" xfId="16937" builtinId="9" hidden="1"/>
    <cellStyle name="Followed Hyperlink" xfId="16938" builtinId="9" hidden="1"/>
    <cellStyle name="Followed Hyperlink" xfId="16972" builtinId="9" hidden="1"/>
    <cellStyle name="Followed Hyperlink" xfId="16973" builtinId="9" hidden="1"/>
    <cellStyle name="Followed Hyperlink" xfId="16974" builtinId="9" hidden="1"/>
    <cellStyle name="Followed Hyperlink" xfId="16975" builtinId="9" hidden="1"/>
    <cellStyle name="Followed Hyperlink" xfId="16976" builtinId="9" hidden="1"/>
    <cellStyle name="Followed Hyperlink" xfId="16977" builtinId="9" hidden="1"/>
    <cellStyle name="Followed Hyperlink" xfId="16978" builtinId="9" hidden="1"/>
    <cellStyle name="Followed Hyperlink" xfId="16979" builtinId="9" hidden="1"/>
    <cellStyle name="Followed Hyperlink" xfId="16980" builtinId="9" hidden="1"/>
    <cellStyle name="Followed Hyperlink" xfId="16981" builtinId="9" hidden="1"/>
    <cellStyle name="Followed Hyperlink" xfId="16982" builtinId="9" hidden="1"/>
    <cellStyle name="Followed Hyperlink" xfId="16983" builtinId="9" hidden="1"/>
    <cellStyle name="Followed Hyperlink" xfId="16984" builtinId="9" hidden="1"/>
    <cellStyle name="Followed Hyperlink" xfId="16985" builtinId="9" hidden="1"/>
    <cellStyle name="Followed Hyperlink" xfId="16986" builtinId="9" hidden="1"/>
    <cellStyle name="Followed Hyperlink" xfId="16987" builtinId="9" hidden="1"/>
    <cellStyle name="Followed Hyperlink" xfId="16988" builtinId="9" hidden="1"/>
    <cellStyle name="Followed Hyperlink" xfId="16989" builtinId="9" hidden="1"/>
    <cellStyle name="Followed Hyperlink" xfId="16990" builtinId="9" hidden="1"/>
    <cellStyle name="Followed Hyperlink" xfId="16991" builtinId="9" hidden="1"/>
    <cellStyle name="Followed Hyperlink" xfId="16992" builtinId="9" hidden="1"/>
    <cellStyle name="Followed Hyperlink" xfId="16993" builtinId="9" hidden="1"/>
    <cellStyle name="Followed Hyperlink" xfId="16994" builtinId="9" hidden="1"/>
    <cellStyle name="Followed Hyperlink" xfId="16995" builtinId="9" hidden="1"/>
    <cellStyle name="Followed Hyperlink" xfId="16996" builtinId="9" hidden="1"/>
    <cellStyle name="Followed Hyperlink" xfId="16997" builtinId="9" hidden="1"/>
    <cellStyle name="Followed Hyperlink" xfId="16998" builtinId="9" hidden="1"/>
    <cellStyle name="Followed Hyperlink" xfId="16999" builtinId="9" hidden="1"/>
    <cellStyle name="Followed Hyperlink" xfId="17000" builtinId="9" hidden="1"/>
    <cellStyle name="Followed Hyperlink" xfId="17001" builtinId="9" hidden="1"/>
    <cellStyle name="Followed Hyperlink" xfId="17002" builtinId="9" hidden="1"/>
    <cellStyle name="Followed Hyperlink" xfId="17003" builtinId="9" hidden="1"/>
    <cellStyle name="Followed Hyperlink" xfId="17004" builtinId="9" hidden="1"/>
    <cellStyle name="Followed Hyperlink" xfId="17005" builtinId="9" hidden="1"/>
    <cellStyle name="Followed Hyperlink" xfId="17006" builtinId="9" hidden="1"/>
    <cellStyle name="Followed Hyperlink" xfId="17007" builtinId="9" hidden="1"/>
    <cellStyle name="Followed Hyperlink" xfId="17008" builtinId="9" hidden="1"/>
    <cellStyle name="Followed Hyperlink" xfId="17009" builtinId="9" hidden="1"/>
    <cellStyle name="Followed Hyperlink" xfId="17010" builtinId="9" hidden="1"/>
    <cellStyle name="Followed Hyperlink" xfId="17011" builtinId="9" hidden="1"/>
    <cellStyle name="Followed Hyperlink" xfId="17012" builtinId="9" hidden="1"/>
    <cellStyle name="Followed Hyperlink" xfId="17013" builtinId="9" hidden="1"/>
    <cellStyle name="Followed Hyperlink" xfId="17014" builtinId="9" hidden="1"/>
    <cellStyle name="Followed Hyperlink" xfId="17015" builtinId="9" hidden="1"/>
    <cellStyle name="Followed Hyperlink" xfId="17016" builtinId="9" hidden="1"/>
    <cellStyle name="Followed Hyperlink" xfId="17017" builtinId="9" hidden="1"/>
    <cellStyle name="Followed Hyperlink" xfId="17018" builtinId="9" hidden="1"/>
    <cellStyle name="Followed Hyperlink" xfId="17019" builtinId="9" hidden="1"/>
    <cellStyle name="Followed Hyperlink" xfId="17020" builtinId="9" hidden="1"/>
    <cellStyle name="Followed Hyperlink" xfId="17021" builtinId="9" hidden="1"/>
    <cellStyle name="Followed Hyperlink" xfId="17022" builtinId="9" hidden="1"/>
    <cellStyle name="Followed Hyperlink" xfId="17023" builtinId="9" hidden="1"/>
    <cellStyle name="Followed Hyperlink" xfId="17024" builtinId="9" hidden="1"/>
    <cellStyle name="Followed Hyperlink" xfId="17025" builtinId="9" hidden="1"/>
    <cellStyle name="Followed Hyperlink" xfId="17026" builtinId="9" hidden="1"/>
    <cellStyle name="Followed Hyperlink" xfId="17027" builtinId="9" hidden="1"/>
    <cellStyle name="Followed Hyperlink" xfId="17028" builtinId="9" hidden="1"/>
    <cellStyle name="Followed Hyperlink" xfId="17029" builtinId="9" hidden="1"/>
    <cellStyle name="Followed Hyperlink" xfId="17030" builtinId="9" hidden="1"/>
    <cellStyle name="Followed Hyperlink" xfId="17031" builtinId="9" hidden="1"/>
    <cellStyle name="Followed Hyperlink" xfId="17032" builtinId="9" hidden="1"/>
    <cellStyle name="Followed Hyperlink" xfId="17033" builtinId="9" hidden="1"/>
    <cellStyle name="Followed Hyperlink" xfId="17034" builtinId="9" hidden="1"/>
    <cellStyle name="Followed Hyperlink" xfId="17035" builtinId="9" hidden="1"/>
    <cellStyle name="Followed Hyperlink" xfId="17036" builtinId="9" hidden="1"/>
    <cellStyle name="Followed Hyperlink" xfId="17037" builtinId="9" hidden="1"/>
    <cellStyle name="Followed Hyperlink" xfId="17038" builtinId="9" hidden="1"/>
    <cellStyle name="Followed Hyperlink" xfId="17039" builtinId="9" hidden="1"/>
    <cellStyle name="Followed Hyperlink" xfId="17040" builtinId="9" hidden="1"/>
    <cellStyle name="Followed Hyperlink" xfId="17041" builtinId="9" hidden="1"/>
    <cellStyle name="Followed Hyperlink" xfId="17042" builtinId="9" hidden="1"/>
    <cellStyle name="Followed Hyperlink" xfId="17043" builtinId="9" hidden="1"/>
    <cellStyle name="Followed Hyperlink" xfId="16944" builtinId="9" hidden="1"/>
    <cellStyle name="Followed Hyperlink" xfId="16949" builtinId="9" hidden="1"/>
    <cellStyle name="Followed Hyperlink" xfId="16941" builtinId="9" hidden="1"/>
    <cellStyle name="Followed Hyperlink" xfId="16950" builtinId="9" hidden="1"/>
    <cellStyle name="Followed Hyperlink" xfId="16940" builtinId="9" hidden="1"/>
    <cellStyle name="Followed Hyperlink" xfId="16947" builtinId="9" hidden="1"/>
    <cellStyle name="Followed Hyperlink" xfId="16866" builtinId="9" hidden="1"/>
    <cellStyle name="Followed Hyperlink" xfId="16946" builtinId="9" hidden="1"/>
    <cellStyle name="Followed Hyperlink" xfId="16939" builtinId="9" hidden="1"/>
    <cellStyle name="Followed Hyperlink" xfId="16945" builtinId="9" hidden="1"/>
    <cellStyle name="Followed Hyperlink" xfId="16968" builtinId="9" hidden="1"/>
    <cellStyle name="Followed Hyperlink" xfId="16948" builtinId="9" hidden="1"/>
    <cellStyle name="Followed Hyperlink" xfId="16943" builtinId="9" hidden="1"/>
    <cellStyle name="Followed Hyperlink" xfId="16942" builtinId="9" hidden="1"/>
    <cellStyle name="Followed Hyperlink" xfId="16951" builtinId="9" hidden="1"/>
    <cellStyle name="Followed Hyperlink" xfId="16965" builtinId="9" hidden="1"/>
    <cellStyle name="Followed Hyperlink" xfId="16963" builtinId="9" hidden="1"/>
    <cellStyle name="Followed Hyperlink" xfId="16956" builtinId="9" hidden="1"/>
    <cellStyle name="Followed Hyperlink" xfId="16971" builtinId="9" hidden="1"/>
    <cellStyle name="Followed Hyperlink" xfId="16961" builtinId="9" hidden="1"/>
    <cellStyle name="Followed Hyperlink" xfId="17046" builtinId="9" hidden="1"/>
    <cellStyle name="Followed Hyperlink" xfId="16954" builtinId="9" hidden="1"/>
    <cellStyle name="Followed Hyperlink" xfId="16969" builtinId="9" hidden="1"/>
    <cellStyle name="Followed Hyperlink" xfId="16966" builtinId="9" hidden="1"/>
    <cellStyle name="Followed Hyperlink" xfId="16960" builtinId="9" hidden="1"/>
    <cellStyle name="Followed Hyperlink" xfId="16865" builtinId="9" hidden="1"/>
    <cellStyle name="Followed Hyperlink" xfId="17045" builtinId="9" hidden="1"/>
    <cellStyle name="Followed Hyperlink" xfId="16958" builtinId="9" hidden="1"/>
    <cellStyle name="Followed Hyperlink" xfId="16955" builtinId="9" hidden="1"/>
    <cellStyle name="Followed Hyperlink" xfId="16970" builtinId="9" hidden="1"/>
    <cellStyle name="Followed Hyperlink" xfId="16964" builtinId="9" hidden="1"/>
    <cellStyle name="Followed Hyperlink" xfId="16953" builtinId="9" hidden="1"/>
    <cellStyle name="Followed Hyperlink" xfId="17044" builtinId="9" hidden="1"/>
    <cellStyle name="Followed Hyperlink" xfId="16962" builtinId="9" hidden="1"/>
    <cellStyle name="Followed Hyperlink" xfId="16959" builtinId="9" hidden="1"/>
    <cellStyle name="Followed Hyperlink" xfId="16952" builtinId="9" hidden="1"/>
    <cellStyle name="Followed Hyperlink" xfId="16967" builtinId="9" hidden="1"/>
    <cellStyle name="Followed Hyperlink" xfId="16957" builtinId="9" hidden="1"/>
    <cellStyle name="Followed Hyperlink" xfId="17047" builtinId="9" hidden="1"/>
    <cellStyle name="Followed Hyperlink" xfId="17048" builtinId="9" hidden="1"/>
    <cellStyle name="Followed Hyperlink" xfId="17049" builtinId="9" hidden="1"/>
    <cellStyle name="Followed Hyperlink" xfId="17050" builtinId="9" hidden="1"/>
    <cellStyle name="Followed Hyperlink" xfId="17051" builtinId="9" hidden="1"/>
    <cellStyle name="Followed Hyperlink" xfId="17052" builtinId="9" hidden="1"/>
    <cellStyle name="Followed Hyperlink" xfId="17053" builtinId="9" hidden="1"/>
    <cellStyle name="Followed Hyperlink" xfId="17054" builtinId="9" hidden="1"/>
    <cellStyle name="Followed Hyperlink" xfId="17055" builtinId="9" hidden="1"/>
    <cellStyle name="Followed Hyperlink" xfId="17056" builtinId="9" hidden="1"/>
    <cellStyle name="Followed Hyperlink" xfId="17057" builtinId="9" hidden="1"/>
    <cellStyle name="Followed Hyperlink" xfId="17058" builtinId="9" hidden="1"/>
    <cellStyle name="Followed Hyperlink" xfId="17059" builtinId="9" hidden="1"/>
    <cellStyle name="Followed Hyperlink" xfId="17060" builtinId="9" hidden="1"/>
    <cellStyle name="Followed Hyperlink" xfId="17061" builtinId="9" hidden="1"/>
    <cellStyle name="Followed Hyperlink" xfId="17062" builtinId="9" hidden="1"/>
    <cellStyle name="Followed Hyperlink" xfId="17063" builtinId="9" hidden="1"/>
    <cellStyle name="Followed Hyperlink" xfId="17064" builtinId="9" hidden="1"/>
    <cellStyle name="Followed Hyperlink" xfId="17065" builtinId="9" hidden="1"/>
    <cellStyle name="Followed Hyperlink" xfId="17066" builtinId="9" hidden="1"/>
    <cellStyle name="Followed Hyperlink" xfId="17067" builtinId="9" hidden="1"/>
    <cellStyle name="Followed Hyperlink" xfId="17068" builtinId="9" hidden="1"/>
    <cellStyle name="Followed Hyperlink" xfId="17069" builtinId="9" hidden="1"/>
    <cellStyle name="Followed Hyperlink" xfId="17070" builtinId="9" hidden="1"/>
    <cellStyle name="Followed Hyperlink" xfId="17071" builtinId="9" hidden="1"/>
    <cellStyle name="Followed Hyperlink" xfId="17072" builtinId="9" hidden="1"/>
    <cellStyle name="Followed Hyperlink" xfId="17073" builtinId="9" hidden="1"/>
    <cellStyle name="Followed Hyperlink" xfId="17074" builtinId="9" hidden="1"/>
    <cellStyle name="Followed Hyperlink" xfId="17075" builtinId="9" hidden="1"/>
    <cellStyle name="Followed Hyperlink" xfId="17076" builtinId="9" hidden="1"/>
    <cellStyle name="Followed Hyperlink" xfId="17077" builtinId="9" hidden="1"/>
    <cellStyle name="Followed Hyperlink" xfId="17078" builtinId="9" hidden="1"/>
    <cellStyle name="Followed Hyperlink" xfId="17079" builtinId="9" hidden="1"/>
    <cellStyle name="Followed Hyperlink" xfId="17080" builtinId="9" hidden="1"/>
    <cellStyle name="Followed Hyperlink" xfId="17085" builtinId="9" hidden="1"/>
    <cellStyle name="Followed Hyperlink" xfId="17086" builtinId="9" hidden="1"/>
    <cellStyle name="Followed Hyperlink" xfId="17087" builtinId="9" hidden="1"/>
    <cellStyle name="Followed Hyperlink" xfId="17088" builtinId="9" hidden="1"/>
    <cellStyle name="Followed Hyperlink" xfId="17089" builtinId="9" hidden="1"/>
    <cellStyle name="Followed Hyperlink" xfId="17090" builtinId="9" hidden="1"/>
    <cellStyle name="Followed Hyperlink" xfId="17091" builtinId="9" hidden="1"/>
    <cellStyle name="Followed Hyperlink" xfId="17092" builtinId="9" hidden="1"/>
    <cellStyle name="Followed Hyperlink" xfId="17093" builtinId="9" hidden="1"/>
    <cellStyle name="Followed Hyperlink" xfId="17094" builtinId="9" hidden="1"/>
    <cellStyle name="Followed Hyperlink" xfId="17095" builtinId="9" hidden="1"/>
    <cellStyle name="Followed Hyperlink" xfId="17096" builtinId="9" hidden="1"/>
    <cellStyle name="Followed Hyperlink" xfId="17097" builtinId="9" hidden="1"/>
    <cellStyle name="Followed Hyperlink" xfId="17098" builtinId="9" hidden="1"/>
    <cellStyle name="Followed Hyperlink" xfId="17099" builtinId="9" hidden="1"/>
    <cellStyle name="Followed Hyperlink" xfId="17100" builtinId="9" hidden="1"/>
    <cellStyle name="Followed Hyperlink" xfId="17101" builtinId="9" hidden="1"/>
    <cellStyle name="Followed Hyperlink" xfId="17102" builtinId="9" hidden="1"/>
    <cellStyle name="Followed Hyperlink" xfId="17103" builtinId="9" hidden="1"/>
    <cellStyle name="Followed Hyperlink" xfId="17104" builtinId="9" hidden="1"/>
    <cellStyle name="Followed Hyperlink" xfId="17105" builtinId="9" hidden="1"/>
    <cellStyle name="Followed Hyperlink" xfId="17106" builtinId="9" hidden="1"/>
    <cellStyle name="Followed Hyperlink" xfId="17107" builtinId="9" hidden="1"/>
    <cellStyle name="Followed Hyperlink" xfId="17108" builtinId="9" hidden="1"/>
    <cellStyle name="Followed Hyperlink" xfId="17109" builtinId="9" hidden="1"/>
    <cellStyle name="Followed Hyperlink" xfId="17110" builtinId="9" hidden="1"/>
    <cellStyle name="Followed Hyperlink" xfId="17111" builtinId="9" hidden="1"/>
    <cellStyle name="Followed Hyperlink" xfId="17112" builtinId="9" hidden="1"/>
    <cellStyle name="Followed Hyperlink" xfId="17113" builtinId="9" hidden="1"/>
    <cellStyle name="Followed Hyperlink" xfId="17114" builtinId="9" hidden="1"/>
    <cellStyle name="Followed Hyperlink" xfId="17115" builtinId="9" hidden="1"/>
    <cellStyle name="Followed Hyperlink" xfId="17116" builtinId="9" hidden="1"/>
    <cellStyle name="Followed Hyperlink" xfId="17117" builtinId="9" hidden="1"/>
    <cellStyle name="Followed Hyperlink" xfId="17118" builtinId="9" hidden="1"/>
    <cellStyle name="Followed Hyperlink" xfId="17119" builtinId="9" hidden="1"/>
    <cellStyle name="Followed Hyperlink" xfId="17120" builtinId="9" hidden="1"/>
    <cellStyle name="Followed Hyperlink" xfId="17121" builtinId="9" hidden="1"/>
    <cellStyle name="Followed Hyperlink" xfId="17122" builtinId="9" hidden="1"/>
    <cellStyle name="Followed Hyperlink" xfId="17123" builtinId="9" hidden="1"/>
    <cellStyle name="Followed Hyperlink" xfId="17124" builtinId="9" hidden="1"/>
    <cellStyle name="Followed Hyperlink" xfId="17125" builtinId="9" hidden="1"/>
    <cellStyle name="Followed Hyperlink" xfId="17126" builtinId="9" hidden="1"/>
    <cellStyle name="Followed Hyperlink" xfId="17127" builtinId="9" hidden="1"/>
    <cellStyle name="Followed Hyperlink" xfId="17128" builtinId="9" hidden="1"/>
    <cellStyle name="Followed Hyperlink" xfId="17129" builtinId="9" hidden="1"/>
    <cellStyle name="Followed Hyperlink" xfId="17130" builtinId="9" hidden="1"/>
    <cellStyle name="Followed Hyperlink" xfId="17131" builtinId="9" hidden="1"/>
    <cellStyle name="Followed Hyperlink" xfId="17132" builtinId="9" hidden="1"/>
    <cellStyle name="Followed Hyperlink" xfId="17133" builtinId="9" hidden="1"/>
    <cellStyle name="Followed Hyperlink" xfId="17134" builtinId="9" hidden="1"/>
    <cellStyle name="Followed Hyperlink" xfId="17135" builtinId="9" hidden="1"/>
    <cellStyle name="Followed Hyperlink" xfId="17136" builtinId="9" hidden="1"/>
    <cellStyle name="Followed Hyperlink" xfId="17137" builtinId="9" hidden="1"/>
    <cellStyle name="Followed Hyperlink" xfId="17138" builtinId="9" hidden="1"/>
    <cellStyle name="Followed Hyperlink" xfId="17139" builtinId="9" hidden="1"/>
    <cellStyle name="Followed Hyperlink" xfId="17140" builtinId="9" hidden="1"/>
    <cellStyle name="Followed Hyperlink" xfId="17141" builtinId="9" hidden="1"/>
    <cellStyle name="Followed Hyperlink" xfId="17142" builtinId="9" hidden="1"/>
    <cellStyle name="Followed Hyperlink" xfId="17144" builtinId="9" hidden="1"/>
    <cellStyle name="Followed Hyperlink" xfId="17145" builtinId="9" hidden="1"/>
    <cellStyle name="Followed Hyperlink" xfId="17146" builtinId="9" hidden="1"/>
    <cellStyle name="Followed Hyperlink" xfId="17147" builtinId="9" hidden="1"/>
    <cellStyle name="Followed Hyperlink" xfId="17148" builtinId="9" hidden="1"/>
    <cellStyle name="Followed Hyperlink" xfId="17149" builtinId="9" hidden="1"/>
    <cellStyle name="Followed Hyperlink" xfId="17150" builtinId="9" hidden="1"/>
    <cellStyle name="Followed Hyperlink" xfId="17151" builtinId="9" hidden="1"/>
    <cellStyle name="Followed Hyperlink" xfId="17152" builtinId="9" hidden="1"/>
    <cellStyle name="Followed Hyperlink" xfId="17153" builtinId="9" hidden="1"/>
    <cellStyle name="Followed Hyperlink" xfId="17154" builtinId="9" hidden="1"/>
    <cellStyle name="Followed Hyperlink" xfId="17155" builtinId="9" hidden="1"/>
    <cellStyle name="Followed Hyperlink" xfId="17156" builtinId="9" hidden="1"/>
    <cellStyle name="Followed Hyperlink" xfId="17157" builtinId="9" hidden="1"/>
    <cellStyle name="Followed Hyperlink" xfId="17172" builtinId="9" hidden="1"/>
    <cellStyle name="Followed Hyperlink" xfId="17193" builtinId="9" hidden="1"/>
    <cellStyle name="Followed Hyperlink" xfId="17194" builtinId="9" hidden="1"/>
    <cellStyle name="Followed Hyperlink" xfId="17195" builtinId="9" hidden="1"/>
    <cellStyle name="Followed Hyperlink" xfId="17196" builtinId="9" hidden="1"/>
    <cellStyle name="Followed Hyperlink" xfId="17197" builtinId="9" hidden="1"/>
    <cellStyle name="Followed Hyperlink" xfId="17198" builtinId="9" hidden="1"/>
    <cellStyle name="Followed Hyperlink" xfId="17199" builtinId="9" hidden="1"/>
    <cellStyle name="Followed Hyperlink" xfId="17200" builtinId="9" hidden="1"/>
    <cellStyle name="Followed Hyperlink" xfId="17201" builtinId="9" hidden="1"/>
    <cellStyle name="Followed Hyperlink" xfId="17202" builtinId="9" hidden="1"/>
    <cellStyle name="Followed Hyperlink" xfId="17203" builtinId="9" hidden="1"/>
    <cellStyle name="Followed Hyperlink" xfId="17204" builtinId="9" hidden="1"/>
    <cellStyle name="Followed Hyperlink" xfId="17205" builtinId="9" hidden="1"/>
    <cellStyle name="Followed Hyperlink" xfId="17206" builtinId="9" hidden="1"/>
    <cellStyle name="Followed Hyperlink" xfId="17207" builtinId="9" hidden="1"/>
    <cellStyle name="Followed Hyperlink" xfId="17208" builtinId="9" hidden="1"/>
    <cellStyle name="Followed Hyperlink" xfId="17209" builtinId="9" hidden="1"/>
    <cellStyle name="Followed Hyperlink" xfId="17210" builtinId="9" hidden="1"/>
    <cellStyle name="Followed Hyperlink" xfId="17211" builtinId="9" hidden="1"/>
    <cellStyle name="Followed Hyperlink" xfId="17212" builtinId="9" hidden="1"/>
    <cellStyle name="Followed Hyperlink" xfId="17213" builtinId="9" hidden="1"/>
    <cellStyle name="Followed Hyperlink" xfId="17214" builtinId="9" hidden="1"/>
    <cellStyle name="Followed Hyperlink" xfId="17215" builtinId="9" hidden="1"/>
    <cellStyle name="Followed Hyperlink" xfId="17216" builtinId="9" hidden="1"/>
    <cellStyle name="Followed Hyperlink" xfId="17217" builtinId="9" hidden="1"/>
    <cellStyle name="Followed Hyperlink" xfId="17218" builtinId="9" hidden="1"/>
    <cellStyle name="Followed Hyperlink" xfId="17219" builtinId="9" hidden="1"/>
    <cellStyle name="Followed Hyperlink" xfId="17220" builtinId="9" hidden="1"/>
    <cellStyle name="Followed Hyperlink" xfId="17221" builtinId="9" hidden="1"/>
    <cellStyle name="Followed Hyperlink" xfId="17222" builtinId="9" hidden="1"/>
    <cellStyle name="Followed Hyperlink" xfId="17223" builtinId="9" hidden="1"/>
    <cellStyle name="Followed Hyperlink" xfId="17224" builtinId="9" hidden="1"/>
    <cellStyle name="Followed Hyperlink" xfId="17225" builtinId="9" hidden="1"/>
    <cellStyle name="Followed Hyperlink" xfId="17226" builtinId="9" hidden="1"/>
    <cellStyle name="Followed Hyperlink" xfId="17227" builtinId="9" hidden="1"/>
    <cellStyle name="Followed Hyperlink" xfId="17228" builtinId="9" hidden="1"/>
    <cellStyle name="Followed Hyperlink" xfId="17229" builtinId="9" hidden="1"/>
    <cellStyle name="Followed Hyperlink" xfId="17230" builtinId="9" hidden="1"/>
    <cellStyle name="Followed Hyperlink" xfId="17231" builtinId="9" hidden="1"/>
    <cellStyle name="Followed Hyperlink" xfId="17232" builtinId="9" hidden="1"/>
    <cellStyle name="Followed Hyperlink" xfId="17233" builtinId="9" hidden="1"/>
    <cellStyle name="Followed Hyperlink" xfId="17234" builtinId="9" hidden="1"/>
    <cellStyle name="Followed Hyperlink" xfId="17235" builtinId="9" hidden="1"/>
    <cellStyle name="Followed Hyperlink" xfId="17236" builtinId="9" hidden="1"/>
    <cellStyle name="Followed Hyperlink" xfId="17237" builtinId="9" hidden="1"/>
    <cellStyle name="Followed Hyperlink" xfId="17238" builtinId="9" hidden="1"/>
    <cellStyle name="Followed Hyperlink" xfId="17239" builtinId="9" hidden="1"/>
    <cellStyle name="Followed Hyperlink" xfId="17240" builtinId="9" hidden="1"/>
    <cellStyle name="Followed Hyperlink" xfId="17241" builtinId="9" hidden="1"/>
    <cellStyle name="Followed Hyperlink" xfId="17242" builtinId="9" hidden="1"/>
    <cellStyle name="Followed Hyperlink" xfId="17243" builtinId="9" hidden="1"/>
    <cellStyle name="Followed Hyperlink" xfId="17244" builtinId="9" hidden="1"/>
    <cellStyle name="Followed Hyperlink" xfId="17245" builtinId="9" hidden="1"/>
    <cellStyle name="Followed Hyperlink" xfId="17246" builtinId="9" hidden="1"/>
    <cellStyle name="Followed Hyperlink" xfId="17247" builtinId="9" hidden="1"/>
    <cellStyle name="Followed Hyperlink" xfId="17248" builtinId="9" hidden="1"/>
    <cellStyle name="Followed Hyperlink" xfId="17249" builtinId="9" hidden="1"/>
    <cellStyle name="Followed Hyperlink" xfId="17250" builtinId="9" hidden="1"/>
    <cellStyle name="Followed Hyperlink" xfId="17251" builtinId="9" hidden="1"/>
    <cellStyle name="Followed Hyperlink" xfId="17252" builtinId="9" hidden="1"/>
    <cellStyle name="Followed Hyperlink" xfId="17253" builtinId="9" hidden="1"/>
    <cellStyle name="Followed Hyperlink" xfId="17254" builtinId="9" hidden="1"/>
    <cellStyle name="Followed Hyperlink" xfId="17255" builtinId="9" hidden="1"/>
    <cellStyle name="Followed Hyperlink" xfId="17256" builtinId="9" hidden="1"/>
    <cellStyle name="Followed Hyperlink" xfId="17257" builtinId="9" hidden="1"/>
    <cellStyle name="Followed Hyperlink" xfId="17258" builtinId="9" hidden="1"/>
    <cellStyle name="Followed Hyperlink" xfId="17259" builtinId="9" hidden="1"/>
    <cellStyle name="Followed Hyperlink" xfId="17260" builtinId="9" hidden="1"/>
    <cellStyle name="Followed Hyperlink" xfId="17261" builtinId="9" hidden="1"/>
    <cellStyle name="Followed Hyperlink" xfId="17262" builtinId="9" hidden="1"/>
    <cellStyle name="Followed Hyperlink" xfId="17263" builtinId="9" hidden="1"/>
    <cellStyle name="Followed Hyperlink" xfId="17264" builtinId="9" hidden="1"/>
    <cellStyle name="Followed Hyperlink" xfId="17265" builtinId="9" hidden="1"/>
    <cellStyle name="Followed Hyperlink" xfId="17266" builtinId="9" hidden="1"/>
    <cellStyle name="Followed Hyperlink" xfId="17267" builtinId="9" hidden="1"/>
    <cellStyle name="Followed Hyperlink" xfId="17268" builtinId="9" hidden="1"/>
    <cellStyle name="Followed Hyperlink" xfId="17269" builtinId="9" hidden="1"/>
    <cellStyle name="Followed Hyperlink" xfId="17270" builtinId="9" hidden="1"/>
    <cellStyle name="Followed Hyperlink" xfId="17271" builtinId="9" hidden="1"/>
    <cellStyle name="Followed Hyperlink" xfId="17272" builtinId="9" hidden="1"/>
    <cellStyle name="Followed Hyperlink" xfId="17273" builtinId="9" hidden="1"/>
    <cellStyle name="Followed Hyperlink" xfId="17274" builtinId="9" hidden="1"/>
    <cellStyle name="Followed Hyperlink" xfId="17275" builtinId="9" hidden="1"/>
    <cellStyle name="Followed Hyperlink" xfId="17276" builtinId="9" hidden="1"/>
    <cellStyle name="Followed Hyperlink" xfId="17277" builtinId="9" hidden="1"/>
    <cellStyle name="Followed Hyperlink" xfId="17278" builtinId="9" hidden="1"/>
    <cellStyle name="Followed Hyperlink" xfId="17279" builtinId="9" hidden="1"/>
    <cellStyle name="Followed Hyperlink" xfId="17280" builtinId="9" hidden="1"/>
    <cellStyle name="Followed Hyperlink" xfId="17281" builtinId="9" hidden="1"/>
    <cellStyle name="Followed Hyperlink" xfId="17282" builtinId="9" hidden="1"/>
    <cellStyle name="Followed Hyperlink" xfId="17283" builtinId="9" hidden="1"/>
    <cellStyle name="Followed Hyperlink" xfId="17284" builtinId="9" hidden="1"/>
    <cellStyle name="Followed Hyperlink" xfId="17285" builtinId="9" hidden="1"/>
    <cellStyle name="Followed Hyperlink" xfId="17286" builtinId="9" hidden="1"/>
    <cellStyle name="Followed Hyperlink" xfId="17287" builtinId="9" hidden="1"/>
    <cellStyle name="Followed Hyperlink" xfId="17288" builtinId="9" hidden="1"/>
    <cellStyle name="Followed Hyperlink" xfId="17289" builtinId="9" hidden="1"/>
    <cellStyle name="Followed Hyperlink" xfId="17290" builtinId="9" hidden="1"/>
    <cellStyle name="Followed Hyperlink" xfId="17291" builtinId="9" hidden="1"/>
    <cellStyle name="Followed Hyperlink" xfId="17292" builtinId="9" hidden="1"/>
    <cellStyle name="Followed Hyperlink" xfId="17293" builtinId="9" hidden="1"/>
    <cellStyle name="Followed Hyperlink" xfId="17294" builtinId="9" hidden="1"/>
    <cellStyle name="Followed Hyperlink" xfId="17295" builtinId="9" hidden="1"/>
    <cellStyle name="Followed Hyperlink" xfId="17296" builtinId="9" hidden="1"/>
    <cellStyle name="Followed Hyperlink" xfId="17297" builtinId="9" hidden="1"/>
    <cellStyle name="Followed Hyperlink" xfId="17298" builtinId="9" hidden="1"/>
    <cellStyle name="Followed Hyperlink" xfId="17299" builtinId="9" hidden="1"/>
    <cellStyle name="Followed Hyperlink" xfId="17300" builtinId="9" hidden="1"/>
    <cellStyle name="Followed Hyperlink" xfId="17301" builtinId="9" hidden="1"/>
    <cellStyle name="Followed Hyperlink" xfId="17302" builtinId="9" hidden="1"/>
    <cellStyle name="Followed Hyperlink" xfId="17303" builtinId="9" hidden="1"/>
    <cellStyle name="Followed Hyperlink" xfId="17304" builtinId="9" hidden="1"/>
    <cellStyle name="Followed Hyperlink" xfId="17305" builtinId="9" hidden="1"/>
    <cellStyle name="Followed Hyperlink" xfId="17306" builtinId="9" hidden="1"/>
    <cellStyle name="Followed Hyperlink" xfId="17307" builtinId="9" hidden="1"/>
    <cellStyle name="Followed Hyperlink" xfId="17308" builtinId="9" hidden="1"/>
    <cellStyle name="Followed Hyperlink" xfId="17309" builtinId="9" hidden="1"/>
    <cellStyle name="Followed Hyperlink" xfId="17310" builtinId="9" hidden="1"/>
    <cellStyle name="Followed Hyperlink" xfId="17311" builtinId="9" hidden="1"/>
    <cellStyle name="Followed Hyperlink" xfId="17312" builtinId="9" hidden="1"/>
    <cellStyle name="Followed Hyperlink" xfId="17313" builtinId="9" hidden="1"/>
    <cellStyle name="Followed Hyperlink" xfId="17314" builtinId="9" hidden="1"/>
    <cellStyle name="Followed Hyperlink" xfId="17315" builtinId="9" hidden="1"/>
    <cellStyle name="Followed Hyperlink" xfId="17316" builtinId="9" hidden="1"/>
    <cellStyle name="Followed Hyperlink" xfId="17317" builtinId="9" hidden="1"/>
    <cellStyle name="Followed Hyperlink" xfId="17318" builtinId="9" hidden="1"/>
    <cellStyle name="Followed Hyperlink" xfId="17319" builtinId="9" hidden="1"/>
    <cellStyle name="Followed Hyperlink" xfId="17320" builtinId="9" hidden="1"/>
    <cellStyle name="Followed Hyperlink" xfId="17321" builtinId="9" hidden="1"/>
    <cellStyle name="Followed Hyperlink" xfId="17322" builtinId="9" hidden="1"/>
    <cellStyle name="Followed Hyperlink" xfId="17323" builtinId="9" hidden="1"/>
    <cellStyle name="Followed Hyperlink" xfId="17324" builtinId="9" hidden="1"/>
    <cellStyle name="Followed Hyperlink" xfId="17325" builtinId="9" hidden="1"/>
    <cellStyle name="Followed Hyperlink" xfId="17326" builtinId="9" hidden="1"/>
    <cellStyle name="Followed Hyperlink" xfId="17327" builtinId="9" hidden="1"/>
    <cellStyle name="Followed Hyperlink" xfId="17328" builtinId="9" hidden="1"/>
    <cellStyle name="Followed Hyperlink" xfId="17329" builtinId="9" hidden="1"/>
    <cellStyle name="Followed Hyperlink" xfId="17330" builtinId="9" hidden="1"/>
    <cellStyle name="Followed Hyperlink" xfId="17331" builtinId="9" hidden="1"/>
    <cellStyle name="Followed Hyperlink" xfId="17332" builtinId="9" hidden="1"/>
    <cellStyle name="Followed Hyperlink" xfId="17333" builtinId="9" hidden="1"/>
    <cellStyle name="Followed Hyperlink" xfId="17334" builtinId="9" hidden="1"/>
    <cellStyle name="Followed Hyperlink" xfId="17335" builtinId="9" hidden="1"/>
    <cellStyle name="Followed Hyperlink" xfId="17336" builtinId="9" hidden="1"/>
    <cellStyle name="Followed Hyperlink" xfId="17143" builtinId="9" hidden="1"/>
    <cellStyle name="Followed Hyperlink" xfId="17159" builtinId="9" hidden="1"/>
    <cellStyle name="Followed Hyperlink" xfId="17162" builtinId="9" hidden="1"/>
    <cellStyle name="Followed Hyperlink" xfId="17083" builtinId="9" hidden="1"/>
    <cellStyle name="Followed Hyperlink" xfId="17081" builtinId="9" hidden="1"/>
    <cellStyle name="Followed Hyperlink" xfId="17166" builtinId="9" hidden="1"/>
    <cellStyle name="Followed Hyperlink" xfId="17158" builtinId="9" hidden="1"/>
    <cellStyle name="Followed Hyperlink" xfId="17168" builtinId="9" hidden="1"/>
    <cellStyle name="Followed Hyperlink" xfId="17169" builtinId="9" hidden="1"/>
    <cellStyle name="Followed Hyperlink" xfId="17163" builtinId="9" hidden="1"/>
    <cellStyle name="Followed Hyperlink" xfId="17160" builtinId="9" hidden="1"/>
    <cellStyle name="Followed Hyperlink" xfId="17165" builtinId="9" hidden="1"/>
    <cellStyle name="Followed Hyperlink" xfId="17190" builtinId="9" hidden="1"/>
    <cellStyle name="Followed Hyperlink" xfId="17183" builtinId="9" hidden="1"/>
    <cellStyle name="Followed Hyperlink" xfId="17176" builtinId="9" hidden="1"/>
    <cellStyle name="Followed Hyperlink" xfId="17192" builtinId="9" hidden="1"/>
    <cellStyle name="Followed Hyperlink" xfId="17181" builtinId="9" hidden="1"/>
    <cellStyle name="Followed Hyperlink" xfId="17164" builtinId="9" hidden="1"/>
    <cellStyle name="Followed Hyperlink" xfId="17178" builtinId="9" hidden="1"/>
    <cellStyle name="Followed Hyperlink" xfId="17084" builtinId="9" hidden="1"/>
    <cellStyle name="Followed Hyperlink" xfId="17187" builtinId="9" hidden="1"/>
    <cellStyle name="Followed Hyperlink" xfId="17180" builtinId="9" hidden="1"/>
    <cellStyle name="Followed Hyperlink" xfId="17082" builtinId="9" hidden="1"/>
    <cellStyle name="Followed Hyperlink" xfId="17185" builtinId="9" hidden="1"/>
    <cellStyle name="Followed Hyperlink" xfId="17182" builtinId="9" hidden="1"/>
    <cellStyle name="Followed Hyperlink" xfId="17175" builtinId="9" hidden="1"/>
    <cellStyle name="Followed Hyperlink" xfId="17191" builtinId="9" hidden="1"/>
    <cellStyle name="Followed Hyperlink" xfId="17184" builtinId="9" hidden="1"/>
    <cellStyle name="Followed Hyperlink" xfId="17174" builtinId="9" hidden="1"/>
    <cellStyle name="Followed Hyperlink" xfId="17186" builtinId="9" hidden="1"/>
    <cellStyle name="Followed Hyperlink" xfId="17179" builtinId="9" hidden="1"/>
    <cellStyle name="Followed Hyperlink" xfId="17173" builtinId="9" hidden="1"/>
    <cellStyle name="Followed Hyperlink" xfId="17188" builtinId="9" hidden="1"/>
    <cellStyle name="Followed Hyperlink" xfId="17177" builtinId="9" hidden="1"/>
    <cellStyle name="Followed Hyperlink" xfId="17189" builtinId="9" hidden="1"/>
    <cellStyle name="Followed Hyperlink" xfId="17337" builtinId="9" hidden="1"/>
    <cellStyle name="Followed Hyperlink" xfId="17338" builtinId="9" hidden="1"/>
    <cellStyle name="Followed Hyperlink" xfId="17339" builtinId="9" hidden="1"/>
    <cellStyle name="Followed Hyperlink" xfId="17340" builtinId="9" hidden="1"/>
    <cellStyle name="Followed Hyperlink" xfId="17341" builtinId="9" hidden="1"/>
    <cellStyle name="Followed Hyperlink" xfId="17342" builtinId="9" hidden="1"/>
    <cellStyle name="Followed Hyperlink" xfId="17343" builtinId="9" hidden="1"/>
    <cellStyle name="Followed Hyperlink" xfId="17344" builtinId="9" hidden="1"/>
    <cellStyle name="Followed Hyperlink" xfId="17345" builtinId="9" hidden="1"/>
    <cellStyle name="Followed Hyperlink" xfId="17346" builtinId="9" hidden="1"/>
    <cellStyle name="Followed Hyperlink" xfId="17347" builtinId="9" hidden="1"/>
    <cellStyle name="Followed Hyperlink" xfId="17348" builtinId="9" hidden="1"/>
    <cellStyle name="Followed Hyperlink" xfId="17349" builtinId="9" hidden="1"/>
    <cellStyle name="Followed Hyperlink" xfId="17350" builtinId="9" hidden="1"/>
    <cellStyle name="Followed Hyperlink" xfId="17351" builtinId="9" hidden="1"/>
    <cellStyle name="Followed Hyperlink" xfId="17352" builtinId="9" hidden="1"/>
    <cellStyle name="Followed Hyperlink" xfId="17353" builtinId="9" hidden="1"/>
    <cellStyle name="Followed Hyperlink" xfId="17354" builtinId="9" hidden="1"/>
    <cellStyle name="Followed Hyperlink" xfId="17355" builtinId="9" hidden="1"/>
    <cellStyle name="Followed Hyperlink" xfId="17356" builtinId="9" hidden="1"/>
    <cellStyle name="Followed Hyperlink" xfId="17357" builtinId="9" hidden="1"/>
    <cellStyle name="Followed Hyperlink" xfId="17358" builtinId="9" hidden="1"/>
    <cellStyle name="Followed Hyperlink" xfId="17360" builtinId="9" hidden="1"/>
    <cellStyle name="Followed Hyperlink" xfId="17361" builtinId="9" hidden="1"/>
    <cellStyle name="Followed Hyperlink" xfId="17362" builtinId="9" hidden="1"/>
    <cellStyle name="Followed Hyperlink" xfId="17363" builtinId="9" hidden="1"/>
    <cellStyle name="Followed Hyperlink" xfId="17364" builtinId="9" hidden="1"/>
    <cellStyle name="Followed Hyperlink" xfId="17365" builtinId="9" hidden="1"/>
    <cellStyle name="Followed Hyperlink" xfId="17366" builtinId="9" hidden="1"/>
    <cellStyle name="Followed Hyperlink" xfId="17367" builtinId="9" hidden="1"/>
    <cellStyle name="Followed Hyperlink" xfId="17368" builtinId="9" hidden="1"/>
    <cellStyle name="Followed Hyperlink" xfId="17369" builtinId="9" hidden="1"/>
    <cellStyle name="Followed Hyperlink" xfId="17370" builtinId="9" hidden="1"/>
    <cellStyle name="Followed Hyperlink" xfId="17371" builtinId="9" hidden="1"/>
    <cellStyle name="Followed Hyperlink" xfId="17372" builtinId="9" hidden="1"/>
    <cellStyle name="Followed Hyperlink" xfId="17373" builtinId="9" hidden="1"/>
    <cellStyle name="Followed Hyperlink" xfId="17408" builtinId="9" hidden="1"/>
    <cellStyle name="Followed Hyperlink" xfId="17407" builtinId="9" hidden="1"/>
    <cellStyle name="Followed Hyperlink" xfId="17170" builtinId="9" hidden="1"/>
    <cellStyle name="Followed Hyperlink" xfId="17171" builtinId="9" hidden="1"/>
    <cellStyle name="Followed Hyperlink" xfId="17382" builtinId="9" hidden="1"/>
    <cellStyle name="Followed Hyperlink" xfId="17380" builtinId="9" hidden="1"/>
    <cellStyle name="Followed Hyperlink" xfId="17359" builtinId="9" hidden="1"/>
    <cellStyle name="Followed Hyperlink" xfId="17377" builtinId="9" hidden="1"/>
    <cellStyle name="Followed Hyperlink" xfId="17376" builtinId="9" hidden="1"/>
    <cellStyle name="Followed Hyperlink" xfId="17375" builtinId="9" hidden="1"/>
    <cellStyle name="Followed Hyperlink" xfId="17374" builtinId="9" hidden="1"/>
    <cellStyle name="Followed Hyperlink" xfId="17378" builtinId="9" hidden="1"/>
    <cellStyle name="Followed Hyperlink" xfId="17384" builtinId="9" hidden="1"/>
    <cellStyle name="Followed Hyperlink" xfId="17383" builtinId="9" hidden="1"/>
    <cellStyle name="Followed Hyperlink" xfId="17381" builtinId="9" hidden="1"/>
    <cellStyle name="Followed Hyperlink" xfId="17379" builtinId="9" hidden="1"/>
    <cellStyle name="Followed Hyperlink" xfId="17403" builtinId="9" hidden="1"/>
    <cellStyle name="Followed Hyperlink" xfId="17399" builtinId="9" hidden="1"/>
    <cellStyle name="Followed Hyperlink" xfId="17395" builtinId="9" hidden="1"/>
    <cellStyle name="Followed Hyperlink" xfId="17391" builtinId="9" hidden="1"/>
    <cellStyle name="Followed Hyperlink" xfId="17387" builtinId="9" hidden="1"/>
    <cellStyle name="Followed Hyperlink" xfId="17167" builtinId="9" hidden="1"/>
    <cellStyle name="Followed Hyperlink" xfId="17406" builtinId="9" hidden="1"/>
    <cellStyle name="Followed Hyperlink" xfId="17402" builtinId="9" hidden="1"/>
    <cellStyle name="Followed Hyperlink" xfId="17398" builtinId="9" hidden="1"/>
    <cellStyle name="Followed Hyperlink" xfId="17394" builtinId="9" hidden="1"/>
    <cellStyle name="Followed Hyperlink" xfId="17390" builtinId="9" hidden="1"/>
    <cellStyle name="Followed Hyperlink" xfId="17386" builtinId="9" hidden="1"/>
    <cellStyle name="Followed Hyperlink" xfId="17405" builtinId="9" hidden="1"/>
    <cellStyle name="Followed Hyperlink" xfId="17401" builtinId="9" hidden="1"/>
    <cellStyle name="Followed Hyperlink" xfId="17397" builtinId="9" hidden="1"/>
    <cellStyle name="Followed Hyperlink" xfId="17393" builtinId="9" hidden="1"/>
    <cellStyle name="Followed Hyperlink" xfId="17389" builtinId="9" hidden="1"/>
    <cellStyle name="Followed Hyperlink" xfId="17409" builtinId="9" hidden="1"/>
    <cellStyle name="Followed Hyperlink" xfId="17161" builtinId="9" hidden="1"/>
    <cellStyle name="Followed Hyperlink" xfId="17404" builtinId="9" hidden="1"/>
    <cellStyle name="Followed Hyperlink" xfId="17400" builtinId="9" hidden="1"/>
    <cellStyle name="Followed Hyperlink" xfId="17396" builtinId="9" hidden="1"/>
    <cellStyle name="Followed Hyperlink" xfId="17392" builtinId="9" hidden="1"/>
    <cellStyle name="Followed Hyperlink" xfId="17388" builtinId="9" hidden="1"/>
    <cellStyle name="Followed Hyperlink" xfId="17385" builtinId="9" hidden="1"/>
    <cellStyle name="Followed Hyperlink" xfId="17410" builtinId="9" hidden="1"/>
    <cellStyle name="Followed Hyperlink" xfId="17411" builtinId="9" hidden="1"/>
    <cellStyle name="Followed Hyperlink" xfId="17412" builtinId="9" hidden="1"/>
    <cellStyle name="Followed Hyperlink" xfId="17413" builtinId="9" hidden="1"/>
    <cellStyle name="Followed Hyperlink" xfId="17414" builtinId="9" hidden="1"/>
    <cellStyle name="Followed Hyperlink" xfId="17415" builtinId="9" hidden="1"/>
    <cellStyle name="Followed Hyperlink" xfId="17416" builtinId="9" hidden="1"/>
    <cellStyle name="Followed Hyperlink" xfId="17417" builtinId="9" hidden="1"/>
    <cellStyle name="Followed Hyperlink" xfId="17418" builtinId="9" hidden="1"/>
    <cellStyle name="Followed Hyperlink" xfId="17419" builtinId="9" hidden="1"/>
    <cellStyle name="Followed Hyperlink" xfId="17420" builtinId="9" hidden="1"/>
    <cellStyle name="Followed Hyperlink" xfId="17421" builtinId="9" hidden="1"/>
    <cellStyle name="Followed Hyperlink" xfId="17422" builtinId="9" hidden="1"/>
    <cellStyle name="Followed Hyperlink" xfId="17423" builtinId="9" hidden="1"/>
    <cellStyle name="Followed Hyperlink" xfId="17424" builtinId="9" hidden="1"/>
    <cellStyle name="Followed Hyperlink" xfId="17425" builtinId="9" hidden="1"/>
    <cellStyle name="Followed Hyperlink" xfId="17426" builtinId="9" hidden="1"/>
    <cellStyle name="Followed Hyperlink" xfId="17427" builtinId="9" hidden="1"/>
    <cellStyle name="Followed Hyperlink" xfId="17428" builtinId="9" hidden="1"/>
    <cellStyle name="Followed Hyperlink" xfId="17429" builtinId="9" hidden="1"/>
    <cellStyle name="Followed Hyperlink" xfId="17430" builtinId="9" hidden="1"/>
    <cellStyle name="Followed Hyperlink" xfId="17431" builtinId="9" hidden="1"/>
    <cellStyle name="Followed Hyperlink" xfId="17432" builtinId="9" hidden="1"/>
    <cellStyle name="Followed Hyperlink" xfId="17433" builtinId="9" hidden="1"/>
    <cellStyle name="Followed Hyperlink" xfId="17434" builtinId="9" hidden="1"/>
    <cellStyle name="Followed Hyperlink" xfId="17435" builtinId="9" hidden="1"/>
    <cellStyle name="Followed Hyperlink" xfId="17436" builtinId="9" hidden="1"/>
    <cellStyle name="Followed Hyperlink" xfId="17437" builtinId="9" hidden="1"/>
    <cellStyle name="Followed Hyperlink" xfId="17438" builtinId="9" hidden="1"/>
    <cellStyle name="Followed Hyperlink" xfId="17439" builtinId="9" hidden="1"/>
    <cellStyle name="Followed Hyperlink" xfId="17440" builtinId="9" hidden="1"/>
    <cellStyle name="Followed Hyperlink" xfId="17443" builtinId="9" hidden="1"/>
    <cellStyle name="Followed Hyperlink" xfId="17444" builtinId="9" hidden="1"/>
    <cellStyle name="Followed Hyperlink" xfId="17445" builtinId="9" hidden="1"/>
    <cellStyle name="Followed Hyperlink" xfId="17446" builtinId="9" hidden="1"/>
    <cellStyle name="Followed Hyperlink" xfId="17447" builtinId="9" hidden="1"/>
    <cellStyle name="Followed Hyperlink" xfId="17448" builtinId="9" hidden="1"/>
    <cellStyle name="Followed Hyperlink" xfId="17449" builtinId="9" hidden="1"/>
    <cellStyle name="Followed Hyperlink" xfId="17450" builtinId="9" hidden="1"/>
    <cellStyle name="Followed Hyperlink" xfId="17451" builtinId="9" hidden="1"/>
    <cellStyle name="Followed Hyperlink" xfId="17452" builtinId="9" hidden="1"/>
    <cellStyle name="Followed Hyperlink" xfId="17453" builtinId="9" hidden="1"/>
    <cellStyle name="Followed Hyperlink" xfId="17454" builtinId="9" hidden="1"/>
    <cellStyle name="Followed Hyperlink" xfId="17455" builtinId="9" hidden="1"/>
    <cellStyle name="Followed Hyperlink" xfId="17456" builtinId="9" hidden="1"/>
    <cellStyle name="Followed Hyperlink" xfId="17457" builtinId="9" hidden="1"/>
    <cellStyle name="Followed Hyperlink" xfId="17458" builtinId="9" hidden="1"/>
    <cellStyle name="Followed Hyperlink" xfId="17459" builtinId="9" hidden="1"/>
    <cellStyle name="Followed Hyperlink" xfId="17460" builtinId="9" hidden="1"/>
    <cellStyle name="Followed Hyperlink" xfId="17461" builtinId="9" hidden="1"/>
    <cellStyle name="Followed Hyperlink" xfId="17462" builtinId="9" hidden="1"/>
    <cellStyle name="Followed Hyperlink" xfId="17463" builtinId="9" hidden="1"/>
    <cellStyle name="Followed Hyperlink" xfId="17464" builtinId="9" hidden="1"/>
    <cellStyle name="Followed Hyperlink" xfId="17465" builtinId="9" hidden="1"/>
    <cellStyle name="Followed Hyperlink" xfId="17466" builtinId="9" hidden="1"/>
    <cellStyle name="Followed Hyperlink" xfId="17467" builtinId="9" hidden="1"/>
    <cellStyle name="Followed Hyperlink" xfId="17468" builtinId="9" hidden="1"/>
    <cellStyle name="Followed Hyperlink" xfId="17469" builtinId="9" hidden="1"/>
    <cellStyle name="Followed Hyperlink" xfId="17470" builtinId="9" hidden="1"/>
    <cellStyle name="Followed Hyperlink" xfId="17471" builtinId="9" hidden="1"/>
    <cellStyle name="Followed Hyperlink" xfId="17472" builtinId="9" hidden="1"/>
    <cellStyle name="Followed Hyperlink" xfId="17473" builtinId="9" hidden="1"/>
    <cellStyle name="Followed Hyperlink" xfId="17474" builtinId="9" hidden="1"/>
    <cellStyle name="Followed Hyperlink" xfId="17475" builtinId="9" hidden="1"/>
    <cellStyle name="Followed Hyperlink" xfId="17476" builtinId="9" hidden="1"/>
    <cellStyle name="Followed Hyperlink" xfId="17477" builtinId="9" hidden="1"/>
    <cellStyle name="Followed Hyperlink" xfId="17478" builtinId="9" hidden="1"/>
    <cellStyle name="Followed Hyperlink" xfId="17479" builtinId="9" hidden="1"/>
    <cellStyle name="Followed Hyperlink" xfId="17480" builtinId="9" hidden="1"/>
    <cellStyle name="Followed Hyperlink" xfId="17481" builtinId="9" hidden="1"/>
    <cellStyle name="Followed Hyperlink" xfId="17482" builtinId="9" hidden="1"/>
    <cellStyle name="Followed Hyperlink" xfId="17483" builtinId="9" hidden="1"/>
    <cellStyle name="Followed Hyperlink" xfId="17484" builtinId="9" hidden="1"/>
    <cellStyle name="Followed Hyperlink" xfId="17485" builtinId="9" hidden="1"/>
    <cellStyle name="Followed Hyperlink" xfId="17486" builtinId="9" hidden="1"/>
    <cellStyle name="Followed Hyperlink" xfId="17487" builtinId="9" hidden="1"/>
    <cellStyle name="Followed Hyperlink" xfId="17488" builtinId="9" hidden="1"/>
    <cellStyle name="Followed Hyperlink" xfId="17489" builtinId="9" hidden="1"/>
    <cellStyle name="Followed Hyperlink" xfId="17490" builtinId="9" hidden="1"/>
    <cellStyle name="Followed Hyperlink" xfId="17491" builtinId="9" hidden="1"/>
    <cellStyle name="Followed Hyperlink" xfId="17492" builtinId="9" hidden="1"/>
    <cellStyle name="Followed Hyperlink" xfId="17493" builtinId="9" hidden="1"/>
    <cellStyle name="Followed Hyperlink" xfId="17494" builtinId="9" hidden="1"/>
    <cellStyle name="Followed Hyperlink" xfId="17495" builtinId="9" hidden="1"/>
    <cellStyle name="Followed Hyperlink" xfId="17496" builtinId="9" hidden="1"/>
    <cellStyle name="Followed Hyperlink" xfId="17497" builtinId="9" hidden="1"/>
    <cellStyle name="Followed Hyperlink" xfId="17498" builtinId="9" hidden="1"/>
    <cellStyle name="Followed Hyperlink" xfId="17499" builtinId="9" hidden="1"/>
    <cellStyle name="Followed Hyperlink" xfId="17500" builtinId="9" hidden="1"/>
    <cellStyle name="Followed Hyperlink" xfId="17501" builtinId="9" hidden="1"/>
    <cellStyle name="Followed Hyperlink" xfId="17502" builtinId="9" hidden="1"/>
    <cellStyle name="Followed Hyperlink" xfId="17503" builtinId="9" hidden="1"/>
    <cellStyle name="Followed Hyperlink" xfId="17504" builtinId="9" hidden="1"/>
    <cellStyle name="Followed Hyperlink" xfId="17505" builtinId="9" hidden="1"/>
    <cellStyle name="Followed Hyperlink" xfId="17506" builtinId="9" hidden="1"/>
    <cellStyle name="Followed Hyperlink" xfId="17507" builtinId="9" hidden="1"/>
    <cellStyle name="Followed Hyperlink" xfId="17508" builtinId="9" hidden="1"/>
    <cellStyle name="Followed Hyperlink" xfId="17509" builtinId="9" hidden="1"/>
    <cellStyle name="Followed Hyperlink" xfId="17510" builtinId="9" hidden="1"/>
    <cellStyle name="Followed Hyperlink" xfId="17511" builtinId="9" hidden="1"/>
    <cellStyle name="Followed Hyperlink" xfId="17512" builtinId="9" hidden="1"/>
    <cellStyle name="Followed Hyperlink" xfId="17513" builtinId="9" hidden="1"/>
    <cellStyle name="Followed Hyperlink" xfId="17514" builtinId="9" hidden="1"/>
    <cellStyle name="Followed Hyperlink" xfId="17674" builtinId="9" hidden="1"/>
    <cellStyle name="Followed Hyperlink" xfId="17675" builtinId="9" hidden="1"/>
    <cellStyle name="Followed Hyperlink" xfId="17676" builtinId="9" hidden="1"/>
    <cellStyle name="Followed Hyperlink" xfId="17677" builtinId="9" hidden="1"/>
    <cellStyle name="Followed Hyperlink" xfId="17678" builtinId="9" hidden="1"/>
    <cellStyle name="Followed Hyperlink" xfId="17679" builtinId="9" hidden="1"/>
    <cellStyle name="Followed Hyperlink" xfId="17680" builtinId="9" hidden="1"/>
    <cellStyle name="Followed Hyperlink" xfId="17681" builtinId="9" hidden="1"/>
    <cellStyle name="Followed Hyperlink" xfId="17682" builtinId="9" hidden="1"/>
    <cellStyle name="Followed Hyperlink" xfId="17683" builtinId="9" hidden="1"/>
    <cellStyle name="Followed Hyperlink" xfId="17684" builtinId="9" hidden="1"/>
    <cellStyle name="Followed Hyperlink" xfId="17685" builtinId="9" hidden="1"/>
    <cellStyle name="Followed Hyperlink" xfId="17686" builtinId="9" hidden="1"/>
    <cellStyle name="Followed Hyperlink" xfId="17687" builtinId="9" hidden="1"/>
    <cellStyle name="Followed Hyperlink" xfId="17688" builtinId="9" hidden="1"/>
    <cellStyle name="Followed Hyperlink" xfId="17689" builtinId="9" hidden="1"/>
    <cellStyle name="Followed Hyperlink" xfId="17690" builtinId="9" hidden="1"/>
    <cellStyle name="Followed Hyperlink" xfId="17691" builtinId="9" hidden="1"/>
    <cellStyle name="Followed Hyperlink" xfId="17692" builtinId="9" hidden="1"/>
    <cellStyle name="Followed Hyperlink" xfId="17693" builtinId="9" hidden="1"/>
    <cellStyle name="Followed Hyperlink" xfId="17694" builtinId="9" hidden="1"/>
    <cellStyle name="Followed Hyperlink" xfId="17695" builtinId="9" hidden="1"/>
    <cellStyle name="Followed Hyperlink" xfId="17696" builtinId="9" hidden="1"/>
    <cellStyle name="Followed Hyperlink" xfId="17697" builtinId="9" hidden="1"/>
    <cellStyle name="Followed Hyperlink" xfId="17698" builtinId="9" hidden="1"/>
    <cellStyle name="Followed Hyperlink" xfId="17699" builtinId="9" hidden="1"/>
    <cellStyle name="Followed Hyperlink" xfId="17700" builtinId="9" hidden="1"/>
    <cellStyle name="Followed Hyperlink" xfId="17701" builtinId="9" hidden="1"/>
    <cellStyle name="Followed Hyperlink" xfId="17702" builtinId="9" hidden="1"/>
    <cellStyle name="Followed Hyperlink" xfId="17703" builtinId="9" hidden="1"/>
    <cellStyle name="Followed Hyperlink" xfId="17704" builtinId="9" hidden="1"/>
    <cellStyle name="Followed Hyperlink" xfId="17705" builtinId="9" hidden="1"/>
    <cellStyle name="Followed Hyperlink" xfId="17706" builtinId="9" hidden="1"/>
    <cellStyle name="Followed Hyperlink" xfId="17707" builtinId="9" hidden="1"/>
    <cellStyle name="Followed Hyperlink" xfId="17708" builtinId="9" hidden="1"/>
    <cellStyle name="Followed Hyperlink" xfId="17709" builtinId="9" hidden="1"/>
    <cellStyle name="Followed Hyperlink" xfId="17710" builtinId="9" hidden="1"/>
    <cellStyle name="Followed Hyperlink" xfId="17711" builtinId="9" hidden="1"/>
    <cellStyle name="Followed Hyperlink" xfId="17712" builtinId="9" hidden="1"/>
    <cellStyle name="Followed Hyperlink" xfId="17713" builtinId="9" hidden="1"/>
    <cellStyle name="Followed Hyperlink" xfId="17714" builtinId="9" hidden="1"/>
    <cellStyle name="Followed Hyperlink" xfId="17715" builtinId="9" hidden="1"/>
    <cellStyle name="Followed Hyperlink" xfId="17716" builtinId="9" hidden="1"/>
    <cellStyle name="Followed Hyperlink" xfId="17717" builtinId="9" hidden="1"/>
    <cellStyle name="Followed Hyperlink" xfId="17718" builtinId="9" hidden="1"/>
    <cellStyle name="Followed Hyperlink" xfId="17719" builtinId="9" hidden="1"/>
    <cellStyle name="Followed Hyperlink" xfId="17720" builtinId="9" hidden="1"/>
    <cellStyle name="Followed Hyperlink" xfId="17721" builtinId="9" hidden="1"/>
    <cellStyle name="Followed Hyperlink" xfId="17722" builtinId="9" hidden="1"/>
    <cellStyle name="Followed Hyperlink" xfId="17723" builtinId="9" hidden="1"/>
    <cellStyle name="Followed Hyperlink" xfId="17724" builtinId="9" hidden="1"/>
    <cellStyle name="Followed Hyperlink" xfId="17725" builtinId="9" hidden="1"/>
    <cellStyle name="Followed Hyperlink" xfId="17726" builtinId="9" hidden="1"/>
    <cellStyle name="Followed Hyperlink" xfId="17727" builtinId="9" hidden="1"/>
    <cellStyle name="Followed Hyperlink" xfId="17728" builtinId="9" hidden="1"/>
    <cellStyle name="Followed Hyperlink" xfId="17729" builtinId="9" hidden="1"/>
    <cellStyle name="Followed Hyperlink" xfId="17730" builtinId="9" hidden="1"/>
    <cellStyle name="Followed Hyperlink" xfId="17731" builtinId="9" hidden="1"/>
    <cellStyle name="Followed Hyperlink" xfId="17732" builtinId="9" hidden="1"/>
    <cellStyle name="Followed Hyperlink" xfId="17733" builtinId="9" hidden="1"/>
    <cellStyle name="Followed Hyperlink" xfId="17734" builtinId="9" hidden="1"/>
    <cellStyle name="Followed Hyperlink" xfId="17735" builtinId="9" hidden="1"/>
    <cellStyle name="Followed Hyperlink" xfId="17736" builtinId="9" hidden="1"/>
    <cellStyle name="Followed Hyperlink" xfId="17737" builtinId="9" hidden="1"/>
    <cellStyle name="Followed Hyperlink" xfId="17738" builtinId="9" hidden="1"/>
    <cellStyle name="Followed Hyperlink" xfId="17739" builtinId="9" hidden="1"/>
    <cellStyle name="Followed Hyperlink" xfId="17740" builtinId="9" hidden="1"/>
    <cellStyle name="Followed Hyperlink" xfId="17741" builtinId="9" hidden="1"/>
    <cellStyle name="Followed Hyperlink" xfId="17742" builtinId="9" hidden="1"/>
    <cellStyle name="Followed Hyperlink" xfId="17743" builtinId="9" hidden="1"/>
    <cellStyle name="Followed Hyperlink" xfId="17744" builtinId="9" hidden="1"/>
    <cellStyle name="Followed Hyperlink" xfId="17745" builtinId="9" hidden="1"/>
    <cellStyle name="Followed Hyperlink" xfId="17779" builtinId="9" hidden="1"/>
    <cellStyle name="Followed Hyperlink" xfId="17780" builtinId="9" hidden="1"/>
    <cellStyle name="Followed Hyperlink" xfId="17781" builtinId="9" hidden="1"/>
    <cellStyle name="Followed Hyperlink" xfId="17782" builtinId="9" hidden="1"/>
    <cellStyle name="Followed Hyperlink" xfId="17783" builtinId="9" hidden="1"/>
    <cellStyle name="Followed Hyperlink" xfId="17784" builtinId="9" hidden="1"/>
    <cellStyle name="Followed Hyperlink" xfId="17785" builtinId="9" hidden="1"/>
    <cellStyle name="Followed Hyperlink" xfId="17786" builtinId="9" hidden="1"/>
    <cellStyle name="Followed Hyperlink" xfId="17787" builtinId="9" hidden="1"/>
    <cellStyle name="Followed Hyperlink" xfId="17788" builtinId="9" hidden="1"/>
    <cellStyle name="Followed Hyperlink" xfId="17789" builtinId="9" hidden="1"/>
    <cellStyle name="Followed Hyperlink" xfId="17790" builtinId="9" hidden="1"/>
    <cellStyle name="Followed Hyperlink" xfId="17791" builtinId="9" hidden="1"/>
    <cellStyle name="Followed Hyperlink" xfId="17792" builtinId="9" hidden="1"/>
    <cellStyle name="Followed Hyperlink" xfId="17793" builtinId="9" hidden="1"/>
    <cellStyle name="Followed Hyperlink" xfId="17794" builtinId="9" hidden="1"/>
    <cellStyle name="Followed Hyperlink" xfId="17795" builtinId="9" hidden="1"/>
    <cellStyle name="Followed Hyperlink" xfId="17796" builtinId="9" hidden="1"/>
    <cellStyle name="Followed Hyperlink" xfId="17797" builtinId="9" hidden="1"/>
    <cellStyle name="Followed Hyperlink" xfId="17798" builtinId="9" hidden="1"/>
    <cellStyle name="Followed Hyperlink" xfId="17799" builtinId="9" hidden="1"/>
    <cellStyle name="Followed Hyperlink" xfId="17800" builtinId="9" hidden="1"/>
    <cellStyle name="Followed Hyperlink" xfId="17801" builtinId="9" hidden="1"/>
    <cellStyle name="Followed Hyperlink" xfId="17802" builtinId="9" hidden="1"/>
    <cellStyle name="Followed Hyperlink" xfId="17803" builtinId="9" hidden="1"/>
    <cellStyle name="Followed Hyperlink" xfId="17804" builtinId="9" hidden="1"/>
    <cellStyle name="Followed Hyperlink" xfId="17805" builtinId="9" hidden="1"/>
    <cellStyle name="Followed Hyperlink" xfId="17806" builtinId="9" hidden="1"/>
    <cellStyle name="Followed Hyperlink" xfId="17807" builtinId="9" hidden="1"/>
    <cellStyle name="Followed Hyperlink" xfId="17808" builtinId="9" hidden="1"/>
    <cellStyle name="Followed Hyperlink" xfId="17809" builtinId="9" hidden="1"/>
    <cellStyle name="Followed Hyperlink" xfId="17810" builtinId="9" hidden="1"/>
    <cellStyle name="Followed Hyperlink" xfId="17811" builtinId="9" hidden="1"/>
    <cellStyle name="Followed Hyperlink" xfId="17812" builtinId="9" hidden="1"/>
    <cellStyle name="Followed Hyperlink" xfId="17813" builtinId="9" hidden="1"/>
    <cellStyle name="Followed Hyperlink" xfId="17814" builtinId="9" hidden="1"/>
    <cellStyle name="Followed Hyperlink" xfId="17815" builtinId="9" hidden="1"/>
    <cellStyle name="Followed Hyperlink" xfId="17816" builtinId="9" hidden="1"/>
    <cellStyle name="Followed Hyperlink" xfId="17817" builtinId="9" hidden="1"/>
    <cellStyle name="Followed Hyperlink" xfId="17818" builtinId="9" hidden="1"/>
    <cellStyle name="Followed Hyperlink" xfId="17819" builtinId="9" hidden="1"/>
    <cellStyle name="Followed Hyperlink" xfId="17820" builtinId="9" hidden="1"/>
    <cellStyle name="Followed Hyperlink" xfId="17821" builtinId="9" hidden="1"/>
    <cellStyle name="Followed Hyperlink" xfId="17822" builtinId="9" hidden="1"/>
    <cellStyle name="Followed Hyperlink" xfId="17823" builtinId="9" hidden="1"/>
    <cellStyle name="Followed Hyperlink" xfId="17824" builtinId="9" hidden="1"/>
    <cellStyle name="Followed Hyperlink" xfId="17825" builtinId="9" hidden="1"/>
    <cellStyle name="Followed Hyperlink" xfId="17826" builtinId="9" hidden="1"/>
    <cellStyle name="Followed Hyperlink" xfId="17827" builtinId="9" hidden="1"/>
    <cellStyle name="Followed Hyperlink" xfId="17828" builtinId="9" hidden="1"/>
    <cellStyle name="Followed Hyperlink" xfId="17829" builtinId="9" hidden="1"/>
    <cellStyle name="Followed Hyperlink" xfId="17830" builtinId="9" hidden="1"/>
    <cellStyle name="Followed Hyperlink" xfId="17831" builtinId="9" hidden="1"/>
    <cellStyle name="Followed Hyperlink" xfId="17832" builtinId="9" hidden="1"/>
    <cellStyle name="Followed Hyperlink" xfId="17833" builtinId="9" hidden="1"/>
    <cellStyle name="Followed Hyperlink" xfId="17834" builtinId="9" hidden="1"/>
    <cellStyle name="Followed Hyperlink" xfId="17835" builtinId="9" hidden="1"/>
    <cellStyle name="Followed Hyperlink" xfId="17836" builtinId="9" hidden="1"/>
    <cellStyle name="Followed Hyperlink" xfId="17837" builtinId="9" hidden="1"/>
    <cellStyle name="Followed Hyperlink" xfId="17838" builtinId="9" hidden="1"/>
    <cellStyle name="Followed Hyperlink" xfId="17839" builtinId="9" hidden="1"/>
    <cellStyle name="Followed Hyperlink" xfId="17840" builtinId="9" hidden="1"/>
    <cellStyle name="Followed Hyperlink" xfId="17841" builtinId="9" hidden="1"/>
    <cellStyle name="Followed Hyperlink" xfId="17842" builtinId="9" hidden="1"/>
    <cellStyle name="Followed Hyperlink" xfId="17843" builtinId="9" hidden="1"/>
    <cellStyle name="Followed Hyperlink" xfId="17844" builtinId="9" hidden="1"/>
    <cellStyle name="Followed Hyperlink" xfId="17845" builtinId="9" hidden="1"/>
    <cellStyle name="Followed Hyperlink" xfId="17846" builtinId="9" hidden="1"/>
    <cellStyle name="Followed Hyperlink" xfId="17847" builtinId="9" hidden="1"/>
    <cellStyle name="Followed Hyperlink" xfId="17848" builtinId="9" hidden="1"/>
    <cellStyle name="Followed Hyperlink" xfId="17849" builtinId="9" hidden="1"/>
    <cellStyle name="Followed Hyperlink" xfId="17850" builtinId="9" hidden="1"/>
    <cellStyle name="Followed Hyperlink" xfId="17751" builtinId="9" hidden="1"/>
    <cellStyle name="Followed Hyperlink" xfId="17756" builtinId="9" hidden="1"/>
    <cellStyle name="Followed Hyperlink" xfId="17748" builtinId="9" hidden="1"/>
    <cellStyle name="Followed Hyperlink" xfId="17757" builtinId="9" hidden="1"/>
    <cellStyle name="Followed Hyperlink" xfId="17747" builtinId="9" hidden="1"/>
    <cellStyle name="Followed Hyperlink" xfId="17754" builtinId="9" hidden="1"/>
    <cellStyle name="Followed Hyperlink" xfId="17673" builtinId="9" hidden="1"/>
    <cellStyle name="Followed Hyperlink" xfId="17753" builtinId="9" hidden="1"/>
    <cellStyle name="Followed Hyperlink" xfId="17746" builtinId="9" hidden="1"/>
    <cellStyle name="Followed Hyperlink" xfId="17752" builtinId="9" hidden="1"/>
    <cellStyle name="Followed Hyperlink" xfId="17775" builtinId="9" hidden="1"/>
    <cellStyle name="Followed Hyperlink" xfId="17755" builtinId="9" hidden="1"/>
    <cellStyle name="Followed Hyperlink" xfId="17750" builtinId="9" hidden="1"/>
    <cellStyle name="Followed Hyperlink" xfId="17749" builtinId="9" hidden="1"/>
    <cellStyle name="Followed Hyperlink" xfId="17758" builtinId="9" hidden="1"/>
    <cellStyle name="Followed Hyperlink" xfId="17772" builtinId="9" hidden="1"/>
    <cellStyle name="Followed Hyperlink" xfId="17770" builtinId="9" hidden="1"/>
    <cellStyle name="Followed Hyperlink" xfId="17763" builtinId="9" hidden="1"/>
    <cellStyle name="Followed Hyperlink" xfId="17778" builtinId="9" hidden="1"/>
    <cellStyle name="Followed Hyperlink" xfId="17768" builtinId="9" hidden="1"/>
    <cellStyle name="Followed Hyperlink" xfId="17853" builtinId="9" hidden="1"/>
    <cellStyle name="Followed Hyperlink" xfId="17761" builtinId="9" hidden="1"/>
    <cellStyle name="Followed Hyperlink" xfId="17776" builtinId="9" hidden="1"/>
    <cellStyle name="Followed Hyperlink" xfId="17773" builtinId="9" hidden="1"/>
    <cellStyle name="Followed Hyperlink" xfId="17767" builtinId="9" hidden="1"/>
    <cellStyle name="Followed Hyperlink" xfId="17672" builtinId="9" hidden="1"/>
    <cellStyle name="Followed Hyperlink" xfId="17852" builtinId="9" hidden="1"/>
    <cellStyle name="Followed Hyperlink" xfId="17765" builtinId="9" hidden="1"/>
    <cellStyle name="Followed Hyperlink" xfId="17762" builtinId="9" hidden="1"/>
    <cellStyle name="Followed Hyperlink" xfId="17777" builtinId="9" hidden="1"/>
    <cellStyle name="Followed Hyperlink" xfId="17771" builtinId="9" hidden="1"/>
    <cellStyle name="Followed Hyperlink" xfId="17760" builtinId="9" hidden="1"/>
    <cellStyle name="Followed Hyperlink" xfId="17851" builtinId="9" hidden="1"/>
    <cellStyle name="Followed Hyperlink" xfId="17769" builtinId="9" hidden="1"/>
    <cellStyle name="Followed Hyperlink" xfId="17766" builtinId="9" hidden="1"/>
    <cellStyle name="Followed Hyperlink" xfId="17759" builtinId="9" hidden="1"/>
    <cellStyle name="Followed Hyperlink" xfId="17774" builtinId="9" hidden="1"/>
    <cellStyle name="Followed Hyperlink" xfId="17764" builtinId="9" hidden="1"/>
    <cellStyle name="Followed Hyperlink" xfId="17854" builtinId="9" hidden="1"/>
    <cellStyle name="Followed Hyperlink" xfId="17855" builtinId="9" hidden="1"/>
    <cellStyle name="Followed Hyperlink" xfId="17856" builtinId="9" hidden="1"/>
    <cellStyle name="Followed Hyperlink" xfId="17857" builtinId="9" hidden="1"/>
    <cellStyle name="Followed Hyperlink" xfId="17858" builtinId="9" hidden="1"/>
    <cellStyle name="Followed Hyperlink" xfId="17859" builtinId="9" hidden="1"/>
    <cellStyle name="Followed Hyperlink" xfId="17860" builtinId="9" hidden="1"/>
    <cellStyle name="Followed Hyperlink" xfId="17861" builtinId="9" hidden="1"/>
    <cellStyle name="Followed Hyperlink" xfId="17862" builtinId="9" hidden="1"/>
    <cellStyle name="Followed Hyperlink" xfId="17863" builtinId="9" hidden="1"/>
    <cellStyle name="Followed Hyperlink" xfId="17864" builtinId="9" hidden="1"/>
    <cellStyle name="Followed Hyperlink" xfId="17865" builtinId="9" hidden="1"/>
    <cellStyle name="Followed Hyperlink" xfId="17866" builtinId="9" hidden="1"/>
    <cellStyle name="Followed Hyperlink" xfId="17867" builtinId="9" hidden="1"/>
    <cellStyle name="Followed Hyperlink" xfId="17868" builtinId="9" hidden="1"/>
    <cellStyle name="Followed Hyperlink" xfId="17869" builtinId="9" hidden="1"/>
    <cellStyle name="Followed Hyperlink" xfId="17870" builtinId="9" hidden="1"/>
    <cellStyle name="Followed Hyperlink" xfId="17871" builtinId="9" hidden="1"/>
    <cellStyle name="Followed Hyperlink" xfId="17872" builtinId="9" hidden="1"/>
    <cellStyle name="Followed Hyperlink" xfId="17873" builtinId="9" hidden="1"/>
    <cellStyle name="Followed Hyperlink" xfId="17874" builtinId="9" hidden="1"/>
    <cellStyle name="Followed Hyperlink" xfId="17875" builtinId="9" hidden="1"/>
    <cellStyle name="Followed Hyperlink" xfId="17876" builtinId="9" hidden="1"/>
    <cellStyle name="Followed Hyperlink" xfId="17877" builtinId="9" hidden="1"/>
    <cellStyle name="Followed Hyperlink" xfId="17878" builtinId="9" hidden="1"/>
    <cellStyle name="Followed Hyperlink" xfId="17879" builtinId="9" hidden="1"/>
    <cellStyle name="Followed Hyperlink" xfId="17880" builtinId="9" hidden="1"/>
    <cellStyle name="Followed Hyperlink" xfId="17881" builtinId="9" hidden="1"/>
    <cellStyle name="Followed Hyperlink" xfId="17882" builtinId="9" hidden="1"/>
    <cellStyle name="Followed Hyperlink" xfId="17883" builtinId="9" hidden="1"/>
    <cellStyle name="Followed Hyperlink" xfId="17884" builtinId="9" hidden="1"/>
    <cellStyle name="Followed Hyperlink" xfId="17885" builtinId="9" hidden="1"/>
    <cellStyle name="Followed Hyperlink" xfId="17886" builtinId="9" hidden="1"/>
    <cellStyle name="Followed Hyperlink" xfId="17887" builtinId="9" hidden="1"/>
    <cellStyle name="Followed Hyperlink" xfId="17892" builtinId="9" hidden="1"/>
    <cellStyle name="Followed Hyperlink" xfId="17893" builtinId="9" hidden="1"/>
    <cellStyle name="Followed Hyperlink" xfId="17894" builtinId="9" hidden="1"/>
    <cellStyle name="Followed Hyperlink" xfId="17895" builtinId="9" hidden="1"/>
    <cellStyle name="Followed Hyperlink" xfId="17896" builtinId="9" hidden="1"/>
    <cellStyle name="Followed Hyperlink" xfId="17897" builtinId="9" hidden="1"/>
    <cellStyle name="Followed Hyperlink" xfId="17898" builtinId="9" hidden="1"/>
    <cellStyle name="Followed Hyperlink" xfId="17899" builtinId="9" hidden="1"/>
    <cellStyle name="Followed Hyperlink" xfId="17900" builtinId="9" hidden="1"/>
    <cellStyle name="Followed Hyperlink" xfId="17901" builtinId="9" hidden="1"/>
    <cellStyle name="Followed Hyperlink" xfId="17902" builtinId="9" hidden="1"/>
    <cellStyle name="Followed Hyperlink" xfId="17903" builtinId="9" hidden="1"/>
    <cellStyle name="Followed Hyperlink" xfId="17904" builtinId="9" hidden="1"/>
    <cellStyle name="Followed Hyperlink" xfId="17905" builtinId="9" hidden="1"/>
    <cellStyle name="Followed Hyperlink" xfId="17906" builtinId="9" hidden="1"/>
    <cellStyle name="Followed Hyperlink" xfId="17907" builtinId="9" hidden="1"/>
    <cellStyle name="Followed Hyperlink" xfId="17908" builtinId="9" hidden="1"/>
    <cellStyle name="Followed Hyperlink" xfId="17909" builtinId="9" hidden="1"/>
    <cellStyle name="Followed Hyperlink" xfId="17910" builtinId="9" hidden="1"/>
    <cellStyle name="Followed Hyperlink" xfId="17911" builtinId="9" hidden="1"/>
    <cellStyle name="Followed Hyperlink" xfId="17912" builtinId="9" hidden="1"/>
    <cellStyle name="Followed Hyperlink" xfId="17913" builtinId="9" hidden="1"/>
    <cellStyle name="Followed Hyperlink" xfId="17914" builtinId="9" hidden="1"/>
    <cellStyle name="Followed Hyperlink" xfId="17915" builtinId="9" hidden="1"/>
    <cellStyle name="Followed Hyperlink" xfId="17916" builtinId="9" hidden="1"/>
    <cellStyle name="Followed Hyperlink" xfId="17917" builtinId="9" hidden="1"/>
    <cellStyle name="Followed Hyperlink" xfId="17918" builtinId="9" hidden="1"/>
    <cellStyle name="Followed Hyperlink" xfId="17919" builtinId="9" hidden="1"/>
    <cellStyle name="Followed Hyperlink" xfId="17920" builtinId="9" hidden="1"/>
    <cellStyle name="Followed Hyperlink" xfId="17921" builtinId="9" hidden="1"/>
    <cellStyle name="Followed Hyperlink" xfId="17922" builtinId="9" hidden="1"/>
    <cellStyle name="Followed Hyperlink" xfId="17923" builtinId="9" hidden="1"/>
    <cellStyle name="Followed Hyperlink" xfId="17924" builtinId="9" hidden="1"/>
    <cellStyle name="Followed Hyperlink" xfId="17925" builtinId="9" hidden="1"/>
    <cellStyle name="Followed Hyperlink" xfId="17926" builtinId="9" hidden="1"/>
    <cellStyle name="Followed Hyperlink" xfId="17927" builtinId="9" hidden="1"/>
    <cellStyle name="Followed Hyperlink" xfId="17928" builtinId="9" hidden="1"/>
    <cellStyle name="Followed Hyperlink" xfId="17929" builtinId="9" hidden="1"/>
    <cellStyle name="Followed Hyperlink" xfId="17930" builtinId="9" hidden="1"/>
    <cellStyle name="Followed Hyperlink" xfId="17931" builtinId="9" hidden="1"/>
    <cellStyle name="Followed Hyperlink" xfId="17932" builtinId="9" hidden="1"/>
    <cellStyle name="Followed Hyperlink" xfId="17933" builtinId="9" hidden="1"/>
    <cellStyle name="Followed Hyperlink" xfId="17934" builtinId="9" hidden="1"/>
    <cellStyle name="Followed Hyperlink" xfId="17935" builtinId="9" hidden="1"/>
    <cellStyle name="Followed Hyperlink" xfId="17936" builtinId="9" hidden="1"/>
    <cellStyle name="Followed Hyperlink" xfId="17937" builtinId="9" hidden="1"/>
    <cellStyle name="Followed Hyperlink" xfId="17938" builtinId="9" hidden="1"/>
    <cellStyle name="Followed Hyperlink" xfId="17939" builtinId="9" hidden="1"/>
    <cellStyle name="Followed Hyperlink" xfId="17940" builtinId="9" hidden="1"/>
    <cellStyle name="Followed Hyperlink" xfId="17941" builtinId="9" hidden="1"/>
    <cellStyle name="Followed Hyperlink" xfId="17942" builtinId="9" hidden="1"/>
    <cellStyle name="Followed Hyperlink" xfId="17943" builtinId="9" hidden="1"/>
    <cellStyle name="Followed Hyperlink" xfId="17944" builtinId="9" hidden="1"/>
    <cellStyle name="Followed Hyperlink" xfId="17945" builtinId="9" hidden="1"/>
    <cellStyle name="Followed Hyperlink" xfId="17946" builtinId="9" hidden="1"/>
    <cellStyle name="Followed Hyperlink" xfId="17947" builtinId="9" hidden="1"/>
    <cellStyle name="Followed Hyperlink" xfId="17948" builtinId="9" hidden="1"/>
    <cellStyle name="Followed Hyperlink" xfId="17949" builtinId="9" hidden="1"/>
    <cellStyle name="Followed Hyperlink" xfId="17951" builtinId="9" hidden="1"/>
    <cellStyle name="Followed Hyperlink" xfId="17952" builtinId="9" hidden="1"/>
    <cellStyle name="Followed Hyperlink" xfId="17953" builtinId="9" hidden="1"/>
    <cellStyle name="Followed Hyperlink" xfId="17954" builtinId="9" hidden="1"/>
    <cellStyle name="Followed Hyperlink" xfId="17955" builtinId="9" hidden="1"/>
    <cellStyle name="Followed Hyperlink" xfId="17956" builtinId="9" hidden="1"/>
    <cellStyle name="Followed Hyperlink" xfId="17957" builtinId="9" hidden="1"/>
    <cellStyle name="Followed Hyperlink" xfId="17958" builtinId="9" hidden="1"/>
    <cellStyle name="Followed Hyperlink" xfId="17959" builtinId="9" hidden="1"/>
    <cellStyle name="Followed Hyperlink" xfId="17960" builtinId="9" hidden="1"/>
    <cellStyle name="Followed Hyperlink" xfId="17961" builtinId="9" hidden="1"/>
    <cellStyle name="Followed Hyperlink" xfId="17962" builtinId="9" hidden="1"/>
    <cellStyle name="Followed Hyperlink" xfId="17963" builtinId="9" hidden="1"/>
    <cellStyle name="Followed Hyperlink" xfId="17964" builtinId="9" hidden="1"/>
    <cellStyle name="Followed Hyperlink" xfId="17979" builtinId="9" hidden="1"/>
    <cellStyle name="Followed Hyperlink" xfId="18000" builtinId="9" hidden="1"/>
    <cellStyle name="Followed Hyperlink" xfId="18001" builtinId="9" hidden="1"/>
    <cellStyle name="Followed Hyperlink" xfId="18002" builtinId="9" hidden="1"/>
    <cellStyle name="Followed Hyperlink" xfId="18003" builtinId="9" hidden="1"/>
    <cellStyle name="Followed Hyperlink" xfId="18004" builtinId="9" hidden="1"/>
    <cellStyle name="Followed Hyperlink" xfId="18005" builtinId="9" hidden="1"/>
    <cellStyle name="Followed Hyperlink" xfId="18006" builtinId="9" hidden="1"/>
    <cellStyle name="Followed Hyperlink" xfId="18007" builtinId="9" hidden="1"/>
    <cellStyle name="Followed Hyperlink" xfId="18008" builtinId="9" hidden="1"/>
    <cellStyle name="Followed Hyperlink" xfId="18009" builtinId="9" hidden="1"/>
    <cellStyle name="Followed Hyperlink" xfId="18010" builtinId="9" hidden="1"/>
    <cellStyle name="Followed Hyperlink" xfId="18011" builtinId="9" hidden="1"/>
    <cellStyle name="Followed Hyperlink" xfId="18012" builtinId="9" hidden="1"/>
    <cellStyle name="Followed Hyperlink" xfId="18013" builtinId="9" hidden="1"/>
    <cellStyle name="Followed Hyperlink" xfId="18014" builtinId="9" hidden="1"/>
    <cellStyle name="Followed Hyperlink" xfId="18015" builtinId="9" hidden="1"/>
    <cellStyle name="Followed Hyperlink" xfId="18016" builtinId="9" hidden="1"/>
    <cellStyle name="Followed Hyperlink" xfId="18017" builtinId="9" hidden="1"/>
    <cellStyle name="Followed Hyperlink" xfId="18018" builtinId="9" hidden="1"/>
    <cellStyle name="Followed Hyperlink" xfId="18019" builtinId="9" hidden="1"/>
    <cellStyle name="Followed Hyperlink" xfId="18020" builtinId="9" hidden="1"/>
    <cellStyle name="Followed Hyperlink" xfId="18021" builtinId="9" hidden="1"/>
    <cellStyle name="Followed Hyperlink" xfId="18022" builtinId="9" hidden="1"/>
    <cellStyle name="Followed Hyperlink" xfId="18023" builtinId="9" hidden="1"/>
    <cellStyle name="Followed Hyperlink" xfId="18024" builtinId="9" hidden="1"/>
    <cellStyle name="Followed Hyperlink" xfId="18025" builtinId="9" hidden="1"/>
    <cellStyle name="Followed Hyperlink" xfId="18026" builtinId="9" hidden="1"/>
    <cellStyle name="Followed Hyperlink" xfId="18027" builtinId="9" hidden="1"/>
    <cellStyle name="Followed Hyperlink" xfId="18028" builtinId="9" hidden="1"/>
    <cellStyle name="Followed Hyperlink" xfId="18029" builtinId="9" hidden="1"/>
    <cellStyle name="Followed Hyperlink" xfId="18030" builtinId="9" hidden="1"/>
    <cellStyle name="Followed Hyperlink" xfId="18031" builtinId="9" hidden="1"/>
    <cellStyle name="Followed Hyperlink" xfId="18032" builtinId="9" hidden="1"/>
    <cellStyle name="Followed Hyperlink" xfId="18033" builtinId="9" hidden="1"/>
    <cellStyle name="Followed Hyperlink" xfId="18034" builtinId="9" hidden="1"/>
    <cellStyle name="Followed Hyperlink" xfId="18035" builtinId="9" hidden="1"/>
    <cellStyle name="Followed Hyperlink" xfId="18036" builtinId="9" hidden="1"/>
    <cellStyle name="Followed Hyperlink" xfId="18037" builtinId="9" hidden="1"/>
    <cellStyle name="Followed Hyperlink" xfId="18038" builtinId="9" hidden="1"/>
    <cellStyle name="Followed Hyperlink" xfId="18039" builtinId="9" hidden="1"/>
    <cellStyle name="Followed Hyperlink" xfId="18040" builtinId="9" hidden="1"/>
    <cellStyle name="Followed Hyperlink" xfId="18041" builtinId="9" hidden="1"/>
    <cellStyle name="Followed Hyperlink" xfId="18042" builtinId="9" hidden="1"/>
    <cellStyle name="Followed Hyperlink" xfId="18043" builtinId="9" hidden="1"/>
    <cellStyle name="Followed Hyperlink" xfId="18044" builtinId="9" hidden="1"/>
    <cellStyle name="Followed Hyperlink" xfId="18045" builtinId="9" hidden="1"/>
    <cellStyle name="Followed Hyperlink" xfId="18046" builtinId="9" hidden="1"/>
    <cellStyle name="Followed Hyperlink" xfId="18047" builtinId="9" hidden="1"/>
    <cellStyle name="Followed Hyperlink" xfId="18048" builtinId="9" hidden="1"/>
    <cellStyle name="Followed Hyperlink" xfId="18049" builtinId="9" hidden="1"/>
    <cellStyle name="Followed Hyperlink" xfId="18050" builtinId="9" hidden="1"/>
    <cellStyle name="Followed Hyperlink" xfId="18051" builtinId="9" hidden="1"/>
    <cellStyle name="Followed Hyperlink" xfId="18052" builtinId="9" hidden="1"/>
    <cellStyle name="Followed Hyperlink" xfId="18053" builtinId="9" hidden="1"/>
    <cellStyle name="Followed Hyperlink" xfId="18054" builtinId="9" hidden="1"/>
    <cellStyle name="Followed Hyperlink" xfId="18055" builtinId="9" hidden="1"/>
    <cellStyle name="Followed Hyperlink" xfId="18056" builtinId="9" hidden="1"/>
    <cellStyle name="Followed Hyperlink" xfId="18057" builtinId="9" hidden="1"/>
    <cellStyle name="Followed Hyperlink" xfId="18058" builtinId="9" hidden="1"/>
    <cellStyle name="Followed Hyperlink" xfId="18059" builtinId="9" hidden="1"/>
    <cellStyle name="Followed Hyperlink" xfId="18060" builtinId="9" hidden="1"/>
    <cellStyle name="Followed Hyperlink" xfId="18061" builtinId="9" hidden="1"/>
    <cellStyle name="Followed Hyperlink" xfId="18062" builtinId="9" hidden="1"/>
    <cellStyle name="Followed Hyperlink" xfId="18063" builtinId="9" hidden="1"/>
    <cellStyle name="Followed Hyperlink" xfId="18064" builtinId="9" hidden="1"/>
    <cellStyle name="Followed Hyperlink" xfId="18065" builtinId="9" hidden="1"/>
    <cellStyle name="Followed Hyperlink" xfId="18066" builtinId="9" hidden="1"/>
    <cellStyle name="Followed Hyperlink" xfId="18067" builtinId="9" hidden="1"/>
    <cellStyle name="Followed Hyperlink" xfId="18068" builtinId="9" hidden="1"/>
    <cellStyle name="Followed Hyperlink" xfId="18069" builtinId="9" hidden="1"/>
    <cellStyle name="Followed Hyperlink" xfId="18070" builtinId="9" hidden="1"/>
    <cellStyle name="Followed Hyperlink" xfId="18071" builtinId="9" hidden="1"/>
    <cellStyle name="Followed Hyperlink" xfId="18072" builtinId="9" hidden="1"/>
    <cellStyle name="Followed Hyperlink" xfId="18073" builtinId="9" hidden="1"/>
    <cellStyle name="Followed Hyperlink" xfId="18074" builtinId="9" hidden="1"/>
    <cellStyle name="Followed Hyperlink" xfId="18075" builtinId="9" hidden="1"/>
    <cellStyle name="Followed Hyperlink" xfId="18076" builtinId="9" hidden="1"/>
    <cellStyle name="Followed Hyperlink" xfId="18077" builtinId="9" hidden="1"/>
    <cellStyle name="Followed Hyperlink" xfId="18078" builtinId="9" hidden="1"/>
    <cellStyle name="Followed Hyperlink" xfId="18079" builtinId="9" hidden="1"/>
    <cellStyle name="Followed Hyperlink" xfId="18080" builtinId="9" hidden="1"/>
    <cellStyle name="Followed Hyperlink" xfId="18081" builtinId="9" hidden="1"/>
    <cellStyle name="Followed Hyperlink" xfId="18082" builtinId="9" hidden="1"/>
    <cellStyle name="Followed Hyperlink" xfId="18083" builtinId="9" hidden="1"/>
    <cellStyle name="Followed Hyperlink" xfId="18084" builtinId="9" hidden="1"/>
    <cellStyle name="Followed Hyperlink" xfId="18085" builtinId="9" hidden="1"/>
    <cellStyle name="Followed Hyperlink" xfId="18086" builtinId="9" hidden="1"/>
    <cellStyle name="Followed Hyperlink" xfId="18087" builtinId="9" hidden="1"/>
    <cellStyle name="Followed Hyperlink" xfId="18088" builtinId="9" hidden="1"/>
    <cellStyle name="Followed Hyperlink" xfId="18089" builtinId="9" hidden="1"/>
    <cellStyle name="Followed Hyperlink" xfId="18090" builtinId="9" hidden="1"/>
    <cellStyle name="Followed Hyperlink" xfId="18091" builtinId="9" hidden="1"/>
    <cellStyle name="Followed Hyperlink" xfId="18092" builtinId="9" hidden="1"/>
    <cellStyle name="Followed Hyperlink" xfId="18093" builtinId="9" hidden="1"/>
    <cellStyle name="Followed Hyperlink" xfId="18094" builtinId="9" hidden="1"/>
    <cellStyle name="Followed Hyperlink" xfId="18095" builtinId="9" hidden="1"/>
    <cellStyle name="Followed Hyperlink" xfId="18096" builtinId="9" hidden="1"/>
    <cellStyle name="Followed Hyperlink" xfId="18097" builtinId="9" hidden="1"/>
    <cellStyle name="Followed Hyperlink" xfId="18098" builtinId="9" hidden="1"/>
    <cellStyle name="Followed Hyperlink" xfId="18099" builtinId="9" hidden="1"/>
    <cellStyle name="Followed Hyperlink" xfId="18100" builtinId="9" hidden="1"/>
    <cellStyle name="Followed Hyperlink" xfId="18101" builtinId="9" hidden="1"/>
    <cellStyle name="Followed Hyperlink" xfId="18102" builtinId="9" hidden="1"/>
    <cellStyle name="Followed Hyperlink" xfId="18103" builtinId="9" hidden="1"/>
    <cellStyle name="Followed Hyperlink" xfId="18104" builtinId="9" hidden="1"/>
    <cellStyle name="Followed Hyperlink" xfId="18105" builtinId="9" hidden="1"/>
    <cellStyle name="Followed Hyperlink" xfId="18106" builtinId="9" hidden="1"/>
    <cellStyle name="Followed Hyperlink" xfId="18107" builtinId="9" hidden="1"/>
    <cellStyle name="Followed Hyperlink" xfId="18108" builtinId="9" hidden="1"/>
    <cellStyle name="Followed Hyperlink" xfId="18109" builtinId="9" hidden="1"/>
    <cellStyle name="Followed Hyperlink" xfId="18110" builtinId="9" hidden="1"/>
    <cellStyle name="Followed Hyperlink" xfId="18111" builtinId="9" hidden="1"/>
    <cellStyle name="Followed Hyperlink" xfId="18112" builtinId="9" hidden="1"/>
    <cellStyle name="Followed Hyperlink" xfId="18113" builtinId="9" hidden="1"/>
    <cellStyle name="Followed Hyperlink" xfId="18114" builtinId="9" hidden="1"/>
    <cellStyle name="Followed Hyperlink" xfId="18115" builtinId="9" hidden="1"/>
    <cellStyle name="Followed Hyperlink" xfId="18116" builtinId="9" hidden="1"/>
    <cellStyle name="Followed Hyperlink" xfId="18117" builtinId="9" hidden="1"/>
    <cellStyle name="Followed Hyperlink" xfId="18118" builtinId="9" hidden="1"/>
    <cellStyle name="Followed Hyperlink" xfId="18119" builtinId="9" hidden="1"/>
    <cellStyle name="Followed Hyperlink" xfId="18120" builtinId="9" hidden="1"/>
    <cellStyle name="Followed Hyperlink" xfId="18121" builtinId="9" hidden="1"/>
    <cellStyle name="Followed Hyperlink" xfId="18122" builtinId="9" hidden="1"/>
    <cellStyle name="Followed Hyperlink" xfId="18123" builtinId="9" hidden="1"/>
    <cellStyle name="Followed Hyperlink" xfId="18124" builtinId="9" hidden="1"/>
    <cellStyle name="Followed Hyperlink" xfId="18125" builtinId="9" hidden="1"/>
    <cellStyle name="Followed Hyperlink" xfId="18126" builtinId="9" hidden="1"/>
    <cellStyle name="Followed Hyperlink" xfId="18127" builtinId="9" hidden="1"/>
    <cellStyle name="Followed Hyperlink" xfId="18128" builtinId="9" hidden="1"/>
    <cellStyle name="Followed Hyperlink" xfId="18129" builtinId="9" hidden="1"/>
    <cellStyle name="Followed Hyperlink" xfId="18130" builtinId="9" hidden="1"/>
    <cellStyle name="Followed Hyperlink" xfId="18131" builtinId="9" hidden="1"/>
    <cellStyle name="Followed Hyperlink" xfId="18132" builtinId="9" hidden="1"/>
    <cellStyle name="Followed Hyperlink" xfId="18133" builtinId="9" hidden="1"/>
    <cellStyle name="Followed Hyperlink" xfId="18134" builtinId="9" hidden="1"/>
    <cellStyle name="Followed Hyperlink" xfId="18135" builtinId="9" hidden="1"/>
    <cellStyle name="Followed Hyperlink" xfId="18136" builtinId="9" hidden="1"/>
    <cellStyle name="Followed Hyperlink" xfId="18137" builtinId="9" hidden="1"/>
    <cellStyle name="Followed Hyperlink" xfId="18138" builtinId="9" hidden="1"/>
    <cellStyle name="Followed Hyperlink" xfId="18139" builtinId="9" hidden="1"/>
    <cellStyle name="Followed Hyperlink" xfId="18140" builtinId="9" hidden="1"/>
    <cellStyle name="Followed Hyperlink" xfId="18141" builtinId="9" hidden="1"/>
    <cellStyle name="Followed Hyperlink" xfId="18142" builtinId="9" hidden="1"/>
    <cellStyle name="Followed Hyperlink" xfId="18143" builtinId="9" hidden="1"/>
    <cellStyle name="Followed Hyperlink" xfId="17950" builtinId="9" hidden="1"/>
    <cellStyle name="Followed Hyperlink" xfId="17966" builtinId="9" hidden="1"/>
    <cellStyle name="Followed Hyperlink" xfId="17969" builtinId="9" hidden="1"/>
    <cellStyle name="Followed Hyperlink" xfId="17890" builtinId="9" hidden="1"/>
    <cellStyle name="Followed Hyperlink" xfId="17888" builtinId="9" hidden="1"/>
    <cellStyle name="Followed Hyperlink" xfId="17973" builtinId="9" hidden="1"/>
    <cellStyle name="Followed Hyperlink" xfId="17965" builtinId="9" hidden="1"/>
    <cellStyle name="Followed Hyperlink" xfId="17975" builtinId="9" hidden="1"/>
    <cellStyle name="Followed Hyperlink" xfId="17976" builtinId="9" hidden="1"/>
    <cellStyle name="Followed Hyperlink" xfId="17970" builtinId="9" hidden="1"/>
    <cellStyle name="Followed Hyperlink" xfId="17967" builtinId="9" hidden="1"/>
    <cellStyle name="Followed Hyperlink" xfId="17972" builtinId="9" hidden="1"/>
    <cellStyle name="Followed Hyperlink" xfId="17997" builtinId="9" hidden="1"/>
    <cellStyle name="Followed Hyperlink" xfId="17990" builtinId="9" hidden="1"/>
    <cellStyle name="Followed Hyperlink" xfId="17983" builtinId="9" hidden="1"/>
    <cellStyle name="Followed Hyperlink" xfId="17999" builtinId="9" hidden="1"/>
    <cellStyle name="Followed Hyperlink" xfId="17988" builtinId="9" hidden="1"/>
    <cellStyle name="Followed Hyperlink" xfId="17971" builtinId="9" hidden="1"/>
    <cellStyle name="Followed Hyperlink" xfId="17985" builtinId="9" hidden="1"/>
    <cellStyle name="Followed Hyperlink" xfId="17891" builtinId="9" hidden="1"/>
    <cellStyle name="Followed Hyperlink" xfId="17994" builtinId="9" hidden="1"/>
    <cellStyle name="Followed Hyperlink" xfId="17987" builtinId="9" hidden="1"/>
    <cellStyle name="Followed Hyperlink" xfId="17889" builtinId="9" hidden="1"/>
    <cellStyle name="Followed Hyperlink" xfId="17992" builtinId="9" hidden="1"/>
    <cellStyle name="Followed Hyperlink" xfId="17989" builtinId="9" hidden="1"/>
    <cellStyle name="Followed Hyperlink" xfId="17982" builtinId="9" hidden="1"/>
    <cellStyle name="Followed Hyperlink" xfId="17998" builtinId="9" hidden="1"/>
    <cellStyle name="Followed Hyperlink" xfId="17991" builtinId="9" hidden="1"/>
    <cellStyle name="Followed Hyperlink" xfId="17981" builtinId="9" hidden="1"/>
    <cellStyle name="Followed Hyperlink" xfId="17993" builtinId="9" hidden="1"/>
    <cellStyle name="Followed Hyperlink" xfId="17986" builtinId="9" hidden="1"/>
    <cellStyle name="Followed Hyperlink" xfId="17980" builtinId="9" hidden="1"/>
    <cellStyle name="Followed Hyperlink" xfId="17995" builtinId="9" hidden="1"/>
    <cellStyle name="Followed Hyperlink" xfId="17984" builtinId="9" hidden="1"/>
    <cellStyle name="Followed Hyperlink" xfId="17996" builtinId="9" hidden="1"/>
    <cellStyle name="Followed Hyperlink" xfId="18144" builtinId="9" hidden="1"/>
    <cellStyle name="Followed Hyperlink" xfId="18145" builtinId="9" hidden="1"/>
    <cellStyle name="Followed Hyperlink" xfId="18146" builtinId="9" hidden="1"/>
    <cellStyle name="Followed Hyperlink" xfId="18147" builtinId="9" hidden="1"/>
    <cellStyle name="Followed Hyperlink" xfId="18148" builtinId="9" hidden="1"/>
    <cellStyle name="Followed Hyperlink" xfId="18149" builtinId="9" hidden="1"/>
    <cellStyle name="Followed Hyperlink" xfId="18150" builtinId="9" hidden="1"/>
    <cellStyle name="Followed Hyperlink" xfId="18151" builtinId="9" hidden="1"/>
    <cellStyle name="Followed Hyperlink" xfId="18152" builtinId="9" hidden="1"/>
    <cellStyle name="Followed Hyperlink" xfId="18153" builtinId="9" hidden="1"/>
    <cellStyle name="Followed Hyperlink" xfId="18154" builtinId="9" hidden="1"/>
    <cellStyle name="Followed Hyperlink" xfId="18155" builtinId="9" hidden="1"/>
    <cellStyle name="Followed Hyperlink" xfId="18156" builtinId="9" hidden="1"/>
    <cellStyle name="Followed Hyperlink" xfId="18157" builtinId="9" hidden="1"/>
    <cellStyle name="Followed Hyperlink" xfId="18158" builtinId="9" hidden="1"/>
    <cellStyle name="Followed Hyperlink" xfId="18159" builtinId="9" hidden="1"/>
    <cellStyle name="Followed Hyperlink" xfId="18160" builtinId="9" hidden="1"/>
    <cellStyle name="Followed Hyperlink" xfId="18161" builtinId="9" hidden="1"/>
    <cellStyle name="Followed Hyperlink" xfId="18162" builtinId="9" hidden="1"/>
    <cellStyle name="Followed Hyperlink" xfId="18163" builtinId="9" hidden="1"/>
    <cellStyle name="Followed Hyperlink" xfId="18164" builtinId="9" hidden="1"/>
    <cellStyle name="Followed Hyperlink" xfId="18165" builtinId="9" hidden="1"/>
    <cellStyle name="Followed Hyperlink" xfId="18167" builtinId="9" hidden="1"/>
    <cellStyle name="Followed Hyperlink" xfId="18168" builtinId="9" hidden="1"/>
    <cellStyle name="Followed Hyperlink" xfId="18169" builtinId="9" hidden="1"/>
    <cellStyle name="Followed Hyperlink" xfId="18170" builtinId="9" hidden="1"/>
    <cellStyle name="Followed Hyperlink" xfId="18171" builtinId="9" hidden="1"/>
    <cellStyle name="Followed Hyperlink" xfId="18172" builtinId="9" hidden="1"/>
    <cellStyle name="Followed Hyperlink" xfId="18173" builtinId="9" hidden="1"/>
    <cellStyle name="Followed Hyperlink" xfId="18174" builtinId="9" hidden="1"/>
    <cellStyle name="Followed Hyperlink" xfId="18175" builtinId="9" hidden="1"/>
    <cellStyle name="Followed Hyperlink" xfId="18176" builtinId="9" hidden="1"/>
    <cellStyle name="Followed Hyperlink" xfId="18177" builtinId="9" hidden="1"/>
    <cellStyle name="Followed Hyperlink" xfId="18178" builtinId="9" hidden="1"/>
    <cellStyle name="Followed Hyperlink" xfId="18179" builtinId="9" hidden="1"/>
    <cellStyle name="Followed Hyperlink" xfId="18180" builtinId="9" hidden="1"/>
    <cellStyle name="Followed Hyperlink" xfId="18215" builtinId="9" hidden="1"/>
    <cellStyle name="Followed Hyperlink" xfId="18214" builtinId="9" hidden="1"/>
    <cellStyle name="Followed Hyperlink" xfId="17977" builtinId="9" hidden="1"/>
    <cellStyle name="Followed Hyperlink" xfId="17978" builtinId="9" hidden="1"/>
    <cellStyle name="Followed Hyperlink" xfId="18189" builtinId="9" hidden="1"/>
    <cellStyle name="Followed Hyperlink" xfId="18187" builtinId="9" hidden="1"/>
    <cellStyle name="Followed Hyperlink" xfId="18166" builtinId="9" hidden="1"/>
    <cellStyle name="Followed Hyperlink" xfId="18184" builtinId="9" hidden="1"/>
    <cellStyle name="Followed Hyperlink" xfId="18183" builtinId="9" hidden="1"/>
    <cellStyle name="Followed Hyperlink" xfId="18182" builtinId="9" hidden="1"/>
    <cellStyle name="Followed Hyperlink" xfId="18181" builtinId="9" hidden="1"/>
    <cellStyle name="Followed Hyperlink" xfId="18185" builtinId="9" hidden="1"/>
    <cellStyle name="Followed Hyperlink" xfId="18191" builtinId="9" hidden="1"/>
    <cellStyle name="Followed Hyperlink" xfId="18190" builtinId="9" hidden="1"/>
    <cellStyle name="Followed Hyperlink" xfId="18188" builtinId="9" hidden="1"/>
    <cellStyle name="Followed Hyperlink" xfId="18186" builtinId="9" hidden="1"/>
    <cellStyle name="Followed Hyperlink" xfId="18210" builtinId="9" hidden="1"/>
    <cellStyle name="Followed Hyperlink" xfId="18206" builtinId="9" hidden="1"/>
    <cellStyle name="Followed Hyperlink" xfId="18202" builtinId="9" hidden="1"/>
    <cellStyle name="Followed Hyperlink" xfId="18198" builtinId="9" hidden="1"/>
    <cellStyle name="Followed Hyperlink" xfId="18194" builtinId="9" hidden="1"/>
    <cellStyle name="Followed Hyperlink" xfId="17974" builtinId="9" hidden="1"/>
    <cellStyle name="Followed Hyperlink" xfId="18213" builtinId="9" hidden="1"/>
    <cellStyle name="Followed Hyperlink" xfId="18209" builtinId="9" hidden="1"/>
    <cellStyle name="Followed Hyperlink" xfId="18205" builtinId="9" hidden="1"/>
    <cellStyle name="Followed Hyperlink" xfId="18201" builtinId="9" hidden="1"/>
    <cellStyle name="Followed Hyperlink" xfId="18197" builtinId="9" hidden="1"/>
    <cellStyle name="Followed Hyperlink" xfId="18193" builtinId="9" hidden="1"/>
    <cellStyle name="Followed Hyperlink" xfId="18212" builtinId="9" hidden="1"/>
    <cellStyle name="Followed Hyperlink" xfId="18208" builtinId="9" hidden="1"/>
    <cellStyle name="Followed Hyperlink" xfId="18204" builtinId="9" hidden="1"/>
    <cellStyle name="Followed Hyperlink" xfId="18200" builtinId="9" hidden="1"/>
    <cellStyle name="Followed Hyperlink" xfId="18196" builtinId="9" hidden="1"/>
    <cellStyle name="Followed Hyperlink" xfId="18216" builtinId="9" hidden="1"/>
    <cellStyle name="Followed Hyperlink" xfId="17968" builtinId="9" hidden="1"/>
    <cellStyle name="Followed Hyperlink" xfId="18211" builtinId="9" hidden="1"/>
    <cellStyle name="Followed Hyperlink" xfId="18207" builtinId="9" hidden="1"/>
    <cellStyle name="Followed Hyperlink" xfId="18203" builtinId="9" hidden="1"/>
    <cellStyle name="Followed Hyperlink" xfId="18199" builtinId="9" hidden="1"/>
    <cellStyle name="Followed Hyperlink" xfId="18195" builtinId="9" hidden="1"/>
    <cellStyle name="Followed Hyperlink" xfId="18192" builtinId="9" hidden="1"/>
    <cellStyle name="Followed Hyperlink" xfId="18217" builtinId="9" hidden="1"/>
    <cellStyle name="Followed Hyperlink" xfId="18218" builtinId="9" hidden="1"/>
    <cellStyle name="Followed Hyperlink" xfId="18219" builtinId="9" hidden="1"/>
    <cellStyle name="Followed Hyperlink" xfId="18220" builtinId="9" hidden="1"/>
    <cellStyle name="Followed Hyperlink" xfId="18221" builtinId="9" hidden="1"/>
    <cellStyle name="Followed Hyperlink" xfId="18222" builtinId="9" hidden="1"/>
    <cellStyle name="Followed Hyperlink" xfId="18223" builtinId="9" hidden="1"/>
    <cellStyle name="Followed Hyperlink" xfId="18224" builtinId="9" hidden="1"/>
    <cellStyle name="Followed Hyperlink" xfId="18225" builtinId="9" hidden="1"/>
    <cellStyle name="Followed Hyperlink" xfId="18226" builtinId="9" hidden="1"/>
    <cellStyle name="Followed Hyperlink" xfId="18227" builtinId="9" hidden="1"/>
    <cellStyle name="Followed Hyperlink" xfId="18228" builtinId="9" hidden="1"/>
    <cellStyle name="Followed Hyperlink" xfId="18229" builtinId="9" hidden="1"/>
    <cellStyle name="Followed Hyperlink" xfId="18230" builtinId="9" hidden="1"/>
    <cellStyle name="Followed Hyperlink" xfId="18231" builtinId="9" hidden="1"/>
    <cellStyle name="Followed Hyperlink" xfId="18232" builtinId="9" hidden="1"/>
    <cellStyle name="Followed Hyperlink" xfId="18233" builtinId="9" hidden="1"/>
    <cellStyle name="Followed Hyperlink" xfId="18234" builtinId="9" hidden="1"/>
    <cellStyle name="Followed Hyperlink" xfId="18235" builtinId="9" hidden="1"/>
    <cellStyle name="Followed Hyperlink" xfId="18236" builtinId="9" hidden="1"/>
    <cellStyle name="Followed Hyperlink" xfId="18237" builtinId="9" hidden="1"/>
    <cellStyle name="Followed Hyperlink" xfId="18238" builtinId="9" hidden="1"/>
    <cellStyle name="Followed Hyperlink" xfId="18239" builtinId="9" hidden="1"/>
    <cellStyle name="Followed Hyperlink" xfId="18240" builtinId="9" hidden="1"/>
    <cellStyle name="Followed Hyperlink" xfId="18241" builtinId="9" hidden="1"/>
    <cellStyle name="Followed Hyperlink" xfId="18242" builtinId="9" hidden="1"/>
    <cellStyle name="Followed Hyperlink" xfId="18243" builtinId="9" hidden="1"/>
    <cellStyle name="Followed Hyperlink" xfId="18244" builtinId="9" hidden="1"/>
    <cellStyle name="Followed Hyperlink" xfId="18245" builtinId="9" hidden="1"/>
    <cellStyle name="Followed Hyperlink" xfId="18246" builtinId="9" hidden="1"/>
    <cellStyle name="Followed Hyperlink" xfId="18247" builtinId="9" hidden="1"/>
    <cellStyle name="Followed Hyperlink" xfId="18250" builtinId="9" hidden="1"/>
    <cellStyle name="Followed Hyperlink" xfId="18251" builtinId="9" hidden="1"/>
    <cellStyle name="Followed Hyperlink" xfId="18252" builtinId="9" hidden="1"/>
    <cellStyle name="Followed Hyperlink" xfId="18253" builtinId="9" hidden="1"/>
    <cellStyle name="Followed Hyperlink" xfId="18254" builtinId="9" hidden="1"/>
    <cellStyle name="Followed Hyperlink" xfId="18255" builtinId="9" hidden="1"/>
    <cellStyle name="Followed Hyperlink" xfId="18256" builtinId="9" hidden="1"/>
    <cellStyle name="Followed Hyperlink" xfId="18257" builtinId="9" hidden="1"/>
    <cellStyle name="Followed Hyperlink" xfId="18258" builtinId="9" hidden="1"/>
    <cellStyle name="Followed Hyperlink" xfId="18259" builtinId="9" hidden="1"/>
    <cellStyle name="Followed Hyperlink" xfId="18260" builtinId="9" hidden="1"/>
    <cellStyle name="Followed Hyperlink" xfId="18261" builtinId="9" hidden="1"/>
    <cellStyle name="Followed Hyperlink" xfId="18262" builtinId="9" hidden="1"/>
    <cellStyle name="Followed Hyperlink" xfId="18263" builtinId="9" hidden="1"/>
    <cellStyle name="Followed Hyperlink" xfId="18264" builtinId="9" hidden="1"/>
    <cellStyle name="Followed Hyperlink" xfId="18265" builtinId="9" hidden="1"/>
    <cellStyle name="Followed Hyperlink" xfId="18266" builtinId="9" hidden="1"/>
    <cellStyle name="Followed Hyperlink" xfId="18267" builtinId="9" hidden="1"/>
    <cellStyle name="Followed Hyperlink" xfId="18268" builtinId="9" hidden="1"/>
    <cellStyle name="Followed Hyperlink" xfId="18269" builtinId="9" hidden="1"/>
    <cellStyle name="Followed Hyperlink" xfId="18270" builtinId="9" hidden="1"/>
    <cellStyle name="Followed Hyperlink" xfId="18271" builtinId="9" hidden="1"/>
    <cellStyle name="Followed Hyperlink" xfId="18272" builtinId="9" hidden="1"/>
    <cellStyle name="Followed Hyperlink" xfId="18273" builtinId="9" hidden="1"/>
    <cellStyle name="Followed Hyperlink" xfId="18274" builtinId="9" hidden="1"/>
    <cellStyle name="Followed Hyperlink" xfId="18275" builtinId="9" hidden="1"/>
    <cellStyle name="Followed Hyperlink" xfId="18276" builtinId="9" hidden="1"/>
    <cellStyle name="Followed Hyperlink" xfId="18277" builtinId="9" hidden="1"/>
    <cellStyle name="Followed Hyperlink" xfId="18278" builtinId="9" hidden="1"/>
    <cellStyle name="Followed Hyperlink" xfId="18279" builtinId="9" hidden="1"/>
    <cellStyle name="Followed Hyperlink" xfId="18280" builtinId="9" hidden="1"/>
    <cellStyle name="Followed Hyperlink" xfId="18281" builtinId="9" hidden="1"/>
    <cellStyle name="Followed Hyperlink" xfId="18282" builtinId="9" hidden="1"/>
    <cellStyle name="Followed Hyperlink" xfId="18283" builtinId="9" hidden="1"/>
    <cellStyle name="Followed Hyperlink" xfId="18284" builtinId="9" hidden="1"/>
    <cellStyle name="Followed Hyperlink" xfId="18285" builtinId="9" hidden="1"/>
    <cellStyle name="Followed Hyperlink" xfId="18286" builtinId="9" hidden="1"/>
    <cellStyle name="Followed Hyperlink" xfId="18287" builtinId="9" hidden="1"/>
    <cellStyle name="Followed Hyperlink" xfId="18288" builtinId="9" hidden="1"/>
    <cellStyle name="Followed Hyperlink" xfId="18289" builtinId="9" hidden="1"/>
    <cellStyle name="Followed Hyperlink" xfId="18290" builtinId="9" hidden="1"/>
    <cellStyle name="Followed Hyperlink" xfId="18291" builtinId="9" hidden="1"/>
    <cellStyle name="Followed Hyperlink" xfId="18292" builtinId="9" hidden="1"/>
    <cellStyle name="Followed Hyperlink" xfId="18293" builtinId="9" hidden="1"/>
    <cellStyle name="Followed Hyperlink" xfId="18294" builtinId="9" hidden="1"/>
    <cellStyle name="Followed Hyperlink" xfId="18295" builtinId="9" hidden="1"/>
    <cellStyle name="Followed Hyperlink" xfId="18296" builtinId="9" hidden="1"/>
    <cellStyle name="Followed Hyperlink" xfId="18297" builtinId="9" hidden="1"/>
    <cellStyle name="Followed Hyperlink" xfId="18298" builtinId="9" hidden="1"/>
    <cellStyle name="Followed Hyperlink" xfId="18299" builtinId="9" hidden="1"/>
    <cellStyle name="Followed Hyperlink" xfId="18300" builtinId="9" hidden="1"/>
    <cellStyle name="Followed Hyperlink" xfId="18301" builtinId="9" hidden="1"/>
    <cellStyle name="Followed Hyperlink" xfId="18302" builtinId="9" hidden="1"/>
    <cellStyle name="Followed Hyperlink" xfId="18303" builtinId="9" hidden="1"/>
    <cellStyle name="Followed Hyperlink" xfId="18304" builtinId="9" hidden="1"/>
    <cellStyle name="Followed Hyperlink" xfId="18305" builtinId="9" hidden="1"/>
    <cellStyle name="Followed Hyperlink" xfId="18306" builtinId="9" hidden="1"/>
    <cellStyle name="Followed Hyperlink" xfId="18307" builtinId="9" hidden="1"/>
    <cellStyle name="Followed Hyperlink" xfId="18308" builtinId="9" hidden="1"/>
    <cellStyle name="Followed Hyperlink" xfId="18309" builtinId="9" hidden="1"/>
    <cellStyle name="Followed Hyperlink" xfId="18310" builtinId="9" hidden="1"/>
    <cellStyle name="Followed Hyperlink" xfId="18311" builtinId="9" hidden="1"/>
    <cellStyle name="Followed Hyperlink" xfId="18312" builtinId="9" hidden="1"/>
    <cellStyle name="Followed Hyperlink" xfId="18313" builtinId="9" hidden="1"/>
    <cellStyle name="Followed Hyperlink" xfId="18314" builtinId="9" hidden="1"/>
    <cellStyle name="Followed Hyperlink" xfId="18315" builtinId="9" hidden="1"/>
    <cellStyle name="Followed Hyperlink" xfId="18316" builtinId="9" hidden="1"/>
    <cellStyle name="Followed Hyperlink" xfId="18317" builtinId="9" hidden="1"/>
    <cellStyle name="Followed Hyperlink" xfId="18318" builtinId="9" hidden="1"/>
    <cellStyle name="Followed Hyperlink" xfId="18319" builtinId="9" hidden="1"/>
    <cellStyle name="Followed Hyperlink" xfId="18320" builtinId="9" hidden="1"/>
    <cellStyle name="Followed Hyperlink" xfId="18321" builtinId="9" hidden="1"/>
    <cellStyle name="Followed Hyperlink" xfId="18480" builtinId="9" hidden="1"/>
    <cellStyle name="Followed Hyperlink" xfId="18481" builtinId="9" hidden="1"/>
    <cellStyle name="Followed Hyperlink" xfId="18482" builtinId="9" hidden="1"/>
    <cellStyle name="Followed Hyperlink" xfId="18483" builtinId="9" hidden="1"/>
    <cellStyle name="Followed Hyperlink" xfId="18484" builtinId="9" hidden="1"/>
    <cellStyle name="Followed Hyperlink" xfId="18485" builtinId="9" hidden="1"/>
    <cellStyle name="Followed Hyperlink" xfId="18486" builtinId="9" hidden="1"/>
    <cellStyle name="Followed Hyperlink" xfId="18487" builtinId="9" hidden="1"/>
    <cellStyle name="Followed Hyperlink" xfId="18488" builtinId="9" hidden="1"/>
    <cellStyle name="Followed Hyperlink" xfId="18489" builtinId="9" hidden="1"/>
    <cellStyle name="Followed Hyperlink" xfId="18490" builtinId="9" hidden="1"/>
    <cellStyle name="Followed Hyperlink" xfId="18491" builtinId="9" hidden="1"/>
    <cellStyle name="Followed Hyperlink" xfId="18492" builtinId="9" hidden="1"/>
    <cellStyle name="Followed Hyperlink" xfId="18493" builtinId="9" hidden="1"/>
    <cellStyle name="Followed Hyperlink" xfId="18494" builtinId="9" hidden="1"/>
    <cellStyle name="Followed Hyperlink" xfId="18495" builtinId="9" hidden="1"/>
    <cellStyle name="Followed Hyperlink" xfId="18496" builtinId="9" hidden="1"/>
    <cellStyle name="Followed Hyperlink" xfId="18497" builtinId="9" hidden="1"/>
    <cellStyle name="Followed Hyperlink" xfId="18498" builtinId="9" hidden="1"/>
    <cellStyle name="Followed Hyperlink" xfId="18499" builtinId="9" hidden="1"/>
    <cellStyle name="Followed Hyperlink" xfId="18500" builtinId="9" hidden="1"/>
    <cellStyle name="Followed Hyperlink" xfId="18501" builtinId="9" hidden="1"/>
    <cellStyle name="Followed Hyperlink" xfId="18502" builtinId="9" hidden="1"/>
    <cellStyle name="Followed Hyperlink" xfId="18503" builtinId="9" hidden="1"/>
    <cellStyle name="Followed Hyperlink" xfId="18504" builtinId="9" hidden="1"/>
    <cellStyle name="Followed Hyperlink" xfId="18505" builtinId="9" hidden="1"/>
    <cellStyle name="Followed Hyperlink" xfId="18506" builtinId="9" hidden="1"/>
    <cellStyle name="Followed Hyperlink" xfId="18507" builtinId="9" hidden="1"/>
    <cellStyle name="Followed Hyperlink" xfId="18508" builtinId="9" hidden="1"/>
    <cellStyle name="Followed Hyperlink" xfId="18509" builtinId="9" hidden="1"/>
    <cellStyle name="Followed Hyperlink" xfId="18510" builtinId="9" hidden="1"/>
    <cellStyle name="Followed Hyperlink" xfId="18511" builtinId="9" hidden="1"/>
    <cellStyle name="Followed Hyperlink" xfId="18512" builtinId="9" hidden="1"/>
    <cellStyle name="Followed Hyperlink" xfId="18513" builtinId="9" hidden="1"/>
    <cellStyle name="Followed Hyperlink" xfId="18514" builtinId="9" hidden="1"/>
    <cellStyle name="Followed Hyperlink" xfId="18515" builtinId="9" hidden="1"/>
    <cellStyle name="Followed Hyperlink" xfId="18516" builtinId="9" hidden="1"/>
    <cellStyle name="Followed Hyperlink" xfId="18517" builtinId="9" hidden="1"/>
    <cellStyle name="Followed Hyperlink" xfId="18518" builtinId="9" hidden="1"/>
    <cellStyle name="Followed Hyperlink" xfId="18519" builtinId="9" hidden="1"/>
    <cellStyle name="Followed Hyperlink" xfId="18520" builtinId="9" hidden="1"/>
    <cellStyle name="Followed Hyperlink" xfId="18521" builtinId="9" hidden="1"/>
    <cellStyle name="Followed Hyperlink" xfId="18522" builtinId="9" hidden="1"/>
    <cellStyle name="Followed Hyperlink" xfId="18523" builtinId="9" hidden="1"/>
    <cellStyle name="Followed Hyperlink" xfId="18524" builtinId="9" hidden="1"/>
    <cellStyle name="Followed Hyperlink" xfId="18525" builtinId="9" hidden="1"/>
    <cellStyle name="Followed Hyperlink" xfId="18526" builtinId="9" hidden="1"/>
    <cellStyle name="Followed Hyperlink" xfId="18527" builtinId="9" hidden="1"/>
    <cellStyle name="Followed Hyperlink" xfId="18528" builtinId="9" hidden="1"/>
    <cellStyle name="Followed Hyperlink" xfId="18529" builtinId="9" hidden="1"/>
    <cellStyle name="Followed Hyperlink" xfId="18530" builtinId="9" hidden="1"/>
    <cellStyle name="Followed Hyperlink" xfId="18531" builtinId="9" hidden="1"/>
    <cellStyle name="Followed Hyperlink" xfId="18532" builtinId="9" hidden="1"/>
    <cellStyle name="Followed Hyperlink" xfId="18533" builtinId="9" hidden="1"/>
    <cellStyle name="Followed Hyperlink" xfId="18534" builtinId="9" hidden="1"/>
    <cellStyle name="Followed Hyperlink" xfId="18535" builtinId="9" hidden="1"/>
    <cellStyle name="Followed Hyperlink" xfId="18536" builtinId="9" hidden="1"/>
    <cellStyle name="Followed Hyperlink" xfId="18537" builtinId="9" hidden="1"/>
    <cellStyle name="Followed Hyperlink" xfId="18538" builtinId="9" hidden="1"/>
    <cellStyle name="Followed Hyperlink" xfId="18539" builtinId="9" hidden="1"/>
    <cellStyle name="Followed Hyperlink" xfId="18540" builtinId="9" hidden="1"/>
    <cellStyle name="Followed Hyperlink" xfId="18541" builtinId="9" hidden="1"/>
    <cellStyle name="Followed Hyperlink" xfId="18542" builtinId="9" hidden="1"/>
    <cellStyle name="Followed Hyperlink" xfId="18543" builtinId="9" hidden="1"/>
    <cellStyle name="Followed Hyperlink" xfId="18544" builtinId="9" hidden="1"/>
    <cellStyle name="Followed Hyperlink" xfId="18545" builtinId="9" hidden="1"/>
    <cellStyle name="Followed Hyperlink" xfId="18546" builtinId="9" hidden="1"/>
    <cellStyle name="Followed Hyperlink" xfId="18547" builtinId="9" hidden="1"/>
    <cellStyle name="Followed Hyperlink" xfId="18548" builtinId="9" hidden="1"/>
    <cellStyle name="Followed Hyperlink" xfId="18549" builtinId="9" hidden="1"/>
    <cellStyle name="Followed Hyperlink" xfId="18550" builtinId="9" hidden="1"/>
    <cellStyle name="Followed Hyperlink" xfId="18551" builtinId="9" hidden="1"/>
    <cellStyle name="Followed Hyperlink" xfId="18585" builtinId="9" hidden="1"/>
    <cellStyle name="Followed Hyperlink" xfId="18586" builtinId="9" hidden="1"/>
    <cellStyle name="Followed Hyperlink" xfId="18587" builtinId="9" hidden="1"/>
    <cellStyle name="Followed Hyperlink" xfId="18588" builtinId="9" hidden="1"/>
    <cellStyle name="Followed Hyperlink" xfId="18589" builtinId="9" hidden="1"/>
    <cellStyle name="Followed Hyperlink" xfId="18590" builtinId="9" hidden="1"/>
    <cellStyle name="Followed Hyperlink" xfId="18591" builtinId="9" hidden="1"/>
    <cellStyle name="Followed Hyperlink" xfId="18592" builtinId="9" hidden="1"/>
    <cellStyle name="Followed Hyperlink" xfId="18593" builtinId="9" hidden="1"/>
    <cellStyle name="Followed Hyperlink" xfId="18594" builtinId="9" hidden="1"/>
    <cellStyle name="Followed Hyperlink" xfId="18595" builtinId="9" hidden="1"/>
    <cellStyle name="Followed Hyperlink" xfId="18596" builtinId="9" hidden="1"/>
    <cellStyle name="Followed Hyperlink" xfId="18597" builtinId="9" hidden="1"/>
    <cellStyle name="Followed Hyperlink" xfId="18598" builtinId="9" hidden="1"/>
    <cellStyle name="Followed Hyperlink" xfId="18599" builtinId="9" hidden="1"/>
    <cellStyle name="Followed Hyperlink" xfId="18600" builtinId="9" hidden="1"/>
    <cellStyle name="Followed Hyperlink" xfId="18601" builtinId="9" hidden="1"/>
    <cellStyle name="Followed Hyperlink" xfId="18602" builtinId="9" hidden="1"/>
    <cellStyle name="Followed Hyperlink" xfId="18603" builtinId="9" hidden="1"/>
    <cellStyle name="Followed Hyperlink" xfId="18604" builtinId="9" hidden="1"/>
    <cellStyle name="Followed Hyperlink" xfId="18605" builtinId="9" hidden="1"/>
    <cellStyle name="Followed Hyperlink" xfId="18606" builtinId="9" hidden="1"/>
    <cellStyle name="Followed Hyperlink" xfId="18607" builtinId="9" hidden="1"/>
    <cellStyle name="Followed Hyperlink" xfId="18608" builtinId="9" hidden="1"/>
    <cellStyle name="Followed Hyperlink" xfId="18609" builtinId="9" hidden="1"/>
    <cellStyle name="Followed Hyperlink" xfId="18610" builtinId="9" hidden="1"/>
    <cellStyle name="Followed Hyperlink" xfId="18611" builtinId="9" hidden="1"/>
    <cellStyle name="Followed Hyperlink" xfId="18612" builtinId="9" hidden="1"/>
    <cellStyle name="Followed Hyperlink" xfId="18613" builtinId="9" hidden="1"/>
    <cellStyle name="Followed Hyperlink" xfId="18614" builtinId="9" hidden="1"/>
    <cellStyle name="Followed Hyperlink" xfId="18615" builtinId="9" hidden="1"/>
    <cellStyle name="Followed Hyperlink" xfId="18616" builtinId="9" hidden="1"/>
    <cellStyle name="Followed Hyperlink" xfId="18617" builtinId="9" hidden="1"/>
    <cellStyle name="Followed Hyperlink" xfId="18618" builtinId="9" hidden="1"/>
    <cellStyle name="Followed Hyperlink" xfId="18619" builtinId="9" hidden="1"/>
    <cellStyle name="Followed Hyperlink" xfId="18620" builtinId="9" hidden="1"/>
    <cellStyle name="Followed Hyperlink" xfId="18621" builtinId="9" hidden="1"/>
    <cellStyle name="Followed Hyperlink" xfId="18622" builtinId="9" hidden="1"/>
    <cellStyle name="Followed Hyperlink" xfId="18623" builtinId="9" hidden="1"/>
    <cellStyle name="Followed Hyperlink" xfId="18624" builtinId="9" hidden="1"/>
    <cellStyle name="Followed Hyperlink" xfId="18625" builtinId="9" hidden="1"/>
    <cellStyle name="Followed Hyperlink" xfId="18626" builtinId="9" hidden="1"/>
    <cellStyle name="Followed Hyperlink" xfId="18627" builtinId="9" hidden="1"/>
    <cellStyle name="Followed Hyperlink" xfId="18628" builtinId="9" hidden="1"/>
    <cellStyle name="Followed Hyperlink" xfId="18629" builtinId="9" hidden="1"/>
    <cellStyle name="Followed Hyperlink" xfId="18630" builtinId="9" hidden="1"/>
    <cellStyle name="Followed Hyperlink" xfId="18631" builtinId="9" hidden="1"/>
    <cellStyle name="Followed Hyperlink" xfId="18632" builtinId="9" hidden="1"/>
    <cellStyle name="Followed Hyperlink" xfId="18633" builtinId="9" hidden="1"/>
    <cellStyle name="Followed Hyperlink" xfId="18634" builtinId="9" hidden="1"/>
    <cellStyle name="Followed Hyperlink" xfId="18635" builtinId="9" hidden="1"/>
    <cellStyle name="Followed Hyperlink" xfId="18636" builtinId="9" hidden="1"/>
    <cellStyle name="Followed Hyperlink" xfId="18637" builtinId="9" hidden="1"/>
    <cellStyle name="Followed Hyperlink" xfId="18638" builtinId="9" hidden="1"/>
    <cellStyle name="Followed Hyperlink" xfId="18639" builtinId="9" hidden="1"/>
    <cellStyle name="Followed Hyperlink" xfId="18640" builtinId="9" hidden="1"/>
    <cellStyle name="Followed Hyperlink" xfId="18641" builtinId="9" hidden="1"/>
    <cellStyle name="Followed Hyperlink" xfId="18642" builtinId="9" hidden="1"/>
    <cellStyle name="Followed Hyperlink" xfId="18643" builtinId="9" hidden="1"/>
    <cellStyle name="Followed Hyperlink" xfId="18644" builtinId="9" hidden="1"/>
    <cellStyle name="Followed Hyperlink" xfId="18645" builtinId="9" hidden="1"/>
    <cellStyle name="Followed Hyperlink" xfId="18646" builtinId="9" hidden="1"/>
    <cellStyle name="Followed Hyperlink" xfId="18647" builtinId="9" hidden="1"/>
    <cellStyle name="Followed Hyperlink" xfId="18648" builtinId="9" hidden="1"/>
    <cellStyle name="Followed Hyperlink" xfId="18649" builtinId="9" hidden="1"/>
    <cellStyle name="Followed Hyperlink" xfId="18650" builtinId="9" hidden="1"/>
    <cellStyle name="Followed Hyperlink" xfId="18651" builtinId="9" hidden="1"/>
    <cellStyle name="Followed Hyperlink" xfId="18652" builtinId="9" hidden="1"/>
    <cellStyle name="Followed Hyperlink" xfId="18653" builtinId="9" hidden="1"/>
    <cellStyle name="Followed Hyperlink" xfId="18654" builtinId="9" hidden="1"/>
    <cellStyle name="Followed Hyperlink" xfId="18655" builtinId="9" hidden="1"/>
    <cellStyle name="Followed Hyperlink" xfId="18656" builtinId="9" hidden="1"/>
    <cellStyle name="Followed Hyperlink" xfId="18557" builtinId="9" hidden="1"/>
    <cellStyle name="Followed Hyperlink" xfId="18562" builtinId="9" hidden="1"/>
    <cellStyle name="Followed Hyperlink" xfId="18554" builtinId="9" hidden="1"/>
    <cellStyle name="Followed Hyperlink" xfId="18563" builtinId="9" hidden="1"/>
    <cellStyle name="Followed Hyperlink" xfId="18553" builtinId="9" hidden="1"/>
    <cellStyle name="Followed Hyperlink" xfId="18560" builtinId="9" hidden="1"/>
    <cellStyle name="Followed Hyperlink" xfId="18479" builtinId="9" hidden="1"/>
    <cellStyle name="Followed Hyperlink" xfId="18559" builtinId="9" hidden="1"/>
    <cellStyle name="Followed Hyperlink" xfId="18552" builtinId="9" hidden="1"/>
    <cellStyle name="Followed Hyperlink" xfId="18558" builtinId="9" hidden="1"/>
    <cellStyle name="Followed Hyperlink" xfId="18581" builtinId="9" hidden="1"/>
    <cellStyle name="Followed Hyperlink" xfId="18561" builtinId="9" hidden="1"/>
    <cellStyle name="Followed Hyperlink" xfId="18556" builtinId="9" hidden="1"/>
    <cellStyle name="Followed Hyperlink" xfId="18555" builtinId="9" hidden="1"/>
    <cellStyle name="Followed Hyperlink" xfId="18564" builtinId="9" hidden="1"/>
    <cellStyle name="Followed Hyperlink" xfId="18578" builtinId="9" hidden="1"/>
    <cellStyle name="Followed Hyperlink" xfId="18576" builtinId="9" hidden="1"/>
    <cellStyle name="Followed Hyperlink" xfId="18569" builtinId="9" hidden="1"/>
    <cellStyle name="Followed Hyperlink" xfId="18584" builtinId="9" hidden="1"/>
    <cellStyle name="Followed Hyperlink" xfId="18574" builtinId="9" hidden="1"/>
    <cellStyle name="Followed Hyperlink" xfId="18659" builtinId="9" hidden="1"/>
    <cellStyle name="Followed Hyperlink" xfId="18567" builtinId="9" hidden="1"/>
    <cellStyle name="Followed Hyperlink" xfId="18582" builtinId="9" hidden="1"/>
    <cellStyle name="Followed Hyperlink" xfId="18579" builtinId="9" hidden="1"/>
    <cellStyle name="Followed Hyperlink" xfId="18573" builtinId="9" hidden="1"/>
    <cellStyle name="Followed Hyperlink" xfId="18478" builtinId="9" hidden="1"/>
    <cellStyle name="Followed Hyperlink" xfId="18658" builtinId="9" hidden="1"/>
    <cellStyle name="Followed Hyperlink" xfId="18571" builtinId="9" hidden="1"/>
    <cellStyle name="Followed Hyperlink" xfId="18568" builtinId="9" hidden="1"/>
    <cellStyle name="Followed Hyperlink" xfId="18583" builtinId="9" hidden="1"/>
    <cellStyle name="Followed Hyperlink" xfId="18577" builtinId="9" hidden="1"/>
    <cellStyle name="Followed Hyperlink" xfId="18566" builtinId="9" hidden="1"/>
    <cellStyle name="Followed Hyperlink" xfId="18657" builtinId="9" hidden="1"/>
    <cellStyle name="Followed Hyperlink" xfId="18575" builtinId="9" hidden="1"/>
    <cellStyle name="Followed Hyperlink" xfId="18572" builtinId="9" hidden="1"/>
    <cellStyle name="Followed Hyperlink" xfId="18565" builtinId="9" hidden="1"/>
    <cellStyle name="Followed Hyperlink" xfId="18580" builtinId="9" hidden="1"/>
    <cellStyle name="Followed Hyperlink" xfId="18570" builtinId="9" hidden="1"/>
    <cellStyle name="Followed Hyperlink" xfId="18660" builtinId="9" hidden="1"/>
    <cellStyle name="Followed Hyperlink" xfId="18661" builtinId="9" hidden="1"/>
    <cellStyle name="Followed Hyperlink" xfId="18662" builtinId="9" hidden="1"/>
    <cellStyle name="Followed Hyperlink" xfId="18663" builtinId="9" hidden="1"/>
    <cellStyle name="Followed Hyperlink" xfId="18664" builtinId="9" hidden="1"/>
    <cellStyle name="Followed Hyperlink" xfId="18665" builtinId="9" hidden="1"/>
    <cellStyle name="Followed Hyperlink" xfId="18666" builtinId="9" hidden="1"/>
    <cellStyle name="Followed Hyperlink" xfId="18667" builtinId="9" hidden="1"/>
    <cellStyle name="Followed Hyperlink" xfId="18668" builtinId="9" hidden="1"/>
    <cellStyle name="Followed Hyperlink" xfId="18669" builtinId="9" hidden="1"/>
    <cellStyle name="Followed Hyperlink" xfId="18670" builtinId="9" hidden="1"/>
    <cellStyle name="Followed Hyperlink" xfId="18671" builtinId="9" hidden="1"/>
    <cellStyle name="Followed Hyperlink" xfId="18672" builtinId="9" hidden="1"/>
    <cellStyle name="Followed Hyperlink" xfId="18673" builtinId="9" hidden="1"/>
    <cellStyle name="Followed Hyperlink" xfId="18674" builtinId="9" hidden="1"/>
    <cellStyle name="Followed Hyperlink" xfId="18675" builtinId="9" hidden="1"/>
    <cellStyle name="Followed Hyperlink" xfId="18676" builtinId="9" hidden="1"/>
    <cellStyle name="Followed Hyperlink" xfId="18677" builtinId="9" hidden="1"/>
    <cellStyle name="Followed Hyperlink" xfId="18678" builtinId="9" hidden="1"/>
    <cellStyle name="Followed Hyperlink" xfId="18679" builtinId="9" hidden="1"/>
    <cellStyle name="Followed Hyperlink" xfId="18680" builtinId="9" hidden="1"/>
    <cellStyle name="Followed Hyperlink" xfId="18681" builtinId="9" hidden="1"/>
    <cellStyle name="Followed Hyperlink" xfId="18682" builtinId="9" hidden="1"/>
    <cellStyle name="Followed Hyperlink" xfId="18683" builtinId="9" hidden="1"/>
    <cellStyle name="Followed Hyperlink" xfId="18684" builtinId="9" hidden="1"/>
    <cellStyle name="Followed Hyperlink" xfId="18685" builtinId="9" hidden="1"/>
    <cellStyle name="Followed Hyperlink" xfId="18686" builtinId="9" hidden="1"/>
    <cellStyle name="Followed Hyperlink" xfId="18687" builtinId="9" hidden="1"/>
    <cellStyle name="Followed Hyperlink" xfId="18688" builtinId="9" hidden="1"/>
    <cellStyle name="Followed Hyperlink" xfId="18689" builtinId="9" hidden="1"/>
    <cellStyle name="Followed Hyperlink" xfId="18690" builtinId="9" hidden="1"/>
    <cellStyle name="Followed Hyperlink" xfId="18691" builtinId="9" hidden="1"/>
    <cellStyle name="Followed Hyperlink" xfId="18692" builtinId="9" hidden="1"/>
    <cellStyle name="Followed Hyperlink" xfId="18693" builtinId="9" hidden="1"/>
    <cellStyle name="Followed Hyperlink" xfId="18698" builtinId="9" hidden="1"/>
    <cellStyle name="Followed Hyperlink" xfId="18699" builtinId="9" hidden="1"/>
    <cellStyle name="Followed Hyperlink" xfId="18700" builtinId="9" hidden="1"/>
    <cellStyle name="Followed Hyperlink" xfId="18701" builtinId="9" hidden="1"/>
    <cellStyle name="Followed Hyperlink" xfId="18702" builtinId="9" hidden="1"/>
    <cellStyle name="Followed Hyperlink" xfId="18703" builtinId="9" hidden="1"/>
    <cellStyle name="Followed Hyperlink" xfId="18704" builtinId="9" hidden="1"/>
    <cellStyle name="Followed Hyperlink" xfId="18705" builtinId="9" hidden="1"/>
    <cellStyle name="Followed Hyperlink" xfId="18706" builtinId="9" hidden="1"/>
    <cellStyle name="Followed Hyperlink" xfId="18707" builtinId="9" hidden="1"/>
    <cellStyle name="Followed Hyperlink" xfId="18708" builtinId="9" hidden="1"/>
    <cellStyle name="Followed Hyperlink" xfId="18709" builtinId="9" hidden="1"/>
    <cellStyle name="Followed Hyperlink" xfId="18710" builtinId="9" hidden="1"/>
    <cellStyle name="Followed Hyperlink" xfId="18711" builtinId="9" hidden="1"/>
    <cellStyle name="Followed Hyperlink" xfId="18712" builtinId="9" hidden="1"/>
    <cellStyle name="Followed Hyperlink" xfId="18713" builtinId="9" hidden="1"/>
    <cellStyle name="Followed Hyperlink" xfId="18714" builtinId="9" hidden="1"/>
    <cellStyle name="Followed Hyperlink" xfId="18715" builtinId="9" hidden="1"/>
    <cellStyle name="Followed Hyperlink" xfId="18716" builtinId="9" hidden="1"/>
    <cellStyle name="Followed Hyperlink" xfId="18717" builtinId="9" hidden="1"/>
    <cellStyle name="Followed Hyperlink" xfId="18718" builtinId="9" hidden="1"/>
    <cellStyle name="Followed Hyperlink" xfId="18719" builtinId="9" hidden="1"/>
    <cellStyle name="Followed Hyperlink" xfId="18720" builtinId="9" hidden="1"/>
    <cellStyle name="Followed Hyperlink" xfId="18721" builtinId="9" hidden="1"/>
    <cellStyle name="Followed Hyperlink" xfId="18722" builtinId="9" hidden="1"/>
    <cellStyle name="Followed Hyperlink" xfId="18723" builtinId="9" hidden="1"/>
    <cellStyle name="Followed Hyperlink" xfId="18724" builtinId="9" hidden="1"/>
    <cellStyle name="Followed Hyperlink" xfId="18725" builtinId="9" hidden="1"/>
    <cellStyle name="Followed Hyperlink" xfId="18726" builtinId="9" hidden="1"/>
    <cellStyle name="Followed Hyperlink" xfId="18727" builtinId="9" hidden="1"/>
    <cellStyle name="Followed Hyperlink" xfId="18728" builtinId="9" hidden="1"/>
    <cellStyle name="Followed Hyperlink" xfId="18729" builtinId="9" hidden="1"/>
    <cellStyle name="Followed Hyperlink" xfId="18730" builtinId="9" hidden="1"/>
    <cellStyle name="Followed Hyperlink" xfId="18731" builtinId="9" hidden="1"/>
    <cellStyle name="Followed Hyperlink" xfId="18732" builtinId="9" hidden="1"/>
    <cellStyle name="Followed Hyperlink" xfId="18733" builtinId="9" hidden="1"/>
    <cellStyle name="Followed Hyperlink" xfId="18734" builtinId="9" hidden="1"/>
    <cellStyle name="Followed Hyperlink" xfId="18735" builtinId="9" hidden="1"/>
    <cellStyle name="Followed Hyperlink" xfId="18736" builtinId="9" hidden="1"/>
    <cellStyle name="Followed Hyperlink" xfId="18737" builtinId="9" hidden="1"/>
    <cellStyle name="Followed Hyperlink" xfId="18738" builtinId="9" hidden="1"/>
    <cellStyle name="Followed Hyperlink" xfId="18739" builtinId="9" hidden="1"/>
    <cellStyle name="Followed Hyperlink" xfId="18740" builtinId="9" hidden="1"/>
    <cellStyle name="Followed Hyperlink" xfId="18741" builtinId="9" hidden="1"/>
    <cellStyle name="Followed Hyperlink" xfId="18742" builtinId="9" hidden="1"/>
    <cellStyle name="Followed Hyperlink" xfId="18743" builtinId="9" hidden="1"/>
    <cellStyle name="Followed Hyperlink" xfId="18744" builtinId="9" hidden="1"/>
    <cellStyle name="Followed Hyperlink" xfId="18745" builtinId="9" hidden="1"/>
    <cellStyle name="Followed Hyperlink" xfId="18746" builtinId="9" hidden="1"/>
    <cellStyle name="Followed Hyperlink" xfId="18747" builtinId="9" hidden="1"/>
    <cellStyle name="Followed Hyperlink" xfId="18748" builtinId="9" hidden="1"/>
    <cellStyle name="Followed Hyperlink" xfId="18749" builtinId="9" hidden="1"/>
    <cellStyle name="Followed Hyperlink" xfId="18750" builtinId="9" hidden="1"/>
    <cellStyle name="Followed Hyperlink" xfId="18751" builtinId="9" hidden="1"/>
    <cellStyle name="Followed Hyperlink" xfId="18752" builtinId="9" hidden="1"/>
    <cellStyle name="Followed Hyperlink" xfId="18753" builtinId="9" hidden="1"/>
    <cellStyle name="Followed Hyperlink" xfId="18754" builtinId="9" hidden="1"/>
    <cellStyle name="Followed Hyperlink" xfId="18755" builtinId="9" hidden="1"/>
    <cellStyle name="Followed Hyperlink" xfId="18757" builtinId="9" hidden="1"/>
    <cellStyle name="Followed Hyperlink" xfId="18758" builtinId="9" hidden="1"/>
    <cellStyle name="Followed Hyperlink" xfId="18759" builtinId="9" hidden="1"/>
    <cellStyle name="Followed Hyperlink" xfId="18760" builtinId="9" hidden="1"/>
    <cellStyle name="Followed Hyperlink" xfId="18761" builtinId="9" hidden="1"/>
    <cellStyle name="Followed Hyperlink" xfId="18762" builtinId="9" hidden="1"/>
    <cellStyle name="Followed Hyperlink" xfId="18763" builtinId="9" hidden="1"/>
    <cellStyle name="Followed Hyperlink" xfId="18764" builtinId="9" hidden="1"/>
    <cellStyle name="Followed Hyperlink" xfId="18765" builtinId="9" hidden="1"/>
    <cellStyle name="Followed Hyperlink" xfId="18766" builtinId="9" hidden="1"/>
    <cellStyle name="Followed Hyperlink" xfId="18767" builtinId="9" hidden="1"/>
    <cellStyle name="Followed Hyperlink" xfId="18768" builtinId="9" hidden="1"/>
    <cellStyle name="Followed Hyperlink" xfId="18769" builtinId="9" hidden="1"/>
    <cellStyle name="Followed Hyperlink" xfId="18770" builtinId="9" hidden="1"/>
    <cellStyle name="Followed Hyperlink" xfId="18785" builtinId="9" hidden="1"/>
    <cellStyle name="Followed Hyperlink" xfId="18806" builtinId="9" hidden="1"/>
    <cellStyle name="Followed Hyperlink" xfId="18807" builtinId="9" hidden="1"/>
    <cellStyle name="Followed Hyperlink" xfId="18808" builtinId="9" hidden="1"/>
    <cellStyle name="Followed Hyperlink" xfId="18809" builtinId="9" hidden="1"/>
    <cellStyle name="Followed Hyperlink" xfId="18810" builtinId="9" hidden="1"/>
    <cellStyle name="Followed Hyperlink" xfId="18811" builtinId="9" hidden="1"/>
    <cellStyle name="Followed Hyperlink" xfId="18812" builtinId="9" hidden="1"/>
    <cellStyle name="Followed Hyperlink" xfId="18813" builtinId="9" hidden="1"/>
    <cellStyle name="Followed Hyperlink" xfId="18814" builtinId="9" hidden="1"/>
    <cellStyle name="Followed Hyperlink" xfId="18815" builtinId="9" hidden="1"/>
    <cellStyle name="Followed Hyperlink" xfId="18816" builtinId="9" hidden="1"/>
    <cellStyle name="Followed Hyperlink" xfId="18817" builtinId="9" hidden="1"/>
    <cellStyle name="Followed Hyperlink" xfId="18818" builtinId="9" hidden="1"/>
    <cellStyle name="Followed Hyperlink" xfId="18819" builtinId="9" hidden="1"/>
    <cellStyle name="Followed Hyperlink" xfId="18820" builtinId="9" hidden="1"/>
    <cellStyle name="Followed Hyperlink" xfId="18821" builtinId="9" hidden="1"/>
    <cellStyle name="Followed Hyperlink" xfId="18822" builtinId="9" hidden="1"/>
    <cellStyle name="Followed Hyperlink" xfId="18823" builtinId="9" hidden="1"/>
    <cellStyle name="Followed Hyperlink" xfId="18824" builtinId="9" hidden="1"/>
    <cellStyle name="Followed Hyperlink" xfId="18825" builtinId="9" hidden="1"/>
    <cellStyle name="Followed Hyperlink" xfId="18826" builtinId="9" hidden="1"/>
    <cellStyle name="Followed Hyperlink" xfId="18827" builtinId="9" hidden="1"/>
    <cellStyle name="Followed Hyperlink" xfId="18828" builtinId="9" hidden="1"/>
    <cellStyle name="Followed Hyperlink" xfId="18829" builtinId="9" hidden="1"/>
    <cellStyle name="Followed Hyperlink" xfId="18830" builtinId="9" hidden="1"/>
    <cellStyle name="Followed Hyperlink" xfId="18831" builtinId="9" hidden="1"/>
    <cellStyle name="Followed Hyperlink" xfId="18832" builtinId="9" hidden="1"/>
    <cellStyle name="Followed Hyperlink" xfId="18833" builtinId="9" hidden="1"/>
    <cellStyle name="Followed Hyperlink" xfId="18834" builtinId="9" hidden="1"/>
    <cellStyle name="Followed Hyperlink" xfId="18835" builtinId="9" hidden="1"/>
    <cellStyle name="Followed Hyperlink" xfId="18836" builtinId="9" hidden="1"/>
    <cellStyle name="Followed Hyperlink" xfId="18837" builtinId="9" hidden="1"/>
    <cellStyle name="Followed Hyperlink" xfId="18838" builtinId="9" hidden="1"/>
    <cellStyle name="Followed Hyperlink" xfId="18839" builtinId="9" hidden="1"/>
    <cellStyle name="Followed Hyperlink" xfId="18840" builtinId="9" hidden="1"/>
    <cellStyle name="Followed Hyperlink" xfId="18841" builtinId="9" hidden="1"/>
    <cellStyle name="Followed Hyperlink" xfId="18842" builtinId="9" hidden="1"/>
    <cellStyle name="Followed Hyperlink" xfId="18843" builtinId="9" hidden="1"/>
    <cellStyle name="Followed Hyperlink" xfId="18844" builtinId="9" hidden="1"/>
    <cellStyle name="Followed Hyperlink" xfId="18845" builtinId="9" hidden="1"/>
    <cellStyle name="Followed Hyperlink" xfId="18846" builtinId="9" hidden="1"/>
    <cellStyle name="Followed Hyperlink" xfId="18847" builtinId="9" hidden="1"/>
    <cellStyle name="Followed Hyperlink" xfId="18848" builtinId="9" hidden="1"/>
    <cellStyle name="Followed Hyperlink" xfId="18849" builtinId="9" hidden="1"/>
    <cellStyle name="Followed Hyperlink" xfId="18850" builtinId="9" hidden="1"/>
    <cellStyle name="Followed Hyperlink" xfId="18851" builtinId="9" hidden="1"/>
    <cellStyle name="Followed Hyperlink" xfId="18852" builtinId="9" hidden="1"/>
    <cellStyle name="Followed Hyperlink" xfId="18853" builtinId="9" hidden="1"/>
    <cellStyle name="Followed Hyperlink" xfId="18854" builtinId="9" hidden="1"/>
    <cellStyle name="Followed Hyperlink" xfId="18855" builtinId="9" hidden="1"/>
    <cellStyle name="Followed Hyperlink" xfId="18856" builtinId="9" hidden="1"/>
    <cellStyle name="Followed Hyperlink" xfId="18857" builtinId="9" hidden="1"/>
    <cellStyle name="Followed Hyperlink" xfId="18858" builtinId="9" hidden="1"/>
    <cellStyle name="Followed Hyperlink" xfId="18859" builtinId="9" hidden="1"/>
    <cellStyle name="Followed Hyperlink" xfId="18860" builtinId="9" hidden="1"/>
    <cellStyle name="Followed Hyperlink" xfId="18861" builtinId="9" hidden="1"/>
    <cellStyle name="Followed Hyperlink" xfId="18862" builtinId="9" hidden="1"/>
    <cellStyle name="Followed Hyperlink" xfId="18863" builtinId="9" hidden="1"/>
    <cellStyle name="Followed Hyperlink" xfId="18864" builtinId="9" hidden="1"/>
    <cellStyle name="Followed Hyperlink" xfId="18865" builtinId="9" hidden="1"/>
    <cellStyle name="Followed Hyperlink" xfId="18866" builtinId="9" hidden="1"/>
    <cellStyle name="Followed Hyperlink" xfId="18867" builtinId="9" hidden="1"/>
    <cellStyle name="Followed Hyperlink" xfId="18868" builtinId="9" hidden="1"/>
    <cellStyle name="Followed Hyperlink" xfId="18869" builtinId="9" hidden="1"/>
    <cellStyle name="Followed Hyperlink" xfId="18870" builtinId="9" hidden="1"/>
    <cellStyle name="Followed Hyperlink" xfId="18871" builtinId="9" hidden="1"/>
    <cellStyle name="Followed Hyperlink" xfId="18872" builtinId="9" hidden="1"/>
    <cellStyle name="Followed Hyperlink" xfId="18873" builtinId="9" hidden="1"/>
    <cellStyle name="Followed Hyperlink" xfId="18874" builtinId="9" hidden="1"/>
    <cellStyle name="Followed Hyperlink" xfId="18875" builtinId="9" hidden="1"/>
    <cellStyle name="Followed Hyperlink" xfId="18876" builtinId="9" hidden="1"/>
    <cellStyle name="Followed Hyperlink" xfId="18877" builtinId="9" hidden="1"/>
    <cellStyle name="Followed Hyperlink" xfId="18878" builtinId="9" hidden="1"/>
    <cellStyle name="Followed Hyperlink" xfId="18879" builtinId="9" hidden="1"/>
    <cellStyle name="Followed Hyperlink" xfId="18880" builtinId="9" hidden="1"/>
    <cellStyle name="Followed Hyperlink" xfId="18881" builtinId="9" hidden="1"/>
    <cellStyle name="Followed Hyperlink" xfId="18882" builtinId="9" hidden="1"/>
    <cellStyle name="Followed Hyperlink" xfId="18883" builtinId="9" hidden="1"/>
    <cellStyle name="Followed Hyperlink" xfId="18884" builtinId="9" hidden="1"/>
    <cellStyle name="Followed Hyperlink" xfId="18885" builtinId="9" hidden="1"/>
    <cellStyle name="Followed Hyperlink" xfId="18886" builtinId="9" hidden="1"/>
    <cellStyle name="Followed Hyperlink" xfId="18887" builtinId="9" hidden="1"/>
    <cellStyle name="Followed Hyperlink" xfId="18888" builtinId="9" hidden="1"/>
    <cellStyle name="Followed Hyperlink" xfId="18889" builtinId="9" hidden="1"/>
    <cellStyle name="Followed Hyperlink" xfId="18890" builtinId="9" hidden="1"/>
    <cellStyle name="Followed Hyperlink" xfId="18891" builtinId="9" hidden="1"/>
    <cellStyle name="Followed Hyperlink" xfId="18892" builtinId="9" hidden="1"/>
    <cellStyle name="Followed Hyperlink" xfId="18893" builtinId="9" hidden="1"/>
    <cellStyle name="Followed Hyperlink" xfId="18894" builtinId="9" hidden="1"/>
    <cellStyle name="Followed Hyperlink" xfId="18895" builtinId="9" hidden="1"/>
    <cellStyle name="Followed Hyperlink" xfId="18896" builtinId="9" hidden="1"/>
    <cellStyle name="Followed Hyperlink" xfId="18897" builtinId="9" hidden="1"/>
    <cellStyle name="Followed Hyperlink" xfId="18898" builtinId="9" hidden="1"/>
    <cellStyle name="Followed Hyperlink" xfId="18899" builtinId="9" hidden="1"/>
    <cellStyle name="Followed Hyperlink" xfId="18900" builtinId="9" hidden="1"/>
    <cellStyle name="Followed Hyperlink" xfId="18901" builtinId="9" hidden="1"/>
    <cellStyle name="Followed Hyperlink" xfId="18902" builtinId="9" hidden="1"/>
    <cellStyle name="Followed Hyperlink" xfId="18903" builtinId="9" hidden="1"/>
    <cellStyle name="Followed Hyperlink" xfId="18904" builtinId="9" hidden="1"/>
    <cellStyle name="Followed Hyperlink" xfId="18905" builtinId="9" hidden="1"/>
    <cellStyle name="Followed Hyperlink" xfId="18906" builtinId="9" hidden="1"/>
    <cellStyle name="Followed Hyperlink" xfId="18907" builtinId="9" hidden="1"/>
    <cellStyle name="Followed Hyperlink" xfId="18908" builtinId="9" hidden="1"/>
    <cellStyle name="Followed Hyperlink" xfId="18909" builtinId="9" hidden="1"/>
    <cellStyle name="Followed Hyperlink" xfId="18910" builtinId="9" hidden="1"/>
    <cellStyle name="Followed Hyperlink" xfId="18911" builtinId="9" hidden="1"/>
    <cellStyle name="Followed Hyperlink" xfId="18912" builtinId="9" hidden="1"/>
    <cellStyle name="Followed Hyperlink" xfId="18913" builtinId="9" hidden="1"/>
    <cellStyle name="Followed Hyperlink" xfId="18914" builtinId="9" hidden="1"/>
    <cellStyle name="Followed Hyperlink" xfId="18915" builtinId="9" hidden="1"/>
    <cellStyle name="Followed Hyperlink" xfId="18916" builtinId="9" hidden="1"/>
    <cellStyle name="Followed Hyperlink" xfId="18917" builtinId="9" hidden="1"/>
    <cellStyle name="Followed Hyperlink" xfId="18918" builtinId="9" hidden="1"/>
    <cellStyle name="Followed Hyperlink" xfId="18919" builtinId="9" hidden="1"/>
    <cellStyle name="Followed Hyperlink" xfId="18920" builtinId="9" hidden="1"/>
    <cellStyle name="Followed Hyperlink" xfId="18921" builtinId="9" hidden="1"/>
    <cellStyle name="Followed Hyperlink" xfId="18922" builtinId="9" hidden="1"/>
    <cellStyle name="Followed Hyperlink" xfId="18923" builtinId="9" hidden="1"/>
    <cellStyle name="Followed Hyperlink" xfId="18924" builtinId="9" hidden="1"/>
    <cellStyle name="Followed Hyperlink" xfId="18925" builtinId="9" hidden="1"/>
    <cellStyle name="Followed Hyperlink" xfId="18926" builtinId="9" hidden="1"/>
    <cellStyle name="Followed Hyperlink" xfId="18927" builtinId="9" hidden="1"/>
    <cellStyle name="Followed Hyperlink" xfId="18928" builtinId="9" hidden="1"/>
    <cellStyle name="Followed Hyperlink" xfId="18929" builtinId="9" hidden="1"/>
    <cellStyle name="Followed Hyperlink" xfId="18930" builtinId="9" hidden="1"/>
    <cellStyle name="Followed Hyperlink" xfId="18931" builtinId="9" hidden="1"/>
    <cellStyle name="Followed Hyperlink" xfId="18932" builtinId="9" hidden="1"/>
    <cellStyle name="Followed Hyperlink" xfId="18933" builtinId="9" hidden="1"/>
    <cellStyle name="Followed Hyperlink" xfId="18934" builtinId="9" hidden="1"/>
    <cellStyle name="Followed Hyperlink" xfId="18935" builtinId="9" hidden="1"/>
    <cellStyle name="Followed Hyperlink" xfId="18936" builtinId="9" hidden="1"/>
    <cellStyle name="Followed Hyperlink" xfId="18937" builtinId="9" hidden="1"/>
    <cellStyle name="Followed Hyperlink" xfId="18938" builtinId="9" hidden="1"/>
    <cellStyle name="Followed Hyperlink" xfId="18939" builtinId="9" hidden="1"/>
    <cellStyle name="Followed Hyperlink" xfId="18940" builtinId="9" hidden="1"/>
    <cellStyle name="Followed Hyperlink" xfId="18941" builtinId="9" hidden="1"/>
    <cellStyle name="Followed Hyperlink" xfId="18942" builtinId="9" hidden="1"/>
    <cellStyle name="Followed Hyperlink" xfId="18943" builtinId="9" hidden="1"/>
    <cellStyle name="Followed Hyperlink" xfId="18944" builtinId="9" hidden="1"/>
    <cellStyle name="Followed Hyperlink" xfId="18945" builtinId="9" hidden="1"/>
    <cellStyle name="Followed Hyperlink" xfId="18946" builtinId="9" hidden="1"/>
    <cellStyle name="Followed Hyperlink" xfId="18947" builtinId="9" hidden="1"/>
    <cellStyle name="Followed Hyperlink" xfId="18948" builtinId="9" hidden="1"/>
    <cellStyle name="Followed Hyperlink" xfId="18949" builtinId="9" hidden="1"/>
    <cellStyle name="Followed Hyperlink" xfId="18756" builtinId="9" hidden="1"/>
    <cellStyle name="Followed Hyperlink" xfId="18772" builtinId="9" hidden="1"/>
    <cellStyle name="Followed Hyperlink" xfId="18775" builtinId="9" hidden="1"/>
    <cellStyle name="Followed Hyperlink" xfId="18696" builtinId="9" hidden="1"/>
    <cellStyle name="Followed Hyperlink" xfId="18694" builtinId="9" hidden="1"/>
    <cellStyle name="Followed Hyperlink" xfId="18779" builtinId="9" hidden="1"/>
    <cellStyle name="Followed Hyperlink" xfId="18771" builtinId="9" hidden="1"/>
    <cellStyle name="Followed Hyperlink" xfId="18781" builtinId="9" hidden="1"/>
    <cellStyle name="Followed Hyperlink" xfId="18782" builtinId="9" hidden="1"/>
    <cellStyle name="Followed Hyperlink" xfId="18776" builtinId="9" hidden="1"/>
    <cellStyle name="Followed Hyperlink" xfId="18773" builtinId="9" hidden="1"/>
    <cellStyle name="Followed Hyperlink" xfId="18778" builtinId="9" hidden="1"/>
    <cellStyle name="Followed Hyperlink" xfId="18803" builtinId="9" hidden="1"/>
    <cellStyle name="Followed Hyperlink" xfId="18796" builtinId="9" hidden="1"/>
    <cellStyle name="Followed Hyperlink" xfId="18789" builtinId="9" hidden="1"/>
    <cellStyle name="Followed Hyperlink" xfId="18805" builtinId="9" hidden="1"/>
    <cellStyle name="Followed Hyperlink" xfId="18794" builtinId="9" hidden="1"/>
    <cellStyle name="Followed Hyperlink" xfId="18777" builtinId="9" hidden="1"/>
    <cellStyle name="Followed Hyperlink" xfId="18791" builtinId="9" hidden="1"/>
    <cellStyle name="Followed Hyperlink" xfId="18697" builtinId="9" hidden="1"/>
    <cellStyle name="Followed Hyperlink" xfId="18800" builtinId="9" hidden="1"/>
    <cellStyle name="Followed Hyperlink" xfId="18793" builtinId="9" hidden="1"/>
    <cellStyle name="Followed Hyperlink" xfId="18695" builtinId="9" hidden="1"/>
    <cellStyle name="Followed Hyperlink" xfId="18798" builtinId="9" hidden="1"/>
    <cellStyle name="Followed Hyperlink" xfId="18795" builtinId="9" hidden="1"/>
    <cellStyle name="Followed Hyperlink" xfId="18788" builtinId="9" hidden="1"/>
    <cellStyle name="Followed Hyperlink" xfId="18804" builtinId="9" hidden="1"/>
    <cellStyle name="Followed Hyperlink" xfId="18797" builtinId="9" hidden="1"/>
    <cellStyle name="Followed Hyperlink" xfId="18787" builtinId="9" hidden="1"/>
    <cellStyle name="Followed Hyperlink" xfId="18799" builtinId="9" hidden="1"/>
    <cellStyle name="Followed Hyperlink" xfId="18792" builtinId="9" hidden="1"/>
    <cellStyle name="Followed Hyperlink" xfId="18786" builtinId="9" hidden="1"/>
    <cellStyle name="Followed Hyperlink" xfId="18801" builtinId="9" hidden="1"/>
    <cellStyle name="Followed Hyperlink" xfId="18790" builtinId="9" hidden="1"/>
    <cellStyle name="Followed Hyperlink" xfId="18802" builtinId="9" hidden="1"/>
    <cellStyle name="Followed Hyperlink" xfId="18950" builtinId="9" hidden="1"/>
    <cellStyle name="Followed Hyperlink" xfId="18951" builtinId="9" hidden="1"/>
    <cellStyle name="Followed Hyperlink" xfId="18952" builtinId="9" hidden="1"/>
    <cellStyle name="Followed Hyperlink" xfId="18953" builtinId="9" hidden="1"/>
    <cellStyle name="Followed Hyperlink" xfId="18954" builtinId="9" hidden="1"/>
    <cellStyle name="Followed Hyperlink" xfId="18955" builtinId="9" hidden="1"/>
    <cellStyle name="Followed Hyperlink" xfId="18956" builtinId="9" hidden="1"/>
    <cellStyle name="Followed Hyperlink" xfId="18957" builtinId="9" hidden="1"/>
    <cellStyle name="Followed Hyperlink" xfId="18958" builtinId="9" hidden="1"/>
    <cellStyle name="Followed Hyperlink" xfId="18959" builtinId="9" hidden="1"/>
    <cellStyle name="Followed Hyperlink" xfId="18960" builtinId="9" hidden="1"/>
    <cellStyle name="Followed Hyperlink" xfId="18961" builtinId="9" hidden="1"/>
    <cellStyle name="Followed Hyperlink" xfId="18962" builtinId="9" hidden="1"/>
    <cellStyle name="Followed Hyperlink" xfId="18963" builtinId="9" hidden="1"/>
    <cellStyle name="Followed Hyperlink" xfId="18964" builtinId="9" hidden="1"/>
    <cellStyle name="Followed Hyperlink" xfId="18965" builtinId="9" hidden="1"/>
    <cellStyle name="Followed Hyperlink" xfId="18966" builtinId="9" hidden="1"/>
    <cellStyle name="Followed Hyperlink" xfId="18967" builtinId="9" hidden="1"/>
    <cellStyle name="Followed Hyperlink" xfId="18968" builtinId="9" hidden="1"/>
    <cellStyle name="Followed Hyperlink" xfId="18969" builtinId="9" hidden="1"/>
    <cellStyle name="Followed Hyperlink" xfId="18970" builtinId="9" hidden="1"/>
    <cellStyle name="Followed Hyperlink" xfId="18971" builtinId="9" hidden="1"/>
    <cellStyle name="Followed Hyperlink" xfId="18973" builtinId="9" hidden="1"/>
    <cellStyle name="Followed Hyperlink" xfId="18974" builtinId="9" hidden="1"/>
    <cellStyle name="Followed Hyperlink" xfId="18975" builtinId="9" hidden="1"/>
    <cellStyle name="Followed Hyperlink" xfId="18976" builtinId="9" hidden="1"/>
    <cellStyle name="Followed Hyperlink" xfId="18977" builtinId="9" hidden="1"/>
    <cellStyle name="Followed Hyperlink" xfId="18978" builtinId="9" hidden="1"/>
    <cellStyle name="Followed Hyperlink" xfId="18979" builtinId="9" hidden="1"/>
    <cellStyle name="Followed Hyperlink" xfId="18980" builtinId="9" hidden="1"/>
    <cellStyle name="Followed Hyperlink" xfId="18981" builtinId="9" hidden="1"/>
    <cellStyle name="Followed Hyperlink" xfId="18982" builtinId="9" hidden="1"/>
    <cellStyle name="Followed Hyperlink" xfId="18983" builtinId="9" hidden="1"/>
    <cellStyle name="Followed Hyperlink" xfId="18984" builtinId="9" hidden="1"/>
    <cellStyle name="Followed Hyperlink" xfId="18985" builtinId="9" hidden="1"/>
    <cellStyle name="Followed Hyperlink" xfId="18986" builtinId="9" hidden="1"/>
    <cellStyle name="Followed Hyperlink" xfId="19021" builtinId="9" hidden="1"/>
    <cellStyle name="Followed Hyperlink" xfId="19020" builtinId="9" hidden="1"/>
    <cellStyle name="Followed Hyperlink" xfId="18783" builtinId="9" hidden="1"/>
    <cellStyle name="Followed Hyperlink" xfId="18784" builtinId="9" hidden="1"/>
    <cellStyle name="Followed Hyperlink" xfId="18995" builtinId="9" hidden="1"/>
    <cellStyle name="Followed Hyperlink" xfId="18993" builtinId="9" hidden="1"/>
    <cellStyle name="Followed Hyperlink" xfId="18972" builtinId="9" hidden="1"/>
    <cellStyle name="Followed Hyperlink" xfId="18990" builtinId="9" hidden="1"/>
    <cellStyle name="Followed Hyperlink" xfId="18989" builtinId="9" hidden="1"/>
    <cellStyle name="Followed Hyperlink" xfId="18988" builtinId="9" hidden="1"/>
    <cellStyle name="Followed Hyperlink" xfId="18987" builtinId="9" hidden="1"/>
    <cellStyle name="Followed Hyperlink" xfId="18991" builtinId="9" hidden="1"/>
    <cellStyle name="Followed Hyperlink" xfId="18997" builtinId="9" hidden="1"/>
    <cellStyle name="Followed Hyperlink" xfId="18996" builtinId="9" hidden="1"/>
    <cellStyle name="Followed Hyperlink" xfId="18994" builtinId="9" hidden="1"/>
    <cellStyle name="Followed Hyperlink" xfId="18992" builtinId="9" hidden="1"/>
    <cellStyle name="Followed Hyperlink" xfId="19016" builtinId="9" hidden="1"/>
    <cellStyle name="Followed Hyperlink" xfId="19012" builtinId="9" hidden="1"/>
    <cellStyle name="Followed Hyperlink" xfId="19008" builtinId="9" hidden="1"/>
    <cellStyle name="Followed Hyperlink" xfId="19004" builtinId="9" hidden="1"/>
    <cellStyle name="Followed Hyperlink" xfId="19000" builtinId="9" hidden="1"/>
    <cellStyle name="Followed Hyperlink" xfId="18780" builtinId="9" hidden="1"/>
    <cellStyle name="Followed Hyperlink" xfId="19019" builtinId="9" hidden="1"/>
    <cellStyle name="Followed Hyperlink" xfId="19015" builtinId="9" hidden="1"/>
    <cellStyle name="Followed Hyperlink" xfId="19011" builtinId="9" hidden="1"/>
    <cellStyle name="Followed Hyperlink" xfId="19007" builtinId="9" hidden="1"/>
    <cellStyle name="Followed Hyperlink" xfId="19003" builtinId="9" hidden="1"/>
    <cellStyle name="Followed Hyperlink" xfId="18999" builtinId="9" hidden="1"/>
    <cellStyle name="Followed Hyperlink" xfId="19018" builtinId="9" hidden="1"/>
    <cellStyle name="Followed Hyperlink" xfId="19014" builtinId="9" hidden="1"/>
    <cellStyle name="Followed Hyperlink" xfId="19010" builtinId="9" hidden="1"/>
    <cellStyle name="Followed Hyperlink" xfId="19006" builtinId="9" hidden="1"/>
    <cellStyle name="Followed Hyperlink" xfId="19002" builtinId="9" hidden="1"/>
    <cellStyle name="Followed Hyperlink" xfId="19022" builtinId="9" hidden="1"/>
    <cellStyle name="Followed Hyperlink" xfId="18774" builtinId="9" hidden="1"/>
    <cellStyle name="Followed Hyperlink" xfId="19017" builtinId="9" hidden="1"/>
    <cellStyle name="Followed Hyperlink" xfId="19013" builtinId="9" hidden="1"/>
    <cellStyle name="Followed Hyperlink" xfId="19009" builtinId="9" hidden="1"/>
    <cellStyle name="Followed Hyperlink" xfId="19005" builtinId="9" hidden="1"/>
    <cellStyle name="Followed Hyperlink" xfId="19001" builtinId="9" hidden="1"/>
    <cellStyle name="Followed Hyperlink" xfId="18998" builtinId="9" hidden="1"/>
    <cellStyle name="Followed Hyperlink" xfId="19023" builtinId="9" hidden="1"/>
    <cellStyle name="Followed Hyperlink" xfId="19024" builtinId="9" hidden="1"/>
    <cellStyle name="Followed Hyperlink" xfId="19025" builtinId="9" hidden="1"/>
    <cellStyle name="Followed Hyperlink" xfId="19026" builtinId="9" hidden="1"/>
    <cellStyle name="Followed Hyperlink" xfId="19027" builtinId="9" hidden="1"/>
    <cellStyle name="Followed Hyperlink" xfId="19028" builtinId="9" hidden="1"/>
    <cellStyle name="Followed Hyperlink" xfId="19029" builtinId="9" hidden="1"/>
    <cellStyle name="Followed Hyperlink" xfId="19030" builtinId="9" hidden="1"/>
    <cellStyle name="Followed Hyperlink" xfId="19031" builtinId="9" hidden="1"/>
    <cellStyle name="Followed Hyperlink" xfId="19032" builtinId="9" hidden="1"/>
    <cellStyle name="Followed Hyperlink" xfId="19033" builtinId="9" hidden="1"/>
    <cellStyle name="Followed Hyperlink" xfId="19034" builtinId="9" hidden="1"/>
    <cellStyle name="Followed Hyperlink" xfId="19035" builtinId="9" hidden="1"/>
    <cellStyle name="Followed Hyperlink" xfId="19036" builtinId="9" hidden="1"/>
    <cellStyle name="Followed Hyperlink" xfId="19037" builtinId="9" hidden="1"/>
    <cellStyle name="Followed Hyperlink" xfId="19038" builtinId="9" hidden="1"/>
    <cellStyle name="Followed Hyperlink" xfId="19039" builtinId="9" hidden="1"/>
    <cellStyle name="Followed Hyperlink" xfId="19040" builtinId="9" hidden="1"/>
    <cellStyle name="Followed Hyperlink" xfId="19041" builtinId="9" hidden="1"/>
    <cellStyle name="Followed Hyperlink" xfId="19042" builtinId="9" hidden="1"/>
    <cellStyle name="Followed Hyperlink" xfId="19043" builtinId="9" hidden="1"/>
    <cellStyle name="Followed Hyperlink" xfId="19044" builtinId="9" hidden="1"/>
    <cellStyle name="Followed Hyperlink" xfId="19045" builtinId="9" hidden="1"/>
    <cellStyle name="Followed Hyperlink" xfId="19046" builtinId="9" hidden="1"/>
    <cellStyle name="Followed Hyperlink" xfId="19047" builtinId="9" hidden="1"/>
    <cellStyle name="Followed Hyperlink" xfId="19048" builtinId="9" hidden="1"/>
    <cellStyle name="Followed Hyperlink" xfId="19049" builtinId="9" hidden="1"/>
    <cellStyle name="Followed Hyperlink" xfId="19050" builtinId="9" hidden="1"/>
    <cellStyle name="Followed Hyperlink" xfId="19051" builtinId="9" hidden="1"/>
    <cellStyle name="Followed Hyperlink" xfId="19052" builtinId="9" hidden="1"/>
    <cellStyle name="Followed Hyperlink" xfId="19053" builtinId="9" hidden="1"/>
    <cellStyle name="Followed Hyperlink" xfId="19056" builtinId="9" hidden="1"/>
    <cellStyle name="Followed Hyperlink" xfId="19057" builtinId="9" hidden="1"/>
    <cellStyle name="Followed Hyperlink" xfId="19058" builtinId="9" hidden="1"/>
    <cellStyle name="Followed Hyperlink" xfId="19059" builtinId="9" hidden="1"/>
    <cellStyle name="Followed Hyperlink" xfId="19060" builtinId="9" hidden="1"/>
    <cellStyle name="Followed Hyperlink" xfId="19061" builtinId="9" hidden="1"/>
    <cellStyle name="Followed Hyperlink" xfId="19062" builtinId="9" hidden="1"/>
    <cellStyle name="Followed Hyperlink" xfId="19063" builtinId="9" hidden="1"/>
    <cellStyle name="Followed Hyperlink" xfId="19064" builtinId="9" hidden="1"/>
    <cellStyle name="Followed Hyperlink" xfId="19065" builtinId="9" hidden="1"/>
    <cellStyle name="Followed Hyperlink" xfId="19066" builtinId="9" hidden="1"/>
    <cellStyle name="Followed Hyperlink" xfId="19067" builtinId="9" hidden="1"/>
    <cellStyle name="Followed Hyperlink" xfId="19068" builtinId="9" hidden="1"/>
    <cellStyle name="Followed Hyperlink" xfId="19069" builtinId="9" hidden="1"/>
    <cellStyle name="Followed Hyperlink" xfId="19070" builtinId="9" hidden="1"/>
    <cellStyle name="Followed Hyperlink" xfId="19071" builtinId="9" hidden="1"/>
    <cellStyle name="Followed Hyperlink" xfId="19072" builtinId="9" hidden="1"/>
    <cellStyle name="Followed Hyperlink" xfId="19073" builtinId="9" hidden="1"/>
    <cellStyle name="Followed Hyperlink" xfId="19074" builtinId="9" hidden="1"/>
    <cellStyle name="Followed Hyperlink" xfId="19075" builtinId="9" hidden="1"/>
    <cellStyle name="Followed Hyperlink" xfId="19076" builtinId="9" hidden="1"/>
    <cellStyle name="Followed Hyperlink" xfId="19077" builtinId="9" hidden="1"/>
    <cellStyle name="Followed Hyperlink" xfId="19078" builtinId="9" hidden="1"/>
    <cellStyle name="Followed Hyperlink" xfId="19079" builtinId="9" hidden="1"/>
    <cellStyle name="Followed Hyperlink" xfId="19080" builtinId="9" hidden="1"/>
    <cellStyle name="Followed Hyperlink" xfId="19081" builtinId="9" hidden="1"/>
    <cellStyle name="Followed Hyperlink" xfId="19082" builtinId="9" hidden="1"/>
    <cellStyle name="Followed Hyperlink" xfId="19083" builtinId="9" hidden="1"/>
    <cellStyle name="Followed Hyperlink" xfId="19084" builtinId="9" hidden="1"/>
    <cellStyle name="Followed Hyperlink" xfId="19085" builtinId="9" hidden="1"/>
    <cellStyle name="Followed Hyperlink" xfId="19086" builtinId="9" hidden="1"/>
    <cellStyle name="Followed Hyperlink" xfId="19087" builtinId="9" hidden="1"/>
    <cellStyle name="Followed Hyperlink" xfId="19088" builtinId="9" hidden="1"/>
    <cellStyle name="Followed Hyperlink" xfId="19089" builtinId="9" hidden="1"/>
    <cellStyle name="Followed Hyperlink" xfId="19090" builtinId="9" hidden="1"/>
    <cellStyle name="Followed Hyperlink" xfId="19091" builtinId="9" hidden="1"/>
    <cellStyle name="Followed Hyperlink" xfId="19092" builtinId="9" hidden="1"/>
    <cellStyle name="Followed Hyperlink" xfId="19093" builtinId="9" hidden="1"/>
    <cellStyle name="Followed Hyperlink" xfId="19094" builtinId="9" hidden="1"/>
    <cellStyle name="Followed Hyperlink" xfId="19095" builtinId="9" hidden="1"/>
    <cellStyle name="Followed Hyperlink" xfId="19096" builtinId="9" hidden="1"/>
    <cellStyle name="Followed Hyperlink" xfId="19097" builtinId="9" hidden="1"/>
    <cellStyle name="Followed Hyperlink" xfId="19098" builtinId="9" hidden="1"/>
    <cellStyle name="Followed Hyperlink" xfId="19099" builtinId="9" hidden="1"/>
    <cellStyle name="Followed Hyperlink" xfId="19100" builtinId="9" hidden="1"/>
    <cellStyle name="Followed Hyperlink" xfId="19101" builtinId="9" hidden="1"/>
    <cellStyle name="Followed Hyperlink" xfId="19102" builtinId="9" hidden="1"/>
    <cellStyle name="Followed Hyperlink" xfId="19103" builtinId="9" hidden="1"/>
    <cellStyle name="Followed Hyperlink" xfId="19104" builtinId="9" hidden="1"/>
    <cellStyle name="Followed Hyperlink" xfId="19105" builtinId="9" hidden="1"/>
    <cellStyle name="Followed Hyperlink" xfId="19106" builtinId="9" hidden="1"/>
    <cellStyle name="Followed Hyperlink" xfId="19107" builtinId="9" hidden="1"/>
    <cellStyle name="Followed Hyperlink" xfId="19108" builtinId="9" hidden="1"/>
    <cellStyle name="Followed Hyperlink" xfId="19109" builtinId="9" hidden="1"/>
    <cellStyle name="Followed Hyperlink" xfId="19110" builtinId="9" hidden="1"/>
    <cellStyle name="Followed Hyperlink" xfId="19111" builtinId="9" hidden="1"/>
    <cellStyle name="Followed Hyperlink" xfId="19112" builtinId="9" hidden="1"/>
    <cellStyle name="Followed Hyperlink" xfId="19113" builtinId="9" hidden="1"/>
    <cellStyle name="Followed Hyperlink" xfId="19114" builtinId="9" hidden="1"/>
    <cellStyle name="Followed Hyperlink" xfId="19115" builtinId="9" hidden="1"/>
    <cellStyle name="Followed Hyperlink" xfId="19116" builtinId="9" hidden="1"/>
    <cellStyle name="Followed Hyperlink" xfId="19117" builtinId="9" hidden="1"/>
    <cellStyle name="Followed Hyperlink" xfId="19118" builtinId="9" hidden="1"/>
    <cellStyle name="Followed Hyperlink" xfId="19119" builtinId="9" hidden="1"/>
    <cellStyle name="Followed Hyperlink" xfId="19120" builtinId="9" hidden="1"/>
    <cellStyle name="Followed Hyperlink" xfId="19121" builtinId="9" hidden="1"/>
    <cellStyle name="Followed Hyperlink" xfId="19122" builtinId="9" hidden="1"/>
    <cellStyle name="Followed Hyperlink" xfId="19123" builtinId="9" hidden="1"/>
    <cellStyle name="Followed Hyperlink" xfId="19124" builtinId="9" hidden="1"/>
    <cellStyle name="Followed Hyperlink" xfId="19125" builtinId="9" hidden="1"/>
    <cellStyle name="Followed Hyperlink" xfId="19126" builtinId="9" hidden="1"/>
    <cellStyle name="Followed Hyperlink" xfId="19127" builtinId="9" hidden="1"/>
    <cellStyle name="Followed Hyperlink" xfId="19286" builtinId="9" hidden="1"/>
    <cellStyle name="Followed Hyperlink" xfId="19287" builtinId="9" hidden="1"/>
    <cellStyle name="Followed Hyperlink" xfId="19288" builtinId="9" hidden="1"/>
    <cellStyle name="Followed Hyperlink" xfId="19289" builtinId="9" hidden="1"/>
    <cellStyle name="Followed Hyperlink" xfId="19290" builtinId="9" hidden="1"/>
    <cellStyle name="Followed Hyperlink" xfId="19291" builtinId="9" hidden="1"/>
    <cellStyle name="Followed Hyperlink" xfId="19292" builtinId="9" hidden="1"/>
    <cellStyle name="Followed Hyperlink" xfId="19293" builtinId="9" hidden="1"/>
    <cellStyle name="Followed Hyperlink" xfId="19294" builtinId="9" hidden="1"/>
    <cellStyle name="Followed Hyperlink" xfId="19295" builtinId="9" hidden="1"/>
    <cellStyle name="Followed Hyperlink" xfId="19296" builtinId="9" hidden="1"/>
    <cellStyle name="Followed Hyperlink" xfId="19297" builtinId="9" hidden="1"/>
    <cellStyle name="Followed Hyperlink" xfId="19298" builtinId="9" hidden="1"/>
    <cellStyle name="Followed Hyperlink" xfId="19299" builtinId="9" hidden="1"/>
    <cellStyle name="Followed Hyperlink" xfId="19300" builtinId="9" hidden="1"/>
    <cellStyle name="Followed Hyperlink" xfId="19301" builtinId="9" hidden="1"/>
    <cellStyle name="Followed Hyperlink" xfId="19302" builtinId="9" hidden="1"/>
    <cellStyle name="Followed Hyperlink" xfId="19303" builtinId="9" hidden="1"/>
    <cellStyle name="Followed Hyperlink" xfId="19304" builtinId="9" hidden="1"/>
    <cellStyle name="Followed Hyperlink" xfId="19305" builtinId="9" hidden="1"/>
    <cellStyle name="Followed Hyperlink" xfId="19306" builtinId="9" hidden="1"/>
    <cellStyle name="Followed Hyperlink" xfId="19307" builtinId="9" hidden="1"/>
    <cellStyle name="Followed Hyperlink" xfId="19308" builtinId="9" hidden="1"/>
    <cellStyle name="Followed Hyperlink" xfId="19309" builtinId="9" hidden="1"/>
    <cellStyle name="Followed Hyperlink" xfId="19310" builtinId="9" hidden="1"/>
    <cellStyle name="Followed Hyperlink" xfId="19311" builtinId="9" hidden="1"/>
    <cellStyle name="Followed Hyperlink" xfId="19312" builtinId="9" hidden="1"/>
    <cellStyle name="Followed Hyperlink" xfId="19313" builtinId="9" hidden="1"/>
    <cellStyle name="Followed Hyperlink" xfId="19314" builtinId="9" hidden="1"/>
    <cellStyle name="Followed Hyperlink" xfId="19315" builtinId="9" hidden="1"/>
    <cellStyle name="Followed Hyperlink" xfId="19316" builtinId="9" hidden="1"/>
    <cellStyle name="Followed Hyperlink" xfId="19317" builtinId="9" hidden="1"/>
    <cellStyle name="Followed Hyperlink" xfId="19318" builtinId="9" hidden="1"/>
    <cellStyle name="Followed Hyperlink" xfId="19319" builtinId="9" hidden="1"/>
    <cellStyle name="Followed Hyperlink" xfId="19320" builtinId="9" hidden="1"/>
    <cellStyle name="Followed Hyperlink" xfId="19321" builtinId="9" hidden="1"/>
    <cellStyle name="Followed Hyperlink" xfId="19322" builtinId="9" hidden="1"/>
    <cellStyle name="Followed Hyperlink" xfId="19323" builtinId="9" hidden="1"/>
    <cellStyle name="Followed Hyperlink" xfId="19324" builtinId="9" hidden="1"/>
    <cellStyle name="Followed Hyperlink" xfId="19325" builtinId="9" hidden="1"/>
    <cellStyle name="Followed Hyperlink" xfId="19326" builtinId="9" hidden="1"/>
    <cellStyle name="Followed Hyperlink" xfId="19327" builtinId="9" hidden="1"/>
    <cellStyle name="Followed Hyperlink" xfId="19328" builtinId="9" hidden="1"/>
    <cellStyle name="Followed Hyperlink" xfId="19329" builtinId="9" hidden="1"/>
    <cellStyle name="Followed Hyperlink" xfId="19330" builtinId="9" hidden="1"/>
    <cellStyle name="Followed Hyperlink" xfId="19331" builtinId="9" hidden="1"/>
    <cellStyle name="Followed Hyperlink" xfId="19332" builtinId="9" hidden="1"/>
    <cellStyle name="Followed Hyperlink" xfId="19333" builtinId="9" hidden="1"/>
    <cellStyle name="Followed Hyperlink" xfId="19334" builtinId="9" hidden="1"/>
    <cellStyle name="Followed Hyperlink" xfId="19335" builtinId="9" hidden="1"/>
    <cellStyle name="Followed Hyperlink" xfId="19336" builtinId="9" hidden="1"/>
    <cellStyle name="Followed Hyperlink" xfId="19337" builtinId="9" hidden="1"/>
    <cellStyle name="Followed Hyperlink" xfId="19338" builtinId="9" hidden="1"/>
    <cellStyle name="Followed Hyperlink" xfId="19339" builtinId="9" hidden="1"/>
    <cellStyle name="Followed Hyperlink" xfId="19340" builtinId="9" hidden="1"/>
    <cellStyle name="Followed Hyperlink" xfId="19341" builtinId="9" hidden="1"/>
    <cellStyle name="Followed Hyperlink" xfId="19342" builtinId="9" hidden="1"/>
    <cellStyle name="Followed Hyperlink" xfId="19343" builtinId="9" hidden="1"/>
    <cellStyle name="Followed Hyperlink" xfId="19344" builtinId="9" hidden="1"/>
    <cellStyle name="Followed Hyperlink" xfId="19345" builtinId="9" hidden="1"/>
    <cellStyle name="Followed Hyperlink" xfId="19346" builtinId="9" hidden="1"/>
    <cellStyle name="Followed Hyperlink" xfId="19347" builtinId="9" hidden="1"/>
    <cellStyle name="Followed Hyperlink" xfId="19348" builtinId="9" hidden="1"/>
    <cellStyle name="Followed Hyperlink" xfId="19349" builtinId="9" hidden="1"/>
    <cellStyle name="Followed Hyperlink" xfId="19350" builtinId="9" hidden="1"/>
    <cellStyle name="Followed Hyperlink" xfId="19351" builtinId="9" hidden="1"/>
    <cellStyle name="Followed Hyperlink" xfId="19352" builtinId="9" hidden="1"/>
    <cellStyle name="Followed Hyperlink" xfId="19353" builtinId="9" hidden="1"/>
    <cellStyle name="Followed Hyperlink" xfId="19354" builtinId="9" hidden="1"/>
    <cellStyle name="Followed Hyperlink" xfId="19355" builtinId="9" hidden="1"/>
    <cellStyle name="Followed Hyperlink" xfId="19356" builtinId="9" hidden="1"/>
    <cellStyle name="Followed Hyperlink" xfId="19357" builtinId="9" hidden="1"/>
    <cellStyle name="Followed Hyperlink" xfId="19391" builtinId="9" hidden="1"/>
    <cellStyle name="Followed Hyperlink" xfId="19392" builtinId="9" hidden="1"/>
    <cellStyle name="Followed Hyperlink" xfId="19393" builtinId="9" hidden="1"/>
    <cellStyle name="Followed Hyperlink" xfId="19394" builtinId="9" hidden="1"/>
    <cellStyle name="Followed Hyperlink" xfId="19395" builtinId="9" hidden="1"/>
    <cellStyle name="Followed Hyperlink" xfId="19396" builtinId="9" hidden="1"/>
    <cellStyle name="Followed Hyperlink" xfId="19397" builtinId="9" hidden="1"/>
    <cellStyle name="Followed Hyperlink" xfId="19398" builtinId="9" hidden="1"/>
    <cellStyle name="Followed Hyperlink" xfId="19399" builtinId="9" hidden="1"/>
    <cellStyle name="Followed Hyperlink" xfId="19400" builtinId="9" hidden="1"/>
    <cellStyle name="Followed Hyperlink" xfId="19401" builtinId="9" hidden="1"/>
    <cellStyle name="Followed Hyperlink" xfId="19402" builtinId="9" hidden="1"/>
    <cellStyle name="Followed Hyperlink" xfId="19403" builtinId="9" hidden="1"/>
    <cellStyle name="Followed Hyperlink" xfId="19404" builtinId="9" hidden="1"/>
    <cellStyle name="Followed Hyperlink" xfId="19405" builtinId="9" hidden="1"/>
    <cellStyle name="Followed Hyperlink" xfId="19406" builtinId="9" hidden="1"/>
    <cellStyle name="Followed Hyperlink" xfId="19407" builtinId="9" hidden="1"/>
    <cellStyle name="Followed Hyperlink" xfId="19408" builtinId="9" hidden="1"/>
    <cellStyle name="Followed Hyperlink" xfId="19409" builtinId="9" hidden="1"/>
    <cellStyle name="Followed Hyperlink" xfId="19410" builtinId="9" hidden="1"/>
    <cellStyle name="Followed Hyperlink" xfId="19411" builtinId="9" hidden="1"/>
    <cellStyle name="Followed Hyperlink" xfId="19412" builtinId="9" hidden="1"/>
    <cellStyle name="Followed Hyperlink" xfId="19413" builtinId="9" hidden="1"/>
    <cellStyle name="Followed Hyperlink" xfId="19414" builtinId="9" hidden="1"/>
    <cellStyle name="Followed Hyperlink" xfId="19415" builtinId="9" hidden="1"/>
    <cellStyle name="Followed Hyperlink" xfId="19416" builtinId="9" hidden="1"/>
    <cellStyle name="Followed Hyperlink" xfId="19417" builtinId="9" hidden="1"/>
    <cellStyle name="Followed Hyperlink" xfId="19418" builtinId="9" hidden="1"/>
    <cellStyle name="Followed Hyperlink" xfId="19419" builtinId="9" hidden="1"/>
    <cellStyle name="Followed Hyperlink" xfId="19420" builtinId="9" hidden="1"/>
    <cellStyle name="Followed Hyperlink" xfId="19421" builtinId="9" hidden="1"/>
    <cellStyle name="Followed Hyperlink" xfId="19422" builtinId="9" hidden="1"/>
    <cellStyle name="Followed Hyperlink" xfId="19423" builtinId="9" hidden="1"/>
    <cellStyle name="Followed Hyperlink" xfId="19424" builtinId="9" hidden="1"/>
    <cellStyle name="Followed Hyperlink" xfId="19425" builtinId="9" hidden="1"/>
    <cellStyle name="Followed Hyperlink" xfId="19426" builtinId="9" hidden="1"/>
    <cellStyle name="Followed Hyperlink" xfId="19427" builtinId="9" hidden="1"/>
    <cellStyle name="Followed Hyperlink" xfId="19428" builtinId="9" hidden="1"/>
    <cellStyle name="Followed Hyperlink" xfId="19429" builtinId="9" hidden="1"/>
    <cellStyle name="Followed Hyperlink" xfId="19430" builtinId="9" hidden="1"/>
    <cellStyle name="Followed Hyperlink" xfId="19431" builtinId="9" hidden="1"/>
    <cellStyle name="Followed Hyperlink" xfId="19432" builtinId="9" hidden="1"/>
    <cellStyle name="Followed Hyperlink" xfId="19433" builtinId="9" hidden="1"/>
    <cellStyle name="Followed Hyperlink" xfId="19434" builtinId="9" hidden="1"/>
    <cellStyle name="Followed Hyperlink" xfId="19435" builtinId="9" hidden="1"/>
    <cellStyle name="Followed Hyperlink" xfId="19436" builtinId="9" hidden="1"/>
    <cellStyle name="Followed Hyperlink" xfId="19437" builtinId="9" hidden="1"/>
    <cellStyle name="Followed Hyperlink" xfId="19438" builtinId="9" hidden="1"/>
    <cellStyle name="Followed Hyperlink" xfId="19439" builtinId="9" hidden="1"/>
    <cellStyle name="Followed Hyperlink" xfId="19440" builtinId="9" hidden="1"/>
    <cellStyle name="Followed Hyperlink" xfId="19441" builtinId="9" hidden="1"/>
    <cellStyle name="Followed Hyperlink" xfId="19442" builtinId="9" hidden="1"/>
    <cellStyle name="Followed Hyperlink" xfId="19443" builtinId="9" hidden="1"/>
    <cellStyle name="Followed Hyperlink" xfId="19444" builtinId="9" hidden="1"/>
    <cellStyle name="Followed Hyperlink" xfId="19445" builtinId="9" hidden="1"/>
    <cellStyle name="Followed Hyperlink" xfId="19446" builtinId="9" hidden="1"/>
    <cellStyle name="Followed Hyperlink" xfId="19447" builtinId="9" hidden="1"/>
    <cellStyle name="Followed Hyperlink" xfId="19448" builtinId="9" hidden="1"/>
    <cellStyle name="Followed Hyperlink" xfId="19449" builtinId="9" hidden="1"/>
    <cellStyle name="Followed Hyperlink" xfId="19450" builtinId="9" hidden="1"/>
    <cellStyle name="Followed Hyperlink" xfId="19451" builtinId="9" hidden="1"/>
    <cellStyle name="Followed Hyperlink" xfId="19452" builtinId="9" hidden="1"/>
    <cellStyle name="Followed Hyperlink" xfId="19453" builtinId="9" hidden="1"/>
    <cellStyle name="Followed Hyperlink" xfId="19454" builtinId="9" hidden="1"/>
    <cellStyle name="Followed Hyperlink" xfId="19455" builtinId="9" hidden="1"/>
    <cellStyle name="Followed Hyperlink" xfId="19456" builtinId="9" hidden="1"/>
    <cellStyle name="Followed Hyperlink" xfId="19457" builtinId="9" hidden="1"/>
    <cellStyle name="Followed Hyperlink" xfId="19458" builtinId="9" hidden="1"/>
    <cellStyle name="Followed Hyperlink" xfId="19459" builtinId="9" hidden="1"/>
    <cellStyle name="Followed Hyperlink" xfId="19460" builtinId="9" hidden="1"/>
    <cellStyle name="Followed Hyperlink" xfId="19461" builtinId="9" hidden="1"/>
    <cellStyle name="Followed Hyperlink" xfId="19462" builtinId="9" hidden="1"/>
    <cellStyle name="Followed Hyperlink" xfId="19363" builtinId="9" hidden="1"/>
    <cellStyle name="Followed Hyperlink" xfId="19368" builtinId="9" hidden="1"/>
    <cellStyle name="Followed Hyperlink" xfId="19360" builtinId="9" hidden="1"/>
    <cellStyle name="Followed Hyperlink" xfId="19369" builtinId="9" hidden="1"/>
    <cellStyle name="Followed Hyperlink" xfId="19359" builtinId="9" hidden="1"/>
    <cellStyle name="Followed Hyperlink" xfId="19366" builtinId="9" hidden="1"/>
    <cellStyle name="Followed Hyperlink" xfId="19285" builtinId="9" hidden="1"/>
    <cellStyle name="Followed Hyperlink" xfId="19365" builtinId="9" hidden="1"/>
    <cellStyle name="Followed Hyperlink" xfId="19358" builtinId="9" hidden="1"/>
    <cellStyle name="Followed Hyperlink" xfId="19364" builtinId="9" hidden="1"/>
    <cellStyle name="Followed Hyperlink" xfId="19387" builtinId="9" hidden="1"/>
    <cellStyle name="Followed Hyperlink" xfId="19367" builtinId="9" hidden="1"/>
    <cellStyle name="Followed Hyperlink" xfId="19362" builtinId="9" hidden="1"/>
    <cellStyle name="Followed Hyperlink" xfId="19361" builtinId="9" hidden="1"/>
    <cellStyle name="Followed Hyperlink" xfId="19370" builtinId="9" hidden="1"/>
    <cellStyle name="Followed Hyperlink" xfId="19384" builtinId="9" hidden="1"/>
    <cellStyle name="Followed Hyperlink" xfId="19382" builtinId="9" hidden="1"/>
    <cellStyle name="Followed Hyperlink" xfId="19375" builtinId="9" hidden="1"/>
    <cellStyle name="Followed Hyperlink" xfId="19390" builtinId="9" hidden="1"/>
    <cellStyle name="Followed Hyperlink" xfId="19380" builtinId="9" hidden="1"/>
    <cellStyle name="Followed Hyperlink" xfId="19465" builtinId="9" hidden="1"/>
    <cellStyle name="Followed Hyperlink" xfId="19373" builtinId="9" hidden="1"/>
    <cellStyle name="Followed Hyperlink" xfId="19388" builtinId="9" hidden="1"/>
    <cellStyle name="Followed Hyperlink" xfId="19385" builtinId="9" hidden="1"/>
    <cellStyle name="Followed Hyperlink" xfId="19379" builtinId="9" hidden="1"/>
    <cellStyle name="Followed Hyperlink" xfId="19284" builtinId="9" hidden="1"/>
    <cellStyle name="Followed Hyperlink" xfId="19464" builtinId="9" hidden="1"/>
    <cellStyle name="Followed Hyperlink" xfId="19377" builtinId="9" hidden="1"/>
    <cellStyle name="Followed Hyperlink" xfId="19374" builtinId="9" hidden="1"/>
    <cellStyle name="Followed Hyperlink" xfId="19389" builtinId="9" hidden="1"/>
    <cellStyle name="Followed Hyperlink" xfId="19383" builtinId="9" hidden="1"/>
    <cellStyle name="Followed Hyperlink" xfId="19372" builtinId="9" hidden="1"/>
    <cellStyle name="Followed Hyperlink" xfId="19463" builtinId="9" hidden="1"/>
    <cellStyle name="Followed Hyperlink" xfId="19381" builtinId="9" hidden="1"/>
    <cellStyle name="Followed Hyperlink" xfId="19378" builtinId="9" hidden="1"/>
    <cellStyle name="Followed Hyperlink" xfId="19371" builtinId="9" hidden="1"/>
    <cellStyle name="Followed Hyperlink" xfId="19386" builtinId="9" hidden="1"/>
    <cellStyle name="Followed Hyperlink" xfId="19376" builtinId="9" hidden="1"/>
    <cellStyle name="Followed Hyperlink" xfId="19466" builtinId="9" hidden="1"/>
    <cellStyle name="Followed Hyperlink" xfId="19467" builtinId="9" hidden="1"/>
    <cellStyle name="Followed Hyperlink" xfId="19468" builtinId="9" hidden="1"/>
    <cellStyle name="Followed Hyperlink" xfId="19469" builtinId="9" hidden="1"/>
    <cellStyle name="Followed Hyperlink" xfId="19470" builtinId="9" hidden="1"/>
    <cellStyle name="Followed Hyperlink" xfId="19471" builtinId="9" hidden="1"/>
    <cellStyle name="Followed Hyperlink" xfId="19472" builtinId="9" hidden="1"/>
    <cellStyle name="Followed Hyperlink" xfId="19473" builtinId="9" hidden="1"/>
    <cellStyle name="Followed Hyperlink" xfId="19474" builtinId="9" hidden="1"/>
    <cellStyle name="Followed Hyperlink" xfId="19475" builtinId="9" hidden="1"/>
    <cellStyle name="Followed Hyperlink" xfId="19476" builtinId="9" hidden="1"/>
    <cellStyle name="Followed Hyperlink" xfId="19477" builtinId="9" hidden="1"/>
    <cellStyle name="Followed Hyperlink" xfId="19478" builtinId="9" hidden="1"/>
    <cellStyle name="Followed Hyperlink" xfId="19479" builtinId="9" hidden="1"/>
    <cellStyle name="Followed Hyperlink" xfId="19480" builtinId="9" hidden="1"/>
    <cellStyle name="Followed Hyperlink" xfId="19481" builtinId="9" hidden="1"/>
    <cellStyle name="Followed Hyperlink" xfId="19482" builtinId="9" hidden="1"/>
    <cellStyle name="Followed Hyperlink" xfId="19483" builtinId="9" hidden="1"/>
    <cellStyle name="Followed Hyperlink" xfId="19484" builtinId="9" hidden="1"/>
    <cellStyle name="Followed Hyperlink" xfId="19485" builtinId="9" hidden="1"/>
    <cellStyle name="Followed Hyperlink" xfId="19486" builtinId="9" hidden="1"/>
    <cellStyle name="Followed Hyperlink" xfId="19487" builtinId="9" hidden="1"/>
    <cellStyle name="Followed Hyperlink" xfId="19488" builtinId="9" hidden="1"/>
    <cellStyle name="Followed Hyperlink" xfId="19489" builtinId="9" hidden="1"/>
    <cellStyle name="Followed Hyperlink" xfId="19490" builtinId="9" hidden="1"/>
    <cellStyle name="Followed Hyperlink" xfId="19491" builtinId="9" hidden="1"/>
    <cellStyle name="Followed Hyperlink" xfId="19492" builtinId="9" hidden="1"/>
    <cellStyle name="Followed Hyperlink" xfId="19493" builtinId="9" hidden="1"/>
    <cellStyle name="Followed Hyperlink" xfId="19494" builtinId="9" hidden="1"/>
    <cellStyle name="Followed Hyperlink" xfId="19495" builtinId="9" hidden="1"/>
    <cellStyle name="Followed Hyperlink" xfId="19496" builtinId="9" hidden="1"/>
    <cellStyle name="Followed Hyperlink" xfId="19497" builtinId="9" hidden="1"/>
    <cellStyle name="Followed Hyperlink" xfId="19498" builtinId="9" hidden="1"/>
    <cellStyle name="Followed Hyperlink" xfId="19499" builtinId="9" hidden="1"/>
    <cellStyle name="Followed Hyperlink" xfId="19504" builtinId="9" hidden="1"/>
    <cellStyle name="Followed Hyperlink" xfId="19505" builtinId="9" hidden="1"/>
    <cellStyle name="Followed Hyperlink" xfId="19506" builtinId="9" hidden="1"/>
    <cellStyle name="Followed Hyperlink" xfId="19507" builtinId="9" hidden="1"/>
    <cellStyle name="Followed Hyperlink" xfId="19508" builtinId="9" hidden="1"/>
    <cellStyle name="Followed Hyperlink" xfId="19509" builtinId="9" hidden="1"/>
    <cellStyle name="Followed Hyperlink" xfId="19510" builtinId="9" hidden="1"/>
    <cellStyle name="Followed Hyperlink" xfId="19511" builtinId="9" hidden="1"/>
    <cellStyle name="Followed Hyperlink" xfId="19512" builtinId="9" hidden="1"/>
    <cellStyle name="Followed Hyperlink" xfId="19513" builtinId="9" hidden="1"/>
    <cellStyle name="Followed Hyperlink" xfId="19514" builtinId="9" hidden="1"/>
    <cellStyle name="Followed Hyperlink" xfId="19515" builtinId="9" hidden="1"/>
    <cellStyle name="Followed Hyperlink" xfId="19516" builtinId="9" hidden="1"/>
    <cellStyle name="Followed Hyperlink" xfId="19517" builtinId="9" hidden="1"/>
    <cellStyle name="Followed Hyperlink" xfId="19518" builtinId="9" hidden="1"/>
    <cellStyle name="Followed Hyperlink" xfId="19519" builtinId="9" hidden="1"/>
    <cellStyle name="Followed Hyperlink" xfId="19520" builtinId="9" hidden="1"/>
    <cellStyle name="Followed Hyperlink" xfId="19521" builtinId="9" hidden="1"/>
    <cellStyle name="Followed Hyperlink" xfId="19522" builtinId="9" hidden="1"/>
    <cellStyle name="Followed Hyperlink" xfId="19523" builtinId="9" hidden="1"/>
    <cellStyle name="Followed Hyperlink" xfId="19524" builtinId="9" hidden="1"/>
    <cellStyle name="Followed Hyperlink" xfId="19525" builtinId="9" hidden="1"/>
    <cellStyle name="Followed Hyperlink" xfId="19526" builtinId="9" hidden="1"/>
    <cellStyle name="Followed Hyperlink" xfId="19527" builtinId="9" hidden="1"/>
    <cellStyle name="Followed Hyperlink" xfId="19528" builtinId="9" hidden="1"/>
    <cellStyle name="Followed Hyperlink" xfId="19529" builtinId="9" hidden="1"/>
    <cellStyle name="Followed Hyperlink" xfId="19530" builtinId="9" hidden="1"/>
    <cellStyle name="Followed Hyperlink" xfId="19531" builtinId="9" hidden="1"/>
    <cellStyle name="Followed Hyperlink" xfId="19532" builtinId="9" hidden="1"/>
    <cellStyle name="Followed Hyperlink" xfId="19533" builtinId="9" hidden="1"/>
    <cellStyle name="Followed Hyperlink" xfId="19534" builtinId="9" hidden="1"/>
    <cellStyle name="Followed Hyperlink" xfId="19535" builtinId="9" hidden="1"/>
    <cellStyle name="Followed Hyperlink" xfId="19536" builtinId="9" hidden="1"/>
    <cellStyle name="Followed Hyperlink" xfId="19537" builtinId="9" hidden="1"/>
    <cellStyle name="Followed Hyperlink" xfId="19538" builtinId="9" hidden="1"/>
    <cellStyle name="Followed Hyperlink" xfId="19539" builtinId="9" hidden="1"/>
    <cellStyle name="Followed Hyperlink" xfId="19540" builtinId="9" hidden="1"/>
    <cellStyle name="Followed Hyperlink" xfId="19541" builtinId="9" hidden="1"/>
    <cellStyle name="Followed Hyperlink" xfId="19542" builtinId="9" hidden="1"/>
    <cellStyle name="Followed Hyperlink" xfId="19543" builtinId="9" hidden="1"/>
    <cellStyle name="Followed Hyperlink" xfId="19544" builtinId="9" hidden="1"/>
    <cellStyle name="Followed Hyperlink" xfId="19545" builtinId="9" hidden="1"/>
    <cellStyle name="Followed Hyperlink" xfId="19546" builtinId="9" hidden="1"/>
    <cellStyle name="Followed Hyperlink" xfId="19547" builtinId="9" hidden="1"/>
    <cellStyle name="Followed Hyperlink" xfId="19548" builtinId="9" hidden="1"/>
    <cellStyle name="Followed Hyperlink" xfId="19549" builtinId="9" hidden="1"/>
    <cellStyle name="Followed Hyperlink" xfId="19550" builtinId="9" hidden="1"/>
    <cellStyle name="Followed Hyperlink" xfId="19551" builtinId="9" hidden="1"/>
    <cellStyle name="Followed Hyperlink" xfId="19552" builtinId="9" hidden="1"/>
    <cellStyle name="Followed Hyperlink" xfId="19553" builtinId="9" hidden="1"/>
    <cellStyle name="Followed Hyperlink" xfId="19554" builtinId="9" hidden="1"/>
    <cellStyle name="Followed Hyperlink" xfId="19555" builtinId="9" hidden="1"/>
    <cellStyle name="Followed Hyperlink" xfId="19556" builtinId="9" hidden="1"/>
    <cellStyle name="Followed Hyperlink" xfId="19557" builtinId="9" hidden="1"/>
    <cellStyle name="Followed Hyperlink" xfId="19558" builtinId="9" hidden="1"/>
    <cellStyle name="Followed Hyperlink" xfId="19559" builtinId="9" hidden="1"/>
    <cellStyle name="Followed Hyperlink" xfId="19560" builtinId="9" hidden="1"/>
    <cellStyle name="Followed Hyperlink" xfId="19561" builtinId="9" hidden="1"/>
    <cellStyle name="Followed Hyperlink" xfId="19563" builtinId="9" hidden="1"/>
    <cellStyle name="Followed Hyperlink" xfId="19564" builtinId="9" hidden="1"/>
    <cellStyle name="Followed Hyperlink" xfId="19565" builtinId="9" hidden="1"/>
    <cellStyle name="Followed Hyperlink" xfId="19566" builtinId="9" hidden="1"/>
    <cellStyle name="Followed Hyperlink" xfId="19567" builtinId="9" hidden="1"/>
    <cellStyle name="Followed Hyperlink" xfId="19568" builtinId="9" hidden="1"/>
    <cellStyle name="Followed Hyperlink" xfId="19569" builtinId="9" hidden="1"/>
    <cellStyle name="Followed Hyperlink" xfId="19570" builtinId="9" hidden="1"/>
    <cellStyle name="Followed Hyperlink" xfId="19571" builtinId="9" hidden="1"/>
    <cellStyle name="Followed Hyperlink" xfId="19572" builtinId="9" hidden="1"/>
    <cellStyle name="Followed Hyperlink" xfId="19573" builtinId="9" hidden="1"/>
    <cellStyle name="Followed Hyperlink" xfId="19574" builtinId="9" hidden="1"/>
    <cellStyle name="Followed Hyperlink" xfId="19575" builtinId="9" hidden="1"/>
    <cellStyle name="Followed Hyperlink" xfId="19576" builtinId="9" hidden="1"/>
    <cellStyle name="Followed Hyperlink" xfId="19591" builtinId="9" hidden="1"/>
    <cellStyle name="Followed Hyperlink" xfId="19612" builtinId="9" hidden="1"/>
    <cellStyle name="Followed Hyperlink" xfId="19613" builtinId="9" hidden="1"/>
    <cellStyle name="Followed Hyperlink" xfId="19614" builtinId="9" hidden="1"/>
    <cellStyle name="Followed Hyperlink" xfId="19615" builtinId="9" hidden="1"/>
    <cellStyle name="Followed Hyperlink" xfId="19616" builtinId="9" hidden="1"/>
    <cellStyle name="Followed Hyperlink" xfId="19617" builtinId="9" hidden="1"/>
    <cellStyle name="Followed Hyperlink" xfId="19618" builtinId="9" hidden="1"/>
    <cellStyle name="Followed Hyperlink" xfId="19619" builtinId="9" hidden="1"/>
    <cellStyle name="Followed Hyperlink" xfId="19620" builtinId="9" hidden="1"/>
    <cellStyle name="Followed Hyperlink" xfId="19621" builtinId="9" hidden="1"/>
    <cellStyle name="Followed Hyperlink" xfId="19622" builtinId="9" hidden="1"/>
    <cellStyle name="Followed Hyperlink" xfId="19623" builtinId="9" hidden="1"/>
    <cellStyle name="Followed Hyperlink" xfId="19624" builtinId="9" hidden="1"/>
    <cellStyle name="Followed Hyperlink" xfId="19625" builtinId="9" hidden="1"/>
    <cellStyle name="Followed Hyperlink" xfId="19626" builtinId="9" hidden="1"/>
    <cellStyle name="Followed Hyperlink" xfId="19627" builtinId="9" hidden="1"/>
    <cellStyle name="Followed Hyperlink" xfId="19628" builtinId="9" hidden="1"/>
    <cellStyle name="Followed Hyperlink" xfId="19629" builtinId="9" hidden="1"/>
    <cellStyle name="Followed Hyperlink" xfId="19630" builtinId="9" hidden="1"/>
    <cellStyle name="Followed Hyperlink" xfId="19631" builtinId="9" hidden="1"/>
    <cellStyle name="Followed Hyperlink" xfId="19632" builtinId="9" hidden="1"/>
    <cellStyle name="Followed Hyperlink" xfId="19633" builtinId="9" hidden="1"/>
    <cellStyle name="Followed Hyperlink" xfId="19634" builtinId="9" hidden="1"/>
    <cellStyle name="Followed Hyperlink" xfId="19635" builtinId="9" hidden="1"/>
    <cellStyle name="Followed Hyperlink" xfId="19636" builtinId="9" hidden="1"/>
    <cellStyle name="Followed Hyperlink" xfId="19637" builtinId="9" hidden="1"/>
    <cellStyle name="Followed Hyperlink" xfId="19638" builtinId="9" hidden="1"/>
    <cellStyle name="Followed Hyperlink" xfId="19639" builtinId="9" hidden="1"/>
    <cellStyle name="Followed Hyperlink" xfId="19640" builtinId="9" hidden="1"/>
    <cellStyle name="Followed Hyperlink" xfId="19641" builtinId="9" hidden="1"/>
    <cellStyle name="Followed Hyperlink" xfId="19642" builtinId="9" hidden="1"/>
    <cellStyle name="Followed Hyperlink" xfId="19643" builtinId="9" hidden="1"/>
    <cellStyle name="Followed Hyperlink" xfId="19644" builtinId="9" hidden="1"/>
    <cellStyle name="Followed Hyperlink" xfId="19645" builtinId="9" hidden="1"/>
    <cellStyle name="Followed Hyperlink" xfId="19646" builtinId="9" hidden="1"/>
    <cellStyle name="Followed Hyperlink" xfId="19647" builtinId="9" hidden="1"/>
    <cellStyle name="Followed Hyperlink" xfId="19648" builtinId="9" hidden="1"/>
    <cellStyle name="Followed Hyperlink" xfId="19649" builtinId="9" hidden="1"/>
    <cellStyle name="Followed Hyperlink" xfId="19650" builtinId="9" hidden="1"/>
    <cellStyle name="Followed Hyperlink" xfId="19651" builtinId="9" hidden="1"/>
    <cellStyle name="Followed Hyperlink" xfId="19652" builtinId="9" hidden="1"/>
    <cellStyle name="Followed Hyperlink" xfId="19653" builtinId="9" hidden="1"/>
    <cellStyle name="Followed Hyperlink" xfId="19654" builtinId="9" hidden="1"/>
    <cellStyle name="Followed Hyperlink" xfId="19655" builtinId="9" hidden="1"/>
    <cellStyle name="Followed Hyperlink" xfId="19656" builtinId="9" hidden="1"/>
    <cellStyle name="Followed Hyperlink" xfId="19657" builtinId="9" hidden="1"/>
    <cellStyle name="Followed Hyperlink" xfId="19658" builtinId="9" hidden="1"/>
    <cellStyle name="Followed Hyperlink" xfId="19659" builtinId="9" hidden="1"/>
    <cellStyle name="Followed Hyperlink" xfId="19660" builtinId="9" hidden="1"/>
    <cellStyle name="Followed Hyperlink" xfId="19661" builtinId="9" hidden="1"/>
    <cellStyle name="Followed Hyperlink" xfId="19662" builtinId="9" hidden="1"/>
    <cellStyle name="Followed Hyperlink" xfId="19663" builtinId="9" hidden="1"/>
    <cellStyle name="Followed Hyperlink" xfId="19664" builtinId="9" hidden="1"/>
    <cellStyle name="Followed Hyperlink" xfId="19665" builtinId="9" hidden="1"/>
    <cellStyle name="Followed Hyperlink" xfId="19666" builtinId="9" hidden="1"/>
    <cellStyle name="Followed Hyperlink" xfId="19667" builtinId="9" hidden="1"/>
    <cellStyle name="Followed Hyperlink" xfId="19668" builtinId="9" hidden="1"/>
    <cellStyle name="Followed Hyperlink" xfId="19669" builtinId="9" hidden="1"/>
    <cellStyle name="Followed Hyperlink" xfId="19670" builtinId="9" hidden="1"/>
    <cellStyle name="Followed Hyperlink" xfId="19671" builtinId="9" hidden="1"/>
    <cellStyle name="Followed Hyperlink" xfId="19672" builtinId="9" hidden="1"/>
    <cellStyle name="Followed Hyperlink" xfId="19673" builtinId="9" hidden="1"/>
    <cellStyle name="Followed Hyperlink" xfId="19674" builtinId="9" hidden="1"/>
    <cellStyle name="Followed Hyperlink" xfId="19675" builtinId="9" hidden="1"/>
    <cellStyle name="Followed Hyperlink" xfId="19676" builtinId="9" hidden="1"/>
    <cellStyle name="Followed Hyperlink" xfId="19677" builtinId="9" hidden="1"/>
    <cellStyle name="Followed Hyperlink" xfId="19678" builtinId="9" hidden="1"/>
    <cellStyle name="Followed Hyperlink" xfId="19679" builtinId="9" hidden="1"/>
    <cellStyle name="Followed Hyperlink" xfId="19680" builtinId="9" hidden="1"/>
    <cellStyle name="Followed Hyperlink" xfId="19681" builtinId="9" hidden="1"/>
    <cellStyle name="Followed Hyperlink" xfId="19682" builtinId="9" hidden="1"/>
    <cellStyle name="Followed Hyperlink" xfId="19683" builtinId="9" hidden="1"/>
    <cellStyle name="Followed Hyperlink" xfId="19684" builtinId="9" hidden="1"/>
    <cellStyle name="Followed Hyperlink" xfId="19685" builtinId="9" hidden="1"/>
    <cellStyle name="Followed Hyperlink" xfId="19686" builtinId="9" hidden="1"/>
    <cellStyle name="Followed Hyperlink" xfId="19687" builtinId="9" hidden="1"/>
    <cellStyle name="Followed Hyperlink" xfId="19688" builtinId="9" hidden="1"/>
    <cellStyle name="Followed Hyperlink" xfId="19689" builtinId="9" hidden="1"/>
    <cellStyle name="Followed Hyperlink" xfId="19690" builtinId="9" hidden="1"/>
    <cellStyle name="Followed Hyperlink" xfId="19691" builtinId="9" hidden="1"/>
    <cellStyle name="Followed Hyperlink" xfId="19692" builtinId="9" hidden="1"/>
    <cellStyle name="Followed Hyperlink" xfId="19693" builtinId="9" hidden="1"/>
    <cellStyle name="Followed Hyperlink" xfId="19694" builtinId="9" hidden="1"/>
    <cellStyle name="Followed Hyperlink" xfId="19695" builtinId="9" hidden="1"/>
    <cellStyle name="Followed Hyperlink" xfId="19696" builtinId="9" hidden="1"/>
    <cellStyle name="Followed Hyperlink" xfId="19697" builtinId="9" hidden="1"/>
    <cellStyle name="Followed Hyperlink" xfId="19698" builtinId="9" hidden="1"/>
    <cellStyle name="Followed Hyperlink" xfId="19699" builtinId="9" hidden="1"/>
    <cellStyle name="Followed Hyperlink" xfId="19700" builtinId="9" hidden="1"/>
    <cellStyle name="Followed Hyperlink" xfId="19701" builtinId="9" hidden="1"/>
    <cellStyle name="Followed Hyperlink" xfId="19702" builtinId="9" hidden="1"/>
    <cellStyle name="Followed Hyperlink" xfId="19703" builtinId="9" hidden="1"/>
    <cellStyle name="Followed Hyperlink" xfId="19704" builtinId="9" hidden="1"/>
    <cellStyle name="Followed Hyperlink" xfId="19705" builtinId="9" hidden="1"/>
    <cellStyle name="Followed Hyperlink" xfId="19706" builtinId="9" hidden="1"/>
    <cellStyle name="Followed Hyperlink" xfId="19707" builtinId="9" hidden="1"/>
    <cellStyle name="Followed Hyperlink" xfId="19708" builtinId="9" hidden="1"/>
    <cellStyle name="Followed Hyperlink" xfId="19709" builtinId="9" hidden="1"/>
    <cellStyle name="Followed Hyperlink" xfId="19710" builtinId="9" hidden="1"/>
    <cellStyle name="Followed Hyperlink" xfId="19711" builtinId="9" hidden="1"/>
    <cellStyle name="Followed Hyperlink" xfId="19712" builtinId="9" hidden="1"/>
    <cellStyle name="Followed Hyperlink" xfId="19713" builtinId="9" hidden="1"/>
    <cellStyle name="Followed Hyperlink" xfId="19714" builtinId="9" hidden="1"/>
    <cellStyle name="Followed Hyperlink" xfId="19715" builtinId="9" hidden="1"/>
    <cellStyle name="Followed Hyperlink" xfId="19716" builtinId="9" hidden="1"/>
    <cellStyle name="Followed Hyperlink" xfId="19717" builtinId="9" hidden="1"/>
    <cellStyle name="Followed Hyperlink" xfId="19718" builtinId="9" hidden="1"/>
    <cellStyle name="Followed Hyperlink" xfId="19719" builtinId="9" hidden="1"/>
    <cellStyle name="Followed Hyperlink" xfId="19720" builtinId="9" hidden="1"/>
    <cellStyle name="Followed Hyperlink" xfId="19721" builtinId="9" hidden="1"/>
    <cellStyle name="Followed Hyperlink" xfId="19722" builtinId="9" hidden="1"/>
    <cellStyle name="Followed Hyperlink" xfId="19723" builtinId="9" hidden="1"/>
    <cellStyle name="Followed Hyperlink" xfId="19724" builtinId="9" hidden="1"/>
    <cellStyle name="Followed Hyperlink" xfId="19725" builtinId="9" hidden="1"/>
    <cellStyle name="Followed Hyperlink" xfId="19726" builtinId="9" hidden="1"/>
    <cellStyle name="Followed Hyperlink" xfId="19727" builtinId="9" hidden="1"/>
    <cellStyle name="Followed Hyperlink" xfId="19728" builtinId="9" hidden="1"/>
    <cellStyle name="Followed Hyperlink" xfId="19729" builtinId="9" hidden="1"/>
    <cellStyle name="Followed Hyperlink" xfId="19730" builtinId="9" hidden="1"/>
    <cellStyle name="Followed Hyperlink" xfId="19731" builtinId="9" hidden="1"/>
    <cellStyle name="Followed Hyperlink" xfId="19732" builtinId="9" hidden="1"/>
    <cellStyle name="Followed Hyperlink" xfId="19733" builtinId="9" hidden="1"/>
    <cellStyle name="Followed Hyperlink" xfId="19734" builtinId="9" hidden="1"/>
    <cellStyle name="Followed Hyperlink" xfId="19735" builtinId="9" hidden="1"/>
    <cellStyle name="Followed Hyperlink" xfId="19736" builtinId="9" hidden="1"/>
    <cellStyle name="Followed Hyperlink" xfId="19737" builtinId="9" hidden="1"/>
    <cellStyle name="Followed Hyperlink" xfId="19738" builtinId="9" hidden="1"/>
    <cellStyle name="Followed Hyperlink" xfId="19739" builtinId="9" hidden="1"/>
    <cellStyle name="Followed Hyperlink" xfId="19740" builtinId="9" hidden="1"/>
    <cellStyle name="Followed Hyperlink" xfId="19741" builtinId="9" hidden="1"/>
    <cellStyle name="Followed Hyperlink" xfId="19742" builtinId="9" hidden="1"/>
    <cellStyle name="Followed Hyperlink" xfId="19743" builtinId="9" hidden="1"/>
    <cellStyle name="Followed Hyperlink" xfId="19744" builtinId="9" hidden="1"/>
    <cellStyle name="Followed Hyperlink" xfId="19745" builtinId="9" hidden="1"/>
    <cellStyle name="Followed Hyperlink" xfId="19746" builtinId="9" hidden="1"/>
    <cellStyle name="Followed Hyperlink" xfId="19747" builtinId="9" hidden="1"/>
    <cellStyle name="Followed Hyperlink" xfId="19748" builtinId="9" hidden="1"/>
    <cellStyle name="Followed Hyperlink" xfId="19749" builtinId="9" hidden="1"/>
    <cellStyle name="Followed Hyperlink" xfId="19750" builtinId="9" hidden="1"/>
    <cellStyle name="Followed Hyperlink" xfId="19751" builtinId="9" hidden="1"/>
    <cellStyle name="Followed Hyperlink" xfId="19752" builtinId="9" hidden="1"/>
    <cellStyle name="Followed Hyperlink" xfId="19753" builtinId="9" hidden="1"/>
    <cellStyle name="Followed Hyperlink" xfId="19754" builtinId="9" hidden="1"/>
    <cellStyle name="Followed Hyperlink" xfId="19755" builtinId="9" hidden="1"/>
    <cellStyle name="Followed Hyperlink" xfId="19562" builtinId="9" hidden="1"/>
    <cellStyle name="Followed Hyperlink" xfId="19578" builtinId="9" hidden="1"/>
    <cellStyle name="Followed Hyperlink" xfId="19581" builtinId="9" hidden="1"/>
    <cellStyle name="Followed Hyperlink" xfId="19502" builtinId="9" hidden="1"/>
    <cellStyle name="Followed Hyperlink" xfId="19500" builtinId="9" hidden="1"/>
    <cellStyle name="Followed Hyperlink" xfId="19585" builtinId="9" hidden="1"/>
    <cellStyle name="Followed Hyperlink" xfId="19577" builtinId="9" hidden="1"/>
    <cellStyle name="Followed Hyperlink" xfId="19587" builtinId="9" hidden="1"/>
    <cellStyle name="Followed Hyperlink" xfId="19588" builtinId="9" hidden="1"/>
    <cellStyle name="Followed Hyperlink" xfId="19582" builtinId="9" hidden="1"/>
    <cellStyle name="Followed Hyperlink" xfId="19579" builtinId="9" hidden="1"/>
    <cellStyle name="Followed Hyperlink" xfId="19584" builtinId="9" hidden="1"/>
    <cellStyle name="Followed Hyperlink" xfId="19609" builtinId="9" hidden="1"/>
    <cellStyle name="Followed Hyperlink" xfId="19602" builtinId="9" hidden="1"/>
    <cellStyle name="Followed Hyperlink" xfId="19595" builtinId="9" hidden="1"/>
    <cellStyle name="Followed Hyperlink" xfId="19611" builtinId="9" hidden="1"/>
    <cellStyle name="Followed Hyperlink" xfId="19600" builtinId="9" hidden="1"/>
    <cellStyle name="Followed Hyperlink" xfId="19583" builtinId="9" hidden="1"/>
    <cellStyle name="Followed Hyperlink" xfId="19597" builtinId="9" hidden="1"/>
    <cellStyle name="Followed Hyperlink" xfId="19503" builtinId="9" hidden="1"/>
    <cellStyle name="Followed Hyperlink" xfId="19606" builtinId="9" hidden="1"/>
    <cellStyle name="Followed Hyperlink" xfId="19599" builtinId="9" hidden="1"/>
    <cellStyle name="Followed Hyperlink" xfId="19501" builtinId="9" hidden="1"/>
    <cellStyle name="Followed Hyperlink" xfId="19604" builtinId="9" hidden="1"/>
    <cellStyle name="Followed Hyperlink" xfId="19601" builtinId="9" hidden="1"/>
    <cellStyle name="Followed Hyperlink" xfId="19594" builtinId="9" hidden="1"/>
    <cellStyle name="Followed Hyperlink" xfId="19610" builtinId="9" hidden="1"/>
    <cellStyle name="Followed Hyperlink" xfId="19603" builtinId="9" hidden="1"/>
    <cellStyle name="Followed Hyperlink" xfId="19593" builtinId="9" hidden="1"/>
    <cellStyle name="Followed Hyperlink" xfId="19605" builtinId="9" hidden="1"/>
    <cellStyle name="Followed Hyperlink" xfId="19598" builtinId="9" hidden="1"/>
    <cellStyle name="Followed Hyperlink" xfId="19592" builtinId="9" hidden="1"/>
    <cellStyle name="Followed Hyperlink" xfId="19607" builtinId="9" hidden="1"/>
    <cellStyle name="Followed Hyperlink" xfId="19596" builtinId="9" hidden="1"/>
    <cellStyle name="Followed Hyperlink" xfId="19608" builtinId="9" hidden="1"/>
    <cellStyle name="Followed Hyperlink" xfId="19756" builtinId="9" hidden="1"/>
    <cellStyle name="Followed Hyperlink" xfId="19757" builtinId="9" hidden="1"/>
    <cellStyle name="Followed Hyperlink" xfId="19758" builtinId="9" hidden="1"/>
    <cellStyle name="Followed Hyperlink" xfId="19759" builtinId="9" hidden="1"/>
    <cellStyle name="Followed Hyperlink" xfId="19760" builtinId="9" hidden="1"/>
    <cellStyle name="Followed Hyperlink" xfId="19761" builtinId="9" hidden="1"/>
    <cellStyle name="Followed Hyperlink" xfId="19762" builtinId="9" hidden="1"/>
    <cellStyle name="Followed Hyperlink" xfId="19763" builtinId="9" hidden="1"/>
    <cellStyle name="Followed Hyperlink" xfId="19764" builtinId="9" hidden="1"/>
    <cellStyle name="Followed Hyperlink" xfId="19765" builtinId="9" hidden="1"/>
    <cellStyle name="Followed Hyperlink" xfId="19766" builtinId="9" hidden="1"/>
    <cellStyle name="Followed Hyperlink" xfId="19767" builtinId="9" hidden="1"/>
    <cellStyle name="Followed Hyperlink" xfId="19768" builtinId="9" hidden="1"/>
    <cellStyle name="Followed Hyperlink" xfId="19769" builtinId="9" hidden="1"/>
    <cellStyle name="Followed Hyperlink" xfId="19770" builtinId="9" hidden="1"/>
    <cellStyle name="Followed Hyperlink" xfId="19771" builtinId="9" hidden="1"/>
    <cellStyle name="Followed Hyperlink" xfId="19772" builtinId="9" hidden="1"/>
    <cellStyle name="Followed Hyperlink" xfId="19773" builtinId="9" hidden="1"/>
    <cellStyle name="Followed Hyperlink" xfId="19774" builtinId="9" hidden="1"/>
    <cellStyle name="Followed Hyperlink" xfId="19775" builtinId="9" hidden="1"/>
    <cellStyle name="Followed Hyperlink" xfId="19776" builtinId="9" hidden="1"/>
    <cellStyle name="Followed Hyperlink" xfId="19777" builtinId="9" hidden="1"/>
    <cellStyle name="Followed Hyperlink" xfId="19779" builtinId="9" hidden="1"/>
    <cellStyle name="Followed Hyperlink" xfId="19780" builtinId="9" hidden="1"/>
    <cellStyle name="Followed Hyperlink" xfId="19781" builtinId="9" hidden="1"/>
    <cellStyle name="Followed Hyperlink" xfId="19782" builtinId="9" hidden="1"/>
    <cellStyle name="Followed Hyperlink" xfId="19783" builtinId="9" hidden="1"/>
    <cellStyle name="Followed Hyperlink" xfId="19784" builtinId="9" hidden="1"/>
    <cellStyle name="Followed Hyperlink" xfId="19785" builtinId="9" hidden="1"/>
    <cellStyle name="Followed Hyperlink" xfId="19786" builtinId="9" hidden="1"/>
    <cellStyle name="Followed Hyperlink" xfId="19787" builtinId="9" hidden="1"/>
    <cellStyle name="Followed Hyperlink" xfId="19788" builtinId="9" hidden="1"/>
    <cellStyle name="Followed Hyperlink" xfId="19789" builtinId="9" hidden="1"/>
    <cellStyle name="Followed Hyperlink" xfId="19790" builtinId="9" hidden="1"/>
    <cellStyle name="Followed Hyperlink" xfId="19791" builtinId="9" hidden="1"/>
    <cellStyle name="Followed Hyperlink" xfId="19792" builtinId="9" hidden="1"/>
    <cellStyle name="Followed Hyperlink" xfId="19827" builtinId="9" hidden="1"/>
    <cellStyle name="Followed Hyperlink" xfId="19826" builtinId="9" hidden="1"/>
    <cellStyle name="Followed Hyperlink" xfId="19589" builtinId="9" hidden="1"/>
    <cellStyle name="Followed Hyperlink" xfId="19590" builtinId="9" hidden="1"/>
    <cellStyle name="Followed Hyperlink" xfId="19801" builtinId="9" hidden="1"/>
    <cellStyle name="Followed Hyperlink" xfId="19799" builtinId="9" hidden="1"/>
    <cellStyle name="Followed Hyperlink" xfId="19778" builtinId="9" hidden="1"/>
    <cellStyle name="Followed Hyperlink" xfId="19796" builtinId="9" hidden="1"/>
    <cellStyle name="Followed Hyperlink" xfId="19795" builtinId="9" hidden="1"/>
    <cellStyle name="Followed Hyperlink" xfId="19794" builtinId="9" hidden="1"/>
    <cellStyle name="Followed Hyperlink" xfId="19793" builtinId="9" hidden="1"/>
    <cellStyle name="Followed Hyperlink" xfId="19797" builtinId="9" hidden="1"/>
    <cellStyle name="Followed Hyperlink" xfId="19803" builtinId="9" hidden="1"/>
    <cellStyle name="Followed Hyperlink" xfId="19802" builtinId="9" hidden="1"/>
    <cellStyle name="Followed Hyperlink" xfId="19800" builtinId="9" hidden="1"/>
    <cellStyle name="Followed Hyperlink" xfId="19798" builtinId="9" hidden="1"/>
    <cellStyle name="Followed Hyperlink" xfId="19822" builtinId="9" hidden="1"/>
    <cellStyle name="Followed Hyperlink" xfId="19818" builtinId="9" hidden="1"/>
    <cellStyle name="Followed Hyperlink" xfId="19814" builtinId="9" hidden="1"/>
    <cellStyle name="Followed Hyperlink" xfId="19810" builtinId="9" hidden="1"/>
    <cellStyle name="Followed Hyperlink" xfId="19806" builtinId="9" hidden="1"/>
    <cellStyle name="Followed Hyperlink" xfId="19586" builtinId="9" hidden="1"/>
    <cellStyle name="Followed Hyperlink" xfId="19825" builtinId="9" hidden="1"/>
    <cellStyle name="Followed Hyperlink" xfId="19821" builtinId="9" hidden="1"/>
    <cellStyle name="Followed Hyperlink" xfId="19817" builtinId="9" hidden="1"/>
    <cellStyle name="Followed Hyperlink" xfId="19813" builtinId="9" hidden="1"/>
    <cellStyle name="Followed Hyperlink" xfId="19809" builtinId="9" hidden="1"/>
    <cellStyle name="Followed Hyperlink" xfId="19805" builtinId="9" hidden="1"/>
    <cellStyle name="Followed Hyperlink" xfId="19824" builtinId="9" hidden="1"/>
    <cellStyle name="Followed Hyperlink" xfId="19820" builtinId="9" hidden="1"/>
    <cellStyle name="Followed Hyperlink" xfId="19816" builtinId="9" hidden="1"/>
    <cellStyle name="Followed Hyperlink" xfId="19812" builtinId="9" hidden="1"/>
    <cellStyle name="Followed Hyperlink" xfId="19808" builtinId="9" hidden="1"/>
    <cellStyle name="Followed Hyperlink" xfId="19828" builtinId="9" hidden="1"/>
    <cellStyle name="Followed Hyperlink" xfId="19580" builtinId="9" hidden="1"/>
    <cellStyle name="Followed Hyperlink" xfId="19823" builtinId="9" hidden="1"/>
    <cellStyle name="Followed Hyperlink" xfId="19819" builtinId="9" hidden="1"/>
    <cellStyle name="Followed Hyperlink" xfId="19815" builtinId="9" hidden="1"/>
    <cellStyle name="Followed Hyperlink" xfId="19811" builtinId="9" hidden="1"/>
    <cellStyle name="Followed Hyperlink" xfId="19807" builtinId="9" hidden="1"/>
    <cellStyle name="Followed Hyperlink" xfId="19804" builtinId="9" hidden="1"/>
    <cellStyle name="Followed Hyperlink" xfId="19829" builtinId="9" hidden="1"/>
    <cellStyle name="Followed Hyperlink" xfId="19830" builtinId="9" hidden="1"/>
    <cellStyle name="Followed Hyperlink" xfId="19831" builtinId="9" hidden="1"/>
    <cellStyle name="Followed Hyperlink" xfId="19832" builtinId="9" hidden="1"/>
    <cellStyle name="Followed Hyperlink" xfId="19833" builtinId="9" hidden="1"/>
    <cellStyle name="Followed Hyperlink" xfId="19834" builtinId="9" hidden="1"/>
    <cellStyle name="Followed Hyperlink" xfId="19835" builtinId="9" hidden="1"/>
    <cellStyle name="Followed Hyperlink" xfId="19836" builtinId="9" hidden="1"/>
    <cellStyle name="Followed Hyperlink" xfId="19837" builtinId="9" hidden="1"/>
    <cellStyle name="Followed Hyperlink" xfId="19838" builtinId="9" hidden="1"/>
    <cellStyle name="Followed Hyperlink" xfId="19839" builtinId="9" hidden="1"/>
    <cellStyle name="Followed Hyperlink" xfId="19840" builtinId="9" hidden="1"/>
    <cellStyle name="Followed Hyperlink" xfId="19841" builtinId="9" hidden="1"/>
    <cellStyle name="Followed Hyperlink" xfId="19842" builtinId="9" hidden="1"/>
    <cellStyle name="Followed Hyperlink" xfId="19843" builtinId="9" hidden="1"/>
    <cellStyle name="Followed Hyperlink" xfId="19844" builtinId="9" hidden="1"/>
    <cellStyle name="Followed Hyperlink" xfId="19845" builtinId="9" hidden="1"/>
    <cellStyle name="Followed Hyperlink" xfId="19846" builtinId="9" hidden="1"/>
    <cellStyle name="Followed Hyperlink" xfId="19847" builtinId="9" hidden="1"/>
    <cellStyle name="Followed Hyperlink" xfId="19848" builtinId="9" hidden="1"/>
    <cellStyle name="Followed Hyperlink" xfId="19849" builtinId="9" hidden="1"/>
    <cellStyle name="Followed Hyperlink" xfId="19850" builtinId="9" hidden="1"/>
    <cellStyle name="Followed Hyperlink" xfId="19851" builtinId="9" hidden="1"/>
    <cellStyle name="Followed Hyperlink" xfId="19852" builtinId="9" hidden="1"/>
    <cellStyle name="Followed Hyperlink" xfId="19853" builtinId="9" hidden="1"/>
    <cellStyle name="Followed Hyperlink" xfId="19854" builtinId="9" hidden="1"/>
    <cellStyle name="Followed Hyperlink" xfId="19855" builtinId="9" hidden="1"/>
    <cellStyle name="Followed Hyperlink" xfId="19856" builtinId="9" hidden="1"/>
    <cellStyle name="Followed Hyperlink" xfId="19857" builtinId="9" hidden="1"/>
    <cellStyle name="Followed Hyperlink" xfId="19858" builtinId="9" hidden="1"/>
    <cellStyle name="Followed Hyperlink" xfId="19859" builtinId="9" hidden="1"/>
    <cellStyle name="Followed Hyperlink" xfId="19862" builtinId="9" hidden="1"/>
    <cellStyle name="Followed Hyperlink" xfId="19863" builtinId="9" hidden="1"/>
    <cellStyle name="Followed Hyperlink" xfId="19864" builtinId="9" hidden="1"/>
    <cellStyle name="Followed Hyperlink" xfId="19865" builtinId="9" hidden="1"/>
    <cellStyle name="Followed Hyperlink" xfId="19866" builtinId="9" hidden="1"/>
    <cellStyle name="Followed Hyperlink" xfId="19867" builtinId="9" hidden="1"/>
    <cellStyle name="Followed Hyperlink" xfId="19868" builtinId="9" hidden="1"/>
    <cellStyle name="Followed Hyperlink" xfId="19869" builtinId="9" hidden="1"/>
    <cellStyle name="Followed Hyperlink" xfId="19870" builtinId="9" hidden="1"/>
    <cellStyle name="Followed Hyperlink" xfId="19871" builtinId="9" hidden="1"/>
    <cellStyle name="Followed Hyperlink" xfId="19872" builtinId="9" hidden="1"/>
    <cellStyle name="Followed Hyperlink" xfId="19873" builtinId="9" hidden="1"/>
    <cellStyle name="Followed Hyperlink" xfId="19874" builtinId="9" hidden="1"/>
    <cellStyle name="Followed Hyperlink" xfId="19875" builtinId="9" hidden="1"/>
    <cellStyle name="Followed Hyperlink" xfId="19876" builtinId="9" hidden="1"/>
    <cellStyle name="Followed Hyperlink" xfId="19877" builtinId="9" hidden="1"/>
    <cellStyle name="Followed Hyperlink" xfId="19878" builtinId="9" hidden="1"/>
    <cellStyle name="Followed Hyperlink" xfId="19879" builtinId="9" hidden="1"/>
    <cellStyle name="Followed Hyperlink" xfId="19880" builtinId="9" hidden="1"/>
    <cellStyle name="Followed Hyperlink" xfId="19881" builtinId="9" hidden="1"/>
    <cellStyle name="Followed Hyperlink" xfId="19882" builtinId="9" hidden="1"/>
    <cellStyle name="Followed Hyperlink" xfId="19883" builtinId="9" hidden="1"/>
    <cellStyle name="Followed Hyperlink" xfId="19884" builtinId="9" hidden="1"/>
    <cellStyle name="Followed Hyperlink" xfId="19885" builtinId="9" hidden="1"/>
    <cellStyle name="Followed Hyperlink" xfId="19886" builtinId="9" hidden="1"/>
    <cellStyle name="Followed Hyperlink" xfId="19887" builtinId="9" hidden="1"/>
    <cellStyle name="Followed Hyperlink" xfId="19888" builtinId="9" hidden="1"/>
    <cellStyle name="Followed Hyperlink" xfId="19889" builtinId="9" hidden="1"/>
    <cellStyle name="Followed Hyperlink" xfId="19890" builtinId="9" hidden="1"/>
    <cellStyle name="Followed Hyperlink" xfId="19891" builtinId="9" hidden="1"/>
    <cellStyle name="Followed Hyperlink" xfId="19892" builtinId="9" hidden="1"/>
    <cellStyle name="Followed Hyperlink" xfId="19893" builtinId="9" hidden="1"/>
    <cellStyle name="Followed Hyperlink" xfId="19894" builtinId="9" hidden="1"/>
    <cellStyle name="Followed Hyperlink" xfId="19895" builtinId="9" hidden="1"/>
    <cellStyle name="Followed Hyperlink" xfId="19896" builtinId="9" hidden="1"/>
    <cellStyle name="Followed Hyperlink" xfId="19897" builtinId="9" hidden="1"/>
    <cellStyle name="Followed Hyperlink" xfId="19898" builtinId="9" hidden="1"/>
    <cellStyle name="Followed Hyperlink" xfId="19899" builtinId="9" hidden="1"/>
    <cellStyle name="Followed Hyperlink" xfId="19900" builtinId="9" hidden="1"/>
    <cellStyle name="Followed Hyperlink" xfId="19901" builtinId="9" hidden="1"/>
    <cellStyle name="Followed Hyperlink" xfId="19902" builtinId="9" hidden="1"/>
    <cellStyle name="Followed Hyperlink" xfId="19903" builtinId="9" hidden="1"/>
    <cellStyle name="Followed Hyperlink" xfId="19904" builtinId="9" hidden="1"/>
    <cellStyle name="Followed Hyperlink" xfId="19905" builtinId="9" hidden="1"/>
    <cellStyle name="Followed Hyperlink" xfId="19906" builtinId="9" hidden="1"/>
    <cellStyle name="Followed Hyperlink" xfId="19907" builtinId="9" hidden="1"/>
    <cellStyle name="Followed Hyperlink" xfId="19908" builtinId="9" hidden="1"/>
    <cellStyle name="Followed Hyperlink" xfId="19909" builtinId="9" hidden="1"/>
    <cellStyle name="Followed Hyperlink" xfId="19910" builtinId="9" hidden="1"/>
    <cellStyle name="Followed Hyperlink" xfId="19911" builtinId="9" hidden="1"/>
    <cellStyle name="Followed Hyperlink" xfId="19912" builtinId="9" hidden="1"/>
    <cellStyle name="Followed Hyperlink" xfId="19913" builtinId="9" hidden="1"/>
    <cellStyle name="Followed Hyperlink" xfId="19914" builtinId="9" hidden="1"/>
    <cellStyle name="Followed Hyperlink" xfId="19915" builtinId="9" hidden="1"/>
    <cellStyle name="Followed Hyperlink" xfId="19916" builtinId="9" hidden="1"/>
    <cellStyle name="Followed Hyperlink" xfId="19917" builtinId="9" hidden="1"/>
    <cellStyle name="Followed Hyperlink" xfId="19918" builtinId="9" hidden="1"/>
    <cellStyle name="Followed Hyperlink" xfId="19919" builtinId="9" hidden="1"/>
    <cellStyle name="Followed Hyperlink" xfId="19920" builtinId="9" hidden="1"/>
    <cellStyle name="Followed Hyperlink" xfId="19921" builtinId="9" hidden="1"/>
    <cellStyle name="Followed Hyperlink" xfId="19922" builtinId="9" hidden="1"/>
    <cellStyle name="Followed Hyperlink" xfId="19923" builtinId="9" hidden="1"/>
    <cellStyle name="Followed Hyperlink" xfId="19924" builtinId="9" hidden="1"/>
    <cellStyle name="Followed Hyperlink" xfId="19925" builtinId="9" hidden="1"/>
    <cellStyle name="Followed Hyperlink" xfId="19926" builtinId="9" hidden="1"/>
    <cellStyle name="Followed Hyperlink" xfId="19927" builtinId="9" hidden="1"/>
    <cellStyle name="Followed Hyperlink" xfId="19928" builtinId="9" hidden="1"/>
    <cellStyle name="Followed Hyperlink" xfId="19929" builtinId="9" hidden="1"/>
    <cellStyle name="Followed Hyperlink" xfId="19930" builtinId="9" hidden="1"/>
    <cellStyle name="Followed Hyperlink" xfId="19931" builtinId="9" hidden="1"/>
    <cellStyle name="Followed Hyperlink" xfId="19932" builtinId="9" hidden="1"/>
    <cellStyle name="Followed Hyperlink" xfId="19933" builtinId="9" hidden="1"/>
    <cellStyle name="Followed Hyperlink" xfId="20097" builtinId="9" hidden="1"/>
    <cellStyle name="Followed Hyperlink" xfId="20098" builtinId="9" hidden="1"/>
    <cellStyle name="Followed Hyperlink" xfId="20099" builtinId="9" hidden="1"/>
    <cellStyle name="Followed Hyperlink" xfId="20100" builtinId="9" hidden="1"/>
    <cellStyle name="Followed Hyperlink" xfId="20101" builtinId="9" hidden="1"/>
    <cellStyle name="Followed Hyperlink" xfId="20102" builtinId="9" hidden="1"/>
    <cellStyle name="Followed Hyperlink" xfId="20103" builtinId="9" hidden="1"/>
    <cellStyle name="Followed Hyperlink" xfId="20104" builtinId="9" hidden="1"/>
    <cellStyle name="Followed Hyperlink" xfId="20105" builtinId="9" hidden="1"/>
    <cellStyle name="Followed Hyperlink" xfId="20106" builtinId="9" hidden="1"/>
    <cellStyle name="Followed Hyperlink" xfId="20107" builtinId="9" hidden="1"/>
    <cellStyle name="Followed Hyperlink" xfId="20108" builtinId="9" hidden="1"/>
    <cellStyle name="Followed Hyperlink" xfId="20109" builtinId="9" hidden="1"/>
    <cellStyle name="Followed Hyperlink" xfId="20110" builtinId="9" hidden="1"/>
    <cellStyle name="Followed Hyperlink" xfId="20111" builtinId="9" hidden="1"/>
    <cellStyle name="Followed Hyperlink" xfId="20112" builtinId="9" hidden="1"/>
    <cellStyle name="Followed Hyperlink" xfId="20113" builtinId="9" hidden="1"/>
    <cellStyle name="Followed Hyperlink" xfId="20114" builtinId="9" hidden="1"/>
    <cellStyle name="Followed Hyperlink" xfId="20115" builtinId="9" hidden="1"/>
    <cellStyle name="Followed Hyperlink" xfId="20116" builtinId="9" hidden="1"/>
    <cellStyle name="Followed Hyperlink" xfId="20117" builtinId="9" hidden="1"/>
    <cellStyle name="Followed Hyperlink" xfId="20118" builtinId="9" hidden="1"/>
    <cellStyle name="Followed Hyperlink" xfId="20119" builtinId="9" hidden="1"/>
    <cellStyle name="Followed Hyperlink" xfId="20120" builtinId="9" hidden="1"/>
    <cellStyle name="Followed Hyperlink" xfId="20121" builtinId="9" hidden="1"/>
    <cellStyle name="Followed Hyperlink" xfId="20122" builtinId="9" hidden="1"/>
    <cellStyle name="Followed Hyperlink" xfId="20123" builtinId="9" hidden="1"/>
    <cellStyle name="Followed Hyperlink" xfId="20124" builtinId="9" hidden="1"/>
    <cellStyle name="Followed Hyperlink" xfId="20125" builtinId="9" hidden="1"/>
    <cellStyle name="Followed Hyperlink" xfId="20126" builtinId="9" hidden="1"/>
    <cellStyle name="Followed Hyperlink" xfId="20127" builtinId="9" hidden="1"/>
    <cellStyle name="Followed Hyperlink" xfId="20128" builtinId="9" hidden="1"/>
    <cellStyle name="Followed Hyperlink" xfId="20129" builtinId="9" hidden="1"/>
    <cellStyle name="Followed Hyperlink" xfId="20130" builtinId="9" hidden="1"/>
    <cellStyle name="Followed Hyperlink" xfId="20131" builtinId="9" hidden="1"/>
    <cellStyle name="Followed Hyperlink" xfId="20132" builtinId="9" hidden="1"/>
    <cellStyle name="Followed Hyperlink" xfId="20133" builtinId="9" hidden="1"/>
    <cellStyle name="Followed Hyperlink" xfId="20134" builtinId="9" hidden="1"/>
    <cellStyle name="Followed Hyperlink" xfId="20135" builtinId="9" hidden="1"/>
    <cellStyle name="Followed Hyperlink" xfId="20136" builtinId="9" hidden="1"/>
    <cellStyle name="Followed Hyperlink" xfId="20137" builtinId="9" hidden="1"/>
    <cellStyle name="Followed Hyperlink" xfId="20138" builtinId="9" hidden="1"/>
    <cellStyle name="Followed Hyperlink" xfId="20139" builtinId="9" hidden="1"/>
    <cellStyle name="Followed Hyperlink" xfId="20140" builtinId="9" hidden="1"/>
    <cellStyle name="Followed Hyperlink" xfId="20141" builtinId="9" hidden="1"/>
    <cellStyle name="Followed Hyperlink" xfId="20142" builtinId="9" hidden="1"/>
    <cellStyle name="Followed Hyperlink" xfId="20143" builtinId="9" hidden="1"/>
    <cellStyle name="Followed Hyperlink" xfId="20144" builtinId="9" hidden="1"/>
    <cellStyle name="Followed Hyperlink" xfId="20145" builtinId="9" hidden="1"/>
    <cellStyle name="Followed Hyperlink" xfId="20146" builtinId="9" hidden="1"/>
    <cellStyle name="Followed Hyperlink" xfId="20147" builtinId="9" hidden="1"/>
    <cellStyle name="Followed Hyperlink" xfId="20148" builtinId="9" hidden="1"/>
    <cellStyle name="Followed Hyperlink" xfId="20149" builtinId="9" hidden="1"/>
    <cellStyle name="Followed Hyperlink" xfId="20150" builtinId="9" hidden="1"/>
    <cellStyle name="Followed Hyperlink" xfId="20151" builtinId="9" hidden="1"/>
    <cellStyle name="Followed Hyperlink" xfId="20152" builtinId="9" hidden="1"/>
    <cellStyle name="Followed Hyperlink" xfId="20153" builtinId="9" hidden="1"/>
    <cellStyle name="Followed Hyperlink" xfId="20154" builtinId="9" hidden="1"/>
    <cellStyle name="Followed Hyperlink" xfId="20155" builtinId="9" hidden="1"/>
    <cellStyle name="Followed Hyperlink" xfId="20156" builtinId="9" hidden="1"/>
    <cellStyle name="Followed Hyperlink" xfId="20157" builtinId="9" hidden="1"/>
    <cellStyle name="Followed Hyperlink" xfId="20158" builtinId="9" hidden="1"/>
    <cellStyle name="Followed Hyperlink" xfId="20159" builtinId="9" hidden="1"/>
    <cellStyle name="Followed Hyperlink" xfId="20160" builtinId="9" hidden="1"/>
    <cellStyle name="Followed Hyperlink" xfId="20161" builtinId="9" hidden="1"/>
    <cellStyle name="Followed Hyperlink" xfId="20162" builtinId="9" hidden="1"/>
    <cellStyle name="Followed Hyperlink" xfId="20163" builtinId="9" hidden="1"/>
    <cellStyle name="Followed Hyperlink" xfId="20164" builtinId="9" hidden="1"/>
    <cellStyle name="Followed Hyperlink" xfId="20165" builtinId="9" hidden="1"/>
    <cellStyle name="Followed Hyperlink" xfId="20166" builtinId="9" hidden="1"/>
    <cellStyle name="Followed Hyperlink" xfId="20167" builtinId="9" hidden="1"/>
    <cellStyle name="Followed Hyperlink" xfId="20168" builtinId="9" hidden="1"/>
    <cellStyle name="Followed Hyperlink" xfId="20202" builtinId="9" hidden="1"/>
    <cellStyle name="Followed Hyperlink" xfId="20203" builtinId="9" hidden="1"/>
    <cellStyle name="Followed Hyperlink" xfId="20204" builtinId="9" hidden="1"/>
    <cellStyle name="Followed Hyperlink" xfId="20205" builtinId="9" hidden="1"/>
    <cellStyle name="Followed Hyperlink" xfId="20206" builtinId="9" hidden="1"/>
    <cellStyle name="Followed Hyperlink" xfId="20207" builtinId="9" hidden="1"/>
    <cellStyle name="Followed Hyperlink" xfId="20208" builtinId="9" hidden="1"/>
    <cellStyle name="Followed Hyperlink" xfId="20209" builtinId="9" hidden="1"/>
    <cellStyle name="Followed Hyperlink" xfId="20210" builtinId="9" hidden="1"/>
    <cellStyle name="Followed Hyperlink" xfId="20211" builtinId="9" hidden="1"/>
    <cellStyle name="Followed Hyperlink" xfId="20212" builtinId="9" hidden="1"/>
    <cellStyle name="Followed Hyperlink" xfId="20213" builtinId="9" hidden="1"/>
    <cellStyle name="Followed Hyperlink" xfId="20214" builtinId="9" hidden="1"/>
    <cellStyle name="Followed Hyperlink" xfId="20215" builtinId="9" hidden="1"/>
    <cellStyle name="Followed Hyperlink" xfId="20216" builtinId="9" hidden="1"/>
    <cellStyle name="Followed Hyperlink" xfId="20217" builtinId="9" hidden="1"/>
    <cellStyle name="Followed Hyperlink" xfId="20218" builtinId="9" hidden="1"/>
    <cellStyle name="Followed Hyperlink" xfId="20219" builtinId="9" hidden="1"/>
    <cellStyle name="Followed Hyperlink" xfId="20220" builtinId="9" hidden="1"/>
    <cellStyle name="Followed Hyperlink" xfId="20221" builtinId="9" hidden="1"/>
    <cellStyle name="Followed Hyperlink" xfId="20222" builtinId="9" hidden="1"/>
    <cellStyle name="Followed Hyperlink" xfId="20223" builtinId="9" hidden="1"/>
    <cellStyle name="Followed Hyperlink" xfId="20224" builtinId="9" hidden="1"/>
    <cellStyle name="Followed Hyperlink" xfId="20225" builtinId="9" hidden="1"/>
    <cellStyle name="Followed Hyperlink" xfId="20226" builtinId="9" hidden="1"/>
    <cellStyle name="Followed Hyperlink" xfId="20227" builtinId="9" hidden="1"/>
    <cellStyle name="Followed Hyperlink" xfId="20228" builtinId="9" hidden="1"/>
    <cellStyle name="Followed Hyperlink" xfId="20229" builtinId="9" hidden="1"/>
    <cellStyle name="Followed Hyperlink" xfId="20230" builtinId="9" hidden="1"/>
    <cellStyle name="Followed Hyperlink" xfId="20231" builtinId="9" hidden="1"/>
    <cellStyle name="Followed Hyperlink" xfId="20232" builtinId="9" hidden="1"/>
    <cellStyle name="Followed Hyperlink" xfId="20233" builtinId="9" hidden="1"/>
    <cellStyle name="Followed Hyperlink" xfId="20234" builtinId="9" hidden="1"/>
    <cellStyle name="Followed Hyperlink" xfId="20235" builtinId="9" hidden="1"/>
    <cellStyle name="Followed Hyperlink" xfId="20236" builtinId="9" hidden="1"/>
    <cellStyle name="Followed Hyperlink" xfId="20237" builtinId="9" hidden="1"/>
    <cellStyle name="Followed Hyperlink" xfId="20238" builtinId="9" hidden="1"/>
    <cellStyle name="Followed Hyperlink" xfId="20239" builtinId="9" hidden="1"/>
    <cellStyle name="Followed Hyperlink" xfId="20240" builtinId="9" hidden="1"/>
    <cellStyle name="Followed Hyperlink" xfId="20241" builtinId="9" hidden="1"/>
    <cellStyle name="Followed Hyperlink" xfId="20242" builtinId="9" hidden="1"/>
    <cellStyle name="Followed Hyperlink" xfId="20243" builtinId="9" hidden="1"/>
    <cellStyle name="Followed Hyperlink" xfId="20244" builtinId="9" hidden="1"/>
    <cellStyle name="Followed Hyperlink" xfId="20245" builtinId="9" hidden="1"/>
    <cellStyle name="Followed Hyperlink" xfId="20246" builtinId="9" hidden="1"/>
    <cellStyle name="Followed Hyperlink" xfId="20247" builtinId="9" hidden="1"/>
    <cellStyle name="Followed Hyperlink" xfId="20248" builtinId="9" hidden="1"/>
    <cellStyle name="Followed Hyperlink" xfId="20249" builtinId="9" hidden="1"/>
    <cellStyle name="Followed Hyperlink" xfId="20250" builtinId="9" hidden="1"/>
    <cellStyle name="Followed Hyperlink" xfId="20251" builtinId="9" hidden="1"/>
    <cellStyle name="Followed Hyperlink" xfId="20252" builtinId="9" hidden="1"/>
    <cellStyle name="Followed Hyperlink" xfId="20253" builtinId="9" hidden="1"/>
    <cellStyle name="Followed Hyperlink" xfId="20254" builtinId="9" hidden="1"/>
    <cellStyle name="Followed Hyperlink" xfId="20255" builtinId="9" hidden="1"/>
    <cellStyle name="Followed Hyperlink" xfId="20256" builtinId="9" hidden="1"/>
    <cellStyle name="Followed Hyperlink" xfId="20257" builtinId="9" hidden="1"/>
    <cellStyle name="Followed Hyperlink" xfId="20258" builtinId="9" hidden="1"/>
    <cellStyle name="Followed Hyperlink" xfId="20259" builtinId="9" hidden="1"/>
    <cellStyle name="Followed Hyperlink" xfId="20260" builtinId="9" hidden="1"/>
    <cellStyle name="Followed Hyperlink" xfId="20261" builtinId="9" hidden="1"/>
    <cellStyle name="Followed Hyperlink" xfId="20262" builtinId="9" hidden="1"/>
    <cellStyle name="Followed Hyperlink" xfId="20263" builtinId="9" hidden="1"/>
    <cellStyle name="Followed Hyperlink" xfId="20264" builtinId="9" hidden="1"/>
    <cellStyle name="Followed Hyperlink" xfId="20265" builtinId="9" hidden="1"/>
    <cellStyle name="Followed Hyperlink" xfId="20266" builtinId="9" hidden="1"/>
    <cellStyle name="Followed Hyperlink" xfId="20267" builtinId="9" hidden="1"/>
    <cellStyle name="Followed Hyperlink" xfId="20268" builtinId="9" hidden="1"/>
    <cellStyle name="Followed Hyperlink" xfId="20269" builtinId="9" hidden="1"/>
    <cellStyle name="Followed Hyperlink" xfId="20270" builtinId="9" hidden="1"/>
    <cellStyle name="Followed Hyperlink" xfId="20271" builtinId="9" hidden="1"/>
    <cellStyle name="Followed Hyperlink" xfId="20272" builtinId="9" hidden="1"/>
    <cellStyle name="Followed Hyperlink" xfId="20273" builtinId="9" hidden="1"/>
    <cellStyle name="Followed Hyperlink" xfId="20174" builtinId="9" hidden="1"/>
    <cellStyle name="Followed Hyperlink" xfId="20179" builtinId="9" hidden="1"/>
    <cellStyle name="Followed Hyperlink" xfId="20171" builtinId="9" hidden="1"/>
    <cellStyle name="Followed Hyperlink" xfId="20180" builtinId="9" hidden="1"/>
    <cellStyle name="Followed Hyperlink" xfId="20170" builtinId="9" hidden="1"/>
    <cellStyle name="Followed Hyperlink" xfId="20177" builtinId="9" hidden="1"/>
    <cellStyle name="Followed Hyperlink" xfId="20096" builtinId="9" hidden="1"/>
    <cellStyle name="Followed Hyperlink" xfId="20176" builtinId="9" hidden="1"/>
    <cellStyle name="Followed Hyperlink" xfId="20169" builtinId="9" hidden="1"/>
    <cellStyle name="Followed Hyperlink" xfId="20175" builtinId="9" hidden="1"/>
    <cellStyle name="Followed Hyperlink" xfId="20198" builtinId="9" hidden="1"/>
    <cellStyle name="Followed Hyperlink" xfId="20178" builtinId="9" hidden="1"/>
    <cellStyle name="Followed Hyperlink" xfId="20173" builtinId="9" hidden="1"/>
    <cellStyle name="Followed Hyperlink" xfId="20172" builtinId="9" hidden="1"/>
    <cellStyle name="Followed Hyperlink" xfId="20181" builtinId="9" hidden="1"/>
    <cellStyle name="Followed Hyperlink" xfId="20195" builtinId="9" hidden="1"/>
    <cellStyle name="Followed Hyperlink" xfId="20193" builtinId="9" hidden="1"/>
    <cellStyle name="Followed Hyperlink" xfId="20186" builtinId="9" hidden="1"/>
    <cellStyle name="Followed Hyperlink" xfId="20201" builtinId="9" hidden="1"/>
    <cellStyle name="Followed Hyperlink" xfId="20191" builtinId="9" hidden="1"/>
    <cellStyle name="Followed Hyperlink" xfId="20276" builtinId="9" hidden="1"/>
    <cellStyle name="Followed Hyperlink" xfId="20184" builtinId="9" hidden="1"/>
    <cellStyle name="Followed Hyperlink" xfId="20199" builtinId="9" hidden="1"/>
    <cellStyle name="Followed Hyperlink" xfId="20196" builtinId="9" hidden="1"/>
    <cellStyle name="Followed Hyperlink" xfId="20190" builtinId="9" hidden="1"/>
    <cellStyle name="Followed Hyperlink" xfId="20095" builtinId="9" hidden="1"/>
    <cellStyle name="Followed Hyperlink" xfId="20275" builtinId="9" hidden="1"/>
    <cellStyle name="Followed Hyperlink" xfId="20188" builtinId="9" hidden="1"/>
    <cellStyle name="Followed Hyperlink" xfId="20185" builtinId="9" hidden="1"/>
    <cellStyle name="Followed Hyperlink" xfId="20200" builtinId="9" hidden="1"/>
    <cellStyle name="Followed Hyperlink" xfId="20194" builtinId="9" hidden="1"/>
    <cellStyle name="Followed Hyperlink" xfId="20183" builtinId="9" hidden="1"/>
    <cellStyle name="Followed Hyperlink" xfId="20274" builtinId="9" hidden="1"/>
    <cellStyle name="Followed Hyperlink" xfId="20192" builtinId="9" hidden="1"/>
    <cellStyle name="Followed Hyperlink" xfId="20189" builtinId="9" hidden="1"/>
    <cellStyle name="Followed Hyperlink" xfId="20182" builtinId="9" hidden="1"/>
    <cellStyle name="Followed Hyperlink" xfId="20197" builtinId="9" hidden="1"/>
    <cellStyle name="Followed Hyperlink" xfId="20187" builtinId="9" hidden="1"/>
    <cellStyle name="Followed Hyperlink" xfId="20277" builtinId="9" hidden="1"/>
    <cellStyle name="Followed Hyperlink" xfId="20278" builtinId="9" hidden="1"/>
    <cellStyle name="Followed Hyperlink" xfId="20279" builtinId="9" hidden="1"/>
    <cellStyle name="Followed Hyperlink" xfId="20280" builtinId="9" hidden="1"/>
    <cellStyle name="Followed Hyperlink" xfId="20281" builtinId="9" hidden="1"/>
    <cellStyle name="Followed Hyperlink" xfId="20282" builtinId="9" hidden="1"/>
    <cellStyle name="Followed Hyperlink" xfId="20283" builtinId="9" hidden="1"/>
    <cellStyle name="Followed Hyperlink" xfId="20284" builtinId="9" hidden="1"/>
    <cellStyle name="Followed Hyperlink" xfId="20285" builtinId="9" hidden="1"/>
    <cellStyle name="Followed Hyperlink" xfId="20286" builtinId="9" hidden="1"/>
    <cellStyle name="Followed Hyperlink" xfId="20287" builtinId="9" hidden="1"/>
    <cellStyle name="Followed Hyperlink" xfId="20288" builtinId="9" hidden="1"/>
    <cellStyle name="Followed Hyperlink" xfId="20289" builtinId="9" hidden="1"/>
    <cellStyle name="Followed Hyperlink" xfId="20290" builtinId="9" hidden="1"/>
    <cellStyle name="Followed Hyperlink" xfId="20291" builtinId="9" hidden="1"/>
    <cellStyle name="Followed Hyperlink" xfId="20292" builtinId="9" hidden="1"/>
    <cellStyle name="Followed Hyperlink" xfId="20293" builtinId="9" hidden="1"/>
    <cellStyle name="Followed Hyperlink" xfId="20294" builtinId="9" hidden="1"/>
    <cellStyle name="Followed Hyperlink" xfId="20295" builtinId="9" hidden="1"/>
    <cellStyle name="Followed Hyperlink" xfId="20296" builtinId="9" hidden="1"/>
    <cellStyle name="Followed Hyperlink" xfId="20297" builtinId="9" hidden="1"/>
    <cellStyle name="Followed Hyperlink" xfId="20298" builtinId="9" hidden="1"/>
    <cellStyle name="Followed Hyperlink" xfId="20299" builtinId="9" hidden="1"/>
    <cellStyle name="Followed Hyperlink" xfId="20300" builtinId="9" hidden="1"/>
    <cellStyle name="Followed Hyperlink" xfId="20301" builtinId="9" hidden="1"/>
    <cellStyle name="Followed Hyperlink" xfId="20302" builtinId="9" hidden="1"/>
    <cellStyle name="Followed Hyperlink" xfId="20303" builtinId="9" hidden="1"/>
    <cellStyle name="Followed Hyperlink" xfId="20304" builtinId="9" hidden="1"/>
    <cellStyle name="Followed Hyperlink" xfId="20305" builtinId="9" hidden="1"/>
    <cellStyle name="Followed Hyperlink" xfId="20306" builtinId="9" hidden="1"/>
    <cellStyle name="Followed Hyperlink" xfId="20307" builtinId="9" hidden="1"/>
    <cellStyle name="Followed Hyperlink" xfId="20308" builtinId="9" hidden="1"/>
    <cellStyle name="Followed Hyperlink" xfId="20309" builtinId="9" hidden="1"/>
    <cellStyle name="Followed Hyperlink" xfId="20310" builtinId="9" hidden="1"/>
    <cellStyle name="Followed Hyperlink" xfId="20315" builtinId="9" hidden="1"/>
    <cellStyle name="Followed Hyperlink" xfId="20316" builtinId="9" hidden="1"/>
    <cellStyle name="Followed Hyperlink" xfId="20317" builtinId="9" hidden="1"/>
    <cellStyle name="Followed Hyperlink" xfId="20318" builtinId="9" hidden="1"/>
    <cellStyle name="Followed Hyperlink" xfId="20319" builtinId="9" hidden="1"/>
    <cellStyle name="Followed Hyperlink" xfId="20320" builtinId="9" hidden="1"/>
    <cellStyle name="Followed Hyperlink" xfId="20321" builtinId="9" hidden="1"/>
    <cellStyle name="Followed Hyperlink" xfId="20322" builtinId="9" hidden="1"/>
    <cellStyle name="Followed Hyperlink" xfId="20323" builtinId="9" hidden="1"/>
    <cellStyle name="Followed Hyperlink" xfId="20324" builtinId="9" hidden="1"/>
    <cellStyle name="Followed Hyperlink" xfId="20325" builtinId="9" hidden="1"/>
    <cellStyle name="Followed Hyperlink" xfId="20326" builtinId="9" hidden="1"/>
    <cellStyle name="Followed Hyperlink" xfId="20327" builtinId="9" hidden="1"/>
    <cellStyle name="Followed Hyperlink" xfId="20328" builtinId="9" hidden="1"/>
    <cellStyle name="Followed Hyperlink" xfId="20329" builtinId="9" hidden="1"/>
    <cellStyle name="Followed Hyperlink" xfId="20330" builtinId="9" hidden="1"/>
    <cellStyle name="Followed Hyperlink" xfId="20331" builtinId="9" hidden="1"/>
    <cellStyle name="Followed Hyperlink" xfId="20332" builtinId="9" hidden="1"/>
    <cellStyle name="Followed Hyperlink" xfId="20333" builtinId="9" hidden="1"/>
    <cellStyle name="Followed Hyperlink" xfId="20334" builtinId="9" hidden="1"/>
    <cellStyle name="Followed Hyperlink" xfId="20335" builtinId="9" hidden="1"/>
    <cellStyle name="Followed Hyperlink" xfId="20336" builtinId="9" hidden="1"/>
    <cellStyle name="Followed Hyperlink" xfId="20337" builtinId="9" hidden="1"/>
    <cellStyle name="Followed Hyperlink" xfId="20338" builtinId="9" hidden="1"/>
    <cellStyle name="Followed Hyperlink" xfId="20339" builtinId="9" hidden="1"/>
    <cellStyle name="Followed Hyperlink" xfId="20340" builtinId="9" hidden="1"/>
    <cellStyle name="Followed Hyperlink" xfId="20341" builtinId="9" hidden="1"/>
    <cellStyle name="Followed Hyperlink" xfId="20342" builtinId="9" hidden="1"/>
    <cellStyle name="Followed Hyperlink" xfId="20343" builtinId="9" hidden="1"/>
    <cellStyle name="Followed Hyperlink" xfId="20344" builtinId="9" hidden="1"/>
    <cellStyle name="Followed Hyperlink" xfId="20345" builtinId="9" hidden="1"/>
    <cellStyle name="Followed Hyperlink" xfId="20346" builtinId="9" hidden="1"/>
    <cellStyle name="Followed Hyperlink" xfId="20347" builtinId="9" hidden="1"/>
    <cellStyle name="Followed Hyperlink" xfId="20348" builtinId="9" hidden="1"/>
    <cellStyle name="Followed Hyperlink" xfId="20349" builtinId="9" hidden="1"/>
    <cellStyle name="Followed Hyperlink" xfId="20350" builtinId="9" hidden="1"/>
    <cellStyle name="Followed Hyperlink" xfId="20351" builtinId="9" hidden="1"/>
    <cellStyle name="Followed Hyperlink" xfId="20352" builtinId="9" hidden="1"/>
    <cellStyle name="Followed Hyperlink" xfId="20353" builtinId="9" hidden="1"/>
    <cellStyle name="Followed Hyperlink" xfId="20354" builtinId="9" hidden="1"/>
    <cellStyle name="Followed Hyperlink" xfId="20355" builtinId="9" hidden="1"/>
    <cellStyle name="Followed Hyperlink" xfId="20356" builtinId="9" hidden="1"/>
    <cellStyle name="Followed Hyperlink" xfId="20357" builtinId="9" hidden="1"/>
    <cellStyle name="Followed Hyperlink" xfId="20358" builtinId="9" hidden="1"/>
    <cellStyle name="Followed Hyperlink" xfId="20359" builtinId="9" hidden="1"/>
    <cellStyle name="Followed Hyperlink" xfId="20360" builtinId="9" hidden="1"/>
    <cellStyle name="Followed Hyperlink" xfId="20361" builtinId="9" hidden="1"/>
    <cellStyle name="Followed Hyperlink" xfId="20362" builtinId="9" hidden="1"/>
    <cellStyle name="Followed Hyperlink" xfId="20363" builtinId="9" hidden="1"/>
    <cellStyle name="Followed Hyperlink" xfId="20364" builtinId="9" hidden="1"/>
    <cellStyle name="Followed Hyperlink" xfId="20365" builtinId="9" hidden="1"/>
    <cellStyle name="Followed Hyperlink" xfId="20366" builtinId="9" hidden="1"/>
    <cellStyle name="Followed Hyperlink" xfId="20367" builtinId="9" hidden="1"/>
    <cellStyle name="Followed Hyperlink" xfId="20368" builtinId="9" hidden="1"/>
    <cellStyle name="Followed Hyperlink" xfId="20369" builtinId="9" hidden="1"/>
    <cellStyle name="Followed Hyperlink" xfId="20370" builtinId="9" hidden="1"/>
    <cellStyle name="Followed Hyperlink" xfId="20371" builtinId="9" hidden="1"/>
    <cellStyle name="Followed Hyperlink" xfId="20372" builtinId="9" hidden="1"/>
    <cellStyle name="Followed Hyperlink" xfId="20374" builtinId="9" hidden="1"/>
    <cellStyle name="Followed Hyperlink" xfId="20375" builtinId="9" hidden="1"/>
    <cellStyle name="Followed Hyperlink" xfId="20376" builtinId="9" hidden="1"/>
    <cellStyle name="Followed Hyperlink" xfId="20377" builtinId="9" hidden="1"/>
    <cellStyle name="Followed Hyperlink" xfId="20378" builtinId="9" hidden="1"/>
    <cellStyle name="Followed Hyperlink" xfId="20379" builtinId="9" hidden="1"/>
    <cellStyle name="Followed Hyperlink" xfId="20380" builtinId="9" hidden="1"/>
    <cellStyle name="Followed Hyperlink" xfId="20381" builtinId="9" hidden="1"/>
    <cellStyle name="Followed Hyperlink" xfId="20382" builtinId="9" hidden="1"/>
    <cellStyle name="Followed Hyperlink" xfId="20383" builtinId="9" hidden="1"/>
    <cellStyle name="Followed Hyperlink" xfId="20384" builtinId="9" hidden="1"/>
    <cellStyle name="Followed Hyperlink" xfId="20385" builtinId="9" hidden="1"/>
    <cellStyle name="Followed Hyperlink" xfId="20386" builtinId="9" hidden="1"/>
    <cellStyle name="Followed Hyperlink" xfId="20387" builtinId="9" hidden="1"/>
    <cellStyle name="Followed Hyperlink" xfId="20402" builtinId="9" hidden="1"/>
    <cellStyle name="Followed Hyperlink" xfId="20425" builtinId="9" hidden="1"/>
    <cellStyle name="Followed Hyperlink" xfId="20426" builtinId="9" hidden="1"/>
    <cellStyle name="Followed Hyperlink" xfId="20427" builtinId="9" hidden="1"/>
    <cellStyle name="Followed Hyperlink" xfId="20428" builtinId="9" hidden="1"/>
    <cellStyle name="Followed Hyperlink" xfId="20429" builtinId="9" hidden="1"/>
    <cellStyle name="Followed Hyperlink" xfId="20430" builtinId="9" hidden="1"/>
    <cellStyle name="Followed Hyperlink" xfId="20431" builtinId="9" hidden="1"/>
    <cellStyle name="Followed Hyperlink" xfId="20432" builtinId="9" hidden="1"/>
    <cellStyle name="Followed Hyperlink" xfId="20433" builtinId="9" hidden="1"/>
    <cellStyle name="Followed Hyperlink" xfId="20434" builtinId="9" hidden="1"/>
    <cellStyle name="Followed Hyperlink" xfId="20435" builtinId="9" hidden="1"/>
    <cellStyle name="Followed Hyperlink" xfId="20436" builtinId="9" hidden="1"/>
    <cellStyle name="Followed Hyperlink" xfId="20437" builtinId="9" hidden="1"/>
    <cellStyle name="Followed Hyperlink" xfId="20438" builtinId="9" hidden="1"/>
    <cellStyle name="Followed Hyperlink" xfId="20439" builtinId="9" hidden="1"/>
    <cellStyle name="Followed Hyperlink" xfId="20440" builtinId="9" hidden="1"/>
    <cellStyle name="Followed Hyperlink" xfId="20441" builtinId="9" hidden="1"/>
    <cellStyle name="Followed Hyperlink" xfId="20442" builtinId="9" hidden="1"/>
    <cellStyle name="Followed Hyperlink" xfId="20443" builtinId="9" hidden="1"/>
    <cellStyle name="Followed Hyperlink" xfId="20444" builtinId="9" hidden="1"/>
    <cellStyle name="Followed Hyperlink" xfId="20445" builtinId="9" hidden="1"/>
    <cellStyle name="Followed Hyperlink" xfId="20446" builtinId="9" hidden="1"/>
    <cellStyle name="Followed Hyperlink" xfId="20447" builtinId="9" hidden="1"/>
    <cellStyle name="Followed Hyperlink" xfId="20448" builtinId="9" hidden="1"/>
    <cellStyle name="Followed Hyperlink" xfId="20449" builtinId="9" hidden="1"/>
    <cellStyle name="Followed Hyperlink" xfId="20450" builtinId="9" hidden="1"/>
    <cellStyle name="Followed Hyperlink" xfId="20451" builtinId="9" hidden="1"/>
    <cellStyle name="Followed Hyperlink" xfId="20452" builtinId="9" hidden="1"/>
    <cellStyle name="Followed Hyperlink" xfId="20453" builtinId="9" hidden="1"/>
    <cellStyle name="Followed Hyperlink" xfId="20454" builtinId="9" hidden="1"/>
    <cellStyle name="Followed Hyperlink" xfId="20455" builtinId="9" hidden="1"/>
    <cellStyle name="Followed Hyperlink" xfId="20456" builtinId="9" hidden="1"/>
    <cellStyle name="Followed Hyperlink" xfId="20457" builtinId="9" hidden="1"/>
    <cellStyle name="Followed Hyperlink" xfId="20458" builtinId="9" hidden="1"/>
    <cellStyle name="Followed Hyperlink" xfId="20459" builtinId="9" hidden="1"/>
    <cellStyle name="Followed Hyperlink" xfId="20460" builtinId="9" hidden="1"/>
    <cellStyle name="Followed Hyperlink" xfId="20461" builtinId="9" hidden="1"/>
    <cellStyle name="Followed Hyperlink" xfId="20462" builtinId="9" hidden="1"/>
    <cellStyle name="Followed Hyperlink" xfId="20463" builtinId="9" hidden="1"/>
    <cellStyle name="Followed Hyperlink" xfId="20464" builtinId="9" hidden="1"/>
    <cellStyle name="Followed Hyperlink" xfId="20465" builtinId="9" hidden="1"/>
    <cellStyle name="Followed Hyperlink" xfId="20466" builtinId="9" hidden="1"/>
    <cellStyle name="Followed Hyperlink" xfId="20467" builtinId="9" hidden="1"/>
    <cellStyle name="Followed Hyperlink" xfId="20468" builtinId="9" hidden="1"/>
    <cellStyle name="Followed Hyperlink" xfId="20469" builtinId="9" hidden="1"/>
    <cellStyle name="Followed Hyperlink" xfId="20470" builtinId="9" hidden="1"/>
    <cellStyle name="Followed Hyperlink" xfId="20471" builtinId="9" hidden="1"/>
    <cellStyle name="Followed Hyperlink" xfId="20472" builtinId="9" hidden="1"/>
    <cellStyle name="Followed Hyperlink" xfId="20473" builtinId="9" hidden="1"/>
    <cellStyle name="Followed Hyperlink" xfId="20474" builtinId="9" hidden="1"/>
    <cellStyle name="Followed Hyperlink" xfId="20475" builtinId="9" hidden="1"/>
    <cellStyle name="Followed Hyperlink" xfId="20476" builtinId="9" hidden="1"/>
    <cellStyle name="Followed Hyperlink" xfId="20477" builtinId="9" hidden="1"/>
    <cellStyle name="Followed Hyperlink" xfId="20478" builtinId="9" hidden="1"/>
    <cellStyle name="Followed Hyperlink" xfId="20479" builtinId="9" hidden="1"/>
    <cellStyle name="Followed Hyperlink" xfId="20480" builtinId="9" hidden="1"/>
    <cellStyle name="Followed Hyperlink" xfId="20481" builtinId="9" hidden="1"/>
    <cellStyle name="Followed Hyperlink" xfId="20482" builtinId="9" hidden="1"/>
    <cellStyle name="Followed Hyperlink" xfId="20483" builtinId="9" hidden="1"/>
    <cellStyle name="Followed Hyperlink" xfId="20484" builtinId="9" hidden="1"/>
    <cellStyle name="Followed Hyperlink" xfId="20485" builtinId="9" hidden="1"/>
    <cellStyle name="Followed Hyperlink" xfId="20486" builtinId="9" hidden="1"/>
    <cellStyle name="Followed Hyperlink" xfId="20487" builtinId="9" hidden="1"/>
    <cellStyle name="Followed Hyperlink" xfId="20488" builtinId="9" hidden="1"/>
    <cellStyle name="Followed Hyperlink" xfId="20489" builtinId="9" hidden="1"/>
    <cellStyle name="Followed Hyperlink" xfId="20490" builtinId="9" hidden="1"/>
    <cellStyle name="Followed Hyperlink" xfId="20491" builtinId="9" hidden="1"/>
    <cellStyle name="Followed Hyperlink" xfId="20492" builtinId="9" hidden="1"/>
    <cellStyle name="Followed Hyperlink" xfId="20493" builtinId="9" hidden="1"/>
    <cellStyle name="Followed Hyperlink" xfId="20494" builtinId="9" hidden="1"/>
    <cellStyle name="Followed Hyperlink" xfId="20495" builtinId="9" hidden="1"/>
    <cellStyle name="Followed Hyperlink" xfId="20496" builtinId="9" hidden="1"/>
    <cellStyle name="Followed Hyperlink" xfId="20497" builtinId="9" hidden="1"/>
    <cellStyle name="Followed Hyperlink" xfId="20498" builtinId="9" hidden="1"/>
    <cellStyle name="Followed Hyperlink" xfId="20499" builtinId="9" hidden="1"/>
    <cellStyle name="Followed Hyperlink" xfId="20500" builtinId="9" hidden="1"/>
    <cellStyle name="Followed Hyperlink" xfId="20501" builtinId="9" hidden="1"/>
    <cellStyle name="Followed Hyperlink" xfId="20502" builtinId="9" hidden="1"/>
    <cellStyle name="Followed Hyperlink" xfId="20503" builtinId="9" hidden="1"/>
    <cellStyle name="Followed Hyperlink" xfId="20504" builtinId="9" hidden="1"/>
    <cellStyle name="Followed Hyperlink" xfId="20505" builtinId="9" hidden="1"/>
    <cellStyle name="Followed Hyperlink" xfId="20506" builtinId="9" hidden="1"/>
    <cellStyle name="Followed Hyperlink" xfId="20507" builtinId="9" hidden="1"/>
    <cellStyle name="Followed Hyperlink" xfId="20508" builtinId="9" hidden="1"/>
    <cellStyle name="Followed Hyperlink" xfId="20509" builtinId="9" hidden="1"/>
    <cellStyle name="Followed Hyperlink" xfId="20510" builtinId="9" hidden="1"/>
    <cellStyle name="Followed Hyperlink" xfId="20511" builtinId="9" hidden="1"/>
    <cellStyle name="Followed Hyperlink" xfId="20512" builtinId="9" hidden="1"/>
    <cellStyle name="Followed Hyperlink" xfId="20513" builtinId="9" hidden="1"/>
    <cellStyle name="Followed Hyperlink" xfId="20514" builtinId="9" hidden="1"/>
    <cellStyle name="Followed Hyperlink" xfId="20515" builtinId="9" hidden="1"/>
    <cellStyle name="Followed Hyperlink" xfId="20516" builtinId="9" hidden="1"/>
    <cellStyle name="Followed Hyperlink" xfId="20517" builtinId="9" hidden="1"/>
    <cellStyle name="Followed Hyperlink" xfId="20518" builtinId="9" hidden="1"/>
    <cellStyle name="Followed Hyperlink" xfId="20519" builtinId="9" hidden="1"/>
    <cellStyle name="Followed Hyperlink" xfId="20520" builtinId="9" hidden="1"/>
    <cellStyle name="Followed Hyperlink" xfId="20521" builtinId="9" hidden="1"/>
    <cellStyle name="Followed Hyperlink" xfId="20522" builtinId="9" hidden="1"/>
    <cellStyle name="Followed Hyperlink" xfId="20523" builtinId="9" hidden="1"/>
    <cellStyle name="Followed Hyperlink" xfId="20524" builtinId="9" hidden="1"/>
    <cellStyle name="Followed Hyperlink" xfId="20525" builtinId="9" hidden="1"/>
    <cellStyle name="Followed Hyperlink" xfId="20526" builtinId="9" hidden="1"/>
    <cellStyle name="Followed Hyperlink" xfId="20527" builtinId="9" hidden="1"/>
    <cellStyle name="Followed Hyperlink" xfId="20528" builtinId="9" hidden="1"/>
    <cellStyle name="Followed Hyperlink" xfId="20529" builtinId="9" hidden="1"/>
    <cellStyle name="Followed Hyperlink" xfId="20530" builtinId="9" hidden="1"/>
    <cellStyle name="Followed Hyperlink" xfId="20531" builtinId="9" hidden="1"/>
    <cellStyle name="Followed Hyperlink" xfId="20532" builtinId="9" hidden="1"/>
    <cellStyle name="Followed Hyperlink" xfId="20533" builtinId="9" hidden="1"/>
    <cellStyle name="Followed Hyperlink" xfId="20534" builtinId="9" hidden="1"/>
    <cellStyle name="Followed Hyperlink" xfId="20535" builtinId="9" hidden="1"/>
    <cellStyle name="Followed Hyperlink" xfId="20536" builtinId="9" hidden="1"/>
    <cellStyle name="Followed Hyperlink" xfId="20537" builtinId="9" hidden="1"/>
    <cellStyle name="Followed Hyperlink" xfId="20538" builtinId="9" hidden="1"/>
    <cellStyle name="Followed Hyperlink" xfId="20539" builtinId="9" hidden="1"/>
    <cellStyle name="Followed Hyperlink" xfId="20540" builtinId="9" hidden="1"/>
    <cellStyle name="Followed Hyperlink" xfId="20541" builtinId="9" hidden="1"/>
    <cellStyle name="Followed Hyperlink" xfId="20542" builtinId="9" hidden="1"/>
    <cellStyle name="Followed Hyperlink" xfId="20543" builtinId="9" hidden="1"/>
    <cellStyle name="Followed Hyperlink" xfId="20544" builtinId="9" hidden="1"/>
    <cellStyle name="Followed Hyperlink" xfId="20545" builtinId="9" hidden="1"/>
    <cellStyle name="Followed Hyperlink" xfId="20546" builtinId="9" hidden="1"/>
    <cellStyle name="Followed Hyperlink" xfId="20547" builtinId="9" hidden="1"/>
    <cellStyle name="Followed Hyperlink" xfId="20548" builtinId="9" hidden="1"/>
    <cellStyle name="Followed Hyperlink" xfId="20549" builtinId="9" hidden="1"/>
    <cellStyle name="Followed Hyperlink" xfId="20550" builtinId="9" hidden="1"/>
    <cellStyle name="Followed Hyperlink" xfId="20551" builtinId="9" hidden="1"/>
    <cellStyle name="Followed Hyperlink" xfId="20552" builtinId="9" hidden="1"/>
    <cellStyle name="Followed Hyperlink" xfId="20553" builtinId="9" hidden="1"/>
    <cellStyle name="Followed Hyperlink" xfId="20554" builtinId="9" hidden="1"/>
    <cellStyle name="Followed Hyperlink" xfId="20555" builtinId="9" hidden="1"/>
    <cellStyle name="Followed Hyperlink" xfId="20556" builtinId="9" hidden="1"/>
    <cellStyle name="Followed Hyperlink" xfId="20557" builtinId="9" hidden="1"/>
    <cellStyle name="Followed Hyperlink" xfId="20558" builtinId="9" hidden="1"/>
    <cellStyle name="Followed Hyperlink" xfId="20559" builtinId="9" hidden="1"/>
    <cellStyle name="Followed Hyperlink" xfId="20560" builtinId="9" hidden="1"/>
    <cellStyle name="Followed Hyperlink" xfId="20561" builtinId="9" hidden="1"/>
    <cellStyle name="Followed Hyperlink" xfId="20562" builtinId="9" hidden="1"/>
    <cellStyle name="Followed Hyperlink" xfId="20563" builtinId="9" hidden="1"/>
    <cellStyle name="Followed Hyperlink" xfId="20564" builtinId="9" hidden="1"/>
    <cellStyle name="Followed Hyperlink" xfId="20565" builtinId="9" hidden="1"/>
    <cellStyle name="Followed Hyperlink" xfId="20566" builtinId="9" hidden="1"/>
    <cellStyle name="Followed Hyperlink" xfId="20567" builtinId="9" hidden="1"/>
    <cellStyle name="Followed Hyperlink" xfId="20568" builtinId="9" hidden="1"/>
    <cellStyle name="Followed Hyperlink" xfId="20373" builtinId="9" hidden="1"/>
    <cellStyle name="Followed Hyperlink" xfId="20389" builtinId="9" hidden="1"/>
    <cellStyle name="Followed Hyperlink" xfId="20392" builtinId="9" hidden="1"/>
    <cellStyle name="Followed Hyperlink" xfId="20313" builtinId="9" hidden="1"/>
    <cellStyle name="Followed Hyperlink" xfId="20311" builtinId="9" hidden="1"/>
    <cellStyle name="Followed Hyperlink" xfId="20396" builtinId="9" hidden="1"/>
    <cellStyle name="Followed Hyperlink" xfId="20388" builtinId="9" hidden="1"/>
    <cellStyle name="Followed Hyperlink" xfId="20398" builtinId="9" hidden="1"/>
    <cellStyle name="Followed Hyperlink" xfId="20399" builtinId="9" hidden="1"/>
    <cellStyle name="Followed Hyperlink" xfId="20393" builtinId="9" hidden="1"/>
    <cellStyle name="Followed Hyperlink" xfId="20390" builtinId="9" hidden="1"/>
    <cellStyle name="Followed Hyperlink" xfId="20395" builtinId="9" hidden="1"/>
    <cellStyle name="Followed Hyperlink" xfId="20420" builtinId="9" hidden="1"/>
    <cellStyle name="Followed Hyperlink" xfId="20413" builtinId="9" hidden="1"/>
    <cellStyle name="Followed Hyperlink" xfId="20406" builtinId="9" hidden="1"/>
    <cellStyle name="Followed Hyperlink" xfId="20422" builtinId="9" hidden="1"/>
    <cellStyle name="Followed Hyperlink" xfId="20411" builtinId="9" hidden="1"/>
    <cellStyle name="Followed Hyperlink" xfId="20394" builtinId="9" hidden="1"/>
    <cellStyle name="Followed Hyperlink" xfId="20408" builtinId="9" hidden="1"/>
    <cellStyle name="Followed Hyperlink" xfId="20314" builtinId="9" hidden="1"/>
    <cellStyle name="Followed Hyperlink" xfId="20417" builtinId="9" hidden="1"/>
    <cellStyle name="Followed Hyperlink" xfId="20410" builtinId="9" hidden="1"/>
    <cellStyle name="Followed Hyperlink" xfId="20312" builtinId="9" hidden="1"/>
    <cellStyle name="Followed Hyperlink" xfId="20415" builtinId="9" hidden="1"/>
    <cellStyle name="Followed Hyperlink" xfId="20412" builtinId="9" hidden="1"/>
    <cellStyle name="Followed Hyperlink" xfId="20405" builtinId="9" hidden="1"/>
    <cellStyle name="Followed Hyperlink" xfId="20421" builtinId="9" hidden="1"/>
    <cellStyle name="Followed Hyperlink" xfId="20414" builtinId="9" hidden="1"/>
    <cellStyle name="Followed Hyperlink" xfId="20404" builtinId="9" hidden="1"/>
    <cellStyle name="Followed Hyperlink" xfId="20416" builtinId="9" hidden="1"/>
    <cellStyle name="Followed Hyperlink" xfId="20409" builtinId="9" hidden="1"/>
    <cellStyle name="Followed Hyperlink" xfId="20403" builtinId="9" hidden="1"/>
    <cellStyle name="Followed Hyperlink" xfId="20418" builtinId="9" hidden="1"/>
    <cellStyle name="Followed Hyperlink" xfId="20407" builtinId="9" hidden="1"/>
    <cellStyle name="Followed Hyperlink" xfId="20419" builtinId="9" hidden="1"/>
    <cellStyle name="Followed Hyperlink" xfId="20569" builtinId="9" hidden="1"/>
    <cellStyle name="Followed Hyperlink" xfId="20570" builtinId="9" hidden="1"/>
    <cellStyle name="Followed Hyperlink" xfId="20571" builtinId="9" hidden="1"/>
    <cellStyle name="Followed Hyperlink" xfId="20572" builtinId="9" hidden="1"/>
    <cellStyle name="Followed Hyperlink" xfId="20573" builtinId="9" hidden="1"/>
    <cellStyle name="Followed Hyperlink" xfId="20574" builtinId="9" hidden="1"/>
    <cellStyle name="Followed Hyperlink" xfId="20575" builtinId="9" hidden="1"/>
    <cellStyle name="Followed Hyperlink" xfId="20576" builtinId="9" hidden="1"/>
    <cellStyle name="Followed Hyperlink" xfId="20577" builtinId="9" hidden="1"/>
    <cellStyle name="Followed Hyperlink" xfId="20578" builtinId="9" hidden="1"/>
    <cellStyle name="Followed Hyperlink" xfId="20579" builtinId="9" hidden="1"/>
    <cellStyle name="Followed Hyperlink" xfId="20580" builtinId="9" hidden="1"/>
    <cellStyle name="Followed Hyperlink" xfId="20581" builtinId="9" hidden="1"/>
    <cellStyle name="Followed Hyperlink" xfId="20582" builtinId="9" hidden="1"/>
    <cellStyle name="Followed Hyperlink" xfId="20583" builtinId="9" hidden="1"/>
    <cellStyle name="Followed Hyperlink" xfId="20584" builtinId="9" hidden="1"/>
    <cellStyle name="Followed Hyperlink" xfId="20585" builtinId="9" hidden="1"/>
    <cellStyle name="Followed Hyperlink" xfId="20586" builtinId="9" hidden="1"/>
    <cellStyle name="Followed Hyperlink" xfId="20587" builtinId="9" hidden="1"/>
    <cellStyle name="Followed Hyperlink" xfId="20588" builtinId="9" hidden="1"/>
    <cellStyle name="Followed Hyperlink" xfId="20589" builtinId="9" hidden="1"/>
    <cellStyle name="Followed Hyperlink" xfId="20590" builtinId="9" hidden="1"/>
    <cellStyle name="Followed Hyperlink" xfId="20592" builtinId="9" hidden="1"/>
    <cellStyle name="Followed Hyperlink" xfId="20593" builtinId="9" hidden="1"/>
    <cellStyle name="Followed Hyperlink" xfId="20594" builtinId="9" hidden="1"/>
    <cellStyle name="Followed Hyperlink" xfId="20595" builtinId="9" hidden="1"/>
    <cellStyle name="Followed Hyperlink" xfId="20596" builtinId="9" hidden="1"/>
    <cellStyle name="Followed Hyperlink" xfId="20597" builtinId="9" hidden="1"/>
    <cellStyle name="Followed Hyperlink" xfId="20598" builtinId="9" hidden="1"/>
    <cellStyle name="Followed Hyperlink" xfId="20599" builtinId="9" hidden="1"/>
    <cellStyle name="Followed Hyperlink" xfId="20600" builtinId="9" hidden="1"/>
    <cellStyle name="Followed Hyperlink" xfId="20601" builtinId="9" hidden="1"/>
    <cellStyle name="Followed Hyperlink" xfId="20602" builtinId="9" hidden="1"/>
    <cellStyle name="Followed Hyperlink" xfId="20603" builtinId="9" hidden="1"/>
    <cellStyle name="Followed Hyperlink" xfId="20604" builtinId="9" hidden="1"/>
    <cellStyle name="Followed Hyperlink" xfId="20605" builtinId="9" hidden="1"/>
    <cellStyle name="Followed Hyperlink" xfId="20640" builtinId="9" hidden="1"/>
    <cellStyle name="Followed Hyperlink" xfId="20639" builtinId="9" hidden="1"/>
    <cellStyle name="Followed Hyperlink" xfId="20400" builtinId="9" hidden="1"/>
    <cellStyle name="Followed Hyperlink" xfId="20401" builtinId="9" hidden="1"/>
    <cellStyle name="Followed Hyperlink" xfId="20614" builtinId="9" hidden="1"/>
    <cellStyle name="Followed Hyperlink" xfId="20612" builtinId="9" hidden="1"/>
    <cellStyle name="Followed Hyperlink" xfId="20591" builtinId="9" hidden="1"/>
    <cellStyle name="Followed Hyperlink" xfId="20609" builtinId="9" hidden="1"/>
    <cellStyle name="Followed Hyperlink" xfId="20608" builtinId="9" hidden="1"/>
    <cellStyle name="Followed Hyperlink" xfId="20607" builtinId="9" hidden="1"/>
    <cellStyle name="Followed Hyperlink" xfId="20606" builtinId="9" hidden="1"/>
    <cellStyle name="Followed Hyperlink" xfId="20610" builtinId="9" hidden="1"/>
    <cellStyle name="Followed Hyperlink" xfId="20616" builtinId="9" hidden="1"/>
    <cellStyle name="Followed Hyperlink" xfId="20615" builtinId="9" hidden="1"/>
    <cellStyle name="Followed Hyperlink" xfId="20613" builtinId="9" hidden="1"/>
    <cellStyle name="Followed Hyperlink" xfId="20611" builtinId="9" hidden="1"/>
    <cellStyle name="Followed Hyperlink" xfId="20635" builtinId="9" hidden="1"/>
    <cellStyle name="Followed Hyperlink" xfId="20631" builtinId="9" hidden="1"/>
    <cellStyle name="Followed Hyperlink" xfId="20627" builtinId="9" hidden="1"/>
    <cellStyle name="Followed Hyperlink" xfId="20623" builtinId="9" hidden="1"/>
    <cellStyle name="Followed Hyperlink" xfId="20619" builtinId="9" hidden="1"/>
    <cellStyle name="Followed Hyperlink" xfId="20397" builtinId="9" hidden="1"/>
    <cellStyle name="Followed Hyperlink" xfId="20638" builtinId="9" hidden="1"/>
    <cellStyle name="Followed Hyperlink" xfId="20634" builtinId="9" hidden="1"/>
    <cellStyle name="Followed Hyperlink" xfId="20630" builtinId="9" hidden="1"/>
    <cellStyle name="Followed Hyperlink" xfId="20626" builtinId="9" hidden="1"/>
    <cellStyle name="Followed Hyperlink" xfId="20622" builtinId="9" hidden="1"/>
    <cellStyle name="Followed Hyperlink" xfId="20618" builtinId="9" hidden="1"/>
    <cellStyle name="Followed Hyperlink" xfId="20637" builtinId="9" hidden="1"/>
    <cellStyle name="Followed Hyperlink" xfId="20633" builtinId="9" hidden="1"/>
    <cellStyle name="Followed Hyperlink" xfId="20629" builtinId="9" hidden="1"/>
    <cellStyle name="Followed Hyperlink" xfId="20625" builtinId="9" hidden="1"/>
    <cellStyle name="Followed Hyperlink" xfId="20621" builtinId="9" hidden="1"/>
    <cellStyle name="Followed Hyperlink" xfId="20641" builtinId="9" hidden="1"/>
    <cellStyle name="Followed Hyperlink" xfId="20391" builtinId="9" hidden="1"/>
    <cellStyle name="Followed Hyperlink" xfId="20636" builtinId="9" hidden="1"/>
    <cellStyle name="Followed Hyperlink" xfId="20632" builtinId="9" hidden="1"/>
    <cellStyle name="Followed Hyperlink" xfId="20628" builtinId="9" hidden="1"/>
    <cellStyle name="Followed Hyperlink" xfId="20624" builtinId="9" hidden="1"/>
    <cellStyle name="Followed Hyperlink" xfId="20620" builtinId="9" hidden="1"/>
    <cellStyle name="Followed Hyperlink" xfId="20617" builtinId="9" hidden="1"/>
    <cellStyle name="Followed Hyperlink" xfId="20642" builtinId="9" hidden="1"/>
    <cellStyle name="Followed Hyperlink" xfId="20643" builtinId="9" hidden="1"/>
    <cellStyle name="Followed Hyperlink" xfId="20644" builtinId="9" hidden="1"/>
    <cellStyle name="Followed Hyperlink" xfId="20645" builtinId="9" hidden="1"/>
    <cellStyle name="Followed Hyperlink" xfId="20646" builtinId="9" hidden="1"/>
    <cellStyle name="Followed Hyperlink" xfId="20647" builtinId="9" hidden="1"/>
    <cellStyle name="Followed Hyperlink" xfId="20648" builtinId="9" hidden="1"/>
    <cellStyle name="Followed Hyperlink" xfId="20649" builtinId="9" hidden="1"/>
    <cellStyle name="Followed Hyperlink" xfId="20650" builtinId="9" hidden="1"/>
    <cellStyle name="Followed Hyperlink" xfId="20651" builtinId="9" hidden="1"/>
    <cellStyle name="Followed Hyperlink" xfId="20652" builtinId="9" hidden="1"/>
    <cellStyle name="Followed Hyperlink" xfId="20653" builtinId="9" hidden="1"/>
    <cellStyle name="Followed Hyperlink" xfId="20654" builtinId="9" hidden="1"/>
    <cellStyle name="Followed Hyperlink" xfId="20655" builtinId="9" hidden="1"/>
    <cellStyle name="Followed Hyperlink" xfId="20656" builtinId="9" hidden="1"/>
    <cellStyle name="Followed Hyperlink" xfId="20657" builtinId="9" hidden="1"/>
    <cellStyle name="Followed Hyperlink" xfId="20658" builtinId="9" hidden="1"/>
    <cellStyle name="Followed Hyperlink" xfId="20659" builtinId="9" hidden="1"/>
    <cellStyle name="Followed Hyperlink" xfId="20660" builtinId="9" hidden="1"/>
    <cellStyle name="Followed Hyperlink" xfId="20661" builtinId="9" hidden="1"/>
    <cellStyle name="Followed Hyperlink" xfId="20662" builtinId="9" hidden="1"/>
    <cellStyle name="Followed Hyperlink" xfId="20663" builtinId="9" hidden="1"/>
    <cellStyle name="Followed Hyperlink" xfId="20664" builtinId="9" hidden="1"/>
    <cellStyle name="Followed Hyperlink" xfId="20665" builtinId="9" hidden="1"/>
    <cellStyle name="Followed Hyperlink" xfId="20666" builtinId="9" hidden="1"/>
    <cellStyle name="Followed Hyperlink" xfId="20667" builtinId="9" hidden="1"/>
    <cellStyle name="Followed Hyperlink" xfId="20668" builtinId="9" hidden="1"/>
    <cellStyle name="Followed Hyperlink" xfId="20669" builtinId="9" hidden="1"/>
    <cellStyle name="Followed Hyperlink" xfId="20670" builtinId="9" hidden="1"/>
    <cellStyle name="Followed Hyperlink" xfId="20671" builtinId="9" hidden="1"/>
    <cellStyle name="Followed Hyperlink" xfId="20672" builtinId="9" hidden="1"/>
    <cellStyle name="Followed Hyperlink" xfId="20676" builtinId="9" hidden="1"/>
    <cellStyle name="Followed Hyperlink" xfId="20677" builtinId="9" hidden="1"/>
    <cellStyle name="Followed Hyperlink" xfId="20678" builtinId="9" hidden="1"/>
    <cellStyle name="Followed Hyperlink" xfId="20679" builtinId="9" hidden="1"/>
    <cellStyle name="Followed Hyperlink" xfId="20680" builtinId="9" hidden="1"/>
    <cellStyle name="Followed Hyperlink" xfId="20681" builtinId="9" hidden="1"/>
    <cellStyle name="Followed Hyperlink" xfId="20682" builtinId="9" hidden="1"/>
    <cellStyle name="Followed Hyperlink" xfId="20683" builtinId="9" hidden="1"/>
    <cellStyle name="Followed Hyperlink" xfId="20684" builtinId="9" hidden="1"/>
    <cellStyle name="Followed Hyperlink" xfId="20685" builtinId="9" hidden="1"/>
    <cellStyle name="Followed Hyperlink" xfId="20686" builtinId="9" hidden="1"/>
    <cellStyle name="Followed Hyperlink" xfId="20687" builtinId="9" hidden="1"/>
    <cellStyle name="Followed Hyperlink" xfId="20688" builtinId="9" hidden="1"/>
    <cellStyle name="Followed Hyperlink" xfId="20689" builtinId="9" hidden="1"/>
    <cellStyle name="Followed Hyperlink" xfId="20690" builtinId="9" hidden="1"/>
    <cellStyle name="Followed Hyperlink" xfId="20691" builtinId="9" hidden="1"/>
    <cellStyle name="Followed Hyperlink" xfId="20692" builtinId="9" hidden="1"/>
    <cellStyle name="Followed Hyperlink" xfId="20693" builtinId="9" hidden="1"/>
    <cellStyle name="Followed Hyperlink" xfId="20694" builtinId="9" hidden="1"/>
    <cellStyle name="Followed Hyperlink" xfId="20695" builtinId="9" hidden="1"/>
    <cellStyle name="Followed Hyperlink" xfId="20696" builtinId="9" hidden="1"/>
    <cellStyle name="Followed Hyperlink" xfId="20697" builtinId="9" hidden="1"/>
    <cellStyle name="Followed Hyperlink" xfId="20698" builtinId="9" hidden="1"/>
    <cellStyle name="Followed Hyperlink" xfId="20699" builtinId="9" hidden="1"/>
    <cellStyle name="Followed Hyperlink" xfId="20700" builtinId="9" hidden="1"/>
    <cellStyle name="Followed Hyperlink" xfId="20701" builtinId="9" hidden="1"/>
    <cellStyle name="Followed Hyperlink" xfId="20702" builtinId="9" hidden="1"/>
    <cellStyle name="Followed Hyperlink" xfId="20703" builtinId="9" hidden="1"/>
    <cellStyle name="Followed Hyperlink" xfId="20704" builtinId="9" hidden="1"/>
    <cellStyle name="Followed Hyperlink" xfId="20705" builtinId="9" hidden="1"/>
    <cellStyle name="Followed Hyperlink" xfId="20706" builtinId="9" hidden="1"/>
    <cellStyle name="Followed Hyperlink" xfId="20707" builtinId="9" hidden="1"/>
    <cellStyle name="Followed Hyperlink" xfId="20708" builtinId="9" hidden="1"/>
    <cellStyle name="Followed Hyperlink" xfId="20709" builtinId="9" hidden="1"/>
    <cellStyle name="Followed Hyperlink" xfId="20710" builtinId="9" hidden="1"/>
    <cellStyle name="Followed Hyperlink" xfId="20711" builtinId="9" hidden="1"/>
    <cellStyle name="Followed Hyperlink" xfId="20712" builtinId="9" hidden="1"/>
    <cellStyle name="Followed Hyperlink" xfId="20713" builtinId="9" hidden="1"/>
    <cellStyle name="Followed Hyperlink" xfId="20714" builtinId="9" hidden="1"/>
    <cellStyle name="Followed Hyperlink" xfId="20715" builtinId="9" hidden="1"/>
    <cellStyle name="Followed Hyperlink" xfId="20716" builtinId="9" hidden="1"/>
    <cellStyle name="Followed Hyperlink" xfId="20717" builtinId="9" hidden="1"/>
    <cellStyle name="Followed Hyperlink" xfId="20718" builtinId="9" hidden="1"/>
    <cellStyle name="Followed Hyperlink" xfId="20719" builtinId="9" hidden="1"/>
    <cellStyle name="Followed Hyperlink" xfId="20720" builtinId="9" hidden="1"/>
    <cellStyle name="Followed Hyperlink" xfId="20721" builtinId="9" hidden="1"/>
    <cellStyle name="Followed Hyperlink" xfId="20722" builtinId="9" hidden="1"/>
    <cellStyle name="Followed Hyperlink" xfId="20723" builtinId="9" hidden="1"/>
    <cellStyle name="Followed Hyperlink" xfId="20724" builtinId="9" hidden="1"/>
    <cellStyle name="Followed Hyperlink" xfId="20725" builtinId="9" hidden="1"/>
    <cellStyle name="Followed Hyperlink" xfId="20726" builtinId="9" hidden="1"/>
    <cellStyle name="Followed Hyperlink" xfId="20727" builtinId="9" hidden="1"/>
    <cellStyle name="Followed Hyperlink" xfId="20728" builtinId="9" hidden="1"/>
    <cellStyle name="Followed Hyperlink" xfId="20729" builtinId="9" hidden="1"/>
    <cellStyle name="Followed Hyperlink" xfId="20730" builtinId="9" hidden="1"/>
    <cellStyle name="Followed Hyperlink" xfId="20731" builtinId="9" hidden="1"/>
    <cellStyle name="Followed Hyperlink" xfId="20732" builtinId="9" hidden="1"/>
    <cellStyle name="Followed Hyperlink" xfId="20733" builtinId="9" hidden="1"/>
    <cellStyle name="Followed Hyperlink" xfId="20734" builtinId="9" hidden="1"/>
    <cellStyle name="Followed Hyperlink" xfId="20735" builtinId="9" hidden="1"/>
    <cellStyle name="Followed Hyperlink" xfId="20736" builtinId="9" hidden="1"/>
    <cellStyle name="Followed Hyperlink" xfId="20737" builtinId="9" hidden="1"/>
    <cellStyle name="Followed Hyperlink" xfId="20738" builtinId="9" hidden="1"/>
    <cellStyle name="Followed Hyperlink" xfId="20739" builtinId="9" hidden="1"/>
    <cellStyle name="Followed Hyperlink" xfId="20740" builtinId="9" hidden="1"/>
    <cellStyle name="Followed Hyperlink" xfId="20741" builtinId="9" hidden="1"/>
    <cellStyle name="Followed Hyperlink" xfId="20742" builtinId="9" hidden="1"/>
    <cellStyle name="Followed Hyperlink" xfId="20743" builtinId="9" hidden="1"/>
    <cellStyle name="Followed Hyperlink" xfId="20744" builtinId="9" hidden="1"/>
    <cellStyle name="Followed Hyperlink" xfId="20745" builtinId="9" hidden="1"/>
    <cellStyle name="Followed Hyperlink" xfId="20746" builtinId="9" hidden="1"/>
    <cellStyle name="Followed Hyperlink" xfId="20747" builtinId="9" hidden="1"/>
    <cellStyle name="Followed Hyperlink" xfId="20915" builtinId="9" hidden="1"/>
    <cellStyle name="Followed Hyperlink" xfId="20916" builtinId="9" hidden="1"/>
    <cellStyle name="Followed Hyperlink" xfId="20917" builtinId="9" hidden="1"/>
    <cellStyle name="Followed Hyperlink" xfId="20918" builtinId="9" hidden="1"/>
    <cellStyle name="Followed Hyperlink" xfId="20919" builtinId="9" hidden="1"/>
    <cellStyle name="Followed Hyperlink" xfId="20920" builtinId="9" hidden="1"/>
    <cellStyle name="Followed Hyperlink" xfId="20921" builtinId="9" hidden="1"/>
    <cellStyle name="Followed Hyperlink" xfId="20922" builtinId="9" hidden="1"/>
    <cellStyle name="Followed Hyperlink" xfId="20923" builtinId="9" hidden="1"/>
    <cellStyle name="Followed Hyperlink" xfId="20924" builtinId="9" hidden="1"/>
    <cellStyle name="Followed Hyperlink" xfId="20925" builtinId="9" hidden="1"/>
    <cellStyle name="Followed Hyperlink" xfId="20926" builtinId="9" hidden="1"/>
    <cellStyle name="Followed Hyperlink" xfId="20927" builtinId="9" hidden="1"/>
    <cellStyle name="Followed Hyperlink" xfId="20928" builtinId="9" hidden="1"/>
    <cellStyle name="Followed Hyperlink" xfId="20929" builtinId="9" hidden="1"/>
    <cellStyle name="Followed Hyperlink" xfId="20930" builtinId="9" hidden="1"/>
    <cellStyle name="Followed Hyperlink" xfId="20931" builtinId="9" hidden="1"/>
    <cellStyle name="Followed Hyperlink" xfId="20932" builtinId="9" hidden="1"/>
    <cellStyle name="Followed Hyperlink" xfId="20933" builtinId="9" hidden="1"/>
    <cellStyle name="Followed Hyperlink" xfId="20934" builtinId="9" hidden="1"/>
    <cellStyle name="Followed Hyperlink" xfId="20935" builtinId="9" hidden="1"/>
    <cellStyle name="Followed Hyperlink" xfId="20936" builtinId="9" hidden="1"/>
    <cellStyle name="Followed Hyperlink" xfId="20937" builtinId="9" hidden="1"/>
    <cellStyle name="Followed Hyperlink" xfId="20938" builtinId="9" hidden="1"/>
    <cellStyle name="Followed Hyperlink" xfId="20939" builtinId="9" hidden="1"/>
    <cellStyle name="Followed Hyperlink" xfId="20940" builtinId="9" hidden="1"/>
    <cellStyle name="Followed Hyperlink" xfId="20941" builtinId="9" hidden="1"/>
    <cellStyle name="Followed Hyperlink" xfId="20942" builtinId="9" hidden="1"/>
    <cellStyle name="Followed Hyperlink" xfId="20943" builtinId="9" hidden="1"/>
    <cellStyle name="Followed Hyperlink" xfId="20944" builtinId="9" hidden="1"/>
    <cellStyle name="Followed Hyperlink" xfId="20945" builtinId="9" hidden="1"/>
    <cellStyle name="Followed Hyperlink" xfId="20946" builtinId="9" hidden="1"/>
    <cellStyle name="Followed Hyperlink" xfId="20947" builtinId="9" hidden="1"/>
    <cellStyle name="Followed Hyperlink" xfId="20948" builtinId="9" hidden="1"/>
    <cellStyle name="Followed Hyperlink" xfId="20949" builtinId="9" hidden="1"/>
    <cellStyle name="Followed Hyperlink" xfId="20950" builtinId="9" hidden="1"/>
    <cellStyle name="Followed Hyperlink" xfId="20951" builtinId="9" hidden="1"/>
    <cellStyle name="Followed Hyperlink" xfId="20952" builtinId="9" hidden="1"/>
    <cellStyle name="Followed Hyperlink" xfId="20953" builtinId="9" hidden="1"/>
    <cellStyle name="Followed Hyperlink" xfId="20954" builtinId="9" hidden="1"/>
    <cellStyle name="Followed Hyperlink" xfId="20955" builtinId="9" hidden="1"/>
    <cellStyle name="Followed Hyperlink" xfId="20956" builtinId="9" hidden="1"/>
    <cellStyle name="Followed Hyperlink" xfId="20957" builtinId="9" hidden="1"/>
    <cellStyle name="Followed Hyperlink" xfId="20958" builtinId="9" hidden="1"/>
    <cellStyle name="Followed Hyperlink" xfId="20959" builtinId="9" hidden="1"/>
    <cellStyle name="Followed Hyperlink" xfId="20960" builtinId="9" hidden="1"/>
    <cellStyle name="Followed Hyperlink" xfId="20961" builtinId="9" hidden="1"/>
    <cellStyle name="Followed Hyperlink" xfId="20962" builtinId="9" hidden="1"/>
    <cellStyle name="Followed Hyperlink" xfId="20963" builtinId="9" hidden="1"/>
    <cellStyle name="Followed Hyperlink" xfId="20964" builtinId="9" hidden="1"/>
    <cellStyle name="Followed Hyperlink" xfId="20965" builtinId="9" hidden="1"/>
    <cellStyle name="Followed Hyperlink" xfId="20966" builtinId="9" hidden="1"/>
    <cellStyle name="Followed Hyperlink" xfId="20967" builtinId="9" hidden="1"/>
    <cellStyle name="Followed Hyperlink" xfId="20968" builtinId="9" hidden="1"/>
    <cellStyle name="Followed Hyperlink" xfId="20969" builtinId="9" hidden="1"/>
    <cellStyle name="Followed Hyperlink" xfId="20970" builtinId="9" hidden="1"/>
    <cellStyle name="Followed Hyperlink" xfId="20971" builtinId="9" hidden="1"/>
    <cellStyle name="Followed Hyperlink" xfId="20972" builtinId="9" hidden="1"/>
    <cellStyle name="Followed Hyperlink" xfId="20973" builtinId="9" hidden="1"/>
    <cellStyle name="Followed Hyperlink" xfId="20974" builtinId="9" hidden="1"/>
    <cellStyle name="Followed Hyperlink" xfId="20975" builtinId="9" hidden="1"/>
    <cellStyle name="Followed Hyperlink" xfId="20976" builtinId="9" hidden="1"/>
    <cellStyle name="Followed Hyperlink" xfId="20977" builtinId="9" hidden="1"/>
    <cellStyle name="Followed Hyperlink" xfId="20978" builtinId="9" hidden="1"/>
    <cellStyle name="Followed Hyperlink" xfId="20979" builtinId="9" hidden="1"/>
    <cellStyle name="Followed Hyperlink" xfId="20980" builtinId="9" hidden="1"/>
    <cellStyle name="Followed Hyperlink" xfId="20981" builtinId="9" hidden="1"/>
    <cellStyle name="Followed Hyperlink" xfId="20982" builtinId="9" hidden="1"/>
    <cellStyle name="Followed Hyperlink" xfId="20983" builtinId="9" hidden="1"/>
    <cellStyle name="Followed Hyperlink" xfId="20984" builtinId="9" hidden="1"/>
    <cellStyle name="Followed Hyperlink" xfId="20985" builtinId="9" hidden="1"/>
    <cellStyle name="Followed Hyperlink" xfId="20986" builtinId="9" hidden="1"/>
    <cellStyle name="Followed Hyperlink" xfId="21000" builtinId="9" hidden="1"/>
    <cellStyle name="Followed Hyperlink" xfId="21001" builtinId="9" hidden="1"/>
    <cellStyle name="Followed Hyperlink" xfId="21002" builtinId="9" hidden="1"/>
    <cellStyle name="Followed Hyperlink" xfId="21003" builtinId="9" hidden="1"/>
    <cellStyle name="Followed Hyperlink" xfId="21004" builtinId="9" hidden="1"/>
    <cellStyle name="Followed Hyperlink" xfId="21005" builtinId="9" hidden="1"/>
    <cellStyle name="Followed Hyperlink" xfId="21006" builtinId="9" hidden="1"/>
    <cellStyle name="Followed Hyperlink" xfId="21007" builtinId="9" hidden="1"/>
    <cellStyle name="Followed Hyperlink" xfId="21008" builtinId="9" hidden="1"/>
    <cellStyle name="Followed Hyperlink" xfId="21009" builtinId="9" hidden="1"/>
    <cellStyle name="Followed Hyperlink" xfId="21010" builtinId="9" hidden="1"/>
    <cellStyle name="Followed Hyperlink" xfId="21011" builtinId="9" hidden="1"/>
    <cellStyle name="Followed Hyperlink" xfId="21012" builtinId="9" hidden="1"/>
    <cellStyle name="Followed Hyperlink" xfId="21013" builtinId="9" hidden="1"/>
    <cellStyle name="Followed Hyperlink" xfId="21014" builtinId="9" hidden="1"/>
    <cellStyle name="Followed Hyperlink" xfId="21015" builtinId="9" hidden="1"/>
    <cellStyle name="Followed Hyperlink" xfId="21016" builtinId="9" hidden="1"/>
    <cellStyle name="Followed Hyperlink" xfId="21017" builtinId="9" hidden="1"/>
    <cellStyle name="Followed Hyperlink" xfId="21018" builtinId="9" hidden="1"/>
    <cellStyle name="Followed Hyperlink" xfId="21019" builtinId="9" hidden="1"/>
    <cellStyle name="Followed Hyperlink" xfId="21020" builtinId="9" hidden="1"/>
    <cellStyle name="Followed Hyperlink" xfId="21021" builtinId="9" hidden="1"/>
    <cellStyle name="Followed Hyperlink" xfId="21022" builtinId="9" hidden="1"/>
    <cellStyle name="Followed Hyperlink" xfId="21023" builtinId="9" hidden="1"/>
    <cellStyle name="Followed Hyperlink" xfId="21024" builtinId="9" hidden="1"/>
    <cellStyle name="Followed Hyperlink" xfId="21025" builtinId="9" hidden="1"/>
    <cellStyle name="Followed Hyperlink" xfId="21026" builtinId="9" hidden="1"/>
    <cellStyle name="Followed Hyperlink" xfId="21027" builtinId="9" hidden="1"/>
    <cellStyle name="Followed Hyperlink" xfId="21028" builtinId="9" hidden="1"/>
    <cellStyle name="Followed Hyperlink" xfId="21029" builtinId="9" hidden="1"/>
    <cellStyle name="Followed Hyperlink" xfId="21030" builtinId="9" hidden="1"/>
    <cellStyle name="Followed Hyperlink" xfId="21031" builtinId="9" hidden="1"/>
    <cellStyle name="Followed Hyperlink" xfId="21032" builtinId="9" hidden="1"/>
    <cellStyle name="Followed Hyperlink" xfId="21033" builtinId="9" hidden="1"/>
    <cellStyle name="Followed Hyperlink" xfId="21034" builtinId="9" hidden="1"/>
    <cellStyle name="Followed Hyperlink" xfId="21035" builtinId="9" hidden="1"/>
    <cellStyle name="Followed Hyperlink" xfId="21036" builtinId="9" hidden="1"/>
    <cellStyle name="Followed Hyperlink" xfId="21037" builtinId="9" hidden="1"/>
    <cellStyle name="Followed Hyperlink" xfId="21038" builtinId="9" hidden="1"/>
    <cellStyle name="Followed Hyperlink" xfId="21039" builtinId="9" hidden="1"/>
    <cellStyle name="Followed Hyperlink" xfId="21040" builtinId="9" hidden="1"/>
    <cellStyle name="Followed Hyperlink" xfId="21041" builtinId="9" hidden="1"/>
    <cellStyle name="Followed Hyperlink" xfId="21042" builtinId="9" hidden="1"/>
    <cellStyle name="Followed Hyperlink" xfId="21043" builtinId="9" hidden="1"/>
    <cellStyle name="Followed Hyperlink" xfId="21044" builtinId="9" hidden="1"/>
    <cellStyle name="Followed Hyperlink" xfId="21045" builtinId="9" hidden="1"/>
    <cellStyle name="Followed Hyperlink" xfId="21046" builtinId="9" hidden="1"/>
    <cellStyle name="Followed Hyperlink" xfId="21047" builtinId="9" hidden="1"/>
    <cellStyle name="Followed Hyperlink" xfId="21048" builtinId="9" hidden="1"/>
    <cellStyle name="Followed Hyperlink" xfId="21049" builtinId="9" hidden="1"/>
    <cellStyle name="Followed Hyperlink" xfId="21050" builtinId="9" hidden="1"/>
    <cellStyle name="Followed Hyperlink" xfId="21051" builtinId="9" hidden="1"/>
    <cellStyle name="Followed Hyperlink" xfId="21052" builtinId="9" hidden="1"/>
    <cellStyle name="Followed Hyperlink" xfId="21053" builtinId="9" hidden="1"/>
    <cellStyle name="Followed Hyperlink" xfId="21054" builtinId="9" hidden="1"/>
    <cellStyle name="Followed Hyperlink" xfId="21055" builtinId="9" hidden="1"/>
    <cellStyle name="Followed Hyperlink" xfId="21056" builtinId="9" hidden="1"/>
    <cellStyle name="Followed Hyperlink" xfId="21057" builtinId="9" hidden="1"/>
    <cellStyle name="Followed Hyperlink" xfId="21059" builtinId="9" hidden="1"/>
    <cellStyle name="Followed Hyperlink" xfId="21060" builtinId="9" hidden="1"/>
    <cellStyle name="Followed Hyperlink" xfId="21061" builtinId="9" hidden="1"/>
    <cellStyle name="Followed Hyperlink" xfId="21062" builtinId="9" hidden="1"/>
    <cellStyle name="Followed Hyperlink" xfId="21063" builtinId="9" hidden="1"/>
    <cellStyle name="Followed Hyperlink" xfId="21064" builtinId="9" hidden="1"/>
    <cellStyle name="Followed Hyperlink" xfId="21065" builtinId="9" hidden="1"/>
    <cellStyle name="Followed Hyperlink" xfId="21066" builtinId="9" hidden="1"/>
    <cellStyle name="Followed Hyperlink" xfId="21067" builtinId="9" hidden="1"/>
    <cellStyle name="Followed Hyperlink" xfId="21068" builtinId="9" hidden="1"/>
    <cellStyle name="Followed Hyperlink" xfId="21069" builtinId="9" hidden="1"/>
    <cellStyle name="Followed Hyperlink" xfId="21070" builtinId="9" hidden="1"/>
    <cellStyle name="Followed Hyperlink" xfId="21071" builtinId="9" hidden="1"/>
    <cellStyle name="Followed Hyperlink" xfId="21072" builtinId="9" hidden="1"/>
    <cellStyle name="Followed Hyperlink" xfId="21088" builtinId="9" hidden="1"/>
    <cellStyle name="Followed Hyperlink" xfId="21112" builtinId="9" hidden="1"/>
    <cellStyle name="Followed Hyperlink" xfId="21113" builtinId="9" hidden="1"/>
    <cellStyle name="Followed Hyperlink" xfId="21114" builtinId="9" hidden="1"/>
    <cellStyle name="Followed Hyperlink" xfId="21115" builtinId="9" hidden="1"/>
    <cellStyle name="Followed Hyperlink" xfId="21116" builtinId="9" hidden="1"/>
    <cellStyle name="Followed Hyperlink" xfId="21117" builtinId="9" hidden="1"/>
    <cellStyle name="Followed Hyperlink" xfId="21118" builtinId="9" hidden="1"/>
    <cellStyle name="Followed Hyperlink" xfId="21119" builtinId="9" hidden="1"/>
    <cellStyle name="Followed Hyperlink" xfId="21120" builtinId="9" hidden="1"/>
    <cellStyle name="Followed Hyperlink" xfId="21121" builtinId="9" hidden="1"/>
    <cellStyle name="Followed Hyperlink" xfId="21122" builtinId="9" hidden="1"/>
    <cellStyle name="Followed Hyperlink" xfId="21123" builtinId="9" hidden="1"/>
    <cellStyle name="Followed Hyperlink" xfId="21124" builtinId="9" hidden="1"/>
    <cellStyle name="Followed Hyperlink" xfId="21125" builtinId="9" hidden="1"/>
    <cellStyle name="Followed Hyperlink" xfId="21126" builtinId="9" hidden="1"/>
    <cellStyle name="Followed Hyperlink" xfId="21127" builtinId="9" hidden="1"/>
    <cellStyle name="Followed Hyperlink" xfId="21128" builtinId="9" hidden="1"/>
    <cellStyle name="Followed Hyperlink" xfId="21129" builtinId="9" hidden="1"/>
    <cellStyle name="Followed Hyperlink" xfId="21130" builtinId="9" hidden="1"/>
    <cellStyle name="Followed Hyperlink" xfId="21131" builtinId="9" hidden="1"/>
    <cellStyle name="Followed Hyperlink" xfId="21132" builtinId="9" hidden="1"/>
    <cellStyle name="Followed Hyperlink" xfId="21133" builtinId="9" hidden="1"/>
    <cellStyle name="Followed Hyperlink" xfId="21134" builtinId="9" hidden="1"/>
    <cellStyle name="Followed Hyperlink" xfId="21135" builtinId="9" hidden="1"/>
    <cellStyle name="Followed Hyperlink" xfId="21136" builtinId="9" hidden="1"/>
    <cellStyle name="Followed Hyperlink" xfId="21137" builtinId="9" hidden="1"/>
    <cellStyle name="Followed Hyperlink" xfId="21138" builtinId="9" hidden="1"/>
    <cellStyle name="Followed Hyperlink" xfId="21139" builtinId="9" hidden="1"/>
    <cellStyle name="Followed Hyperlink" xfId="21140" builtinId="9" hidden="1"/>
    <cellStyle name="Followed Hyperlink" xfId="21141" builtinId="9" hidden="1"/>
    <cellStyle name="Followed Hyperlink" xfId="21142" builtinId="9" hidden="1"/>
    <cellStyle name="Followed Hyperlink" xfId="21143" builtinId="9" hidden="1"/>
    <cellStyle name="Followed Hyperlink" xfId="21144" builtinId="9" hidden="1"/>
    <cellStyle name="Followed Hyperlink" xfId="21145" builtinId="9" hidden="1"/>
    <cellStyle name="Followed Hyperlink" xfId="21146" builtinId="9" hidden="1"/>
    <cellStyle name="Followed Hyperlink" xfId="21147" builtinId="9" hidden="1"/>
    <cellStyle name="Followed Hyperlink" xfId="21148" builtinId="9" hidden="1"/>
    <cellStyle name="Followed Hyperlink" xfId="21149" builtinId="9" hidden="1"/>
    <cellStyle name="Followed Hyperlink" xfId="21150" builtinId="9" hidden="1"/>
    <cellStyle name="Followed Hyperlink" xfId="21151" builtinId="9" hidden="1"/>
    <cellStyle name="Followed Hyperlink" xfId="21152" builtinId="9" hidden="1"/>
    <cellStyle name="Followed Hyperlink" xfId="21153" builtinId="9" hidden="1"/>
    <cellStyle name="Followed Hyperlink" xfId="21154" builtinId="9" hidden="1"/>
    <cellStyle name="Followed Hyperlink" xfId="21155" builtinId="9" hidden="1"/>
    <cellStyle name="Followed Hyperlink" xfId="21156" builtinId="9" hidden="1"/>
    <cellStyle name="Followed Hyperlink" xfId="21157" builtinId="9" hidden="1"/>
    <cellStyle name="Followed Hyperlink" xfId="21158" builtinId="9" hidden="1"/>
    <cellStyle name="Followed Hyperlink" xfId="21159" builtinId="9" hidden="1"/>
    <cellStyle name="Followed Hyperlink" xfId="21160" builtinId="9" hidden="1"/>
    <cellStyle name="Followed Hyperlink" xfId="21161" builtinId="9" hidden="1"/>
    <cellStyle name="Followed Hyperlink" xfId="21162" builtinId="9" hidden="1"/>
    <cellStyle name="Followed Hyperlink" xfId="21163" builtinId="9" hidden="1"/>
    <cellStyle name="Followed Hyperlink" xfId="21164" builtinId="9" hidden="1"/>
    <cellStyle name="Followed Hyperlink" xfId="21165" builtinId="9" hidden="1"/>
    <cellStyle name="Followed Hyperlink" xfId="21166" builtinId="9" hidden="1"/>
    <cellStyle name="Followed Hyperlink" xfId="21167" builtinId="9" hidden="1"/>
    <cellStyle name="Followed Hyperlink" xfId="21168" builtinId="9" hidden="1"/>
    <cellStyle name="Followed Hyperlink" xfId="21169" builtinId="9" hidden="1"/>
    <cellStyle name="Followed Hyperlink" xfId="21170" builtinId="9" hidden="1"/>
    <cellStyle name="Followed Hyperlink" xfId="21171" builtinId="9" hidden="1"/>
    <cellStyle name="Followed Hyperlink" xfId="21172" builtinId="9" hidden="1"/>
    <cellStyle name="Followed Hyperlink" xfId="21173" builtinId="9" hidden="1"/>
    <cellStyle name="Followed Hyperlink" xfId="21174" builtinId="9" hidden="1"/>
    <cellStyle name="Followed Hyperlink" xfId="21175" builtinId="9" hidden="1"/>
    <cellStyle name="Followed Hyperlink" xfId="21176" builtinId="9" hidden="1"/>
    <cellStyle name="Followed Hyperlink" xfId="21177" builtinId="9" hidden="1"/>
    <cellStyle name="Followed Hyperlink" xfId="21178" builtinId="9" hidden="1"/>
    <cellStyle name="Followed Hyperlink" xfId="21179" builtinId="9" hidden="1"/>
    <cellStyle name="Followed Hyperlink" xfId="21180" builtinId="9" hidden="1"/>
    <cellStyle name="Followed Hyperlink" xfId="21181" builtinId="9" hidden="1"/>
    <cellStyle name="Followed Hyperlink" xfId="21182" builtinId="9" hidden="1"/>
    <cellStyle name="Followed Hyperlink" xfId="21183" builtinId="9" hidden="1"/>
    <cellStyle name="Followed Hyperlink" xfId="21184" builtinId="9" hidden="1"/>
    <cellStyle name="Followed Hyperlink" xfId="21185" builtinId="9" hidden="1"/>
    <cellStyle name="Followed Hyperlink" xfId="21186" builtinId="9" hidden="1"/>
    <cellStyle name="Followed Hyperlink" xfId="21187" builtinId="9" hidden="1"/>
    <cellStyle name="Followed Hyperlink" xfId="21188" builtinId="9" hidden="1"/>
    <cellStyle name="Followed Hyperlink" xfId="21189" builtinId="9" hidden="1"/>
    <cellStyle name="Followed Hyperlink" xfId="21190" builtinId="9" hidden="1"/>
    <cellStyle name="Followed Hyperlink" xfId="21191" builtinId="9" hidden="1"/>
    <cellStyle name="Followed Hyperlink" xfId="21192" builtinId="9" hidden="1"/>
    <cellStyle name="Followed Hyperlink" xfId="21193" builtinId="9" hidden="1"/>
    <cellStyle name="Followed Hyperlink" xfId="21194" builtinId="9" hidden="1"/>
    <cellStyle name="Followed Hyperlink" xfId="21195" builtinId="9" hidden="1"/>
    <cellStyle name="Followed Hyperlink" xfId="21196" builtinId="9" hidden="1"/>
    <cellStyle name="Followed Hyperlink" xfId="21197" builtinId="9" hidden="1"/>
    <cellStyle name="Followed Hyperlink" xfId="21198" builtinId="9" hidden="1"/>
    <cellStyle name="Followed Hyperlink" xfId="21199" builtinId="9" hidden="1"/>
    <cellStyle name="Followed Hyperlink" xfId="21200" builtinId="9" hidden="1"/>
    <cellStyle name="Followed Hyperlink" xfId="21201" builtinId="9" hidden="1"/>
    <cellStyle name="Followed Hyperlink" xfId="21202" builtinId="9" hidden="1"/>
    <cellStyle name="Followed Hyperlink" xfId="21203" builtinId="9" hidden="1"/>
    <cellStyle name="Followed Hyperlink" xfId="21204" builtinId="9" hidden="1"/>
    <cellStyle name="Followed Hyperlink" xfId="21205" builtinId="9" hidden="1"/>
    <cellStyle name="Followed Hyperlink" xfId="21206" builtinId="9" hidden="1"/>
    <cellStyle name="Followed Hyperlink" xfId="21207" builtinId="9" hidden="1"/>
    <cellStyle name="Followed Hyperlink" xfId="21208" builtinId="9" hidden="1"/>
    <cellStyle name="Followed Hyperlink" xfId="21209" builtinId="9" hidden="1"/>
    <cellStyle name="Followed Hyperlink" xfId="21210" builtinId="9" hidden="1"/>
    <cellStyle name="Followed Hyperlink" xfId="21211" builtinId="9" hidden="1"/>
    <cellStyle name="Followed Hyperlink" xfId="21212" builtinId="9" hidden="1"/>
    <cellStyle name="Followed Hyperlink" xfId="21213" builtinId="9" hidden="1"/>
    <cellStyle name="Followed Hyperlink" xfId="21214" builtinId="9" hidden="1"/>
    <cellStyle name="Followed Hyperlink" xfId="21215" builtinId="9" hidden="1"/>
    <cellStyle name="Followed Hyperlink" xfId="21216" builtinId="9" hidden="1"/>
    <cellStyle name="Followed Hyperlink" xfId="21217" builtinId="9" hidden="1"/>
    <cellStyle name="Followed Hyperlink" xfId="21218" builtinId="9" hidden="1"/>
    <cellStyle name="Followed Hyperlink" xfId="21219" builtinId="9" hidden="1"/>
    <cellStyle name="Followed Hyperlink" xfId="21220" builtinId="9" hidden="1"/>
    <cellStyle name="Followed Hyperlink" xfId="21221" builtinId="9" hidden="1"/>
    <cellStyle name="Followed Hyperlink" xfId="21222" builtinId="9" hidden="1"/>
    <cellStyle name="Followed Hyperlink" xfId="21223" builtinId="9" hidden="1"/>
    <cellStyle name="Followed Hyperlink" xfId="21224" builtinId="9" hidden="1"/>
    <cellStyle name="Followed Hyperlink" xfId="21225" builtinId="9" hidden="1"/>
    <cellStyle name="Followed Hyperlink" xfId="21226" builtinId="9" hidden="1"/>
    <cellStyle name="Followed Hyperlink" xfId="21227" builtinId="9" hidden="1"/>
    <cellStyle name="Followed Hyperlink" xfId="21228" builtinId="9" hidden="1"/>
    <cellStyle name="Followed Hyperlink" xfId="21229" builtinId="9" hidden="1"/>
    <cellStyle name="Followed Hyperlink" xfId="21230" builtinId="9" hidden="1"/>
    <cellStyle name="Followed Hyperlink" xfId="21231" builtinId="9" hidden="1"/>
    <cellStyle name="Followed Hyperlink" xfId="21232" builtinId="9" hidden="1"/>
    <cellStyle name="Followed Hyperlink" xfId="21233" builtinId="9" hidden="1"/>
    <cellStyle name="Followed Hyperlink" xfId="21234" builtinId="9" hidden="1"/>
    <cellStyle name="Followed Hyperlink" xfId="21235" builtinId="9" hidden="1"/>
    <cellStyle name="Followed Hyperlink" xfId="21236" builtinId="9" hidden="1"/>
    <cellStyle name="Followed Hyperlink" xfId="21237" builtinId="9" hidden="1"/>
    <cellStyle name="Followed Hyperlink" xfId="21238" builtinId="9" hidden="1"/>
    <cellStyle name="Followed Hyperlink" xfId="21239" builtinId="9" hidden="1"/>
    <cellStyle name="Followed Hyperlink" xfId="21240" builtinId="9" hidden="1"/>
    <cellStyle name="Followed Hyperlink" xfId="21241" builtinId="9" hidden="1"/>
    <cellStyle name="Followed Hyperlink" xfId="21242" builtinId="9" hidden="1"/>
    <cellStyle name="Followed Hyperlink" xfId="21243" builtinId="9" hidden="1"/>
    <cellStyle name="Followed Hyperlink" xfId="21244" builtinId="9" hidden="1"/>
    <cellStyle name="Followed Hyperlink" xfId="21245" builtinId="9" hidden="1"/>
    <cellStyle name="Followed Hyperlink" xfId="21246" builtinId="9" hidden="1"/>
    <cellStyle name="Followed Hyperlink" xfId="21247" builtinId="9" hidden="1"/>
    <cellStyle name="Followed Hyperlink" xfId="21248" builtinId="9" hidden="1"/>
    <cellStyle name="Followed Hyperlink" xfId="21249" builtinId="9" hidden="1"/>
    <cellStyle name="Followed Hyperlink" xfId="21250" builtinId="9" hidden="1"/>
    <cellStyle name="Followed Hyperlink" xfId="21251" builtinId="9" hidden="1"/>
    <cellStyle name="Followed Hyperlink" xfId="21252" builtinId="9" hidden="1"/>
    <cellStyle name="Followed Hyperlink" xfId="21253" builtinId="9" hidden="1"/>
    <cellStyle name="Followed Hyperlink" xfId="21254" builtinId="9" hidden="1"/>
    <cellStyle name="Followed Hyperlink" xfId="21256" builtinId="9" hidden="1"/>
    <cellStyle name="Followed Hyperlink" xfId="21058" builtinId="9" hidden="1"/>
    <cellStyle name="Followed Hyperlink" xfId="21074" builtinId="9" hidden="1"/>
    <cellStyle name="Followed Hyperlink" xfId="21077" builtinId="9" hidden="1"/>
    <cellStyle name="Followed Hyperlink" xfId="20998" builtinId="9" hidden="1"/>
    <cellStyle name="Followed Hyperlink" xfId="20996" builtinId="9" hidden="1"/>
    <cellStyle name="Followed Hyperlink" xfId="21081" builtinId="9" hidden="1"/>
    <cellStyle name="Followed Hyperlink" xfId="21073" builtinId="9" hidden="1"/>
    <cellStyle name="Followed Hyperlink" xfId="21083" builtinId="9" hidden="1"/>
    <cellStyle name="Followed Hyperlink" xfId="21084" builtinId="9" hidden="1"/>
    <cellStyle name="Followed Hyperlink" xfId="21078" builtinId="9" hidden="1"/>
    <cellStyle name="Followed Hyperlink" xfId="21075" builtinId="9" hidden="1"/>
    <cellStyle name="Followed Hyperlink" xfId="21080" builtinId="9" hidden="1"/>
    <cellStyle name="Followed Hyperlink" xfId="21107" builtinId="9" hidden="1"/>
    <cellStyle name="Followed Hyperlink" xfId="21100" builtinId="9" hidden="1"/>
    <cellStyle name="Followed Hyperlink" xfId="21093" builtinId="9" hidden="1"/>
    <cellStyle name="Followed Hyperlink" xfId="21109" builtinId="9" hidden="1"/>
    <cellStyle name="Followed Hyperlink" xfId="21098" builtinId="9" hidden="1"/>
    <cellStyle name="Followed Hyperlink" xfId="21079" builtinId="9" hidden="1"/>
    <cellStyle name="Followed Hyperlink" xfId="21095" builtinId="9" hidden="1"/>
    <cellStyle name="Followed Hyperlink" xfId="20999" builtinId="9" hidden="1"/>
    <cellStyle name="Followed Hyperlink" xfId="21104" builtinId="9" hidden="1"/>
    <cellStyle name="Followed Hyperlink" xfId="21097" builtinId="9" hidden="1"/>
    <cellStyle name="Followed Hyperlink" xfId="20997" builtinId="9" hidden="1"/>
    <cellStyle name="Followed Hyperlink" xfId="21102" builtinId="9" hidden="1"/>
    <cellStyle name="Followed Hyperlink" xfId="21099" builtinId="9" hidden="1"/>
    <cellStyle name="Followed Hyperlink" xfId="21092" builtinId="9" hidden="1"/>
    <cellStyle name="Followed Hyperlink" xfId="21108" builtinId="9" hidden="1"/>
    <cellStyle name="Followed Hyperlink" xfId="21101" builtinId="9" hidden="1"/>
    <cellStyle name="Followed Hyperlink" xfId="21090" builtinId="9" hidden="1"/>
    <cellStyle name="Followed Hyperlink" xfId="21103" builtinId="9" hidden="1"/>
    <cellStyle name="Followed Hyperlink" xfId="21096" builtinId="9" hidden="1"/>
    <cellStyle name="Followed Hyperlink" xfId="21089" builtinId="9" hidden="1"/>
    <cellStyle name="Followed Hyperlink" xfId="21105" builtinId="9" hidden="1"/>
    <cellStyle name="Followed Hyperlink" xfId="21094" builtinId="9" hidden="1"/>
    <cellStyle name="Followed Hyperlink" xfId="21106" builtinId="9" hidden="1"/>
    <cellStyle name="Followed Hyperlink" xfId="21258" builtinId="9" hidden="1"/>
    <cellStyle name="Followed Hyperlink" xfId="21259" builtinId="9" hidden="1"/>
    <cellStyle name="Followed Hyperlink" xfId="21260" builtinId="9" hidden="1"/>
    <cellStyle name="Followed Hyperlink" xfId="21261" builtinId="9" hidden="1"/>
    <cellStyle name="Followed Hyperlink" xfId="21262" builtinId="9" hidden="1"/>
    <cellStyle name="Followed Hyperlink" xfId="21263" builtinId="9" hidden="1"/>
    <cellStyle name="Followed Hyperlink" xfId="21264" builtinId="9" hidden="1"/>
    <cellStyle name="Followed Hyperlink" xfId="21265" builtinId="9" hidden="1"/>
    <cellStyle name="Followed Hyperlink" xfId="21266" builtinId="9" hidden="1"/>
    <cellStyle name="Followed Hyperlink" xfId="21267" builtinId="9" hidden="1"/>
    <cellStyle name="Followed Hyperlink" xfId="21268" builtinId="9" hidden="1"/>
    <cellStyle name="Followed Hyperlink" xfId="21269" builtinId="9" hidden="1"/>
    <cellStyle name="Followed Hyperlink" xfId="21270" builtinId="9" hidden="1"/>
    <cellStyle name="Followed Hyperlink" xfId="21271" builtinId="9" hidden="1"/>
    <cellStyle name="Followed Hyperlink" xfId="21272" builtinId="9" hidden="1"/>
    <cellStyle name="Followed Hyperlink" xfId="21273" builtinId="9" hidden="1"/>
    <cellStyle name="Followed Hyperlink" xfId="21274" builtinId="9" hidden="1"/>
    <cellStyle name="Followed Hyperlink" xfId="21275" builtinId="9" hidden="1"/>
    <cellStyle name="Followed Hyperlink" xfId="21276" builtinId="9" hidden="1"/>
    <cellStyle name="Followed Hyperlink" xfId="21277" builtinId="9" hidden="1"/>
    <cellStyle name="Followed Hyperlink" xfId="21278" builtinId="9" hidden="1"/>
    <cellStyle name="Followed Hyperlink" xfId="21279" builtinId="9" hidden="1"/>
    <cellStyle name="Followed Hyperlink" xfId="21281" builtinId="9" hidden="1"/>
    <cellStyle name="Followed Hyperlink" xfId="21282" builtinId="9" hidden="1"/>
    <cellStyle name="Followed Hyperlink" xfId="21283" builtinId="9" hidden="1"/>
    <cellStyle name="Followed Hyperlink" xfId="21284" builtinId="9" hidden="1"/>
    <cellStyle name="Followed Hyperlink" xfId="21285" builtinId="9" hidden="1"/>
    <cellStyle name="Followed Hyperlink" xfId="21286" builtinId="9" hidden="1"/>
    <cellStyle name="Followed Hyperlink" xfId="21287" builtinId="9" hidden="1"/>
    <cellStyle name="Followed Hyperlink" xfId="21288" builtinId="9" hidden="1"/>
    <cellStyle name="Followed Hyperlink" xfId="21289" builtinId="9" hidden="1"/>
    <cellStyle name="Followed Hyperlink" xfId="21290" builtinId="9" hidden="1"/>
    <cellStyle name="Followed Hyperlink" xfId="21291" builtinId="9" hidden="1"/>
    <cellStyle name="Followed Hyperlink" xfId="21292" builtinId="9" hidden="1"/>
    <cellStyle name="Followed Hyperlink" xfId="21293" builtinId="9" hidden="1"/>
    <cellStyle name="Followed Hyperlink" xfId="21294" builtinId="9" hidden="1"/>
    <cellStyle name="Followed Hyperlink" xfId="21329" builtinId="9" hidden="1"/>
    <cellStyle name="Followed Hyperlink" xfId="21328" builtinId="9" hidden="1"/>
    <cellStyle name="Followed Hyperlink" xfId="21086" builtinId="9" hidden="1"/>
    <cellStyle name="Followed Hyperlink" xfId="21087" builtinId="9" hidden="1"/>
    <cellStyle name="Followed Hyperlink" xfId="21303" builtinId="9" hidden="1"/>
    <cellStyle name="Followed Hyperlink" xfId="21301" builtinId="9" hidden="1"/>
    <cellStyle name="Followed Hyperlink" xfId="21280" builtinId="9" hidden="1"/>
    <cellStyle name="Followed Hyperlink" xfId="21298" builtinId="9" hidden="1"/>
    <cellStyle name="Followed Hyperlink" xfId="21297" builtinId="9" hidden="1"/>
    <cellStyle name="Followed Hyperlink" xfId="21296" builtinId="9" hidden="1"/>
    <cellStyle name="Followed Hyperlink" xfId="21295" builtinId="9" hidden="1"/>
    <cellStyle name="Followed Hyperlink" xfId="21299" builtinId="9" hidden="1"/>
    <cellStyle name="Followed Hyperlink" xfId="21305" builtinId="9" hidden="1"/>
    <cellStyle name="Followed Hyperlink" xfId="21304" builtinId="9" hidden="1"/>
    <cellStyle name="Followed Hyperlink" xfId="21302" builtinId="9" hidden="1"/>
    <cellStyle name="Followed Hyperlink" xfId="21300" builtinId="9" hidden="1"/>
    <cellStyle name="Followed Hyperlink" xfId="21324" builtinId="9" hidden="1"/>
    <cellStyle name="Followed Hyperlink" xfId="21320" builtinId="9" hidden="1"/>
    <cellStyle name="Followed Hyperlink" xfId="21316" builtinId="9" hidden="1"/>
    <cellStyle name="Followed Hyperlink" xfId="21312" builtinId="9" hidden="1"/>
    <cellStyle name="Followed Hyperlink" xfId="21308" builtinId="9" hidden="1"/>
    <cellStyle name="Followed Hyperlink" xfId="21082" builtinId="9" hidden="1"/>
    <cellStyle name="Followed Hyperlink" xfId="21327" builtinId="9" hidden="1"/>
    <cellStyle name="Followed Hyperlink" xfId="21323" builtinId="9" hidden="1"/>
    <cellStyle name="Followed Hyperlink" xfId="21319" builtinId="9" hidden="1"/>
    <cellStyle name="Followed Hyperlink" xfId="21315" builtinId="9" hidden="1"/>
    <cellStyle name="Followed Hyperlink" xfId="21311" builtinId="9" hidden="1"/>
    <cellStyle name="Followed Hyperlink" xfId="21307" builtinId="9" hidden="1"/>
    <cellStyle name="Followed Hyperlink" xfId="21326" builtinId="9" hidden="1"/>
    <cellStyle name="Followed Hyperlink" xfId="21322" builtinId="9" hidden="1"/>
    <cellStyle name="Followed Hyperlink" xfId="21318" builtinId="9" hidden="1"/>
    <cellStyle name="Followed Hyperlink" xfId="21314" builtinId="9" hidden="1"/>
    <cellStyle name="Followed Hyperlink" xfId="21310" builtinId="9" hidden="1"/>
    <cellStyle name="Followed Hyperlink" xfId="21330" builtinId="9" hidden="1"/>
    <cellStyle name="Followed Hyperlink" xfId="21076" builtinId="9" hidden="1"/>
    <cellStyle name="Followed Hyperlink" xfId="21325" builtinId="9" hidden="1"/>
    <cellStyle name="Followed Hyperlink" xfId="21321" builtinId="9" hidden="1"/>
    <cellStyle name="Followed Hyperlink" xfId="21317" builtinId="9" hidden="1"/>
    <cellStyle name="Followed Hyperlink" xfId="21313" builtinId="9" hidden="1"/>
    <cellStyle name="Followed Hyperlink" xfId="21309" builtinId="9" hidden="1"/>
    <cellStyle name="Followed Hyperlink" xfId="21306" builtinId="9" hidden="1"/>
    <cellStyle name="Followed Hyperlink" xfId="21331" builtinId="9" hidden="1"/>
    <cellStyle name="Followed Hyperlink" xfId="21332" builtinId="9" hidden="1"/>
    <cellStyle name="Followed Hyperlink" xfId="21333" builtinId="9" hidden="1"/>
    <cellStyle name="Followed Hyperlink" xfId="21334" builtinId="9" hidden="1"/>
    <cellStyle name="Followed Hyperlink" xfId="21335" builtinId="9" hidden="1"/>
    <cellStyle name="Followed Hyperlink" xfId="21336" builtinId="9" hidden="1"/>
    <cellStyle name="Followed Hyperlink" xfId="21337" builtinId="9" hidden="1"/>
    <cellStyle name="Followed Hyperlink" xfId="21338" builtinId="9" hidden="1"/>
    <cellStyle name="Followed Hyperlink" xfId="21339" builtinId="9" hidden="1"/>
    <cellStyle name="Followed Hyperlink" xfId="21340" builtinId="9" hidden="1"/>
    <cellStyle name="Followed Hyperlink" xfId="21341" builtinId="9" hidden="1"/>
    <cellStyle name="Followed Hyperlink" xfId="21342" builtinId="9" hidden="1"/>
    <cellStyle name="Followed Hyperlink" xfId="21343" builtinId="9" hidden="1"/>
    <cellStyle name="Followed Hyperlink" xfId="21344" builtinId="9" hidden="1"/>
    <cellStyle name="Followed Hyperlink" xfId="21345" builtinId="9" hidden="1"/>
    <cellStyle name="Followed Hyperlink" xfId="21346" builtinId="9" hidden="1"/>
    <cellStyle name="Followed Hyperlink" xfId="21347" builtinId="9" hidden="1"/>
    <cellStyle name="Followed Hyperlink" xfId="21348" builtinId="9" hidden="1"/>
    <cellStyle name="Followed Hyperlink" xfId="21349" builtinId="9" hidden="1"/>
    <cellStyle name="Followed Hyperlink" xfId="21350" builtinId="9" hidden="1"/>
    <cellStyle name="Followed Hyperlink" xfId="21351" builtinId="9" hidden="1"/>
    <cellStyle name="Followed Hyperlink" xfId="21352" builtinId="9" hidden="1"/>
    <cellStyle name="Followed Hyperlink" xfId="21353" builtinId="9" hidden="1"/>
    <cellStyle name="Followed Hyperlink" xfId="21354" builtinId="9" hidden="1"/>
    <cellStyle name="Followed Hyperlink" xfId="21355" builtinId="9" hidden="1"/>
    <cellStyle name="Followed Hyperlink" xfId="21356" builtinId="9" hidden="1"/>
    <cellStyle name="Followed Hyperlink" xfId="21357" builtinId="9" hidden="1"/>
    <cellStyle name="Followed Hyperlink" xfId="21358" builtinId="9" hidden="1"/>
    <cellStyle name="Followed Hyperlink" xfId="21359" builtinId="9" hidden="1"/>
    <cellStyle name="Followed Hyperlink" xfId="21360" builtinId="9" hidden="1"/>
    <cellStyle name="Followed Hyperlink" xfId="21361" builtinId="9" hidden="1"/>
    <cellStyle name="Followed Hyperlink" xfId="21381" builtinId="9" hidden="1"/>
    <cellStyle name="Followed Hyperlink" xfId="21382" builtinId="9" hidden="1"/>
    <cellStyle name="Followed Hyperlink" xfId="21383" builtinId="9" hidden="1"/>
    <cellStyle name="Followed Hyperlink" xfId="21384" builtinId="9" hidden="1"/>
    <cellStyle name="Followed Hyperlink" xfId="21385" builtinId="9" hidden="1"/>
    <cellStyle name="Followed Hyperlink" xfId="21386" builtinId="9" hidden="1"/>
    <cellStyle name="Followed Hyperlink" xfId="21387" builtinId="9" hidden="1"/>
    <cellStyle name="Followed Hyperlink" xfId="21388" builtinId="9" hidden="1"/>
    <cellStyle name="Followed Hyperlink" xfId="21389" builtinId="9" hidden="1"/>
    <cellStyle name="Followed Hyperlink" xfId="21390" builtinId="9" hidden="1"/>
    <cellStyle name="Followed Hyperlink" xfId="21391" builtinId="9" hidden="1"/>
    <cellStyle name="Followed Hyperlink" xfId="21392" builtinId="9" hidden="1"/>
    <cellStyle name="Followed Hyperlink" xfId="21393" builtinId="9" hidden="1"/>
    <cellStyle name="Followed Hyperlink" xfId="21394" builtinId="9" hidden="1"/>
    <cellStyle name="Followed Hyperlink" xfId="21395" builtinId="9" hidden="1"/>
    <cellStyle name="Followed Hyperlink" xfId="21396" builtinId="9" hidden="1"/>
    <cellStyle name="Followed Hyperlink" xfId="21397" builtinId="9" hidden="1"/>
    <cellStyle name="Followed Hyperlink" xfId="21398" builtinId="9" hidden="1"/>
    <cellStyle name="Followed Hyperlink" xfId="21399" builtinId="9" hidden="1"/>
    <cellStyle name="Followed Hyperlink" xfId="21400" builtinId="9" hidden="1"/>
    <cellStyle name="Followed Hyperlink" xfId="21401" builtinId="9" hidden="1"/>
    <cellStyle name="Followed Hyperlink" xfId="21402" builtinId="9" hidden="1"/>
    <cellStyle name="Followed Hyperlink" xfId="21403" builtinId="9" hidden="1"/>
    <cellStyle name="Followed Hyperlink" xfId="21404" builtinId="9" hidden="1"/>
    <cellStyle name="Followed Hyperlink" xfId="21405" builtinId="9" hidden="1"/>
    <cellStyle name="Followed Hyperlink" xfId="21406" builtinId="9" hidden="1"/>
    <cellStyle name="Followed Hyperlink" xfId="21407" builtinId="9" hidden="1"/>
    <cellStyle name="Followed Hyperlink" xfId="21408" builtinId="9" hidden="1"/>
    <cellStyle name="Followed Hyperlink" xfId="21409" builtinId="9" hidden="1"/>
    <cellStyle name="Followed Hyperlink" xfId="21410" builtinId="9" hidden="1"/>
    <cellStyle name="Followed Hyperlink" xfId="21411" builtinId="9" hidden="1"/>
    <cellStyle name="Followed Hyperlink" xfId="21412" builtinId="9" hidden="1"/>
    <cellStyle name="Followed Hyperlink" xfId="21413" builtinId="9" hidden="1"/>
    <cellStyle name="Followed Hyperlink" xfId="21414" builtinId="9" hidden="1"/>
    <cellStyle name="Followed Hyperlink" xfId="21415" builtinId="9" hidden="1"/>
    <cellStyle name="Followed Hyperlink" xfId="21416" builtinId="9" hidden="1"/>
    <cellStyle name="Followed Hyperlink" xfId="21417" builtinId="9" hidden="1"/>
    <cellStyle name="Followed Hyperlink" xfId="21418" builtinId="9" hidden="1"/>
    <cellStyle name="Followed Hyperlink" xfId="21419" builtinId="9" hidden="1"/>
    <cellStyle name="Followed Hyperlink" xfId="21420" builtinId="9" hidden="1"/>
    <cellStyle name="Followed Hyperlink" xfId="21421" builtinId="9" hidden="1"/>
    <cellStyle name="Followed Hyperlink" xfId="21422" builtinId="9" hidden="1"/>
    <cellStyle name="Followed Hyperlink" xfId="21423" builtinId="9" hidden="1"/>
    <cellStyle name="Followed Hyperlink" xfId="21424" builtinId="9" hidden="1"/>
    <cellStyle name="Followed Hyperlink" xfId="21425" builtinId="9" hidden="1"/>
    <cellStyle name="Followed Hyperlink" xfId="21426" builtinId="9" hidden="1"/>
    <cellStyle name="Followed Hyperlink" xfId="21427" builtinId="9" hidden="1"/>
    <cellStyle name="Followed Hyperlink" xfId="21428" builtinId="9" hidden="1"/>
    <cellStyle name="Followed Hyperlink" xfId="21429" builtinId="9" hidden="1"/>
    <cellStyle name="Followed Hyperlink" xfId="21430" builtinId="9" hidden="1"/>
    <cellStyle name="Followed Hyperlink" xfId="21431" builtinId="9" hidden="1"/>
    <cellStyle name="Followed Hyperlink" xfId="21432" builtinId="9" hidden="1"/>
    <cellStyle name="Followed Hyperlink" xfId="21433" builtinId="9" hidden="1"/>
    <cellStyle name="Followed Hyperlink" xfId="21434" builtinId="9" hidden="1"/>
    <cellStyle name="Followed Hyperlink" xfId="21435" builtinId="9" hidden="1"/>
    <cellStyle name="Followed Hyperlink" xfId="21436" builtinId="9" hidden="1"/>
    <cellStyle name="Followed Hyperlink" xfId="21437" builtinId="9" hidden="1"/>
    <cellStyle name="Followed Hyperlink" xfId="21438" builtinId="9" hidden="1"/>
    <cellStyle name="Followed Hyperlink" xfId="21439" builtinId="9" hidden="1"/>
    <cellStyle name="Followed Hyperlink" xfId="21440" builtinId="9" hidden="1"/>
    <cellStyle name="Followed Hyperlink" xfId="21441" builtinId="9" hidden="1"/>
    <cellStyle name="Followed Hyperlink" xfId="21442" builtinId="9" hidden="1"/>
    <cellStyle name="Followed Hyperlink" xfId="21443" builtinId="9" hidden="1"/>
    <cellStyle name="Followed Hyperlink" xfId="21444" builtinId="9" hidden="1"/>
    <cellStyle name="Followed Hyperlink" xfId="21445" builtinId="9" hidden="1"/>
    <cellStyle name="Followed Hyperlink" xfId="21446" builtinId="9" hidden="1"/>
    <cellStyle name="Followed Hyperlink" xfId="21447" builtinId="9" hidden="1"/>
    <cellStyle name="Followed Hyperlink" xfId="21448" builtinId="9" hidden="1"/>
    <cellStyle name="Followed Hyperlink" xfId="21449" builtinId="9" hidden="1"/>
    <cellStyle name="Followed Hyperlink" xfId="21450" builtinId="9" hidden="1"/>
    <cellStyle name="Followed Hyperlink" xfId="21451" builtinId="9" hidden="1"/>
    <cellStyle name="Followed Hyperlink" xfId="21452" builtinId="9" hidden="1"/>
    <cellStyle name="Followed Hyperlink" xfId="21486" builtinId="9" hidden="1"/>
    <cellStyle name="Followed Hyperlink" xfId="21487" builtinId="9" hidden="1"/>
    <cellStyle name="Followed Hyperlink" xfId="21488" builtinId="9" hidden="1"/>
    <cellStyle name="Followed Hyperlink" xfId="21489" builtinId="9" hidden="1"/>
    <cellStyle name="Followed Hyperlink" xfId="21490" builtinId="9" hidden="1"/>
    <cellStyle name="Followed Hyperlink" xfId="21491" builtinId="9" hidden="1"/>
    <cellStyle name="Followed Hyperlink" xfId="21492" builtinId="9" hidden="1"/>
    <cellStyle name="Followed Hyperlink" xfId="21493" builtinId="9" hidden="1"/>
    <cellStyle name="Followed Hyperlink" xfId="21494" builtinId="9" hidden="1"/>
    <cellStyle name="Followed Hyperlink" xfId="21495" builtinId="9" hidden="1"/>
    <cellStyle name="Followed Hyperlink" xfId="21496" builtinId="9" hidden="1"/>
    <cellStyle name="Followed Hyperlink" xfId="21497" builtinId="9" hidden="1"/>
    <cellStyle name="Followed Hyperlink" xfId="21498" builtinId="9" hidden="1"/>
    <cellStyle name="Followed Hyperlink" xfId="21499" builtinId="9" hidden="1"/>
    <cellStyle name="Followed Hyperlink" xfId="21500" builtinId="9" hidden="1"/>
    <cellStyle name="Followed Hyperlink" xfId="21501" builtinId="9" hidden="1"/>
    <cellStyle name="Followed Hyperlink" xfId="21502" builtinId="9" hidden="1"/>
    <cellStyle name="Followed Hyperlink" xfId="21503" builtinId="9" hidden="1"/>
    <cellStyle name="Followed Hyperlink" xfId="21504" builtinId="9" hidden="1"/>
    <cellStyle name="Followed Hyperlink" xfId="21505" builtinId="9" hidden="1"/>
    <cellStyle name="Followed Hyperlink" xfId="21506" builtinId="9" hidden="1"/>
    <cellStyle name="Followed Hyperlink" xfId="21507" builtinId="9" hidden="1"/>
    <cellStyle name="Followed Hyperlink" xfId="21508" builtinId="9" hidden="1"/>
    <cellStyle name="Followed Hyperlink" xfId="21509" builtinId="9" hidden="1"/>
    <cellStyle name="Followed Hyperlink" xfId="21510" builtinId="9" hidden="1"/>
    <cellStyle name="Followed Hyperlink" xfId="21511" builtinId="9" hidden="1"/>
    <cellStyle name="Followed Hyperlink" xfId="21512" builtinId="9" hidden="1"/>
    <cellStyle name="Followed Hyperlink" xfId="21513" builtinId="9" hidden="1"/>
    <cellStyle name="Followed Hyperlink" xfId="21514" builtinId="9" hidden="1"/>
    <cellStyle name="Followed Hyperlink" xfId="21515" builtinId="9" hidden="1"/>
    <cellStyle name="Followed Hyperlink" xfId="21516" builtinId="9" hidden="1"/>
    <cellStyle name="Followed Hyperlink" xfId="21517" builtinId="9" hidden="1"/>
    <cellStyle name="Followed Hyperlink" xfId="21518" builtinId="9" hidden="1"/>
    <cellStyle name="Followed Hyperlink" xfId="21519" builtinId="9" hidden="1"/>
    <cellStyle name="Followed Hyperlink" xfId="21520" builtinId="9" hidden="1"/>
    <cellStyle name="Followed Hyperlink" xfId="21521" builtinId="9" hidden="1"/>
    <cellStyle name="Followed Hyperlink" xfId="21522" builtinId="9" hidden="1"/>
    <cellStyle name="Followed Hyperlink" xfId="21523" builtinId="9" hidden="1"/>
    <cellStyle name="Followed Hyperlink" xfId="21524" builtinId="9" hidden="1"/>
    <cellStyle name="Followed Hyperlink" xfId="21525" builtinId="9" hidden="1"/>
    <cellStyle name="Followed Hyperlink" xfId="21526" builtinId="9" hidden="1"/>
    <cellStyle name="Followed Hyperlink" xfId="21527" builtinId="9" hidden="1"/>
    <cellStyle name="Followed Hyperlink" xfId="21528" builtinId="9" hidden="1"/>
    <cellStyle name="Followed Hyperlink" xfId="21529" builtinId="9" hidden="1"/>
    <cellStyle name="Followed Hyperlink" xfId="21530" builtinId="9" hidden="1"/>
    <cellStyle name="Followed Hyperlink" xfId="21531" builtinId="9" hidden="1"/>
    <cellStyle name="Followed Hyperlink" xfId="21532" builtinId="9" hidden="1"/>
    <cellStyle name="Followed Hyperlink" xfId="21533" builtinId="9" hidden="1"/>
    <cellStyle name="Followed Hyperlink" xfId="21534" builtinId="9" hidden="1"/>
    <cellStyle name="Followed Hyperlink" xfId="21535" builtinId="9" hidden="1"/>
    <cellStyle name="Followed Hyperlink" xfId="21536" builtinId="9" hidden="1"/>
    <cellStyle name="Followed Hyperlink" xfId="21537" builtinId="9" hidden="1"/>
    <cellStyle name="Followed Hyperlink" xfId="21538" builtinId="9" hidden="1"/>
    <cellStyle name="Followed Hyperlink" xfId="21539" builtinId="9" hidden="1"/>
    <cellStyle name="Followed Hyperlink" xfId="21540" builtinId="9" hidden="1"/>
    <cellStyle name="Followed Hyperlink" xfId="21541" builtinId="9" hidden="1"/>
    <cellStyle name="Followed Hyperlink" xfId="21542" builtinId="9" hidden="1"/>
    <cellStyle name="Followed Hyperlink" xfId="21543" builtinId="9" hidden="1"/>
    <cellStyle name="Followed Hyperlink" xfId="21544" builtinId="9" hidden="1"/>
    <cellStyle name="Followed Hyperlink" xfId="21545" builtinId="9" hidden="1"/>
    <cellStyle name="Followed Hyperlink" xfId="21546" builtinId="9" hidden="1"/>
    <cellStyle name="Followed Hyperlink" xfId="21547" builtinId="9" hidden="1"/>
    <cellStyle name="Followed Hyperlink" xfId="21548" builtinId="9" hidden="1"/>
    <cellStyle name="Followed Hyperlink" xfId="21549" builtinId="9" hidden="1"/>
    <cellStyle name="Followed Hyperlink" xfId="21550" builtinId="9" hidden="1"/>
    <cellStyle name="Followed Hyperlink" xfId="21551" builtinId="9" hidden="1"/>
    <cellStyle name="Followed Hyperlink" xfId="21552" builtinId="9" hidden="1"/>
    <cellStyle name="Followed Hyperlink" xfId="21553" builtinId="9" hidden="1"/>
    <cellStyle name="Followed Hyperlink" xfId="21554" builtinId="9" hidden="1"/>
    <cellStyle name="Followed Hyperlink" xfId="21555" builtinId="9" hidden="1"/>
    <cellStyle name="Followed Hyperlink" xfId="21556" builtinId="9" hidden="1"/>
    <cellStyle name="Followed Hyperlink" xfId="21557" builtinId="9" hidden="1"/>
    <cellStyle name="Followed Hyperlink" xfId="21458" builtinId="9" hidden="1"/>
    <cellStyle name="Followed Hyperlink" xfId="21463" builtinId="9" hidden="1"/>
    <cellStyle name="Followed Hyperlink" xfId="21455" builtinId="9" hidden="1"/>
    <cellStyle name="Followed Hyperlink" xfId="21464" builtinId="9" hidden="1"/>
    <cellStyle name="Followed Hyperlink" xfId="21454" builtinId="9" hidden="1"/>
    <cellStyle name="Followed Hyperlink" xfId="21461" builtinId="9" hidden="1"/>
    <cellStyle name="Followed Hyperlink" xfId="21380" builtinId="9" hidden="1"/>
    <cellStyle name="Followed Hyperlink" xfId="21460" builtinId="9" hidden="1"/>
    <cellStyle name="Followed Hyperlink" xfId="21453" builtinId="9" hidden="1"/>
    <cellStyle name="Followed Hyperlink" xfId="21459" builtinId="9" hidden="1"/>
    <cellStyle name="Followed Hyperlink" xfId="21482" builtinId="9" hidden="1"/>
    <cellStyle name="Followed Hyperlink" xfId="21462" builtinId="9" hidden="1"/>
    <cellStyle name="Followed Hyperlink" xfId="21457" builtinId="9" hidden="1"/>
    <cellStyle name="Followed Hyperlink" xfId="21456" builtinId="9" hidden="1"/>
    <cellStyle name="Followed Hyperlink" xfId="21465" builtinId="9" hidden="1"/>
    <cellStyle name="Followed Hyperlink" xfId="21479" builtinId="9" hidden="1"/>
    <cellStyle name="Followed Hyperlink" xfId="21477" builtinId="9" hidden="1"/>
    <cellStyle name="Followed Hyperlink" xfId="21470" builtinId="9" hidden="1"/>
    <cellStyle name="Followed Hyperlink" xfId="21485" builtinId="9" hidden="1"/>
    <cellStyle name="Followed Hyperlink" xfId="21475" builtinId="9" hidden="1"/>
    <cellStyle name="Followed Hyperlink" xfId="21562" builtinId="9" hidden="1"/>
    <cellStyle name="Followed Hyperlink" xfId="21468" builtinId="9" hidden="1"/>
    <cellStyle name="Followed Hyperlink" xfId="21483" builtinId="9" hidden="1"/>
    <cellStyle name="Followed Hyperlink" xfId="21480" builtinId="9" hidden="1"/>
    <cellStyle name="Followed Hyperlink" xfId="21474" builtinId="9" hidden="1"/>
    <cellStyle name="Followed Hyperlink" xfId="21379" builtinId="9" hidden="1"/>
    <cellStyle name="Followed Hyperlink" xfId="21561" builtinId="9" hidden="1"/>
    <cellStyle name="Followed Hyperlink" xfId="21472" builtinId="9" hidden="1"/>
    <cellStyle name="Followed Hyperlink" xfId="21469" builtinId="9" hidden="1"/>
    <cellStyle name="Followed Hyperlink" xfId="21484" builtinId="9" hidden="1"/>
    <cellStyle name="Followed Hyperlink" xfId="21478" builtinId="9" hidden="1"/>
    <cellStyle name="Followed Hyperlink" xfId="21467" builtinId="9" hidden="1"/>
    <cellStyle name="Followed Hyperlink" xfId="21560" builtinId="9" hidden="1"/>
    <cellStyle name="Followed Hyperlink" xfId="21476" builtinId="9" hidden="1"/>
    <cellStyle name="Followed Hyperlink" xfId="21473" builtinId="9" hidden="1"/>
    <cellStyle name="Followed Hyperlink" xfId="21466" builtinId="9" hidden="1"/>
    <cellStyle name="Followed Hyperlink" xfId="21481" builtinId="9" hidden="1"/>
    <cellStyle name="Followed Hyperlink" xfId="21471" builtinId="9" hidden="1"/>
    <cellStyle name="Followed Hyperlink" xfId="21563" builtinId="9" hidden="1"/>
    <cellStyle name="Followed Hyperlink" xfId="21564" builtinId="9" hidden="1"/>
    <cellStyle name="Followed Hyperlink" xfId="21565" builtinId="9" hidden="1"/>
    <cellStyle name="Followed Hyperlink" xfId="21566" builtinId="9" hidden="1"/>
    <cellStyle name="Followed Hyperlink" xfId="21567" builtinId="9" hidden="1"/>
    <cellStyle name="Followed Hyperlink" xfId="21568" builtinId="9" hidden="1"/>
    <cellStyle name="Followed Hyperlink" xfId="21569" builtinId="9" hidden="1"/>
    <cellStyle name="Followed Hyperlink" xfId="21570" builtinId="9" hidden="1"/>
    <cellStyle name="Followed Hyperlink" xfId="21571" builtinId="9" hidden="1"/>
    <cellStyle name="Followed Hyperlink" xfId="21572" builtinId="9" hidden="1"/>
    <cellStyle name="Followed Hyperlink" xfId="21573" builtinId="9" hidden="1"/>
    <cellStyle name="Followed Hyperlink" xfId="21574" builtinId="9" hidden="1"/>
    <cellStyle name="Followed Hyperlink" xfId="21575" builtinId="9" hidden="1"/>
    <cellStyle name="Followed Hyperlink" xfId="21576" builtinId="9" hidden="1"/>
    <cellStyle name="Followed Hyperlink" xfId="21577" builtinId="9" hidden="1"/>
    <cellStyle name="Followed Hyperlink" xfId="21578" builtinId="9" hidden="1"/>
    <cellStyle name="Followed Hyperlink" xfId="21579" builtinId="9" hidden="1"/>
    <cellStyle name="Followed Hyperlink" xfId="21580" builtinId="9" hidden="1"/>
    <cellStyle name="Followed Hyperlink" xfId="21581" builtinId="9" hidden="1"/>
    <cellStyle name="Followed Hyperlink" xfId="21582" builtinId="9" hidden="1"/>
    <cellStyle name="Followed Hyperlink" xfId="21583" builtinId="9" hidden="1"/>
    <cellStyle name="Followed Hyperlink" xfId="21584" builtinId="9" hidden="1"/>
    <cellStyle name="Followed Hyperlink" xfId="21585" builtinId="9" hidden="1"/>
    <cellStyle name="Followed Hyperlink" xfId="21586" builtinId="9" hidden="1"/>
    <cellStyle name="Followed Hyperlink" xfId="21587" builtinId="9" hidden="1"/>
    <cellStyle name="Followed Hyperlink" xfId="21588" builtinId="9" hidden="1"/>
    <cellStyle name="Followed Hyperlink" xfId="21589" builtinId="9" hidden="1"/>
    <cellStyle name="Followed Hyperlink" xfId="21590" builtinId="9" hidden="1"/>
    <cellStyle name="Followed Hyperlink" xfId="21591" builtinId="9" hidden="1"/>
    <cellStyle name="Followed Hyperlink" xfId="21592" builtinId="9" hidden="1"/>
    <cellStyle name="Followed Hyperlink" xfId="21593" builtinId="9" hidden="1"/>
    <cellStyle name="Followed Hyperlink" xfId="21594" builtinId="9" hidden="1"/>
    <cellStyle name="Followed Hyperlink" xfId="21595" builtinId="9" hidden="1"/>
    <cellStyle name="Followed Hyperlink" xfId="21596" builtinId="9" hidden="1"/>
    <cellStyle name="Followed Hyperlink" xfId="21601" builtinId="9" hidden="1"/>
    <cellStyle name="Followed Hyperlink" xfId="21602" builtinId="9" hidden="1"/>
    <cellStyle name="Followed Hyperlink" xfId="21603" builtinId="9" hidden="1"/>
    <cellStyle name="Followed Hyperlink" xfId="21604" builtinId="9" hidden="1"/>
    <cellStyle name="Followed Hyperlink" xfId="21605" builtinId="9" hidden="1"/>
    <cellStyle name="Followed Hyperlink" xfId="21606" builtinId="9" hidden="1"/>
    <cellStyle name="Followed Hyperlink" xfId="21607" builtinId="9" hidden="1"/>
    <cellStyle name="Followed Hyperlink" xfId="21608" builtinId="9" hidden="1"/>
    <cellStyle name="Followed Hyperlink" xfId="21609" builtinId="9" hidden="1"/>
    <cellStyle name="Followed Hyperlink" xfId="21610" builtinId="9" hidden="1"/>
    <cellStyle name="Followed Hyperlink" xfId="21611" builtinId="9" hidden="1"/>
    <cellStyle name="Followed Hyperlink" xfId="21612" builtinId="9" hidden="1"/>
    <cellStyle name="Followed Hyperlink" xfId="21613" builtinId="9" hidden="1"/>
    <cellStyle name="Followed Hyperlink" xfId="21614" builtinId="9" hidden="1"/>
    <cellStyle name="Followed Hyperlink" xfId="21615" builtinId="9" hidden="1"/>
    <cellStyle name="Followed Hyperlink" xfId="21616" builtinId="9" hidden="1"/>
    <cellStyle name="Followed Hyperlink" xfId="21617" builtinId="9" hidden="1"/>
    <cellStyle name="Followed Hyperlink" xfId="21618" builtinId="9" hidden="1"/>
    <cellStyle name="Followed Hyperlink" xfId="21619" builtinId="9" hidden="1"/>
    <cellStyle name="Followed Hyperlink" xfId="21620" builtinId="9" hidden="1"/>
    <cellStyle name="Followed Hyperlink" xfId="21621" builtinId="9" hidden="1"/>
    <cellStyle name="Followed Hyperlink" xfId="21622" builtinId="9" hidden="1"/>
    <cellStyle name="Followed Hyperlink" xfId="21623" builtinId="9" hidden="1"/>
    <cellStyle name="Followed Hyperlink" xfId="21624" builtinId="9" hidden="1"/>
    <cellStyle name="Followed Hyperlink" xfId="21625" builtinId="9" hidden="1"/>
    <cellStyle name="Followed Hyperlink" xfId="21626" builtinId="9" hidden="1"/>
    <cellStyle name="Followed Hyperlink" xfId="21627" builtinId="9" hidden="1"/>
    <cellStyle name="Followed Hyperlink" xfId="21628" builtinId="9" hidden="1"/>
    <cellStyle name="Followed Hyperlink" xfId="21629" builtinId="9" hidden="1"/>
    <cellStyle name="Followed Hyperlink" xfId="21630" builtinId="9" hidden="1"/>
    <cellStyle name="Followed Hyperlink" xfId="21631" builtinId="9" hidden="1"/>
    <cellStyle name="Followed Hyperlink" xfId="21632" builtinId="9" hidden="1"/>
    <cellStyle name="Followed Hyperlink" xfId="21633" builtinId="9" hidden="1"/>
    <cellStyle name="Followed Hyperlink" xfId="21634" builtinId="9" hidden="1"/>
    <cellStyle name="Followed Hyperlink" xfId="21635" builtinId="9" hidden="1"/>
    <cellStyle name="Followed Hyperlink" xfId="21636" builtinId="9" hidden="1"/>
    <cellStyle name="Followed Hyperlink" xfId="21637" builtinId="9" hidden="1"/>
    <cellStyle name="Followed Hyperlink" xfId="21638" builtinId="9" hidden="1"/>
    <cellStyle name="Followed Hyperlink" xfId="21639" builtinId="9" hidden="1"/>
    <cellStyle name="Followed Hyperlink" xfId="21640" builtinId="9" hidden="1"/>
    <cellStyle name="Followed Hyperlink" xfId="21641" builtinId="9" hidden="1"/>
    <cellStyle name="Followed Hyperlink" xfId="21642" builtinId="9" hidden="1"/>
    <cellStyle name="Followed Hyperlink" xfId="21643" builtinId="9" hidden="1"/>
    <cellStyle name="Followed Hyperlink" xfId="21644" builtinId="9" hidden="1"/>
    <cellStyle name="Followed Hyperlink" xfId="21645" builtinId="9" hidden="1"/>
    <cellStyle name="Followed Hyperlink" xfId="21646" builtinId="9" hidden="1"/>
    <cellStyle name="Followed Hyperlink" xfId="21647" builtinId="9" hidden="1"/>
    <cellStyle name="Followed Hyperlink" xfId="21648" builtinId="9" hidden="1"/>
    <cellStyle name="Followed Hyperlink" xfId="21649" builtinId="9" hidden="1"/>
    <cellStyle name="Followed Hyperlink" xfId="21650" builtinId="9" hidden="1"/>
    <cellStyle name="Followed Hyperlink" xfId="21651" builtinId="9" hidden="1"/>
    <cellStyle name="Followed Hyperlink" xfId="21652" builtinId="9" hidden="1"/>
    <cellStyle name="Followed Hyperlink" xfId="21653" builtinId="9" hidden="1"/>
    <cellStyle name="Followed Hyperlink" xfId="21654" builtinId="9" hidden="1"/>
    <cellStyle name="Followed Hyperlink" xfId="21655" builtinId="9" hidden="1"/>
    <cellStyle name="Followed Hyperlink" xfId="21656" builtinId="9" hidden="1"/>
    <cellStyle name="Followed Hyperlink" xfId="21657" builtinId="9" hidden="1"/>
    <cellStyle name="Followed Hyperlink" xfId="21658" builtinId="9" hidden="1"/>
    <cellStyle name="Followed Hyperlink" xfId="21660" builtinId="9" hidden="1"/>
    <cellStyle name="Followed Hyperlink" xfId="21661" builtinId="9" hidden="1"/>
    <cellStyle name="Followed Hyperlink" xfId="21662" builtinId="9" hidden="1"/>
    <cellStyle name="Followed Hyperlink" xfId="21663" builtinId="9" hidden="1"/>
    <cellStyle name="Followed Hyperlink" xfId="21664" builtinId="9" hidden="1"/>
    <cellStyle name="Followed Hyperlink" xfId="21665" builtinId="9" hidden="1"/>
    <cellStyle name="Followed Hyperlink" xfId="21666" builtinId="9" hidden="1"/>
    <cellStyle name="Followed Hyperlink" xfId="21667" builtinId="9" hidden="1"/>
    <cellStyle name="Followed Hyperlink" xfId="21668" builtinId="9" hidden="1"/>
    <cellStyle name="Followed Hyperlink" xfId="21669" builtinId="9" hidden="1"/>
    <cellStyle name="Followed Hyperlink" xfId="21670" builtinId="9" hidden="1"/>
    <cellStyle name="Followed Hyperlink" xfId="21671" builtinId="9" hidden="1"/>
    <cellStyle name="Followed Hyperlink" xfId="21672" builtinId="9" hidden="1"/>
    <cellStyle name="Followed Hyperlink" xfId="21673" builtinId="9" hidden="1"/>
    <cellStyle name="Followed Hyperlink" xfId="21688" builtinId="9" hidden="1"/>
    <cellStyle name="Followed Hyperlink" xfId="21711" builtinId="9" hidden="1"/>
    <cellStyle name="Followed Hyperlink" xfId="21712" builtinId="9" hidden="1"/>
    <cellStyle name="Followed Hyperlink" xfId="21713" builtinId="9" hidden="1"/>
    <cellStyle name="Followed Hyperlink" xfId="21714" builtinId="9" hidden="1"/>
    <cellStyle name="Followed Hyperlink" xfId="21715" builtinId="9" hidden="1"/>
    <cellStyle name="Followed Hyperlink" xfId="21716" builtinId="9" hidden="1"/>
    <cellStyle name="Followed Hyperlink" xfId="21717" builtinId="9" hidden="1"/>
    <cellStyle name="Followed Hyperlink" xfId="21718" builtinId="9" hidden="1"/>
    <cellStyle name="Followed Hyperlink" xfId="21719" builtinId="9" hidden="1"/>
    <cellStyle name="Followed Hyperlink" xfId="21720" builtinId="9" hidden="1"/>
    <cellStyle name="Followed Hyperlink" xfId="21721" builtinId="9" hidden="1"/>
    <cellStyle name="Followed Hyperlink" xfId="21722" builtinId="9" hidden="1"/>
    <cellStyle name="Followed Hyperlink" xfId="21723" builtinId="9" hidden="1"/>
    <cellStyle name="Followed Hyperlink" xfId="21724" builtinId="9" hidden="1"/>
    <cellStyle name="Followed Hyperlink" xfId="21725" builtinId="9" hidden="1"/>
    <cellStyle name="Followed Hyperlink" xfId="21726" builtinId="9" hidden="1"/>
    <cellStyle name="Followed Hyperlink" xfId="21727" builtinId="9" hidden="1"/>
    <cellStyle name="Followed Hyperlink" xfId="21728" builtinId="9" hidden="1"/>
    <cellStyle name="Followed Hyperlink" xfId="21729" builtinId="9" hidden="1"/>
    <cellStyle name="Followed Hyperlink" xfId="21730" builtinId="9" hidden="1"/>
    <cellStyle name="Followed Hyperlink" xfId="21731" builtinId="9" hidden="1"/>
    <cellStyle name="Followed Hyperlink" xfId="21732" builtinId="9" hidden="1"/>
    <cellStyle name="Followed Hyperlink" xfId="21733" builtinId="9" hidden="1"/>
    <cellStyle name="Followed Hyperlink" xfId="21734" builtinId="9" hidden="1"/>
    <cellStyle name="Followed Hyperlink" xfId="21735" builtinId="9" hidden="1"/>
    <cellStyle name="Followed Hyperlink" xfId="21736" builtinId="9" hidden="1"/>
    <cellStyle name="Followed Hyperlink" xfId="21737" builtinId="9" hidden="1"/>
    <cellStyle name="Followed Hyperlink" xfId="21738" builtinId="9" hidden="1"/>
    <cellStyle name="Followed Hyperlink" xfId="21739" builtinId="9" hidden="1"/>
    <cellStyle name="Followed Hyperlink" xfId="21740" builtinId="9" hidden="1"/>
    <cellStyle name="Followed Hyperlink" xfId="21741" builtinId="9" hidden="1"/>
    <cellStyle name="Followed Hyperlink" xfId="21742" builtinId="9" hidden="1"/>
    <cellStyle name="Followed Hyperlink" xfId="21743" builtinId="9" hidden="1"/>
    <cellStyle name="Followed Hyperlink" xfId="21744" builtinId="9" hidden="1"/>
    <cellStyle name="Followed Hyperlink" xfId="21745" builtinId="9" hidden="1"/>
    <cellStyle name="Followed Hyperlink" xfId="21746" builtinId="9" hidden="1"/>
    <cellStyle name="Followed Hyperlink" xfId="21747" builtinId="9" hidden="1"/>
    <cellStyle name="Followed Hyperlink" xfId="21748" builtinId="9" hidden="1"/>
    <cellStyle name="Followed Hyperlink" xfId="21749" builtinId="9" hidden="1"/>
    <cellStyle name="Followed Hyperlink" xfId="21750" builtinId="9" hidden="1"/>
    <cellStyle name="Followed Hyperlink" xfId="21751" builtinId="9" hidden="1"/>
    <cellStyle name="Followed Hyperlink" xfId="21752" builtinId="9" hidden="1"/>
    <cellStyle name="Followed Hyperlink" xfId="21753" builtinId="9" hidden="1"/>
    <cellStyle name="Followed Hyperlink" xfId="21754" builtinId="9" hidden="1"/>
    <cellStyle name="Followed Hyperlink" xfId="21755" builtinId="9" hidden="1"/>
    <cellStyle name="Followed Hyperlink" xfId="21756" builtinId="9" hidden="1"/>
    <cellStyle name="Followed Hyperlink" xfId="21757" builtinId="9" hidden="1"/>
    <cellStyle name="Followed Hyperlink" xfId="21758" builtinId="9" hidden="1"/>
    <cellStyle name="Followed Hyperlink" xfId="21759" builtinId="9" hidden="1"/>
    <cellStyle name="Followed Hyperlink" xfId="21760" builtinId="9" hidden="1"/>
    <cellStyle name="Followed Hyperlink" xfId="21761" builtinId="9" hidden="1"/>
    <cellStyle name="Followed Hyperlink" xfId="21762" builtinId="9" hidden="1"/>
    <cellStyle name="Followed Hyperlink" xfId="21763" builtinId="9" hidden="1"/>
    <cellStyle name="Followed Hyperlink" xfId="21764" builtinId="9" hidden="1"/>
    <cellStyle name="Followed Hyperlink" xfId="21765" builtinId="9" hidden="1"/>
    <cellStyle name="Followed Hyperlink" xfId="21766" builtinId="9" hidden="1"/>
    <cellStyle name="Followed Hyperlink" xfId="21767" builtinId="9" hidden="1"/>
    <cellStyle name="Followed Hyperlink" xfId="21768" builtinId="9" hidden="1"/>
    <cellStyle name="Followed Hyperlink" xfId="21769" builtinId="9" hidden="1"/>
    <cellStyle name="Followed Hyperlink" xfId="21770" builtinId="9" hidden="1"/>
    <cellStyle name="Followed Hyperlink" xfId="21771" builtinId="9" hidden="1"/>
    <cellStyle name="Followed Hyperlink" xfId="21772" builtinId="9" hidden="1"/>
    <cellStyle name="Followed Hyperlink" xfId="21773" builtinId="9" hidden="1"/>
    <cellStyle name="Followed Hyperlink" xfId="21774" builtinId="9" hidden="1"/>
    <cellStyle name="Followed Hyperlink" xfId="21775" builtinId="9" hidden="1"/>
    <cellStyle name="Followed Hyperlink" xfId="21776" builtinId="9" hidden="1"/>
    <cellStyle name="Followed Hyperlink" xfId="21777" builtinId="9" hidden="1"/>
    <cellStyle name="Followed Hyperlink" xfId="21778" builtinId="9" hidden="1"/>
    <cellStyle name="Followed Hyperlink" xfId="21779" builtinId="9" hidden="1"/>
    <cellStyle name="Followed Hyperlink" xfId="21780" builtinId="9" hidden="1"/>
    <cellStyle name="Followed Hyperlink" xfId="21781" builtinId="9" hidden="1"/>
    <cellStyle name="Followed Hyperlink" xfId="21782" builtinId="9" hidden="1"/>
    <cellStyle name="Followed Hyperlink" xfId="21783" builtinId="9" hidden="1"/>
    <cellStyle name="Followed Hyperlink" xfId="21784" builtinId="9" hidden="1"/>
    <cellStyle name="Followed Hyperlink" xfId="21785" builtinId="9" hidden="1"/>
    <cellStyle name="Followed Hyperlink" xfId="21786" builtinId="9" hidden="1"/>
    <cellStyle name="Followed Hyperlink" xfId="21787" builtinId="9" hidden="1"/>
    <cellStyle name="Followed Hyperlink" xfId="21788" builtinId="9" hidden="1"/>
    <cellStyle name="Followed Hyperlink" xfId="21789" builtinId="9" hidden="1"/>
    <cellStyle name="Followed Hyperlink" xfId="21790" builtinId="9" hidden="1"/>
    <cellStyle name="Followed Hyperlink" xfId="21791" builtinId="9" hidden="1"/>
    <cellStyle name="Followed Hyperlink" xfId="21792" builtinId="9" hidden="1"/>
    <cellStyle name="Followed Hyperlink" xfId="21793" builtinId="9" hidden="1"/>
    <cellStyle name="Followed Hyperlink" xfId="21794" builtinId="9" hidden="1"/>
    <cellStyle name="Followed Hyperlink" xfId="21795" builtinId="9" hidden="1"/>
    <cellStyle name="Followed Hyperlink" xfId="21796" builtinId="9" hidden="1"/>
    <cellStyle name="Followed Hyperlink" xfId="21797" builtinId="9" hidden="1"/>
    <cellStyle name="Followed Hyperlink" xfId="21798" builtinId="9" hidden="1"/>
    <cellStyle name="Followed Hyperlink" xfId="21799" builtinId="9" hidden="1"/>
    <cellStyle name="Followed Hyperlink" xfId="21800" builtinId="9" hidden="1"/>
    <cellStyle name="Followed Hyperlink" xfId="21801" builtinId="9" hidden="1"/>
    <cellStyle name="Followed Hyperlink" xfId="21802" builtinId="9" hidden="1"/>
    <cellStyle name="Followed Hyperlink" xfId="21803" builtinId="9" hidden="1"/>
    <cellStyle name="Followed Hyperlink" xfId="21804" builtinId="9" hidden="1"/>
    <cellStyle name="Followed Hyperlink" xfId="21805" builtinId="9" hidden="1"/>
    <cellStyle name="Followed Hyperlink" xfId="21806" builtinId="9" hidden="1"/>
    <cellStyle name="Followed Hyperlink" xfId="21807" builtinId="9" hidden="1"/>
    <cellStyle name="Followed Hyperlink" xfId="21808" builtinId="9" hidden="1"/>
    <cellStyle name="Followed Hyperlink" xfId="21809" builtinId="9" hidden="1"/>
    <cellStyle name="Followed Hyperlink" xfId="21810" builtinId="9" hidden="1"/>
    <cellStyle name="Followed Hyperlink" xfId="21811" builtinId="9" hidden="1"/>
    <cellStyle name="Followed Hyperlink" xfId="21812" builtinId="9" hidden="1"/>
    <cellStyle name="Followed Hyperlink" xfId="21813" builtinId="9" hidden="1"/>
    <cellStyle name="Followed Hyperlink" xfId="21814" builtinId="9" hidden="1"/>
    <cellStyle name="Followed Hyperlink" xfId="21815" builtinId="9" hidden="1"/>
    <cellStyle name="Followed Hyperlink" xfId="21816" builtinId="9" hidden="1"/>
    <cellStyle name="Followed Hyperlink" xfId="21817" builtinId="9" hidden="1"/>
    <cellStyle name="Followed Hyperlink" xfId="21818" builtinId="9" hidden="1"/>
    <cellStyle name="Followed Hyperlink" xfId="21819" builtinId="9" hidden="1"/>
    <cellStyle name="Followed Hyperlink" xfId="21820" builtinId="9" hidden="1"/>
    <cellStyle name="Followed Hyperlink" xfId="21821" builtinId="9" hidden="1"/>
    <cellStyle name="Followed Hyperlink" xfId="21822" builtinId="9" hidden="1"/>
    <cellStyle name="Followed Hyperlink" xfId="21823" builtinId="9" hidden="1"/>
    <cellStyle name="Followed Hyperlink" xfId="21824" builtinId="9" hidden="1"/>
    <cellStyle name="Followed Hyperlink" xfId="21825" builtinId="9" hidden="1"/>
    <cellStyle name="Followed Hyperlink" xfId="21826" builtinId="9" hidden="1"/>
    <cellStyle name="Followed Hyperlink" xfId="21827" builtinId="9" hidden="1"/>
    <cellStyle name="Followed Hyperlink" xfId="21828" builtinId="9" hidden="1"/>
    <cellStyle name="Followed Hyperlink" xfId="21829" builtinId="9" hidden="1"/>
    <cellStyle name="Followed Hyperlink" xfId="21830" builtinId="9" hidden="1"/>
    <cellStyle name="Followed Hyperlink" xfId="21831" builtinId="9" hidden="1"/>
    <cellStyle name="Followed Hyperlink" xfId="21832" builtinId="9" hidden="1"/>
    <cellStyle name="Followed Hyperlink" xfId="21833" builtinId="9" hidden="1"/>
    <cellStyle name="Followed Hyperlink" xfId="21834" builtinId="9" hidden="1"/>
    <cellStyle name="Followed Hyperlink" xfId="21835" builtinId="9" hidden="1"/>
    <cellStyle name="Followed Hyperlink" xfId="21836" builtinId="9" hidden="1"/>
    <cellStyle name="Followed Hyperlink" xfId="21837" builtinId="9" hidden="1"/>
    <cellStyle name="Followed Hyperlink" xfId="21838" builtinId="9" hidden="1"/>
    <cellStyle name="Followed Hyperlink" xfId="21839" builtinId="9" hidden="1"/>
    <cellStyle name="Followed Hyperlink" xfId="21840" builtinId="9" hidden="1"/>
    <cellStyle name="Followed Hyperlink" xfId="21841" builtinId="9" hidden="1"/>
    <cellStyle name="Followed Hyperlink" xfId="21842" builtinId="9" hidden="1"/>
    <cellStyle name="Followed Hyperlink" xfId="21843" builtinId="9" hidden="1"/>
    <cellStyle name="Followed Hyperlink" xfId="21844" builtinId="9" hidden="1"/>
    <cellStyle name="Followed Hyperlink" xfId="21845" builtinId="9" hidden="1"/>
    <cellStyle name="Followed Hyperlink" xfId="21846" builtinId="9" hidden="1"/>
    <cellStyle name="Followed Hyperlink" xfId="21847" builtinId="9" hidden="1"/>
    <cellStyle name="Followed Hyperlink" xfId="21848" builtinId="9" hidden="1"/>
    <cellStyle name="Followed Hyperlink" xfId="21849" builtinId="9" hidden="1"/>
    <cellStyle name="Followed Hyperlink" xfId="21850" builtinId="9" hidden="1"/>
    <cellStyle name="Followed Hyperlink" xfId="21851" builtinId="9" hidden="1"/>
    <cellStyle name="Followed Hyperlink" xfId="21852" builtinId="9" hidden="1"/>
    <cellStyle name="Followed Hyperlink" xfId="21853" builtinId="9" hidden="1"/>
    <cellStyle name="Followed Hyperlink" xfId="21854" builtinId="9" hidden="1"/>
    <cellStyle name="Followed Hyperlink" xfId="21659" builtinId="9" hidden="1"/>
    <cellStyle name="Followed Hyperlink" xfId="21675" builtinId="9" hidden="1"/>
    <cellStyle name="Followed Hyperlink" xfId="21678" builtinId="9" hidden="1"/>
    <cellStyle name="Followed Hyperlink" xfId="21599" builtinId="9" hidden="1"/>
    <cellStyle name="Followed Hyperlink" xfId="21597" builtinId="9" hidden="1"/>
    <cellStyle name="Followed Hyperlink" xfId="21682" builtinId="9" hidden="1"/>
    <cellStyle name="Followed Hyperlink" xfId="21674" builtinId="9" hidden="1"/>
    <cellStyle name="Followed Hyperlink" xfId="21684" builtinId="9" hidden="1"/>
    <cellStyle name="Followed Hyperlink" xfId="21685" builtinId="9" hidden="1"/>
    <cellStyle name="Followed Hyperlink" xfId="21679" builtinId="9" hidden="1"/>
    <cellStyle name="Followed Hyperlink" xfId="21676" builtinId="9" hidden="1"/>
    <cellStyle name="Followed Hyperlink" xfId="21681" builtinId="9" hidden="1"/>
    <cellStyle name="Followed Hyperlink" xfId="21706" builtinId="9" hidden="1"/>
    <cellStyle name="Followed Hyperlink" xfId="21699" builtinId="9" hidden="1"/>
    <cellStyle name="Followed Hyperlink" xfId="21692" builtinId="9" hidden="1"/>
    <cellStyle name="Followed Hyperlink" xfId="21708" builtinId="9" hidden="1"/>
    <cellStyle name="Followed Hyperlink" xfId="21697" builtinId="9" hidden="1"/>
    <cellStyle name="Followed Hyperlink" xfId="21680" builtinId="9" hidden="1"/>
    <cellStyle name="Followed Hyperlink" xfId="21694" builtinId="9" hidden="1"/>
    <cellStyle name="Followed Hyperlink" xfId="21600" builtinId="9" hidden="1"/>
    <cellStyle name="Followed Hyperlink" xfId="21703" builtinId="9" hidden="1"/>
    <cellStyle name="Followed Hyperlink" xfId="21696" builtinId="9" hidden="1"/>
    <cellStyle name="Followed Hyperlink" xfId="21598" builtinId="9" hidden="1"/>
    <cellStyle name="Followed Hyperlink" xfId="21701" builtinId="9" hidden="1"/>
    <cellStyle name="Followed Hyperlink" xfId="21698" builtinId="9" hidden="1"/>
    <cellStyle name="Followed Hyperlink" xfId="21691" builtinId="9" hidden="1"/>
    <cellStyle name="Followed Hyperlink" xfId="21707" builtinId="9" hidden="1"/>
    <cellStyle name="Followed Hyperlink" xfId="21700" builtinId="9" hidden="1"/>
    <cellStyle name="Followed Hyperlink" xfId="21690" builtinId="9" hidden="1"/>
    <cellStyle name="Followed Hyperlink" xfId="21702" builtinId="9" hidden="1"/>
    <cellStyle name="Followed Hyperlink" xfId="21695" builtinId="9" hidden="1"/>
    <cellStyle name="Followed Hyperlink" xfId="21689" builtinId="9" hidden="1"/>
    <cellStyle name="Followed Hyperlink" xfId="21704" builtinId="9" hidden="1"/>
    <cellStyle name="Followed Hyperlink" xfId="21693" builtinId="9" hidden="1"/>
    <cellStyle name="Followed Hyperlink" xfId="21705" builtinId="9" hidden="1"/>
    <cellStyle name="Followed Hyperlink" xfId="21855" builtinId="9" hidden="1"/>
    <cellStyle name="Followed Hyperlink" xfId="21856" builtinId="9" hidden="1"/>
    <cellStyle name="Followed Hyperlink" xfId="21857" builtinId="9" hidden="1"/>
    <cellStyle name="Followed Hyperlink" xfId="21858" builtinId="9" hidden="1"/>
    <cellStyle name="Followed Hyperlink" xfId="21859" builtinId="9" hidden="1"/>
    <cellStyle name="Followed Hyperlink" xfId="21860" builtinId="9" hidden="1"/>
    <cellStyle name="Followed Hyperlink" xfId="21861" builtinId="9" hidden="1"/>
    <cellStyle name="Followed Hyperlink" xfId="21862" builtinId="9" hidden="1"/>
    <cellStyle name="Followed Hyperlink" xfId="21863" builtinId="9" hidden="1"/>
    <cellStyle name="Followed Hyperlink" xfId="21864" builtinId="9" hidden="1"/>
    <cellStyle name="Followed Hyperlink" xfId="21865" builtinId="9" hidden="1"/>
    <cellStyle name="Followed Hyperlink" xfId="21866" builtinId="9" hidden="1"/>
    <cellStyle name="Followed Hyperlink" xfId="21867" builtinId="9" hidden="1"/>
    <cellStyle name="Followed Hyperlink" xfId="21868" builtinId="9" hidden="1"/>
    <cellStyle name="Followed Hyperlink" xfId="21869" builtinId="9" hidden="1"/>
    <cellStyle name="Followed Hyperlink" xfId="21870" builtinId="9" hidden="1"/>
    <cellStyle name="Followed Hyperlink" xfId="21871" builtinId="9" hidden="1"/>
    <cellStyle name="Followed Hyperlink" xfId="21872" builtinId="9" hidden="1"/>
    <cellStyle name="Followed Hyperlink" xfId="21873" builtinId="9" hidden="1"/>
    <cellStyle name="Followed Hyperlink" xfId="21874" builtinId="9" hidden="1"/>
    <cellStyle name="Followed Hyperlink" xfId="21875" builtinId="9" hidden="1"/>
    <cellStyle name="Followed Hyperlink" xfId="21876" builtinId="9" hidden="1"/>
    <cellStyle name="Followed Hyperlink" xfId="21878" builtinId="9" hidden="1"/>
    <cellStyle name="Followed Hyperlink" xfId="21879" builtinId="9" hidden="1"/>
    <cellStyle name="Followed Hyperlink" xfId="21880" builtinId="9" hidden="1"/>
    <cellStyle name="Followed Hyperlink" xfId="21881" builtinId="9" hidden="1"/>
    <cellStyle name="Followed Hyperlink" xfId="21882" builtinId="9" hidden="1"/>
    <cellStyle name="Followed Hyperlink" xfId="21883" builtinId="9" hidden="1"/>
    <cellStyle name="Followed Hyperlink" xfId="21884" builtinId="9" hidden="1"/>
    <cellStyle name="Followed Hyperlink" xfId="21885" builtinId="9" hidden="1"/>
    <cellStyle name="Followed Hyperlink" xfId="21886" builtinId="9" hidden="1"/>
    <cellStyle name="Followed Hyperlink" xfId="21887" builtinId="9" hidden="1"/>
    <cellStyle name="Followed Hyperlink" xfId="21888" builtinId="9" hidden="1"/>
    <cellStyle name="Followed Hyperlink" xfId="21889" builtinId="9" hidden="1"/>
    <cellStyle name="Followed Hyperlink" xfId="21890" builtinId="9" hidden="1"/>
    <cellStyle name="Followed Hyperlink" xfId="21891" builtinId="9" hidden="1"/>
    <cellStyle name="Followed Hyperlink" xfId="21926" builtinId="9" hidden="1"/>
    <cellStyle name="Followed Hyperlink" xfId="21925" builtinId="9" hidden="1"/>
    <cellStyle name="Followed Hyperlink" xfId="21686" builtinId="9" hidden="1"/>
    <cellStyle name="Followed Hyperlink" xfId="21687" builtinId="9" hidden="1"/>
    <cellStyle name="Followed Hyperlink" xfId="21900" builtinId="9" hidden="1"/>
    <cellStyle name="Followed Hyperlink" xfId="21898" builtinId="9" hidden="1"/>
    <cellStyle name="Followed Hyperlink" xfId="21877" builtinId="9" hidden="1"/>
    <cellStyle name="Followed Hyperlink" xfId="21895" builtinId="9" hidden="1"/>
    <cellStyle name="Followed Hyperlink" xfId="21894" builtinId="9" hidden="1"/>
    <cellStyle name="Followed Hyperlink" xfId="21893" builtinId="9" hidden="1"/>
    <cellStyle name="Followed Hyperlink" xfId="21892" builtinId="9" hidden="1"/>
    <cellStyle name="Followed Hyperlink" xfId="21896" builtinId="9" hidden="1"/>
    <cellStyle name="Followed Hyperlink" xfId="21902" builtinId="9" hidden="1"/>
    <cellStyle name="Followed Hyperlink" xfId="21901" builtinId="9" hidden="1"/>
    <cellStyle name="Followed Hyperlink" xfId="21899" builtinId="9" hidden="1"/>
    <cellStyle name="Followed Hyperlink" xfId="21897" builtinId="9" hidden="1"/>
    <cellStyle name="Followed Hyperlink" xfId="21921" builtinId="9" hidden="1"/>
    <cellStyle name="Followed Hyperlink" xfId="21917" builtinId="9" hidden="1"/>
    <cellStyle name="Followed Hyperlink" xfId="21913" builtinId="9" hidden="1"/>
    <cellStyle name="Followed Hyperlink" xfId="21909" builtinId="9" hidden="1"/>
    <cellStyle name="Followed Hyperlink" xfId="21905" builtinId="9" hidden="1"/>
    <cellStyle name="Followed Hyperlink" xfId="21683" builtinId="9" hidden="1"/>
    <cellStyle name="Followed Hyperlink" xfId="21924" builtinId="9" hidden="1"/>
    <cellStyle name="Followed Hyperlink" xfId="21920" builtinId="9" hidden="1"/>
    <cellStyle name="Followed Hyperlink" xfId="21916" builtinId="9" hidden="1"/>
    <cellStyle name="Followed Hyperlink" xfId="21912" builtinId="9" hidden="1"/>
    <cellStyle name="Followed Hyperlink" xfId="21908" builtinId="9" hidden="1"/>
    <cellStyle name="Followed Hyperlink" xfId="21904" builtinId="9" hidden="1"/>
    <cellStyle name="Followed Hyperlink" xfId="21923" builtinId="9" hidden="1"/>
    <cellStyle name="Followed Hyperlink" xfId="21919" builtinId="9" hidden="1"/>
    <cellStyle name="Followed Hyperlink" xfId="21915" builtinId="9" hidden="1"/>
    <cellStyle name="Followed Hyperlink" xfId="21911" builtinId="9" hidden="1"/>
    <cellStyle name="Followed Hyperlink" xfId="21907" builtinId="9" hidden="1"/>
    <cellStyle name="Followed Hyperlink" xfId="21927" builtinId="9" hidden="1"/>
    <cellStyle name="Followed Hyperlink" xfId="21677" builtinId="9" hidden="1"/>
    <cellStyle name="Followed Hyperlink" xfId="21922" builtinId="9" hidden="1"/>
    <cellStyle name="Followed Hyperlink" xfId="21918" builtinId="9" hidden="1"/>
    <cellStyle name="Followed Hyperlink" xfId="21914" builtinId="9" hidden="1"/>
    <cellStyle name="Followed Hyperlink" xfId="21910" builtinId="9" hidden="1"/>
    <cellStyle name="Followed Hyperlink" xfId="21906" builtinId="9" hidden="1"/>
    <cellStyle name="Followed Hyperlink" xfId="21903" builtinId="9" hidden="1"/>
    <cellStyle name="Followed Hyperlink" xfId="21928" builtinId="9" hidden="1"/>
    <cellStyle name="Followed Hyperlink" xfId="21929" builtinId="9" hidden="1"/>
    <cellStyle name="Followed Hyperlink" xfId="21930" builtinId="9" hidden="1"/>
    <cellStyle name="Followed Hyperlink" xfId="21931" builtinId="9" hidden="1"/>
    <cellStyle name="Followed Hyperlink" xfId="21932" builtinId="9" hidden="1"/>
    <cellStyle name="Followed Hyperlink" xfId="21933" builtinId="9" hidden="1"/>
    <cellStyle name="Followed Hyperlink" xfId="21934" builtinId="9" hidden="1"/>
    <cellStyle name="Followed Hyperlink" xfId="21935" builtinId="9" hidden="1"/>
    <cellStyle name="Followed Hyperlink" xfId="21936" builtinId="9" hidden="1"/>
    <cellStyle name="Followed Hyperlink" xfId="21937" builtinId="9" hidden="1"/>
    <cellStyle name="Followed Hyperlink" xfId="21938" builtinId="9" hidden="1"/>
    <cellStyle name="Followed Hyperlink" xfId="21939" builtinId="9" hidden="1"/>
    <cellStyle name="Followed Hyperlink" xfId="21940" builtinId="9" hidden="1"/>
    <cellStyle name="Followed Hyperlink" xfId="21941" builtinId="9" hidden="1"/>
    <cellStyle name="Followed Hyperlink" xfId="21942" builtinId="9" hidden="1"/>
    <cellStyle name="Followed Hyperlink" xfId="21943" builtinId="9" hidden="1"/>
    <cellStyle name="Followed Hyperlink" xfId="21944" builtinId="9" hidden="1"/>
    <cellStyle name="Followed Hyperlink" xfId="21945" builtinId="9" hidden="1"/>
    <cellStyle name="Followed Hyperlink" xfId="21946" builtinId="9" hidden="1"/>
    <cellStyle name="Followed Hyperlink" xfId="21947" builtinId="9" hidden="1"/>
    <cellStyle name="Followed Hyperlink" xfId="21948" builtinId="9" hidden="1"/>
    <cellStyle name="Followed Hyperlink" xfId="21949" builtinId="9" hidden="1"/>
    <cellStyle name="Followed Hyperlink" xfId="21950" builtinId="9" hidden="1"/>
    <cellStyle name="Followed Hyperlink" xfId="21951" builtinId="9" hidden="1"/>
    <cellStyle name="Followed Hyperlink" xfId="21952" builtinId="9" hidden="1"/>
    <cellStyle name="Followed Hyperlink" xfId="21953" builtinId="9" hidden="1"/>
    <cellStyle name="Followed Hyperlink" xfId="21954" builtinId="9" hidden="1"/>
    <cellStyle name="Followed Hyperlink" xfId="21955" builtinId="9" hidden="1"/>
    <cellStyle name="Followed Hyperlink" xfId="21956" builtinId="9" hidden="1"/>
    <cellStyle name="Followed Hyperlink" xfId="21957" builtinId="9" hidden="1"/>
    <cellStyle name="Followed Hyperlink" xfId="21958" builtinId="9" hidden="1"/>
    <cellStyle name="Followed Hyperlink" xfId="21961" builtinId="9" hidden="1"/>
    <cellStyle name="Followed Hyperlink" xfId="21962" builtinId="9" hidden="1"/>
    <cellStyle name="Followed Hyperlink" xfId="21963" builtinId="9" hidden="1"/>
    <cellStyle name="Followed Hyperlink" xfId="21964" builtinId="9" hidden="1"/>
    <cellStyle name="Followed Hyperlink" xfId="21965" builtinId="9" hidden="1"/>
    <cellStyle name="Followed Hyperlink" xfId="21966" builtinId="9" hidden="1"/>
    <cellStyle name="Followed Hyperlink" xfId="21967" builtinId="9" hidden="1"/>
    <cellStyle name="Followed Hyperlink" xfId="21968" builtinId="9" hidden="1"/>
    <cellStyle name="Followed Hyperlink" xfId="21969" builtinId="9" hidden="1"/>
    <cellStyle name="Followed Hyperlink" xfId="21970" builtinId="9" hidden="1"/>
    <cellStyle name="Followed Hyperlink" xfId="21971" builtinId="9" hidden="1"/>
    <cellStyle name="Followed Hyperlink" xfId="21972" builtinId="9" hidden="1"/>
    <cellStyle name="Followed Hyperlink" xfId="21973" builtinId="9" hidden="1"/>
    <cellStyle name="Followed Hyperlink" xfId="21974" builtinId="9" hidden="1"/>
    <cellStyle name="Followed Hyperlink" xfId="21975" builtinId="9" hidden="1"/>
    <cellStyle name="Followed Hyperlink" xfId="21976" builtinId="9" hidden="1"/>
    <cellStyle name="Followed Hyperlink" xfId="21977" builtinId="9" hidden="1"/>
    <cellStyle name="Followed Hyperlink" xfId="21978" builtinId="9" hidden="1"/>
    <cellStyle name="Followed Hyperlink" xfId="21979" builtinId="9" hidden="1"/>
    <cellStyle name="Followed Hyperlink" xfId="21980" builtinId="9" hidden="1"/>
    <cellStyle name="Followed Hyperlink" xfId="21981" builtinId="9" hidden="1"/>
    <cellStyle name="Followed Hyperlink" xfId="21982" builtinId="9" hidden="1"/>
    <cellStyle name="Followed Hyperlink" xfId="21983" builtinId="9" hidden="1"/>
    <cellStyle name="Followed Hyperlink" xfId="21984" builtinId="9" hidden="1"/>
    <cellStyle name="Followed Hyperlink" xfId="21985" builtinId="9" hidden="1"/>
    <cellStyle name="Followed Hyperlink" xfId="21986" builtinId="9" hidden="1"/>
    <cellStyle name="Followed Hyperlink" xfId="21987" builtinId="9" hidden="1"/>
    <cellStyle name="Followed Hyperlink" xfId="21988" builtinId="9" hidden="1"/>
    <cellStyle name="Followed Hyperlink" xfId="21989" builtinId="9" hidden="1"/>
    <cellStyle name="Followed Hyperlink" xfId="21990" builtinId="9" hidden="1"/>
    <cellStyle name="Followed Hyperlink" xfId="21991" builtinId="9" hidden="1"/>
    <cellStyle name="Followed Hyperlink" xfId="21992" builtinId="9" hidden="1"/>
    <cellStyle name="Followed Hyperlink" xfId="21993" builtinId="9" hidden="1"/>
    <cellStyle name="Followed Hyperlink" xfId="21994" builtinId="9" hidden="1"/>
    <cellStyle name="Followed Hyperlink" xfId="21995" builtinId="9" hidden="1"/>
    <cellStyle name="Followed Hyperlink" xfId="21996" builtinId="9" hidden="1"/>
    <cellStyle name="Followed Hyperlink" xfId="21997" builtinId="9" hidden="1"/>
    <cellStyle name="Followed Hyperlink" xfId="21998" builtinId="9" hidden="1"/>
    <cellStyle name="Followed Hyperlink" xfId="21999" builtinId="9" hidden="1"/>
    <cellStyle name="Followed Hyperlink" xfId="22000" builtinId="9" hidden="1"/>
    <cellStyle name="Followed Hyperlink" xfId="22001" builtinId="9" hidden="1"/>
    <cellStyle name="Followed Hyperlink" xfId="22002" builtinId="9" hidden="1"/>
    <cellStyle name="Followed Hyperlink" xfId="22003" builtinId="9" hidden="1"/>
    <cellStyle name="Followed Hyperlink" xfId="22004" builtinId="9" hidden="1"/>
    <cellStyle name="Followed Hyperlink" xfId="22005" builtinId="9" hidden="1"/>
    <cellStyle name="Followed Hyperlink" xfId="22006" builtinId="9" hidden="1"/>
    <cellStyle name="Followed Hyperlink" xfId="22007" builtinId="9" hidden="1"/>
    <cellStyle name="Followed Hyperlink" xfId="22008" builtinId="9" hidden="1"/>
    <cellStyle name="Followed Hyperlink" xfId="22009" builtinId="9" hidden="1"/>
    <cellStyle name="Followed Hyperlink" xfId="22010" builtinId="9" hidden="1"/>
    <cellStyle name="Followed Hyperlink" xfId="22011" builtinId="9" hidden="1"/>
    <cellStyle name="Followed Hyperlink" xfId="22012" builtinId="9" hidden="1"/>
    <cellStyle name="Followed Hyperlink" xfId="22013" builtinId="9" hidden="1"/>
    <cellStyle name="Followed Hyperlink" xfId="22014" builtinId="9" hidden="1"/>
    <cellStyle name="Followed Hyperlink" xfId="22015" builtinId="9" hidden="1"/>
    <cellStyle name="Followed Hyperlink" xfId="22016" builtinId="9" hidden="1"/>
    <cellStyle name="Followed Hyperlink" xfId="22017" builtinId="9" hidden="1"/>
    <cellStyle name="Followed Hyperlink" xfId="22018" builtinId="9" hidden="1"/>
    <cellStyle name="Followed Hyperlink" xfId="22019" builtinId="9" hidden="1"/>
    <cellStyle name="Followed Hyperlink" xfId="22020" builtinId="9" hidden="1"/>
    <cellStyle name="Followed Hyperlink" xfId="22021" builtinId="9" hidden="1"/>
    <cellStyle name="Followed Hyperlink" xfId="22022" builtinId="9" hidden="1"/>
    <cellStyle name="Followed Hyperlink" xfId="22023" builtinId="9" hidden="1"/>
    <cellStyle name="Followed Hyperlink" xfId="22024" builtinId="9" hidden="1"/>
    <cellStyle name="Followed Hyperlink" xfId="22025" builtinId="9" hidden="1"/>
    <cellStyle name="Followed Hyperlink" xfId="22026" builtinId="9" hidden="1"/>
    <cellStyle name="Followed Hyperlink" xfId="22027" builtinId="9" hidden="1"/>
    <cellStyle name="Followed Hyperlink" xfId="22028" builtinId="9" hidden="1"/>
    <cellStyle name="Followed Hyperlink" xfId="22029" builtinId="9" hidden="1"/>
    <cellStyle name="Followed Hyperlink" xfId="22030" builtinId="9" hidden="1"/>
    <cellStyle name="Followed Hyperlink" xfId="22031" builtinId="9" hidden="1"/>
    <cellStyle name="Followed Hyperlink" xfId="22032" builtinId="9" hidden="1"/>
    <cellStyle name="Followed Hyperlink" xfId="22044" builtinId="9" hidden="1"/>
    <cellStyle name="Followed Hyperlink" xfId="22045" builtinId="9" hidden="1"/>
    <cellStyle name="Followed Hyperlink" xfId="22046" builtinId="9" hidden="1"/>
    <cellStyle name="Followed Hyperlink" xfId="22047" builtinId="9" hidden="1"/>
    <cellStyle name="Followed Hyperlink" xfId="22048" builtinId="9" hidden="1"/>
    <cellStyle name="Followed Hyperlink" xfId="22049" builtinId="9" hidden="1"/>
    <cellStyle name="Followed Hyperlink" xfId="22050" builtinId="9" hidden="1"/>
    <cellStyle name="Followed Hyperlink" xfId="22051" builtinId="9" hidden="1"/>
    <cellStyle name="Followed Hyperlink" xfId="22052" builtinId="9" hidden="1"/>
    <cellStyle name="Followed Hyperlink" xfId="22053" builtinId="9" hidden="1"/>
    <cellStyle name="Followed Hyperlink" xfId="22054" builtinId="9" hidden="1"/>
    <cellStyle name="Followed Hyperlink" xfId="22055" builtinId="9" hidden="1"/>
    <cellStyle name="Followed Hyperlink" xfId="22056" builtinId="9" hidden="1"/>
    <cellStyle name="Followed Hyperlink" xfId="22057" builtinId="9" hidden="1"/>
    <cellStyle name="Followed Hyperlink" xfId="22058" builtinId="9" hidden="1"/>
    <cellStyle name="Followed Hyperlink" xfId="22059" builtinId="9" hidden="1"/>
    <cellStyle name="Followed Hyperlink" xfId="22060" builtinId="9" hidden="1"/>
    <cellStyle name="Followed Hyperlink" xfId="22061" builtinId="9" hidden="1"/>
    <cellStyle name="Followed Hyperlink" xfId="22062" builtinId="9" hidden="1"/>
    <cellStyle name="Followed Hyperlink" xfId="22063" builtinId="9" hidden="1"/>
    <cellStyle name="Followed Hyperlink" xfId="22064" builtinId="9" hidden="1"/>
    <cellStyle name="Followed Hyperlink" xfId="22065" builtinId="9" hidden="1"/>
    <cellStyle name="Followed Hyperlink" xfId="22066" builtinId="9" hidden="1"/>
    <cellStyle name="Followed Hyperlink" xfId="22067" builtinId="9" hidden="1"/>
    <cellStyle name="Followed Hyperlink" xfId="22068" builtinId="9" hidden="1"/>
    <cellStyle name="Followed Hyperlink" xfId="22069" builtinId="9" hidden="1"/>
    <cellStyle name="Followed Hyperlink" xfId="22070" builtinId="9" hidden="1"/>
    <cellStyle name="Followed Hyperlink" xfId="22071" builtinId="9" hidden="1"/>
    <cellStyle name="Followed Hyperlink" xfId="22072" builtinId="9" hidden="1"/>
    <cellStyle name="Followed Hyperlink" xfId="22073" builtinId="9" hidden="1"/>
    <cellStyle name="Followed Hyperlink" xfId="22074" builtinId="9" hidden="1"/>
    <cellStyle name="Followed Hyperlink" xfId="22075" builtinId="9" hidden="1"/>
    <cellStyle name="Followed Hyperlink" xfId="22076" builtinId="9" hidden="1"/>
    <cellStyle name="Followed Hyperlink" xfId="22077" builtinId="9" hidden="1"/>
    <cellStyle name="Followed Hyperlink" xfId="22078" builtinId="9" hidden="1"/>
    <cellStyle name="Followed Hyperlink" xfId="22079" builtinId="9" hidden="1"/>
    <cellStyle name="Followed Hyperlink" xfId="22080" builtinId="9" hidden="1"/>
    <cellStyle name="Followed Hyperlink" xfId="22081" builtinId="9" hidden="1"/>
    <cellStyle name="Followed Hyperlink" xfId="22082" builtinId="9" hidden="1"/>
    <cellStyle name="Followed Hyperlink" xfId="22083" builtinId="9" hidden="1"/>
    <cellStyle name="Followed Hyperlink" xfId="22084" builtinId="9" hidden="1"/>
    <cellStyle name="Followed Hyperlink" xfId="22085" builtinId="9" hidden="1"/>
    <cellStyle name="Followed Hyperlink" xfId="22086" builtinId="9" hidden="1"/>
    <cellStyle name="Followed Hyperlink" xfId="22087" builtinId="9" hidden="1"/>
    <cellStyle name="Followed Hyperlink" xfId="22088" builtinId="9" hidden="1"/>
    <cellStyle name="Followed Hyperlink" xfId="22089" builtinId="9" hidden="1"/>
    <cellStyle name="Followed Hyperlink" xfId="22090" builtinId="9" hidden="1"/>
    <cellStyle name="Followed Hyperlink" xfId="22091" builtinId="9" hidden="1"/>
    <cellStyle name="Followed Hyperlink" xfId="22092" builtinId="9" hidden="1"/>
    <cellStyle name="Followed Hyperlink" xfId="22093" builtinId="9" hidden="1"/>
    <cellStyle name="Followed Hyperlink" xfId="22094" builtinId="9" hidden="1"/>
    <cellStyle name="Followed Hyperlink" xfId="22095" builtinId="9" hidden="1"/>
    <cellStyle name="Followed Hyperlink" xfId="22096" builtinId="9" hidden="1"/>
    <cellStyle name="Followed Hyperlink" xfId="22097" builtinId="9" hidden="1"/>
    <cellStyle name="Followed Hyperlink" xfId="22098" builtinId="9" hidden="1"/>
    <cellStyle name="Followed Hyperlink" xfId="22099" builtinId="9" hidden="1"/>
    <cellStyle name="Followed Hyperlink" xfId="22100" builtinId="9" hidden="1"/>
    <cellStyle name="Followed Hyperlink" xfId="22101" builtinId="9" hidden="1"/>
    <cellStyle name="Followed Hyperlink" xfId="22102" builtinId="9" hidden="1"/>
    <cellStyle name="Followed Hyperlink" xfId="22103" builtinId="9" hidden="1"/>
    <cellStyle name="Followed Hyperlink" xfId="22104" builtinId="9" hidden="1"/>
    <cellStyle name="Followed Hyperlink" xfId="22105" builtinId="9" hidden="1"/>
    <cellStyle name="Followed Hyperlink" xfId="22106" builtinId="9" hidden="1"/>
    <cellStyle name="Followed Hyperlink" xfId="22107" builtinId="9" hidden="1"/>
    <cellStyle name="Followed Hyperlink" xfId="22108" builtinId="9" hidden="1"/>
    <cellStyle name="Followed Hyperlink" xfId="22109" builtinId="9" hidden="1"/>
    <cellStyle name="Followed Hyperlink" xfId="22110" builtinId="9" hidden="1"/>
    <cellStyle name="Followed Hyperlink" xfId="22111" builtinId="9" hidden="1"/>
    <cellStyle name="Followed Hyperlink" xfId="22112" builtinId="9" hidden="1"/>
    <cellStyle name="Followed Hyperlink" xfId="22113" builtinId="9" hidden="1"/>
    <cellStyle name="Followed Hyperlink" xfId="22114" builtinId="9" hidden="1"/>
    <cellStyle name="Followed Hyperlink" xfId="22115" builtinId="9" hidden="1"/>
    <cellStyle name="Followed Hyperlink" xfId="22150" builtinId="9" hidden="1"/>
    <cellStyle name="Followed Hyperlink" xfId="22151" builtinId="9" hidden="1"/>
    <cellStyle name="Followed Hyperlink" xfId="22152" builtinId="9" hidden="1"/>
    <cellStyle name="Followed Hyperlink" xfId="22153" builtinId="9" hidden="1"/>
    <cellStyle name="Followed Hyperlink" xfId="22154" builtinId="9" hidden="1"/>
    <cellStyle name="Followed Hyperlink" xfId="22155" builtinId="9" hidden="1"/>
    <cellStyle name="Followed Hyperlink" xfId="22156" builtinId="9" hidden="1"/>
    <cellStyle name="Followed Hyperlink" xfId="22157" builtinId="9" hidden="1"/>
    <cellStyle name="Followed Hyperlink" xfId="22158" builtinId="9" hidden="1"/>
    <cellStyle name="Followed Hyperlink" xfId="22159" builtinId="9" hidden="1"/>
    <cellStyle name="Followed Hyperlink" xfId="22160" builtinId="9" hidden="1"/>
    <cellStyle name="Followed Hyperlink" xfId="22161" builtinId="9" hidden="1"/>
    <cellStyle name="Followed Hyperlink" xfId="22162" builtinId="9" hidden="1"/>
    <cellStyle name="Followed Hyperlink" xfId="22163" builtinId="9" hidden="1"/>
    <cellStyle name="Followed Hyperlink" xfId="22164" builtinId="9" hidden="1"/>
    <cellStyle name="Followed Hyperlink" xfId="22165" builtinId="9" hidden="1"/>
    <cellStyle name="Followed Hyperlink" xfId="22166" builtinId="9" hidden="1"/>
    <cellStyle name="Followed Hyperlink" xfId="22167" builtinId="9" hidden="1"/>
    <cellStyle name="Followed Hyperlink" xfId="22168" builtinId="9" hidden="1"/>
    <cellStyle name="Followed Hyperlink" xfId="22169" builtinId="9" hidden="1"/>
    <cellStyle name="Followed Hyperlink" xfId="22170" builtinId="9" hidden="1"/>
    <cellStyle name="Followed Hyperlink" xfId="22171" builtinId="9" hidden="1"/>
    <cellStyle name="Followed Hyperlink" xfId="22172" builtinId="9" hidden="1"/>
    <cellStyle name="Followed Hyperlink" xfId="22173" builtinId="9" hidden="1"/>
    <cellStyle name="Followed Hyperlink" xfId="22174" builtinId="9" hidden="1"/>
    <cellStyle name="Followed Hyperlink" xfId="22175" builtinId="9" hidden="1"/>
    <cellStyle name="Followed Hyperlink" xfId="22176" builtinId="9" hidden="1"/>
    <cellStyle name="Followed Hyperlink" xfId="22177" builtinId="9" hidden="1"/>
    <cellStyle name="Followed Hyperlink" xfId="22178" builtinId="9" hidden="1"/>
    <cellStyle name="Followed Hyperlink" xfId="22179" builtinId="9" hidden="1"/>
    <cellStyle name="Followed Hyperlink" xfId="22180" builtinId="9" hidden="1"/>
    <cellStyle name="Followed Hyperlink" xfId="22181" builtinId="9" hidden="1"/>
    <cellStyle name="Followed Hyperlink" xfId="22182" builtinId="9" hidden="1"/>
    <cellStyle name="Followed Hyperlink" xfId="22183" builtinId="9" hidden="1"/>
    <cellStyle name="Followed Hyperlink" xfId="22184" builtinId="9" hidden="1"/>
    <cellStyle name="Followed Hyperlink" xfId="22185" builtinId="9" hidden="1"/>
    <cellStyle name="Followed Hyperlink" xfId="22186" builtinId="9" hidden="1"/>
    <cellStyle name="Followed Hyperlink" xfId="22187" builtinId="9" hidden="1"/>
    <cellStyle name="Followed Hyperlink" xfId="22188" builtinId="9" hidden="1"/>
    <cellStyle name="Followed Hyperlink" xfId="22189" builtinId="9" hidden="1"/>
    <cellStyle name="Followed Hyperlink" xfId="22190" builtinId="9" hidden="1"/>
    <cellStyle name="Followed Hyperlink" xfId="22191" builtinId="9" hidden="1"/>
    <cellStyle name="Followed Hyperlink" xfId="22192" builtinId="9" hidden="1"/>
    <cellStyle name="Followed Hyperlink" xfId="22193" builtinId="9" hidden="1"/>
    <cellStyle name="Followed Hyperlink" xfId="22194" builtinId="9" hidden="1"/>
    <cellStyle name="Followed Hyperlink" xfId="22195" builtinId="9" hidden="1"/>
    <cellStyle name="Followed Hyperlink" xfId="22196" builtinId="9" hidden="1"/>
    <cellStyle name="Followed Hyperlink" xfId="22197" builtinId="9" hidden="1"/>
    <cellStyle name="Followed Hyperlink" xfId="22198" builtinId="9" hidden="1"/>
    <cellStyle name="Followed Hyperlink" xfId="22199" builtinId="9" hidden="1"/>
    <cellStyle name="Followed Hyperlink" xfId="22200" builtinId="9" hidden="1"/>
    <cellStyle name="Followed Hyperlink" xfId="22201" builtinId="9" hidden="1"/>
    <cellStyle name="Followed Hyperlink" xfId="22202" builtinId="9" hidden="1"/>
    <cellStyle name="Followed Hyperlink" xfId="22203" builtinId="9" hidden="1"/>
    <cellStyle name="Followed Hyperlink" xfId="22204" builtinId="9" hidden="1"/>
    <cellStyle name="Followed Hyperlink" xfId="22205" builtinId="9" hidden="1"/>
    <cellStyle name="Followed Hyperlink" xfId="22206" builtinId="9" hidden="1"/>
    <cellStyle name="Followed Hyperlink" xfId="22207" builtinId="9" hidden="1"/>
    <cellStyle name="Followed Hyperlink" xfId="22208" builtinId="9" hidden="1"/>
    <cellStyle name="Followed Hyperlink" xfId="22209" builtinId="9" hidden="1"/>
    <cellStyle name="Followed Hyperlink" xfId="22210" builtinId="9" hidden="1"/>
    <cellStyle name="Followed Hyperlink" xfId="22211" builtinId="9" hidden="1"/>
    <cellStyle name="Followed Hyperlink" xfId="22212" builtinId="9" hidden="1"/>
    <cellStyle name="Followed Hyperlink" xfId="22213" builtinId="9" hidden="1"/>
    <cellStyle name="Followed Hyperlink" xfId="22214" builtinId="9" hidden="1"/>
    <cellStyle name="Followed Hyperlink" xfId="22215" builtinId="9" hidden="1"/>
    <cellStyle name="Followed Hyperlink" xfId="22216" builtinId="9" hidden="1"/>
    <cellStyle name="Followed Hyperlink" xfId="22217" builtinId="9" hidden="1"/>
    <cellStyle name="Followed Hyperlink" xfId="22218" builtinId="9" hidden="1"/>
    <cellStyle name="Followed Hyperlink" xfId="22219" builtinId="9" hidden="1"/>
    <cellStyle name="Followed Hyperlink" xfId="22220" builtinId="9" hidden="1"/>
    <cellStyle name="Followed Hyperlink" xfId="22221" builtinId="9" hidden="1"/>
    <cellStyle name="Followed Hyperlink" xfId="22121" builtinId="9" hidden="1"/>
    <cellStyle name="Followed Hyperlink" xfId="22127" builtinId="9" hidden="1"/>
    <cellStyle name="Followed Hyperlink" xfId="22118" builtinId="9" hidden="1"/>
    <cellStyle name="Followed Hyperlink" xfId="22128" builtinId="9" hidden="1"/>
    <cellStyle name="Followed Hyperlink" xfId="22117" builtinId="9" hidden="1"/>
    <cellStyle name="Followed Hyperlink" xfId="22125" builtinId="9" hidden="1"/>
    <cellStyle name="Followed Hyperlink" xfId="22043" builtinId="9" hidden="1"/>
    <cellStyle name="Followed Hyperlink" xfId="22123" builtinId="9" hidden="1"/>
    <cellStyle name="Followed Hyperlink" xfId="22116" builtinId="9" hidden="1"/>
    <cellStyle name="Followed Hyperlink" xfId="22122" builtinId="9" hidden="1"/>
    <cellStyle name="Followed Hyperlink" xfId="22146" builtinId="9" hidden="1"/>
    <cellStyle name="Followed Hyperlink" xfId="22126" builtinId="9" hidden="1"/>
    <cellStyle name="Followed Hyperlink" xfId="22120" builtinId="9" hidden="1"/>
    <cellStyle name="Followed Hyperlink" xfId="22119" builtinId="9" hidden="1"/>
    <cellStyle name="Followed Hyperlink" xfId="22129" builtinId="9" hidden="1"/>
    <cellStyle name="Followed Hyperlink" xfId="22143" builtinId="9" hidden="1"/>
    <cellStyle name="Followed Hyperlink" xfId="22141" builtinId="9" hidden="1"/>
    <cellStyle name="Followed Hyperlink" xfId="22134" builtinId="9" hidden="1"/>
    <cellStyle name="Followed Hyperlink" xfId="22149" builtinId="9" hidden="1"/>
    <cellStyle name="Followed Hyperlink" xfId="22139" builtinId="9" hidden="1"/>
    <cellStyle name="Followed Hyperlink" xfId="22226" builtinId="9" hidden="1"/>
    <cellStyle name="Followed Hyperlink" xfId="22132" builtinId="9" hidden="1"/>
    <cellStyle name="Followed Hyperlink" xfId="22147" builtinId="9" hidden="1"/>
    <cellStyle name="Followed Hyperlink" xfId="22144" builtinId="9" hidden="1"/>
    <cellStyle name="Followed Hyperlink" xfId="22138" builtinId="9" hidden="1"/>
    <cellStyle name="Followed Hyperlink" xfId="22042" builtinId="9" hidden="1"/>
    <cellStyle name="Followed Hyperlink" xfId="22225" builtinId="9" hidden="1"/>
    <cellStyle name="Followed Hyperlink" xfId="22136" builtinId="9" hidden="1"/>
    <cellStyle name="Followed Hyperlink" xfId="22133" builtinId="9" hidden="1"/>
    <cellStyle name="Followed Hyperlink" xfId="22148" builtinId="9" hidden="1"/>
    <cellStyle name="Followed Hyperlink" xfId="22142" builtinId="9" hidden="1"/>
    <cellStyle name="Followed Hyperlink" xfId="22131" builtinId="9" hidden="1"/>
    <cellStyle name="Followed Hyperlink" xfId="22224" builtinId="9" hidden="1"/>
    <cellStyle name="Followed Hyperlink" xfId="22140" builtinId="9" hidden="1"/>
    <cellStyle name="Followed Hyperlink" xfId="22137" builtinId="9" hidden="1"/>
    <cellStyle name="Followed Hyperlink" xfId="22130" builtinId="9" hidden="1"/>
    <cellStyle name="Followed Hyperlink" xfId="22145" builtinId="9" hidden="1"/>
    <cellStyle name="Followed Hyperlink" xfId="22135" builtinId="9" hidden="1"/>
    <cellStyle name="Followed Hyperlink" xfId="22227" builtinId="9" hidden="1"/>
    <cellStyle name="Followed Hyperlink" xfId="22228" builtinId="9" hidden="1"/>
    <cellStyle name="Followed Hyperlink" xfId="22229" builtinId="9" hidden="1"/>
    <cellStyle name="Followed Hyperlink" xfId="22230" builtinId="9" hidden="1"/>
    <cellStyle name="Followed Hyperlink" xfId="22231" builtinId="9" hidden="1"/>
    <cellStyle name="Followed Hyperlink" xfId="22232" builtinId="9" hidden="1"/>
    <cellStyle name="Followed Hyperlink" xfId="22233" builtinId="9" hidden="1"/>
    <cellStyle name="Followed Hyperlink" xfId="22234" builtinId="9" hidden="1"/>
    <cellStyle name="Followed Hyperlink" xfId="22235" builtinId="9" hidden="1"/>
    <cellStyle name="Followed Hyperlink" xfId="22236" builtinId="9" hidden="1"/>
    <cellStyle name="Followed Hyperlink" xfId="22237" builtinId="9" hidden="1"/>
    <cellStyle name="Followed Hyperlink" xfId="22238" builtinId="9" hidden="1"/>
    <cellStyle name="Followed Hyperlink" xfId="22239" builtinId="9" hidden="1"/>
    <cellStyle name="Followed Hyperlink" xfId="22240" builtinId="9" hidden="1"/>
    <cellStyle name="Followed Hyperlink" xfId="22241" builtinId="9" hidden="1"/>
    <cellStyle name="Followed Hyperlink" xfId="22242" builtinId="9" hidden="1"/>
    <cellStyle name="Followed Hyperlink" xfId="22243" builtinId="9" hidden="1"/>
    <cellStyle name="Followed Hyperlink" xfId="22244" builtinId="9" hidden="1"/>
    <cellStyle name="Followed Hyperlink" xfId="22245" builtinId="9" hidden="1"/>
    <cellStyle name="Followed Hyperlink" xfId="22246" builtinId="9" hidden="1"/>
    <cellStyle name="Followed Hyperlink" xfId="22247" builtinId="9" hidden="1"/>
    <cellStyle name="Followed Hyperlink" xfId="22248" builtinId="9" hidden="1"/>
    <cellStyle name="Followed Hyperlink" xfId="22249" builtinId="9" hidden="1"/>
    <cellStyle name="Followed Hyperlink" xfId="22250" builtinId="9" hidden="1"/>
    <cellStyle name="Followed Hyperlink" xfId="22251" builtinId="9" hidden="1"/>
    <cellStyle name="Followed Hyperlink" xfId="22252" builtinId="9" hidden="1"/>
    <cellStyle name="Followed Hyperlink" xfId="22253" builtinId="9" hidden="1"/>
    <cellStyle name="Followed Hyperlink" xfId="22254" builtinId="9" hidden="1"/>
    <cellStyle name="Followed Hyperlink" xfId="22255" builtinId="9" hidden="1"/>
    <cellStyle name="Followed Hyperlink" xfId="22256" builtinId="9" hidden="1"/>
    <cellStyle name="Followed Hyperlink" xfId="22257" builtinId="9" hidden="1"/>
    <cellStyle name="Followed Hyperlink" xfId="22258" builtinId="9" hidden="1"/>
    <cellStyle name="Followed Hyperlink" xfId="22259" builtinId="9" hidden="1"/>
    <cellStyle name="Followed Hyperlink" xfId="22260" builtinId="9" hidden="1"/>
    <cellStyle name="Followed Hyperlink" xfId="22265" builtinId="9" hidden="1"/>
    <cellStyle name="Followed Hyperlink" xfId="22266" builtinId="9" hidden="1"/>
    <cellStyle name="Followed Hyperlink" xfId="22267" builtinId="9" hidden="1"/>
    <cellStyle name="Followed Hyperlink" xfId="22268" builtinId="9" hidden="1"/>
    <cellStyle name="Followed Hyperlink" xfId="22269" builtinId="9" hidden="1"/>
    <cellStyle name="Followed Hyperlink" xfId="22270" builtinId="9" hidden="1"/>
    <cellStyle name="Followed Hyperlink" xfId="22271" builtinId="9" hidden="1"/>
    <cellStyle name="Followed Hyperlink" xfId="22272" builtinId="9" hidden="1"/>
    <cellStyle name="Followed Hyperlink" xfId="22273" builtinId="9" hidden="1"/>
    <cellStyle name="Followed Hyperlink" xfId="22274" builtinId="9" hidden="1"/>
    <cellStyle name="Followed Hyperlink" xfId="22275" builtinId="9" hidden="1"/>
    <cellStyle name="Followed Hyperlink" xfId="22276" builtinId="9" hidden="1"/>
    <cellStyle name="Followed Hyperlink" xfId="22277" builtinId="9" hidden="1"/>
    <cellStyle name="Followed Hyperlink" xfId="22278" builtinId="9" hidden="1"/>
    <cellStyle name="Followed Hyperlink" xfId="22279" builtinId="9" hidden="1"/>
    <cellStyle name="Followed Hyperlink" xfId="22280" builtinId="9" hidden="1"/>
    <cellStyle name="Followed Hyperlink" xfId="22281" builtinId="9" hidden="1"/>
    <cellStyle name="Followed Hyperlink" xfId="22282" builtinId="9" hidden="1"/>
    <cellStyle name="Followed Hyperlink" xfId="22283" builtinId="9" hidden="1"/>
    <cellStyle name="Followed Hyperlink" xfId="22284" builtinId="9" hidden="1"/>
    <cellStyle name="Followed Hyperlink" xfId="22285" builtinId="9" hidden="1"/>
    <cellStyle name="Followed Hyperlink" xfId="22286" builtinId="9" hidden="1"/>
    <cellStyle name="Followed Hyperlink" xfId="22287" builtinId="9" hidden="1"/>
    <cellStyle name="Followed Hyperlink" xfId="22288" builtinId="9" hidden="1"/>
    <cellStyle name="Followed Hyperlink" xfId="22289" builtinId="9" hidden="1"/>
    <cellStyle name="Followed Hyperlink" xfId="22290" builtinId="9" hidden="1"/>
    <cellStyle name="Followed Hyperlink" xfId="22291" builtinId="9" hidden="1"/>
    <cellStyle name="Followed Hyperlink" xfId="22292" builtinId="9" hidden="1"/>
    <cellStyle name="Followed Hyperlink" xfId="22293" builtinId="9" hidden="1"/>
    <cellStyle name="Followed Hyperlink" xfId="22294" builtinId="9" hidden="1"/>
    <cellStyle name="Followed Hyperlink" xfId="22295" builtinId="9" hidden="1"/>
    <cellStyle name="Followed Hyperlink" xfId="22296" builtinId="9" hidden="1"/>
    <cellStyle name="Followed Hyperlink" xfId="22297" builtinId="9" hidden="1"/>
    <cellStyle name="Followed Hyperlink" xfId="22298" builtinId="9" hidden="1"/>
    <cellStyle name="Followed Hyperlink" xfId="22299" builtinId="9" hidden="1"/>
    <cellStyle name="Followed Hyperlink" xfId="22300" builtinId="9" hidden="1"/>
    <cellStyle name="Followed Hyperlink" xfId="22301" builtinId="9" hidden="1"/>
    <cellStyle name="Followed Hyperlink" xfId="22302" builtinId="9" hidden="1"/>
    <cellStyle name="Followed Hyperlink" xfId="22303" builtinId="9" hidden="1"/>
    <cellStyle name="Followed Hyperlink" xfId="22304" builtinId="9" hidden="1"/>
    <cellStyle name="Followed Hyperlink" xfId="22305" builtinId="9" hidden="1"/>
    <cellStyle name="Followed Hyperlink" xfId="22306" builtinId="9" hidden="1"/>
    <cellStyle name="Followed Hyperlink" xfId="22307" builtinId="9" hidden="1"/>
    <cellStyle name="Followed Hyperlink" xfId="22308" builtinId="9" hidden="1"/>
    <cellStyle name="Followed Hyperlink" xfId="22309" builtinId="9" hidden="1"/>
    <cellStyle name="Followed Hyperlink" xfId="22310" builtinId="9" hidden="1"/>
    <cellStyle name="Followed Hyperlink" xfId="22311" builtinId="9" hidden="1"/>
    <cellStyle name="Followed Hyperlink" xfId="22312" builtinId="9" hidden="1"/>
    <cellStyle name="Followed Hyperlink" xfId="22313" builtinId="9" hidden="1"/>
    <cellStyle name="Followed Hyperlink" xfId="22314" builtinId="9" hidden="1"/>
    <cellStyle name="Followed Hyperlink" xfId="22315" builtinId="9" hidden="1"/>
    <cellStyle name="Followed Hyperlink" xfId="22316" builtinId="9" hidden="1"/>
    <cellStyle name="Followed Hyperlink" xfId="22317" builtinId="9" hidden="1"/>
    <cellStyle name="Followed Hyperlink" xfId="22318" builtinId="9" hidden="1"/>
    <cellStyle name="Followed Hyperlink" xfId="22319" builtinId="9" hidden="1"/>
    <cellStyle name="Followed Hyperlink" xfId="22320" builtinId="9" hidden="1"/>
    <cellStyle name="Followed Hyperlink" xfId="22321" builtinId="9" hidden="1"/>
    <cellStyle name="Followed Hyperlink" xfId="22322" builtinId="9" hidden="1"/>
    <cellStyle name="Followed Hyperlink" xfId="22324" builtinId="9" hidden="1"/>
    <cellStyle name="Followed Hyperlink" xfId="22325" builtinId="9" hidden="1"/>
    <cellStyle name="Followed Hyperlink" xfId="22326" builtinId="9" hidden="1"/>
    <cellStyle name="Followed Hyperlink" xfId="22327" builtinId="9" hidden="1"/>
    <cellStyle name="Followed Hyperlink" xfId="22328" builtinId="9" hidden="1"/>
    <cellStyle name="Followed Hyperlink" xfId="22329" builtinId="9" hidden="1"/>
    <cellStyle name="Followed Hyperlink" xfId="22330" builtinId="9" hidden="1"/>
    <cellStyle name="Followed Hyperlink" xfId="22331" builtinId="9" hidden="1"/>
    <cellStyle name="Followed Hyperlink" xfId="22332" builtinId="9" hidden="1"/>
    <cellStyle name="Followed Hyperlink" xfId="22333" builtinId="9" hidden="1"/>
    <cellStyle name="Followed Hyperlink" xfId="22334" builtinId="9" hidden="1"/>
    <cellStyle name="Followed Hyperlink" xfId="22335" builtinId="9" hidden="1"/>
    <cellStyle name="Followed Hyperlink" xfId="22336" builtinId="9" hidden="1"/>
    <cellStyle name="Followed Hyperlink" xfId="22337" builtinId="9" hidden="1"/>
    <cellStyle name="Followed Hyperlink" xfId="22353" builtinId="9" hidden="1"/>
    <cellStyle name="Followed Hyperlink" xfId="22377" builtinId="9" hidden="1"/>
    <cellStyle name="Followed Hyperlink" xfId="22378" builtinId="9" hidden="1"/>
    <cellStyle name="Followed Hyperlink" xfId="22379" builtinId="9" hidden="1"/>
    <cellStyle name="Followed Hyperlink" xfId="22380" builtinId="9" hidden="1"/>
    <cellStyle name="Followed Hyperlink" xfId="22381" builtinId="9" hidden="1"/>
    <cellStyle name="Followed Hyperlink" xfId="22382" builtinId="9" hidden="1"/>
    <cellStyle name="Followed Hyperlink" xfId="22383" builtinId="9" hidden="1"/>
    <cellStyle name="Followed Hyperlink" xfId="22384" builtinId="9" hidden="1"/>
    <cellStyle name="Followed Hyperlink" xfId="22385" builtinId="9" hidden="1"/>
    <cellStyle name="Followed Hyperlink" xfId="22386" builtinId="9" hidden="1"/>
    <cellStyle name="Followed Hyperlink" xfId="22387" builtinId="9" hidden="1"/>
    <cellStyle name="Followed Hyperlink" xfId="22388" builtinId="9" hidden="1"/>
    <cellStyle name="Followed Hyperlink" xfId="22389" builtinId="9" hidden="1"/>
    <cellStyle name="Followed Hyperlink" xfId="22390" builtinId="9" hidden="1"/>
    <cellStyle name="Followed Hyperlink" xfId="22391" builtinId="9" hidden="1"/>
    <cellStyle name="Followed Hyperlink" xfId="22392" builtinId="9" hidden="1"/>
    <cellStyle name="Followed Hyperlink" xfId="22393" builtinId="9" hidden="1"/>
    <cellStyle name="Followed Hyperlink" xfId="22394" builtinId="9" hidden="1"/>
    <cellStyle name="Followed Hyperlink" xfId="22395" builtinId="9" hidden="1"/>
    <cellStyle name="Followed Hyperlink" xfId="22396" builtinId="9" hidden="1"/>
    <cellStyle name="Followed Hyperlink" xfId="22397" builtinId="9" hidden="1"/>
    <cellStyle name="Followed Hyperlink" xfId="22398" builtinId="9" hidden="1"/>
    <cellStyle name="Followed Hyperlink" xfId="22399" builtinId="9" hidden="1"/>
    <cellStyle name="Followed Hyperlink" xfId="22400" builtinId="9" hidden="1"/>
    <cellStyle name="Followed Hyperlink" xfId="22401" builtinId="9" hidden="1"/>
    <cellStyle name="Followed Hyperlink" xfId="22402" builtinId="9" hidden="1"/>
    <cellStyle name="Followed Hyperlink" xfId="22403" builtinId="9" hidden="1"/>
    <cellStyle name="Followed Hyperlink" xfId="22404" builtinId="9" hidden="1"/>
    <cellStyle name="Followed Hyperlink" xfId="22405" builtinId="9" hidden="1"/>
    <cellStyle name="Followed Hyperlink" xfId="22406" builtinId="9" hidden="1"/>
    <cellStyle name="Followed Hyperlink" xfId="22407" builtinId="9" hidden="1"/>
    <cellStyle name="Followed Hyperlink" xfId="22408" builtinId="9" hidden="1"/>
    <cellStyle name="Followed Hyperlink" xfId="22409" builtinId="9" hidden="1"/>
    <cellStyle name="Followed Hyperlink" xfId="22410" builtinId="9" hidden="1"/>
    <cellStyle name="Followed Hyperlink" xfId="22411" builtinId="9" hidden="1"/>
    <cellStyle name="Followed Hyperlink" xfId="22412" builtinId="9" hidden="1"/>
    <cellStyle name="Followed Hyperlink" xfId="22413" builtinId="9" hidden="1"/>
    <cellStyle name="Followed Hyperlink" xfId="22414" builtinId="9" hidden="1"/>
    <cellStyle name="Followed Hyperlink" xfId="22415" builtinId="9" hidden="1"/>
    <cellStyle name="Followed Hyperlink" xfId="22416" builtinId="9" hidden="1"/>
    <cellStyle name="Followed Hyperlink" xfId="22417" builtinId="9" hidden="1"/>
    <cellStyle name="Followed Hyperlink" xfId="22418" builtinId="9" hidden="1"/>
    <cellStyle name="Followed Hyperlink" xfId="22419" builtinId="9" hidden="1"/>
    <cellStyle name="Followed Hyperlink" xfId="22420" builtinId="9" hidden="1"/>
    <cellStyle name="Followed Hyperlink" xfId="22421" builtinId="9" hidden="1"/>
    <cellStyle name="Followed Hyperlink" xfId="22422" builtinId="9" hidden="1"/>
    <cellStyle name="Followed Hyperlink" xfId="22423" builtinId="9" hidden="1"/>
    <cellStyle name="Followed Hyperlink" xfId="22424" builtinId="9" hidden="1"/>
    <cellStyle name="Followed Hyperlink" xfId="22425" builtinId="9" hidden="1"/>
    <cellStyle name="Followed Hyperlink" xfId="22426" builtinId="9" hidden="1"/>
    <cellStyle name="Followed Hyperlink" xfId="22427" builtinId="9" hidden="1"/>
    <cellStyle name="Followed Hyperlink" xfId="22428" builtinId="9" hidden="1"/>
    <cellStyle name="Followed Hyperlink" xfId="22429" builtinId="9" hidden="1"/>
    <cellStyle name="Followed Hyperlink" xfId="22430" builtinId="9" hidden="1"/>
    <cellStyle name="Followed Hyperlink" xfId="22431" builtinId="9" hidden="1"/>
    <cellStyle name="Followed Hyperlink" xfId="22432" builtinId="9" hidden="1"/>
    <cellStyle name="Followed Hyperlink" xfId="22433" builtinId="9" hidden="1"/>
    <cellStyle name="Followed Hyperlink" xfId="22434" builtinId="9" hidden="1"/>
    <cellStyle name="Followed Hyperlink" xfId="22435" builtinId="9" hidden="1"/>
    <cellStyle name="Followed Hyperlink" xfId="22436" builtinId="9" hidden="1"/>
    <cellStyle name="Followed Hyperlink" xfId="22437" builtinId="9" hidden="1"/>
    <cellStyle name="Followed Hyperlink" xfId="22438" builtinId="9" hidden="1"/>
    <cellStyle name="Followed Hyperlink" xfId="22439" builtinId="9" hidden="1"/>
    <cellStyle name="Followed Hyperlink" xfId="22440" builtinId="9" hidden="1"/>
    <cellStyle name="Followed Hyperlink" xfId="22441" builtinId="9" hidden="1"/>
    <cellStyle name="Followed Hyperlink" xfId="22442" builtinId="9" hidden="1"/>
    <cellStyle name="Followed Hyperlink" xfId="22443" builtinId="9" hidden="1"/>
    <cellStyle name="Followed Hyperlink" xfId="22444" builtinId="9" hidden="1"/>
    <cellStyle name="Followed Hyperlink" xfId="22445" builtinId="9" hidden="1"/>
    <cellStyle name="Followed Hyperlink" xfId="22446" builtinId="9" hidden="1"/>
    <cellStyle name="Followed Hyperlink" xfId="22447" builtinId="9" hidden="1"/>
    <cellStyle name="Followed Hyperlink" xfId="22448" builtinId="9" hidden="1"/>
    <cellStyle name="Followed Hyperlink" xfId="22449" builtinId="9" hidden="1"/>
    <cellStyle name="Followed Hyperlink" xfId="22450" builtinId="9" hidden="1"/>
    <cellStyle name="Followed Hyperlink" xfId="22451" builtinId="9" hidden="1"/>
    <cellStyle name="Followed Hyperlink" xfId="22452" builtinId="9" hidden="1"/>
    <cellStyle name="Followed Hyperlink" xfId="22453" builtinId="9" hidden="1"/>
    <cellStyle name="Followed Hyperlink" xfId="22454" builtinId="9" hidden="1"/>
    <cellStyle name="Followed Hyperlink" xfId="22455" builtinId="9" hidden="1"/>
    <cellStyle name="Followed Hyperlink" xfId="22456" builtinId="9" hidden="1"/>
    <cellStyle name="Followed Hyperlink" xfId="22457" builtinId="9" hidden="1"/>
    <cellStyle name="Followed Hyperlink" xfId="22458" builtinId="9" hidden="1"/>
    <cellStyle name="Followed Hyperlink" xfId="22459" builtinId="9" hidden="1"/>
    <cellStyle name="Followed Hyperlink" xfId="22460" builtinId="9" hidden="1"/>
    <cellStyle name="Followed Hyperlink" xfId="22461" builtinId="9" hidden="1"/>
    <cellStyle name="Followed Hyperlink" xfId="22462" builtinId="9" hidden="1"/>
    <cellStyle name="Followed Hyperlink" xfId="22463" builtinId="9" hidden="1"/>
    <cellStyle name="Followed Hyperlink" xfId="22464" builtinId="9" hidden="1"/>
    <cellStyle name="Followed Hyperlink" xfId="22465" builtinId="9" hidden="1"/>
    <cellStyle name="Followed Hyperlink" xfId="22466" builtinId="9" hidden="1"/>
    <cellStyle name="Followed Hyperlink" xfId="22467" builtinId="9" hidden="1"/>
    <cellStyle name="Followed Hyperlink" xfId="22468" builtinId="9" hidden="1"/>
    <cellStyle name="Followed Hyperlink" xfId="22469" builtinId="9" hidden="1"/>
    <cellStyle name="Followed Hyperlink" xfId="22470" builtinId="9" hidden="1"/>
    <cellStyle name="Followed Hyperlink" xfId="22471" builtinId="9" hidden="1"/>
    <cellStyle name="Followed Hyperlink" xfId="22472" builtinId="9" hidden="1"/>
    <cellStyle name="Followed Hyperlink" xfId="22473" builtinId="9" hidden="1"/>
    <cellStyle name="Followed Hyperlink" xfId="22474" builtinId="9" hidden="1"/>
    <cellStyle name="Followed Hyperlink" xfId="22475" builtinId="9" hidden="1"/>
    <cellStyle name="Followed Hyperlink" xfId="22476" builtinId="9" hidden="1"/>
    <cellStyle name="Followed Hyperlink" xfId="22477" builtinId="9" hidden="1"/>
    <cellStyle name="Followed Hyperlink" xfId="22478" builtinId="9" hidden="1"/>
    <cellStyle name="Followed Hyperlink" xfId="22479" builtinId="9" hidden="1"/>
    <cellStyle name="Followed Hyperlink" xfId="22480" builtinId="9" hidden="1"/>
    <cellStyle name="Followed Hyperlink" xfId="22481" builtinId="9" hidden="1"/>
    <cellStyle name="Followed Hyperlink" xfId="22482" builtinId="9" hidden="1"/>
    <cellStyle name="Followed Hyperlink" xfId="22483" builtinId="9" hidden="1"/>
    <cellStyle name="Followed Hyperlink" xfId="22484" builtinId="9" hidden="1"/>
    <cellStyle name="Followed Hyperlink" xfId="22485" builtinId="9" hidden="1"/>
    <cellStyle name="Followed Hyperlink" xfId="22486" builtinId="9" hidden="1"/>
    <cellStyle name="Followed Hyperlink" xfId="22487" builtinId="9" hidden="1"/>
    <cellStyle name="Followed Hyperlink" xfId="22488" builtinId="9" hidden="1"/>
    <cellStyle name="Followed Hyperlink" xfId="22489" builtinId="9" hidden="1"/>
    <cellStyle name="Followed Hyperlink" xfId="22490" builtinId="9" hidden="1"/>
    <cellStyle name="Followed Hyperlink" xfId="22491" builtinId="9" hidden="1"/>
    <cellStyle name="Followed Hyperlink" xfId="22492" builtinId="9" hidden="1"/>
    <cellStyle name="Followed Hyperlink" xfId="22493" builtinId="9" hidden="1"/>
    <cellStyle name="Followed Hyperlink" xfId="22494" builtinId="9" hidden="1"/>
    <cellStyle name="Followed Hyperlink" xfId="22495" builtinId="9" hidden="1"/>
    <cellStyle name="Followed Hyperlink" xfId="22496" builtinId="9" hidden="1"/>
    <cellStyle name="Followed Hyperlink" xfId="22497" builtinId="9" hidden="1"/>
    <cellStyle name="Followed Hyperlink" xfId="22498" builtinId="9" hidden="1"/>
    <cellStyle name="Followed Hyperlink" xfId="22499" builtinId="9" hidden="1"/>
    <cellStyle name="Followed Hyperlink" xfId="22500" builtinId="9" hidden="1"/>
    <cellStyle name="Followed Hyperlink" xfId="22501" builtinId="9" hidden="1"/>
    <cellStyle name="Followed Hyperlink" xfId="22502" builtinId="9" hidden="1"/>
    <cellStyle name="Followed Hyperlink" xfId="22503" builtinId="9" hidden="1"/>
    <cellStyle name="Followed Hyperlink" xfId="22504" builtinId="9" hidden="1"/>
    <cellStyle name="Followed Hyperlink" xfId="22505" builtinId="9" hidden="1"/>
    <cellStyle name="Followed Hyperlink" xfId="22506" builtinId="9" hidden="1"/>
    <cellStyle name="Followed Hyperlink" xfId="22507" builtinId="9" hidden="1"/>
    <cellStyle name="Followed Hyperlink" xfId="22508" builtinId="9" hidden="1"/>
    <cellStyle name="Followed Hyperlink" xfId="22509" builtinId="9" hidden="1"/>
    <cellStyle name="Followed Hyperlink" xfId="22510" builtinId="9" hidden="1"/>
    <cellStyle name="Followed Hyperlink" xfId="22511" builtinId="9" hidden="1"/>
    <cellStyle name="Followed Hyperlink" xfId="22512" builtinId="9" hidden="1"/>
    <cellStyle name="Followed Hyperlink" xfId="22513" builtinId="9" hidden="1"/>
    <cellStyle name="Followed Hyperlink" xfId="22514" builtinId="9" hidden="1"/>
    <cellStyle name="Followed Hyperlink" xfId="22515" builtinId="9" hidden="1"/>
    <cellStyle name="Followed Hyperlink" xfId="22516" builtinId="9" hidden="1"/>
    <cellStyle name="Followed Hyperlink" xfId="22517" builtinId="9" hidden="1"/>
    <cellStyle name="Followed Hyperlink" xfId="22518" builtinId="9" hidden="1"/>
    <cellStyle name="Followed Hyperlink" xfId="22519" builtinId="9" hidden="1"/>
    <cellStyle name="Followed Hyperlink" xfId="22521" builtinId="9" hidden="1"/>
    <cellStyle name="Followed Hyperlink" xfId="22323" builtinId="9" hidden="1"/>
    <cellStyle name="Followed Hyperlink" xfId="22339" builtinId="9" hidden="1"/>
    <cellStyle name="Followed Hyperlink" xfId="22342" builtinId="9" hidden="1"/>
    <cellStyle name="Followed Hyperlink" xfId="22263" builtinId="9" hidden="1"/>
    <cellStyle name="Followed Hyperlink" xfId="22261" builtinId="9" hidden="1"/>
    <cellStyle name="Followed Hyperlink" xfId="22346" builtinId="9" hidden="1"/>
    <cellStyle name="Followed Hyperlink" xfId="22338" builtinId="9" hidden="1"/>
    <cellStyle name="Followed Hyperlink" xfId="22348" builtinId="9" hidden="1"/>
    <cellStyle name="Followed Hyperlink" xfId="22349" builtinId="9" hidden="1"/>
    <cellStyle name="Followed Hyperlink" xfId="22343" builtinId="9" hidden="1"/>
    <cellStyle name="Followed Hyperlink" xfId="22340" builtinId="9" hidden="1"/>
    <cellStyle name="Followed Hyperlink" xfId="22345" builtinId="9" hidden="1"/>
    <cellStyle name="Followed Hyperlink" xfId="22372" builtinId="9" hidden="1"/>
    <cellStyle name="Followed Hyperlink" xfId="22365" builtinId="9" hidden="1"/>
    <cellStyle name="Followed Hyperlink" xfId="22358" builtinId="9" hidden="1"/>
    <cellStyle name="Followed Hyperlink" xfId="22374" builtinId="9" hidden="1"/>
    <cellStyle name="Followed Hyperlink" xfId="22363" builtinId="9" hidden="1"/>
    <cellStyle name="Followed Hyperlink" xfId="22344" builtinId="9" hidden="1"/>
    <cellStyle name="Followed Hyperlink" xfId="22360" builtinId="9" hidden="1"/>
    <cellStyle name="Followed Hyperlink" xfId="22264" builtinId="9" hidden="1"/>
    <cellStyle name="Followed Hyperlink" xfId="22369" builtinId="9" hidden="1"/>
    <cellStyle name="Followed Hyperlink" xfId="22362" builtinId="9" hidden="1"/>
    <cellStyle name="Followed Hyperlink" xfId="22262" builtinId="9" hidden="1"/>
    <cellStyle name="Followed Hyperlink" xfId="22367" builtinId="9" hidden="1"/>
    <cellStyle name="Followed Hyperlink" xfId="22364" builtinId="9" hidden="1"/>
    <cellStyle name="Followed Hyperlink" xfId="22357" builtinId="9" hidden="1"/>
    <cellStyle name="Followed Hyperlink" xfId="22373" builtinId="9" hidden="1"/>
    <cellStyle name="Followed Hyperlink" xfId="22366" builtinId="9" hidden="1"/>
    <cellStyle name="Followed Hyperlink" xfId="22355" builtinId="9" hidden="1"/>
    <cellStyle name="Followed Hyperlink" xfId="22368" builtinId="9" hidden="1"/>
    <cellStyle name="Followed Hyperlink" xfId="22361" builtinId="9" hidden="1"/>
    <cellStyle name="Followed Hyperlink" xfId="22354" builtinId="9" hidden="1"/>
    <cellStyle name="Followed Hyperlink" xfId="22370" builtinId="9" hidden="1"/>
    <cellStyle name="Followed Hyperlink" xfId="22359" builtinId="9" hidden="1"/>
    <cellStyle name="Followed Hyperlink" xfId="22371" builtinId="9" hidden="1"/>
    <cellStyle name="Followed Hyperlink" xfId="22522" builtinId="9" hidden="1"/>
    <cellStyle name="Followed Hyperlink" xfId="22523" builtinId="9" hidden="1"/>
    <cellStyle name="Followed Hyperlink" xfId="22524" builtinId="9" hidden="1"/>
    <cellStyle name="Followed Hyperlink" xfId="22525" builtinId="9" hidden="1"/>
    <cellStyle name="Followed Hyperlink" xfId="22526" builtinId="9" hidden="1"/>
    <cellStyle name="Followed Hyperlink" xfId="22527" builtinId="9" hidden="1"/>
    <cellStyle name="Followed Hyperlink" xfId="22528" builtinId="9" hidden="1"/>
    <cellStyle name="Followed Hyperlink" xfId="22529" builtinId="9" hidden="1"/>
    <cellStyle name="Followed Hyperlink" xfId="22530" builtinId="9" hidden="1"/>
    <cellStyle name="Followed Hyperlink" xfId="22531" builtinId="9" hidden="1"/>
    <cellStyle name="Followed Hyperlink" xfId="22532" builtinId="9" hidden="1"/>
    <cellStyle name="Followed Hyperlink" xfId="22533" builtinId="9" hidden="1"/>
    <cellStyle name="Followed Hyperlink" xfId="22534" builtinId="9" hidden="1"/>
    <cellStyle name="Followed Hyperlink" xfId="22535" builtinId="9" hidden="1"/>
    <cellStyle name="Followed Hyperlink" xfId="22536" builtinId="9" hidden="1"/>
    <cellStyle name="Followed Hyperlink" xfId="22537" builtinId="9" hidden="1"/>
    <cellStyle name="Followed Hyperlink" xfId="22538" builtinId="9" hidden="1"/>
    <cellStyle name="Followed Hyperlink" xfId="22539" builtinId="9" hidden="1"/>
    <cellStyle name="Followed Hyperlink" xfId="22540" builtinId="9" hidden="1"/>
    <cellStyle name="Followed Hyperlink" xfId="22541" builtinId="9" hidden="1"/>
    <cellStyle name="Followed Hyperlink" xfId="22542" builtinId="9" hidden="1"/>
    <cellStyle name="Followed Hyperlink" xfId="22543" builtinId="9" hidden="1"/>
    <cellStyle name="Followed Hyperlink" xfId="22545" builtinId="9" hidden="1"/>
    <cellStyle name="Followed Hyperlink" xfId="22546" builtinId="9" hidden="1"/>
    <cellStyle name="Followed Hyperlink" xfId="22547" builtinId="9" hidden="1"/>
    <cellStyle name="Followed Hyperlink" xfId="22548" builtinId="9" hidden="1"/>
    <cellStyle name="Followed Hyperlink" xfId="22549" builtinId="9" hidden="1"/>
    <cellStyle name="Followed Hyperlink" xfId="22550" builtinId="9" hidden="1"/>
    <cellStyle name="Followed Hyperlink" xfId="22551" builtinId="9" hidden="1"/>
    <cellStyle name="Followed Hyperlink" xfId="22552" builtinId="9" hidden="1"/>
    <cellStyle name="Followed Hyperlink" xfId="22553" builtinId="9" hidden="1"/>
    <cellStyle name="Followed Hyperlink" xfId="22554" builtinId="9" hidden="1"/>
    <cellStyle name="Followed Hyperlink" xfId="22555" builtinId="9" hidden="1"/>
    <cellStyle name="Followed Hyperlink" xfId="22556" builtinId="9" hidden="1"/>
    <cellStyle name="Followed Hyperlink" xfId="22557" builtinId="9" hidden="1"/>
    <cellStyle name="Followed Hyperlink" xfId="22558" builtinId="9" hidden="1"/>
    <cellStyle name="Followed Hyperlink" xfId="22593" builtinId="9" hidden="1"/>
    <cellStyle name="Followed Hyperlink" xfId="22592" builtinId="9" hidden="1"/>
    <cellStyle name="Followed Hyperlink" xfId="22351" builtinId="9" hidden="1"/>
    <cellStyle name="Followed Hyperlink" xfId="22352" builtinId="9" hidden="1"/>
    <cellStyle name="Followed Hyperlink" xfId="22567" builtinId="9" hidden="1"/>
    <cellStyle name="Followed Hyperlink" xfId="22565" builtinId="9" hidden="1"/>
    <cellStyle name="Followed Hyperlink" xfId="22544" builtinId="9" hidden="1"/>
    <cellStyle name="Followed Hyperlink" xfId="22562" builtinId="9" hidden="1"/>
    <cellStyle name="Followed Hyperlink" xfId="22561" builtinId="9" hidden="1"/>
    <cellStyle name="Followed Hyperlink" xfId="22560" builtinId="9" hidden="1"/>
    <cellStyle name="Followed Hyperlink" xfId="22559" builtinId="9" hidden="1"/>
    <cellStyle name="Followed Hyperlink" xfId="22563" builtinId="9" hidden="1"/>
    <cellStyle name="Followed Hyperlink" xfId="22569" builtinId="9" hidden="1"/>
    <cellStyle name="Followed Hyperlink" xfId="22568" builtinId="9" hidden="1"/>
    <cellStyle name="Followed Hyperlink" xfId="22566" builtinId="9" hidden="1"/>
    <cellStyle name="Followed Hyperlink" xfId="22564" builtinId="9" hidden="1"/>
    <cellStyle name="Followed Hyperlink" xfId="22588" builtinId="9" hidden="1"/>
    <cellStyle name="Followed Hyperlink" xfId="22584" builtinId="9" hidden="1"/>
    <cellStyle name="Followed Hyperlink" xfId="22580" builtinId="9" hidden="1"/>
    <cellStyle name="Followed Hyperlink" xfId="22576" builtinId="9" hidden="1"/>
    <cellStyle name="Followed Hyperlink" xfId="22572" builtinId="9" hidden="1"/>
    <cellStyle name="Followed Hyperlink" xfId="22347" builtinId="9" hidden="1"/>
    <cellStyle name="Followed Hyperlink" xfId="22591" builtinId="9" hidden="1"/>
    <cellStyle name="Followed Hyperlink" xfId="22587" builtinId="9" hidden="1"/>
    <cellStyle name="Followed Hyperlink" xfId="22583" builtinId="9" hidden="1"/>
    <cellStyle name="Followed Hyperlink" xfId="22579" builtinId="9" hidden="1"/>
    <cellStyle name="Followed Hyperlink" xfId="22575" builtinId="9" hidden="1"/>
    <cellStyle name="Followed Hyperlink" xfId="22571" builtinId="9" hidden="1"/>
    <cellStyle name="Followed Hyperlink" xfId="22590" builtinId="9" hidden="1"/>
    <cellStyle name="Followed Hyperlink" xfId="22586" builtinId="9" hidden="1"/>
    <cellStyle name="Followed Hyperlink" xfId="22582" builtinId="9" hidden="1"/>
    <cellStyle name="Followed Hyperlink" xfId="22578" builtinId="9" hidden="1"/>
    <cellStyle name="Followed Hyperlink" xfId="22574" builtinId="9" hidden="1"/>
    <cellStyle name="Followed Hyperlink" xfId="22594" builtinId="9" hidden="1"/>
    <cellStyle name="Followed Hyperlink" xfId="22341" builtinId="9" hidden="1"/>
    <cellStyle name="Followed Hyperlink" xfId="22589" builtinId="9" hidden="1"/>
    <cellStyle name="Followed Hyperlink" xfId="22585" builtinId="9" hidden="1"/>
    <cellStyle name="Followed Hyperlink" xfId="22581" builtinId="9" hidden="1"/>
    <cellStyle name="Followed Hyperlink" xfId="22577" builtinId="9" hidden="1"/>
    <cellStyle name="Followed Hyperlink" xfId="22573" builtinId="9" hidden="1"/>
    <cellStyle name="Followed Hyperlink" xfId="22570" builtinId="9" hidden="1"/>
    <cellStyle name="Followed Hyperlink" xfId="22595" builtinId="9" hidden="1"/>
    <cellStyle name="Followed Hyperlink" xfId="22596" builtinId="9" hidden="1"/>
    <cellStyle name="Followed Hyperlink" xfId="22597" builtinId="9" hidden="1"/>
    <cellStyle name="Followed Hyperlink" xfId="22598" builtinId="9" hidden="1"/>
    <cellStyle name="Followed Hyperlink" xfId="22599" builtinId="9" hidden="1"/>
    <cellStyle name="Followed Hyperlink" xfId="22600" builtinId="9" hidden="1"/>
    <cellStyle name="Followed Hyperlink" xfId="22601" builtinId="9" hidden="1"/>
    <cellStyle name="Followed Hyperlink" xfId="22602" builtinId="9" hidden="1"/>
    <cellStyle name="Followed Hyperlink" xfId="22603" builtinId="9" hidden="1"/>
    <cellStyle name="Followed Hyperlink" xfId="22604" builtinId="9" hidden="1"/>
    <cellStyle name="Followed Hyperlink" xfId="22605" builtinId="9" hidden="1"/>
    <cellStyle name="Followed Hyperlink" xfId="22606" builtinId="9" hidden="1"/>
    <cellStyle name="Followed Hyperlink" xfId="22607" builtinId="9" hidden="1"/>
    <cellStyle name="Followed Hyperlink" xfId="22608" builtinId="9" hidden="1"/>
    <cellStyle name="Followed Hyperlink" xfId="22609" builtinId="9" hidden="1"/>
    <cellStyle name="Followed Hyperlink" xfId="22610" builtinId="9" hidden="1"/>
    <cellStyle name="Followed Hyperlink" xfId="22611" builtinId="9" hidden="1"/>
    <cellStyle name="Followed Hyperlink" xfId="22612" builtinId="9" hidden="1"/>
    <cellStyle name="Followed Hyperlink" xfId="22613" builtinId="9" hidden="1"/>
    <cellStyle name="Followed Hyperlink" xfId="22614" builtinId="9" hidden="1"/>
    <cellStyle name="Followed Hyperlink" xfId="22615" builtinId="9" hidden="1"/>
    <cellStyle name="Followed Hyperlink" xfId="22616" builtinId="9" hidden="1"/>
    <cellStyle name="Followed Hyperlink" xfId="22617" builtinId="9" hidden="1"/>
    <cellStyle name="Followed Hyperlink" xfId="22618" builtinId="9" hidden="1"/>
    <cellStyle name="Followed Hyperlink" xfId="22619" builtinId="9" hidden="1"/>
    <cellStyle name="Followed Hyperlink" xfId="22620" builtinId="9" hidden="1"/>
    <cellStyle name="Followed Hyperlink" xfId="22621" builtinId="9" hidden="1"/>
    <cellStyle name="Followed Hyperlink" xfId="22622" builtinId="9" hidden="1"/>
    <cellStyle name="Followed Hyperlink" xfId="22623" builtinId="9" hidden="1"/>
    <cellStyle name="Followed Hyperlink" xfId="22624" builtinId="9" hidden="1"/>
    <cellStyle name="Followed Hyperlink" xfId="22625" builtinId="9" hidden="1"/>
    <cellStyle name="Followed Hyperlink" xfId="22630" builtinId="9" hidden="1"/>
    <cellStyle name="Followed Hyperlink" xfId="22631" builtinId="9" hidden="1"/>
    <cellStyle name="Followed Hyperlink" xfId="22632" builtinId="9" hidden="1"/>
    <cellStyle name="Followed Hyperlink" xfId="22633" builtinId="9" hidden="1"/>
    <cellStyle name="Followed Hyperlink" xfId="22634" builtinId="9" hidden="1"/>
    <cellStyle name="Followed Hyperlink" xfId="22635" builtinId="9" hidden="1"/>
    <cellStyle name="Followed Hyperlink" xfId="22636" builtinId="9" hidden="1"/>
    <cellStyle name="Followed Hyperlink" xfId="22637" builtinId="9" hidden="1"/>
    <cellStyle name="Followed Hyperlink" xfId="22638" builtinId="9" hidden="1"/>
    <cellStyle name="Followed Hyperlink" xfId="22639" builtinId="9" hidden="1"/>
    <cellStyle name="Followed Hyperlink" xfId="22640" builtinId="9" hidden="1"/>
    <cellStyle name="Followed Hyperlink" xfId="22641" builtinId="9" hidden="1"/>
    <cellStyle name="Followed Hyperlink" xfId="22642" builtinId="9" hidden="1"/>
    <cellStyle name="Followed Hyperlink" xfId="22643" builtinId="9" hidden="1"/>
    <cellStyle name="Followed Hyperlink" xfId="22644" builtinId="9" hidden="1"/>
    <cellStyle name="Followed Hyperlink" xfId="22645" builtinId="9" hidden="1"/>
    <cellStyle name="Followed Hyperlink" xfId="22646" builtinId="9" hidden="1"/>
    <cellStyle name="Followed Hyperlink" xfId="22647" builtinId="9" hidden="1"/>
    <cellStyle name="Followed Hyperlink" xfId="22648" builtinId="9" hidden="1"/>
    <cellStyle name="Followed Hyperlink" xfId="22649" builtinId="9" hidden="1"/>
    <cellStyle name="Followed Hyperlink" xfId="22650" builtinId="9" hidden="1"/>
    <cellStyle name="Followed Hyperlink" xfId="22651" builtinId="9" hidden="1"/>
    <cellStyle name="Followed Hyperlink" xfId="22652" builtinId="9" hidden="1"/>
    <cellStyle name="Followed Hyperlink" xfId="22653" builtinId="9" hidden="1"/>
    <cellStyle name="Followed Hyperlink" xfId="22654" builtinId="9" hidden="1"/>
    <cellStyle name="Followed Hyperlink" xfId="22655" builtinId="9" hidden="1"/>
    <cellStyle name="Followed Hyperlink" xfId="22656" builtinId="9" hidden="1"/>
    <cellStyle name="Followed Hyperlink" xfId="22657" builtinId="9" hidden="1"/>
    <cellStyle name="Followed Hyperlink" xfId="22658" builtinId="9" hidden="1"/>
    <cellStyle name="Followed Hyperlink" xfId="22659" builtinId="9" hidden="1"/>
    <cellStyle name="Followed Hyperlink" xfId="22660" builtinId="9" hidden="1"/>
    <cellStyle name="Followed Hyperlink" xfId="22661" builtinId="9" hidden="1"/>
    <cellStyle name="Followed Hyperlink" xfId="22662" builtinId="9" hidden="1"/>
    <cellStyle name="Followed Hyperlink" xfId="22663" builtinId="9" hidden="1"/>
    <cellStyle name="Followed Hyperlink" xfId="22664" builtinId="9" hidden="1"/>
    <cellStyle name="Followed Hyperlink" xfId="22665" builtinId="9" hidden="1"/>
    <cellStyle name="Followed Hyperlink" xfId="22666" builtinId="9" hidden="1"/>
    <cellStyle name="Followed Hyperlink" xfId="22667" builtinId="9" hidden="1"/>
    <cellStyle name="Followed Hyperlink" xfId="22668" builtinId="9" hidden="1"/>
    <cellStyle name="Followed Hyperlink" xfId="22669" builtinId="9" hidden="1"/>
    <cellStyle name="Followed Hyperlink" xfId="22670" builtinId="9" hidden="1"/>
    <cellStyle name="Followed Hyperlink" xfId="22671" builtinId="9" hidden="1"/>
    <cellStyle name="Followed Hyperlink" xfId="22672" builtinId="9" hidden="1"/>
    <cellStyle name="Followed Hyperlink" xfId="22673" builtinId="9" hidden="1"/>
    <cellStyle name="Followed Hyperlink" xfId="22674" builtinId="9" hidden="1"/>
    <cellStyle name="Followed Hyperlink" xfId="22675" builtinId="9" hidden="1"/>
    <cellStyle name="Followed Hyperlink" xfId="22676" builtinId="9" hidden="1"/>
    <cellStyle name="Followed Hyperlink" xfId="22677" builtinId="9" hidden="1"/>
    <cellStyle name="Followed Hyperlink" xfId="22678" builtinId="9" hidden="1"/>
    <cellStyle name="Followed Hyperlink" xfId="22679" builtinId="9" hidden="1"/>
    <cellStyle name="Followed Hyperlink" xfId="22680" builtinId="9" hidden="1"/>
    <cellStyle name="Followed Hyperlink" xfId="22681" builtinId="9" hidden="1"/>
    <cellStyle name="Followed Hyperlink" xfId="22682" builtinId="9" hidden="1"/>
    <cellStyle name="Followed Hyperlink" xfId="22683" builtinId="9" hidden="1"/>
    <cellStyle name="Followed Hyperlink" xfId="22684" builtinId="9" hidden="1"/>
    <cellStyle name="Followed Hyperlink" xfId="22685" builtinId="9" hidden="1"/>
    <cellStyle name="Followed Hyperlink" xfId="22686" builtinId="9" hidden="1"/>
    <cellStyle name="Followed Hyperlink" xfId="22687" builtinId="9" hidden="1"/>
    <cellStyle name="Followed Hyperlink" xfId="22688" builtinId="9" hidden="1"/>
    <cellStyle name="Followed Hyperlink" xfId="22689" builtinId="9" hidden="1"/>
    <cellStyle name="Followed Hyperlink" xfId="22690" builtinId="9" hidden="1"/>
    <cellStyle name="Followed Hyperlink" xfId="22691" builtinId="9" hidden="1"/>
    <cellStyle name="Followed Hyperlink" xfId="22692" builtinId="9" hidden="1"/>
    <cellStyle name="Followed Hyperlink" xfId="22693" builtinId="9" hidden="1"/>
    <cellStyle name="Followed Hyperlink" xfId="22694" builtinId="9" hidden="1"/>
    <cellStyle name="Followed Hyperlink" xfId="22695" builtinId="9" hidden="1"/>
    <cellStyle name="Followed Hyperlink" xfId="22696" builtinId="9" hidden="1"/>
    <cellStyle name="Followed Hyperlink" xfId="22697" builtinId="9" hidden="1"/>
    <cellStyle name="Followed Hyperlink" xfId="22698" builtinId="9" hidden="1"/>
    <cellStyle name="Followed Hyperlink" xfId="22699" builtinId="9" hidden="1"/>
    <cellStyle name="Followed Hyperlink" xfId="22700" builtinId="9" hidden="1"/>
    <cellStyle name="Followed Hyperlink" xfId="22701" builtinId="9" hidden="1"/>
    <cellStyle name="Followed Hyperlink" xfId="22873" builtinId="9" hidden="1"/>
    <cellStyle name="Followed Hyperlink" xfId="22874" builtinId="9" hidden="1"/>
    <cellStyle name="Followed Hyperlink" xfId="22875" builtinId="9" hidden="1"/>
    <cellStyle name="Followed Hyperlink" xfId="22876" builtinId="9" hidden="1"/>
    <cellStyle name="Followed Hyperlink" xfId="22877" builtinId="9" hidden="1"/>
    <cellStyle name="Followed Hyperlink" xfId="22878" builtinId="9" hidden="1"/>
    <cellStyle name="Followed Hyperlink" xfId="22879" builtinId="9" hidden="1"/>
    <cellStyle name="Followed Hyperlink" xfId="22880" builtinId="9" hidden="1"/>
    <cellStyle name="Followed Hyperlink" xfId="22881" builtinId="9" hidden="1"/>
    <cellStyle name="Followed Hyperlink" xfId="22882" builtinId="9" hidden="1"/>
    <cellStyle name="Followed Hyperlink" xfId="22883" builtinId="9" hidden="1"/>
    <cellStyle name="Followed Hyperlink" xfId="22884" builtinId="9" hidden="1"/>
    <cellStyle name="Followed Hyperlink" xfId="22885" builtinId="9" hidden="1"/>
    <cellStyle name="Followed Hyperlink" xfId="22886" builtinId="9" hidden="1"/>
    <cellStyle name="Followed Hyperlink" xfId="22887" builtinId="9" hidden="1"/>
    <cellStyle name="Followed Hyperlink" xfId="22888" builtinId="9" hidden="1"/>
    <cellStyle name="Followed Hyperlink" xfId="22889" builtinId="9" hidden="1"/>
    <cellStyle name="Followed Hyperlink" xfId="22890" builtinId="9" hidden="1"/>
    <cellStyle name="Followed Hyperlink" xfId="22891" builtinId="9" hidden="1"/>
    <cellStyle name="Followed Hyperlink" xfId="22892" builtinId="9" hidden="1"/>
    <cellStyle name="Followed Hyperlink" xfId="22893" builtinId="9" hidden="1"/>
    <cellStyle name="Followed Hyperlink" xfId="22894" builtinId="9" hidden="1"/>
    <cellStyle name="Followed Hyperlink" xfId="22895" builtinId="9" hidden="1"/>
    <cellStyle name="Followed Hyperlink" xfId="22896" builtinId="9" hidden="1"/>
    <cellStyle name="Followed Hyperlink" xfId="22897" builtinId="9" hidden="1"/>
    <cellStyle name="Followed Hyperlink" xfId="22898" builtinId="9" hidden="1"/>
    <cellStyle name="Followed Hyperlink" xfId="22899" builtinId="9" hidden="1"/>
    <cellStyle name="Followed Hyperlink" xfId="22900" builtinId="9" hidden="1"/>
    <cellStyle name="Followed Hyperlink" xfId="22901" builtinId="9" hidden="1"/>
    <cellStyle name="Followed Hyperlink" xfId="22902" builtinId="9" hidden="1"/>
    <cellStyle name="Followed Hyperlink" xfId="22903" builtinId="9" hidden="1"/>
    <cellStyle name="Followed Hyperlink" xfId="22904" builtinId="9" hidden="1"/>
    <cellStyle name="Followed Hyperlink" xfId="22905" builtinId="9" hidden="1"/>
    <cellStyle name="Followed Hyperlink" xfId="22906" builtinId="9" hidden="1"/>
    <cellStyle name="Followed Hyperlink" xfId="22907" builtinId="9" hidden="1"/>
    <cellStyle name="Followed Hyperlink" xfId="22908" builtinId="9" hidden="1"/>
    <cellStyle name="Followed Hyperlink" xfId="22909" builtinId="9" hidden="1"/>
    <cellStyle name="Followed Hyperlink" xfId="22910" builtinId="9" hidden="1"/>
    <cellStyle name="Followed Hyperlink" xfId="22911" builtinId="9" hidden="1"/>
    <cellStyle name="Followed Hyperlink" xfId="22912" builtinId="9" hidden="1"/>
    <cellStyle name="Followed Hyperlink" xfId="22913" builtinId="9" hidden="1"/>
    <cellStyle name="Followed Hyperlink" xfId="22914" builtinId="9" hidden="1"/>
    <cellStyle name="Followed Hyperlink" xfId="22915" builtinId="9" hidden="1"/>
    <cellStyle name="Followed Hyperlink" xfId="22916" builtinId="9" hidden="1"/>
    <cellStyle name="Followed Hyperlink" xfId="22917" builtinId="9" hidden="1"/>
    <cellStyle name="Followed Hyperlink" xfId="22918" builtinId="9" hidden="1"/>
    <cellStyle name="Followed Hyperlink" xfId="22919" builtinId="9" hidden="1"/>
    <cellStyle name="Followed Hyperlink" xfId="22920" builtinId="9" hidden="1"/>
    <cellStyle name="Followed Hyperlink" xfId="22921" builtinId="9" hidden="1"/>
    <cellStyle name="Followed Hyperlink" xfId="22922" builtinId="9" hidden="1"/>
    <cellStyle name="Followed Hyperlink" xfId="22923" builtinId="9" hidden="1"/>
    <cellStyle name="Followed Hyperlink" xfId="22924" builtinId="9" hidden="1"/>
    <cellStyle name="Followed Hyperlink" xfId="22925" builtinId="9" hidden="1"/>
    <cellStyle name="Followed Hyperlink" xfId="22926" builtinId="9" hidden="1"/>
    <cellStyle name="Followed Hyperlink" xfId="22927" builtinId="9" hidden="1"/>
    <cellStyle name="Followed Hyperlink" xfId="22928" builtinId="9" hidden="1"/>
    <cellStyle name="Followed Hyperlink" xfId="22929" builtinId="9" hidden="1"/>
    <cellStyle name="Followed Hyperlink" xfId="22930" builtinId="9" hidden="1"/>
    <cellStyle name="Followed Hyperlink" xfId="22931" builtinId="9" hidden="1"/>
    <cellStyle name="Followed Hyperlink" xfId="22932" builtinId="9" hidden="1"/>
    <cellStyle name="Followed Hyperlink" xfId="22933" builtinId="9" hidden="1"/>
    <cellStyle name="Followed Hyperlink" xfId="22934" builtinId="9" hidden="1"/>
    <cellStyle name="Followed Hyperlink" xfId="22935" builtinId="9" hidden="1"/>
    <cellStyle name="Followed Hyperlink" xfId="22936" builtinId="9" hidden="1"/>
    <cellStyle name="Followed Hyperlink" xfId="22937" builtinId="9" hidden="1"/>
    <cellStyle name="Followed Hyperlink" xfId="22938" builtinId="9" hidden="1"/>
    <cellStyle name="Followed Hyperlink" xfId="22939" builtinId="9" hidden="1"/>
    <cellStyle name="Followed Hyperlink" xfId="22940" builtinId="9" hidden="1"/>
    <cellStyle name="Followed Hyperlink" xfId="22941" builtinId="9" hidden="1"/>
    <cellStyle name="Followed Hyperlink" xfId="22942" builtinId="9" hidden="1"/>
    <cellStyle name="Followed Hyperlink" xfId="22943" builtinId="9" hidden="1"/>
    <cellStyle name="Followed Hyperlink" xfId="22944" builtinId="9" hidden="1"/>
    <cellStyle name="Followed Hyperlink" xfId="22979" builtinId="9" hidden="1"/>
    <cellStyle name="Followed Hyperlink" xfId="22980" builtinId="9" hidden="1"/>
    <cellStyle name="Followed Hyperlink" xfId="22981" builtinId="9" hidden="1"/>
    <cellStyle name="Followed Hyperlink" xfId="22982" builtinId="9" hidden="1"/>
    <cellStyle name="Followed Hyperlink" xfId="22983" builtinId="9" hidden="1"/>
    <cellStyle name="Followed Hyperlink" xfId="22984" builtinId="9" hidden="1"/>
    <cellStyle name="Followed Hyperlink" xfId="22985" builtinId="9" hidden="1"/>
    <cellStyle name="Followed Hyperlink" xfId="22986" builtinId="9" hidden="1"/>
    <cellStyle name="Followed Hyperlink" xfId="22987" builtinId="9" hidden="1"/>
    <cellStyle name="Followed Hyperlink" xfId="22988" builtinId="9" hidden="1"/>
    <cellStyle name="Followed Hyperlink" xfId="22989" builtinId="9" hidden="1"/>
    <cellStyle name="Followed Hyperlink" xfId="22990" builtinId="9" hidden="1"/>
    <cellStyle name="Followed Hyperlink" xfId="22991" builtinId="9" hidden="1"/>
    <cellStyle name="Followed Hyperlink" xfId="22992" builtinId="9" hidden="1"/>
    <cellStyle name="Followed Hyperlink" xfId="22993" builtinId="9" hidden="1"/>
    <cellStyle name="Followed Hyperlink" xfId="22994" builtinId="9" hidden="1"/>
    <cellStyle name="Followed Hyperlink" xfId="22995" builtinId="9" hidden="1"/>
    <cellStyle name="Followed Hyperlink" xfId="22996" builtinId="9" hidden="1"/>
    <cellStyle name="Followed Hyperlink" xfId="22997" builtinId="9" hidden="1"/>
    <cellStyle name="Followed Hyperlink" xfId="22998" builtinId="9" hidden="1"/>
    <cellStyle name="Followed Hyperlink" xfId="22999" builtinId="9" hidden="1"/>
    <cellStyle name="Followed Hyperlink" xfId="23000" builtinId="9" hidden="1"/>
    <cellStyle name="Followed Hyperlink" xfId="23001" builtinId="9" hidden="1"/>
    <cellStyle name="Followed Hyperlink" xfId="23002" builtinId="9" hidden="1"/>
    <cellStyle name="Followed Hyperlink" xfId="23003" builtinId="9" hidden="1"/>
    <cellStyle name="Followed Hyperlink" xfId="23004" builtinId="9" hidden="1"/>
    <cellStyle name="Followed Hyperlink" xfId="23005" builtinId="9" hidden="1"/>
    <cellStyle name="Followed Hyperlink" xfId="23006" builtinId="9" hidden="1"/>
    <cellStyle name="Followed Hyperlink" xfId="23007" builtinId="9" hidden="1"/>
    <cellStyle name="Followed Hyperlink" xfId="23008" builtinId="9" hidden="1"/>
    <cellStyle name="Followed Hyperlink" xfId="23009" builtinId="9" hidden="1"/>
    <cellStyle name="Followed Hyperlink" xfId="23010" builtinId="9" hidden="1"/>
    <cellStyle name="Followed Hyperlink" xfId="23011" builtinId="9" hidden="1"/>
    <cellStyle name="Followed Hyperlink" xfId="23012" builtinId="9" hidden="1"/>
    <cellStyle name="Followed Hyperlink" xfId="23013" builtinId="9" hidden="1"/>
    <cellStyle name="Followed Hyperlink" xfId="23014" builtinId="9" hidden="1"/>
    <cellStyle name="Followed Hyperlink" xfId="23015" builtinId="9" hidden="1"/>
    <cellStyle name="Followed Hyperlink" xfId="23016" builtinId="9" hidden="1"/>
    <cellStyle name="Followed Hyperlink" xfId="23017" builtinId="9" hidden="1"/>
    <cellStyle name="Followed Hyperlink" xfId="23018" builtinId="9" hidden="1"/>
    <cellStyle name="Followed Hyperlink" xfId="23019" builtinId="9" hidden="1"/>
    <cellStyle name="Followed Hyperlink" xfId="23020" builtinId="9" hidden="1"/>
    <cellStyle name="Followed Hyperlink" xfId="23021" builtinId="9" hidden="1"/>
    <cellStyle name="Followed Hyperlink" xfId="23022" builtinId="9" hidden="1"/>
    <cellStyle name="Followed Hyperlink" xfId="23023" builtinId="9" hidden="1"/>
    <cellStyle name="Followed Hyperlink" xfId="23024" builtinId="9" hidden="1"/>
    <cellStyle name="Followed Hyperlink" xfId="23025" builtinId="9" hidden="1"/>
    <cellStyle name="Followed Hyperlink" xfId="23026" builtinId="9" hidden="1"/>
    <cellStyle name="Followed Hyperlink" xfId="23027" builtinId="9" hidden="1"/>
    <cellStyle name="Followed Hyperlink" xfId="23028" builtinId="9" hidden="1"/>
    <cellStyle name="Followed Hyperlink" xfId="23029" builtinId="9" hidden="1"/>
    <cellStyle name="Followed Hyperlink" xfId="23030" builtinId="9" hidden="1"/>
    <cellStyle name="Followed Hyperlink" xfId="23031" builtinId="9" hidden="1"/>
    <cellStyle name="Followed Hyperlink" xfId="23032" builtinId="9" hidden="1"/>
    <cellStyle name="Followed Hyperlink" xfId="23033" builtinId="9" hidden="1"/>
    <cellStyle name="Followed Hyperlink" xfId="23034" builtinId="9" hidden="1"/>
    <cellStyle name="Followed Hyperlink" xfId="23035" builtinId="9" hidden="1"/>
    <cellStyle name="Followed Hyperlink" xfId="23036" builtinId="9" hidden="1"/>
    <cellStyle name="Followed Hyperlink" xfId="23037" builtinId="9" hidden="1"/>
    <cellStyle name="Followed Hyperlink" xfId="23038" builtinId="9" hidden="1"/>
    <cellStyle name="Followed Hyperlink" xfId="23039" builtinId="9" hidden="1"/>
    <cellStyle name="Followed Hyperlink" xfId="23040" builtinId="9" hidden="1"/>
    <cellStyle name="Followed Hyperlink" xfId="23041" builtinId="9" hidden="1"/>
    <cellStyle name="Followed Hyperlink" xfId="23042" builtinId="9" hidden="1"/>
    <cellStyle name="Followed Hyperlink" xfId="23043" builtinId="9" hidden="1"/>
    <cellStyle name="Followed Hyperlink" xfId="23044" builtinId="9" hidden="1"/>
    <cellStyle name="Followed Hyperlink" xfId="23045" builtinId="9" hidden="1"/>
    <cellStyle name="Followed Hyperlink" xfId="23046" builtinId="9" hidden="1"/>
    <cellStyle name="Followed Hyperlink" xfId="23047" builtinId="9" hidden="1"/>
    <cellStyle name="Followed Hyperlink" xfId="23048" builtinId="9" hidden="1"/>
    <cellStyle name="Followed Hyperlink" xfId="23049" builtinId="9" hidden="1"/>
    <cellStyle name="Followed Hyperlink" xfId="23050" builtinId="9" hidden="1"/>
    <cellStyle name="Followed Hyperlink" xfId="22950" builtinId="9" hidden="1"/>
    <cellStyle name="Followed Hyperlink" xfId="22956" builtinId="9" hidden="1"/>
    <cellStyle name="Followed Hyperlink" xfId="22947" builtinId="9" hidden="1"/>
    <cellStyle name="Followed Hyperlink" xfId="22957" builtinId="9" hidden="1"/>
    <cellStyle name="Followed Hyperlink" xfId="22946" builtinId="9" hidden="1"/>
    <cellStyle name="Followed Hyperlink" xfId="22954" builtinId="9" hidden="1"/>
    <cellStyle name="Followed Hyperlink" xfId="22872" builtinId="9" hidden="1"/>
    <cellStyle name="Followed Hyperlink" xfId="22952" builtinId="9" hidden="1"/>
    <cellStyle name="Followed Hyperlink" xfId="22945" builtinId="9" hidden="1"/>
    <cellStyle name="Followed Hyperlink" xfId="22951" builtinId="9" hidden="1"/>
    <cellStyle name="Followed Hyperlink" xfId="22975" builtinId="9" hidden="1"/>
    <cellStyle name="Followed Hyperlink" xfId="22955" builtinId="9" hidden="1"/>
    <cellStyle name="Followed Hyperlink" xfId="22949" builtinId="9" hidden="1"/>
    <cellStyle name="Followed Hyperlink" xfId="22948" builtinId="9" hidden="1"/>
    <cellStyle name="Followed Hyperlink" xfId="22958" builtinId="9" hidden="1"/>
    <cellStyle name="Followed Hyperlink" xfId="22972" builtinId="9" hidden="1"/>
    <cellStyle name="Followed Hyperlink" xfId="22970" builtinId="9" hidden="1"/>
    <cellStyle name="Followed Hyperlink" xfId="22963" builtinId="9" hidden="1"/>
    <cellStyle name="Followed Hyperlink" xfId="22978" builtinId="9" hidden="1"/>
    <cellStyle name="Followed Hyperlink" xfId="22968" builtinId="9" hidden="1"/>
    <cellStyle name="Followed Hyperlink" xfId="23055" builtinId="9" hidden="1"/>
    <cellStyle name="Followed Hyperlink" xfId="22961" builtinId="9" hidden="1"/>
    <cellStyle name="Followed Hyperlink" xfId="22976" builtinId="9" hidden="1"/>
    <cellStyle name="Followed Hyperlink" xfId="22973" builtinId="9" hidden="1"/>
    <cellStyle name="Followed Hyperlink" xfId="22967" builtinId="9" hidden="1"/>
    <cellStyle name="Followed Hyperlink" xfId="22871" builtinId="9" hidden="1"/>
    <cellStyle name="Followed Hyperlink" xfId="23054" builtinId="9" hidden="1"/>
    <cellStyle name="Followed Hyperlink" xfId="22965" builtinId="9" hidden="1"/>
    <cellStyle name="Followed Hyperlink" xfId="22962" builtinId="9" hidden="1"/>
    <cellStyle name="Followed Hyperlink" xfId="22977" builtinId="9" hidden="1"/>
    <cellStyle name="Followed Hyperlink" xfId="22971" builtinId="9" hidden="1"/>
    <cellStyle name="Followed Hyperlink" xfId="22960" builtinId="9" hidden="1"/>
    <cellStyle name="Followed Hyperlink" xfId="23053" builtinId="9" hidden="1"/>
    <cellStyle name="Followed Hyperlink" xfId="22969" builtinId="9" hidden="1"/>
    <cellStyle name="Followed Hyperlink" xfId="22966" builtinId="9" hidden="1"/>
    <cellStyle name="Followed Hyperlink" xfId="22959" builtinId="9" hidden="1"/>
    <cellStyle name="Followed Hyperlink" xfId="22974" builtinId="9" hidden="1"/>
    <cellStyle name="Followed Hyperlink" xfId="22964" builtinId="9" hidden="1"/>
    <cellStyle name="Followed Hyperlink" xfId="23056" builtinId="9" hidden="1"/>
    <cellStyle name="Followed Hyperlink" xfId="23057" builtinId="9" hidden="1"/>
    <cellStyle name="Followed Hyperlink" xfId="23058" builtinId="9" hidden="1"/>
    <cellStyle name="Followed Hyperlink" xfId="23059" builtinId="9" hidden="1"/>
    <cellStyle name="Followed Hyperlink" xfId="23060" builtinId="9" hidden="1"/>
    <cellStyle name="Followed Hyperlink" xfId="23061" builtinId="9" hidden="1"/>
    <cellStyle name="Followed Hyperlink" xfId="23062" builtinId="9" hidden="1"/>
    <cellStyle name="Followed Hyperlink" xfId="23063" builtinId="9" hidden="1"/>
    <cellStyle name="Followed Hyperlink" xfId="23064" builtinId="9" hidden="1"/>
    <cellStyle name="Followed Hyperlink" xfId="23065" builtinId="9" hidden="1"/>
    <cellStyle name="Followed Hyperlink" xfId="23066" builtinId="9" hidden="1"/>
    <cellStyle name="Followed Hyperlink" xfId="23067" builtinId="9" hidden="1"/>
    <cellStyle name="Followed Hyperlink" xfId="23068" builtinId="9" hidden="1"/>
    <cellStyle name="Followed Hyperlink" xfId="23069" builtinId="9" hidden="1"/>
    <cellStyle name="Followed Hyperlink" xfId="23070" builtinId="9" hidden="1"/>
    <cellStyle name="Followed Hyperlink" xfId="23071" builtinId="9" hidden="1"/>
    <cellStyle name="Followed Hyperlink" xfId="23072" builtinId="9" hidden="1"/>
    <cellStyle name="Followed Hyperlink" xfId="23073" builtinId="9" hidden="1"/>
    <cellStyle name="Followed Hyperlink" xfId="23074" builtinId="9" hidden="1"/>
    <cellStyle name="Followed Hyperlink" xfId="23075" builtinId="9" hidden="1"/>
    <cellStyle name="Followed Hyperlink" xfId="23076" builtinId="9" hidden="1"/>
    <cellStyle name="Followed Hyperlink" xfId="23077" builtinId="9" hidden="1"/>
    <cellStyle name="Followed Hyperlink" xfId="23078" builtinId="9" hidden="1"/>
    <cellStyle name="Followed Hyperlink" xfId="23079" builtinId="9" hidden="1"/>
    <cellStyle name="Followed Hyperlink" xfId="23080" builtinId="9" hidden="1"/>
    <cellStyle name="Followed Hyperlink" xfId="23081" builtinId="9" hidden="1"/>
    <cellStyle name="Followed Hyperlink" xfId="23082" builtinId="9" hidden="1"/>
    <cellStyle name="Followed Hyperlink" xfId="23083" builtinId="9" hidden="1"/>
    <cellStyle name="Followed Hyperlink" xfId="23084" builtinId="9" hidden="1"/>
    <cellStyle name="Followed Hyperlink" xfId="23085" builtinId="9" hidden="1"/>
    <cellStyle name="Followed Hyperlink" xfId="23086" builtinId="9" hidden="1"/>
    <cellStyle name="Followed Hyperlink" xfId="23087" builtinId="9" hidden="1"/>
    <cellStyle name="Followed Hyperlink" xfId="23088" builtinId="9" hidden="1"/>
    <cellStyle name="Followed Hyperlink" xfId="23089" builtinId="9" hidden="1"/>
    <cellStyle name="Followed Hyperlink" xfId="23094" builtinId="9" hidden="1"/>
    <cellStyle name="Followed Hyperlink" xfId="23095" builtinId="9" hidden="1"/>
    <cellStyle name="Followed Hyperlink" xfId="23096" builtinId="9" hidden="1"/>
    <cellStyle name="Followed Hyperlink" xfId="23097" builtinId="9" hidden="1"/>
    <cellStyle name="Followed Hyperlink" xfId="23098" builtinId="9" hidden="1"/>
    <cellStyle name="Followed Hyperlink" xfId="23099" builtinId="9" hidden="1"/>
    <cellStyle name="Followed Hyperlink" xfId="23100" builtinId="9" hidden="1"/>
    <cellStyle name="Followed Hyperlink" xfId="23101" builtinId="9" hidden="1"/>
    <cellStyle name="Followed Hyperlink" xfId="23102" builtinId="9" hidden="1"/>
    <cellStyle name="Followed Hyperlink" xfId="23103" builtinId="9" hidden="1"/>
    <cellStyle name="Followed Hyperlink" xfId="23104" builtinId="9" hidden="1"/>
    <cellStyle name="Followed Hyperlink" xfId="23105" builtinId="9" hidden="1"/>
    <cellStyle name="Followed Hyperlink" xfId="23106" builtinId="9" hidden="1"/>
    <cellStyle name="Followed Hyperlink" xfId="23107" builtinId="9" hidden="1"/>
    <cellStyle name="Followed Hyperlink" xfId="23108" builtinId="9" hidden="1"/>
    <cellStyle name="Followed Hyperlink" xfId="23109" builtinId="9" hidden="1"/>
    <cellStyle name="Followed Hyperlink" xfId="23110" builtinId="9" hidden="1"/>
    <cellStyle name="Followed Hyperlink" xfId="23111" builtinId="9" hidden="1"/>
    <cellStyle name="Followed Hyperlink" xfId="23112" builtinId="9" hidden="1"/>
    <cellStyle name="Followed Hyperlink" xfId="23113" builtinId="9" hidden="1"/>
    <cellStyle name="Followed Hyperlink" xfId="23114" builtinId="9" hidden="1"/>
    <cellStyle name="Followed Hyperlink" xfId="23115" builtinId="9" hidden="1"/>
    <cellStyle name="Followed Hyperlink" xfId="23116" builtinId="9" hidden="1"/>
    <cellStyle name="Followed Hyperlink" xfId="23117" builtinId="9" hidden="1"/>
    <cellStyle name="Followed Hyperlink" xfId="23118" builtinId="9" hidden="1"/>
    <cellStyle name="Followed Hyperlink" xfId="23119" builtinId="9" hidden="1"/>
    <cellStyle name="Followed Hyperlink" xfId="23120" builtinId="9" hidden="1"/>
    <cellStyle name="Followed Hyperlink" xfId="23121" builtinId="9" hidden="1"/>
    <cellStyle name="Followed Hyperlink" xfId="23122" builtinId="9" hidden="1"/>
    <cellStyle name="Followed Hyperlink" xfId="23123" builtinId="9" hidden="1"/>
    <cellStyle name="Followed Hyperlink" xfId="23124" builtinId="9" hidden="1"/>
    <cellStyle name="Followed Hyperlink" xfId="23125" builtinId="9" hidden="1"/>
    <cellStyle name="Followed Hyperlink" xfId="23126" builtinId="9" hidden="1"/>
    <cellStyle name="Followed Hyperlink" xfId="23127" builtinId="9" hidden="1"/>
    <cellStyle name="Followed Hyperlink" xfId="23128" builtinId="9" hidden="1"/>
    <cellStyle name="Followed Hyperlink" xfId="23129" builtinId="9" hidden="1"/>
    <cellStyle name="Followed Hyperlink" xfId="23130" builtinId="9" hidden="1"/>
    <cellStyle name="Followed Hyperlink" xfId="23131" builtinId="9" hidden="1"/>
    <cellStyle name="Followed Hyperlink" xfId="23132" builtinId="9" hidden="1"/>
    <cellStyle name="Followed Hyperlink" xfId="23133" builtinId="9" hidden="1"/>
    <cellStyle name="Followed Hyperlink" xfId="23134" builtinId="9" hidden="1"/>
    <cellStyle name="Followed Hyperlink" xfId="23135" builtinId="9" hidden="1"/>
    <cellStyle name="Followed Hyperlink" xfId="23136" builtinId="9" hidden="1"/>
    <cellStyle name="Followed Hyperlink" xfId="23137" builtinId="9" hidden="1"/>
    <cellStyle name="Followed Hyperlink" xfId="23138" builtinId="9" hidden="1"/>
    <cellStyle name="Followed Hyperlink" xfId="23139" builtinId="9" hidden="1"/>
    <cellStyle name="Followed Hyperlink" xfId="23140" builtinId="9" hidden="1"/>
    <cellStyle name="Followed Hyperlink" xfId="23141" builtinId="9" hidden="1"/>
    <cellStyle name="Followed Hyperlink" xfId="23142" builtinId="9" hidden="1"/>
    <cellStyle name="Followed Hyperlink" xfId="23143" builtinId="9" hidden="1"/>
    <cellStyle name="Followed Hyperlink" xfId="23144" builtinId="9" hidden="1"/>
    <cellStyle name="Followed Hyperlink" xfId="23145" builtinId="9" hidden="1"/>
    <cellStyle name="Followed Hyperlink" xfId="23146" builtinId="9" hidden="1"/>
    <cellStyle name="Followed Hyperlink" xfId="23147" builtinId="9" hidden="1"/>
    <cellStyle name="Followed Hyperlink" xfId="23148" builtinId="9" hidden="1"/>
    <cellStyle name="Followed Hyperlink" xfId="23149" builtinId="9" hidden="1"/>
    <cellStyle name="Followed Hyperlink" xfId="23150" builtinId="9" hidden="1"/>
    <cellStyle name="Followed Hyperlink" xfId="23151" builtinId="9" hidden="1"/>
    <cellStyle name="Followed Hyperlink" xfId="23153" builtinId="9" hidden="1"/>
    <cellStyle name="Followed Hyperlink" xfId="23154" builtinId="9" hidden="1"/>
    <cellStyle name="Followed Hyperlink" xfId="23155" builtinId="9" hidden="1"/>
    <cellStyle name="Followed Hyperlink" xfId="23156" builtinId="9" hidden="1"/>
    <cellStyle name="Followed Hyperlink" xfId="23157" builtinId="9" hidden="1"/>
    <cellStyle name="Followed Hyperlink" xfId="23158" builtinId="9" hidden="1"/>
    <cellStyle name="Followed Hyperlink" xfId="23159" builtinId="9" hidden="1"/>
    <cellStyle name="Followed Hyperlink" xfId="23160" builtinId="9" hidden="1"/>
    <cellStyle name="Followed Hyperlink" xfId="23161" builtinId="9" hidden="1"/>
    <cellStyle name="Followed Hyperlink" xfId="23162" builtinId="9" hidden="1"/>
    <cellStyle name="Followed Hyperlink" xfId="23163" builtinId="9" hidden="1"/>
    <cellStyle name="Followed Hyperlink" xfId="23164" builtinId="9" hidden="1"/>
    <cellStyle name="Followed Hyperlink" xfId="23165" builtinId="9" hidden="1"/>
    <cellStyle name="Followed Hyperlink" xfId="23166" builtinId="9" hidden="1"/>
    <cellStyle name="Followed Hyperlink" xfId="23182" builtinId="9" hidden="1"/>
    <cellStyle name="Followed Hyperlink" xfId="23206" builtinId="9" hidden="1"/>
    <cellStyle name="Followed Hyperlink" xfId="23207" builtinId="9" hidden="1"/>
    <cellStyle name="Followed Hyperlink" xfId="23208" builtinId="9" hidden="1"/>
    <cellStyle name="Followed Hyperlink" xfId="23209" builtinId="9" hidden="1"/>
    <cellStyle name="Followed Hyperlink" xfId="23210" builtinId="9" hidden="1"/>
    <cellStyle name="Followed Hyperlink" xfId="23211" builtinId="9" hidden="1"/>
    <cellStyle name="Followed Hyperlink" xfId="23212" builtinId="9" hidden="1"/>
    <cellStyle name="Followed Hyperlink" xfId="23213" builtinId="9" hidden="1"/>
    <cellStyle name="Followed Hyperlink" xfId="23214" builtinId="9" hidden="1"/>
    <cellStyle name="Followed Hyperlink" xfId="23215" builtinId="9" hidden="1"/>
    <cellStyle name="Followed Hyperlink" xfId="23216" builtinId="9" hidden="1"/>
    <cellStyle name="Followed Hyperlink" xfId="23217" builtinId="9" hidden="1"/>
    <cellStyle name="Followed Hyperlink" xfId="23218" builtinId="9" hidden="1"/>
    <cellStyle name="Followed Hyperlink" xfId="23219" builtinId="9" hidden="1"/>
    <cellStyle name="Followed Hyperlink" xfId="23220" builtinId="9" hidden="1"/>
    <cellStyle name="Followed Hyperlink" xfId="23221" builtinId="9" hidden="1"/>
    <cellStyle name="Followed Hyperlink" xfId="23222" builtinId="9" hidden="1"/>
    <cellStyle name="Followed Hyperlink" xfId="23223" builtinId="9" hidden="1"/>
    <cellStyle name="Followed Hyperlink" xfId="23224" builtinId="9" hidden="1"/>
    <cellStyle name="Followed Hyperlink" xfId="23225" builtinId="9" hidden="1"/>
    <cellStyle name="Followed Hyperlink" xfId="23226" builtinId="9" hidden="1"/>
    <cellStyle name="Followed Hyperlink" xfId="23227" builtinId="9" hidden="1"/>
    <cellStyle name="Followed Hyperlink" xfId="23228" builtinId="9" hidden="1"/>
    <cellStyle name="Followed Hyperlink" xfId="23229" builtinId="9" hidden="1"/>
    <cellStyle name="Followed Hyperlink" xfId="23230" builtinId="9" hidden="1"/>
    <cellStyle name="Followed Hyperlink" xfId="23231" builtinId="9" hidden="1"/>
    <cellStyle name="Followed Hyperlink" xfId="23232" builtinId="9" hidden="1"/>
    <cellStyle name="Followed Hyperlink" xfId="23233" builtinId="9" hidden="1"/>
    <cellStyle name="Followed Hyperlink" xfId="23234" builtinId="9" hidden="1"/>
    <cellStyle name="Followed Hyperlink" xfId="23235" builtinId="9" hidden="1"/>
    <cellStyle name="Followed Hyperlink" xfId="23236" builtinId="9" hidden="1"/>
    <cellStyle name="Followed Hyperlink" xfId="23237" builtinId="9" hidden="1"/>
    <cellStyle name="Followed Hyperlink" xfId="23238" builtinId="9" hidden="1"/>
    <cellStyle name="Followed Hyperlink" xfId="23239" builtinId="9" hidden="1"/>
    <cellStyle name="Followed Hyperlink" xfId="23240" builtinId="9" hidden="1"/>
    <cellStyle name="Followed Hyperlink" xfId="23241" builtinId="9" hidden="1"/>
    <cellStyle name="Followed Hyperlink" xfId="23242" builtinId="9" hidden="1"/>
    <cellStyle name="Followed Hyperlink" xfId="23243" builtinId="9" hidden="1"/>
    <cellStyle name="Followed Hyperlink" xfId="23244" builtinId="9" hidden="1"/>
    <cellStyle name="Followed Hyperlink" xfId="23245" builtinId="9" hidden="1"/>
    <cellStyle name="Followed Hyperlink" xfId="23246" builtinId="9" hidden="1"/>
    <cellStyle name="Followed Hyperlink" xfId="23247" builtinId="9" hidden="1"/>
    <cellStyle name="Followed Hyperlink" xfId="23248" builtinId="9" hidden="1"/>
    <cellStyle name="Followed Hyperlink" xfId="23249" builtinId="9" hidden="1"/>
    <cellStyle name="Followed Hyperlink" xfId="23250" builtinId="9" hidden="1"/>
    <cellStyle name="Followed Hyperlink" xfId="23251" builtinId="9" hidden="1"/>
    <cellStyle name="Followed Hyperlink" xfId="23252" builtinId="9" hidden="1"/>
    <cellStyle name="Followed Hyperlink" xfId="23253" builtinId="9" hidden="1"/>
    <cellStyle name="Followed Hyperlink" xfId="23254" builtinId="9" hidden="1"/>
    <cellStyle name="Followed Hyperlink" xfId="23255" builtinId="9" hidden="1"/>
    <cellStyle name="Followed Hyperlink" xfId="23256" builtinId="9" hidden="1"/>
    <cellStyle name="Followed Hyperlink" xfId="23257" builtinId="9" hidden="1"/>
    <cellStyle name="Followed Hyperlink" xfId="23258" builtinId="9" hidden="1"/>
    <cellStyle name="Followed Hyperlink" xfId="23259" builtinId="9" hidden="1"/>
    <cellStyle name="Followed Hyperlink" xfId="23260" builtinId="9" hidden="1"/>
    <cellStyle name="Followed Hyperlink" xfId="23261" builtinId="9" hidden="1"/>
    <cellStyle name="Followed Hyperlink" xfId="23262" builtinId="9" hidden="1"/>
    <cellStyle name="Followed Hyperlink" xfId="23263" builtinId="9" hidden="1"/>
    <cellStyle name="Followed Hyperlink" xfId="23264" builtinId="9" hidden="1"/>
    <cellStyle name="Followed Hyperlink" xfId="23265" builtinId="9" hidden="1"/>
    <cellStyle name="Followed Hyperlink" xfId="23266" builtinId="9" hidden="1"/>
    <cellStyle name="Followed Hyperlink" xfId="23267" builtinId="9" hidden="1"/>
    <cellStyle name="Followed Hyperlink" xfId="23268" builtinId="9" hidden="1"/>
    <cellStyle name="Followed Hyperlink" xfId="23269" builtinId="9" hidden="1"/>
    <cellStyle name="Followed Hyperlink" xfId="23270" builtinId="9" hidden="1"/>
    <cellStyle name="Followed Hyperlink" xfId="23271" builtinId="9" hidden="1"/>
    <cellStyle name="Followed Hyperlink" xfId="23272" builtinId="9" hidden="1"/>
    <cellStyle name="Followed Hyperlink" xfId="23273" builtinId="9" hidden="1"/>
    <cellStyle name="Followed Hyperlink" xfId="23274" builtinId="9" hidden="1"/>
    <cellStyle name="Followed Hyperlink" xfId="23275" builtinId="9" hidden="1"/>
    <cellStyle name="Followed Hyperlink" xfId="23276" builtinId="9" hidden="1"/>
    <cellStyle name="Followed Hyperlink" xfId="23277" builtinId="9" hidden="1"/>
    <cellStyle name="Followed Hyperlink" xfId="23278" builtinId="9" hidden="1"/>
    <cellStyle name="Followed Hyperlink" xfId="23279" builtinId="9" hidden="1"/>
    <cellStyle name="Followed Hyperlink" xfId="23280" builtinId="9" hidden="1"/>
    <cellStyle name="Followed Hyperlink" xfId="23281" builtinId="9" hidden="1"/>
    <cellStyle name="Followed Hyperlink" xfId="23282" builtinId="9" hidden="1"/>
    <cellStyle name="Followed Hyperlink" xfId="23283" builtinId="9" hidden="1"/>
    <cellStyle name="Followed Hyperlink" xfId="23284" builtinId="9" hidden="1"/>
    <cellStyle name="Followed Hyperlink" xfId="23285" builtinId="9" hidden="1"/>
    <cellStyle name="Followed Hyperlink" xfId="23286" builtinId="9" hidden="1"/>
    <cellStyle name="Followed Hyperlink" xfId="23287" builtinId="9" hidden="1"/>
    <cellStyle name="Followed Hyperlink" xfId="23288" builtinId="9" hidden="1"/>
    <cellStyle name="Followed Hyperlink" xfId="23289" builtinId="9" hidden="1"/>
    <cellStyle name="Followed Hyperlink" xfId="23290" builtinId="9" hidden="1"/>
    <cellStyle name="Followed Hyperlink" xfId="23291" builtinId="9" hidden="1"/>
    <cellStyle name="Followed Hyperlink" xfId="23292" builtinId="9" hidden="1"/>
    <cellStyle name="Followed Hyperlink" xfId="23293" builtinId="9" hidden="1"/>
    <cellStyle name="Followed Hyperlink" xfId="23294" builtinId="9" hidden="1"/>
    <cellStyle name="Followed Hyperlink" xfId="23295" builtinId="9" hidden="1"/>
    <cellStyle name="Followed Hyperlink" xfId="23296" builtinId="9" hidden="1"/>
    <cellStyle name="Followed Hyperlink" xfId="23297" builtinId="9" hidden="1"/>
    <cellStyle name="Followed Hyperlink" xfId="23298" builtinId="9" hidden="1"/>
    <cellStyle name="Followed Hyperlink" xfId="23299" builtinId="9" hidden="1"/>
    <cellStyle name="Followed Hyperlink" xfId="23300" builtinId="9" hidden="1"/>
    <cellStyle name="Followed Hyperlink" xfId="23301" builtinId="9" hidden="1"/>
    <cellStyle name="Followed Hyperlink" xfId="23302" builtinId="9" hidden="1"/>
    <cellStyle name="Followed Hyperlink" xfId="23303" builtinId="9" hidden="1"/>
    <cellStyle name="Followed Hyperlink" xfId="23304" builtinId="9" hidden="1"/>
    <cellStyle name="Followed Hyperlink" xfId="23305" builtinId="9" hidden="1"/>
    <cellStyle name="Followed Hyperlink" xfId="23306" builtinId="9" hidden="1"/>
    <cellStyle name="Followed Hyperlink" xfId="23307" builtinId="9" hidden="1"/>
    <cellStyle name="Followed Hyperlink" xfId="23308" builtinId="9" hidden="1"/>
    <cellStyle name="Followed Hyperlink" xfId="23309" builtinId="9" hidden="1"/>
    <cellStyle name="Followed Hyperlink" xfId="23310" builtinId="9" hidden="1"/>
    <cellStyle name="Followed Hyperlink" xfId="23311" builtinId="9" hidden="1"/>
    <cellStyle name="Followed Hyperlink" xfId="23312" builtinId="9" hidden="1"/>
    <cellStyle name="Followed Hyperlink" xfId="23313" builtinId="9" hidden="1"/>
    <cellStyle name="Followed Hyperlink" xfId="23314" builtinId="9" hidden="1"/>
    <cellStyle name="Followed Hyperlink" xfId="23315" builtinId="9" hidden="1"/>
    <cellStyle name="Followed Hyperlink" xfId="23316" builtinId="9" hidden="1"/>
    <cellStyle name="Followed Hyperlink" xfId="23317" builtinId="9" hidden="1"/>
    <cellStyle name="Followed Hyperlink" xfId="23318" builtinId="9" hidden="1"/>
    <cellStyle name="Followed Hyperlink" xfId="23319" builtinId="9" hidden="1"/>
    <cellStyle name="Followed Hyperlink" xfId="23320" builtinId="9" hidden="1"/>
    <cellStyle name="Followed Hyperlink" xfId="23321" builtinId="9" hidden="1"/>
    <cellStyle name="Followed Hyperlink" xfId="23322" builtinId="9" hidden="1"/>
    <cellStyle name="Followed Hyperlink" xfId="23323" builtinId="9" hidden="1"/>
    <cellStyle name="Followed Hyperlink" xfId="23324" builtinId="9" hidden="1"/>
    <cellStyle name="Followed Hyperlink" xfId="23325" builtinId="9" hidden="1"/>
    <cellStyle name="Followed Hyperlink" xfId="23326" builtinId="9" hidden="1"/>
    <cellStyle name="Followed Hyperlink" xfId="23327" builtinId="9" hidden="1"/>
    <cellStyle name="Followed Hyperlink" xfId="23328" builtinId="9" hidden="1"/>
    <cellStyle name="Followed Hyperlink" xfId="23329" builtinId="9" hidden="1"/>
    <cellStyle name="Followed Hyperlink" xfId="23330" builtinId="9" hidden="1"/>
    <cellStyle name="Followed Hyperlink" xfId="23331" builtinId="9" hidden="1"/>
    <cellStyle name="Followed Hyperlink" xfId="23332" builtinId="9" hidden="1"/>
    <cellStyle name="Followed Hyperlink" xfId="23333" builtinId="9" hidden="1"/>
    <cellStyle name="Followed Hyperlink" xfId="23334" builtinId="9" hidden="1"/>
    <cellStyle name="Followed Hyperlink" xfId="23335" builtinId="9" hidden="1"/>
    <cellStyle name="Followed Hyperlink" xfId="23336" builtinId="9" hidden="1"/>
    <cellStyle name="Followed Hyperlink" xfId="23337" builtinId="9" hidden="1"/>
    <cellStyle name="Followed Hyperlink" xfId="23338" builtinId="9" hidden="1"/>
    <cellStyle name="Followed Hyperlink" xfId="23339" builtinId="9" hidden="1"/>
    <cellStyle name="Followed Hyperlink" xfId="23340" builtinId="9" hidden="1"/>
    <cellStyle name="Followed Hyperlink" xfId="23341" builtinId="9" hidden="1"/>
    <cellStyle name="Followed Hyperlink" xfId="23342" builtinId="9" hidden="1"/>
    <cellStyle name="Followed Hyperlink" xfId="23343" builtinId="9" hidden="1"/>
    <cellStyle name="Followed Hyperlink" xfId="23344" builtinId="9" hidden="1"/>
    <cellStyle name="Followed Hyperlink" xfId="23345" builtinId="9" hidden="1"/>
    <cellStyle name="Followed Hyperlink" xfId="23346" builtinId="9" hidden="1"/>
    <cellStyle name="Followed Hyperlink" xfId="23347" builtinId="9" hidden="1"/>
    <cellStyle name="Followed Hyperlink" xfId="23348" builtinId="9" hidden="1"/>
    <cellStyle name="Followed Hyperlink" xfId="23350" builtinId="9" hidden="1"/>
    <cellStyle name="Followed Hyperlink" xfId="23152" builtinId="9" hidden="1"/>
    <cellStyle name="Followed Hyperlink" xfId="23168" builtinId="9" hidden="1"/>
    <cellStyle name="Followed Hyperlink" xfId="23171" builtinId="9" hidden="1"/>
    <cellStyle name="Followed Hyperlink" xfId="23092" builtinId="9" hidden="1"/>
    <cellStyle name="Followed Hyperlink" xfId="23090" builtinId="9" hidden="1"/>
    <cellStyle name="Followed Hyperlink" xfId="23175" builtinId="9" hidden="1"/>
    <cellStyle name="Followed Hyperlink" xfId="23167" builtinId="9" hidden="1"/>
    <cellStyle name="Followed Hyperlink" xfId="23177" builtinId="9" hidden="1"/>
    <cellStyle name="Followed Hyperlink" xfId="23178" builtinId="9" hidden="1"/>
    <cellStyle name="Followed Hyperlink" xfId="23172" builtinId="9" hidden="1"/>
    <cellStyle name="Followed Hyperlink" xfId="23169" builtinId="9" hidden="1"/>
    <cellStyle name="Followed Hyperlink" xfId="23174" builtinId="9" hidden="1"/>
    <cellStyle name="Followed Hyperlink" xfId="23201" builtinId="9" hidden="1"/>
    <cellStyle name="Followed Hyperlink" xfId="23194" builtinId="9" hidden="1"/>
    <cellStyle name="Followed Hyperlink" xfId="23187" builtinId="9" hidden="1"/>
    <cellStyle name="Followed Hyperlink" xfId="23203" builtinId="9" hidden="1"/>
    <cellStyle name="Followed Hyperlink" xfId="23192" builtinId="9" hidden="1"/>
    <cellStyle name="Followed Hyperlink" xfId="23173" builtinId="9" hidden="1"/>
    <cellStyle name="Followed Hyperlink" xfId="23189" builtinId="9" hidden="1"/>
    <cellStyle name="Followed Hyperlink" xfId="23093" builtinId="9" hidden="1"/>
    <cellStyle name="Followed Hyperlink" xfId="23198" builtinId="9" hidden="1"/>
    <cellStyle name="Followed Hyperlink" xfId="23191" builtinId="9" hidden="1"/>
    <cellStyle name="Followed Hyperlink" xfId="23091" builtinId="9" hidden="1"/>
    <cellStyle name="Followed Hyperlink" xfId="23196" builtinId="9" hidden="1"/>
    <cellStyle name="Followed Hyperlink" xfId="23193" builtinId="9" hidden="1"/>
    <cellStyle name="Followed Hyperlink" xfId="23186" builtinId="9" hidden="1"/>
    <cellStyle name="Followed Hyperlink" xfId="23202" builtinId="9" hidden="1"/>
    <cellStyle name="Followed Hyperlink" xfId="23195" builtinId="9" hidden="1"/>
    <cellStyle name="Followed Hyperlink" xfId="23184" builtinId="9" hidden="1"/>
    <cellStyle name="Followed Hyperlink" xfId="23197" builtinId="9" hidden="1"/>
    <cellStyle name="Followed Hyperlink" xfId="23190" builtinId="9" hidden="1"/>
    <cellStyle name="Followed Hyperlink" xfId="23183" builtinId="9" hidden="1"/>
    <cellStyle name="Followed Hyperlink" xfId="23199" builtinId="9" hidden="1"/>
    <cellStyle name="Followed Hyperlink" xfId="23188" builtinId="9" hidden="1"/>
    <cellStyle name="Followed Hyperlink" xfId="23200" builtinId="9" hidden="1"/>
    <cellStyle name="Followed Hyperlink" xfId="23351" builtinId="9" hidden="1"/>
    <cellStyle name="Followed Hyperlink" xfId="23352" builtinId="9" hidden="1"/>
    <cellStyle name="Followed Hyperlink" xfId="23353" builtinId="9" hidden="1"/>
    <cellStyle name="Followed Hyperlink" xfId="23354" builtinId="9" hidden="1"/>
    <cellStyle name="Followed Hyperlink" xfId="23355" builtinId="9" hidden="1"/>
    <cellStyle name="Followed Hyperlink" xfId="23356" builtinId="9" hidden="1"/>
    <cellStyle name="Followed Hyperlink" xfId="23357" builtinId="9" hidden="1"/>
    <cellStyle name="Followed Hyperlink" xfId="23358" builtinId="9" hidden="1"/>
    <cellStyle name="Followed Hyperlink" xfId="23359" builtinId="9" hidden="1"/>
    <cellStyle name="Followed Hyperlink" xfId="23360" builtinId="9" hidden="1"/>
    <cellStyle name="Followed Hyperlink" xfId="23361" builtinId="9" hidden="1"/>
    <cellStyle name="Followed Hyperlink" xfId="23362" builtinId="9" hidden="1"/>
    <cellStyle name="Followed Hyperlink" xfId="23363" builtinId="9" hidden="1"/>
    <cellStyle name="Followed Hyperlink" xfId="23364" builtinId="9" hidden="1"/>
    <cellStyle name="Followed Hyperlink" xfId="23365" builtinId="9" hidden="1"/>
    <cellStyle name="Followed Hyperlink" xfId="23366" builtinId="9" hidden="1"/>
    <cellStyle name="Followed Hyperlink" xfId="23367" builtinId="9" hidden="1"/>
    <cellStyle name="Followed Hyperlink" xfId="23368" builtinId="9" hidden="1"/>
    <cellStyle name="Followed Hyperlink" xfId="23369" builtinId="9" hidden="1"/>
    <cellStyle name="Followed Hyperlink" xfId="23370" builtinId="9" hidden="1"/>
    <cellStyle name="Followed Hyperlink" xfId="23371" builtinId="9" hidden="1"/>
    <cellStyle name="Followed Hyperlink" xfId="23372" builtinId="9" hidden="1"/>
    <cellStyle name="Followed Hyperlink" xfId="23374" builtinId="9" hidden="1"/>
    <cellStyle name="Followed Hyperlink" xfId="23375" builtinId="9" hidden="1"/>
    <cellStyle name="Followed Hyperlink" xfId="23376" builtinId="9" hidden="1"/>
    <cellStyle name="Followed Hyperlink" xfId="23377" builtinId="9" hidden="1"/>
    <cellStyle name="Followed Hyperlink" xfId="23378" builtinId="9" hidden="1"/>
    <cellStyle name="Followed Hyperlink" xfId="23379" builtinId="9" hidden="1"/>
    <cellStyle name="Followed Hyperlink" xfId="23380" builtinId="9" hidden="1"/>
    <cellStyle name="Followed Hyperlink" xfId="23381" builtinId="9" hidden="1"/>
    <cellStyle name="Followed Hyperlink" xfId="23382" builtinId="9" hidden="1"/>
    <cellStyle name="Followed Hyperlink" xfId="23383" builtinId="9" hidden="1"/>
    <cellStyle name="Followed Hyperlink" xfId="23384" builtinId="9" hidden="1"/>
    <cellStyle name="Followed Hyperlink" xfId="23385" builtinId="9" hidden="1"/>
    <cellStyle name="Followed Hyperlink" xfId="23386" builtinId="9" hidden="1"/>
    <cellStyle name="Followed Hyperlink" xfId="23387" builtinId="9" hidden="1"/>
    <cellStyle name="Followed Hyperlink" xfId="23422" builtinId="9" hidden="1"/>
    <cellStyle name="Followed Hyperlink" xfId="23421" builtinId="9" hidden="1"/>
    <cellStyle name="Followed Hyperlink" xfId="23180" builtinId="9" hidden="1"/>
    <cellStyle name="Followed Hyperlink" xfId="23181" builtinId="9" hidden="1"/>
    <cellStyle name="Followed Hyperlink" xfId="23396" builtinId="9" hidden="1"/>
    <cellStyle name="Followed Hyperlink" xfId="23394" builtinId="9" hidden="1"/>
    <cellStyle name="Followed Hyperlink" xfId="23373" builtinId="9" hidden="1"/>
    <cellStyle name="Followed Hyperlink" xfId="23391" builtinId="9" hidden="1"/>
    <cellStyle name="Followed Hyperlink" xfId="23390" builtinId="9" hidden="1"/>
    <cellStyle name="Followed Hyperlink" xfId="23389" builtinId="9" hidden="1"/>
    <cellStyle name="Followed Hyperlink" xfId="23388" builtinId="9" hidden="1"/>
    <cellStyle name="Followed Hyperlink" xfId="23392" builtinId="9" hidden="1"/>
    <cellStyle name="Followed Hyperlink" xfId="23398" builtinId="9" hidden="1"/>
    <cellStyle name="Followed Hyperlink" xfId="23397" builtinId="9" hidden="1"/>
    <cellStyle name="Followed Hyperlink" xfId="23395" builtinId="9" hidden="1"/>
    <cellStyle name="Followed Hyperlink" xfId="23393" builtinId="9" hidden="1"/>
    <cellStyle name="Followed Hyperlink" xfId="23417" builtinId="9" hidden="1"/>
    <cellStyle name="Followed Hyperlink" xfId="23413" builtinId="9" hidden="1"/>
    <cellStyle name="Followed Hyperlink" xfId="23409" builtinId="9" hidden="1"/>
    <cellStyle name="Followed Hyperlink" xfId="23405" builtinId="9" hidden="1"/>
    <cellStyle name="Followed Hyperlink" xfId="23401" builtinId="9" hidden="1"/>
    <cellStyle name="Followed Hyperlink" xfId="23176" builtinId="9" hidden="1"/>
    <cellStyle name="Followed Hyperlink" xfId="23420" builtinId="9" hidden="1"/>
    <cellStyle name="Followed Hyperlink" xfId="23416" builtinId="9" hidden="1"/>
    <cellStyle name="Followed Hyperlink" xfId="23412" builtinId="9" hidden="1"/>
    <cellStyle name="Followed Hyperlink" xfId="23408" builtinId="9" hidden="1"/>
    <cellStyle name="Followed Hyperlink" xfId="23404" builtinId="9" hidden="1"/>
    <cellStyle name="Followed Hyperlink" xfId="23400" builtinId="9" hidden="1"/>
    <cellStyle name="Followed Hyperlink" xfId="23419" builtinId="9" hidden="1"/>
    <cellStyle name="Followed Hyperlink" xfId="23415" builtinId="9" hidden="1"/>
    <cellStyle name="Followed Hyperlink" xfId="23411" builtinId="9" hidden="1"/>
    <cellStyle name="Followed Hyperlink" xfId="23407" builtinId="9" hidden="1"/>
    <cellStyle name="Followed Hyperlink" xfId="23403" builtinId="9" hidden="1"/>
    <cellStyle name="Followed Hyperlink" xfId="23423" builtinId="9" hidden="1"/>
    <cellStyle name="Followed Hyperlink" xfId="23170" builtinId="9" hidden="1"/>
    <cellStyle name="Followed Hyperlink" xfId="23418" builtinId="9" hidden="1"/>
    <cellStyle name="Followed Hyperlink" xfId="23414" builtinId="9" hidden="1"/>
    <cellStyle name="Followed Hyperlink" xfId="23410" builtinId="9" hidden="1"/>
    <cellStyle name="Followed Hyperlink" xfId="23406" builtinId="9" hidden="1"/>
    <cellStyle name="Followed Hyperlink" xfId="23402" builtinId="9" hidden="1"/>
    <cellStyle name="Followed Hyperlink" xfId="23399" builtinId="9" hidden="1"/>
    <cellStyle name="Followed Hyperlink" xfId="23424" builtinId="9" hidden="1"/>
    <cellStyle name="Followed Hyperlink" xfId="23425" builtinId="9" hidden="1"/>
    <cellStyle name="Followed Hyperlink" xfId="23426" builtinId="9" hidden="1"/>
    <cellStyle name="Followed Hyperlink" xfId="23427" builtinId="9" hidden="1"/>
    <cellStyle name="Followed Hyperlink" xfId="23428" builtinId="9" hidden="1"/>
    <cellStyle name="Followed Hyperlink" xfId="23429" builtinId="9" hidden="1"/>
    <cellStyle name="Followed Hyperlink" xfId="23430" builtinId="9" hidden="1"/>
    <cellStyle name="Followed Hyperlink" xfId="23431" builtinId="9" hidden="1"/>
    <cellStyle name="Followed Hyperlink" xfId="23432" builtinId="9" hidden="1"/>
    <cellStyle name="Followed Hyperlink" xfId="23433" builtinId="9" hidden="1"/>
    <cellStyle name="Followed Hyperlink" xfId="23434" builtinId="9" hidden="1"/>
    <cellStyle name="Followed Hyperlink" xfId="23435" builtinId="9" hidden="1"/>
    <cellStyle name="Followed Hyperlink" xfId="23436" builtinId="9" hidden="1"/>
    <cellStyle name="Followed Hyperlink" xfId="23437" builtinId="9" hidden="1"/>
    <cellStyle name="Followed Hyperlink" xfId="23438" builtinId="9" hidden="1"/>
    <cellStyle name="Followed Hyperlink" xfId="23439" builtinId="9" hidden="1"/>
    <cellStyle name="Followed Hyperlink" xfId="23440" builtinId="9" hidden="1"/>
    <cellStyle name="Followed Hyperlink" xfId="23441" builtinId="9" hidden="1"/>
    <cellStyle name="Followed Hyperlink" xfId="23442" builtinId="9" hidden="1"/>
    <cellStyle name="Followed Hyperlink" xfId="23443" builtinId="9" hidden="1"/>
    <cellStyle name="Followed Hyperlink" xfId="23444" builtinId="9" hidden="1"/>
    <cellStyle name="Followed Hyperlink" xfId="23445" builtinId="9" hidden="1"/>
    <cellStyle name="Followed Hyperlink" xfId="23446" builtinId="9" hidden="1"/>
    <cellStyle name="Followed Hyperlink" xfId="23447" builtinId="9" hidden="1"/>
    <cellStyle name="Followed Hyperlink" xfId="23448" builtinId="9" hidden="1"/>
    <cellStyle name="Followed Hyperlink" xfId="23449" builtinId="9" hidden="1"/>
    <cellStyle name="Followed Hyperlink" xfId="23450" builtinId="9" hidden="1"/>
    <cellStyle name="Followed Hyperlink" xfId="23451" builtinId="9" hidden="1"/>
    <cellStyle name="Followed Hyperlink" xfId="23452" builtinId="9" hidden="1"/>
    <cellStyle name="Followed Hyperlink" xfId="23453" builtinId="9" hidden="1"/>
    <cellStyle name="Followed Hyperlink" xfId="23454" builtinId="9" hidden="1"/>
    <cellStyle name="Followed Hyperlink" xfId="23459" builtinId="9" hidden="1"/>
    <cellStyle name="Followed Hyperlink" xfId="23460" builtinId="9" hidden="1"/>
    <cellStyle name="Followed Hyperlink" xfId="23461" builtinId="9" hidden="1"/>
    <cellStyle name="Followed Hyperlink" xfId="23462" builtinId="9" hidden="1"/>
    <cellStyle name="Followed Hyperlink" xfId="23463" builtinId="9" hidden="1"/>
    <cellStyle name="Followed Hyperlink" xfId="23464" builtinId="9" hidden="1"/>
    <cellStyle name="Followed Hyperlink" xfId="23465" builtinId="9" hidden="1"/>
    <cellStyle name="Followed Hyperlink" xfId="23466" builtinId="9" hidden="1"/>
    <cellStyle name="Followed Hyperlink" xfId="23467" builtinId="9" hidden="1"/>
    <cellStyle name="Followed Hyperlink" xfId="23468" builtinId="9" hidden="1"/>
    <cellStyle name="Followed Hyperlink" xfId="23469" builtinId="9" hidden="1"/>
    <cellStyle name="Followed Hyperlink" xfId="23470" builtinId="9" hidden="1"/>
    <cellStyle name="Followed Hyperlink" xfId="23471" builtinId="9" hidden="1"/>
    <cellStyle name="Followed Hyperlink" xfId="23472" builtinId="9" hidden="1"/>
    <cellStyle name="Followed Hyperlink" xfId="23473" builtinId="9" hidden="1"/>
    <cellStyle name="Followed Hyperlink" xfId="23474" builtinId="9" hidden="1"/>
    <cellStyle name="Followed Hyperlink" xfId="23475" builtinId="9" hidden="1"/>
    <cellStyle name="Followed Hyperlink" xfId="23476" builtinId="9" hidden="1"/>
    <cellStyle name="Followed Hyperlink" xfId="23477" builtinId="9" hidden="1"/>
    <cellStyle name="Followed Hyperlink" xfId="23478" builtinId="9" hidden="1"/>
    <cellStyle name="Followed Hyperlink" xfId="23479" builtinId="9" hidden="1"/>
    <cellStyle name="Followed Hyperlink" xfId="23480" builtinId="9" hidden="1"/>
    <cellStyle name="Followed Hyperlink" xfId="23481" builtinId="9" hidden="1"/>
    <cellStyle name="Followed Hyperlink" xfId="23482" builtinId="9" hidden="1"/>
    <cellStyle name="Followed Hyperlink" xfId="23483" builtinId="9" hidden="1"/>
    <cellStyle name="Followed Hyperlink" xfId="23484" builtinId="9" hidden="1"/>
    <cellStyle name="Followed Hyperlink" xfId="23485" builtinId="9" hidden="1"/>
    <cellStyle name="Followed Hyperlink" xfId="23486" builtinId="9" hidden="1"/>
    <cellStyle name="Followed Hyperlink" xfId="23487" builtinId="9" hidden="1"/>
    <cellStyle name="Followed Hyperlink" xfId="23488" builtinId="9" hidden="1"/>
    <cellStyle name="Followed Hyperlink" xfId="23489" builtinId="9" hidden="1"/>
    <cellStyle name="Followed Hyperlink" xfId="23490" builtinId="9" hidden="1"/>
    <cellStyle name="Followed Hyperlink" xfId="23491" builtinId="9" hidden="1"/>
    <cellStyle name="Followed Hyperlink" xfId="23492" builtinId="9" hidden="1"/>
    <cellStyle name="Followed Hyperlink" xfId="23493" builtinId="9" hidden="1"/>
    <cellStyle name="Followed Hyperlink" xfId="23494" builtinId="9" hidden="1"/>
    <cellStyle name="Followed Hyperlink" xfId="23495" builtinId="9" hidden="1"/>
    <cellStyle name="Followed Hyperlink" xfId="23496" builtinId="9" hidden="1"/>
    <cellStyle name="Followed Hyperlink" xfId="23497" builtinId="9" hidden="1"/>
    <cellStyle name="Followed Hyperlink" xfId="23498" builtinId="9" hidden="1"/>
    <cellStyle name="Followed Hyperlink" xfId="23499" builtinId="9" hidden="1"/>
    <cellStyle name="Followed Hyperlink" xfId="23500" builtinId="9" hidden="1"/>
    <cellStyle name="Followed Hyperlink" xfId="23501" builtinId="9" hidden="1"/>
    <cellStyle name="Followed Hyperlink" xfId="23502" builtinId="9" hidden="1"/>
    <cellStyle name="Followed Hyperlink" xfId="23503" builtinId="9" hidden="1"/>
    <cellStyle name="Followed Hyperlink" xfId="23504" builtinId="9" hidden="1"/>
    <cellStyle name="Followed Hyperlink" xfId="23505" builtinId="9" hidden="1"/>
    <cellStyle name="Followed Hyperlink" xfId="23506" builtinId="9" hidden="1"/>
    <cellStyle name="Followed Hyperlink" xfId="23507" builtinId="9" hidden="1"/>
    <cellStyle name="Followed Hyperlink" xfId="23508" builtinId="9" hidden="1"/>
    <cellStyle name="Followed Hyperlink" xfId="23509" builtinId="9" hidden="1"/>
    <cellStyle name="Followed Hyperlink" xfId="23510" builtinId="9" hidden="1"/>
    <cellStyle name="Followed Hyperlink" xfId="23511" builtinId="9" hidden="1"/>
    <cellStyle name="Followed Hyperlink" xfId="23512" builtinId="9" hidden="1"/>
    <cellStyle name="Followed Hyperlink" xfId="23513" builtinId="9" hidden="1"/>
    <cellStyle name="Followed Hyperlink" xfId="23514" builtinId="9" hidden="1"/>
    <cellStyle name="Followed Hyperlink" xfId="23515" builtinId="9" hidden="1"/>
    <cellStyle name="Followed Hyperlink" xfId="23516" builtinId="9" hidden="1"/>
    <cellStyle name="Followed Hyperlink" xfId="23517" builtinId="9" hidden="1"/>
    <cellStyle name="Followed Hyperlink" xfId="23518" builtinId="9" hidden="1"/>
    <cellStyle name="Followed Hyperlink" xfId="23519" builtinId="9" hidden="1"/>
    <cellStyle name="Followed Hyperlink" xfId="23520" builtinId="9" hidden="1"/>
    <cellStyle name="Followed Hyperlink" xfId="23521" builtinId="9" hidden="1"/>
    <cellStyle name="Followed Hyperlink" xfId="23522" builtinId="9" hidden="1"/>
    <cellStyle name="Followed Hyperlink" xfId="23523" builtinId="9" hidden="1"/>
    <cellStyle name="Followed Hyperlink" xfId="23524" builtinId="9" hidden="1"/>
    <cellStyle name="Followed Hyperlink" xfId="23525" builtinId="9" hidden="1"/>
    <cellStyle name="Followed Hyperlink" xfId="23526" builtinId="9" hidden="1"/>
    <cellStyle name="Followed Hyperlink" xfId="23527" builtinId="9" hidden="1"/>
    <cellStyle name="Followed Hyperlink" xfId="23528" builtinId="9" hidden="1"/>
    <cellStyle name="Followed Hyperlink" xfId="23529" builtinId="9" hidden="1"/>
    <cellStyle name="Followed Hyperlink" xfId="23530" builtinId="9" hidden="1"/>
    <cellStyle name="Followed Hyperlink" xfId="23697" builtinId="9" hidden="1"/>
    <cellStyle name="Followed Hyperlink" xfId="23698" builtinId="9" hidden="1"/>
    <cellStyle name="Followed Hyperlink" xfId="23699" builtinId="9" hidden="1"/>
    <cellStyle name="Followed Hyperlink" xfId="23700" builtinId="9" hidden="1"/>
    <cellStyle name="Followed Hyperlink" xfId="23701" builtinId="9" hidden="1"/>
    <cellStyle name="Followed Hyperlink" xfId="23702" builtinId="9" hidden="1"/>
    <cellStyle name="Followed Hyperlink" xfId="23703" builtinId="9" hidden="1"/>
    <cellStyle name="Followed Hyperlink" xfId="23704" builtinId="9" hidden="1"/>
    <cellStyle name="Followed Hyperlink" xfId="23705" builtinId="9" hidden="1"/>
    <cellStyle name="Followed Hyperlink" xfId="23706" builtinId="9" hidden="1"/>
    <cellStyle name="Followed Hyperlink" xfId="23707" builtinId="9" hidden="1"/>
    <cellStyle name="Followed Hyperlink" xfId="23708" builtinId="9" hidden="1"/>
    <cellStyle name="Followed Hyperlink" xfId="23709" builtinId="9" hidden="1"/>
    <cellStyle name="Followed Hyperlink" xfId="23710" builtinId="9" hidden="1"/>
    <cellStyle name="Followed Hyperlink" xfId="23711" builtinId="9" hidden="1"/>
    <cellStyle name="Followed Hyperlink" xfId="23712" builtinId="9" hidden="1"/>
    <cellStyle name="Followed Hyperlink" xfId="23713" builtinId="9" hidden="1"/>
    <cellStyle name="Followed Hyperlink" xfId="23714" builtinId="9" hidden="1"/>
    <cellStyle name="Followed Hyperlink" xfId="23715" builtinId="9" hidden="1"/>
    <cellStyle name="Followed Hyperlink" xfId="23716" builtinId="9" hidden="1"/>
    <cellStyle name="Followed Hyperlink" xfId="23717" builtinId="9" hidden="1"/>
    <cellStyle name="Followed Hyperlink" xfId="23718" builtinId="9" hidden="1"/>
    <cellStyle name="Followed Hyperlink" xfId="23719" builtinId="9" hidden="1"/>
    <cellStyle name="Followed Hyperlink" xfId="23720" builtinId="9" hidden="1"/>
    <cellStyle name="Followed Hyperlink" xfId="23721" builtinId="9" hidden="1"/>
    <cellStyle name="Followed Hyperlink" xfId="23722" builtinId="9" hidden="1"/>
    <cellStyle name="Followed Hyperlink" xfId="23723" builtinId="9" hidden="1"/>
    <cellStyle name="Followed Hyperlink" xfId="23724" builtinId="9" hidden="1"/>
    <cellStyle name="Followed Hyperlink" xfId="23725" builtinId="9" hidden="1"/>
    <cellStyle name="Followed Hyperlink" xfId="23726" builtinId="9" hidden="1"/>
    <cellStyle name="Followed Hyperlink" xfId="23727" builtinId="9" hidden="1"/>
    <cellStyle name="Followed Hyperlink" xfId="23728" builtinId="9" hidden="1"/>
    <cellStyle name="Followed Hyperlink" xfId="23729" builtinId="9" hidden="1"/>
    <cellStyle name="Followed Hyperlink" xfId="23730" builtinId="9" hidden="1"/>
    <cellStyle name="Followed Hyperlink" xfId="23731" builtinId="9" hidden="1"/>
    <cellStyle name="Followed Hyperlink" xfId="23732" builtinId="9" hidden="1"/>
    <cellStyle name="Followed Hyperlink" xfId="23733" builtinId="9" hidden="1"/>
    <cellStyle name="Followed Hyperlink" xfId="23734" builtinId="9" hidden="1"/>
    <cellStyle name="Followed Hyperlink" xfId="23735" builtinId="9" hidden="1"/>
    <cellStyle name="Followed Hyperlink" xfId="23736" builtinId="9" hidden="1"/>
    <cellStyle name="Followed Hyperlink" xfId="23737" builtinId="9" hidden="1"/>
    <cellStyle name="Followed Hyperlink" xfId="23738" builtinId="9" hidden="1"/>
    <cellStyle name="Followed Hyperlink" xfId="23739" builtinId="9" hidden="1"/>
    <cellStyle name="Followed Hyperlink" xfId="23740" builtinId="9" hidden="1"/>
    <cellStyle name="Followed Hyperlink" xfId="23741" builtinId="9" hidden="1"/>
    <cellStyle name="Followed Hyperlink" xfId="23742" builtinId="9" hidden="1"/>
    <cellStyle name="Followed Hyperlink" xfId="23743" builtinId="9" hidden="1"/>
    <cellStyle name="Followed Hyperlink" xfId="23744" builtinId="9" hidden="1"/>
    <cellStyle name="Followed Hyperlink" xfId="23745" builtinId="9" hidden="1"/>
    <cellStyle name="Followed Hyperlink" xfId="23746" builtinId="9" hidden="1"/>
    <cellStyle name="Followed Hyperlink" xfId="23747" builtinId="9" hidden="1"/>
    <cellStyle name="Followed Hyperlink" xfId="23748" builtinId="9" hidden="1"/>
    <cellStyle name="Followed Hyperlink" xfId="23749" builtinId="9" hidden="1"/>
    <cellStyle name="Followed Hyperlink" xfId="23750" builtinId="9" hidden="1"/>
    <cellStyle name="Followed Hyperlink" xfId="23751" builtinId="9" hidden="1"/>
    <cellStyle name="Followed Hyperlink" xfId="23752" builtinId="9" hidden="1"/>
    <cellStyle name="Followed Hyperlink" xfId="23753" builtinId="9" hidden="1"/>
    <cellStyle name="Followed Hyperlink" xfId="23754" builtinId="9" hidden="1"/>
    <cellStyle name="Followed Hyperlink" xfId="23755" builtinId="9" hidden="1"/>
    <cellStyle name="Followed Hyperlink" xfId="23756" builtinId="9" hidden="1"/>
    <cellStyle name="Followed Hyperlink" xfId="23757" builtinId="9" hidden="1"/>
    <cellStyle name="Followed Hyperlink" xfId="23758" builtinId="9" hidden="1"/>
    <cellStyle name="Followed Hyperlink" xfId="23759" builtinId="9" hidden="1"/>
    <cellStyle name="Followed Hyperlink" xfId="23760" builtinId="9" hidden="1"/>
    <cellStyle name="Followed Hyperlink" xfId="23761" builtinId="9" hidden="1"/>
    <cellStyle name="Followed Hyperlink" xfId="23762" builtinId="9" hidden="1"/>
    <cellStyle name="Followed Hyperlink" xfId="23763" builtinId="9" hidden="1"/>
    <cellStyle name="Followed Hyperlink" xfId="23764" builtinId="9" hidden="1"/>
    <cellStyle name="Followed Hyperlink" xfId="23765" builtinId="9" hidden="1"/>
    <cellStyle name="Followed Hyperlink" xfId="23766" builtinId="9" hidden="1"/>
    <cellStyle name="Followed Hyperlink" xfId="23767" builtinId="9" hidden="1"/>
    <cellStyle name="Followed Hyperlink" xfId="23768" builtinId="9" hidden="1"/>
    <cellStyle name="Followed Hyperlink" xfId="23803" builtinId="9" hidden="1"/>
    <cellStyle name="Followed Hyperlink" xfId="23804" builtinId="9" hidden="1"/>
    <cellStyle name="Followed Hyperlink" xfId="23805" builtinId="9" hidden="1"/>
    <cellStyle name="Followed Hyperlink" xfId="23806" builtinId="9" hidden="1"/>
    <cellStyle name="Followed Hyperlink" xfId="23807" builtinId="9" hidden="1"/>
    <cellStyle name="Followed Hyperlink" xfId="23808" builtinId="9" hidden="1"/>
    <cellStyle name="Followed Hyperlink" xfId="23809" builtinId="9" hidden="1"/>
    <cellStyle name="Followed Hyperlink" xfId="23810" builtinId="9" hidden="1"/>
    <cellStyle name="Followed Hyperlink" xfId="23811" builtinId="9" hidden="1"/>
    <cellStyle name="Followed Hyperlink" xfId="23812" builtinId="9" hidden="1"/>
    <cellStyle name="Followed Hyperlink" xfId="23813" builtinId="9" hidden="1"/>
    <cellStyle name="Followed Hyperlink" xfId="23814" builtinId="9" hidden="1"/>
    <cellStyle name="Followed Hyperlink" xfId="23815" builtinId="9" hidden="1"/>
    <cellStyle name="Followed Hyperlink" xfId="23816" builtinId="9" hidden="1"/>
    <cellStyle name="Followed Hyperlink" xfId="23817" builtinId="9" hidden="1"/>
    <cellStyle name="Followed Hyperlink" xfId="23818" builtinId="9" hidden="1"/>
    <cellStyle name="Followed Hyperlink" xfId="23819" builtinId="9" hidden="1"/>
    <cellStyle name="Followed Hyperlink" xfId="23820" builtinId="9" hidden="1"/>
    <cellStyle name="Followed Hyperlink" xfId="23821" builtinId="9" hidden="1"/>
    <cellStyle name="Followed Hyperlink" xfId="23822" builtinId="9" hidden="1"/>
    <cellStyle name="Followed Hyperlink" xfId="23823" builtinId="9" hidden="1"/>
    <cellStyle name="Followed Hyperlink" xfId="23824" builtinId="9" hidden="1"/>
    <cellStyle name="Followed Hyperlink" xfId="23825" builtinId="9" hidden="1"/>
    <cellStyle name="Followed Hyperlink" xfId="23826" builtinId="9" hidden="1"/>
    <cellStyle name="Followed Hyperlink" xfId="23827" builtinId="9" hidden="1"/>
    <cellStyle name="Followed Hyperlink" xfId="23828" builtinId="9" hidden="1"/>
    <cellStyle name="Followed Hyperlink" xfId="23829" builtinId="9" hidden="1"/>
    <cellStyle name="Followed Hyperlink" xfId="23830" builtinId="9" hidden="1"/>
    <cellStyle name="Followed Hyperlink" xfId="23831" builtinId="9" hidden="1"/>
    <cellStyle name="Followed Hyperlink" xfId="23832" builtinId="9" hidden="1"/>
    <cellStyle name="Followed Hyperlink" xfId="23833" builtinId="9" hidden="1"/>
    <cellStyle name="Followed Hyperlink" xfId="23834" builtinId="9" hidden="1"/>
    <cellStyle name="Followed Hyperlink" xfId="23835" builtinId="9" hidden="1"/>
    <cellStyle name="Followed Hyperlink" xfId="23836" builtinId="9" hidden="1"/>
    <cellStyle name="Followed Hyperlink" xfId="23837" builtinId="9" hidden="1"/>
    <cellStyle name="Followed Hyperlink" xfId="23838" builtinId="9" hidden="1"/>
    <cellStyle name="Followed Hyperlink" xfId="23839" builtinId="9" hidden="1"/>
    <cellStyle name="Followed Hyperlink" xfId="23840" builtinId="9" hidden="1"/>
    <cellStyle name="Followed Hyperlink" xfId="23841" builtinId="9" hidden="1"/>
    <cellStyle name="Followed Hyperlink" xfId="23842" builtinId="9" hidden="1"/>
    <cellStyle name="Followed Hyperlink" xfId="23843" builtinId="9" hidden="1"/>
    <cellStyle name="Followed Hyperlink" xfId="23844" builtinId="9" hidden="1"/>
    <cellStyle name="Followed Hyperlink" xfId="23845" builtinId="9" hidden="1"/>
    <cellStyle name="Followed Hyperlink" xfId="23846" builtinId="9" hidden="1"/>
    <cellStyle name="Followed Hyperlink" xfId="23847" builtinId="9" hidden="1"/>
    <cellStyle name="Followed Hyperlink" xfId="23848" builtinId="9" hidden="1"/>
    <cellStyle name="Followed Hyperlink" xfId="23849" builtinId="9" hidden="1"/>
    <cellStyle name="Followed Hyperlink" xfId="23850" builtinId="9" hidden="1"/>
    <cellStyle name="Followed Hyperlink" xfId="23851" builtinId="9" hidden="1"/>
    <cellStyle name="Followed Hyperlink" xfId="23852" builtinId="9" hidden="1"/>
    <cellStyle name="Followed Hyperlink" xfId="23853" builtinId="9" hidden="1"/>
    <cellStyle name="Followed Hyperlink" xfId="23854" builtinId="9" hidden="1"/>
    <cellStyle name="Followed Hyperlink" xfId="23855" builtinId="9" hidden="1"/>
    <cellStyle name="Followed Hyperlink" xfId="23856" builtinId="9" hidden="1"/>
    <cellStyle name="Followed Hyperlink" xfId="23857" builtinId="9" hidden="1"/>
    <cellStyle name="Followed Hyperlink" xfId="23858" builtinId="9" hidden="1"/>
    <cellStyle name="Followed Hyperlink" xfId="23859" builtinId="9" hidden="1"/>
    <cellStyle name="Followed Hyperlink" xfId="23860" builtinId="9" hidden="1"/>
    <cellStyle name="Followed Hyperlink" xfId="23861" builtinId="9" hidden="1"/>
    <cellStyle name="Followed Hyperlink" xfId="23862" builtinId="9" hidden="1"/>
    <cellStyle name="Followed Hyperlink" xfId="23863" builtinId="9" hidden="1"/>
    <cellStyle name="Followed Hyperlink" xfId="23864" builtinId="9" hidden="1"/>
    <cellStyle name="Followed Hyperlink" xfId="23865" builtinId="9" hidden="1"/>
    <cellStyle name="Followed Hyperlink" xfId="23866" builtinId="9" hidden="1"/>
    <cellStyle name="Followed Hyperlink" xfId="23867" builtinId="9" hidden="1"/>
    <cellStyle name="Followed Hyperlink" xfId="23868" builtinId="9" hidden="1"/>
    <cellStyle name="Followed Hyperlink" xfId="23869" builtinId="9" hidden="1"/>
    <cellStyle name="Followed Hyperlink" xfId="23870" builtinId="9" hidden="1"/>
    <cellStyle name="Followed Hyperlink" xfId="23871" builtinId="9" hidden="1"/>
    <cellStyle name="Followed Hyperlink" xfId="23872" builtinId="9" hidden="1"/>
    <cellStyle name="Followed Hyperlink" xfId="23873" builtinId="9" hidden="1"/>
    <cellStyle name="Followed Hyperlink" xfId="23874" builtinId="9" hidden="1"/>
    <cellStyle name="Followed Hyperlink" xfId="23774" builtinId="9" hidden="1"/>
    <cellStyle name="Followed Hyperlink" xfId="23780" builtinId="9" hidden="1"/>
    <cellStyle name="Followed Hyperlink" xfId="23771" builtinId="9" hidden="1"/>
    <cellStyle name="Followed Hyperlink" xfId="23781" builtinId="9" hidden="1"/>
    <cellStyle name="Followed Hyperlink" xfId="23770" builtinId="9" hidden="1"/>
    <cellStyle name="Followed Hyperlink" xfId="23778" builtinId="9" hidden="1"/>
    <cellStyle name="Followed Hyperlink" xfId="23696" builtinId="9" hidden="1"/>
    <cellStyle name="Followed Hyperlink" xfId="23776" builtinId="9" hidden="1"/>
    <cellStyle name="Followed Hyperlink" xfId="23769" builtinId="9" hidden="1"/>
    <cellStyle name="Followed Hyperlink" xfId="23775" builtinId="9" hidden="1"/>
    <cellStyle name="Followed Hyperlink" xfId="23799" builtinId="9" hidden="1"/>
    <cellStyle name="Followed Hyperlink" xfId="23779" builtinId="9" hidden="1"/>
    <cellStyle name="Followed Hyperlink" xfId="23773" builtinId="9" hidden="1"/>
    <cellStyle name="Followed Hyperlink" xfId="23772" builtinId="9" hidden="1"/>
    <cellStyle name="Followed Hyperlink" xfId="23782" builtinId="9" hidden="1"/>
    <cellStyle name="Followed Hyperlink" xfId="23796" builtinId="9" hidden="1"/>
    <cellStyle name="Followed Hyperlink" xfId="23794" builtinId="9" hidden="1"/>
    <cellStyle name="Followed Hyperlink" xfId="23787" builtinId="9" hidden="1"/>
    <cellStyle name="Followed Hyperlink" xfId="23802" builtinId="9" hidden="1"/>
    <cellStyle name="Followed Hyperlink" xfId="23792" builtinId="9" hidden="1"/>
    <cellStyle name="Followed Hyperlink" xfId="23879" builtinId="9" hidden="1"/>
    <cellStyle name="Followed Hyperlink" xfId="23785" builtinId="9" hidden="1"/>
    <cellStyle name="Followed Hyperlink" xfId="23800" builtinId="9" hidden="1"/>
    <cellStyle name="Followed Hyperlink" xfId="23797" builtinId="9" hidden="1"/>
    <cellStyle name="Followed Hyperlink" xfId="23791" builtinId="9" hidden="1"/>
    <cellStyle name="Followed Hyperlink" xfId="23695" builtinId="9" hidden="1"/>
    <cellStyle name="Followed Hyperlink" xfId="23878" builtinId="9" hidden="1"/>
    <cellStyle name="Followed Hyperlink" xfId="23789" builtinId="9" hidden="1"/>
    <cellStyle name="Followed Hyperlink" xfId="23786" builtinId="9" hidden="1"/>
    <cellStyle name="Followed Hyperlink" xfId="23801" builtinId="9" hidden="1"/>
    <cellStyle name="Followed Hyperlink" xfId="23795" builtinId="9" hidden="1"/>
    <cellStyle name="Followed Hyperlink" xfId="23784" builtinId="9" hidden="1"/>
    <cellStyle name="Followed Hyperlink" xfId="23877" builtinId="9" hidden="1"/>
    <cellStyle name="Followed Hyperlink" xfId="23793" builtinId="9" hidden="1"/>
    <cellStyle name="Followed Hyperlink" xfId="23790" builtinId="9" hidden="1"/>
    <cellStyle name="Followed Hyperlink" xfId="23783" builtinId="9" hidden="1"/>
    <cellStyle name="Followed Hyperlink" xfId="23798" builtinId="9" hidden="1"/>
    <cellStyle name="Followed Hyperlink" xfId="23788" builtinId="9" hidden="1"/>
    <cellStyle name="Followed Hyperlink" xfId="23880" builtinId="9" hidden="1"/>
    <cellStyle name="Followed Hyperlink" xfId="23881" builtinId="9" hidden="1"/>
    <cellStyle name="Followed Hyperlink" xfId="23882" builtinId="9" hidden="1"/>
    <cellStyle name="Followed Hyperlink" xfId="23883" builtinId="9" hidden="1"/>
    <cellStyle name="Followed Hyperlink" xfId="23884" builtinId="9" hidden="1"/>
    <cellStyle name="Followed Hyperlink" xfId="23885" builtinId="9" hidden="1"/>
    <cellStyle name="Followed Hyperlink" xfId="23886" builtinId="9" hidden="1"/>
    <cellStyle name="Followed Hyperlink" xfId="23887" builtinId="9" hidden="1"/>
    <cellStyle name="Followed Hyperlink" xfId="23888" builtinId="9" hidden="1"/>
    <cellStyle name="Followed Hyperlink" xfId="23889" builtinId="9" hidden="1"/>
    <cellStyle name="Followed Hyperlink" xfId="23890" builtinId="9" hidden="1"/>
    <cellStyle name="Followed Hyperlink" xfId="23891" builtinId="9" hidden="1"/>
    <cellStyle name="Followed Hyperlink" xfId="23892" builtinId="9" hidden="1"/>
    <cellStyle name="Followed Hyperlink" xfId="23893" builtinId="9" hidden="1"/>
    <cellStyle name="Followed Hyperlink" xfId="23894" builtinId="9" hidden="1"/>
    <cellStyle name="Followed Hyperlink" xfId="23895" builtinId="9" hidden="1"/>
    <cellStyle name="Followed Hyperlink" xfId="23896" builtinId="9" hidden="1"/>
    <cellStyle name="Followed Hyperlink" xfId="23897" builtinId="9" hidden="1"/>
    <cellStyle name="Followed Hyperlink" xfId="23898" builtinId="9" hidden="1"/>
    <cellStyle name="Followed Hyperlink" xfId="23899" builtinId="9" hidden="1"/>
    <cellStyle name="Followed Hyperlink" xfId="23900" builtinId="9" hidden="1"/>
    <cellStyle name="Followed Hyperlink" xfId="23901" builtinId="9" hidden="1"/>
    <cellStyle name="Followed Hyperlink" xfId="23902" builtinId="9" hidden="1"/>
    <cellStyle name="Followed Hyperlink" xfId="23903" builtinId="9" hidden="1"/>
    <cellStyle name="Followed Hyperlink" xfId="23904" builtinId="9" hidden="1"/>
    <cellStyle name="Followed Hyperlink" xfId="23905" builtinId="9" hidden="1"/>
    <cellStyle name="Followed Hyperlink" xfId="23906" builtinId="9" hidden="1"/>
    <cellStyle name="Followed Hyperlink" xfId="23907" builtinId="9" hidden="1"/>
    <cellStyle name="Followed Hyperlink" xfId="23908" builtinId="9" hidden="1"/>
    <cellStyle name="Followed Hyperlink" xfId="23909" builtinId="9" hidden="1"/>
    <cellStyle name="Followed Hyperlink" xfId="23910" builtinId="9" hidden="1"/>
    <cellStyle name="Followed Hyperlink" xfId="23911" builtinId="9" hidden="1"/>
    <cellStyle name="Followed Hyperlink" xfId="23912" builtinId="9" hidden="1"/>
    <cellStyle name="Followed Hyperlink" xfId="23913" builtinId="9" hidden="1"/>
    <cellStyle name="Followed Hyperlink" xfId="23918" builtinId="9" hidden="1"/>
    <cellStyle name="Followed Hyperlink" xfId="23919" builtinId="9" hidden="1"/>
    <cellStyle name="Followed Hyperlink" xfId="23920" builtinId="9" hidden="1"/>
    <cellStyle name="Followed Hyperlink" xfId="23921" builtinId="9" hidden="1"/>
    <cellStyle name="Followed Hyperlink" xfId="23922" builtinId="9" hidden="1"/>
    <cellStyle name="Followed Hyperlink" xfId="23923" builtinId="9" hidden="1"/>
    <cellStyle name="Followed Hyperlink" xfId="23924" builtinId="9" hidden="1"/>
    <cellStyle name="Followed Hyperlink" xfId="23925" builtinId="9" hidden="1"/>
    <cellStyle name="Followed Hyperlink" xfId="23926" builtinId="9" hidden="1"/>
    <cellStyle name="Followed Hyperlink" xfId="23927" builtinId="9" hidden="1"/>
    <cellStyle name="Followed Hyperlink" xfId="23928" builtinId="9" hidden="1"/>
    <cellStyle name="Followed Hyperlink" xfId="23929" builtinId="9" hidden="1"/>
    <cellStyle name="Followed Hyperlink" xfId="23930" builtinId="9" hidden="1"/>
    <cellStyle name="Followed Hyperlink" xfId="23931" builtinId="9" hidden="1"/>
    <cellStyle name="Followed Hyperlink" xfId="23932" builtinId="9" hidden="1"/>
    <cellStyle name="Followed Hyperlink" xfId="23933" builtinId="9" hidden="1"/>
    <cellStyle name="Followed Hyperlink" xfId="23934" builtinId="9" hidden="1"/>
    <cellStyle name="Followed Hyperlink" xfId="23935" builtinId="9" hidden="1"/>
    <cellStyle name="Followed Hyperlink" xfId="23936" builtinId="9" hidden="1"/>
    <cellStyle name="Followed Hyperlink" xfId="23937" builtinId="9" hidden="1"/>
    <cellStyle name="Followed Hyperlink" xfId="23938" builtinId="9" hidden="1"/>
    <cellStyle name="Followed Hyperlink" xfId="23939" builtinId="9" hidden="1"/>
    <cellStyle name="Followed Hyperlink" xfId="23940" builtinId="9" hidden="1"/>
    <cellStyle name="Followed Hyperlink" xfId="23941" builtinId="9" hidden="1"/>
    <cellStyle name="Followed Hyperlink" xfId="23942" builtinId="9" hidden="1"/>
    <cellStyle name="Followed Hyperlink" xfId="23943" builtinId="9" hidden="1"/>
    <cellStyle name="Followed Hyperlink" xfId="23944" builtinId="9" hidden="1"/>
    <cellStyle name="Followed Hyperlink" xfId="23945" builtinId="9" hidden="1"/>
    <cellStyle name="Followed Hyperlink" xfId="23946" builtinId="9" hidden="1"/>
    <cellStyle name="Followed Hyperlink" xfId="23947" builtinId="9" hidden="1"/>
    <cellStyle name="Followed Hyperlink" xfId="23948" builtinId="9" hidden="1"/>
    <cellStyle name="Followed Hyperlink" xfId="23949" builtinId="9" hidden="1"/>
    <cellStyle name="Followed Hyperlink" xfId="23950" builtinId="9" hidden="1"/>
    <cellStyle name="Followed Hyperlink" xfId="23951" builtinId="9" hidden="1"/>
    <cellStyle name="Followed Hyperlink" xfId="23952" builtinId="9" hidden="1"/>
    <cellStyle name="Followed Hyperlink" xfId="23953" builtinId="9" hidden="1"/>
    <cellStyle name="Followed Hyperlink" xfId="23954" builtinId="9" hidden="1"/>
    <cellStyle name="Followed Hyperlink" xfId="23955" builtinId="9" hidden="1"/>
    <cellStyle name="Followed Hyperlink" xfId="23956" builtinId="9" hidden="1"/>
    <cellStyle name="Followed Hyperlink" xfId="23957" builtinId="9" hidden="1"/>
    <cellStyle name="Followed Hyperlink" xfId="23958" builtinId="9" hidden="1"/>
    <cellStyle name="Followed Hyperlink" xfId="23959" builtinId="9" hidden="1"/>
    <cellStyle name="Followed Hyperlink" xfId="23960" builtinId="9" hidden="1"/>
    <cellStyle name="Followed Hyperlink" xfId="23961" builtinId="9" hidden="1"/>
    <cellStyle name="Followed Hyperlink" xfId="23962" builtinId="9" hidden="1"/>
    <cellStyle name="Followed Hyperlink" xfId="23963" builtinId="9" hidden="1"/>
    <cellStyle name="Followed Hyperlink" xfId="23964" builtinId="9" hidden="1"/>
    <cellStyle name="Followed Hyperlink" xfId="23965" builtinId="9" hidden="1"/>
    <cellStyle name="Followed Hyperlink" xfId="23966" builtinId="9" hidden="1"/>
    <cellStyle name="Followed Hyperlink" xfId="23967" builtinId="9" hidden="1"/>
    <cellStyle name="Followed Hyperlink" xfId="23968" builtinId="9" hidden="1"/>
    <cellStyle name="Followed Hyperlink" xfId="23969" builtinId="9" hidden="1"/>
    <cellStyle name="Followed Hyperlink" xfId="23970" builtinId="9" hidden="1"/>
    <cellStyle name="Followed Hyperlink" xfId="23971" builtinId="9" hidden="1"/>
    <cellStyle name="Followed Hyperlink" xfId="23972" builtinId="9" hidden="1"/>
    <cellStyle name="Followed Hyperlink" xfId="23973" builtinId="9" hidden="1"/>
    <cellStyle name="Followed Hyperlink" xfId="23974" builtinId="9" hidden="1"/>
    <cellStyle name="Followed Hyperlink" xfId="23975" builtinId="9" hidden="1"/>
    <cellStyle name="Followed Hyperlink" xfId="23977" builtinId="9" hidden="1"/>
    <cellStyle name="Followed Hyperlink" xfId="23978" builtinId="9" hidden="1"/>
    <cellStyle name="Followed Hyperlink" xfId="23979" builtinId="9" hidden="1"/>
    <cellStyle name="Followed Hyperlink" xfId="23980" builtinId="9" hidden="1"/>
    <cellStyle name="Followed Hyperlink" xfId="23981" builtinId="9" hidden="1"/>
    <cellStyle name="Followed Hyperlink" xfId="23982" builtinId="9" hidden="1"/>
    <cellStyle name="Followed Hyperlink" xfId="23983" builtinId="9" hidden="1"/>
    <cellStyle name="Followed Hyperlink" xfId="23984" builtinId="9" hidden="1"/>
    <cellStyle name="Followed Hyperlink" xfId="23985" builtinId="9" hidden="1"/>
    <cellStyle name="Followed Hyperlink" xfId="23986" builtinId="9" hidden="1"/>
    <cellStyle name="Followed Hyperlink" xfId="23987" builtinId="9" hidden="1"/>
    <cellStyle name="Followed Hyperlink" xfId="23988" builtinId="9" hidden="1"/>
    <cellStyle name="Followed Hyperlink" xfId="23989" builtinId="9" hidden="1"/>
    <cellStyle name="Followed Hyperlink" xfId="23990" builtinId="9" hidden="1"/>
    <cellStyle name="Followed Hyperlink" xfId="24006" builtinId="9" hidden="1"/>
    <cellStyle name="Followed Hyperlink" xfId="24030" builtinId="9" hidden="1"/>
    <cellStyle name="Followed Hyperlink" xfId="24031" builtinId="9" hidden="1"/>
    <cellStyle name="Followed Hyperlink" xfId="24032" builtinId="9" hidden="1"/>
    <cellStyle name="Followed Hyperlink" xfId="24033" builtinId="9" hidden="1"/>
    <cellStyle name="Followed Hyperlink" xfId="24034" builtinId="9" hidden="1"/>
    <cellStyle name="Followed Hyperlink" xfId="24035" builtinId="9" hidden="1"/>
    <cellStyle name="Followed Hyperlink" xfId="24036" builtinId="9" hidden="1"/>
    <cellStyle name="Followed Hyperlink" xfId="24037" builtinId="9" hidden="1"/>
    <cellStyle name="Followed Hyperlink" xfId="24038" builtinId="9" hidden="1"/>
    <cellStyle name="Followed Hyperlink" xfId="24039" builtinId="9" hidden="1"/>
    <cellStyle name="Followed Hyperlink" xfId="24040" builtinId="9" hidden="1"/>
    <cellStyle name="Followed Hyperlink" xfId="24041" builtinId="9" hidden="1"/>
    <cellStyle name="Followed Hyperlink" xfId="24042" builtinId="9" hidden="1"/>
    <cellStyle name="Followed Hyperlink" xfId="24043" builtinId="9" hidden="1"/>
    <cellStyle name="Followed Hyperlink" xfId="24044" builtinId="9" hidden="1"/>
    <cellStyle name="Followed Hyperlink" xfId="24045" builtinId="9" hidden="1"/>
    <cellStyle name="Followed Hyperlink" xfId="24046" builtinId="9" hidden="1"/>
    <cellStyle name="Followed Hyperlink" xfId="24047" builtinId="9" hidden="1"/>
    <cellStyle name="Followed Hyperlink" xfId="24048" builtinId="9" hidden="1"/>
    <cellStyle name="Followed Hyperlink" xfId="24049" builtinId="9" hidden="1"/>
    <cellStyle name="Followed Hyperlink" xfId="24050" builtinId="9" hidden="1"/>
    <cellStyle name="Followed Hyperlink" xfId="24051" builtinId="9" hidden="1"/>
    <cellStyle name="Followed Hyperlink" xfId="24052" builtinId="9" hidden="1"/>
    <cellStyle name="Followed Hyperlink" xfId="24053" builtinId="9" hidden="1"/>
    <cellStyle name="Followed Hyperlink" xfId="24054" builtinId="9" hidden="1"/>
    <cellStyle name="Followed Hyperlink" xfId="24055" builtinId="9" hidden="1"/>
    <cellStyle name="Followed Hyperlink" xfId="24056" builtinId="9" hidden="1"/>
    <cellStyle name="Followed Hyperlink" xfId="24057" builtinId="9" hidden="1"/>
    <cellStyle name="Followed Hyperlink" xfId="24058" builtinId="9" hidden="1"/>
    <cellStyle name="Followed Hyperlink" xfId="24059" builtinId="9" hidden="1"/>
    <cellStyle name="Followed Hyperlink" xfId="24060" builtinId="9" hidden="1"/>
    <cellStyle name="Followed Hyperlink" xfId="24061" builtinId="9" hidden="1"/>
    <cellStyle name="Followed Hyperlink" xfId="24062" builtinId="9" hidden="1"/>
    <cellStyle name="Followed Hyperlink" xfId="24063" builtinId="9" hidden="1"/>
    <cellStyle name="Followed Hyperlink" xfId="24064" builtinId="9" hidden="1"/>
    <cellStyle name="Followed Hyperlink" xfId="24065" builtinId="9" hidden="1"/>
    <cellStyle name="Followed Hyperlink" xfId="24066" builtinId="9" hidden="1"/>
    <cellStyle name="Followed Hyperlink" xfId="24067" builtinId="9" hidden="1"/>
    <cellStyle name="Followed Hyperlink" xfId="24068" builtinId="9" hidden="1"/>
    <cellStyle name="Followed Hyperlink" xfId="24069" builtinId="9" hidden="1"/>
    <cellStyle name="Followed Hyperlink" xfId="24070" builtinId="9" hidden="1"/>
    <cellStyle name="Followed Hyperlink" xfId="24071" builtinId="9" hidden="1"/>
    <cellStyle name="Followed Hyperlink" xfId="24072" builtinId="9" hidden="1"/>
    <cellStyle name="Followed Hyperlink" xfId="24073" builtinId="9" hidden="1"/>
    <cellStyle name="Followed Hyperlink" xfId="24074" builtinId="9" hidden="1"/>
    <cellStyle name="Followed Hyperlink" xfId="24075" builtinId="9" hidden="1"/>
    <cellStyle name="Followed Hyperlink" xfId="24076" builtinId="9" hidden="1"/>
    <cellStyle name="Followed Hyperlink" xfId="24077" builtinId="9" hidden="1"/>
    <cellStyle name="Followed Hyperlink" xfId="24078" builtinId="9" hidden="1"/>
    <cellStyle name="Followed Hyperlink" xfId="24079" builtinId="9" hidden="1"/>
    <cellStyle name="Followed Hyperlink" xfId="24080" builtinId="9" hidden="1"/>
    <cellStyle name="Followed Hyperlink" xfId="24081" builtinId="9" hidden="1"/>
    <cellStyle name="Followed Hyperlink" xfId="24082" builtinId="9" hidden="1"/>
    <cellStyle name="Followed Hyperlink" xfId="24083" builtinId="9" hidden="1"/>
    <cellStyle name="Followed Hyperlink" xfId="24084" builtinId="9" hidden="1"/>
    <cellStyle name="Followed Hyperlink" xfId="24085" builtinId="9" hidden="1"/>
    <cellStyle name="Followed Hyperlink" xfId="24086" builtinId="9" hidden="1"/>
    <cellStyle name="Followed Hyperlink" xfId="24087" builtinId="9" hidden="1"/>
    <cellStyle name="Followed Hyperlink" xfId="24088" builtinId="9" hidden="1"/>
    <cellStyle name="Followed Hyperlink" xfId="24089" builtinId="9" hidden="1"/>
    <cellStyle name="Followed Hyperlink" xfId="24090" builtinId="9" hidden="1"/>
    <cellStyle name="Followed Hyperlink" xfId="24091" builtinId="9" hidden="1"/>
    <cellStyle name="Followed Hyperlink" xfId="24092" builtinId="9" hidden="1"/>
    <cellStyle name="Followed Hyperlink" xfId="24093" builtinId="9" hidden="1"/>
    <cellStyle name="Followed Hyperlink" xfId="24094" builtinId="9" hidden="1"/>
    <cellStyle name="Followed Hyperlink" xfId="24095" builtinId="9" hidden="1"/>
    <cellStyle name="Followed Hyperlink" xfId="24096" builtinId="9" hidden="1"/>
    <cellStyle name="Followed Hyperlink" xfId="24097" builtinId="9" hidden="1"/>
    <cellStyle name="Followed Hyperlink" xfId="24098" builtinId="9" hidden="1"/>
    <cellStyle name="Followed Hyperlink" xfId="24099" builtinId="9" hidden="1"/>
    <cellStyle name="Followed Hyperlink" xfId="24100" builtinId="9" hidden="1"/>
    <cellStyle name="Followed Hyperlink" xfId="24101" builtinId="9" hidden="1"/>
    <cellStyle name="Followed Hyperlink" xfId="24102" builtinId="9" hidden="1"/>
    <cellStyle name="Followed Hyperlink" xfId="24103" builtinId="9" hidden="1"/>
    <cellStyle name="Followed Hyperlink" xfId="24104" builtinId="9" hidden="1"/>
    <cellStyle name="Followed Hyperlink" xfId="24105" builtinId="9" hidden="1"/>
    <cellStyle name="Followed Hyperlink" xfId="24106" builtinId="9" hidden="1"/>
    <cellStyle name="Followed Hyperlink" xfId="24107" builtinId="9" hidden="1"/>
    <cellStyle name="Followed Hyperlink" xfId="24108" builtinId="9" hidden="1"/>
    <cellStyle name="Followed Hyperlink" xfId="24109" builtinId="9" hidden="1"/>
    <cellStyle name="Followed Hyperlink" xfId="24110" builtinId="9" hidden="1"/>
    <cellStyle name="Followed Hyperlink" xfId="24111" builtinId="9" hidden="1"/>
    <cellStyle name="Followed Hyperlink" xfId="24112" builtinId="9" hidden="1"/>
    <cellStyle name="Followed Hyperlink" xfId="24113" builtinId="9" hidden="1"/>
    <cellStyle name="Followed Hyperlink" xfId="24114" builtinId="9" hidden="1"/>
    <cellStyle name="Followed Hyperlink" xfId="24115" builtinId="9" hidden="1"/>
    <cellStyle name="Followed Hyperlink" xfId="24116" builtinId="9" hidden="1"/>
    <cellStyle name="Followed Hyperlink" xfId="24117" builtinId="9" hidden="1"/>
    <cellStyle name="Followed Hyperlink" xfId="24118" builtinId="9" hidden="1"/>
    <cellStyle name="Followed Hyperlink" xfId="24119" builtinId="9" hidden="1"/>
    <cellStyle name="Followed Hyperlink" xfId="24120" builtinId="9" hidden="1"/>
    <cellStyle name="Followed Hyperlink" xfId="24121" builtinId="9" hidden="1"/>
    <cellStyle name="Followed Hyperlink" xfId="24122" builtinId="9" hidden="1"/>
    <cellStyle name="Followed Hyperlink" xfId="24123" builtinId="9" hidden="1"/>
    <cellStyle name="Followed Hyperlink" xfId="24124" builtinId="9" hidden="1"/>
    <cellStyle name="Followed Hyperlink" xfId="24125" builtinId="9" hidden="1"/>
    <cellStyle name="Followed Hyperlink" xfId="24126" builtinId="9" hidden="1"/>
    <cellStyle name="Followed Hyperlink" xfId="24127" builtinId="9" hidden="1"/>
    <cellStyle name="Followed Hyperlink" xfId="24128" builtinId="9" hidden="1"/>
    <cellStyle name="Followed Hyperlink" xfId="24129" builtinId="9" hidden="1"/>
    <cellStyle name="Followed Hyperlink" xfId="24130" builtinId="9" hidden="1"/>
    <cellStyle name="Followed Hyperlink" xfId="24131" builtinId="9" hidden="1"/>
    <cellStyle name="Followed Hyperlink" xfId="24132" builtinId="9" hidden="1"/>
    <cellStyle name="Followed Hyperlink" xfId="24133" builtinId="9" hidden="1"/>
    <cellStyle name="Followed Hyperlink" xfId="24134" builtinId="9" hidden="1"/>
    <cellStyle name="Followed Hyperlink" xfId="24135" builtinId="9" hidden="1"/>
    <cellStyle name="Followed Hyperlink" xfId="24136" builtinId="9" hidden="1"/>
    <cellStyle name="Followed Hyperlink" xfId="24137" builtinId="9" hidden="1"/>
    <cellStyle name="Followed Hyperlink" xfId="24138" builtinId="9" hidden="1"/>
    <cellStyle name="Followed Hyperlink" xfId="24139" builtinId="9" hidden="1"/>
    <cellStyle name="Followed Hyperlink" xfId="24140" builtinId="9" hidden="1"/>
    <cellStyle name="Followed Hyperlink" xfId="24141" builtinId="9" hidden="1"/>
    <cellStyle name="Followed Hyperlink" xfId="24142" builtinId="9" hidden="1"/>
    <cellStyle name="Followed Hyperlink" xfId="24143" builtinId="9" hidden="1"/>
    <cellStyle name="Followed Hyperlink" xfId="24144" builtinId="9" hidden="1"/>
    <cellStyle name="Followed Hyperlink" xfId="24145" builtinId="9" hidden="1"/>
    <cellStyle name="Followed Hyperlink" xfId="24146" builtinId="9" hidden="1"/>
    <cellStyle name="Followed Hyperlink" xfId="24147" builtinId="9" hidden="1"/>
    <cellStyle name="Followed Hyperlink" xfId="24148" builtinId="9" hidden="1"/>
    <cellStyle name="Followed Hyperlink" xfId="24149" builtinId="9" hidden="1"/>
    <cellStyle name="Followed Hyperlink" xfId="24150" builtinId="9" hidden="1"/>
    <cellStyle name="Followed Hyperlink" xfId="24151" builtinId="9" hidden="1"/>
    <cellStyle name="Followed Hyperlink" xfId="24152" builtinId="9" hidden="1"/>
    <cellStyle name="Followed Hyperlink" xfId="24153" builtinId="9" hidden="1"/>
    <cellStyle name="Followed Hyperlink" xfId="24154" builtinId="9" hidden="1"/>
    <cellStyle name="Followed Hyperlink" xfId="24155" builtinId="9" hidden="1"/>
    <cellStyle name="Followed Hyperlink" xfId="24156" builtinId="9" hidden="1"/>
    <cellStyle name="Followed Hyperlink" xfId="24157" builtinId="9" hidden="1"/>
    <cellStyle name="Followed Hyperlink" xfId="24158" builtinId="9" hidden="1"/>
    <cellStyle name="Followed Hyperlink" xfId="24159" builtinId="9" hidden="1"/>
    <cellStyle name="Followed Hyperlink" xfId="24160" builtinId="9" hidden="1"/>
    <cellStyle name="Followed Hyperlink" xfId="24161" builtinId="9" hidden="1"/>
    <cellStyle name="Followed Hyperlink" xfId="24162" builtinId="9" hidden="1"/>
    <cellStyle name="Followed Hyperlink" xfId="24163" builtinId="9" hidden="1"/>
    <cellStyle name="Followed Hyperlink" xfId="24164" builtinId="9" hidden="1"/>
    <cellStyle name="Followed Hyperlink" xfId="24165" builtinId="9" hidden="1"/>
    <cellStyle name="Followed Hyperlink" xfId="24166" builtinId="9" hidden="1"/>
    <cellStyle name="Followed Hyperlink" xfId="24167" builtinId="9" hidden="1"/>
    <cellStyle name="Followed Hyperlink" xfId="24168" builtinId="9" hidden="1"/>
    <cellStyle name="Followed Hyperlink" xfId="24169" builtinId="9" hidden="1"/>
    <cellStyle name="Followed Hyperlink" xfId="24170" builtinId="9" hidden="1"/>
    <cellStyle name="Followed Hyperlink" xfId="24171" builtinId="9" hidden="1"/>
    <cellStyle name="Followed Hyperlink" xfId="24172" builtinId="9" hidden="1"/>
    <cellStyle name="Followed Hyperlink" xfId="24174" builtinId="9" hidden="1"/>
    <cellStyle name="Followed Hyperlink" xfId="23976" builtinId="9" hidden="1"/>
    <cellStyle name="Followed Hyperlink" xfId="23992" builtinId="9" hidden="1"/>
    <cellStyle name="Followed Hyperlink" xfId="23995" builtinId="9" hidden="1"/>
    <cellStyle name="Followed Hyperlink" xfId="23916" builtinId="9" hidden="1"/>
    <cellStyle name="Followed Hyperlink" xfId="23914" builtinId="9" hidden="1"/>
    <cellStyle name="Followed Hyperlink" xfId="23999" builtinId="9" hidden="1"/>
    <cellStyle name="Followed Hyperlink" xfId="23991" builtinId="9" hidden="1"/>
    <cellStyle name="Followed Hyperlink" xfId="24001" builtinId="9" hidden="1"/>
    <cellStyle name="Followed Hyperlink" xfId="24002" builtinId="9" hidden="1"/>
    <cellStyle name="Followed Hyperlink" xfId="23996" builtinId="9" hidden="1"/>
    <cellStyle name="Followed Hyperlink" xfId="23993" builtinId="9" hidden="1"/>
    <cellStyle name="Followed Hyperlink" xfId="23998" builtinId="9" hidden="1"/>
    <cellStyle name="Followed Hyperlink" xfId="24025" builtinId="9" hidden="1"/>
    <cellStyle name="Followed Hyperlink" xfId="24018" builtinId="9" hidden="1"/>
    <cellStyle name="Followed Hyperlink" xfId="24011" builtinId="9" hidden="1"/>
    <cellStyle name="Followed Hyperlink" xfId="24027" builtinId="9" hidden="1"/>
    <cellStyle name="Followed Hyperlink" xfId="24016" builtinId="9" hidden="1"/>
    <cellStyle name="Followed Hyperlink" xfId="23997" builtinId="9" hidden="1"/>
    <cellStyle name="Followed Hyperlink" xfId="24013" builtinId="9" hidden="1"/>
    <cellStyle name="Followed Hyperlink" xfId="23917" builtinId="9" hidden="1"/>
    <cellStyle name="Followed Hyperlink" xfId="24022" builtinId="9" hidden="1"/>
    <cellStyle name="Followed Hyperlink" xfId="24015" builtinId="9" hidden="1"/>
    <cellStyle name="Followed Hyperlink" xfId="23915" builtinId="9" hidden="1"/>
    <cellStyle name="Followed Hyperlink" xfId="24020" builtinId="9" hidden="1"/>
    <cellStyle name="Followed Hyperlink" xfId="24017" builtinId="9" hidden="1"/>
    <cellStyle name="Followed Hyperlink" xfId="24010" builtinId="9" hidden="1"/>
    <cellStyle name="Followed Hyperlink" xfId="24026" builtinId="9" hidden="1"/>
    <cellStyle name="Followed Hyperlink" xfId="24019" builtinId="9" hidden="1"/>
    <cellStyle name="Followed Hyperlink" xfId="24008" builtinId="9" hidden="1"/>
    <cellStyle name="Followed Hyperlink" xfId="24021" builtinId="9" hidden="1"/>
    <cellStyle name="Followed Hyperlink" xfId="24014" builtinId="9" hidden="1"/>
    <cellStyle name="Followed Hyperlink" xfId="24007" builtinId="9" hidden="1"/>
    <cellStyle name="Followed Hyperlink" xfId="24023" builtinId="9" hidden="1"/>
    <cellStyle name="Followed Hyperlink" xfId="24012" builtinId="9" hidden="1"/>
    <cellStyle name="Followed Hyperlink" xfId="24024" builtinId="9" hidden="1"/>
    <cellStyle name="Followed Hyperlink" xfId="24175" builtinId="9" hidden="1"/>
    <cellStyle name="Followed Hyperlink" xfId="24176" builtinId="9" hidden="1"/>
    <cellStyle name="Followed Hyperlink" xfId="24177" builtinId="9" hidden="1"/>
    <cellStyle name="Followed Hyperlink" xfId="24178" builtinId="9" hidden="1"/>
    <cellStyle name="Followed Hyperlink" xfId="24179" builtinId="9" hidden="1"/>
    <cellStyle name="Followed Hyperlink" xfId="24180" builtinId="9" hidden="1"/>
    <cellStyle name="Followed Hyperlink" xfId="24181" builtinId="9" hidden="1"/>
    <cellStyle name="Followed Hyperlink" xfId="24182" builtinId="9" hidden="1"/>
    <cellStyle name="Followed Hyperlink" xfId="24183" builtinId="9" hidden="1"/>
    <cellStyle name="Followed Hyperlink" xfId="24184" builtinId="9" hidden="1"/>
    <cellStyle name="Followed Hyperlink" xfId="24185" builtinId="9" hidden="1"/>
    <cellStyle name="Followed Hyperlink" xfId="24186" builtinId="9" hidden="1"/>
    <cellStyle name="Followed Hyperlink" xfId="24187" builtinId="9" hidden="1"/>
    <cellStyle name="Followed Hyperlink" xfId="24188" builtinId="9" hidden="1"/>
    <cellStyle name="Followed Hyperlink" xfId="24189" builtinId="9" hidden="1"/>
    <cellStyle name="Followed Hyperlink" xfId="24190" builtinId="9" hidden="1"/>
    <cellStyle name="Followed Hyperlink" xfId="24191" builtinId="9" hidden="1"/>
    <cellStyle name="Followed Hyperlink" xfId="24192" builtinId="9" hidden="1"/>
    <cellStyle name="Followed Hyperlink" xfId="24193" builtinId="9" hidden="1"/>
    <cellStyle name="Followed Hyperlink" xfId="24194" builtinId="9" hidden="1"/>
    <cellStyle name="Followed Hyperlink" xfId="24195" builtinId="9" hidden="1"/>
    <cellStyle name="Followed Hyperlink" xfId="24196" builtinId="9" hidden="1"/>
    <cellStyle name="Followed Hyperlink" xfId="24198" builtinId="9" hidden="1"/>
    <cellStyle name="Followed Hyperlink" xfId="24199" builtinId="9" hidden="1"/>
    <cellStyle name="Followed Hyperlink" xfId="24200" builtinId="9" hidden="1"/>
    <cellStyle name="Followed Hyperlink" xfId="24201" builtinId="9" hidden="1"/>
    <cellStyle name="Followed Hyperlink" xfId="24202" builtinId="9" hidden="1"/>
    <cellStyle name="Followed Hyperlink" xfId="24203" builtinId="9" hidden="1"/>
    <cellStyle name="Followed Hyperlink" xfId="24204" builtinId="9" hidden="1"/>
    <cellStyle name="Followed Hyperlink" xfId="24205" builtinId="9" hidden="1"/>
    <cellStyle name="Followed Hyperlink" xfId="24206" builtinId="9" hidden="1"/>
    <cellStyle name="Followed Hyperlink" xfId="24207" builtinId="9" hidden="1"/>
    <cellStyle name="Followed Hyperlink" xfId="24208" builtinId="9" hidden="1"/>
    <cellStyle name="Followed Hyperlink" xfId="24209" builtinId="9" hidden="1"/>
    <cellStyle name="Followed Hyperlink" xfId="24210" builtinId="9" hidden="1"/>
    <cellStyle name="Followed Hyperlink" xfId="24211" builtinId="9" hidden="1"/>
    <cellStyle name="Followed Hyperlink" xfId="24246" builtinId="9" hidden="1"/>
    <cellStyle name="Followed Hyperlink" xfId="24245" builtinId="9" hidden="1"/>
    <cellStyle name="Followed Hyperlink" xfId="24004" builtinId="9" hidden="1"/>
    <cellStyle name="Followed Hyperlink" xfId="24005" builtinId="9" hidden="1"/>
    <cellStyle name="Followed Hyperlink" xfId="24220" builtinId="9" hidden="1"/>
    <cellStyle name="Followed Hyperlink" xfId="24218" builtinId="9" hidden="1"/>
    <cellStyle name="Followed Hyperlink" xfId="24197" builtinId="9" hidden="1"/>
    <cellStyle name="Followed Hyperlink" xfId="24215" builtinId="9" hidden="1"/>
    <cellStyle name="Followed Hyperlink" xfId="24214" builtinId="9" hidden="1"/>
    <cellStyle name="Followed Hyperlink" xfId="24213" builtinId="9" hidden="1"/>
    <cellStyle name="Followed Hyperlink" xfId="24212" builtinId="9" hidden="1"/>
    <cellStyle name="Followed Hyperlink" xfId="24216" builtinId="9" hidden="1"/>
    <cellStyle name="Followed Hyperlink" xfId="24222" builtinId="9" hidden="1"/>
    <cellStyle name="Followed Hyperlink" xfId="24221" builtinId="9" hidden="1"/>
    <cellStyle name="Followed Hyperlink" xfId="24219" builtinId="9" hidden="1"/>
    <cellStyle name="Followed Hyperlink" xfId="24217" builtinId="9" hidden="1"/>
    <cellStyle name="Followed Hyperlink" xfId="24241" builtinId="9" hidden="1"/>
    <cellStyle name="Followed Hyperlink" xfId="24237" builtinId="9" hidden="1"/>
    <cellStyle name="Followed Hyperlink" xfId="24233" builtinId="9" hidden="1"/>
    <cellStyle name="Followed Hyperlink" xfId="24229" builtinId="9" hidden="1"/>
    <cellStyle name="Followed Hyperlink" xfId="24225" builtinId="9" hidden="1"/>
    <cellStyle name="Followed Hyperlink" xfId="24000" builtinId="9" hidden="1"/>
    <cellStyle name="Followed Hyperlink" xfId="24244" builtinId="9" hidden="1"/>
    <cellStyle name="Followed Hyperlink" xfId="24240" builtinId="9" hidden="1"/>
    <cellStyle name="Followed Hyperlink" xfId="24236" builtinId="9" hidden="1"/>
    <cellStyle name="Followed Hyperlink" xfId="24232" builtinId="9" hidden="1"/>
    <cellStyle name="Followed Hyperlink" xfId="24228" builtinId="9" hidden="1"/>
    <cellStyle name="Followed Hyperlink" xfId="24224" builtinId="9" hidden="1"/>
    <cellStyle name="Followed Hyperlink" xfId="24243" builtinId="9" hidden="1"/>
    <cellStyle name="Followed Hyperlink" xfId="24239" builtinId="9" hidden="1"/>
    <cellStyle name="Followed Hyperlink" xfId="24235" builtinId="9" hidden="1"/>
    <cellStyle name="Followed Hyperlink" xfId="24231" builtinId="9" hidden="1"/>
    <cellStyle name="Followed Hyperlink" xfId="24227" builtinId="9" hidden="1"/>
    <cellStyle name="Followed Hyperlink" xfId="24247" builtinId="9" hidden="1"/>
    <cellStyle name="Followed Hyperlink" xfId="23994" builtinId="9" hidden="1"/>
    <cellStyle name="Followed Hyperlink" xfId="24242" builtinId="9" hidden="1"/>
    <cellStyle name="Followed Hyperlink" xfId="24238" builtinId="9" hidden="1"/>
    <cellStyle name="Followed Hyperlink" xfId="24234" builtinId="9" hidden="1"/>
    <cellStyle name="Followed Hyperlink" xfId="24230" builtinId="9" hidden="1"/>
    <cellStyle name="Followed Hyperlink" xfId="24226" builtinId="9" hidden="1"/>
    <cellStyle name="Followed Hyperlink" xfId="24223" builtinId="9" hidden="1"/>
    <cellStyle name="Followed Hyperlink" xfId="24248" builtinId="9" hidden="1"/>
    <cellStyle name="Followed Hyperlink" xfId="24249" builtinId="9" hidden="1"/>
    <cellStyle name="Followed Hyperlink" xfId="24250" builtinId="9" hidden="1"/>
    <cellStyle name="Followed Hyperlink" xfId="24251" builtinId="9" hidden="1"/>
    <cellStyle name="Followed Hyperlink" xfId="24252" builtinId="9" hidden="1"/>
    <cellStyle name="Followed Hyperlink" xfId="24253" builtinId="9" hidden="1"/>
    <cellStyle name="Followed Hyperlink" xfId="24254" builtinId="9" hidden="1"/>
    <cellStyle name="Followed Hyperlink" xfId="24255" builtinId="9" hidden="1"/>
    <cellStyle name="Followed Hyperlink" xfId="24256" builtinId="9" hidden="1"/>
    <cellStyle name="Followed Hyperlink" xfId="24257" builtinId="9" hidden="1"/>
    <cellStyle name="Followed Hyperlink" xfId="24258" builtinId="9" hidden="1"/>
    <cellStyle name="Followed Hyperlink" xfId="24259" builtinId="9" hidden="1"/>
    <cellStyle name="Followed Hyperlink" xfId="24260" builtinId="9" hidden="1"/>
    <cellStyle name="Followed Hyperlink" xfId="24261" builtinId="9" hidden="1"/>
    <cellStyle name="Followed Hyperlink" xfId="24262" builtinId="9" hidden="1"/>
    <cellStyle name="Followed Hyperlink" xfId="24263" builtinId="9" hidden="1"/>
    <cellStyle name="Followed Hyperlink" xfId="24264" builtinId="9" hidden="1"/>
    <cellStyle name="Followed Hyperlink" xfId="24265" builtinId="9" hidden="1"/>
    <cellStyle name="Followed Hyperlink" xfId="24266" builtinId="9" hidden="1"/>
    <cellStyle name="Followed Hyperlink" xfId="24267" builtinId="9" hidden="1"/>
    <cellStyle name="Followed Hyperlink" xfId="24268" builtinId="9" hidden="1"/>
    <cellStyle name="Followed Hyperlink" xfId="24269" builtinId="9" hidden="1"/>
    <cellStyle name="Followed Hyperlink" xfId="24270" builtinId="9" hidden="1"/>
    <cellStyle name="Followed Hyperlink" xfId="24271" builtinId="9" hidden="1"/>
    <cellStyle name="Followed Hyperlink" xfId="24272" builtinId="9" hidden="1"/>
    <cellStyle name="Followed Hyperlink" xfId="24273" builtinId="9" hidden="1"/>
    <cellStyle name="Followed Hyperlink" xfId="24274" builtinId="9" hidden="1"/>
    <cellStyle name="Followed Hyperlink" xfId="24275" builtinId="9" hidden="1"/>
    <cellStyle name="Followed Hyperlink" xfId="24276" builtinId="9" hidden="1"/>
    <cellStyle name="Followed Hyperlink" xfId="24277" builtinId="9" hidden="1"/>
    <cellStyle name="Followed Hyperlink" xfId="24278" builtinId="9" hidden="1"/>
    <cellStyle name="Followed Hyperlink" xfId="24283" builtinId="9" hidden="1"/>
    <cellStyle name="Followed Hyperlink" xfId="24284" builtinId="9" hidden="1"/>
    <cellStyle name="Followed Hyperlink" xfId="24285" builtinId="9" hidden="1"/>
    <cellStyle name="Followed Hyperlink" xfId="24286" builtinId="9" hidden="1"/>
    <cellStyle name="Followed Hyperlink" xfId="24287" builtinId="9" hidden="1"/>
    <cellStyle name="Followed Hyperlink" xfId="24288" builtinId="9" hidden="1"/>
    <cellStyle name="Followed Hyperlink" xfId="24289" builtinId="9" hidden="1"/>
    <cellStyle name="Followed Hyperlink" xfId="24290" builtinId="9" hidden="1"/>
    <cellStyle name="Followed Hyperlink" xfId="24291" builtinId="9" hidden="1"/>
    <cellStyle name="Followed Hyperlink" xfId="24292" builtinId="9" hidden="1"/>
    <cellStyle name="Followed Hyperlink" xfId="24293" builtinId="9" hidden="1"/>
    <cellStyle name="Followed Hyperlink" xfId="24294" builtinId="9" hidden="1"/>
    <cellStyle name="Followed Hyperlink" xfId="24295" builtinId="9" hidden="1"/>
    <cellStyle name="Followed Hyperlink" xfId="24296" builtinId="9" hidden="1"/>
    <cellStyle name="Followed Hyperlink" xfId="24297" builtinId="9" hidden="1"/>
    <cellStyle name="Followed Hyperlink" xfId="24298" builtinId="9" hidden="1"/>
    <cellStyle name="Followed Hyperlink" xfId="24299" builtinId="9" hidden="1"/>
    <cellStyle name="Followed Hyperlink" xfId="24300" builtinId="9" hidden="1"/>
    <cellStyle name="Followed Hyperlink" xfId="24301" builtinId="9" hidden="1"/>
    <cellStyle name="Followed Hyperlink" xfId="24302" builtinId="9" hidden="1"/>
    <cellStyle name="Followed Hyperlink" xfId="24303" builtinId="9" hidden="1"/>
    <cellStyle name="Followed Hyperlink" xfId="24304" builtinId="9" hidden="1"/>
    <cellStyle name="Followed Hyperlink" xfId="24305" builtinId="9" hidden="1"/>
    <cellStyle name="Followed Hyperlink" xfId="24306" builtinId="9" hidden="1"/>
    <cellStyle name="Followed Hyperlink" xfId="24307" builtinId="9" hidden="1"/>
    <cellStyle name="Followed Hyperlink" xfId="24308" builtinId="9" hidden="1"/>
    <cellStyle name="Followed Hyperlink" xfId="24309" builtinId="9" hidden="1"/>
    <cellStyle name="Followed Hyperlink" xfId="24310" builtinId="9" hidden="1"/>
    <cellStyle name="Followed Hyperlink" xfId="24311" builtinId="9" hidden="1"/>
    <cellStyle name="Followed Hyperlink" xfId="24312" builtinId="9" hidden="1"/>
    <cellStyle name="Followed Hyperlink" xfId="24313" builtinId="9" hidden="1"/>
    <cellStyle name="Followed Hyperlink" xfId="24314" builtinId="9" hidden="1"/>
    <cellStyle name="Followed Hyperlink" xfId="24315" builtinId="9" hidden="1"/>
    <cellStyle name="Followed Hyperlink" xfId="24316" builtinId="9" hidden="1"/>
    <cellStyle name="Followed Hyperlink" xfId="24317" builtinId="9" hidden="1"/>
    <cellStyle name="Followed Hyperlink" xfId="24318" builtinId="9" hidden="1"/>
    <cellStyle name="Followed Hyperlink" xfId="24319" builtinId="9" hidden="1"/>
    <cellStyle name="Followed Hyperlink" xfId="24320" builtinId="9" hidden="1"/>
    <cellStyle name="Followed Hyperlink" xfId="24321" builtinId="9" hidden="1"/>
    <cellStyle name="Followed Hyperlink" xfId="24322" builtinId="9" hidden="1"/>
    <cellStyle name="Followed Hyperlink" xfId="24323" builtinId="9" hidden="1"/>
    <cellStyle name="Followed Hyperlink" xfId="24324" builtinId="9" hidden="1"/>
    <cellStyle name="Followed Hyperlink" xfId="24325" builtinId="9" hidden="1"/>
    <cellStyle name="Followed Hyperlink" xfId="24326" builtinId="9" hidden="1"/>
    <cellStyle name="Followed Hyperlink" xfId="24327" builtinId="9" hidden="1"/>
    <cellStyle name="Followed Hyperlink" xfId="24328" builtinId="9" hidden="1"/>
    <cellStyle name="Followed Hyperlink" xfId="24329" builtinId="9" hidden="1"/>
    <cellStyle name="Followed Hyperlink" xfId="24330" builtinId="9" hidden="1"/>
    <cellStyle name="Followed Hyperlink" xfId="24331" builtinId="9" hidden="1"/>
    <cellStyle name="Followed Hyperlink" xfId="24332" builtinId="9" hidden="1"/>
    <cellStyle name="Followed Hyperlink" xfId="24333" builtinId="9" hidden="1"/>
    <cellStyle name="Followed Hyperlink" xfId="24334" builtinId="9" hidden="1"/>
    <cellStyle name="Followed Hyperlink" xfId="24335" builtinId="9" hidden="1"/>
    <cellStyle name="Followed Hyperlink" xfId="24336" builtinId="9" hidden="1"/>
    <cellStyle name="Followed Hyperlink" xfId="24337" builtinId="9" hidden="1"/>
    <cellStyle name="Followed Hyperlink" xfId="24338" builtinId="9" hidden="1"/>
    <cellStyle name="Followed Hyperlink" xfId="24339" builtinId="9" hidden="1"/>
    <cellStyle name="Followed Hyperlink" xfId="24340" builtinId="9" hidden="1"/>
    <cellStyle name="Followed Hyperlink" xfId="24341" builtinId="9" hidden="1"/>
    <cellStyle name="Followed Hyperlink" xfId="24342" builtinId="9" hidden="1"/>
    <cellStyle name="Followed Hyperlink" xfId="24343" builtinId="9" hidden="1"/>
    <cellStyle name="Followed Hyperlink" xfId="24344" builtinId="9" hidden="1"/>
    <cellStyle name="Followed Hyperlink" xfId="24345" builtinId="9" hidden="1"/>
    <cellStyle name="Followed Hyperlink" xfId="24346" builtinId="9" hidden="1"/>
    <cellStyle name="Followed Hyperlink" xfId="24347" builtinId="9" hidden="1"/>
    <cellStyle name="Followed Hyperlink" xfId="24348" builtinId="9" hidden="1"/>
    <cellStyle name="Followed Hyperlink" xfId="24349" builtinId="9" hidden="1"/>
    <cellStyle name="Followed Hyperlink" xfId="24350" builtinId="9" hidden="1"/>
    <cellStyle name="Followed Hyperlink" xfId="24351" builtinId="9" hidden="1"/>
    <cellStyle name="Followed Hyperlink" xfId="24352" builtinId="9" hidden="1"/>
    <cellStyle name="Followed Hyperlink" xfId="24353" builtinId="9" hidden="1"/>
    <cellStyle name="Followed Hyperlink" xfId="24354" builtinId="9" hidden="1"/>
    <cellStyle name="Followed Hyperlink" xfId="24525" builtinId="9" hidden="1"/>
    <cellStyle name="Followed Hyperlink" xfId="24526" builtinId="9" hidden="1"/>
    <cellStyle name="Followed Hyperlink" xfId="24527" builtinId="9" hidden="1"/>
    <cellStyle name="Followed Hyperlink" xfId="24528" builtinId="9" hidden="1"/>
    <cellStyle name="Followed Hyperlink" xfId="24529" builtinId="9" hidden="1"/>
    <cellStyle name="Followed Hyperlink" xfId="24530" builtinId="9" hidden="1"/>
    <cellStyle name="Followed Hyperlink" xfId="24531" builtinId="9" hidden="1"/>
    <cellStyle name="Followed Hyperlink" xfId="24532" builtinId="9" hidden="1"/>
    <cellStyle name="Followed Hyperlink" xfId="24533" builtinId="9" hidden="1"/>
    <cellStyle name="Followed Hyperlink" xfId="24534" builtinId="9" hidden="1"/>
    <cellStyle name="Followed Hyperlink" xfId="24535" builtinId="9" hidden="1"/>
    <cellStyle name="Followed Hyperlink" xfId="24536" builtinId="9" hidden="1"/>
    <cellStyle name="Followed Hyperlink" xfId="24537" builtinId="9" hidden="1"/>
    <cellStyle name="Followed Hyperlink" xfId="24538" builtinId="9" hidden="1"/>
    <cellStyle name="Followed Hyperlink" xfId="24539" builtinId="9" hidden="1"/>
    <cellStyle name="Followed Hyperlink" xfId="24540" builtinId="9" hidden="1"/>
    <cellStyle name="Followed Hyperlink" xfId="24541" builtinId="9" hidden="1"/>
    <cellStyle name="Followed Hyperlink" xfId="24542" builtinId="9" hidden="1"/>
    <cellStyle name="Followed Hyperlink" xfId="24543" builtinId="9" hidden="1"/>
    <cellStyle name="Followed Hyperlink" xfId="24544" builtinId="9" hidden="1"/>
    <cellStyle name="Followed Hyperlink" xfId="24545" builtinId="9" hidden="1"/>
    <cellStyle name="Followed Hyperlink" xfId="24546" builtinId="9" hidden="1"/>
    <cellStyle name="Followed Hyperlink" xfId="24547" builtinId="9" hidden="1"/>
    <cellStyle name="Followed Hyperlink" xfId="24548" builtinId="9" hidden="1"/>
    <cellStyle name="Followed Hyperlink" xfId="24549" builtinId="9" hidden="1"/>
    <cellStyle name="Followed Hyperlink" xfId="24550" builtinId="9" hidden="1"/>
    <cellStyle name="Followed Hyperlink" xfId="24551" builtinId="9" hidden="1"/>
    <cellStyle name="Followed Hyperlink" xfId="24552" builtinId="9" hidden="1"/>
    <cellStyle name="Followed Hyperlink" xfId="24553" builtinId="9" hidden="1"/>
    <cellStyle name="Followed Hyperlink" xfId="24554" builtinId="9" hidden="1"/>
    <cellStyle name="Followed Hyperlink" xfId="24555" builtinId="9" hidden="1"/>
    <cellStyle name="Followed Hyperlink" xfId="24556" builtinId="9" hidden="1"/>
    <cellStyle name="Followed Hyperlink" xfId="24557" builtinId="9" hidden="1"/>
    <cellStyle name="Followed Hyperlink" xfId="24558" builtinId="9" hidden="1"/>
    <cellStyle name="Followed Hyperlink" xfId="24559" builtinId="9" hidden="1"/>
    <cellStyle name="Followed Hyperlink" xfId="24560" builtinId="9" hidden="1"/>
    <cellStyle name="Followed Hyperlink" xfId="24561" builtinId="9" hidden="1"/>
    <cellStyle name="Followed Hyperlink" xfId="24562" builtinId="9" hidden="1"/>
    <cellStyle name="Followed Hyperlink" xfId="24563" builtinId="9" hidden="1"/>
    <cellStyle name="Followed Hyperlink" xfId="24564" builtinId="9" hidden="1"/>
    <cellStyle name="Followed Hyperlink" xfId="24565" builtinId="9" hidden="1"/>
    <cellStyle name="Followed Hyperlink" xfId="24566" builtinId="9" hidden="1"/>
    <cellStyle name="Followed Hyperlink" xfId="24567" builtinId="9" hidden="1"/>
    <cellStyle name="Followed Hyperlink" xfId="24568" builtinId="9" hidden="1"/>
    <cellStyle name="Followed Hyperlink" xfId="24569" builtinId="9" hidden="1"/>
    <cellStyle name="Followed Hyperlink" xfId="24570" builtinId="9" hidden="1"/>
    <cellStyle name="Followed Hyperlink" xfId="24571" builtinId="9" hidden="1"/>
    <cellStyle name="Followed Hyperlink" xfId="24572" builtinId="9" hidden="1"/>
    <cellStyle name="Followed Hyperlink" xfId="24573" builtinId="9" hidden="1"/>
    <cellStyle name="Followed Hyperlink" xfId="24574" builtinId="9" hidden="1"/>
    <cellStyle name="Followed Hyperlink" xfId="24575" builtinId="9" hidden="1"/>
    <cellStyle name="Followed Hyperlink" xfId="24576" builtinId="9" hidden="1"/>
    <cellStyle name="Followed Hyperlink" xfId="24577" builtinId="9" hidden="1"/>
    <cellStyle name="Followed Hyperlink" xfId="24578" builtinId="9" hidden="1"/>
    <cellStyle name="Followed Hyperlink" xfId="24579" builtinId="9" hidden="1"/>
    <cellStyle name="Followed Hyperlink" xfId="24580" builtinId="9" hidden="1"/>
    <cellStyle name="Followed Hyperlink" xfId="24581" builtinId="9" hidden="1"/>
    <cellStyle name="Followed Hyperlink" xfId="24582" builtinId="9" hidden="1"/>
    <cellStyle name="Followed Hyperlink" xfId="24583" builtinId="9" hidden="1"/>
    <cellStyle name="Followed Hyperlink" xfId="24584" builtinId="9" hidden="1"/>
    <cellStyle name="Followed Hyperlink" xfId="24585" builtinId="9" hidden="1"/>
    <cellStyle name="Followed Hyperlink" xfId="24586" builtinId="9" hidden="1"/>
    <cellStyle name="Followed Hyperlink" xfId="24587" builtinId="9" hidden="1"/>
    <cellStyle name="Followed Hyperlink" xfId="24588" builtinId="9" hidden="1"/>
    <cellStyle name="Followed Hyperlink" xfId="24589" builtinId="9" hidden="1"/>
    <cellStyle name="Followed Hyperlink" xfId="24590" builtinId="9" hidden="1"/>
    <cellStyle name="Followed Hyperlink" xfId="24591" builtinId="9" hidden="1"/>
    <cellStyle name="Followed Hyperlink" xfId="24592" builtinId="9" hidden="1"/>
    <cellStyle name="Followed Hyperlink" xfId="24593" builtinId="9" hidden="1"/>
    <cellStyle name="Followed Hyperlink" xfId="24594" builtinId="9" hidden="1"/>
    <cellStyle name="Followed Hyperlink" xfId="24595" builtinId="9" hidden="1"/>
    <cellStyle name="Followed Hyperlink" xfId="24596" builtinId="9" hidden="1"/>
    <cellStyle name="Followed Hyperlink" xfId="24631" builtinId="9" hidden="1"/>
    <cellStyle name="Followed Hyperlink" xfId="24632" builtinId="9" hidden="1"/>
    <cellStyle name="Followed Hyperlink" xfId="24633" builtinId="9" hidden="1"/>
    <cellStyle name="Followed Hyperlink" xfId="24634" builtinId="9" hidden="1"/>
    <cellStyle name="Followed Hyperlink" xfId="24635" builtinId="9" hidden="1"/>
    <cellStyle name="Followed Hyperlink" xfId="24636" builtinId="9" hidden="1"/>
    <cellStyle name="Followed Hyperlink" xfId="24637" builtinId="9" hidden="1"/>
    <cellStyle name="Followed Hyperlink" xfId="24638" builtinId="9" hidden="1"/>
    <cellStyle name="Followed Hyperlink" xfId="24639" builtinId="9" hidden="1"/>
    <cellStyle name="Followed Hyperlink" xfId="24640" builtinId="9" hidden="1"/>
    <cellStyle name="Followed Hyperlink" xfId="24641" builtinId="9" hidden="1"/>
    <cellStyle name="Followed Hyperlink" xfId="24642" builtinId="9" hidden="1"/>
    <cellStyle name="Followed Hyperlink" xfId="24643" builtinId="9" hidden="1"/>
    <cellStyle name="Followed Hyperlink" xfId="24644" builtinId="9" hidden="1"/>
    <cellStyle name="Followed Hyperlink" xfId="24645" builtinId="9" hidden="1"/>
    <cellStyle name="Followed Hyperlink" xfId="24646" builtinId="9" hidden="1"/>
    <cellStyle name="Followed Hyperlink" xfId="24647" builtinId="9" hidden="1"/>
    <cellStyle name="Followed Hyperlink" xfId="24648" builtinId="9" hidden="1"/>
    <cellStyle name="Followed Hyperlink" xfId="24649" builtinId="9" hidden="1"/>
    <cellStyle name="Followed Hyperlink" xfId="24650" builtinId="9" hidden="1"/>
    <cellStyle name="Followed Hyperlink" xfId="24651" builtinId="9" hidden="1"/>
    <cellStyle name="Followed Hyperlink" xfId="24652" builtinId="9" hidden="1"/>
    <cellStyle name="Followed Hyperlink" xfId="24653" builtinId="9" hidden="1"/>
    <cellStyle name="Followed Hyperlink" xfId="24654" builtinId="9" hidden="1"/>
    <cellStyle name="Followed Hyperlink" xfId="24655" builtinId="9" hidden="1"/>
    <cellStyle name="Followed Hyperlink" xfId="24656" builtinId="9" hidden="1"/>
    <cellStyle name="Followed Hyperlink" xfId="24657" builtinId="9" hidden="1"/>
    <cellStyle name="Followed Hyperlink" xfId="24658" builtinId="9" hidden="1"/>
    <cellStyle name="Followed Hyperlink" xfId="24659" builtinId="9" hidden="1"/>
    <cellStyle name="Followed Hyperlink" xfId="24660" builtinId="9" hidden="1"/>
    <cellStyle name="Followed Hyperlink" xfId="24661" builtinId="9" hidden="1"/>
    <cellStyle name="Followed Hyperlink" xfId="24662" builtinId="9" hidden="1"/>
    <cellStyle name="Followed Hyperlink" xfId="24663" builtinId="9" hidden="1"/>
    <cellStyle name="Followed Hyperlink" xfId="24664" builtinId="9" hidden="1"/>
    <cellStyle name="Followed Hyperlink" xfId="24665" builtinId="9" hidden="1"/>
    <cellStyle name="Followed Hyperlink" xfId="24666" builtinId="9" hidden="1"/>
    <cellStyle name="Followed Hyperlink" xfId="24667" builtinId="9" hidden="1"/>
    <cellStyle name="Followed Hyperlink" xfId="24668" builtinId="9" hidden="1"/>
    <cellStyle name="Followed Hyperlink" xfId="24669" builtinId="9" hidden="1"/>
    <cellStyle name="Followed Hyperlink" xfId="24670" builtinId="9" hidden="1"/>
    <cellStyle name="Followed Hyperlink" xfId="24671" builtinId="9" hidden="1"/>
    <cellStyle name="Followed Hyperlink" xfId="24672" builtinId="9" hidden="1"/>
    <cellStyle name="Followed Hyperlink" xfId="24673" builtinId="9" hidden="1"/>
    <cellStyle name="Followed Hyperlink" xfId="24674" builtinId="9" hidden="1"/>
    <cellStyle name="Followed Hyperlink" xfId="24675" builtinId="9" hidden="1"/>
    <cellStyle name="Followed Hyperlink" xfId="24676" builtinId="9" hidden="1"/>
    <cellStyle name="Followed Hyperlink" xfId="24677" builtinId="9" hidden="1"/>
    <cellStyle name="Followed Hyperlink" xfId="24678" builtinId="9" hidden="1"/>
    <cellStyle name="Followed Hyperlink" xfId="24679" builtinId="9" hidden="1"/>
    <cellStyle name="Followed Hyperlink" xfId="24680" builtinId="9" hidden="1"/>
    <cellStyle name="Followed Hyperlink" xfId="24681" builtinId="9" hidden="1"/>
    <cellStyle name="Followed Hyperlink" xfId="24682" builtinId="9" hidden="1"/>
    <cellStyle name="Followed Hyperlink" xfId="24683" builtinId="9" hidden="1"/>
    <cellStyle name="Followed Hyperlink" xfId="24684" builtinId="9" hidden="1"/>
    <cellStyle name="Followed Hyperlink" xfId="24685" builtinId="9" hidden="1"/>
    <cellStyle name="Followed Hyperlink" xfId="24686" builtinId="9" hidden="1"/>
    <cellStyle name="Followed Hyperlink" xfId="24687" builtinId="9" hidden="1"/>
    <cellStyle name="Followed Hyperlink" xfId="24688" builtinId="9" hidden="1"/>
    <cellStyle name="Followed Hyperlink" xfId="24689" builtinId="9" hidden="1"/>
    <cellStyle name="Followed Hyperlink" xfId="24690" builtinId="9" hidden="1"/>
    <cellStyle name="Followed Hyperlink" xfId="24691" builtinId="9" hidden="1"/>
    <cellStyle name="Followed Hyperlink" xfId="24692" builtinId="9" hidden="1"/>
    <cellStyle name="Followed Hyperlink" xfId="24693" builtinId="9" hidden="1"/>
    <cellStyle name="Followed Hyperlink" xfId="24694" builtinId="9" hidden="1"/>
    <cellStyle name="Followed Hyperlink" xfId="24695" builtinId="9" hidden="1"/>
    <cellStyle name="Followed Hyperlink" xfId="24696" builtinId="9" hidden="1"/>
    <cellStyle name="Followed Hyperlink" xfId="24697" builtinId="9" hidden="1"/>
    <cellStyle name="Followed Hyperlink" xfId="24698" builtinId="9" hidden="1"/>
    <cellStyle name="Followed Hyperlink" xfId="24699" builtinId="9" hidden="1"/>
    <cellStyle name="Followed Hyperlink" xfId="24700" builtinId="9" hidden="1"/>
    <cellStyle name="Followed Hyperlink" xfId="24701" builtinId="9" hidden="1"/>
    <cellStyle name="Followed Hyperlink" xfId="24702" builtinId="9" hidden="1"/>
    <cellStyle name="Followed Hyperlink" xfId="24602" builtinId="9" hidden="1"/>
    <cellStyle name="Followed Hyperlink" xfId="24608" builtinId="9" hidden="1"/>
    <cellStyle name="Followed Hyperlink" xfId="24599" builtinId="9" hidden="1"/>
    <cellStyle name="Followed Hyperlink" xfId="24609" builtinId="9" hidden="1"/>
    <cellStyle name="Followed Hyperlink" xfId="24598" builtinId="9" hidden="1"/>
    <cellStyle name="Followed Hyperlink" xfId="24606" builtinId="9" hidden="1"/>
    <cellStyle name="Followed Hyperlink" xfId="24524" builtinId="9" hidden="1"/>
    <cellStyle name="Followed Hyperlink" xfId="24604" builtinId="9" hidden="1"/>
    <cellStyle name="Followed Hyperlink" xfId="24597" builtinId="9" hidden="1"/>
    <cellStyle name="Followed Hyperlink" xfId="24603" builtinId="9" hidden="1"/>
    <cellStyle name="Followed Hyperlink" xfId="24627" builtinId="9" hidden="1"/>
    <cellStyle name="Followed Hyperlink" xfId="24607" builtinId="9" hidden="1"/>
    <cellStyle name="Followed Hyperlink" xfId="24601" builtinId="9" hidden="1"/>
    <cellStyle name="Followed Hyperlink" xfId="24600" builtinId="9" hidden="1"/>
    <cellStyle name="Followed Hyperlink" xfId="24610" builtinId="9" hidden="1"/>
    <cellStyle name="Followed Hyperlink" xfId="24624" builtinId="9" hidden="1"/>
    <cellStyle name="Followed Hyperlink" xfId="24622" builtinId="9" hidden="1"/>
    <cellStyle name="Followed Hyperlink" xfId="24615" builtinId="9" hidden="1"/>
    <cellStyle name="Followed Hyperlink" xfId="24630" builtinId="9" hidden="1"/>
    <cellStyle name="Followed Hyperlink" xfId="24620" builtinId="9" hidden="1"/>
    <cellStyle name="Followed Hyperlink" xfId="24707" builtinId="9" hidden="1"/>
    <cellStyle name="Followed Hyperlink" xfId="24613" builtinId="9" hidden="1"/>
    <cellStyle name="Followed Hyperlink" xfId="24628" builtinId="9" hidden="1"/>
    <cellStyle name="Followed Hyperlink" xfId="24625" builtinId="9" hidden="1"/>
    <cellStyle name="Followed Hyperlink" xfId="24619" builtinId="9" hidden="1"/>
    <cellStyle name="Followed Hyperlink" xfId="24523" builtinId="9" hidden="1"/>
    <cellStyle name="Followed Hyperlink" xfId="24706" builtinId="9" hidden="1"/>
    <cellStyle name="Followed Hyperlink" xfId="24617" builtinId="9" hidden="1"/>
    <cellStyle name="Followed Hyperlink" xfId="24614" builtinId="9" hidden="1"/>
    <cellStyle name="Followed Hyperlink" xfId="24629" builtinId="9" hidden="1"/>
    <cellStyle name="Followed Hyperlink" xfId="24623" builtinId="9" hidden="1"/>
    <cellStyle name="Followed Hyperlink" xfId="24612" builtinId="9" hidden="1"/>
    <cellStyle name="Followed Hyperlink" xfId="24705" builtinId="9" hidden="1"/>
    <cellStyle name="Followed Hyperlink" xfId="24621" builtinId="9" hidden="1"/>
    <cellStyle name="Followed Hyperlink" xfId="24618" builtinId="9" hidden="1"/>
    <cellStyle name="Followed Hyperlink" xfId="24611" builtinId="9" hidden="1"/>
    <cellStyle name="Followed Hyperlink" xfId="24626" builtinId="9" hidden="1"/>
    <cellStyle name="Followed Hyperlink" xfId="24616" builtinId="9" hidden="1"/>
    <cellStyle name="Followed Hyperlink" xfId="24708" builtinId="9" hidden="1"/>
    <cellStyle name="Followed Hyperlink" xfId="24709" builtinId="9" hidden="1"/>
    <cellStyle name="Followed Hyperlink" xfId="24710" builtinId="9" hidden="1"/>
    <cellStyle name="Followed Hyperlink" xfId="24711" builtinId="9" hidden="1"/>
    <cellStyle name="Followed Hyperlink" xfId="24712" builtinId="9" hidden="1"/>
    <cellStyle name="Followed Hyperlink" xfId="24713" builtinId="9" hidden="1"/>
    <cellStyle name="Followed Hyperlink" xfId="24714" builtinId="9" hidden="1"/>
    <cellStyle name="Followed Hyperlink" xfId="24715" builtinId="9" hidden="1"/>
    <cellStyle name="Followed Hyperlink" xfId="24716" builtinId="9" hidden="1"/>
    <cellStyle name="Followed Hyperlink" xfId="24717" builtinId="9" hidden="1"/>
    <cellStyle name="Followed Hyperlink" xfId="24718" builtinId="9" hidden="1"/>
    <cellStyle name="Followed Hyperlink" xfId="24719" builtinId="9" hidden="1"/>
    <cellStyle name="Followed Hyperlink" xfId="24720" builtinId="9" hidden="1"/>
    <cellStyle name="Followed Hyperlink" xfId="24721" builtinId="9" hidden="1"/>
    <cellStyle name="Followed Hyperlink" xfId="24722" builtinId="9" hidden="1"/>
    <cellStyle name="Followed Hyperlink" xfId="24723" builtinId="9" hidden="1"/>
    <cellStyle name="Followed Hyperlink" xfId="24724" builtinId="9" hidden="1"/>
    <cellStyle name="Followed Hyperlink" xfId="24725" builtinId="9" hidden="1"/>
    <cellStyle name="Followed Hyperlink" xfId="24726" builtinId="9" hidden="1"/>
    <cellStyle name="Followed Hyperlink" xfId="24727" builtinId="9" hidden="1"/>
    <cellStyle name="Followed Hyperlink" xfId="24728" builtinId="9" hidden="1"/>
    <cellStyle name="Followed Hyperlink" xfId="24729" builtinId="9" hidden="1"/>
    <cellStyle name="Followed Hyperlink" xfId="24730" builtinId="9" hidden="1"/>
    <cellStyle name="Followed Hyperlink" xfId="24731" builtinId="9" hidden="1"/>
    <cellStyle name="Followed Hyperlink" xfId="24732" builtinId="9" hidden="1"/>
    <cellStyle name="Followed Hyperlink" xfId="24733" builtinId="9" hidden="1"/>
    <cellStyle name="Followed Hyperlink" xfId="24734" builtinId="9" hidden="1"/>
    <cellStyle name="Followed Hyperlink" xfId="24735" builtinId="9" hidden="1"/>
    <cellStyle name="Followed Hyperlink" xfId="24736" builtinId="9" hidden="1"/>
    <cellStyle name="Followed Hyperlink" xfId="24737" builtinId="9" hidden="1"/>
    <cellStyle name="Followed Hyperlink" xfId="24738" builtinId="9" hidden="1"/>
    <cellStyle name="Followed Hyperlink" xfId="24739" builtinId="9" hidden="1"/>
    <cellStyle name="Followed Hyperlink" xfId="24740" builtinId="9" hidden="1"/>
    <cellStyle name="Followed Hyperlink" xfId="24741" builtinId="9" hidden="1"/>
    <cellStyle name="Followed Hyperlink" xfId="24746" builtinId="9" hidden="1"/>
    <cellStyle name="Followed Hyperlink" xfId="24747" builtinId="9" hidden="1"/>
    <cellStyle name="Followed Hyperlink" xfId="24748" builtinId="9" hidden="1"/>
    <cellStyle name="Followed Hyperlink" xfId="24749" builtinId="9" hidden="1"/>
    <cellStyle name="Followed Hyperlink" xfId="24750" builtinId="9" hidden="1"/>
    <cellStyle name="Followed Hyperlink" xfId="24751" builtinId="9" hidden="1"/>
    <cellStyle name="Followed Hyperlink" xfId="24752" builtinId="9" hidden="1"/>
    <cellStyle name="Followed Hyperlink" xfId="24753" builtinId="9" hidden="1"/>
    <cellStyle name="Followed Hyperlink" xfId="24754" builtinId="9" hidden="1"/>
    <cellStyle name="Followed Hyperlink" xfId="24755" builtinId="9" hidden="1"/>
    <cellStyle name="Followed Hyperlink" xfId="24756" builtinId="9" hidden="1"/>
    <cellStyle name="Followed Hyperlink" xfId="24757" builtinId="9" hidden="1"/>
    <cellStyle name="Followed Hyperlink" xfId="24758" builtinId="9" hidden="1"/>
    <cellStyle name="Followed Hyperlink" xfId="24759" builtinId="9" hidden="1"/>
    <cellStyle name="Followed Hyperlink" xfId="24760" builtinId="9" hidden="1"/>
    <cellStyle name="Followed Hyperlink" xfId="24761" builtinId="9" hidden="1"/>
    <cellStyle name="Followed Hyperlink" xfId="24762" builtinId="9" hidden="1"/>
    <cellStyle name="Followed Hyperlink" xfId="24763" builtinId="9" hidden="1"/>
    <cellStyle name="Followed Hyperlink" xfId="24764" builtinId="9" hidden="1"/>
    <cellStyle name="Followed Hyperlink" xfId="24765" builtinId="9" hidden="1"/>
    <cellStyle name="Followed Hyperlink" xfId="24766" builtinId="9" hidden="1"/>
    <cellStyle name="Followed Hyperlink" xfId="24767" builtinId="9" hidden="1"/>
    <cellStyle name="Followed Hyperlink" xfId="24768" builtinId="9" hidden="1"/>
    <cellStyle name="Followed Hyperlink" xfId="24769" builtinId="9" hidden="1"/>
    <cellStyle name="Followed Hyperlink" xfId="24770" builtinId="9" hidden="1"/>
    <cellStyle name="Followed Hyperlink" xfId="24771" builtinId="9" hidden="1"/>
    <cellStyle name="Followed Hyperlink" xfId="24772" builtinId="9" hidden="1"/>
    <cellStyle name="Followed Hyperlink" xfId="24773" builtinId="9" hidden="1"/>
    <cellStyle name="Followed Hyperlink" xfId="24774" builtinId="9" hidden="1"/>
    <cellStyle name="Followed Hyperlink" xfId="24775" builtinId="9" hidden="1"/>
    <cellStyle name="Followed Hyperlink" xfId="24776" builtinId="9" hidden="1"/>
    <cellStyle name="Followed Hyperlink" xfId="24777" builtinId="9" hidden="1"/>
    <cellStyle name="Followed Hyperlink" xfId="24778" builtinId="9" hidden="1"/>
    <cellStyle name="Followed Hyperlink" xfId="24779" builtinId="9" hidden="1"/>
    <cellStyle name="Followed Hyperlink" xfId="24780" builtinId="9" hidden="1"/>
    <cellStyle name="Followed Hyperlink" xfId="24781" builtinId="9" hidden="1"/>
    <cellStyle name="Followed Hyperlink" xfId="24782" builtinId="9" hidden="1"/>
    <cellStyle name="Followed Hyperlink" xfId="24783" builtinId="9" hidden="1"/>
    <cellStyle name="Followed Hyperlink" xfId="24784" builtinId="9" hidden="1"/>
    <cellStyle name="Followed Hyperlink" xfId="24785" builtinId="9" hidden="1"/>
    <cellStyle name="Followed Hyperlink" xfId="24786" builtinId="9" hidden="1"/>
    <cellStyle name="Followed Hyperlink" xfId="24787" builtinId="9" hidden="1"/>
    <cellStyle name="Followed Hyperlink" xfId="24788" builtinId="9" hidden="1"/>
    <cellStyle name="Followed Hyperlink" xfId="24789" builtinId="9" hidden="1"/>
    <cellStyle name="Followed Hyperlink" xfId="24790" builtinId="9" hidden="1"/>
    <cellStyle name="Followed Hyperlink" xfId="24791" builtinId="9" hidden="1"/>
    <cellStyle name="Followed Hyperlink" xfId="24792" builtinId="9" hidden="1"/>
    <cellStyle name="Followed Hyperlink" xfId="24793" builtinId="9" hidden="1"/>
    <cellStyle name="Followed Hyperlink" xfId="24794" builtinId="9" hidden="1"/>
    <cellStyle name="Followed Hyperlink" xfId="24795" builtinId="9" hidden="1"/>
    <cellStyle name="Followed Hyperlink" xfId="24796" builtinId="9" hidden="1"/>
    <cellStyle name="Followed Hyperlink" xfId="24797" builtinId="9" hidden="1"/>
    <cellStyle name="Followed Hyperlink" xfId="24798" builtinId="9" hidden="1"/>
    <cellStyle name="Followed Hyperlink" xfId="24799" builtinId="9" hidden="1"/>
    <cellStyle name="Followed Hyperlink" xfId="24800" builtinId="9" hidden="1"/>
    <cellStyle name="Followed Hyperlink" xfId="24801" builtinId="9" hidden="1"/>
    <cellStyle name="Followed Hyperlink" xfId="24802" builtinId="9" hidden="1"/>
    <cellStyle name="Followed Hyperlink" xfId="24803" builtinId="9" hidden="1"/>
    <cellStyle name="Followed Hyperlink" xfId="24805" builtinId="9" hidden="1"/>
    <cellStyle name="Followed Hyperlink" xfId="24806" builtinId="9" hidden="1"/>
    <cellStyle name="Followed Hyperlink" xfId="24807" builtinId="9" hidden="1"/>
    <cellStyle name="Followed Hyperlink" xfId="24808" builtinId="9" hidden="1"/>
    <cellStyle name="Followed Hyperlink" xfId="24809" builtinId="9" hidden="1"/>
    <cellStyle name="Followed Hyperlink" xfId="24810" builtinId="9" hidden="1"/>
    <cellStyle name="Followed Hyperlink" xfId="24811" builtinId="9" hidden="1"/>
    <cellStyle name="Followed Hyperlink" xfId="24812" builtinId="9" hidden="1"/>
    <cellStyle name="Followed Hyperlink" xfId="24813" builtinId="9" hidden="1"/>
    <cellStyle name="Followed Hyperlink" xfId="24814" builtinId="9" hidden="1"/>
    <cellStyle name="Followed Hyperlink" xfId="24815" builtinId="9" hidden="1"/>
    <cellStyle name="Followed Hyperlink" xfId="24816" builtinId="9" hidden="1"/>
    <cellStyle name="Followed Hyperlink" xfId="24817" builtinId="9" hidden="1"/>
    <cellStyle name="Followed Hyperlink" xfId="24818" builtinId="9" hidden="1"/>
    <cellStyle name="Followed Hyperlink" xfId="24834" builtinId="9" hidden="1"/>
    <cellStyle name="Followed Hyperlink" xfId="24858" builtinId="9" hidden="1"/>
    <cellStyle name="Followed Hyperlink" xfId="24859" builtinId="9" hidden="1"/>
    <cellStyle name="Followed Hyperlink" xfId="24860" builtinId="9" hidden="1"/>
    <cellStyle name="Followed Hyperlink" xfId="24861" builtinId="9" hidden="1"/>
    <cellStyle name="Followed Hyperlink" xfId="24862" builtinId="9" hidden="1"/>
    <cellStyle name="Followed Hyperlink" xfId="24863" builtinId="9" hidden="1"/>
    <cellStyle name="Followed Hyperlink" xfId="24864" builtinId="9" hidden="1"/>
    <cellStyle name="Followed Hyperlink" xfId="24865" builtinId="9" hidden="1"/>
    <cellStyle name="Followed Hyperlink" xfId="24866" builtinId="9" hidden="1"/>
    <cellStyle name="Followed Hyperlink" xfId="24867" builtinId="9" hidden="1"/>
    <cellStyle name="Followed Hyperlink" xfId="24868" builtinId="9" hidden="1"/>
    <cellStyle name="Followed Hyperlink" xfId="24869" builtinId="9" hidden="1"/>
    <cellStyle name="Followed Hyperlink" xfId="24870" builtinId="9" hidden="1"/>
    <cellStyle name="Followed Hyperlink" xfId="24871" builtinId="9" hidden="1"/>
    <cellStyle name="Followed Hyperlink" xfId="24872" builtinId="9" hidden="1"/>
    <cellStyle name="Followed Hyperlink" xfId="24873" builtinId="9" hidden="1"/>
    <cellStyle name="Followed Hyperlink" xfId="24874" builtinId="9" hidden="1"/>
    <cellStyle name="Followed Hyperlink" xfId="24875" builtinId="9" hidden="1"/>
    <cellStyle name="Followed Hyperlink" xfId="24876" builtinId="9" hidden="1"/>
    <cellStyle name="Followed Hyperlink" xfId="24877" builtinId="9" hidden="1"/>
    <cellStyle name="Followed Hyperlink" xfId="24878" builtinId="9" hidden="1"/>
    <cellStyle name="Followed Hyperlink" xfId="24879" builtinId="9" hidden="1"/>
    <cellStyle name="Followed Hyperlink" xfId="24880" builtinId="9" hidden="1"/>
    <cellStyle name="Followed Hyperlink" xfId="24881" builtinId="9" hidden="1"/>
    <cellStyle name="Followed Hyperlink" xfId="24882" builtinId="9" hidden="1"/>
    <cellStyle name="Followed Hyperlink" xfId="24883" builtinId="9" hidden="1"/>
    <cellStyle name="Followed Hyperlink" xfId="24884" builtinId="9" hidden="1"/>
    <cellStyle name="Followed Hyperlink" xfId="24885" builtinId="9" hidden="1"/>
    <cellStyle name="Followed Hyperlink" xfId="24886" builtinId="9" hidden="1"/>
    <cellStyle name="Followed Hyperlink" xfId="24887" builtinId="9" hidden="1"/>
    <cellStyle name="Followed Hyperlink" xfId="24888" builtinId="9" hidden="1"/>
    <cellStyle name="Followed Hyperlink" xfId="24889" builtinId="9" hidden="1"/>
    <cellStyle name="Followed Hyperlink" xfId="24890" builtinId="9" hidden="1"/>
    <cellStyle name="Followed Hyperlink" xfId="24891" builtinId="9" hidden="1"/>
    <cellStyle name="Followed Hyperlink" xfId="24892" builtinId="9" hidden="1"/>
    <cellStyle name="Followed Hyperlink" xfId="24893" builtinId="9" hidden="1"/>
    <cellStyle name="Followed Hyperlink" xfId="24894" builtinId="9" hidden="1"/>
    <cellStyle name="Followed Hyperlink" xfId="24895" builtinId="9" hidden="1"/>
    <cellStyle name="Followed Hyperlink" xfId="24896" builtinId="9" hidden="1"/>
    <cellStyle name="Followed Hyperlink" xfId="24897" builtinId="9" hidden="1"/>
    <cellStyle name="Followed Hyperlink" xfId="24898" builtinId="9" hidden="1"/>
    <cellStyle name="Followed Hyperlink" xfId="24899" builtinId="9" hidden="1"/>
    <cellStyle name="Followed Hyperlink" xfId="24900" builtinId="9" hidden="1"/>
    <cellStyle name="Followed Hyperlink" xfId="24901" builtinId="9" hidden="1"/>
    <cellStyle name="Followed Hyperlink" xfId="24902" builtinId="9" hidden="1"/>
    <cellStyle name="Followed Hyperlink" xfId="24903" builtinId="9" hidden="1"/>
    <cellStyle name="Followed Hyperlink" xfId="24904" builtinId="9" hidden="1"/>
    <cellStyle name="Followed Hyperlink" xfId="24905" builtinId="9" hidden="1"/>
    <cellStyle name="Followed Hyperlink" xfId="24906" builtinId="9" hidden="1"/>
    <cellStyle name="Followed Hyperlink" xfId="24907" builtinId="9" hidden="1"/>
    <cellStyle name="Followed Hyperlink" xfId="24908" builtinId="9" hidden="1"/>
    <cellStyle name="Followed Hyperlink" xfId="24909" builtinId="9" hidden="1"/>
    <cellStyle name="Followed Hyperlink" xfId="24910" builtinId="9" hidden="1"/>
    <cellStyle name="Followed Hyperlink" xfId="24911" builtinId="9" hidden="1"/>
    <cellStyle name="Followed Hyperlink" xfId="24912" builtinId="9" hidden="1"/>
    <cellStyle name="Followed Hyperlink" xfId="24913" builtinId="9" hidden="1"/>
    <cellStyle name="Followed Hyperlink" xfId="24914" builtinId="9" hidden="1"/>
    <cellStyle name="Followed Hyperlink" xfId="24915" builtinId="9" hidden="1"/>
    <cellStyle name="Followed Hyperlink" xfId="24916" builtinId="9" hidden="1"/>
    <cellStyle name="Followed Hyperlink" xfId="24917" builtinId="9" hidden="1"/>
    <cellStyle name="Followed Hyperlink" xfId="24918" builtinId="9" hidden="1"/>
    <cellStyle name="Followed Hyperlink" xfId="24919" builtinId="9" hidden="1"/>
    <cellStyle name="Followed Hyperlink" xfId="24920" builtinId="9" hidden="1"/>
    <cellStyle name="Followed Hyperlink" xfId="24921" builtinId="9" hidden="1"/>
    <cellStyle name="Followed Hyperlink" xfId="24922" builtinId="9" hidden="1"/>
    <cellStyle name="Followed Hyperlink" xfId="24923" builtinId="9" hidden="1"/>
    <cellStyle name="Followed Hyperlink" xfId="24924" builtinId="9" hidden="1"/>
    <cellStyle name="Followed Hyperlink" xfId="24925" builtinId="9" hidden="1"/>
    <cellStyle name="Followed Hyperlink" xfId="24926" builtinId="9" hidden="1"/>
    <cellStyle name="Followed Hyperlink" xfId="24927" builtinId="9" hidden="1"/>
    <cellStyle name="Followed Hyperlink" xfId="24928" builtinId="9" hidden="1"/>
    <cellStyle name="Followed Hyperlink" xfId="24929" builtinId="9" hidden="1"/>
    <cellStyle name="Followed Hyperlink" xfId="24930" builtinId="9" hidden="1"/>
    <cellStyle name="Followed Hyperlink" xfId="24931" builtinId="9" hidden="1"/>
    <cellStyle name="Followed Hyperlink" xfId="24932" builtinId="9" hidden="1"/>
    <cellStyle name="Followed Hyperlink" xfId="24933" builtinId="9" hidden="1"/>
    <cellStyle name="Followed Hyperlink" xfId="24934" builtinId="9" hidden="1"/>
    <cellStyle name="Followed Hyperlink" xfId="24935" builtinId="9" hidden="1"/>
    <cellStyle name="Followed Hyperlink" xfId="24936" builtinId="9" hidden="1"/>
    <cellStyle name="Followed Hyperlink" xfId="24937" builtinId="9" hidden="1"/>
    <cellStyle name="Followed Hyperlink" xfId="24938" builtinId="9" hidden="1"/>
    <cellStyle name="Followed Hyperlink" xfId="24939" builtinId="9" hidden="1"/>
    <cellStyle name="Followed Hyperlink" xfId="24940" builtinId="9" hidden="1"/>
    <cellStyle name="Followed Hyperlink" xfId="24941" builtinId="9" hidden="1"/>
    <cellStyle name="Followed Hyperlink" xfId="24942" builtinId="9" hidden="1"/>
    <cellStyle name="Followed Hyperlink" xfId="24943" builtinId="9" hidden="1"/>
    <cellStyle name="Followed Hyperlink" xfId="24944" builtinId="9" hidden="1"/>
    <cellStyle name="Followed Hyperlink" xfId="24945" builtinId="9" hidden="1"/>
    <cellStyle name="Followed Hyperlink" xfId="24946" builtinId="9" hidden="1"/>
    <cellStyle name="Followed Hyperlink" xfId="24947" builtinId="9" hidden="1"/>
    <cellStyle name="Followed Hyperlink" xfId="24948" builtinId="9" hidden="1"/>
    <cellStyle name="Followed Hyperlink" xfId="24949" builtinId="9" hidden="1"/>
    <cellStyle name="Followed Hyperlink" xfId="24950" builtinId="9" hidden="1"/>
    <cellStyle name="Followed Hyperlink" xfId="24951" builtinId="9" hidden="1"/>
    <cellStyle name="Followed Hyperlink" xfId="24952" builtinId="9" hidden="1"/>
    <cellStyle name="Followed Hyperlink" xfId="24953" builtinId="9" hidden="1"/>
    <cellStyle name="Followed Hyperlink" xfId="24954" builtinId="9" hidden="1"/>
    <cellStyle name="Followed Hyperlink" xfId="24955" builtinId="9" hidden="1"/>
    <cellStyle name="Followed Hyperlink" xfId="24956" builtinId="9" hidden="1"/>
    <cellStyle name="Followed Hyperlink" xfId="24957" builtinId="9" hidden="1"/>
    <cellStyle name="Followed Hyperlink" xfId="24958" builtinId="9" hidden="1"/>
    <cellStyle name="Followed Hyperlink" xfId="24959" builtinId="9" hidden="1"/>
    <cellStyle name="Followed Hyperlink" xfId="24960" builtinId="9" hidden="1"/>
    <cellStyle name="Followed Hyperlink" xfId="24961" builtinId="9" hidden="1"/>
    <cellStyle name="Followed Hyperlink" xfId="24962" builtinId="9" hidden="1"/>
    <cellStyle name="Followed Hyperlink" xfId="24963" builtinId="9" hidden="1"/>
    <cellStyle name="Followed Hyperlink" xfId="24964" builtinId="9" hidden="1"/>
    <cellStyle name="Followed Hyperlink" xfId="24965" builtinId="9" hidden="1"/>
    <cellStyle name="Followed Hyperlink" xfId="24966" builtinId="9" hidden="1"/>
    <cellStyle name="Followed Hyperlink" xfId="24967" builtinId="9" hidden="1"/>
    <cellStyle name="Followed Hyperlink" xfId="24968" builtinId="9" hidden="1"/>
    <cellStyle name="Followed Hyperlink" xfId="24969" builtinId="9" hidden="1"/>
    <cellStyle name="Followed Hyperlink" xfId="24970" builtinId="9" hidden="1"/>
    <cellStyle name="Followed Hyperlink" xfId="24971" builtinId="9" hidden="1"/>
    <cellStyle name="Followed Hyperlink" xfId="24972" builtinId="9" hidden="1"/>
    <cellStyle name="Followed Hyperlink" xfId="24973" builtinId="9" hidden="1"/>
    <cellStyle name="Followed Hyperlink" xfId="24974" builtinId="9" hidden="1"/>
    <cellStyle name="Followed Hyperlink" xfId="24975" builtinId="9" hidden="1"/>
    <cellStyle name="Followed Hyperlink" xfId="24976" builtinId="9" hidden="1"/>
    <cellStyle name="Followed Hyperlink" xfId="24977" builtinId="9" hidden="1"/>
    <cellStyle name="Followed Hyperlink" xfId="24978" builtinId="9" hidden="1"/>
    <cellStyle name="Followed Hyperlink" xfId="24979" builtinId="9" hidden="1"/>
    <cellStyle name="Followed Hyperlink" xfId="24980" builtinId="9" hidden="1"/>
    <cellStyle name="Followed Hyperlink" xfId="24981" builtinId="9" hidden="1"/>
    <cellStyle name="Followed Hyperlink" xfId="24982" builtinId="9" hidden="1"/>
    <cellStyle name="Followed Hyperlink" xfId="24983" builtinId="9" hidden="1"/>
    <cellStyle name="Followed Hyperlink" xfId="24984" builtinId="9" hidden="1"/>
    <cellStyle name="Followed Hyperlink" xfId="24985" builtinId="9" hidden="1"/>
    <cellStyle name="Followed Hyperlink" xfId="24986" builtinId="9" hidden="1"/>
    <cellStyle name="Followed Hyperlink" xfId="24987" builtinId="9" hidden="1"/>
    <cellStyle name="Followed Hyperlink" xfId="24988" builtinId="9" hidden="1"/>
    <cellStyle name="Followed Hyperlink" xfId="24989" builtinId="9" hidden="1"/>
    <cellStyle name="Followed Hyperlink" xfId="24990" builtinId="9" hidden="1"/>
    <cellStyle name="Followed Hyperlink" xfId="24991" builtinId="9" hidden="1"/>
    <cellStyle name="Followed Hyperlink" xfId="24992" builtinId="9" hidden="1"/>
    <cellStyle name="Followed Hyperlink" xfId="24993" builtinId="9" hidden="1"/>
    <cellStyle name="Followed Hyperlink" xfId="24994" builtinId="9" hidden="1"/>
    <cellStyle name="Followed Hyperlink" xfId="24995" builtinId="9" hidden="1"/>
    <cellStyle name="Followed Hyperlink" xfId="24996" builtinId="9" hidden="1"/>
    <cellStyle name="Followed Hyperlink" xfId="24997" builtinId="9" hidden="1"/>
    <cellStyle name="Followed Hyperlink" xfId="24998" builtinId="9" hidden="1"/>
    <cellStyle name="Followed Hyperlink" xfId="24999" builtinId="9" hidden="1"/>
    <cellStyle name="Followed Hyperlink" xfId="25000" builtinId="9" hidden="1"/>
    <cellStyle name="Followed Hyperlink" xfId="25002" builtinId="9" hidden="1"/>
    <cellStyle name="Followed Hyperlink" xfId="24804" builtinId="9" hidden="1"/>
    <cellStyle name="Followed Hyperlink" xfId="24820" builtinId="9" hidden="1"/>
    <cellStyle name="Followed Hyperlink" xfId="24823" builtinId="9" hidden="1"/>
    <cellStyle name="Followed Hyperlink" xfId="24744" builtinId="9" hidden="1"/>
    <cellStyle name="Followed Hyperlink" xfId="24742" builtinId="9" hidden="1"/>
    <cellStyle name="Followed Hyperlink" xfId="24827" builtinId="9" hidden="1"/>
    <cellStyle name="Followed Hyperlink" xfId="24819" builtinId="9" hidden="1"/>
    <cellStyle name="Followed Hyperlink" xfId="24829" builtinId="9" hidden="1"/>
    <cellStyle name="Followed Hyperlink" xfId="24830" builtinId="9" hidden="1"/>
    <cellStyle name="Followed Hyperlink" xfId="24824" builtinId="9" hidden="1"/>
    <cellStyle name="Followed Hyperlink" xfId="24821" builtinId="9" hidden="1"/>
    <cellStyle name="Followed Hyperlink" xfId="24826" builtinId="9" hidden="1"/>
    <cellStyle name="Followed Hyperlink" xfId="24853" builtinId="9" hidden="1"/>
    <cellStyle name="Followed Hyperlink" xfId="24846" builtinId="9" hidden="1"/>
    <cellStyle name="Followed Hyperlink" xfId="24839" builtinId="9" hidden="1"/>
    <cellStyle name="Followed Hyperlink" xfId="24855" builtinId="9" hidden="1"/>
    <cellStyle name="Followed Hyperlink" xfId="24844" builtinId="9" hidden="1"/>
    <cellStyle name="Followed Hyperlink" xfId="24825" builtinId="9" hidden="1"/>
    <cellStyle name="Followed Hyperlink" xfId="24841" builtinId="9" hidden="1"/>
    <cellStyle name="Followed Hyperlink" xfId="24745" builtinId="9" hidden="1"/>
    <cellStyle name="Followed Hyperlink" xfId="24850" builtinId="9" hidden="1"/>
    <cellStyle name="Followed Hyperlink" xfId="24843" builtinId="9" hidden="1"/>
    <cellStyle name="Followed Hyperlink" xfId="24743" builtinId="9" hidden="1"/>
    <cellStyle name="Followed Hyperlink" xfId="24848" builtinId="9" hidden="1"/>
    <cellStyle name="Followed Hyperlink" xfId="24845" builtinId="9" hidden="1"/>
    <cellStyle name="Followed Hyperlink" xfId="24838" builtinId="9" hidden="1"/>
    <cellStyle name="Followed Hyperlink" xfId="24854" builtinId="9" hidden="1"/>
    <cellStyle name="Followed Hyperlink" xfId="24847" builtinId="9" hidden="1"/>
    <cellStyle name="Followed Hyperlink" xfId="24836" builtinId="9" hidden="1"/>
    <cellStyle name="Followed Hyperlink" xfId="24849" builtinId="9" hidden="1"/>
    <cellStyle name="Followed Hyperlink" xfId="24842" builtinId="9" hidden="1"/>
    <cellStyle name="Followed Hyperlink" xfId="24835" builtinId="9" hidden="1"/>
    <cellStyle name="Followed Hyperlink" xfId="24851" builtinId="9" hidden="1"/>
    <cellStyle name="Followed Hyperlink" xfId="24840" builtinId="9" hidden="1"/>
    <cellStyle name="Followed Hyperlink" xfId="24852" builtinId="9" hidden="1"/>
    <cellStyle name="Followed Hyperlink" xfId="25003" builtinId="9" hidden="1"/>
    <cellStyle name="Followed Hyperlink" xfId="25004" builtinId="9" hidden="1"/>
    <cellStyle name="Followed Hyperlink" xfId="25005" builtinId="9" hidden="1"/>
    <cellStyle name="Followed Hyperlink" xfId="25006" builtinId="9" hidden="1"/>
    <cellStyle name="Followed Hyperlink" xfId="25007" builtinId="9" hidden="1"/>
    <cellStyle name="Followed Hyperlink" xfId="25008" builtinId="9" hidden="1"/>
    <cellStyle name="Followed Hyperlink" xfId="25009" builtinId="9" hidden="1"/>
    <cellStyle name="Followed Hyperlink" xfId="25010" builtinId="9" hidden="1"/>
    <cellStyle name="Followed Hyperlink" xfId="25011" builtinId="9" hidden="1"/>
    <cellStyle name="Followed Hyperlink" xfId="25012" builtinId="9" hidden="1"/>
    <cellStyle name="Followed Hyperlink" xfId="25013" builtinId="9" hidden="1"/>
    <cellStyle name="Followed Hyperlink" xfId="25014" builtinId="9" hidden="1"/>
    <cellStyle name="Followed Hyperlink" xfId="25015" builtinId="9" hidden="1"/>
    <cellStyle name="Followed Hyperlink" xfId="25016" builtinId="9" hidden="1"/>
    <cellStyle name="Followed Hyperlink" xfId="25017" builtinId="9" hidden="1"/>
    <cellStyle name="Followed Hyperlink" xfId="25018" builtinId="9" hidden="1"/>
    <cellStyle name="Followed Hyperlink" xfId="25019" builtinId="9" hidden="1"/>
    <cellStyle name="Followed Hyperlink" xfId="25020" builtinId="9" hidden="1"/>
    <cellStyle name="Followed Hyperlink" xfId="25021" builtinId="9" hidden="1"/>
    <cellStyle name="Followed Hyperlink" xfId="25022" builtinId="9" hidden="1"/>
    <cellStyle name="Followed Hyperlink" xfId="25023" builtinId="9" hidden="1"/>
    <cellStyle name="Followed Hyperlink" xfId="25024" builtinId="9" hidden="1"/>
    <cellStyle name="Followed Hyperlink" xfId="25026" builtinId="9" hidden="1"/>
    <cellStyle name="Followed Hyperlink" xfId="25027" builtinId="9" hidden="1"/>
    <cellStyle name="Followed Hyperlink" xfId="25028" builtinId="9" hidden="1"/>
    <cellStyle name="Followed Hyperlink" xfId="25029" builtinId="9" hidden="1"/>
    <cellStyle name="Followed Hyperlink" xfId="25030" builtinId="9" hidden="1"/>
    <cellStyle name="Followed Hyperlink" xfId="25031" builtinId="9" hidden="1"/>
    <cellStyle name="Followed Hyperlink" xfId="25032" builtinId="9" hidden="1"/>
    <cellStyle name="Followed Hyperlink" xfId="25033" builtinId="9" hidden="1"/>
    <cellStyle name="Followed Hyperlink" xfId="25034" builtinId="9" hidden="1"/>
    <cellStyle name="Followed Hyperlink" xfId="25035" builtinId="9" hidden="1"/>
    <cellStyle name="Followed Hyperlink" xfId="25036" builtinId="9" hidden="1"/>
    <cellStyle name="Followed Hyperlink" xfId="25037" builtinId="9" hidden="1"/>
    <cellStyle name="Followed Hyperlink" xfId="25038" builtinId="9" hidden="1"/>
    <cellStyle name="Followed Hyperlink" xfId="25039" builtinId="9" hidden="1"/>
    <cellStyle name="Followed Hyperlink" xfId="25074" builtinId="9" hidden="1"/>
    <cellStyle name="Followed Hyperlink" xfId="25073" builtinId="9" hidden="1"/>
    <cellStyle name="Followed Hyperlink" xfId="24832" builtinId="9" hidden="1"/>
    <cellStyle name="Followed Hyperlink" xfId="24833" builtinId="9" hidden="1"/>
    <cellStyle name="Followed Hyperlink" xfId="25048" builtinId="9" hidden="1"/>
    <cellStyle name="Followed Hyperlink" xfId="25046" builtinId="9" hidden="1"/>
    <cellStyle name="Followed Hyperlink" xfId="25025" builtinId="9" hidden="1"/>
    <cellStyle name="Followed Hyperlink" xfId="25043" builtinId="9" hidden="1"/>
    <cellStyle name="Followed Hyperlink" xfId="25042" builtinId="9" hidden="1"/>
    <cellStyle name="Followed Hyperlink" xfId="25041" builtinId="9" hidden="1"/>
    <cellStyle name="Followed Hyperlink" xfId="25040" builtinId="9" hidden="1"/>
    <cellStyle name="Followed Hyperlink" xfId="25044" builtinId="9" hidden="1"/>
    <cellStyle name="Followed Hyperlink" xfId="25050" builtinId="9" hidden="1"/>
    <cellStyle name="Followed Hyperlink" xfId="25049" builtinId="9" hidden="1"/>
    <cellStyle name="Followed Hyperlink" xfId="25047" builtinId="9" hidden="1"/>
    <cellStyle name="Followed Hyperlink" xfId="25045" builtinId="9" hidden="1"/>
    <cellStyle name="Followed Hyperlink" xfId="25069" builtinId="9" hidden="1"/>
    <cellStyle name="Followed Hyperlink" xfId="25065" builtinId="9" hidden="1"/>
    <cellStyle name="Followed Hyperlink" xfId="25061" builtinId="9" hidden="1"/>
    <cellStyle name="Followed Hyperlink" xfId="25057" builtinId="9" hidden="1"/>
    <cellStyle name="Followed Hyperlink" xfId="25053" builtinId="9" hidden="1"/>
    <cellStyle name="Followed Hyperlink" xfId="24828" builtinId="9" hidden="1"/>
    <cellStyle name="Followed Hyperlink" xfId="25072" builtinId="9" hidden="1"/>
    <cellStyle name="Followed Hyperlink" xfId="25068" builtinId="9" hidden="1"/>
    <cellStyle name="Followed Hyperlink" xfId="25064" builtinId="9" hidden="1"/>
    <cellStyle name="Followed Hyperlink" xfId="25060" builtinId="9" hidden="1"/>
    <cellStyle name="Followed Hyperlink" xfId="25056" builtinId="9" hidden="1"/>
    <cellStyle name="Followed Hyperlink" xfId="25052" builtinId="9" hidden="1"/>
    <cellStyle name="Followed Hyperlink" xfId="25071" builtinId="9" hidden="1"/>
    <cellStyle name="Followed Hyperlink" xfId="25067" builtinId="9" hidden="1"/>
    <cellStyle name="Followed Hyperlink" xfId="25063" builtinId="9" hidden="1"/>
    <cellStyle name="Followed Hyperlink" xfId="25059" builtinId="9" hidden="1"/>
    <cellStyle name="Followed Hyperlink" xfId="25055" builtinId="9" hidden="1"/>
    <cellStyle name="Followed Hyperlink" xfId="25075" builtinId="9" hidden="1"/>
    <cellStyle name="Followed Hyperlink" xfId="24822" builtinId="9" hidden="1"/>
    <cellStyle name="Followed Hyperlink" xfId="25070" builtinId="9" hidden="1"/>
    <cellStyle name="Followed Hyperlink" xfId="25066" builtinId="9" hidden="1"/>
    <cellStyle name="Followed Hyperlink" xfId="25062" builtinId="9" hidden="1"/>
    <cellStyle name="Followed Hyperlink" xfId="25058" builtinId="9" hidden="1"/>
    <cellStyle name="Followed Hyperlink" xfId="25054" builtinId="9" hidden="1"/>
    <cellStyle name="Followed Hyperlink" xfId="25051" builtinId="9" hidden="1"/>
    <cellStyle name="Followed Hyperlink" xfId="25076" builtinId="9" hidden="1"/>
    <cellStyle name="Followed Hyperlink" xfId="25077" builtinId="9" hidden="1"/>
    <cellStyle name="Followed Hyperlink" xfId="25078" builtinId="9" hidden="1"/>
    <cellStyle name="Followed Hyperlink" xfId="25079" builtinId="9" hidden="1"/>
    <cellStyle name="Followed Hyperlink" xfId="25080" builtinId="9" hidden="1"/>
    <cellStyle name="Followed Hyperlink" xfId="25081" builtinId="9" hidden="1"/>
    <cellStyle name="Followed Hyperlink" xfId="25082" builtinId="9" hidden="1"/>
    <cellStyle name="Followed Hyperlink" xfId="25083" builtinId="9" hidden="1"/>
    <cellStyle name="Followed Hyperlink" xfId="25084" builtinId="9" hidden="1"/>
    <cellStyle name="Followed Hyperlink" xfId="25085" builtinId="9" hidden="1"/>
    <cellStyle name="Followed Hyperlink" xfId="25086" builtinId="9" hidden="1"/>
    <cellStyle name="Followed Hyperlink" xfId="25087" builtinId="9" hidden="1"/>
    <cellStyle name="Followed Hyperlink" xfId="25088" builtinId="9" hidden="1"/>
    <cellStyle name="Followed Hyperlink" xfId="25089" builtinId="9" hidden="1"/>
    <cellStyle name="Followed Hyperlink" xfId="25090" builtinId="9" hidden="1"/>
    <cellStyle name="Followed Hyperlink" xfId="25091" builtinId="9" hidden="1"/>
    <cellStyle name="Followed Hyperlink" xfId="25092" builtinId="9" hidden="1"/>
    <cellStyle name="Followed Hyperlink" xfId="25093" builtinId="9" hidden="1"/>
    <cellStyle name="Followed Hyperlink" xfId="25094" builtinId="9" hidden="1"/>
    <cellStyle name="Followed Hyperlink" xfId="25095" builtinId="9" hidden="1"/>
    <cellStyle name="Followed Hyperlink" xfId="25096" builtinId="9" hidden="1"/>
    <cellStyle name="Followed Hyperlink" xfId="25097" builtinId="9" hidden="1"/>
    <cellStyle name="Followed Hyperlink" xfId="25098" builtinId="9" hidden="1"/>
    <cellStyle name="Followed Hyperlink" xfId="25099" builtinId="9" hidden="1"/>
    <cellStyle name="Followed Hyperlink" xfId="25100" builtinId="9" hidden="1"/>
    <cellStyle name="Followed Hyperlink" xfId="25101" builtinId="9" hidden="1"/>
    <cellStyle name="Followed Hyperlink" xfId="25102" builtinId="9" hidden="1"/>
    <cellStyle name="Followed Hyperlink" xfId="25103" builtinId="9" hidden="1"/>
    <cellStyle name="Followed Hyperlink" xfId="25104" builtinId="9" hidden="1"/>
    <cellStyle name="Followed Hyperlink" xfId="25105" builtinId="9" hidden="1"/>
    <cellStyle name="Followed Hyperlink" xfId="25106" builtinId="9" hidden="1"/>
    <cellStyle name="Followed Hyperlink" xfId="25111" builtinId="9" hidden="1"/>
    <cellStyle name="Followed Hyperlink" xfId="25112" builtinId="9" hidden="1"/>
    <cellStyle name="Followed Hyperlink" xfId="25113" builtinId="9" hidden="1"/>
    <cellStyle name="Followed Hyperlink" xfId="25114" builtinId="9" hidden="1"/>
    <cellStyle name="Followed Hyperlink" xfId="25115" builtinId="9" hidden="1"/>
    <cellStyle name="Followed Hyperlink" xfId="25116" builtinId="9" hidden="1"/>
    <cellStyle name="Followed Hyperlink" xfId="25117" builtinId="9" hidden="1"/>
    <cellStyle name="Followed Hyperlink" xfId="25118" builtinId="9" hidden="1"/>
    <cellStyle name="Followed Hyperlink" xfId="25119" builtinId="9" hidden="1"/>
    <cellStyle name="Followed Hyperlink" xfId="25120" builtinId="9" hidden="1"/>
    <cellStyle name="Followed Hyperlink" xfId="25121" builtinId="9" hidden="1"/>
    <cellStyle name="Followed Hyperlink" xfId="25122" builtinId="9" hidden="1"/>
    <cellStyle name="Followed Hyperlink" xfId="25123" builtinId="9" hidden="1"/>
    <cellStyle name="Followed Hyperlink" xfId="25124" builtinId="9" hidden="1"/>
    <cellStyle name="Followed Hyperlink" xfId="25125" builtinId="9" hidden="1"/>
    <cellStyle name="Followed Hyperlink" xfId="25126" builtinId="9" hidden="1"/>
    <cellStyle name="Followed Hyperlink" xfId="25127" builtinId="9" hidden="1"/>
    <cellStyle name="Followed Hyperlink" xfId="25128" builtinId="9" hidden="1"/>
    <cellStyle name="Followed Hyperlink" xfId="25129" builtinId="9" hidden="1"/>
    <cellStyle name="Followed Hyperlink" xfId="25130" builtinId="9" hidden="1"/>
    <cellStyle name="Followed Hyperlink" xfId="25131" builtinId="9" hidden="1"/>
    <cellStyle name="Followed Hyperlink" xfId="25132" builtinId="9" hidden="1"/>
    <cellStyle name="Followed Hyperlink" xfId="25133" builtinId="9" hidden="1"/>
    <cellStyle name="Followed Hyperlink" xfId="25134" builtinId="9" hidden="1"/>
    <cellStyle name="Followed Hyperlink" xfId="25135" builtinId="9" hidden="1"/>
    <cellStyle name="Followed Hyperlink" xfId="25136" builtinId="9" hidden="1"/>
    <cellStyle name="Followed Hyperlink" xfId="25137" builtinId="9" hidden="1"/>
    <cellStyle name="Followed Hyperlink" xfId="25138" builtinId="9" hidden="1"/>
    <cellStyle name="Followed Hyperlink" xfId="25139" builtinId="9" hidden="1"/>
    <cellStyle name="Followed Hyperlink" xfId="25140" builtinId="9" hidden="1"/>
    <cellStyle name="Followed Hyperlink" xfId="25141" builtinId="9" hidden="1"/>
    <cellStyle name="Followed Hyperlink" xfId="25142" builtinId="9" hidden="1"/>
    <cellStyle name="Followed Hyperlink" xfId="25143" builtinId="9" hidden="1"/>
    <cellStyle name="Followed Hyperlink" xfId="25144" builtinId="9" hidden="1"/>
    <cellStyle name="Followed Hyperlink" xfId="25145" builtinId="9" hidden="1"/>
    <cellStyle name="Followed Hyperlink" xfId="25146" builtinId="9" hidden="1"/>
    <cellStyle name="Followed Hyperlink" xfId="25147" builtinId="9" hidden="1"/>
    <cellStyle name="Followed Hyperlink" xfId="25148" builtinId="9" hidden="1"/>
    <cellStyle name="Followed Hyperlink" xfId="25149" builtinId="9" hidden="1"/>
    <cellStyle name="Followed Hyperlink" xfId="25150" builtinId="9" hidden="1"/>
    <cellStyle name="Followed Hyperlink" xfId="25151" builtinId="9" hidden="1"/>
    <cellStyle name="Followed Hyperlink" xfId="25152" builtinId="9" hidden="1"/>
    <cellStyle name="Followed Hyperlink" xfId="25153" builtinId="9" hidden="1"/>
    <cellStyle name="Followed Hyperlink" xfId="25154" builtinId="9" hidden="1"/>
    <cellStyle name="Followed Hyperlink" xfId="25155" builtinId="9" hidden="1"/>
    <cellStyle name="Followed Hyperlink" xfId="25156" builtinId="9" hidden="1"/>
    <cellStyle name="Followed Hyperlink" xfId="25157" builtinId="9" hidden="1"/>
    <cellStyle name="Followed Hyperlink" xfId="25158" builtinId="9" hidden="1"/>
    <cellStyle name="Followed Hyperlink" xfId="25159" builtinId="9" hidden="1"/>
    <cellStyle name="Followed Hyperlink" xfId="25160" builtinId="9" hidden="1"/>
    <cellStyle name="Followed Hyperlink" xfId="25161" builtinId="9" hidden="1"/>
    <cellStyle name="Followed Hyperlink" xfId="25162" builtinId="9" hidden="1"/>
    <cellStyle name="Followed Hyperlink" xfId="25163" builtinId="9" hidden="1"/>
    <cellStyle name="Followed Hyperlink" xfId="25164" builtinId="9" hidden="1"/>
    <cellStyle name="Followed Hyperlink" xfId="25165" builtinId="9" hidden="1"/>
    <cellStyle name="Followed Hyperlink" xfId="25166" builtinId="9" hidden="1"/>
    <cellStyle name="Followed Hyperlink" xfId="25167" builtinId="9" hidden="1"/>
    <cellStyle name="Followed Hyperlink" xfId="25168" builtinId="9" hidden="1"/>
    <cellStyle name="Followed Hyperlink" xfId="25169" builtinId="9" hidden="1"/>
    <cellStyle name="Followed Hyperlink" xfId="25170" builtinId="9" hidden="1"/>
    <cellStyle name="Followed Hyperlink" xfId="25171" builtinId="9" hidden="1"/>
    <cellStyle name="Followed Hyperlink" xfId="25172" builtinId="9" hidden="1"/>
    <cellStyle name="Followed Hyperlink" xfId="25173" builtinId="9" hidden="1"/>
    <cellStyle name="Followed Hyperlink" xfId="25174" builtinId="9" hidden="1"/>
    <cellStyle name="Followed Hyperlink" xfId="25175" builtinId="9" hidden="1"/>
    <cellStyle name="Followed Hyperlink" xfId="25176" builtinId="9" hidden="1"/>
    <cellStyle name="Followed Hyperlink" xfId="25177" builtinId="9" hidden="1"/>
    <cellStyle name="Followed Hyperlink" xfId="25178" builtinId="9" hidden="1"/>
    <cellStyle name="Followed Hyperlink" xfId="25179" builtinId="9" hidden="1"/>
    <cellStyle name="Followed Hyperlink" xfId="25180" builtinId="9" hidden="1"/>
    <cellStyle name="Followed Hyperlink" xfId="25181" builtinId="9" hidden="1"/>
    <cellStyle name="Followed Hyperlink" xfId="25182" builtinId="9" hidden="1"/>
    <cellStyle name="Followed Hyperlink" xfId="20913" builtinId="9" hidden="1"/>
    <cellStyle name="Followed Hyperlink" xfId="20835" builtinId="9" hidden="1"/>
    <cellStyle name="Followed Hyperlink" xfId="25216" builtinId="9" hidden="1"/>
    <cellStyle name="Followed Hyperlink" xfId="24388" builtinId="9" hidden="1"/>
    <cellStyle name="Followed Hyperlink" xfId="23564" builtinId="9" hidden="1"/>
    <cellStyle name="Followed Hyperlink" xfId="22735" builtinId="9" hidden="1"/>
    <cellStyle name="Followed Hyperlink" xfId="20782" builtinId="9" hidden="1"/>
    <cellStyle name="Followed Hyperlink" xfId="25107" builtinId="9" hidden="1"/>
    <cellStyle name="Followed Hyperlink" xfId="24279" builtinId="9" hidden="1"/>
    <cellStyle name="Followed Hyperlink" xfId="23455" builtinId="9" hidden="1"/>
    <cellStyle name="Followed Hyperlink" xfId="22626" builtinId="9" hidden="1"/>
    <cellStyle name="Followed Hyperlink" xfId="21959" builtinId="9" hidden="1"/>
    <cellStyle name="Followed Hyperlink" xfId="21362" builtinId="9" hidden="1"/>
    <cellStyle name="Followed Hyperlink" xfId="20673" builtinId="9" hidden="1"/>
    <cellStyle name="Followed Hyperlink" xfId="25347" builtinId="9" hidden="1"/>
    <cellStyle name="Followed Hyperlink" xfId="24605" builtinId="9" hidden="1"/>
    <cellStyle name="Followed Hyperlink" xfId="23777" builtinId="9" hidden="1"/>
    <cellStyle name="Followed Hyperlink" xfId="22953" builtinId="9" hidden="1"/>
    <cellStyle name="Followed Hyperlink" xfId="22124" builtinId="9" hidden="1"/>
    <cellStyle name="Followed Hyperlink" xfId="21085" builtinId="9" hidden="1"/>
    <cellStyle name="Followed Hyperlink" xfId="24831" builtinId="9" hidden="1"/>
    <cellStyle name="Followed Hyperlink" xfId="24003" builtinId="9" hidden="1"/>
    <cellStyle name="Followed Hyperlink" xfId="23179" builtinId="9" hidden="1"/>
    <cellStyle name="Followed Hyperlink" xfId="22350" builtinId="9" hidden="1"/>
    <cellStyle name="Followed Hyperlink" xfId="24522" builtinId="9" hidden="1"/>
    <cellStyle name="Followed Hyperlink" xfId="23694" builtinId="9" hidden="1"/>
    <cellStyle name="Followed Hyperlink" xfId="22870" builtinId="9" hidden="1"/>
    <cellStyle name="Followed Hyperlink" xfId="21110" builtinId="9" hidden="1"/>
    <cellStyle name="Followed Hyperlink" xfId="20901" builtinId="9" hidden="1"/>
    <cellStyle name="Followed Hyperlink" xfId="25291" builtinId="9" hidden="1"/>
    <cellStyle name="Followed Hyperlink" xfId="24463" builtinId="9" hidden="1"/>
    <cellStyle name="Followed Hyperlink" xfId="23639" builtinId="9" hidden="1"/>
    <cellStyle name="Followed Hyperlink" xfId="22810" builtinId="9" hidden="1"/>
    <cellStyle name="Followed Hyperlink" xfId="22041" builtinId="9" hidden="1"/>
    <cellStyle name="Followed Hyperlink" xfId="20859" builtinId="9" hidden="1"/>
    <cellStyle name="Followed Hyperlink" xfId="20781" builtinId="9" hidden="1"/>
    <cellStyle name="Followed Hyperlink" xfId="24856" builtinId="9" hidden="1"/>
    <cellStyle name="Followed Hyperlink" xfId="24028" builtinId="9" hidden="1"/>
    <cellStyle name="Followed Hyperlink" xfId="23204" builtinId="9" hidden="1"/>
    <cellStyle name="Followed Hyperlink" xfId="22375" builtinId="9" hidden="1"/>
    <cellStyle name="Followed Hyperlink" xfId="21709" builtinId="9" hidden="1"/>
    <cellStyle name="Followed Hyperlink" xfId="21378" builtinId="9" hidden="1"/>
    <cellStyle name="Followed Hyperlink" xfId="20423" builtinId="9" hidden="1"/>
    <cellStyle name="Followed Hyperlink" xfId="24703" builtinId="9" hidden="1"/>
    <cellStyle name="Followed Hyperlink" xfId="23875" builtinId="9" hidden="1"/>
    <cellStyle name="Followed Hyperlink" xfId="23051" builtinId="9" hidden="1"/>
    <cellStyle name="Followed Hyperlink" xfId="22222" builtinId="9" hidden="1"/>
    <cellStyle name="Followed Hyperlink" xfId="21558" builtinId="9" hidden="1"/>
    <cellStyle name="Followed Hyperlink" xfId="21091" builtinId="9" hidden="1"/>
    <cellStyle name="Followed Hyperlink" xfId="24837" builtinId="9" hidden="1"/>
    <cellStyle name="Followed Hyperlink" xfId="24009" builtinId="9" hidden="1"/>
    <cellStyle name="Followed Hyperlink" xfId="23185" builtinId="9" hidden="1"/>
    <cellStyle name="Followed Hyperlink" xfId="22356" builtinId="9" hidden="1"/>
    <cellStyle name="Followed Hyperlink" xfId="21255" builtinId="9" hidden="1"/>
    <cellStyle name="Followed Hyperlink" xfId="25001" builtinId="9" hidden="1"/>
    <cellStyle name="Followed Hyperlink" xfId="24173" builtinId="9" hidden="1"/>
    <cellStyle name="Followed Hyperlink" xfId="23349" builtinId="9" hidden="1"/>
    <cellStyle name="Followed Hyperlink" xfId="22520" builtinId="9" hidden="1"/>
    <cellStyle name="Followed Hyperlink" xfId="20992" builtinId="9" hidden="1"/>
    <cellStyle name="Followed Hyperlink" xfId="16394" builtinId="9" hidden="1"/>
    <cellStyle name="Followed Hyperlink" xfId="20990" builtinId="9" hidden="1"/>
    <cellStyle name="Followed Hyperlink" xfId="20993" builtinId="9" hidden="1"/>
    <cellStyle name="Followed Hyperlink" xfId="25345" builtinId="9" hidden="1"/>
    <cellStyle name="Followed Hyperlink" xfId="20988" builtinId="9" hidden="1"/>
    <cellStyle name="Followed Hyperlink" xfId="25344" builtinId="9" hidden="1"/>
    <cellStyle name="Followed Hyperlink" xfId="25346" builtinId="9" hidden="1"/>
    <cellStyle name="Followed Hyperlink" xfId="20995" builtinId="9" hidden="1"/>
    <cellStyle name="Followed Hyperlink" xfId="20991" builtinId="9" hidden="1"/>
    <cellStyle name="Followed Hyperlink" xfId="25343" builtinId="9" hidden="1"/>
    <cellStyle name="Followed Hyperlink" xfId="22033" builtinId="9" hidden="1"/>
    <cellStyle name="Followed Hyperlink" xfId="20989" builtinId="9" hidden="1"/>
    <cellStyle name="Followed Hyperlink" xfId="21257" builtinId="9" hidden="1"/>
    <cellStyle name="Followed Hyperlink" xfId="20090" builtinId="9" hidden="1"/>
    <cellStyle name="Followed Hyperlink" xfId="20994" builtinId="9" hidden="1"/>
    <cellStyle name="Followed Hyperlink" xfId="20987" builtinId="9" hidden="1"/>
    <cellStyle name="Followed Hyperlink" xfId="24516" builtinId="9" hidden="1"/>
    <cellStyle name="Followed Hyperlink" xfId="22866" builtinId="9" hidden="1"/>
    <cellStyle name="Followed Hyperlink" xfId="21368" builtinId="9" hidden="1"/>
    <cellStyle name="Followed Hyperlink" xfId="21365" builtinId="9" hidden="1"/>
    <cellStyle name="Followed Hyperlink" xfId="20914" builtinId="9" hidden="1"/>
    <cellStyle name="Followed Hyperlink" xfId="25189" builtinId="9" hidden="1"/>
    <cellStyle name="Followed Hyperlink" xfId="24361" builtinId="9" hidden="1"/>
    <cellStyle name="Followed Hyperlink" xfId="23537" builtinId="9" hidden="1"/>
    <cellStyle name="Followed Hyperlink" xfId="22708" builtinId="9" hidden="1"/>
    <cellStyle name="Followed Hyperlink" xfId="21363" builtinId="9" hidden="1"/>
    <cellStyle name="Followed Hyperlink" xfId="20754" builtinId="9" hidden="1"/>
    <cellStyle name="Followed Hyperlink" xfId="25110" builtinId="9" hidden="1"/>
    <cellStyle name="Followed Hyperlink" xfId="24282" builtinId="9" hidden="1"/>
    <cellStyle name="Followed Hyperlink" xfId="23458" builtinId="9" hidden="1"/>
    <cellStyle name="Followed Hyperlink" xfId="21111" builtinId="9" hidden="1"/>
    <cellStyle name="Followed Hyperlink" xfId="20902" builtinId="9" hidden="1"/>
    <cellStyle name="Followed Hyperlink" xfId="25293" builtinId="9" hidden="1"/>
    <cellStyle name="Followed Hyperlink" xfId="24465" builtinId="9" hidden="1"/>
    <cellStyle name="Followed Hyperlink" xfId="23641" builtinId="9" hidden="1"/>
    <cellStyle name="Followed Hyperlink" xfId="22812" builtinId="9" hidden="1"/>
    <cellStyle name="Followed Hyperlink" xfId="22629" builtinId="9" hidden="1"/>
    <cellStyle name="Followed Hyperlink" xfId="20861" builtinId="9" hidden="1"/>
    <cellStyle name="Followed Hyperlink" xfId="20783" builtinId="9" hidden="1"/>
    <cellStyle name="Followed Hyperlink" xfId="24857" builtinId="9" hidden="1"/>
    <cellStyle name="Followed Hyperlink" xfId="24029" builtinId="9" hidden="1"/>
    <cellStyle name="Followed Hyperlink" xfId="23205" builtinId="9" hidden="1"/>
    <cellStyle name="Followed Hyperlink" xfId="22376" builtinId="9" hidden="1"/>
    <cellStyle name="Followed Hyperlink" xfId="21710" builtinId="9" hidden="1"/>
    <cellStyle name="Followed Hyperlink" xfId="21960" builtinId="9" hidden="1"/>
    <cellStyle name="Followed Hyperlink" xfId="20424" builtinId="9" hidden="1"/>
    <cellStyle name="Followed Hyperlink" xfId="24704" builtinId="9" hidden="1"/>
    <cellStyle name="Followed Hyperlink" xfId="23876" builtinId="9" hidden="1"/>
    <cellStyle name="Followed Hyperlink" xfId="23052" builtinId="9" hidden="1"/>
    <cellStyle name="Followed Hyperlink" xfId="22223" builtinId="9" hidden="1"/>
    <cellStyle name="Followed Hyperlink" xfId="21559" builtinId="9" hidden="1"/>
    <cellStyle name="Followed Hyperlink" xfId="24521" builtinId="9" hidden="1"/>
    <cellStyle name="Followed Hyperlink" xfId="23693" builtinId="9" hidden="1"/>
    <cellStyle name="Followed Hyperlink" xfId="22869" builtinId="9" hidden="1"/>
    <cellStyle name="Followed Hyperlink" xfId="22039" builtinId="9" hidden="1"/>
    <cellStyle name="Followed Hyperlink" xfId="21377" builtinId="9" hidden="1"/>
    <cellStyle name="Followed Hyperlink" xfId="20094" builtinId="9" hidden="1"/>
    <cellStyle name="Followed Hyperlink" xfId="24520" builtinId="9" hidden="1"/>
    <cellStyle name="Followed Hyperlink" xfId="23692" builtinId="9" hidden="1"/>
    <cellStyle name="Followed Hyperlink" xfId="22867" builtinId="9" hidden="1"/>
    <cellStyle name="Followed Hyperlink" xfId="22037" builtinId="9" hidden="1"/>
    <cellStyle name="Followed Hyperlink" xfId="21375" builtinId="9" hidden="1"/>
    <cellStyle name="Followed Hyperlink" xfId="20093" builtinId="9" hidden="1"/>
    <cellStyle name="Followed Hyperlink" xfId="24519" builtinId="9" hidden="1"/>
    <cellStyle name="Followed Hyperlink" xfId="23681" builtinId="9" hidden="1"/>
    <cellStyle name="Followed Hyperlink" xfId="22864" builtinId="9" hidden="1"/>
    <cellStyle name="Followed Hyperlink" xfId="22035" builtinId="9" hidden="1"/>
    <cellStyle name="Followed Hyperlink" xfId="21373" builtinId="9" hidden="1"/>
    <cellStyle name="Followed Hyperlink" xfId="20092" builtinId="9" hidden="1"/>
    <cellStyle name="Followed Hyperlink" xfId="24518" builtinId="9" hidden="1"/>
    <cellStyle name="Followed Hyperlink" xfId="22865" builtinId="9" hidden="1"/>
    <cellStyle name="Followed Hyperlink" xfId="21364" builtinId="9" hidden="1"/>
    <cellStyle name="Followed Hyperlink" xfId="21370" builtinId="9" hidden="1"/>
    <cellStyle name="Followed Hyperlink" xfId="20091" builtinId="9" hidden="1"/>
    <cellStyle name="Followed Hyperlink" xfId="24517" builtinId="9" hidden="1"/>
    <cellStyle name="Followed Hyperlink" xfId="21372" builtinId="9" hidden="1"/>
    <cellStyle name="Followed Hyperlink" xfId="22040" builtinId="9" hidden="1"/>
    <cellStyle name="Followed Hyperlink" xfId="21376" builtinId="9" hidden="1"/>
    <cellStyle name="Followed Hyperlink" xfId="21366" builtinId="9" hidden="1"/>
    <cellStyle name="Followed Hyperlink" xfId="14959" builtinId="9" hidden="1"/>
    <cellStyle name="Followed Hyperlink" xfId="22853" builtinId="9" hidden="1"/>
    <cellStyle name="Followed Hyperlink" xfId="22852" builtinId="9" hidden="1"/>
    <cellStyle name="Followed Hyperlink" xfId="24515" builtinId="9" hidden="1"/>
    <cellStyle name="Followed Hyperlink" xfId="22868" builtinId="9" hidden="1"/>
    <cellStyle name="Followed Hyperlink" xfId="22034" builtinId="9" hidden="1"/>
    <cellStyle name="Followed Hyperlink" xfId="25361" builtinId="9" hidden="1"/>
    <cellStyle name="Followed Hyperlink" xfId="25382" builtinId="9" hidden="1"/>
    <cellStyle name="Followed Hyperlink" xfId="25383" builtinId="9" hidden="1"/>
    <cellStyle name="Followed Hyperlink" xfId="25384" builtinId="9" hidden="1"/>
    <cellStyle name="Followed Hyperlink" xfId="25385" builtinId="9" hidden="1"/>
    <cellStyle name="Followed Hyperlink" xfId="25386" builtinId="9" hidden="1"/>
    <cellStyle name="Followed Hyperlink" xfId="25387" builtinId="9" hidden="1"/>
    <cellStyle name="Followed Hyperlink" xfId="25388" builtinId="9" hidden="1"/>
    <cellStyle name="Followed Hyperlink" xfId="25389" builtinId="9" hidden="1"/>
    <cellStyle name="Followed Hyperlink" xfId="25390" builtinId="9" hidden="1"/>
    <cellStyle name="Followed Hyperlink" xfId="25391" builtinId="9" hidden="1"/>
    <cellStyle name="Followed Hyperlink" xfId="25392" builtinId="9" hidden="1"/>
    <cellStyle name="Followed Hyperlink" xfId="25393" builtinId="9" hidden="1"/>
    <cellStyle name="Followed Hyperlink" xfId="25394" builtinId="9" hidden="1"/>
    <cellStyle name="Followed Hyperlink" xfId="25395" builtinId="9" hidden="1"/>
    <cellStyle name="Followed Hyperlink" xfId="25396" builtinId="9" hidden="1"/>
    <cellStyle name="Followed Hyperlink" xfId="25397" builtinId="9" hidden="1"/>
    <cellStyle name="Followed Hyperlink" xfId="25398" builtinId="9" hidden="1"/>
    <cellStyle name="Followed Hyperlink" xfId="25399" builtinId="9" hidden="1"/>
    <cellStyle name="Followed Hyperlink" xfId="25400" builtinId="9" hidden="1"/>
    <cellStyle name="Followed Hyperlink" xfId="25401" builtinId="9" hidden="1"/>
    <cellStyle name="Followed Hyperlink" xfId="25402" builtinId="9" hidden="1"/>
    <cellStyle name="Followed Hyperlink" xfId="25403" builtinId="9" hidden="1"/>
    <cellStyle name="Followed Hyperlink" xfId="25404" builtinId="9" hidden="1"/>
    <cellStyle name="Followed Hyperlink" xfId="25405" builtinId="9" hidden="1"/>
    <cellStyle name="Followed Hyperlink" xfId="25406" builtinId="9" hidden="1"/>
    <cellStyle name="Followed Hyperlink" xfId="25407" builtinId="9" hidden="1"/>
    <cellStyle name="Followed Hyperlink" xfId="25408" builtinId="9" hidden="1"/>
    <cellStyle name="Followed Hyperlink" xfId="25409" builtinId="9" hidden="1"/>
    <cellStyle name="Followed Hyperlink" xfId="25410" builtinId="9" hidden="1"/>
    <cellStyle name="Followed Hyperlink" xfId="25411" builtinId="9" hidden="1"/>
    <cellStyle name="Followed Hyperlink" xfId="25412" builtinId="9" hidden="1"/>
    <cellStyle name="Followed Hyperlink" xfId="25413" builtinId="9" hidden="1"/>
    <cellStyle name="Followed Hyperlink" xfId="25414" builtinId="9" hidden="1"/>
    <cellStyle name="Followed Hyperlink" xfId="25415" builtinId="9" hidden="1"/>
    <cellStyle name="Followed Hyperlink" xfId="25416" builtinId="9" hidden="1"/>
    <cellStyle name="Followed Hyperlink" xfId="25417" builtinId="9" hidden="1"/>
    <cellStyle name="Followed Hyperlink" xfId="25418" builtinId="9" hidden="1"/>
    <cellStyle name="Followed Hyperlink" xfId="25419" builtinId="9" hidden="1"/>
    <cellStyle name="Followed Hyperlink" xfId="25420" builtinId="9" hidden="1"/>
    <cellStyle name="Followed Hyperlink" xfId="25421" builtinId="9" hidden="1"/>
    <cellStyle name="Followed Hyperlink" xfId="25422" builtinId="9" hidden="1"/>
    <cellStyle name="Followed Hyperlink" xfId="25423" builtinId="9" hidden="1"/>
    <cellStyle name="Followed Hyperlink" xfId="25424" builtinId="9" hidden="1"/>
    <cellStyle name="Followed Hyperlink" xfId="25425" builtinId="9" hidden="1"/>
    <cellStyle name="Followed Hyperlink" xfId="25426" builtinId="9" hidden="1"/>
    <cellStyle name="Followed Hyperlink" xfId="25427" builtinId="9" hidden="1"/>
    <cellStyle name="Followed Hyperlink" xfId="25428" builtinId="9" hidden="1"/>
    <cellStyle name="Followed Hyperlink" xfId="25429" builtinId="9" hidden="1"/>
    <cellStyle name="Followed Hyperlink" xfId="25430" builtinId="9" hidden="1"/>
    <cellStyle name="Followed Hyperlink" xfId="25431" builtinId="9" hidden="1"/>
    <cellStyle name="Followed Hyperlink" xfId="25432" builtinId="9" hidden="1"/>
    <cellStyle name="Followed Hyperlink" xfId="25433" builtinId="9" hidden="1"/>
    <cellStyle name="Followed Hyperlink" xfId="25434" builtinId="9" hidden="1"/>
    <cellStyle name="Followed Hyperlink" xfId="25435" builtinId="9" hidden="1"/>
    <cellStyle name="Followed Hyperlink" xfId="25436" builtinId="9" hidden="1"/>
    <cellStyle name="Followed Hyperlink" xfId="25437" builtinId="9" hidden="1"/>
    <cellStyle name="Followed Hyperlink" xfId="25438" builtinId="9" hidden="1"/>
    <cellStyle name="Followed Hyperlink" xfId="25439" builtinId="9" hidden="1"/>
    <cellStyle name="Followed Hyperlink" xfId="25440" builtinId="9" hidden="1"/>
    <cellStyle name="Followed Hyperlink" xfId="25441" builtinId="9" hidden="1"/>
    <cellStyle name="Followed Hyperlink" xfId="25442" builtinId="9" hidden="1"/>
    <cellStyle name="Followed Hyperlink" xfId="25443" builtinId="9" hidden="1"/>
    <cellStyle name="Followed Hyperlink" xfId="25444" builtinId="9" hidden="1"/>
    <cellStyle name="Followed Hyperlink" xfId="25445" builtinId="9" hidden="1"/>
    <cellStyle name="Followed Hyperlink" xfId="25446" builtinId="9" hidden="1"/>
    <cellStyle name="Followed Hyperlink" xfId="25447" builtinId="9" hidden="1"/>
    <cellStyle name="Followed Hyperlink" xfId="25448" builtinId="9" hidden="1"/>
    <cellStyle name="Followed Hyperlink" xfId="25449" builtinId="9" hidden="1"/>
    <cellStyle name="Followed Hyperlink" xfId="25450" builtinId="9" hidden="1"/>
    <cellStyle name="Followed Hyperlink" xfId="25451" builtinId="9" hidden="1"/>
    <cellStyle name="Followed Hyperlink" xfId="25452" builtinId="9" hidden="1"/>
    <cellStyle name="Followed Hyperlink" xfId="25453" builtinId="9" hidden="1"/>
    <cellStyle name="Followed Hyperlink" xfId="25454" builtinId="9" hidden="1"/>
    <cellStyle name="Followed Hyperlink" xfId="25455" builtinId="9" hidden="1"/>
    <cellStyle name="Followed Hyperlink" xfId="25456" builtinId="9" hidden="1"/>
    <cellStyle name="Followed Hyperlink" xfId="25457" builtinId="9" hidden="1"/>
    <cellStyle name="Followed Hyperlink" xfId="25458" builtinId="9" hidden="1"/>
    <cellStyle name="Followed Hyperlink" xfId="25459" builtinId="9" hidden="1"/>
    <cellStyle name="Followed Hyperlink" xfId="25460" builtinId="9" hidden="1"/>
    <cellStyle name="Followed Hyperlink" xfId="25461" builtinId="9" hidden="1"/>
    <cellStyle name="Followed Hyperlink" xfId="25462" builtinId="9" hidden="1"/>
    <cellStyle name="Followed Hyperlink" xfId="25463" builtinId="9" hidden="1"/>
    <cellStyle name="Followed Hyperlink" xfId="25464" builtinId="9" hidden="1"/>
    <cellStyle name="Followed Hyperlink" xfId="25465" builtinId="9" hidden="1"/>
    <cellStyle name="Followed Hyperlink" xfId="25466" builtinId="9" hidden="1"/>
    <cellStyle name="Followed Hyperlink" xfId="25467" builtinId="9" hidden="1"/>
    <cellStyle name="Followed Hyperlink" xfId="25468" builtinId="9" hidden="1"/>
    <cellStyle name="Followed Hyperlink" xfId="25469" builtinId="9" hidden="1"/>
    <cellStyle name="Followed Hyperlink" xfId="25470" builtinId="9" hidden="1"/>
    <cellStyle name="Followed Hyperlink" xfId="25471" builtinId="9" hidden="1"/>
    <cellStyle name="Followed Hyperlink" xfId="25472" builtinId="9" hidden="1"/>
    <cellStyle name="Followed Hyperlink" xfId="25473" builtinId="9" hidden="1"/>
    <cellStyle name="Followed Hyperlink" xfId="25474" builtinId="9" hidden="1"/>
    <cellStyle name="Followed Hyperlink" xfId="25475" builtinId="9" hidden="1"/>
    <cellStyle name="Followed Hyperlink" xfId="25476" builtinId="9" hidden="1"/>
    <cellStyle name="Followed Hyperlink" xfId="25477" builtinId="9" hidden="1"/>
    <cellStyle name="Followed Hyperlink" xfId="25478" builtinId="9" hidden="1"/>
    <cellStyle name="Followed Hyperlink" xfId="25479" builtinId="9" hidden="1"/>
    <cellStyle name="Followed Hyperlink" xfId="25480" builtinId="9" hidden="1"/>
    <cellStyle name="Followed Hyperlink" xfId="25481" builtinId="9" hidden="1"/>
    <cellStyle name="Followed Hyperlink" xfId="25482" builtinId="9" hidden="1"/>
    <cellStyle name="Followed Hyperlink" xfId="25483" builtinId="9" hidden="1"/>
    <cellStyle name="Followed Hyperlink" xfId="25484" builtinId="9" hidden="1"/>
    <cellStyle name="Followed Hyperlink" xfId="25485" builtinId="9" hidden="1"/>
    <cellStyle name="Followed Hyperlink" xfId="25486" builtinId="9" hidden="1"/>
    <cellStyle name="Followed Hyperlink" xfId="25487" builtinId="9" hidden="1"/>
    <cellStyle name="Followed Hyperlink" xfId="25488" builtinId="9" hidden="1"/>
    <cellStyle name="Followed Hyperlink" xfId="25489" builtinId="9" hidden="1"/>
    <cellStyle name="Followed Hyperlink" xfId="25490" builtinId="9" hidden="1"/>
    <cellStyle name="Followed Hyperlink" xfId="25491" builtinId="9" hidden="1"/>
    <cellStyle name="Followed Hyperlink" xfId="25492" builtinId="9" hidden="1"/>
    <cellStyle name="Followed Hyperlink" xfId="25493" builtinId="9" hidden="1"/>
    <cellStyle name="Followed Hyperlink" xfId="25494" builtinId="9" hidden="1"/>
    <cellStyle name="Followed Hyperlink" xfId="25495" builtinId="9" hidden="1"/>
    <cellStyle name="Followed Hyperlink" xfId="25496" builtinId="9" hidden="1"/>
    <cellStyle name="Followed Hyperlink" xfId="25497" builtinId="9" hidden="1"/>
    <cellStyle name="Followed Hyperlink" xfId="25498" builtinId="9" hidden="1"/>
    <cellStyle name="Followed Hyperlink" xfId="25499" builtinId="9" hidden="1"/>
    <cellStyle name="Followed Hyperlink" xfId="25500" builtinId="9" hidden="1"/>
    <cellStyle name="Followed Hyperlink" xfId="25501" builtinId="9" hidden="1"/>
    <cellStyle name="Followed Hyperlink" xfId="25502" builtinId="9" hidden="1"/>
    <cellStyle name="Followed Hyperlink" xfId="25503" builtinId="9" hidden="1"/>
    <cellStyle name="Followed Hyperlink" xfId="25504" builtinId="9" hidden="1"/>
    <cellStyle name="Followed Hyperlink" xfId="25505" builtinId="9" hidden="1"/>
    <cellStyle name="Followed Hyperlink" xfId="25506" builtinId="9" hidden="1"/>
    <cellStyle name="Followed Hyperlink" xfId="25507" builtinId="9" hidden="1"/>
    <cellStyle name="Followed Hyperlink" xfId="25508" builtinId="9" hidden="1"/>
    <cellStyle name="Followed Hyperlink" xfId="25509" builtinId="9" hidden="1"/>
    <cellStyle name="Followed Hyperlink" xfId="25510" builtinId="9" hidden="1"/>
    <cellStyle name="Followed Hyperlink" xfId="25511" builtinId="9" hidden="1"/>
    <cellStyle name="Followed Hyperlink" xfId="25512" builtinId="9" hidden="1"/>
    <cellStyle name="Followed Hyperlink" xfId="25513" builtinId="9" hidden="1"/>
    <cellStyle name="Followed Hyperlink" xfId="25514" builtinId="9" hidden="1"/>
    <cellStyle name="Followed Hyperlink" xfId="25515" builtinId="9" hidden="1"/>
    <cellStyle name="Followed Hyperlink" xfId="25516" builtinId="9" hidden="1"/>
    <cellStyle name="Followed Hyperlink" xfId="25517" builtinId="9" hidden="1"/>
    <cellStyle name="Followed Hyperlink" xfId="25518" builtinId="9" hidden="1"/>
    <cellStyle name="Followed Hyperlink" xfId="25519" builtinId="9" hidden="1"/>
    <cellStyle name="Followed Hyperlink" xfId="25520" builtinId="9" hidden="1"/>
    <cellStyle name="Followed Hyperlink" xfId="25521" builtinId="9" hidden="1"/>
    <cellStyle name="Followed Hyperlink" xfId="25522" builtinId="9" hidden="1"/>
    <cellStyle name="Followed Hyperlink" xfId="25523" builtinId="9" hidden="1"/>
    <cellStyle name="Followed Hyperlink" xfId="25524" builtinId="9" hidden="1"/>
    <cellStyle name="Followed Hyperlink" xfId="25525" builtinId="9" hidden="1"/>
    <cellStyle name="Followed Hyperlink" xfId="21371" builtinId="9" hidden="1"/>
    <cellStyle name="Followed Hyperlink" xfId="25348" builtinId="9" hidden="1"/>
    <cellStyle name="Followed Hyperlink" xfId="25351" builtinId="9" hidden="1"/>
    <cellStyle name="Followed Hyperlink" xfId="21374" builtinId="9" hidden="1"/>
    <cellStyle name="Followed Hyperlink" xfId="22036" builtinId="9" hidden="1"/>
    <cellStyle name="Followed Hyperlink" xfId="25355" builtinId="9" hidden="1"/>
    <cellStyle name="Followed Hyperlink" xfId="21369" builtinId="9" hidden="1"/>
    <cellStyle name="Followed Hyperlink" xfId="25357" builtinId="9" hidden="1"/>
    <cellStyle name="Followed Hyperlink" xfId="25358" builtinId="9" hidden="1"/>
    <cellStyle name="Followed Hyperlink" xfId="25352" builtinId="9" hidden="1"/>
    <cellStyle name="Followed Hyperlink" xfId="25349" builtinId="9" hidden="1"/>
    <cellStyle name="Followed Hyperlink" xfId="25354" builtinId="9" hidden="1"/>
    <cellStyle name="Followed Hyperlink" xfId="25379" builtinId="9" hidden="1"/>
    <cellStyle name="Followed Hyperlink" xfId="25372" builtinId="9" hidden="1"/>
    <cellStyle name="Followed Hyperlink" xfId="25365" builtinId="9" hidden="1"/>
    <cellStyle name="Followed Hyperlink" xfId="25381" builtinId="9" hidden="1"/>
    <cellStyle name="Followed Hyperlink" xfId="25370" builtinId="9" hidden="1"/>
    <cellStyle name="Followed Hyperlink" xfId="25353" builtinId="9" hidden="1"/>
    <cellStyle name="Followed Hyperlink" xfId="25367" builtinId="9" hidden="1"/>
    <cellStyle name="Followed Hyperlink" xfId="21367" builtinId="9" hidden="1"/>
    <cellStyle name="Followed Hyperlink" xfId="25376" builtinId="9" hidden="1"/>
    <cellStyle name="Followed Hyperlink" xfId="25369" builtinId="9" hidden="1"/>
    <cellStyle name="Followed Hyperlink" xfId="22038" builtinId="9" hidden="1"/>
    <cellStyle name="Followed Hyperlink" xfId="25374" builtinId="9" hidden="1"/>
    <cellStyle name="Followed Hyperlink" xfId="25371" builtinId="9" hidden="1"/>
    <cellStyle name="Followed Hyperlink" xfId="25364" builtinId="9" hidden="1"/>
    <cellStyle name="Followed Hyperlink" xfId="25380" builtinId="9" hidden="1"/>
    <cellStyle name="Followed Hyperlink" xfId="25373" builtinId="9" hidden="1"/>
    <cellStyle name="Followed Hyperlink" xfId="25363" builtinId="9" hidden="1"/>
    <cellStyle name="Followed Hyperlink" xfId="25375" builtinId="9" hidden="1"/>
    <cellStyle name="Followed Hyperlink" xfId="25368" builtinId="9" hidden="1"/>
    <cellStyle name="Followed Hyperlink" xfId="25362" builtinId="9" hidden="1"/>
    <cellStyle name="Followed Hyperlink" xfId="25377" builtinId="9" hidden="1"/>
    <cellStyle name="Followed Hyperlink" xfId="25366" builtinId="9" hidden="1"/>
    <cellStyle name="Followed Hyperlink" xfId="25378" builtinId="9" hidden="1"/>
    <cellStyle name="Followed Hyperlink" xfId="25526" builtinId="9" hidden="1"/>
    <cellStyle name="Followed Hyperlink" xfId="25527" builtinId="9" hidden="1"/>
    <cellStyle name="Followed Hyperlink" xfId="25528" builtinId="9" hidden="1"/>
    <cellStyle name="Followed Hyperlink" xfId="25529" builtinId="9" hidden="1"/>
    <cellStyle name="Followed Hyperlink" xfId="25530" builtinId="9" hidden="1"/>
    <cellStyle name="Followed Hyperlink" xfId="25531" builtinId="9" hidden="1"/>
    <cellStyle name="Followed Hyperlink" xfId="25532" builtinId="9" hidden="1"/>
    <cellStyle name="Followed Hyperlink" xfId="25533" builtinId="9" hidden="1"/>
    <cellStyle name="Followed Hyperlink" xfId="25534" builtinId="9" hidden="1"/>
    <cellStyle name="Followed Hyperlink" xfId="25535" builtinId="9" hidden="1"/>
    <cellStyle name="Followed Hyperlink" xfId="25536" builtinId="9" hidden="1"/>
    <cellStyle name="Followed Hyperlink" xfId="25537" builtinId="9" hidden="1"/>
    <cellStyle name="Followed Hyperlink" xfId="25538" builtinId="9" hidden="1"/>
    <cellStyle name="Followed Hyperlink" xfId="25539" builtinId="9" hidden="1"/>
    <cellStyle name="Followed Hyperlink" xfId="25540" builtinId="9" hidden="1"/>
    <cellStyle name="Followed Hyperlink" xfId="25541" builtinId="9" hidden="1"/>
    <cellStyle name="Followed Hyperlink" xfId="25542" builtinId="9" hidden="1"/>
    <cellStyle name="Followed Hyperlink" xfId="25543" builtinId="9" hidden="1"/>
    <cellStyle name="Followed Hyperlink" xfId="25544" builtinId="9" hidden="1"/>
    <cellStyle name="Followed Hyperlink" xfId="25545" builtinId="9" hidden="1"/>
    <cellStyle name="Followed Hyperlink" xfId="25546" builtinId="9" hidden="1"/>
    <cellStyle name="Followed Hyperlink" xfId="25547" builtinId="9" hidden="1"/>
    <cellStyle name="Followed Hyperlink" xfId="25549" builtinId="9" hidden="1"/>
    <cellStyle name="Followed Hyperlink" xfId="25550" builtinId="9" hidden="1"/>
    <cellStyle name="Followed Hyperlink" xfId="25551" builtinId="9" hidden="1"/>
    <cellStyle name="Followed Hyperlink" xfId="25552" builtinId="9" hidden="1"/>
    <cellStyle name="Followed Hyperlink" xfId="25553" builtinId="9" hidden="1"/>
    <cellStyle name="Followed Hyperlink" xfId="25554" builtinId="9" hidden="1"/>
    <cellStyle name="Followed Hyperlink" xfId="25555" builtinId="9" hidden="1"/>
    <cellStyle name="Followed Hyperlink" xfId="25556" builtinId="9" hidden="1"/>
    <cellStyle name="Followed Hyperlink" xfId="25557" builtinId="9" hidden="1"/>
    <cellStyle name="Followed Hyperlink" xfId="25558" builtinId="9" hidden="1"/>
    <cellStyle name="Followed Hyperlink" xfId="25559" builtinId="9" hidden="1"/>
    <cellStyle name="Followed Hyperlink" xfId="25560" builtinId="9" hidden="1"/>
    <cellStyle name="Followed Hyperlink" xfId="25561" builtinId="9" hidden="1"/>
    <cellStyle name="Followed Hyperlink" xfId="25562" builtinId="9" hidden="1"/>
    <cellStyle name="Followed Hyperlink" xfId="25597" builtinId="9" hidden="1"/>
    <cellStyle name="Followed Hyperlink" xfId="25596" builtinId="9" hidden="1"/>
    <cellStyle name="Followed Hyperlink" xfId="25359" builtinId="9" hidden="1"/>
    <cellStyle name="Followed Hyperlink" xfId="25360" builtinId="9" hidden="1"/>
    <cellStyle name="Followed Hyperlink" xfId="25571" builtinId="9" hidden="1"/>
    <cellStyle name="Followed Hyperlink" xfId="25569" builtinId="9" hidden="1"/>
    <cellStyle name="Followed Hyperlink" xfId="25548" builtinId="9" hidden="1"/>
    <cellStyle name="Followed Hyperlink" xfId="25566" builtinId="9" hidden="1"/>
    <cellStyle name="Followed Hyperlink" xfId="25565" builtinId="9" hidden="1"/>
    <cellStyle name="Followed Hyperlink" xfId="25564" builtinId="9" hidden="1"/>
    <cellStyle name="Followed Hyperlink" xfId="25563" builtinId="9" hidden="1"/>
    <cellStyle name="Followed Hyperlink" xfId="25567" builtinId="9" hidden="1"/>
    <cellStyle name="Followed Hyperlink" xfId="25573" builtinId="9" hidden="1"/>
    <cellStyle name="Followed Hyperlink" xfId="25572" builtinId="9" hidden="1"/>
    <cellStyle name="Followed Hyperlink" xfId="25570" builtinId="9" hidden="1"/>
    <cellStyle name="Followed Hyperlink" xfId="25568" builtinId="9" hidden="1"/>
    <cellStyle name="Followed Hyperlink" xfId="25592" builtinId="9" hidden="1"/>
    <cellStyle name="Followed Hyperlink" xfId="25588" builtinId="9" hidden="1"/>
    <cellStyle name="Followed Hyperlink" xfId="25584" builtinId="9" hidden="1"/>
    <cellStyle name="Followed Hyperlink" xfId="25580" builtinId="9" hidden="1"/>
    <cellStyle name="Followed Hyperlink" xfId="25576" builtinId="9" hidden="1"/>
    <cellStyle name="Followed Hyperlink" xfId="25356" builtinId="9" hidden="1"/>
    <cellStyle name="Followed Hyperlink" xfId="25595" builtinId="9" hidden="1"/>
    <cellStyle name="Followed Hyperlink" xfId="25591" builtinId="9" hidden="1"/>
    <cellStyle name="Followed Hyperlink" xfId="25587" builtinId="9" hidden="1"/>
    <cellStyle name="Followed Hyperlink" xfId="25583" builtinId="9" hidden="1"/>
    <cellStyle name="Followed Hyperlink" xfId="25579" builtinId="9" hidden="1"/>
    <cellStyle name="Followed Hyperlink" xfId="25575" builtinId="9" hidden="1"/>
    <cellStyle name="Followed Hyperlink" xfId="25594" builtinId="9" hidden="1"/>
    <cellStyle name="Followed Hyperlink" xfId="25590" builtinId="9" hidden="1"/>
    <cellStyle name="Followed Hyperlink" xfId="25586" builtinId="9" hidden="1"/>
    <cellStyle name="Followed Hyperlink" xfId="25582" builtinId="9" hidden="1"/>
    <cellStyle name="Followed Hyperlink" xfId="25578" builtinId="9" hidden="1"/>
    <cellStyle name="Followed Hyperlink" xfId="25598" builtinId="9" hidden="1"/>
    <cellStyle name="Followed Hyperlink" xfId="25350" builtinId="9" hidden="1"/>
    <cellStyle name="Followed Hyperlink" xfId="25593" builtinId="9" hidden="1"/>
    <cellStyle name="Followed Hyperlink" xfId="25589" builtinId="9" hidden="1"/>
    <cellStyle name="Followed Hyperlink" xfId="25585" builtinId="9" hidden="1"/>
    <cellStyle name="Followed Hyperlink" xfId="25581" builtinId="9" hidden="1"/>
    <cellStyle name="Followed Hyperlink" xfId="25577" builtinId="9" hidden="1"/>
    <cellStyle name="Followed Hyperlink" xfId="25574" builtinId="9" hidden="1"/>
    <cellStyle name="Followed Hyperlink" xfId="25599" builtinId="9" hidden="1"/>
    <cellStyle name="Followed Hyperlink" xfId="25600" builtinId="9" hidden="1"/>
    <cellStyle name="Followed Hyperlink" xfId="25601" builtinId="9" hidden="1"/>
    <cellStyle name="Followed Hyperlink" xfId="25602" builtinId="9" hidden="1"/>
    <cellStyle name="Followed Hyperlink" xfId="25603" builtinId="9" hidden="1"/>
    <cellStyle name="Followed Hyperlink" xfId="25604" builtinId="9" hidden="1"/>
    <cellStyle name="Followed Hyperlink" xfId="25605" builtinId="9" hidden="1"/>
    <cellStyle name="Followed Hyperlink" xfId="25606" builtinId="9" hidden="1"/>
    <cellStyle name="Followed Hyperlink" xfId="25607" builtinId="9" hidden="1"/>
    <cellStyle name="Followed Hyperlink" xfId="25608" builtinId="9" hidden="1"/>
    <cellStyle name="Followed Hyperlink" xfId="25609" builtinId="9" hidden="1"/>
    <cellStyle name="Followed Hyperlink" xfId="25610" builtinId="9" hidden="1"/>
    <cellStyle name="Followed Hyperlink" xfId="25611" builtinId="9" hidden="1"/>
    <cellStyle name="Followed Hyperlink" xfId="25612" builtinId="9" hidden="1"/>
    <cellStyle name="Followed Hyperlink" xfId="25613" builtinId="9" hidden="1"/>
    <cellStyle name="Followed Hyperlink" xfId="25614" builtinId="9" hidden="1"/>
    <cellStyle name="Followed Hyperlink" xfId="25615" builtinId="9" hidden="1"/>
    <cellStyle name="Followed Hyperlink" xfId="25616" builtinId="9" hidden="1"/>
    <cellStyle name="Followed Hyperlink" xfId="25617" builtinId="9" hidden="1"/>
    <cellStyle name="Followed Hyperlink" xfId="25618" builtinId="9" hidden="1"/>
    <cellStyle name="Followed Hyperlink" xfId="25619" builtinId="9" hidden="1"/>
    <cellStyle name="Followed Hyperlink" xfId="25620" builtinId="9" hidden="1"/>
    <cellStyle name="Followed Hyperlink" xfId="25621" builtinId="9" hidden="1"/>
    <cellStyle name="Followed Hyperlink" xfId="25622" builtinId="9" hidden="1"/>
    <cellStyle name="Followed Hyperlink" xfId="25623" builtinId="9" hidden="1"/>
    <cellStyle name="Followed Hyperlink" xfId="25624" builtinId="9" hidden="1"/>
    <cellStyle name="Followed Hyperlink" xfId="25625" builtinId="9" hidden="1"/>
    <cellStyle name="Followed Hyperlink" xfId="25626" builtinId="9" hidden="1"/>
    <cellStyle name="Followed Hyperlink" xfId="25627" builtinId="9" hidden="1"/>
    <cellStyle name="Followed Hyperlink" xfId="25628" builtinId="9" hidden="1"/>
    <cellStyle name="Followed Hyperlink" xfId="25629" builtinId="9" hidden="1"/>
    <cellStyle name="Followed Hyperlink" xfId="25632" builtinId="9" hidden="1"/>
    <cellStyle name="Followed Hyperlink" xfId="25633" builtinId="9" hidden="1"/>
    <cellStyle name="Followed Hyperlink" xfId="25634" builtinId="9" hidden="1"/>
    <cellStyle name="Followed Hyperlink" xfId="25635" builtinId="9" hidden="1"/>
    <cellStyle name="Followed Hyperlink" xfId="25636" builtinId="9" hidden="1"/>
    <cellStyle name="Followed Hyperlink" xfId="25637" builtinId="9" hidden="1"/>
    <cellStyle name="Followed Hyperlink" xfId="25638" builtinId="9" hidden="1"/>
    <cellStyle name="Followed Hyperlink" xfId="25639" builtinId="9" hidden="1"/>
    <cellStyle name="Followed Hyperlink" xfId="25640" builtinId="9" hidden="1"/>
    <cellStyle name="Followed Hyperlink" xfId="25641" builtinId="9" hidden="1"/>
    <cellStyle name="Followed Hyperlink" xfId="25642" builtinId="9" hidden="1"/>
    <cellStyle name="Followed Hyperlink" xfId="25643" builtinId="9" hidden="1"/>
    <cellStyle name="Followed Hyperlink" xfId="25644" builtinId="9" hidden="1"/>
    <cellStyle name="Followed Hyperlink" xfId="25645" builtinId="9" hidden="1"/>
    <cellStyle name="Followed Hyperlink" xfId="25646" builtinId="9" hidden="1"/>
    <cellStyle name="Followed Hyperlink" xfId="25647" builtinId="9" hidden="1"/>
    <cellStyle name="Followed Hyperlink" xfId="25648" builtinId="9" hidden="1"/>
    <cellStyle name="Followed Hyperlink" xfId="25649" builtinId="9" hidden="1"/>
    <cellStyle name="Followed Hyperlink" xfId="25650" builtinId="9" hidden="1"/>
    <cellStyle name="Followed Hyperlink" xfId="25651" builtinId="9" hidden="1"/>
    <cellStyle name="Followed Hyperlink" xfId="25652" builtinId="9" hidden="1"/>
    <cellStyle name="Followed Hyperlink" xfId="25653" builtinId="9" hidden="1"/>
    <cellStyle name="Followed Hyperlink" xfId="25654" builtinId="9" hidden="1"/>
    <cellStyle name="Followed Hyperlink" xfId="25655" builtinId="9" hidden="1"/>
    <cellStyle name="Followed Hyperlink" xfId="25656" builtinId="9" hidden="1"/>
    <cellStyle name="Followed Hyperlink" xfId="25657" builtinId="9" hidden="1"/>
    <cellStyle name="Followed Hyperlink" xfId="25658" builtinId="9" hidden="1"/>
    <cellStyle name="Followed Hyperlink" xfId="25659" builtinId="9" hidden="1"/>
    <cellStyle name="Followed Hyperlink" xfId="25660" builtinId="9" hidden="1"/>
    <cellStyle name="Followed Hyperlink" xfId="25661" builtinId="9" hidden="1"/>
    <cellStyle name="Followed Hyperlink" xfId="25662" builtinId="9" hidden="1"/>
    <cellStyle name="Followed Hyperlink" xfId="25663" builtinId="9" hidden="1"/>
    <cellStyle name="Followed Hyperlink" xfId="25664" builtinId="9" hidden="1"/>
    <cellStyle name="Followed Hyperlink" xfId="25665" builtinId="9" hidden="1"/>
    <cellStyle name="Followed Hyperlink" xfId="25666" builtinId="9" hidden="1"/>
    <cellStyle name="Followed Hyperlink" xfId="25667" builtinId="9" hidden="1"/>
    <cellStyle name="Followed Hyperlink" xfId="25668" builtinId="9" hidden="1"/>
    <cellStyle name="Followed Hyperlink" xfId="25669" builtinId="9" hidden="1"/>
    <cellStyle name="Followed Hyperlink" xfId="25670" builtinId="9" hidden="1"/>
    <cellStyle name="Followed Hyperlink" xfId="25671" builtinId="9" hidden="1"/>
    <cellStyle name="Followed Hyperlink" xfId="25672" builtinId="9" hidden="1"/>
    <cellStyle name="Followed Hyperlink" xfId="25673" builtinId="9" hidden="1"/>
    <cellStyle name="Followed Hyperlink" xfId="25674" builtinId="9" hidden="1"/>
    <cellStyle name="Followed Hyperlink" xfId="25675" builtinId="9" hidden="1"/>
    <cellStyle name="Followed Hyperlink" xfId="25676" builtinId="9" hidden="1"/>
    <cellStyle name="Followed Hyperlink" xfId="25677" builtinId="9" hidden="1"/>
    <cellStyle name="Followed Hyperlink" xfId="25678" builtinId="9" hidden="1"/>
    <cellStyle name="Followed Hyperlink" xfId="25679" builtinId="9" hidden="1"/>
    <cellStyle name="Followed Hyperlink" xfId="25680" builtinId="9" hidden="1"/>
    <cellStyle name="Followed Hyperlink" xfId="25681" builtinId="9" hidden="1"/>
    <cellStyle name="Followed Hyperlink" xfId="25682" builtinId="9" hidden="1"/>
    <cellStyle name="Followed Hyperlink" xfId="25683" builtinId="9" hidden="1"/>
    <cellStyle name="Followed Hyperlink" xfId="25684" builtinId="9" hidden="1"/>
    <cellStyle name="Followed Hyperlink" xfId="25685" builtinId="9" hidden="1"/>
    <cellStyle name="Followed Hyperlink" xfId="25686" builtinId="9" hidden="1"/>
    <cellStyle name="Followed Hyperlink" xfId="25687" builtinId="9" hidden="1"/>
    <cellStyle name="Followed Hyperlink" xfId="25688" builtinId="9" hidden="1"/>
    <cellStyle name="Followed Hyperlink" xfId="25689" builtinId="9" hidden="1"/>
    <cellStyle name="Followed Hyperlink" xfId="25690" builtinId="9" hidden="1"/>
    <cellStyle name="Followed Hyperlink" xfId="25691" builtinId="9" hidden="1"/>
    <cellStyle name="Followed Hyperlink" xfId="25692" builtinId="9" hidden="1"/>
    <cellStyle name="Followed Hyperlink" xfId="25693" builtinId="9" hidden="1"/>
    <cellStyle name="Followed Hyperlink" xfId="25694" builtinId="9" hidden="1"/>
    <cellStyle name="Followed Hyperlink" xfId="25695" builtinId="9" hidden="1"/>
    <cellStyle name="Followed Hyperlink" xfId="25696" builtinId="9" hidden="1"/>
    <cellStyle name="Followed Hyperlink" xfId="25697" builtinId="9" hidden="1"/>
    <cellStyle name="Followed Hyperlink" xfId="25698" builtinId="9" hidden="1"/>
    <cellStyle name="Followed Hyperlink" xfId="25699" builtinId="9" hidden="1"/>
    <cellStyle name="Followed Hyperlink" xfId="25700" builtinId="9" hidden="1"/>
    <cellStyle name="Followed Hyperlink" xfId="25701" builtinId="9" hidden="1"/>
    <cellStyle name="Followed Hyperlink" xfId="25702" builtinId="9" hidden="1"/>
    <cellStyle name="Followed Hyperlink" xfId="25703" builtinId="9" hidden="1"/>
    <cellStyle name="Followed Hyperlink" xfId="25737" builtinId="9" hidden="1"/>
    <cellStyle name="Followed Hyperlink" xfId="25738" builtinId="9" hidden="1"/>
    <cellStyle name="Followed Hyperlink" xfId="25739" builtinId="9" hidden="1"/>
    <cellStyle name="Followed Hyperlink" xfId="25740" builtinId="9" hidden="1"/>
    <cellStyle name="Followed Hyperlink" xfId="25741" builtinId="9" hidden="1"/>
    <cellStyle name="Followed Hyperlink" xfId="25742" builtinId="9" hidden="1"/>
    <cellStyle name="Followed Hyperlink" xfId="25743" builtinId="9" hidden="1"/>
    <cellStyle name="Followed Hyperlink" xfId="25744" builtinId="9" hidden="1"/>
    <cellStyle name="Followed Hyperlink" xfId="25745" builtinId="9" hidden="1"/>
    <cellStyle name="Followed Hyperlink" xfId="25746" builtinId="9" hidden="1"/>
    <cellStyle name="Followed Hyperlink" xfId="25747" builtinId="9" hidden="1"/>
    <cellStyle name="Followed Hyperlink" xfId="25748" builtinId="9" hidden="1"/>
    <cellStyle name="Followed Hyperlink" xfId="25749" builtinId="9" hidden="1"/>
    <cellStyle name="Followed Hyperlink" xfId="25750" builtinId="9" hidden="1"/>
    <cellStyle name="Followed Hyperlink" xfId="25751" builtinId="9" hidden="1"/>
    <cellStyle name="Followed Hyperlink" xfId="25752" builtinId="9" hidden="1"/>
    <cellStyle name="Followed Hyperlink" xfId="25753" builtinId="9" hidden="1"/>
    <cellStyle name="Followed Hyperlink" xfId="25754" builtinId="9" hidden="1"/>
    <cellStyle name="Followed Hyperlink" xfId="25755" builtinId="9" hidden="1"/>
    <cellStyle name="Followed Hyperlink" xfId="25756" builtinId="9" hidden="1"/>
    <cellStyle name="Followed Hyperlink" xfId="25757" builtinId="9" hidden="1"/>
    <cellStyle name="Followed Hyperlink" xfId="25758" builtinId="9" hidden="1"/>
    <cellStyle name="Followed Hyperlink" xfId="25759" builtinId="9" hidden="1"/>
    <cellStyle name="Followed Hyperlink" xfId="25760" builtinId="9" hidden="1"/>
    <cellStyle name="Followed Hyperlink" xfId="25761" builtinId="9" hidden="1"/>
    <cellStyle name="Followed Hyperlink" xfId="25762" builtinId="9" hidden="1"/>
    <cellStyle name="Followed Hyperlink" xfId="25763" builtinId="9" hidden="1"/>
    <cellStyle name="Followed Hyperlink" xfId="25764" builtinId="9" hidden="1"/>
    <cellStyle name="Followed Hyperlink" xfId="25765" builtinId="9" hidden="1"/>
    <cellStyle name="Followed Hyperlink" xfId="25766" builtinId="9" hidden="1"/>
    <cellStyle name="Followed Hyperlink" xfId="25767" builtinId="9" hidden="1"/>
    <cellStyle name="Followed Hyperlink" xfId="25768" builtinId="9" hidden="1"/>
    <cellStyle name="Followed Hyperlink" xfId="25769" builtinId="9" hidden="1"/>
    <cellStyle name="Followed Hyperlink" xfId="25770" builtinId="9" hidden="1"/>
    <cellStyle name="Followed Hyperlink" xfId="25771" builtinId="9" hidden="1"/>
    <cellStyle name="Followed Hyperlink" xfId="25772" builtinId="9" hidden="1"/>
    <cellStyle name="Followed Hyperlink" xfId="25773" builtinId="9" hidden="1"/>
    <cellStyle name="Followed Hyperlink" xfId="25774" builtinId="9" hidden="1"/>
    <cellStyle name="Followed Hyperlink" xfId="25775" builtinId="9" hidden="1"/>
    <cellStyle name="Followed Hyperlink" xfId="25776" builtinId="9" hidden="1"/>
    <cellStyle name="Followed Hyperlink" xfId="25777" builtinId="9" hidden="1"/>
    <cellStyle name="Followed Hyperlink" xfId="25778" builtinId="9" hidden="1"/>
    <cellStyle name="Followed Hyperlink" xfId="25779" builtinId="9" hidden="1"/>
    <cellStyle name="Followed Hyperlink" xfId="25780" builtinId="9" hidden="1"/>
    <cellStyle name="Followed Hyperlink" xfId="25781" builtinId="9" hidden="1"/>
    <cellStyle name="Followed Hyperlink" xfId="25782" builtinId="9" hidden="1"/>
    <cellStyle name="Followed Hyperlink" xfId="25783" builtinId="9" hidden="1"/>
    <cellStyle name="Followed Hyperlink" xfId="25784" builtinId="9" hidden="1"/>
    <cellStyle name="Followed Hyperlink" xfId="25785" builtinId="9" hidden="1"/>
    <cellStyle name="Followed Hyperlink" xfId="25786" builtinId="9" hidden="1"/>
    <cellStyle name="Followed Hyperlink" xfId="25787" builtinId="9" hidden="1"/>
    <cellStyle name="Followed Hyperlink" xfId="25788" builtinId="9" hidden="1"/>
    <cellStyle name="Followed Hyperlink" xfId="25789" builtinId="9" hidden="1"/>
    <cellStyle name="Followed Hyperlink" xfId="25790" builtinId="9" hidden="1"/>
    <cellStyle name="Followed Hyperlink" xfId="25791" builtinId="9" hidden="1"/>
    <cellStyle name="Followed Hyperlink" xfId="25792" builtinId="9" hidden="1"/>
    <cellStyle name="Followed Hyperlink" xfId="25793" builtinId="9" hidden="1"/>
    <cellStyle name="Followed Hyperlink" xfId="25794" builtinId="9" hidden="1"/>
    <cellStyle name="Followed Hyperlink" xfId="25795" builtinId="9" hidden="1"/>
    <cellStyle name="Followed Hyperlink" xfId="25796" builtinId="9" hidden="1"/>
    <cellStyle name="Followed Hyperlink" xfId="25797" builtinId="9" hidden="1"/>
    <cellStyle name="Followed Hyperlink" xfId="25798" builtinId="9" hidden="1"/>
    <cellStyle name="Followed Hyperlink" xfId="25799" builtinId="9" hidden="1"/>
    <cellStyle name="Followed Hyperlink" xfId="25800" builtinId="9" hidden="1"/>
    <cellStyle name="Followed Hyperlink" xfId="25801" builtinId="9" hidden="1"/>
    <cellStyle name="Followed Hyperlink" xfId="25802" builtinId="9" hidden="1"/>
    <cellStyle name="Followed Hyperlink" xfId="25803" builtinId="9" hidden="1"/>
    <cellStyle name="Followed Hyperlink" xfId="25804" builtinId="9" hidden="1"/>
    <cellStyle name="Followed Hyperlink" xfId="25805" builtinId="9" hidden="1"/>
    <cellStyle name="Followed Hyperlink" xfId="25806" builtinId="9" hidden="1"/>
    <cellStyle name="Followed Hyperlink" xfId="25807" builtinId="9" hidden="1"/>
    <cellStyle name="Followed Hyperlink" xfId="25808" builtinId="9" hidden="1"/>
    <cellStyle name="Followed Hyperlink" xfId="25709" builtinId="9" hidden="1"/>
    <cellStyle name="Followed Hyperlink" xfId="25714" builtinId="9" hidden="1"/>
    <cellStyle name="Followed Hyperlink" xfId="25706" builtinId="9" hidden="1"/>
    <cellStyle name="Followed Hyperlink" xfId="25715" builtinId="9" hidden="1"/>
    <cellStyle name="Followed Hyperlink" xfId="25705" builtinId="9" hidden="1"/>
    <cellStyle name="Followed Hyperlink" xfId="25712" builtinId="9" hidden="1"/>
    <cellStyle name="Followed Hyperlink" xfId="25631" builtinId="9" hidden="1"/>
    <cellStyle name="Followed Hyperlink" xfId="25711" builtinId="9" hidden="1"/>
    <cellStyle name="Followed Hyperlink" xfId="25704" builtinId="9" hidden="1"/>
    <cellStyle name="Followed Hyperlink" xfId="25710" builtinId="9" hidden="1"/>
    <cellStyle name="Followed Hyperlink" xfId="25733" builtinId="9" hidden="1"/>
    <cellStyle name="Followed Hyperlink" xfId="25713" builtinId="9" hidden="1"/>
    <cellStyle name="Followed Hyperlink" xfId="25708" builtinId="9" hidden="1"/>
    <cellStyle name="Followed Hyperlink" xfId="25707" builtinId="9" hidden="1"/>
    <cellStyle name="Followed Hyperlink" xfId="25716" builtinId="9" hidden="1"/>
    <cellStyle name="Followed Hyperlink" xfId="25730" builtinId="9" hidden="1"/>
    <cellStyle name="Followed Hyperlink" xfId="25728" builtinId="9" hidden="1"/>
    <cellStyle name="Followed Hyperlink" xfId="25721" builtinId="9" hidden="1"/>
    <cellStyle name="Followed Hyperlink" xfId="25736" builtinId="9" hidden="1"/>
    <cellStyle name="Followed Hyperlink" xfId="25726" builtinId="9" hidden="1"/>
    <cellStyle name="Followed Hyperlink" xfId="25811" builtinId="9" hidden="1"/>
    <cellStyle name="Followed Hyperlink" xfId="25719" builtinId="9" hidden="1"/>
    <cellStyle name="Followed Hyperlink" xfId="25734" builtinId="9" hidden="1"/>
    <cellStyle name="Followed Hyperlink" xfId="25731" builtinId="9" hidden="1"/>
    <cellStyle name="Followed Hyperlink" xfId="25725" builtinId="9" hidden="1"/>
    <cellStyle name="Followed Hyperlink" xfId="25630" builtinId="9" hidden="1"/>
    <cellStyle name="Followed Hyperlink" xfId="25810" builtinId="9" hidden="1"/>
    <cellStyle name="Followed Hyperlink" xfId="25723" builtinId="9" hidden="1"/>
    <cellStyle name="Followed Hyperlink" xfId="25720" builtinId="9" hidden="1"/>
    <cellStyle name="Followed Hyperlink" xfId="25735" builtinId="9" hidden="1"/>
    <cellStyle name="Followed Hyperlink" xfId="25729" builtinId="9" hidden="1"/>
    <cellStyle name="Followed Hyperlink" xfId="25718" builtinId="9" hidden="1"/>
    <cellStyle name="Followed Hyperlink" xfId="25809" builtinId="9" hidden="1"/>
    <cellStyle name="Followed Hyperlink" xfId="25727" builtinId="9" hidden="1"/>
    <cellStyle name="Followed Hyperlink" xfId="25724" builtinId="9" hidden="1"/>
    <cellStyle name="Followed Hyperlink" xfId="25717" builtinId="9" hidden="1"/>
    <cellStyle name="Followed Hyperlink" xfId="25732" builtinId="9" hidden="1"/>
    <cellStyle name="Followed Hyperlink" xfId="25722" builtinId="9" hidden="1"/>
    <cellStyle name="Followed Hyperlink" xfId="25812" builtinId="9" hidden="1"/>
    <cellStyle name="Followed Hyperlink" xfId="25813" builtinId="9" hidden="1"/>
    <cellStyle name="Followed Hyperlink" xfId="25814" builtinId="9" hidden="1"/>
    <cellStyle name="Followed Hyperlink" xfId="25815" builtinId="9" hidden="1"/>
    <cellStyle name="Followed Hyperlink" xfId="25816" builtinId="9" hidden="1"/>
    <cellStyle name="Followed Hyperlink" xfId="25817" builtinId="9" hidden="1"/>
    <cellStyle name="Followed Hyperlink" xfId="25818" builtinId="9" hidden="1"/>
    <cellStyle name="Followed Hyperlink" xfId="25819" builtinId="9" hidden="1"/>
    <cellStyle name="Followed Hyperlink" xfId="25820" builtinId="9" hidden="1"/>
    <cellStyle name="Followed Hyperlink" xfId="25821" builtinId="9" hidden="1"/>
    <cellStyle name="Followed Hyperlink" xfId="25822" builtinId="9" hidden="1"/>
    <cellStyle name="Followed Hyperlink" xfId="25823" builtinId="9" hidden="1"/>
    <cellStyle name="Followed Hyperlink" xfId="25824" builtinId="9" hidden="1"/>
    <cellStyle name="Followed Hyperlink" xfId="25825" builtinId="9" hidden="1"/>
    <cellStyle name="Followed Hyperlink" xfId="25826" builtinId="9" hidden="1"/>
    <cellStyle name="Followed Hyperlink" xfId="25827" builtinId="9" hidden="1"/>
    <cellStyle name="Followed Hyperlink" xfId="25828" builtinId="9" hidden="1"/>
    <cellStyle name="Followed Hyperlink" xfId="25829" builtinId="9" hidden="1"/>
    <cellStyle name="Followed Hyperlink" xfId="25830" builtinId="9" hidden="1"/>
    <cellStyle name="Followed Hyperlink" xfId="25831" builtinId="9" hidden="1"/>
    <cellStyle name="Followed Hyperlink" xfId="25832" builtinId="9" hidden="1"/>
    <cellStyle name="Followed Hyperlink" xfId="25833" builtinId="9" hidden="1"/>
    <cellStyle name="Followed Hyperlink" xfId="25834" builtinId="9" hidden="1"/>
    <cellStyle name="Followed Hyperlink" xfId="25835" builtinId="9" hidden="1"/>
    <cellStyle name="Followed Hyperlink" xfId="25836" builtinId="9" hidden="1"/>
    <cellStyle name="Followed Hyperlink" xfId="25837" builtinId="9" hidden="1"/>
    <cellStyle name="Followed Hyperlink" xfId="25838" builtinId="9" hidden="1"/>
    <cellStyle name="Followed Hyperlink" xfId="25839" builtinId="9" hidden="1"/>
    <cellStyle name="Followed Hyperlink" xfId="25840" builtinId="9" hidden="1"/>
    <cellStyle name="Followed Hyperlink" xfId="25841" builtinId="9" hidden="1"/>
    <cellStyle name="Followed Hyperlink" xfId="25842" builtinId="9" hidden="1"/>
    <cellStyle name="Followed Hyperlink" xfId="25843" builtinId="9" hidden="1"/>
    <cellStyle name="Followed Hyperlink" xfId="25844" builtinId="9" hidden="1"/>
    <cellStyle name="Followed Hyperlink" xfId="25845" builtinId="9" hidden="1"/>
    <cellStyle name="Followed Hyperlink" xfId="25850" builtinId="9" hidden="1"/>
    <cellStyle name="Followed Hyperlink" xfId="25851" builtinId="9" hidden="1"/>
    <cellStyle name="Followed Hyperlink" xfId="25852" builtinId="9" hidden="1"/>
    <cellStyle name="Followed Hyperlink" xfId="25853" builtinId="9" hidden="1"/>
    <cellStyle name="Followed Hyperlink" xfId="25854" builtinId="9" hidden="1"/>
    <cellStyle name="Followed Hyperlink" xfId="25855" builtinId="9" hidden="1"/>
    <cellStyle name="Followed Hyperlink" xfId="25856" builtinId="9" hidden="1"/>
    <cellStyle name="Followed Hyperlink" xfId="25857" builtinId="9" hidden="1"/>
    <cellStyle name="Followed Hyperlink" xfId="25858" builtinId="9" hidden="1"/>
    <cellStyle name="Followed Hyperlink" xfId="25859" builtinId="9" hidden="1"/>
    <cellStyle name="Followed Hyperlink" xfId="25860" builtinId="9" hidden="1"/>
    <cellStyle name="Followed Hyperlink" xfId="25861" builtinId="9" hidden="1"/>
    <cellStyle name="Followed Hyperlink" xfId="25862" builtinId="9" hidden="1"/>
    <cellStyle name="Followed Hyperlink" xfId="25863" builtinId="9" hidden="1"/>
    <cellStyle name="Followed Hyperlink" xfId="25864" builtinId="9" hidden="1"/>
    <cellStyle name="Followed Hyperlink" xfId="25865" builtinId="9" hidden="1"/>
    <cellStyle name="Followed Hyperlink" xfId="25866" builtinId="9" hidden="1"/>
    <cellStyle name="Followed Hyperlink" xfId="25867" builtinId="9" hidden="1"/>
    <cellStyle name="Followed Hyperlink" xfId="25868" builtinId="9" hidden="1"/>
    <cellStyle name="Followed Hyperlink" xfId="25869" builtinId="9" hidden="1"/>
    <cellStyle name="Followed Hyperlink" xfId="25870" builtinId="9" hidden="1"/>
    <cellStyle name="Followed Hyperlink" xfId="25871" builtinId="9" hidden="1"/>
    <cellStyle name="Followed Hyperlink" xfId="25872" builtinId="9" hidden="1"/>
    <cellStyle name="Followed Hyperlink" xfId="25873" builtinId="9" hidden="1"/>
    <cellStyle name="Followed Hyperlink" xfId="25874" builtinId="9" hidden="1"/>
    <cellStyle name="Followed Hyperlink" xfId="25875" builtinId="9" hidden="1"/>
    <cellStyle name="Followed Hyperlink" xfId="25876" builtinId="9" hidden="1"/>
    <cellStyle name="Followed Hyperlink" xfId="25877" builtinId="9" hidden="1"/>
    <cellStyle name="Followed Hyperlink" xfId="25878" builtinId="9" hidden="1"/>
    <cellStyle name="Followed Hyperlink" xfId="25879" builtinId="9" hidden="1"/>
    <cellStyle name="Followed Hyperlink" xfId="25880" builtinId="9" hidden="1"/>
    <cellStyle name="Followed Hyperlink" xfId="25881" builtinId="9" hidden="1"/>
    <cellStyle name="Followed Hyperlink" xfId="25882" builtinId="9" hidden="1"/>
    <cellStyle name="Followed Hyperlink" xfId="25883" builtinId="9" hidden="1"/>
    <cellStyle name="Followed Hyperlink" xfId="25884" builtinId="9" hidden="1"/>
    <cellStyle name="Followed Hyperlink" xfId="25885" builtinId="9" hidden="1"/>
    <cellStyle name="Followed Hyperlink" xfId="25886" builtinId="9" hidden="1"/>
    <cellStyle name="Followed Hyperlink" xfId="25887" builtinId="9" hidden="1"/>
    <cellStyle name="Followed Hyperlink" xfId="25888" builtinId="9" hidden="1"/>
    <cellStyle name="Followed Hyperlink" xfId="25889" builtinId="9" hidden="1"/>
    <cellStyle name="Followed Hyperlink" xfId="25890" builtinId="9" hidden="1"/>
    <cellStyle name="Followed Hyperlink" xfId="25891" builtinId="9" hidden="1"/>
    <cellStyle name="Followed Hyperlink" xfId="25892" builtinId="9" hidden="1"/>
    <cellStyle name="Followed Hyperlink" xfId="25893" builtinId="9" hidden="1"/>
    <cellStyle name="Followed Hyperlink" xfId="25894" builtinId="9" hidden="1"/>
    <cellStyle name="Followed Hyperlink" xfId="25895" builtinId="9" hidden="1"/>
    <cellStyle name="Followed Hyperlink" xfId="25896" builtinId="9" hidden="1"/>
    <cellStyle name="Followed Hyperlink" xfId="25897" builtinId="9" hidden="1"/>
    <cellStyle name="Followed Hyperlink" xfId="25898" builtinId="9" hidden="1"/>
    <cellStyle name="Followed Hyperlink" xfId="25899" builtinId="9" hidden="1"/>
    <cellStyle name="Followed Hyperlink" xfId="25900" builtinId="9" hidden="1"/>
    <cellStyle name="Followed Hyperlink" xfId="25901" builtinId="9" hidden="1"/>
    <cellStyle name="Followed Hyperlink" xfId="25902" builtinId="9" hidden="1"/>
    <cellStyle name="Followed Hyperlink" xfId="25903" builtinId="9" hidden="1"/>
    <cellStyle name="Followed Hyperlink" xfId="25904" builtinId="9" hidden="1"/>
    <cellStyle name="Followed Hyperlink" xfId="25905" builtinId="9" hidden="1"/>
    <cellStyle name="Followed Hyperlink" xfId="25906" builtinId="9" hidden="1"/>
    <cellStyle name="Followed Hyperlink" xfId="25907" builtinId="9" hidden="1"/>
    <cellStyle name="Followed Hyperlink" xfId="25909" builtinId="9" hidden="1"/>
    <cellStyle name="Followed Hyperlink" xfId="25910" builtinId="9" hidden="1"/>
    <cellStyle name="Followed Hyperlink" xfId="25911" builtinId="9" hidden="1"/>
    <cellStyle name="Followed Hyperlink" xfId="25912" builtinId="9" hidden="1"/>
    <cellStyle name="Followed Hyperlink" xfId="25913" builtinId="9" hidden="1"/>
    <cellStyle name="Followed Hyperlink" xfId="25914" builtinId="9" hidden="1"/>
    <cellStyle name="Followed Hyperlink" xfId="25915" builtinId="9" hidden="1"/>
    <cellStyle name="Followed Hyperlink" xfId="25916" builtinId="9" hidden="1"/>
    <cellStyle name="Followed Hyperlink" xfId="25917" builtinId="9" hidden="1"/>
    <cellStyle name="Followed Hyperlink" xfId="25918" builtinId="9" hidden="1"/>
    <cellStyle name="Followed Hyperlink" xfId="25919" builtinId="9" hidden="1"/>
    <cellStyle name="Followed Hyperlink" xfId="25920" builtinId="9" hidden="1"/>
    <cellStyle name="Followed Hyperlink" xfId="25921" builtinId="9" hidden="1"/>
    <cellStyle name="Followed Hyperlink" xfId="25922" builtinId="9" hidden="1"/>
    <cellStyle name="Followed Hyperlink" xfId="25937" builtinId="9" hidden="1"/>
    <cellStyle name="Followed Hyperlink" xfId="25958" builtinId="9" hidden="1"/>
    <cellStyle name="Followed Hyperlink" xfId="25959" builtinId="9" hidden="1"/>
    <cellStyle name="Followed Hyperlink" xfId="25960" builtinId="9" hidden="1"/>
    <cellStyle name="Followed Hyperlink" xfId="25961" builtinId="9" hidden="1"/>
    <cellStyle name="Followed Hyperlink" xfId="25962" builtinId="9" hidden="1"/>
    <cellStyle name="Followed Hyperlink" xfId="25963" builtinId="9" hidden="1"/>
    <cellStyle name="Followed Hyperlink" xfId="25964" builtinId="9" hidden="1"/>
    <cellStyle name="Followed Hyperlink" xfId="25965" builtinId="9" hidden="1"/>
    <cellStyle name="Followed Hyperlink" xfId="25966" builtinId="9" hidden="1"/>
    <cellStyle name="Followed Hyperlink" xfId="25967" builtinId="9" hidden="1"/>
    <cellStyle name="Followed Hyperlink" xfId="25968" builtinId="9" hidden="1"/>
    <cellStyle name="Followed Hyperlink" xfId="25969" builtinId="9" hidden="1"/>
    <cellStyle name="Followed Hyperlink" xfId="25970" builtinId="9" hidden="1"/>
    <cellStyle name="Followed Hyperlink" xfId="25971" builtinId="9" hidden="1"/>
    <cellStyle name="Followed Hyperlink" xfId="25972" builtinId="9" hidden="1"/>
    <cellStyle name="Followed Hyperlink" xfId="25973" builtinId="9" hidden="1"/>
    <cellStyle name="Followed Hyperlink" xfId="25974" builtinId="9" hidden="1"/>
    <cellStyle name="Followed Hyperlink" xfId="25975" builtinId="9" hidden="1"/>
    <cellStyle name="Followed Hyperlink" xfId="25976" builtinId="9" hidden="1"/>
    <cellStyle name="Followed Hyperlink" xfId="25977" builtinId="9" hidden="1"/>
    <cellStyle name="Followed Hyperlink" xfId="25978" builtinId="9" hidden="1"/>
    <cellStyle name="Followed Hyperlink" xfId="25979" builtinId="9" hidden="1"/>
    <cellStyle name="Followed Hyperlink" xfId="25980" builtinId="9" hidden="1"/>
    <cellStyle name="Followed Hyperlink" xfId="25981" builtinId="9" hidden="1"/>
    <cellStyle name="Followed Hyperlink" xfId="25982" builtinId="9" hidden="1"/>
    <cellStyle name="Followed Hyperlink" xfId="25983" builtinId="9" hidden="1"/>
    <cellStyle name="Followed Hyperlink" xfId="25984" builtinId="9" hidden="1"/>
    <cellStyle name="Followed Hyperlink" xfId="25985" builtinId="9" hidden="1"/>
    <cellStyle name="Followed Hyperlink" xfId="25986" builtinId="9" hidden="1"/>
    <cellStyle name="Followed Hyperlink" xfId="25987" builtinId="9" hidden="1"/>
    <cellStyle name="Followed Hyperlink" xfId="25988" builtinId="9" hidden="1"/>
    <cellStyle name="Followed Hyperlink" xfId="25989" builtinId="9" hidden="1"/>
    <cellStyle name="Followed Hyperlink" xfId="25990" builtinId="9" hidden="1"/>
    <cellStyle name="Followed Hyperlink" xfId="25991" builtinId="9" hidden="1"/>
    <cellStyle name="Followed Hyperlink" xfId="25992" builtinId="9" hidden="1"/>
    <cellStyle name="Followed Hyperlink" xfId="25993" builtinId="9" hidden="1"/>
    <cellStyle name="Followed Hyperlink" xfId="25994" builtinId="9" hidden="1"/>
    <cellStyle name="Followed Hyperlink" xfId="25995" builtinId="9" hidden="1"/>
    <cellStyle name="Followed Hyperlink" xfId="25996" builtinId="9" hidden="1"/>
    <cellStyle name="Followed Hyperlink" xfId="25997" builtinId="9" hidden="1"/>
    <cellStyle name="Followed Hyperlink" xfId="25998" builtinId="9" hidden="1"/>
    <cellStyle name="Followed Hyperlink" xfId="25999" builtinId="9" hidden="1"/>
    <cellStyle name="Followed Hyperlink" xfId="26000" builtinId="9" hidden="1"/>
    <cellStyle name="Followed Hyperlink" xfId="26001" builtinId="9" hidden="1"/>
    <cellStyle name="Followed Hyperlink" xfId="26002" builtinId="9" hidden="1"/>
    <cellStyle name="Followed Hyperlink" xfId="26003" builtinId="9" hidden="1"/>
    <cellStyle name="Followed Hyperlink" xfId="26004" builtinId="9" hidden="1"/>
    <cellStyle name="Followed Hyperlink" xfId="26005" builtinId="9" hidden="1"/>
    <cellStyle name="Followed Hyperlink" xfId="26006" builtinId="9" hidden="1"/>
    <cellStyle name="Followed Hyperlink" xfId="26007" builtinId="9" hidden="1"/>
    <cellStyle name="Followed Hyperlink" xfId="26008" builtinId="9" hidden="1"/>
    <cellStyle name="Followed Hyperlink" xfId="26009" builtinId="9" hidden="1"/>
    <cellStyle name="Followed Hyperlink" xfId="26010" builtinId="9" hidden="1"/>
    <cellStyle name="Followed Hyperlink" xfId="26011" builtinId="9" hidden="1"/>
    <cellStyle name="Followed Hyperlink" xfId="26012" builtinId="9" hidden="1"/>
    <cellStyle name="Followed Hyperlink" xfId="26013" builtinId="9" hidden="1"/>
    <cellStyle name="Followed Hyperlink" xfId="26014" builtinId="9" hidden="1"/>
    <cellStyle name="Followed Hyperlink" xfId="26015" builtinId="9" hidden="1"/>
    <cellStyle name="Followed Hyperlink" xfId="26016" builtinId="9" hidden="1"/>
    <cellStyle name="Followed Hyperlink" xfId="26017" builtinId="9" hidden="1"/>
    <cellStyle name="Followed Hyperlink" xfId="26018" builtinId="9" hidden="1"/>
    <cellStyle name="Followed Hyperlink" xfId="26019" builtinId="9" hidden="1"/>
    <cellStyle name="Followed Hyperlink" xfId="26020" builtinId="9" hidden="1"/>
    <cellStyle name="Followed Hyperlink" xfId="26021" builtinId="9" hidden="1"/>
    <cellStyle name="Followed Hyperlink" xfId="26022" builtinId="9" hidden="1"/>
    <cellStyle name="Followed Hyperlink" xfId="26023" builtinId="9" hidden="1"/>
    <cellStyle name="Followed Hyperlink" xfId="26024" builtinId="9" hidden="1"/>
    <cellStyle name="Followed Hyperlink" xfId="26025" builtinId="9" hidden="1"/>
    <cellStyle name="Followed Hyperlink" xfId="26026" builtinId="9" hidden="1"/>
    <cellStyle name="Followed Hyperlink" xfId="26027" builtinId="9" hidden="1"/>
    <cellStyle name="Followed Hyperlink" xfId="26028" builtinId="9" hidden="1"/>
    <cellStyle name="Followed Hyperlink" xfId="26029" builtinId="9" hidden="1"/>
    <cellStyle name="Followed Hyperlink" xfId="26030" builtinId="9" hidden="1"/>
    <cellStyle name="Followed Hyperlink" xfId="26031" builtinId="9" hidden="1"/>
    <cellStyle name="Followed Hyperlink" xfId="26032" builtinId="9" hidden="1"/>
    <cellStyle name="Followed Hyperlink" xfId="26033" builtinId="9" hidden="1"/>
    <cellStyle name="Followed Hyperlink" xfId="26034" builtinId="9" hidden="1"/>
    <cellStyle name="Followed Hyperlink" xfId="26035" builtinId="9" hidden="1"/>
    <cellStyle name="Followed Hyperlink" xfId="26036" builtinId="9" hidden="1"/>
    <cellStyle name="Followed Hyperlink" xfId="26037" builtinId="9" hidden="1"/>
    <cellStyle name="Followed Hyperlink" xfId="26038" builtinId="9" hidden="1"/>
    <cellStyle name="Followed Hyperlink" xfId="26039" builtinId="9" hidden="1"/>
    <cellStyle name="Followed Hyperlink" xfId="26040" builtinId="9" hidden="1"/>
    <cellStyle name="Followed Hyperlink" xfId="26041" builtinId="9" hidden="1"/>
    <cellStyle name="Followed Hyperlink" xfId="26042" builtinId="9" hidden="1"/>
    <cellStyle name="Followed Hyperlink" xfId="26043" builtinId="9" hidden="1"/>
    <cellStyle name="Followed Hyperlink" xfId="26044" builtinId="9" hidden="1"/>
    <cellStyle name="Followed Hyperlink" xfId="26045" builtinId="9" hidden="1"/>
    <cellStyle name="Followed Hyperlink" xfId="26046" builtinId="9" hidden="1"/>
    <cellStyle name="Followed Hyperlink" xfId="26047" builtinId="9" hidden="1"/>
    <cellStyle name="Followed Hyperlink" xfId="26048" builtinId="9" hidden="1"/>
    <cellStyle name="Followed Hyperlink" xfId="26049" builtinId="9" hidden="1"/>
    <cellStyle name="Followed Hyperlink" xfId="26050" builtinId="9" hidden="1"/>
    <cellStyle name="Followed Hyperlink" xfId="26051" builtinId="9" hidden="1"/>
    <cellStyle name="Followed Hyperlink" xfId="26052" builtinId="9" hidden="1"/>
    <cellStyle name="Followed Hyperlink" xfId="26053" builtinId="9" hidden="1"/>
    <cellStyle name="Followed Hyperlink" xfId="26054" builtinId="9" hidden="1"/>
    <cellStyle name="Followed Hyperlink" xfId="26055" builtinId="9" hidden="1"/>
    <cellStyle name="Followed Hyperlink" xfId="26056" builtinId="9" hidden="1"/>
    <cellStyle name="Followed Hyperlink" xfId="26057" builtinId="9" hidden="1"/>
    <cellStyle name="Followed Hyperlink" xfId="26058" builtinId="9" hidden="1"/>
    <cellStyle name="Followed Hyperlink" xfId="26059" builtinId="9" hidden="1"/>
    <cellStyle name="Followed Hyperlink" xfId="26060" builtinId="9" hidden="1"/>
    <cellStyle name="Followed Hyperlink" xfId="26061" builtinId="9" hidden="1"/>
    <cellStyle name="Followed Hyperlink" xfId="26062" builtinId="9" hidden="1"/>
    <cellStyle name="Followed Hyperlink" xfId="26063" builtinId="9" hidden="1"/>
    <cellStyle name="Followed Hyperlink" xfId="26064" builtinId="9" hidden="1"/>
    <cellStyle name="Followed Hyperlink" xfId="26065" builtinId="9" hidden="1"/>
    <cellStyle name="Followed Hyperlink" xfId="26066" builtinId="9" hidden="1"/>
    <cellStyle name="Followed Hyperlink" xfId="26067" builtinId="9" hidden="1"/>
    <cellStyle name="Followed Hyperlink" xfId="26068" builtinId="9" hidden="1"/>
    <cellStyle name="Followed Hyperlink" xfId="26069" builtinId="9" hidden="1"/>
    <cellStyle name="Followed Hyperlink" xfId="26070" builtinId="9" hidden="1"/>
    <cellStyle name="Followed Hyperlink" xfId="26071" builtinId="9" hidden="1"/>
    <cellStyle name="Followed Hyperlink" xfId="26072" builtinId="9" hidden="1"/>
    <cellStyle name="Followed Hyperlink" xfId="26073" builtinId="9" hidden="1"/>
    <cellStyle name="Followed Hyperlink" xfId="26074" builtinId="9" hidden="1"/>
    <cellStyle name="Followed Hyperlink" xfId="26075" builtinId="9" hidden="1"/>
    <cellStyle name="Followed Hyperlink" xfId="26076" builtinId="9" hidden="1"/>
    <cellStyle name="Followed Hyperlink" xfId="26077" builtinId="9" hidden="1"/>
    <cellStyle name="Followed Hyperlink" xfId="26078" builtinId="9" hidden="1"/>
    <cellStyle name="Followed Hyperlink" xfId="26079" builtinId="9" hidden="1"/>
    <cellStyle name="Followed Hyperlink" xfId="26080" builtinId="9" hidden="1"/>
    <cellStyle name="Followed Hyperlink" xfId="26081" builtinId="9" hidden="1"/>
    <cellStyle name="Followed Hyperlink" xfId="26082" builtinId="9" hidden="1"/>
    <cellStyle name="Followed Hyperlink" xfId="26083" builtinId="9" hidden="1"/>
    <cellStyle name="Followed Hyperlink" xfId="26084" builtinId="9" hidden="1"/>
    <cellStyle name="Followed Hyperlink" xfId="26085" builtinId="9" hidden="1"/>
    <cellStyle name="Followed Hyperlink" xfId="26086" builtinId="9" hidden="1"/>
    <cellStyle name="Followed Hyperlink" xfId="26087" builtinId="9" hidden="1"/>
    <cellStyle name="Followed Hyperlink" xfId="26088" builtinId="9" hidden="1"/>
    <cellStyle name="Followed Hyperlink" xfId="26089" builtinId="9" hidden="1"/>
    <cellStyle name="Followed Hyperlink" xfId="26090" builtinId="9" hidden="1"/>
    <cellStyle name="Followed Hyperlink" xfId="26091" builtinId="9" hidden="1"/>
    <cellStyle name="Followed Hyperlink" xfId="26092" builtinId="9" hidden="1"/>
    <cellStyle name="Followed Hyperlink" xfId="26093" builtinId="9" hidden="1"/>
    <cellStyle name="Followed Hyperlink" xfId="26094" builtinId="9" hidden="1"/>
    <cellStyle name="Followed Hyperlink" xfId="26095" builtinId="9" hidden="1"/>
    <cellStyle name="Followed Hyperlink" xfId="26096" builtinId="9" hidden="1"/>
    <cellStyle name="Followed Hyperlink" xfId="26097" builtinId="9" hidden="1"/>
    <cellStyle name="Followed Hyperlink" xfId="26098" builtinId="9" hidden="1"/>
    <cellStyle name="Followed Hyperlink" xfId="26099" builtinId="9" hidden="1"/>
    <cellStyle name="Followed Hyperlink" xfId="26100" builtinId="9" hidden="1"/>
    <cellStyle name="Followed Hyperlink" xfId="26101" builtinId="9" hidden="1"/>
    <cellStyle name="Followed Hyperlink" xfId="25908" builtinId="9" hidden="1"/>
    <cellStyle name="Followed Hyperlink" xfId="25924" builtinId="9" hidden="1"/>
    <cellStyle name="Followed Hyperlink" xfId="25927" builtinId="9" hidden="1"/>
    <cellStyle name="Followed Hyperlink" xfId="25848" builtinId="9" hidden="1"/>
    <cellStyle name="Followed Hyperlink" xfId="25846" builtinId="9" hidden="1"/>
    <cellStyle name="Followed Hyperlink" xfId="25931" builtinId="9" hidden="1"/>
    <cellStyle name="Followed Hyperlink" xfId="25923" builtinId="9" hidden="1"/>
    <cellStyle name="Followed Hyperlink" xfId="25933" builtinId="9" hidden="1"/>
    <cellStyle name="Followed Hyperlink" xfId="25934" builtinId="9" hidden="1"/>
    <cellStyle name="Followed Hyperlink" xfId="25928" builtinId="9" hidden="1"/>
    <cellStyle name="Followed Hyperlink" xfId="25925" builtinId="9" hidden="1"/>
    <cellStyle name="Followed Hyperlink" xfId="25930" builtinId="9" hidden="1"/>
    <cellStyle name="Followed Hyperlink" xfId="25955" builtinId="9" hidden="1"/>
    <cellStyle name="Followed Hyperlink" xfId="25948" builtinId="9" hidden="1"/>
    <cellStyle name="Followed Hyperlink" xfId="25941" builtinId="9" hidden="1"/>
    <cellStyle name="Followed Hyperlink" xfId="25957" builtinId="9" hidden="1"/>
    <cellStyle name="Followed Hyperlink" xfId="25946" builtinId="9" hidden="1"/>
    <cellStyle name="Followed Hyperlink" xfId="25929" builtinId="9" hidden="1"/>
    <cellStyle name="Followed Hyperlink" xfId="25943" builtinId="9" hidden="1"/>
    <cellStyle name="Followed Hyperlink" xfId="25849" builtinId="9" hidden="1"/>
    <cellStyle name="Followed Hyperlink" xfId="25952" builtinId="9" hidden="1"/>
    <cellStyle name="Followed Hyperlink" xfId="25945" builtinId="9" hidden="1"/>
    <cellStyle name="Followed Hyperlink" xfId="25847" builtinId="9" hidden="1"/>
    <cellStyle name="Followed Hyperlink" xfId="25950" builtinId="9" hidden="1"/>
    <cellStyle name="Followed Hyperlink" xfId="25947" builtinId="9" hidden="1"/>
    <cellStyle name="Followed Hyperlink" xfId="25940" builtinId="9" hidden="1"/>
    <cellStyle name="Followed Hyperlink" xfId="25956" builtinId="9" hidden="1"/>
    <cellStyle name="Followed Hyperlink" xfId="25949" builtinId="9" hidden="1"/>
    <cellStyle name="Followed Hyperlink" xfId="25939" builtinId="9" hidden="1"/>
    <cellStyle name="Followed Hyperlink" xfId="25951" builtinId="9" hidden="1"/>
    <cellStyle name="Followed Hyperlink" xfId="25944" builtinId="9" hidden="1"/>
    <cellStyle name="Followed Hyperlink" xfId="25938" builtinId="9" hidden="1"/>
    <cellStyle name="Followed Hyperlink" xfId="25953" builtinId="9" hidden="1"/>
    <cellStyle name="Followed Hyperlink" xfId="25942" builtinId="9" hidden="1"/>
    <cellStyle name="Followed Hyperlink" xfId="25954" builtinId="9" hidden="1"/>
    <cellStyle name="Followed Hyperlink" xfId="26102" builtinId="9" hidden="1"/>
    <cellStyle name="Followed Hyperlink" xfId="26103" builtinId="9" hidden="1"/>
    <cellStyle name="Followed Hyperlink" xfId="26104" builtinId="9" hidden="1"/>
    <cellStyle name="Followed Hyperlink" xfId="26105" builtinId="9" hidden="1"/>
    <cellStyle name="Followed Hyperlink" xfId="26106" builtinId="9" hidden="1"/>
    <cellStyle name="Followed Hyperlink" xfId="26107" builtinId="9" hidden="1"/>
    <cellStyle name="Followed Hyperlink" xfId="26108" builtinId="9" hidden="1"/>
    <cellStyle name="Followed Hyperlink" xfId="26109" builtinId="9" hidden="1"/>
    <cellStyle name="Followed Hyperlink" xfId="26110" builtinId="9" hidden="1"/>
    <cellStyle name="Followed Hyperlink" xfId="26111" builtinId="9" hidden="1"/>
    <cellStyle name="Followed Hyperlink" xfId="26112" builtinId="9" hidden="1"/>
    <cellStyle name="Followed Hyperlink" xfId="26113" builtinId="9" hidden="1"/>
    <cellStyle name="Followed Hyperlink" xfId="26114" builtinId="9" hidden="1"/>
    <cellStyle name="Followed Hyperlink" xfId="26115" builtinId="9" hidden="1"/>
    <cellStyle name="Followed Hyperlink" xfId="26116" builtinId="9" hidden="1"/>
    <cellStyle name="Followed Hyperlink" xfId="26117" builtinId="9" hidden="1"/>
    <cellStyle name="Followed Hyperlink" xfId="26118" builtinId="9" hidden="1"/>
    <cellStyle name="Followed Hyperlink" xfId="26119" builtinId="9" hidden="1"/>
    <cellStyle name="Followed Hyperlink" xfId="26120" builtinId="9" hidden="1"/>
    <cellStyle name="Followed Hyperlink" xfId="26121" builtinId="9" hidden="1"/>
    <cellStyle name="Followed Hyperlink" xfId="26122" builtinId="9" hidden="1"/>
    <cellStyle name="Followed Hyperlink" xfId="26123" builtinId="9" hidden="1"/>
    <cellStyle name="Followed Hyperlink" xfId="26125" builtinId="9" hidden="1"/>
    <cellStyle name="Followed Hyperlink" xfId="26126" builtinId="9" hidden="1"/>
    <cellStyle name="Followed Hyperlink" xfId="26127" builtinId="9" hidden="1"/>
    <cellStyle name="Followed Hyperlink" xfId="26128" builtinId="9" hidden="1"/>
    <cellStyle name="Followed Hyperlink" xfId="26129" builtinId="9" hidden="1"/>
    <cellStyle name="Followed Hyperlink" xfId="26130" builtinId="9" hidden="1"/>
    <cellStyle name="Followed Hyperlink" xfId="26131" builtinId="9" hidden="1"/>
    <cellStyle name="Followed Hyperlink" xfId="26132" builtinId="9" hidden="1"/>
    <cellStyle name="Followed Hyperlink" xfId="26133" builtinId="9" hidden="1"/>
    <cellStyle name="Followed Hyperlink" xfId="26134" builtinId="9" hidden="1"/>
    <cellStyle name="Followed Hyperlink" xfId="26135" builtinId="9" hidden="1"/>
    <cellStyle name="Followed Hyperlink" xfId="26136" builtinId="9" hidden="1"/>
    <cellStyle name="Followed Hyperlink" xfId="26137" builtinId="9" hidden="1"/>
    <cellStyle name="Followed Hyperlink" xfId="26138" builtinId="9" hidden="1"/>
    <cellStyle name="Followed Hyperlink" xfId="26173" builtinId="9" hidden="1"/>
    <cellStyle name="Followed Hyperlink" xfId="26172" builtinId="9" hidden="1"/>
    <cellStyle name="Followed Hyperlink" xfId="25935" builtinId="9" hidden="1"/>
    <cellStyle name="Followed Hyperlink" xfId="25936" builtinId="9" hidden="1"/>
    <cellStyle name="Followed Hyperlink" xfId="26147" builtinId="9" hidden="1"/>
    <cellStyle name="Followed Hyperlink" xfId="26145" builtinId="9" hidden="1"/>
    <cellStyle name="Followed Hyperlink" xfId="26124" builtinId="9" hidden="1"/>
    <cellStyle name="Followed Hyperlink" xfId="26142" builtinId="9" hidden="1"/>
    <cellStyle name="Followed Hyperlink" xfId="26141" builtinId="9" hidden="1"/>
    <cellStyle name="Followed Hyperlink" xfId="26140" builtinId="9" hidden="1"/>
    <cellStyle name="Followed Hyperlink" xfId="26139" builtinId="9" hidden="1"/>
    <cellStyle name="Followed Hyperlink" xfId="26143" builtinId="9" hidden="1"/>
    <cellStyle name="Followed Hyperlink" xfId="26149" builtinId="9" hidden="1"/>
    <cellStyle name="Followed Hyperlink" xfId="26148" builtinId="9" hidden="1"/>
    <cellStyle name="Followed Hyperlink" xfId="26146" builtinId="9" hidden="1"/>
    <cellStyle name="Followed Hyperlink" xfId="26144" builtinId="9" hidden="1"/>
    <cellStyle name="Followed Hyperlink" xfId="26168" builtinId="9" hidden="1"/>
    <cellStyle name="Followed Hyperlink" xfId="26164" builtinId="9" hidden="1"/>
    <cellStyle name="Followed Hyperlink" xfId="26160" builtinId="9" hidden="1"/>
    <cellStyle name="Followed Hyperlink" xfId="26156" builtinId="9" hidden="1"/>
    <cellStyle name="Followed Hyperlink" xfId="26152" builtinId="9" hidden="1"/>
    <cellStyle name="Followed Hyperlink" xfId="25932" builtinId="9" hidden="1"/>
    <cellStyle name="Followed Hyperlink" xfId="26171" builtinId="9" hidden="1"/>
    <cellStyle name="Followed Hyperlink" xfId="26167" builtinId="9" hidden="1"/>
    <cellStyle name="Followed Hyperlink" xfId="26163" builtinId="9" hidden="1"/>
    <cellStyle name="Followed Hyperlink" xfId="26159" builtinId="9" hidden="1"/>
    <cellStyle name="Followed Hyperlink" xfId="26155" builtinId="9" hidden="1"/>
    <cellStyle name="Followed Hyperlink" xfId="26151" builtinId="9" hidden="1"/>
    <cellStyle name="Followed Hyperlink" xfId="26170" builtinId="9" hidden="1"/>
    <cellStyle name="Followed Hyperlink" xfId="26166" builtinId="9" hidden="1"/>
    <cellStyle name="Followed Hyperlink" xfId="26162" builtinId="9" hidden="1"/>
    <cellStyle name="Followed Hyperlink" xfId="26158" builtinId="9" hidden="1"/>
    <cellStyle name="Followed Hyperlink" xfId="26154" builtinId="9" hidden="1"/>
    <cellStyle name="Followed Hyperlink" xfId="26174" builtinId="9" hidden="1"/>
    <cellStyle name="Followed Hyperlink" xfId="25926" builtinId="9" hidden="1"/>
    <cellStyle name="Followed Hyperlink" xfId="26169" builtinId="9" hidden="1"/>
    <cellStyle name="Followed Hyperlink" xfId="26165" builtinId="9" hidden="1"/>
    <cellStyle name="Followed Hyperlink" xfId="26161" builtinId="9" hidden="1"/>
    <cellStyle name="Followed Hyperlink" xfId="26157" builtinId="9" hidden="1"/>
    <cellStyle name="Followed Hyperlink" xfId="26153" builtinId="9" hidden="1"/>
    <cellStyle name="Followed Hyperlink" xfId="26150" builtinId="9" hidden="1"/>
    <cellStyle name="Followed Hyperlink" xfId="26175" builtinId="9" hidden="1"/>
    <cellStyle name="Followed Hyperlink" xfId="26176" builtinId="9" hidden="1"/>
    <cellStyle name="Followed Hyperlink" xfId="26177" builtinId="9" hidden="1"/>
    <cellStyle name="Followed Hyperlink" xfId="26178" builtinId="9" hidden="1"/>
    <cellStyle name="Followed Hyperlink" xfId="26179" builtinId="9" hidden="1"/>
    <cellStyle name="Followed Hyperlink" xfId="26180" builtinId="9" hidden="1"/>
    <cellStyle name="Followed Hyperlink" xfId="26181" builtinId="9" hidden="1"/>
    <cellStyle name="Followed Hyperlink" xfId="26182" builtinId="9" hidden="1"/>
    <cellStyle name="Followed Hyperlink" xfId="26183" builtinId="9" hidden="1"/>
    <cellStyle name="Followed Hyperlink" xfId="26184" builtinId="9" hidden="1"/>
    <cellStyle name="Followed Hyperlink" xfId="26185" builtinId="9" hidden="1"/>
    <cellStyle name="Followed Hyperlink" xfId="26186" builtinId="9" hidden="1"/>
    <cellStyle name="Followed Hyperlink" xfId="26187" builtinId="9" hidden="1"/>
    <cellStyle name="Followed Hyperlink" xfId="26188" builtinId="9" hidden="1"/>
    <cellStyle name="Followed Hyperlink" xfId="26189" builtinId="9" hidden="1"/>
    <cellStyle name="Followed Hyperlink" xfId="26190" builtinId="9" hidden="1"/>
    <cellStyle name="Followed Hyperlink" xfId="26191" builtinId="9" hidden="1"/>
    <cellStyle name="Followed Hyperlink" xfId="26192" builtinId="9" hidden="1"/>
    <cellStyle name="Followed Hyperlink" xfId="26193" builtinId="9" hidden="1"/>
    <cellStyle name="Followed Hyperlink" xfId="26194" builtinId="9" hidden="1"/>
    <cellStyle name="Followed Hyperlink" xfId="26195" builtinId="9" hidden="1"/>
    <cellStyle name="Followed Hyperlink" xfId="26196" builtinId="9" hidden="1"/>
    <cellStyle name="Followed Hyperlink" xfId="26197" builtinId="9" hidden="1"/>
    <cellStyle name="Followed Hyperlink" xfId="26198" builtinId="9" hidden="1"/>
    <cellStyle name="Followed Hyperlink" xfId="26199" builtinId="9" hidden="1"/>
    <cellStyle name="Followed Hyperlink" xfId="26200" builtinId="9" hidden="1"/>
    <cellStyle name="Followed Hyperlink" xfId="26201" builtinId="9" hidden="1"/>
    <cellStyle name="Followed Hyperlink" xfId="26202" builtinId="9" hidden="1"/>
    <cellStyle name="Followed Hyperlink" xfId="26203" builtinId="9" hidden="1"/>
    <cellStyle name="Followed Hyperlink" xfId="26204" builtinId="9" hidden="1"/>
    <cellStyle name="Followed Hyperlink" xfId="26205" builtinId="9" hidden="1"/>
    <cellStyle name="Followed Hyperlink" xfId="26206" builtinId="9" hidden="1"/>
    <cellStyle name="Followed Hyperlink" xfId="26207" builtinId="9" hidden="1"/>
    <cellStyle name="Followed Hyperlink" xfId="26208" builtinId="9" hidden="1"/>
    <cellStyle name="Followed Hyperlink" xfId="26209" builtinId="9" hidden="1"/>
    <cellStyle name="Followed Hyperlink" xfId="26210" builtinId="9" hidden="1"/>
    <cellStyle name="Followed Hyperlink" xfId="26211" builtinId="9" hidden="1"/>
    <cellStyle name="Followed Hyperlink" xfId="26212" builtinId="9" hidden="1"/>
    <cellStyle name="Followed Hyperlink" xfId="26213" builtinId="9" hidden="1"/>
    <cellStyle name="Followed Hyperlink" xfId="26214" builtinId="9" hidden="1"/>
    <cellStyle name="Followed Hyperlink" xfId="26215" builtinId="9" hidden="1"/>
    <cellStyle name="Followed Hyperlink" xfId="26216" builtinId="9" hidden="1"/>
    <cellStyle name="Followed Hyperlink" xfId="26217" builtinId="9" hidden="1"/>
    <cellStyle name="Followed Hyperlink" xfId="26218" builtinId="9" hidden="1"/>
    <cellStyle name="Followed Hyperlink" xfId="26219" builtinId="9" hidden="1"/>
    <cellStyle name="Followed Hyperlink" xfId="26220" builtinId="9" hidden="1"/>
    <cellStyle name="Followed Hyperlink" xfId="26221" builtinId="9" hidden="1"/>
    <cellStyle name="Followed Hyperlink" xfId="26222" builtinId="9" hidden="1"/>
    <cellStyle name="Followed Hyperlink" xfId="26223" builtinId="9" hidden="1"/>
    <cellStyle name="Followed Hyperlink" xfId="26224" builtinId="9" hidden="1"/>
    <cellStyle name="Followed Hyperlink" xfId="26225" builtinId="9" hidden="1"/>
    <cellStyle name="Followed Hyperlink" xfId="26226" builtinId="9" hidden="1"/>
    <cellStyle name="Followed Hyperlink" xfId="26227" builtinId="9" hidden="1"/>
    <cellStyle name="Followed Hyperlink" xfId="26228" builtinId="9" hidden="1"/>
    <cellStyle name="Followed Hyperlink" xfId="26229" builtinId="9" hidden="1"/>
    <cellStyle name="Followed Hyperlink" xfId="26230" builtinId="9" hidden="1"/>
    <cellStyle name="Followed Hyperlink" xfId="26231" builtinId="9" hidden="1"/>
    <cellStyle name="Followed Hyperlink" xfId="26232" builtinId="9" hidden="1"/>
    <cellStyle name="Followed Hyperlink" xfId="26233" builtinId="9" hidden="1"/>
    <cellStyle name="Followed Hyperlink" xfId="26234" builtinId="9" hidden="1"/>
    <cellStyle name="Followed Hyperlink" xfId="26235" builtinId="9" hidden="1"/>
    <cellStyle name="Followed Hyperlink" xfId="26236" builtinId="9" hidden="1"/>
    <cellStyle name="Followed Hyperlink" xfId="26237" builtinId="9" hidden="1"/>
    <cellStyle name="Followed Hyperlink" xfId="26238" builtinId="9" hidden="1"/>
    <cellStyle name="Followed Hyperlink" xfId="26239" builtinId="9" hidden="1"/>
    <cellStyle name="Followed Hyperlink" xfId="26240" builtinId="9" hidden="1"/>
    <cellStyle name="Followed Hyperlink" xfId="26241" builtinId="9" hidden="1"/>
    <cellStyle name="Followed Hyperlink" xfId="26242" builtinId="9" hidden="1"/>
    <cellStyle name="Followed Hyperlink" xfId="26243" builtinId="9" hidden="1"/>
    <cellStyle name="Followed Hyperlink" xfId="26244" builtinId="9" hidden="1"/>
    <cellStyle name="Followed Hyperlink" xfId="26245" builtinId="9" hidden="1"/>
    <cellStyle name="Followed Hyperlink" xfId="26246" builtinId="9" hidden="1"/>
    <cellStyle name="Followed Hyperlink" xfId="26247" builtinId="9" hidden="1"/>
    <cellStyle name="Followed Hyperlink" xfId="26248" builtinId="9" hidden="1"/>
    <cellStyle name="Followed Hyperlink" xfId="26249" builtinId="9" hidden="1"/>
    <cellStyle name="Followed Hyperlink" xfId="26250" builtinId="9" hidden="1"/>
    <cellStyle name="Followed Hyperlink" xfId="26251" builtinId="9" hidden="1"/>
    <cellStyle name="Followed Hyperlink" xfId="26252" builtinId="9" hidden="1"/>
    <cellStyle name="Followed Hyperlink" xfId="26253" builtinId="9" hidden="1"/>
    <cellStyle name="Followed Hyperlink" xfId="26254" builtinId="9" hidden="1"/>
    <cellStyle name="Followed Hyperlink" xfId="26255" builtinId="9" hidden="1"/>
    <cellStyle name="Followed Hyperlink" xfId="26256" builtinId="9" hidden="1"/>
    <cellStyle name="Followed Hyperlink" xfId="26257" builtinId="9" hidden="1"/>
    <cellStyle name="Followed Hyperlink" xfId="26258" builtinId="9" hidden="1"/>
    <cellStyle name="Followed Hyperlink" xfId="26259" builtinId="9" hidden="1"/>
    <cellStyle name="Followed Hyperlink" xfId="26260" builtinId="9" hidden="1"/>
    <cellStyle name="Followed Hyperlink" xfId="26261" builtinId="9" hidden="1"/>
    <cellStyle name="Followed Hyperlink" xfId="26262" builtinId="9" hidden="1"/>
    <cellStyle name="Followed Hyperlink" xfId="26263" builtinId="9" hidden="1"/>
    <cellStyle name="Followed Hyperlink" xfId="26264" builtinId="9" hidden="1"/>
    <cellStyle name="Followed Hyperlink" xfId="26265" builtinId="9" hidden="1"/>
    <cellStyle name="Followed Hyperlink" xfId="26266" builtinId="9" hidden="1"/>
    <cellStyle name="Followed Hyperlink" xfId="26267" builtinId="9" hidden="1"/>
    <cellStyle name="Followed Hyperlink" xfId="26268" builtinId="9" hidden="1"/>
    <cellStyle name="Followed Hyperlink" xfId="26269" builtinId="9" hidden="1"/>
    <cellStyle name="Followed Hyperlink" xfId="26270" builtinId="9" hidden="1"/>
    <cellStyle name="Followed Hyperlink" xfId="26271" builtinId="9" hidden="1"/>
    <cellStyle name="Followed Hyperlink" xfId="26272" builtinId="9" hidden="1"/>
    <cellStyle name="Followed Hyperlink" xfId="26273" builtinId="9" hidden="1"/>
    <cellStyle name="Followed Hyperlink" xfId="26274" builtinId="9" hidden="1"/>
    <cellStyle name="Followed Hyperlink" xfId="26275" builtinId="9" hidden="1"/>
    <cellStyle name="Followed Hyperlink" xfId="26276" builtinId="9" hidden="1"/>
    <cellStyle name="Followed Hyperlink" xfId="26277" builtinId="9" hidden="1"/>
    <cellStyle name="Followed Hyperlink" xfId="26280" builtinId="9" hidden="1"/>
    <cellStyle name="Followed Hyperlink" xfId="26281" builtinId="9" hidden="1"/>
    <cellStyle name="Followed Hyperlink" xfId="26282" builtinId="9" hidden="1"/>
    <cellStyle name="Followed Hyperlink" xfId="26283" builtinId="9" hidden="1"/>
    <cellStyle name="Followed Hyperlink" xfId="26284" builtinId="9" hidden="1"/>
    <cellStyle name="Followed Hyperlink" xfId="26285" builtinId="9" hidden="1"/>
    <cellStyle name="Followed Hyperlink" xfId="26286" builtinId="9" hidden="1"/>
    <cellStyle name="Followed Hyperlink" xfId="26287" builtinId="9" hidden="1"/>
    <cellStyle name="Followed Hyperlink" xfId="26288" builtinId="9" hidden="1"/>
    <cellStyle name="Followed Hyperlink" xfId="26289" builtinId="9" hidden="1"/>
    <cellStyle name="Followed Hyperlink" xfId="26290" builtinId="9" hidden="1"/>
    <cellStyle name="Followed Hyperlink" xfId="26291" builtinId="9" hidden="1"/>
    <cellStyle name="Followed Hyperlink" xfId="26292" builtinId="9" hidden="1"/>
    <cellStyle name="Followed Hyperlink" xfId="26293" builtinId="9" hidden="1"/>
    <cellStyle name="Followed Hyperlink" xfId="26294" builtinId="9" hidden="1"/>
    <cellStyle name="Followed Hyperlink" xfId="26295" builtinId="9" hidden="1"/>
    <cellStyle name="Followed Hyperlink" xfId="26296" builtinId="9" hidden="1"/>
    <cellStyle name="Followed Hyperlink" xfId="26297" builtinId="9" hidden="1"/>
    <cellStyle name="Followed Hyperlink" xfId="26298" builtinId="9" hidden="1"/>
    <cellStyle name="Followed Hyperlink" xfId="26299" builtinId="9" hidden="1"/>
    <cellStyle name="Followed Hyperlink" xfId="26300" builtinId="9" hidden="1"/>
    <cellStyle name="Followed Hyperlink" xfId="26301" builtinId="9" hidden="1"/>
    <cellStyle name="Followed Hyperlink" xfId="26302" builtinId="9" hidden="1"/>
    <cellStyle name="Followed Hyperlink" xfId="26303" builtinId="9" hidden="1"/>
    <cellStyle name="Followed Hyperlink" xfId="26304" builtinId="9" hidden="1"/>
    <cellStyle name="Followed Hyperlink" xfId="26305" builtinId="9" hidden="1"/>
    <cellStyle name="Followed Hyperlink" xfId="26306" builtinId="9" hidden="1"/>
    <cellStyle name="Followed Hyperlink" xfId="26307" builtinId="9" hidden="1"/>
    <cellStyle name="Followed Hyperlink" xfId="26308" builtinId="9" hidden="1"/>
    <cellStyle name="Followed Hyperlink" xfId="26309" builtinId="9" hidden="1"/>
    <cellStyle name="Followed Hyperlink" xfId="26310" builtinId="9" hidden="1"/>
    <cellStyle name="Followed Hyperlink" xfId="26311" builtinId="9" hidden="1"/>
    <cellStyle name="Followed Hyperlink" xfId="26312" builtinId="9" hidden="1"/>
    <cellStyle name="Followed Hyperlink" xfId="26313" builtinId="9" hidden="1"/>
    <cellStyle name="Followed Hyperlink" xfId="26314" builtinId="9" hidden="1"/>
    <cellStyle name="Followed Hyperlink" xfId="26315" builtinId="9" hidden="1"/>
    <cellStyle name="Followed Hyperlink" xfId="26316" builtinId="9" hidden="1"/>
    <cellStyle name="Followed Hyperlink" xfId="26317" builtinId="9" hidden="1"/>
    <cellStyle name="Followed Hyperlink" xfId="26318" builtinId="9" hidden="1"/>
    <cellStyle name="Followed Hyperlink" xfId="26319" builtinId="9" hidden="1"/>
    <cellStyle name="Followed Hyperlink" xfId="26320" builtinId="9" hidden="1"/>
    <cellStyle name="Followed Hyperlink" xfId="26321" builtinId="9" hidden="1"/>
    <cellStyle name="Followed Hyperlink" xfId="26322" builtinId="9" hidden="1"/>
    <cellStyle name="Followed Hyperlink" xfId="26323" builtinId="9" hidden="1"/>
    <cellStyle name="Followed Hyperlink" xfId="26324" builtinId="9" hidden="1"/>
    <cellStyle name="Followed Hyperlink" xfId="26325" builtinId="9" hidden="1"/>
    <cellStyle name="Followed Hyperlink" xfId="26326" builtinId="9" hidden="1"/>
    <cellStyle name="Followed Hyperlink" xfId="26327" builtinId="9" hidden="1"/>
    <cellStyle name="Followed Hyperlink" xfId="26328" builtinId="9" hidden="1"/>
    <cellStyle name="Followed Hyperlink" xfId="26329" builtinId="9" hidden="1"/>
    <cellStyle name="Followed Hyperlink" xfId="26330" builtinId="9" hidden="1"/>
    <cellStyle name="Followed Hyperlink" xfId="26331" builtinId="9" hidden="1"/>
    <cellStyle name="Followed Hyperlink" xfId="26332" builtinId="9" hidden="1"/>
    <cellStyle name="Followed Hyperlink" xfId="26333" builtinId="9" hidden="1"/>
    <cellStyle name="Followed Hyperlink" xfId="26334" builtinId="9" hidden="1"/>
    <cellStyle name="Followed Hyperlink" xfId="26335" builtinId="9" hidden="1"/>
    <cellStyle name="Followed Hyperlink" xfId="26336" builtinId="9" hidden="1"/>
    <cellStyle name="Followed Hyperlink" xfId="26337" builtinId="9" hidden="1"/>
    <cellStyle name="Followed Hyperlink" xfId="26338" builtinId="9" hidden="1"/>
    <cellStyle name="Followed Hyperlink" xfId="26339" builtinId="9" hidden="1"/>
    <cellStyle name="Followed Hyperlink" xfId="26340" builtinId="9" hidden="1"/>
    <cellStyle name="Followed Hyperlink" xfId="26341" builtinId="9" hidden="1"/>
    <cellStyle name="Followed Hyperlink" xfId="26342" builtinId="9" hidden="1"/>
    <cellStyle name="Followed Hyperlink" xfId="26343" builtinId="9" hidden="1"/>
    <cellStyle name="Followed Hyperlink" xfId="26344" builtinId="9" hidden="1"/>
    <cellStyle name="Followed Hyperlink" xfId="26345" builtinId="9" hidden="1"/>
    <cellStyle name="Followed Hyperlink" xfId="26346" builtinId="9" hidden="1"/>
    <cellStyle name="Followed Hyperlink" xfId="26347" builtinId="9" hidden="1"/>
    <cellStyle name="Followed Hyperlink" xfId="26348" builtinId="9" hidden="1"/>
    <cellStyle name="Followed Hyperlink" xfId="26349" builtinId="9" hidden="1"/>
    <cellStyle name="Followed Hyperlink" xfId="26350" builtinId="9" hidden="1"/>
    <cellStyle name="Followed Hyperlink" xfId="26351" builtinId="9" hidden="1"/>
    <cellStyle name="Followed Hyperlink" xfId="26385" builtinId="9" hidden="1"/>
    <cellStyle name="Followed Hyperlink" xfId="26386" builtinId="9" hidden="1"/>
    <cellStyle name="Followed Hyperlink" xfId="26387" builtinId="9" hidden="1"/>
    <cellStyle name="Followed Hyperlink" xfId="26388" builtinId="9" hidden="1"/>
    <cellStyle name="Followed Hyperlink" xfId="26389" builtinId="9" hidden="1"/>
    <cellStyle name="Followed Hyperlink" xfId="26390" builtinId="9" hidden="1"/>
    <cellStyle name="Followed Hyperlink" xfId="26391" builtinId="9" hidden="1"/>
    <cellStyle name="Followed Hyperlink" xfId="26392" builtinId="9" hidden="1"/>
    <cellStyle name="Followed Hyperlink" xfId="26393" builtinId="9" hidden="1"/>
    <cellStyle name="Followed Hyperlink" xfId="26394" builtinId="9" hidden="1"/>
    <cellStyle name="Followed Hyperlink" xfId="26395" builtinId="9" hidden="1"/>
    <cellStyle name="Followed Hyperlink" xfId="26396" builtinId="9" hidden="1"/>
    <cellStyle name="Followed Hyperlink" xfId="26397" builtinId="9" hidden="1"/>
    <cellStyle name="Followed Hyperlink" xfId="26398" builtinId="9" hidden="1"/>
    <cellStyle name="Followed Hyperlink" xfId="26399" builtinId="9" hidden="1"/>
    <cellStyle name="Followed Hyperlink" xfId="26400" builtinId="9" hidden="1"/>
    <cellStyle name="Followed Hyperlink" xfId="26401" builtinId="9" hidden="1"/>
    <cellStyle name="Followed Hyperlink" xfId="26402" builtinId="9" hidden="1"/>
    <cellStyle name="Followed Hyperlink" xfId="26403" builtinId="9" hidden="1"/>
    <cellStyle name="Followed Hyperlink" xfId="26404" builtinId="9" hidden="1"/>
    <cellStyle name="Followed Hyperlink" xfId="26405" builtinId="9" hidden="1"/>
    <cellStyle name="Followed Hyperlink" xfId="26406" builtinId="9" hidden="1"/>
    <cellStyle name="Followed Hyperlink" xfId="26407" builtinId="9" hidden="1"/>
    <cellStyle name="Followed Hyperlink" xfId="26408" builtinId="9" hidden="1"/>
    <cellStyle name="Followed Hyperlink" xfId="26409" builtinId="9" hidden="1"/>
    <cellStyle name="Followed Hyperlink" xfId="26410" builtinId="9" hidden="1"/>
    <cellStyle name="Followed Hyperlink" xfId="26411" builtinId="9" hidden="1"/>
    <cellStyle name="Followed Hyperlink" xfId="26412" builtinId="9" hidden="1"/>
    <cellStyle name="Followed Hyperlink" xfId="26413" builtinId="9" hidden="1"/>
    <cellStyle name="Followed Hyperlink" xfId="26414" builtinId="9" hidden="1"/>
    <cellStyle name="Followed Hyperlink" xfId="26415" builtinId="9" hidden="1"/>
    <cellStyle name="Followed Hyperlink" xfId="26416" builtinId="9" hidden="1"/>
    <cellStyle name="Followed Hyperlink" xfId="26417" builtinId="9" hidden="1"/>
    <cellStyle name="Followed Hyperlink" xfId="26418" builtinId="9" hidden="1"/>
    <cellStyle name="Followed Hyperlink" xfId="26419" builtinId="9" hidden="1"/>
    <cellStyle name="Followed Hyperlink" xfId="26420" builtinId="9" hidden="1"/>
    <cellStyle name="Followed Hyperlink" xfId="26421" builtinId="9" hidden="1"/>
    <cellStyle name="Followed Hyperlink" xfId="26422" builtinId="9" hidden="1"/>
    <cellStyle name="Followed Hyperlink" xfId="26423" builtinId="9" hidden="1"/>
    <cellStyle name="Followed Hyperlink" xfId="26424" builtinId="9" hidden="1"/>
    <cellStyle name="Followed Hyperlink" xfId="26425" builtinId="9" hidden="1"/>
    <cellStyle name="Followed Hyperlink" xfId="26426" builtinId="9" hidden="1"/>
    <cellStyle name="Followed Hyperlink" xfId="26427" builtinId="9" hidden="1"/>
    <cellStyle name="Followed Hyperlink" xfId="26428" builtinId="9" hidden="1"/>
    <cellStyle name="Followed Hyperlink" xfId="26429" builtinId="9" hidden="1"/>
    <cellStyle name="Followed Hyperlink" xfId="26430" builtinId="9" hidden="1"/>
    <cellStyle name="Followed Hyperlink" xfId="26431" builtinId="9" hidden="1"/>
    <cellStyle name="Followed Hyperlink" xfId="26432" builtinId="9" hidden="1"/>
    <cellStyle name="Followed Hyperlink" xfId="26433" builtinId="9" hidden="1"/>
    <cellStyle name="Followed Hyperlink" xfId="26434" builtinId="9" hidden="1"/>
    <cellStyle name="Followed Hyperlink" xfId="26435" builtinId="9" hidden="1"/>
    <cellStyle name="Followed Hyperlink" xfId="26436" builtinId="9" hidden="1"/>
    <cellStyle name="Followed Hyperlink" xfId="26437" builtinId="9" hidden="1"/>
    <cellStyle name="Followed Hyperlink" xfId="26438" builtinId="9" hidden="1"/>
    <cellStyle name="Followed Hyperlink" xfId="26439" builtinId="9" hidden="1"/>
    <cellStyle name="Followed Hyperlink" xfId="26440" builtinId="9" hidden="1"/>
    <cellStyle name="Followed Hyperlink" xfId="26441" builtinId="9" hidden="1"/>
    <cellStyle name="Followed Hyperlink" xfId="26442" builtinId="9" hidden="1"/>
    <cellStyle name="Followed Hyperlink" xfId="26443" builtinId="9" hidden="1"/>
    <cellStyle name="Followed Hyperlink" xfId="26444" builtinId="9" hidden="1"/>
    <cellStyle name="Followed Hyperlink" xfId="26445" builtinId="9" hidden="1"/>
    <cellStyle name="Followed Hyperlink" xfId="26446" builtinId="9" hidden="1"/>
    <cellStyle name="Followed Hyperlink" xfId="26447" builtinId="9" hidden="1"/>
    <cellStyle name="Followed Hyperlink" xfId="26448" builtinId="9" hidden="1"/>
    <cellStyle name="Followed Hyperlink" xfId="26449" builtinId="9" hidden="1"/>
    <cellStyle name="Followed Hyperlink" xfId="26450" builtinId="9" hidden="1"/>
    <cellStyle name="Followed Hyperlink" xfId="26451" builtinId="9" hidden="1"/>
    <cellStyle name="Followed Hyperlink" xfId="26452" builtinId="9" hidden="1"/>
    <cellStyle name="Followed Hyperlink" xfId="26453" builtinId="9" hidden="1"/>
    <cellStyle name="Followed Hyperlink" xfId="26454" builtinId="9" hidden="1"/>
    <cellStyle name="Followed Hyperlink" xfId="26455" builtinId="9" hidden="1"/>
    <cellStyle name="Followed Hyperlink" xfId="26456" builtinId="9" hidden="1"/>
    <cellStyle name="Followed Hyperlink" xfId="26357" builtinId="9" hidden="1"/>
    <cellStyle name="Followed Hyperlink" xfId="26362" builtinId="9" hidden="1"/>
    <cellStyle name="Followed Hyperlink" xfId="26354" builtinId="9" hidden="1"/>
    <cellStyle name="Followed Hyperlink" xfId="26363" builtinId="9" hidden="1"/>
    <cellStyle name="Followed Hyperlink" xfId="26353" builtinId="9" hidden="1"/>
    <cellStyle name="Followed Hyperlink" xfId="26360" builtinId="9" hidden="1"/>
    <cellStyle name="Followed Hyperlink" xfId="26279" builtinId="9" hidden="1"/>
    <cellStyle name="Followed Hyperlink" xfId="26359" builtinId="9" hidden="1"/>
    <cellStyle name="Followed Hyperlink" xfId="26352" builtinId="9" hidden="1"/>
    <cellStyle name="Followed Hyperlink" xfId="26358" builtinId="9" hidden="1"/>
    <cellStyle name="Followed Hyperlink" xfId="26381" builtinId="9" hidden="1"/>
    <cellStyle name="Followed Hyperlink" xfId="26361" builtinId="9" hidden="1"/>
    <cellStyle name="Followed Hyperlink" xfId="26356" builtinId="9" hidden="1"/>
    <cellStyle name="Followed Hyperlink" xfId="26355" builtinId="9" hidden="1"/>
    <cellStyle name="Followed Hyperlink" xfId="26364" builtinId="9" hidden="1"/>
    <cellStyle name="Followed Hyperlink" xfId="26378" builtinId="9" hidden="1"/>
    <cellStyle name="Followed Hyperlink" xfId="26376" builtinId="9" hidden="1"/>
    <cellStyle name="Followed Hyperlink" xfId="26369" builtinId="9" hidden="1"/>
    <cellStyle name="Followed Hyperlink" xfId="26384" builtinId="9" hidden="1"/>
    <cellStyle name="Followed Hyperlink" xfId="26374" builtinId="9" hidden="1"/>
    <cellStyle name="Followed Hyperlink" xfId="26459" builtinId="9" hidden="1"/>
    <cellStyle name="Followed Hyperlink" xfId="26367" builtinId="9" hidden="1"/>
    <cellStyle name="Followed Hyperlink" xfId="26382" builtinId="9" hidden="1"/>
    <cellStyle name="Followed Hyperlink" xfId="26379" builtinId="9" hidden="1"/>
    <cellStyle name="Followed Hyperlink" xfId="26373" builtinId="9" hidden="1"/>
    <cellStyle name="Followed Hyperlink" xfId="26278" builtinId="9" hidden="1"/>
    <cellStyle name="Followed Hyperlink" xfId="26458" builtinId="9" hidden="1"/>
    <cellStyle name="Followed Hyperlink" xfId="26371" builtinId="9" hidden="1"/>
    <cellStyle name="Followed Hyperlink" xfId="26368" builtinId="9" hidden="1"/>
    <cellStyle name="Followed Hyperlink" xfId="26383" builtinId="9" hidden="1"/>
    <cellStyle name="Followed Hyperlink" xfId="26377" builtinId="9" hidden="1"/>
    <cellStyle name="Followed Hyperlink" xfId="26366" builtinId="9" hidden="1"/>
    <cellStyle name="Followed Hyperlink" xfId="26457" builtinId="9" hidden="1"/>
    <cellStyle name="Followed Hyperlink" xfId="26375" builtinId="9" hidden="1"/>
    <cellStyle name="Followed Hyperlink" xfId="26372" builtinId="9" hidden="1"/>
    <cellStyle name="Followed Hyperlink" xfId="26365" builtinId="9" hidden="1"/>
    <cellStyle name="Followed Hyperlink" xfId="26380" builtinId="9" hidden="1"/>
    <cellStyle name="Followed Hyperlink" xfId="26370" builtinId="9" hidden="1"/>
    <cellStyle name="Followed Hyperlink" xfId="26460" builtinId="9" hidden="1"/>
    <cellStyle name="Followed Hyperlink" xfId="26461" builtinId="9" hidden="1"/>
    <cellStyle name="Followed Hyperlink" xfId="26462" builtinId="9" hidden="1"/>
    <cellStyle name="Followed Hyperlink" xfId="26463" builtinId="9" hidden="1"/>
    <cellStyle name="Followed Hyperlink" xfId="26464" builtinId="9" hidden="1"/>
    <cellStyle name="Followed Hyperlink" xfId="26465" builtinId="9" hidden="1"/>
    <cellStyle name="Followed Hyperlink" xfId="26466" builtinId="9" hidden="1"/>
    <cellStyle name="Followed Hyperlink" xfId="26467" builtinId="9" hidden="1"/>
    <cellStyle name="Followed Hyperlink" xfId="26468" builtinId="9" hidden="1"/>
    <cellStyle name="Followed Hyperlink" xfId="26469" builtinId="9" hidden="1"/>
    <cellStyle name="Followed Hyperlink" xfId="26470" builtinId="9" hidden="1"/>
    <cellStyle name="Followed Hyperlink" xfId="26471" builtinId="9" hidden="1"/>
    <cellStyle name="Followed Hyperlink" xfId="26472" builtinId="9" hidden="1"/>
    <cellStyle name="Followed Hyperlink" xfId="26473" builtinId="9" hidden="1"/>
    <cellStyle name="Followed Hyperlink" xfId="26474" builtinId="9" hidden="1"/>
    <cellStyle name="Followed Hyperlink" xfId="26475" builtinId="9" hidden="1"/>
    <cellStyle name="Followed Hyperlink" xfId="26476" builtinId="9" hidden="1"/>
    <cellStyle name="Followed Hyperlink" xfId="26477" builtinId="9" hidden="1"/>
    <cellStyle name="Followed Hyperlink" xfId="26478" builtinId="9" hidden="1"/>
    <cellStyle name="Followed Hyperlink" xfId="26479" builtinId="9" hidden="1"/>
    <cellStyle name="Followed Hyperlink" xfId="26480" builtinId="9" hidden="1"/>
    <cellStyle name="Followed Hyperlink" xfId="26481" builtinId="9" hidden="1"/>
    <cellStyle name="Followed Hyperlink" xfId="26482" builtinId="9" hidden="1"/>
    <cellStyle name="Followed Hyperlink" xfId="26483" builtinId="9" hidden="1"/>
    <cellStyle name="Followed Hyperlink" xfId="26484" builtinId="9" hidden="1"/>
    <cellStyle name="Followed Hyperlink" xfId="26485" builtinId="9" hidden="1"/>
    <cellStyle name="Followed Hyperlink" xfId="26486" builtinId="9" hidden="1"/>
    <cellStyle name="Followed Hyperlink" xfId="26487" builtinId="9" hidden="1"/>
    <cellStyle name="Followed Hyperlink" xfId="26488" builtinId="9" hidden="1"/>
    <cellStyle name="Followed Hyperlink" xfId="26489" builtinId="9" hidden="1"/>
    <cellStyle name="Followed Hyperlink" xfId="26490" builtinId="9" hidden="1"/>
    <cellStyle name="Followed Hyperlink" xfId="26491" builtinId="9" hidden="1"/>
    <cellStyle name="Followed Hyperlink" xfId="26492" builtinId="9" hidden="1"/>
    <cellStyle name="Followed Hyperlink" xfId="26493" builtinId="9" hidden="1"/>
    <cellStyle name="Followed Hyperlink" xfId="26498" builtinId="9" hidden="1"/>
    <cellStyle name="Followed Hyperlink" xfId="26499" builtinId="9" hidden="1"/>
    <cellStyle name="Followed Hyperlink" xfId="26500" builtinId="9" hidden="1"/>
    <cellStyle name="Followed Hyperlink" xfId="26501" builtinId="9" hidden="1"/>
    <cellStyle name="Followed Hyperlink" xfId="26502" builtinId="9" hidden="1"/>
    <cellStyle name="Followed Hyperlink" xfId="26503" builtinId="9" hidden="1"/>
    <cellStyle name="Followed Hyperlink" xfId="26504" builtinId="9" hidden="1"/>
    <cellStyle name="Followed Hyperlink" xfId="26505" builtinId="9" hidden="1"/>
    <cellStyle name="Followed Hyperlink" xfId="26506" builtinId="9" hidden="1"/>
    <cellStyle name="Followed Hyperlink" xfId="26507" builtinId="9" hidden="1"/>
    <cellStyle name="Followed Hyperlink" xfId="26508" builtinId="9" hidden="1"/>
    <cellStyle name="Followed Hyperlink" xfId="26509" builtinId="9" hidden="1"/>
    <cellStyle name="Followed Hyperlink" xfId="26510" builtinId="9" hidden="1"/>
    <cellStyle name="Followed Hyperlink" xfId="26511" builtinId="9" hidden="1"/>
    <cellStyle name="Followed Hyperlink" xfId="26512" builtinId="9" hidden="1"/>
    <cellStyle name="Followed Hyperlink" xfId="26513" builtinId="9" hidden="1"/>
    <cellStyle name="Followed Hyperlink" xfId="26514" builtinId="9" hidden="1"/>
    <cellStyle name="Followed Hyperlink" xfId="26515" builtinId="9" hidden="1"/>
    <cellStyle name="Followed Hyperlink" xfId="26516" builtinId="9" hidden="1"/>
    <cellStyle name="Followed Hyperlink" xfId="26517" builtinId="9" hidden="1"/>
    <cellStyle name="Followed Hyperlink" xfId="26518" builtinId="9" hidden="1"/>
    <cellStyle name="Followed Hyperlink" xfId="26519" builtinId="9" hidden="1"/>
    <cellStyle name="Followed Hyperlink" xfId="26520" builtinId="9" hidden="1"/>
    <cellStyle name="Followed Hyperlink" xfId="26521" builtinId="9" hidden="1"/>
    <cellStyle name="Followed Hyperlink" xfId="26522" builtinId="9" hidden="1"/>
    <cellStyle name="Followed Hyperlink" xfId="26523" builtinId="9" hidden="1"/>
    <cellStyle name="Followed Hyperlink" xfId="26524" builtinId="9" hidden="1"/>
    <cellStyle name="Followed Hyperlink" xfId="26525" builtinId="9" hidden="1"/>
    <cellStyle name="Followed Hyperlink" xfId="26526" builtinId="9" hidden="1"/>
    <cellStyle name="Followed Hyperlink" xfId="26527" builtinId="9" hidden="1"/>
    <cellStyle name="Followed Hyperlink" xfId="26528" builtinId="9" hidden="1"/>
    <cellStyle name="Followed Hyperlink" xfId="26529" builtinId="9" hidden="1"/>
    <cellStyle name="Followed Hyperlink" xfId="26530" builtinId="9" hidden="1"/>
    <cellStyle name="Followed Hyperlink" xfId="26531" builtinId="9" hidden="1"/>
    <cellStyle name="Followed Hyperlink" xfId="26532" builtinId="9" hidden="1"/>
    <cellStyle name="Followed Hyperlink" xfId="26533" builtinId="9" hidden="1"/>
    <cellStyle name="Followed Hyperlink" xfId="26534" builtinId="9" hidden="1"/>
    <cellStyle name="Followed Hyperlink" xfId="26535" builtinId="9" hidden="1"/>
    <cellStyle name="Followed Hyperlink" xfId="26536" builtinId="9" hidden="1"/>
    <cellStyle name="Followed Hyperlink" xfId="26537" builtinId="9" hidden="1"/>
    <cellStyle name="Followed Hyperlink" xfId="26538" builtinId="9" hidden="1"/>
    <cellStyle name="Followed Hyperlink" xfId="26539" builtinId="9" hidden="1"/>
    <cellStyle name="Followed Hyperlink" xfId="26540" builtinId="9" hidden="1"/>
    <cellStyle name="Followed Hyperlink" xfId="26541" builtinId="9" hidden="1"/>
    <cellStyle name="Followed Hyperlink" xfId="26542" builtinId="9" hidden="1"/>
    <cellStyle name="Followed Hyperlink" xfId="26543" builtinId="9" hidden="1"/>
    <cellStyle name="Followed Hyperlink" xfId="26544" builtinId="9" hidden="1"/>
    <cellStyle name="Followed Hyperlink" xfId="26545" builtinId="9" hidden="1"/>
    <cellStyle name="Followed Hyperlink" xfId="26546" builtinId="9" hidden="1"/>
    <cellStyle name="Followed Hyperlink" xfId="26547" builtinId="9" hidden="1"/>
    <cellStyle name="Followed Hyperlink" xfId="26548" builtinId="9" hidden="1"/>
    <cellStyle name="Followed Hyperlink" xfId="26549" builtinId="9" hidden="1"/>
    <cellStyle name="Followed Hyperlink" xfId="26550" builtinId="9" hidden="1"/>
    <cellStyle name="Followed Hyperlink" xfId="26551" builtinId="9" hidden="1"/>
    <cellStyle name="Followed Hyperlink" xfId="26552" builtinId="9" hidden="1"/>
    <cellStyle name="Followed Hyperlink" xfId="26553" builtinId="9" hidden="1"/>
    <cellStyle name="Followed Hyperlink" xfId="26554" builtinId="9" hidden="1"/>
    <cellStyle name="Followed Hyperlink" xfId="26555" builtinId="9" hidden="1"/>
    <cellStyle name="Followed Hyperlink" xfId="26557" builtinId="9" hidden="1"/>
    <cellStyle name="Followed Hyperlink" xfId="26558" builtinId="9" hidden="1"/>
    <cellStyle name="Followed Hyperlink" xfId="26559" builtinId="9" hidden="1"/>
    <cellStyle name="Followed Hyperlink" xfId="26560" builtinId="9" hidden="1"/>
    <cellStyle name="Followed Hyperlink" xfId="26561" builtinId="9" hidden="1"/>
    <cellStyle name="Followed Hyperlink" xfId="26562" builtinId="9" hidden="1"/>
    <cellStyle name="Followed Hyperlink" xfId="26563" builtinId="9" hidden="1"/>
    <cellStyle name="Followed Hyperlink" xfId="26564" builtinId="9" hidden="1"/>
    <cellStyle name="Followed Hyperlink" xfId="26565" builtinId="9" hidden="1"/>
    <cellStyle name="Followed Hyperlink" xfId="26566" builtinId="9" hidden="1"/>
    <cellStyle name="Followed Hyperlink" xfId="26567" builtinId="9" hidden="1"/>
    <cellStyle name="Followed Hyperlink" xfId="26568" builtinId="9" hidden="1"/>
    <cellStyle name="Followed Hyperlink" xfId="26569" builtinId="9" hidden="1"/>
    <cellStyle name="Followed Hyperlink" xfId="26570" builtinId="9" hidden="1"/>
    <cellStyle name="Followed Hyperlink" xfId="26585" builtinId="9" hidden="1"/>
    <cellStyle name="Followed Hyperlink" xfId="26606" builtinId="9" hidden="1"/>
    <cellStyle name="Followed Hyperlink" xfId="26607" builtinId="9" hidden="1"/>
    <cellStyle name="Followed Hyperlink" xfId="26608" builtinId="9" hidden="1"/>
    <cellStyle name="Followed Hyperlink" xfId="26609" builtinId="9" hidden="1"/>
    <cellStyle name="Followed Hyperlink" xfId="26610" builtinId="9" hidden="1"/>
    <cellStyle name="Followed Hyperlink" xfId="26611" builtinId="9" hidden="1"/>
    <cellStyle name="Followed Hyperlink" xfId="26612" builtinId="9" hidden="1"/>
    <cellStyle name="Followed Hyperlink" xfId="26613" builtinId="9" hidden="1"/>
    <cellStyle name="Followed Hyperlink" xfId="26614" builtinId="9" hidden="1"/>
    <cellStyle name="Followed Hyperlink" xfId="26615" builtinId="9" hidden="1"/>
    <cellStyle name="Followed Hyperlink" xfId="26616" builtinId="9" hidden="1"/>
    <cellStyle name="Followed Hyperlink" xfId="26617" builtinId="9" hidden="1"/>
    <cellStyle name="Followed Hyperlink" xfId="26618" builtinId="9" hidden="1"/>
    <cellStyle name="Followed Hyperlink" xfId="26619" builtinId="9" hidden="1"/>
    <cellStyle name="Followed Hyperlink" xfId="26620" builtinId="9" hidden="1"/>
    <cellStyle name="Followed Hyperlink" xfId="26621" builtinId="9" hidden="1"/>
    <cellStyle name="Followed Hyperlink" xfId="26622" builtinId="9" hidden="1"/>
    <cellStyle name="Followed Hyperlink" xfId="26623" builtinId="9" hidden="1"/>
    <cellStyle name="Followed Hyperlink" xfId="26624" builtinId="9" hidden="1"/>
    <cellStyle name="Followed Hyperlink" xfId="26625" builtinId="9" hidden="1"/>
    <cellStyle name="Followed Hyperlink" xfId="26626" builtinId="9" hidden="1"/>
    <cellStyle name="Followed Hyperlink" xfId="26627" builtinId="9" hidden="1"/>
    <cellStyle name="Followed Hyperlink" xfId="26628" builtinId="9" hidden="1"/>
    <cellStyle name="Followed Hyperlink" xfId="26629" builtinId="9" hidden="1"/>
    <cellStyle name="Followed Hyperlink" xfId="26630" builtinId="9" hidden="1"/>
    <cellStyle name="Followed Hyperlink" xfId="26631" builtinId="9" hidden="1"/>
    <cellStyle name="Followed Hyperlink" xfId="26632" builtinId="9" hidden="1"/>
    <cellStyle name="Followed Hyperlink" xfId="26633" builtinId="9" hidden="1"/>
    <cellStyle name="Followed Hyperlink" xfId="26634" builtinId="9" hidden="1"/>
    <cellStyle name="Followed Hyperlink" xfId="26635" builtinId="9" hidden="1"/>
    <cellStyle name="Followed Hyperlink" xfId="26636" builtinId="9" hidden="1"/>
    <cellStyle name="Followed Hyperlink" xfId="26637" builtinId="9" hidden="1"/>
    <cellStyle name="Followed Hyperlink" xfId="26638" builtinId="9" hidden="1"/>
    <cellStyle name="Followed Hyperlink" xfId="26639" builtinId="9" hidden="1"/>
    <cellStyle name="Followed Hyperlink" xfId="26640" builtinId="9" hidden="1"/>
    <cellStyle name="Followed Hyperlink" xfId="26641" builtinId="9" hidden="1"/>
    <cellStyle name="Followed Hyperlink" xfId="26642" builtinId="9" hidden="1"/>
    <cellStyle name="Followed Hyperlink" xfId="26643" builtinId="9" hidden="1"/>
    <cellStyle name="Followed Hyperlink" xfId="26644" builtinId="9" hidden="1"/>
    <cellStyle name="Followed Hyperlink" xfId="26645" builtinId="9" hidden="1"/>
    <cellStyle name="Followed Hyperlink" xfId="26646" builtinId="9" hidden="1"/>
    <cellStyle name="Followed Hyperlink" xfId="26647" builtinId="9" hidden="1"/>
    <cellStyle name="Followed Hyperlink" xfId="26648" builtinId="9" hidden="1"/>
    <cellStyle name="Followed Hyperlink" xfId="26649" builtinId="9" hidden="1"/>
    <cellStyle name="Followed Hyperlink" xfId="26650" builtinId="9" hidden="1"/>
    <cellStyle name="Followed Hyperlink" xfId="26651" builtinId="9" hidden="1"/>
    <cellStyle name="Followed Hyperlink" xfId="26652" builtinId="9" hidden="1"/>
    <cellStyle name="Followed Hyperlink" xfId="26653" builtinId="9" hidden="1"/>
    <cellStyle name="Followed Hyperlink" xfId="26654" builtinId="9" hidden="1"/>
    <cellStyle name="Followed Hyperlink" xfId="26655" builtinId="9" hidden="1"/>
    <cellStyle name="Followed Hyperlink" xfId="26656" builtinId="9" hidden="1"/>
    <cellStyle name="Followed Hyperlink" xfId="26657" builtinId="9" hidden="1"/>
    <cellStyle name="Followed Hyperlink" xfId="26658" builtinId="9" hidden="1"/>
    <cellStyle name="Followed Hyperlink" xfId="26659" builtinId="9" hidden="1"/>
    <cellStyle name="Followed Hyperlink" xfId="26660" builtinId="9" hidden="1"/>
    <cellStyle name="Followed Hyperlink" xfId="26661" builtinId="9" hidden="1"/>
    <cellStyle name="Followed Hyperlink" xfId="26662" builtinId="9" hidden="1"/>
    <cellStyle name="Followed Hyperlink" xfId="26663" builtinId="9" hidden="1"/>
    <cellStyle name="Followed Hyperlink" xfId="26664" builtinId="9" hidden="1"/>
    <cellStyle name="Followed Hyperlink" xfId="26665" builtinId="9" hidden="1"/>
    <cellStyle name="Followed Hyperlink" xfId="26666" builtinId="9" hidden="1"/>
    <cellStyle name="Followed Hyperlink" xfId="26667" builtinId="9" hidden="1"/>
    <cellStyle name="Followed Hyperlink" xfId="26668" builtinId="9" hidden="1"/>
    <cellStyle name="Followed Hyperlink" xfId="26669" builtinId="9" hidden="1"/>
    <cellStyle name="Followed Hyperlink" xfId="26670" builtinId="9" hidden="1"/>
    <cellStyle name="Followed Hyperlink" xfId="26671" builtinId="9" hidden="1"/>
    <cellStyle name="Followed Hyperlink" xfId="26672" builtinId="9" hidden="1"/>
    <cellStyle name="Followed Hyperlink" xfId="26673" builtinId="9" hidden="1"/>
    <cellStyle name="Followed Hyperlink" xfId="26674" builtinId="9" hidden="1"/>
    <cellStyle name="Followed Hyperlink" xfId="26675" builtinId="9" hidden="1"/>
    <cellStyle name="Followed Hyperlink" xfId="26676" builtinId="9" hidden="1"/>
    <cellStyle name="Followed Hyperlink" xfId="26677" builtinId="9" hidden="1"/>
    <cellStyle name="Followed Hyperlink" xfId="26678" builtinId="9" hidden="1"/>
    <cellStyle name="Followed Hyperlink" xfId="26679" builtinId="9" hidden="1"/>
    <cellStyle name="Followed Hyperlink" xfId="26680" builtinId="9" hidden="1"/>
    <cellStyle name="Followed Hyperlink" xfId="26681" builtinId="9" hidden="1"/>
    <cellStyle name="Followed Hyperlink" xfId="26682" builtinId="9" hidden="1"/>
    <cellStyle name="Followed Hyperlink" xfId="26683" builtinId="9" hidden="1"/>
    <cellStyle name="Followed Hyperlink" xfId="26684" builtinId="9" hidden="1"/>
    <cellStyle name="Followed Hyperlink" xfId="26685" builtinId="9" hidden="1"/>
    <cellStyle name="Followed Hyperlink" xfId="26686" builtinId="9" hidden="1"/>
    <cellStyle name="Followed Hyperlink" xfId="26687" builtinId="9" hidden="1"/>
    <cellStyle name="Followed Hyperlink" xfId="26688" builtinId="9" hidden="1"/>
    <cellStyle name="Followed Hyperlink" xfId="26689" builtinId="9" hidden="1"/>
    <cellStyle name="Followed Hyperlink" xfId="26690" builtinId="9" hidden="1"/>
    <cellStyle name="Followed Hyperlink" xfId="26691" builtinId="9" hidden="1"/>
    <cellStyle name="Followed Hyperlink" xfId="26692" builtinId="9" hidden="1"/>
    <cellStyle name="Followed Hyperlink" xfId="26693" builtinId="9" hidden="1"/>
    <cellStyle name="Followed Hyperlink" xfId="26694" builtinId="9" hidden="1"/>
    <cellStyle name="Followed Hyperlink" xfId="26695" builtinId="9" hidden="1"/>
    <cellStyle name="Followed Hyperlink" xfId="26696" builtinId="9" hidden="1"/>
    <cellStyle name="Followed Hyperlink" xfId="26697" builtinId="9" hidden="1"/>
    <cellStyle name="Followed Hyperlink" xfId="26698" builtinId="9" hidden="1"/>
    <cellStyle name="Followed Hyperlink" xfId="26699" builtinId="9" hidden="1"/>
    <cellStyle name="Followed Hyperlink" xfId="26700" builtinId="9" hidden="1"/>
    <cellStyle name="Followed Hyperlink" xfId="26701" builtinId="9" hidden="1"/>
    <cellStyle name="Followed Hyperlink" xfId="26702" builtinId="9" hidden="1"/>
    <cellStyle name="Followed Hyperlink" xfId="26703" builtinId="9" hidden="1"/>
    <cellStyle name="Followed Hyperlink" xfId="26704" builtinId="9" hidden="1"/>
    <cellStyle name="Followed Hyperlink" xfId="26705" builtinId="9" hidden="1"/>
    <cellStyle name="Followed Hyperlink" xfId="26706" builtinId="9" hidden="1"/>
    <cellStyle name="Followed Hyperlink" xfId="26707" builtinId="9" hidden="1"/>
    <cellStyle name="Followed Hyperlink" xfId="26708" builtinId="9" hidden="1"/>
    <cellStyle name="Followed Hyperlink" xfId="26709" builtinId="9" hidden="1"/>
    <cellStyle name="Followed Hyperlink" xfId="26710" builtinId="9" hidden="1"/>
    <cellStyle name="Followed Hyperlink" xfId="26711" builtinId="9" hidden="1"/>
    <cellStyle name="Followed Hyperlink" xfId="26712" builtinId="9" hidden="1"/>
    <cellStyle name="Followed Hyperlink" xfId="26713" builtinId="9" hidden="1"/>
    <cellStyle name="Followed Hyperlink" xfId="26714" builtinId="9" hidden="1"/>
    <cellStyle name="Followed Hyperlink" xfId="26715" builtinId="9" hidden="1"/>
    <cellStyle name="Followed Hyperlink" xfId="26716" builtinId="9" hidden="1"/>
    <cellStyle name="Followed Hyperlink" xfId="26717" builtinId="9" hidden="1"/>
    <cellStyle name="Followed Hyperlink" xfId="26718" builtinId="9" hidden="1"/>
    <cellStyle name="Followed Hyperlink" xfId="26719" builtinId="9" hidden="1"/>
    <cellStyle name="Followed Hyperlink" xfId="26720" builtinId="9" hidden="1"/>
    <cellStyle name="Followed Hyperlink" xfId="26721" builtinId="9" hidden="1"/>
    <cellStyle name="Followed Hyperlink" xfId="26722" builtinId="9" hidden="1"/>
    <cellStyle name="Followed Hyperlink" xfId="26723" builtinId="9" hidden="1"/>
    <cellStyle name="Followed Hyperlink" xfId="26724" builtinId="9" hidden="1"/>
    <cellStyle name="Followed Hyperlink" xfId="26725" builtinId="9" hidden="1"/>
    <cellStyle name="Followed Hyperlink" xfId="26726" builtinId="9" hidden="1"/>
    <cellStyle name="Followed Hyperlink" xfId="26727" builtinId="9" hidden="1"/>
    <cellStyle name="Followed Hyperlink" xfId="26728" builtinId="9" hidden="1"/>
    <cellStyle name="Followed Hyperlink" xfId="26729" builtinId="9" hidden="1"/>
    <cellStyle name="Followed Hyperlink" xfId="26730" builtinId="9" hidden="1"/>
    <cellStyle name="Followed Hyperlink" xfId="26731" builtinId="9" hidden="1"/>
    <cellStyle name="Followed Hyperlink" xfId="26732" builtinId="9" hidden="1"/>
    <cellStyle name="Followed Hyperlink" xfId="26733" builtinId="9" hidden="1"/>
    <cellStyle name="Followed Hyperlink" xfId="26734" builtinId="9" hidden="1"/>
    <cellStyle name="Followed Hyperlink" xfId="26735" builtinId="9" hidden="1"/>
    <cellStyle name="Followed Hyperlink" xfId="26736" builtinId="9" hidden="1"/>
    <cellStyle name="Followed Hyperlink" xfId="26737" builtinId="9" hidden="1"/>
    <cellStyle name="Followed Hyperlink" xfId="26738" builtinId="9" hidden="1"/>
    <cellStyle name="Followed Hyperlink" xfId="26739" builtinId="9" hidden="1"/>
    <cellStyle name="Followed Hyperlink" xfId="26740" builtinId="9" hidden="1"/>
    <cellStyle name="Followed Hyperlink" xfId="26741" builtinId="9" hidden="1"/>
    <cellStyle name="Followed Hyperlink" xfId="26742" builtinId="9" hidden="1"/>
    <cellStyle name="Followed Hyperlink" xfId="26743" builtinId="9" hidden="1"/>
    <cellStyle name="Followed Hyperlink" xfId="26744" builtinId="9" hidden="1"/>
    <cellStyle name="Followed Hyperlink" xfId="26745" builtinId="9" hidden="1"/>
    <cellStyle name="Followed Hyperlink" xfId="26746" builtinId="9" hidden="1"/>
    <cellStyle name="Followed Hyperlink" xfId="26747" builtinId="9" hidden="1"/>
    <cellStyle name="Followed Hyperlink" xfId="26748" builtinId="9" hidden="1"/>
    <cellStyle name="Followed Hyperlink" xfId="26749" builtinId="9" hidden="1"/>
    <cellStyle name="Followed Hyperlink" xfId="26556" builtinId="9" hidden="1"/>
    <cellStyle name="Followed Hyperlink" xfId="26572" builtinId="9" hidden="1"/>
    <cellStyle name="Followed Hyperlink" xfId="26575" builtinId="9" hidden="1"/>
    <cellStyle name="Followed Hyperlink" xfId="26496" builtinId="9" hidden="1"/>
    <cellStyle name="Followed Hyperlink" xfId="26494" builtinId="9" hidden="1"/>
    <cellStyle name="Followed Hyperlink" xfId="26579" builtinId="9" hidden="1"/>
    <cellStyle name="Followed Hyperlink" xfId="26571" builtinId="9" hidden="1"/>
    <cellStyle name="Followed Hyperlink" xfId="26581" builtinId="9" hidden="1"/>
    <cellStyle name="Followed Hyperlink" xfId="26582" builtinId="9" hidden="1"/>
    <cellStyle name="Followed Hyperlink" xfId="26576" builtinId="9" hidden="1"/>
    <cellStyle name="Followed Hyperlink" xfId="26573" builtinId="9" hidden="1"/>
    <cellStyle name="Followed Hyperlink" xfId="26578" builtinId="9" hidden="1"/>
    <cellStyle name="Followed Hyperlink" xfId="26603" builtinId="9" hidden="1"/>
    <cellStyle name="Followed Hyperlink" xfId="26596" builtinId="9" hidden="1"/>
    <cellStyle name="Followed Hyperlink" xfId="26589" builtinId="9" hidden="1"/>
    <cellStyle name="Followed Hyperlink" xfId="26605" builtinId="9" hidden="1"/>
    <cellStyle name="Followed Hyperlink" xfId="26594" builtinId="9" hidden="1"/>
    <cellStyle name="Followed Hyperlink" xfId="26577" builtinId="9" hidden="1"/>
    <cellStyle name="Followed Hyperlink" xfId="26591" builtinId="9" hidden="1"/>
    <cellStyle name="Followed Hyperlink" xfId="26497" builtinId="9" hidden="1"/>
    <cellStyle name="Followed Hyperlink" xfId="26600" builtinId="9" hidden="1"/>
    <cellStyle name="Followed Hyperlink" xfId="26593" builtinId="9" hidden="1"/>
    <cellStyle name="Followed Hyperlink" xfId="26495" builtinId="9" hidden="1"/>
    <cellStyle name="Followed Hyperlink" xfId="26598" builtinId="9" hidden="1"/>
    <cellStyle name="Followed Hyperlink" xfId="26595" builtinId="9" hidden="1"/>
    <cellStyle name="Followed Hyperlink" xfId="26588" builtinId="9" hidden="1"/>
    <cellStyle name="Followed Hyperlink" xfId="26604" builtinId="9" hidden="1"/>
    <cellStyle name="Followed Hyperlink" xfId="26597" builtinId="9" hidden="1"/>
    <cellStyle name="Followed Hyperlink" xfId="26587" builtinId="9" hidden="1"/>
    <cellStyle name="Followed Hyperlink" xfId="26599" builtinId="9" hidden="1"/>
    <cellStyle name="Followed Hyperlink" xfId="26592" builtinId="9" hidden="1"/>
    <cellStyle name="Followed Hyperlink" xfId="26586" builtinId="9" hidden="1"/>
    <cellStyle name="Followed Hyperlink" xfId="26601" builtinId="9" hidden="1"/>
    <cellStyle name="Followed Hyperlink" xfId="26590" builtinId="9" hidden="1"/>
    <cellStyle name="Followed Hyperlink" xfId="26602" builtinId="9" hidden="1"/>
    <cellStyle name="Followed Hyperlink" xfId="26750" builtinId="9" hidden="1"/>
    <cellStyle name="Followed Hyperlink" xfId="26751" builtinId="9" hidden="1"/>
    <cellStyle name="Followed Hyperlink" xfId="26752" builtinId="9" hidden="1"/>
    <cellStyle name="Followed Hyperlink" xfId="26753" builtinId="9" hidden="1"/>
    <cellStyle name="Followed Hyperlink" xfId="26754" builtinId="9" hidden="1"/>
    <cellStyle name="Followed Hyperlink" xfId="26755" builtinId="9" hidden="1"/>
    <cellStyle name="Followed Hyperlink" xfId="26756" builtinId="9" hidden="1"/>
    <cellStyle name="Followed Hyperlink" xfId="26757" builtinId="9" hidden="1"/>
    <cellStyle name="Followed Hyperlink" xfId="26758" builtinId="9" hidden="1"/>
    <cellStyle name="Followed Hyperlink" xfId="26759" builtinId="9" hidden="1"/>
    <cellStyle name="Followed Hyperlink" xfId="26760" builtinId="9" hidden="1"/>
    <cellStyle name="Followed Hyperlink" xfId="26761" builtinId="9" hidden="1"/>
    <cellStyle name="Followed Hyperlink" xfId="26762" builtinId="9" hidden="1"/>
    <cellStyle name="Followed Hyperlink" xfId="26763" builtinId="9" hidden="1"/>
    <cellStyle name="Followed Hyperlink" xfId="26764" builtinId="9" hidden="1"/>
    <cellStyle name="Followed Hyperlink" xfId="26765" builtinId="9" hidden="1"/>
    <cellStyle name="Followed Hyperlink" xfId="26766" builtinId="9" hidden="1"/>
    <cellStyle name="Followed Hyperlink" xfId="26767" builtinId="9" hidden="1"/>
    <cellStyle name="Followed Hyperlink" xfId="26768" builtinId="9" hidden="1"/>
    <cellStyle name="Followed Hyperlink" xfId="26769" builtinId="9" hidden="1"/>
    <cellStyle name="Followed Hyperlink" xfId="26770" builtinId="9" hidden="1"/>
    <cellStyle name="Followed Hyperlink" xfId="26771" builtinId="9" hidden="1"/>
    <cellStyle name="Followed Hyperlink" xfId="26773" builtinId="9" hidden="1"/>
    <cellStyle name="Followed Hyperlink" xfId="26774" builtinId="9" hidden="1"/>
    <cellStyle name="Followed Hyperlink" xfId="26775" builtinId="9" hidden="1"/>
    <cellStyle name="Followed Hyperlink" xfId="26776" builtinId="9" hidden="1"/>
    <cellStyle name="Followed Hyperlink" xfId="26777" builtinId="9" hidden="1"/>
    <cellStyle name="Followed Hyperlink" xfId="26778" builtinId="9" hidden="1"/>
    <cellStyle name="Followed Hyperlink" xfId="26779" builtinId="9" hidden="1"/>
    <cellStyle name="Followed Hyperlink" xfId="26780" builtinId="9" hidden="1"/>
    <cellStyle name="Followed Hyperlink" xfId="26781" builtinId="9" hidden="1"/>
    <cellStyle name="Followed Hyperlink" xfId="26782" builtinId="9" hidden="1"/>
    <cellStyle name="Followed Hyperlink" xfId="26783" builtinId="9" hidden="1"/>
    <cellStyle name="Followed Hyperlink" xfId="26784" builtinId="9" hidden="1"/>
    <cellStyle name="Followed Hyperlink" xfId="26785" builtinId="9" hidden="1"/>
    <cellStyle name="Followed Hyperlink" xfId="26786" builtinId="9" hidden="1"/>
    <cellStyle name="Followed Hyperlink" xfId="26821" builtinId="9" hidden="1"/>
    <cellStyle name="Followed Hyperlink" xfId="26820" builtinId="9" hidden="1"/>
    <cellStyle name="Followed Hyperlink" xfId="26583" builtinId="9" hidden="1"/>
    <cellStyle name="Followed Hyperlink" xfId="26584" builtinId="9" hidden="1"/>
    <cellStyle name="Followed Hyperlink" xfId="26795" builtinId="9" hidden="1"/>
    <cellStyle name="Followed Hyperlink" xfId="26793" builtinId="9" hidden="1"/>
    <cellStyle name="Followed Hyperlink" xfId="26772" builtinId="9" hidden="1"/>
    <cellStyle name="Followed Hyperlink" xfId="26790" builtinId="9" hidden="1"/>
    <cellStyle name="Followed Hyperlink" xfId="26789" builtinId="9" hidden="1"/>
    <cellStyle name="Followed Hyperlink" xfId="26788" builtinId="9" hidden="1"/>
    <cellStyle name="Followed Hyperlink" xfId="26787" builtinId="9" hidden="1"/>
    <cellStyle name="Followed Hyperlink" xfId="26791" builtinId="9" hidden="1"/>
    <cellStyle name="Followed Hyperlink" xfId="26797" builtinId="9" hidden="1"/>
    <cellStyle name="Followed Hyperlink" xfId="26796" builtinId="9" hidden="1"/>
    <cellStyle name="Followed Hyperlink" xfId="26794" builtinId="9" hidden="1"/>
    <cellStyle name="Followed Hyperlink" xfId="26792" builtinId="9" hidden="1"/>
    <cellStyle name="Followed Hyperlink" xfId="26816" builtinId="9" hidden="1"/>
    <cellStyle name="Followed Hyperlink" xfId="26812" builtinId="9" hidden="1"/>
    <cellStyle name="Followed Hyperlink" xfId="26808" builtinId="9" hidden="1"/>
    <cellStyle name="Followed Hyperlink" xfId="26804" builtinId="9" hidden="1"/>
    <cellStyle name="Followed Hyperlink" xfId="26800" builtinId="9" hidden="1"/>
    <cellStyle name="Followed Hyperlink" xfId="26580" builtinId="9" hidden="1"/>
    <cellStyle name="Followed Hyperlink" xfId="26819" builtinId="9" hidden="1"/>
    <cellStyle name="Followed Hyperlink" xfId="26815" builtinId="9" hidden="1"/>
    <cellStyle name="Followed Hyperlink" xfId="26811" builtinId="9" hidden="1"/>
    <cellStyle name="Followed Hyperlink" xfId="26807" builtinId="9" hidden="1"/>
    <cellStyle name="Followed Hyperlink" xfId="26803" builtinId="9" hidden="1"/>
    <cellStyle name="Followed Hyperlink" xfId="26799" builtinId="9" hidden="1"/>
    <cellStyle name="Followed Hyperlink" xfId="26818" builtinId="9" hidden="1"/>
    <cellStyle name="Followed Hyperlink" xfId="26814" builtinId="9" hidden="1"/>
    <cellStyle name="Followed Hyperlink" xfId="26810" builtinId="9" hidden="1"/>
    <cellStyle name="Followed Hyperlink" xfId="26806" builtinId="9" hidden="1"/>
    <cellStyle name="Followed Hyperlink" xfId="26802" builtinId="9" hidden="1"/>
    <cellStyle name="Followed Hyperlink" xfId="26822" builtinId="9" hidden="1"/>
    <cellStyle name="Followed Hyperlink" xfId="26574" builtinId="9" hidden="1"/>
    <cellStyle name="Followed Hyperlink" xfId="26817" builtinId="9" hidden="1"/>
    <cellStyle name="Followed Hyperlink" xfId="26813" builtinId="9" hidden="1"/>
    <cellStyle name="Followed Hyperlink" xfId="26809" builtinId="9" hidden="1"/>
    <cellStyle name="Followed Hyperlink" xfId="26805" builtinId="9" hidden="1"/>
    <cellStyle name="Followed Hyperlink" xfId="26801" builtinId="9" hidden="1"/>
    <cellStyle name="Followed Hyperlink" xfId="26798" builtinId="9" hidden="1"/>
    <cellStyle name="Followed Hyperlink" xfId="26823" builtinId="9" hidden="1"/>
    <cellStyle name="Followed Hyperlink" xfId="26824" builtinId="9" hidden="1"/>
    <cellStyle name="Followed Hyperlink" xfId="26825" builtinId="9" hidden="1"/>
    <cellStyle name="Followed Hyperlink" xfId="26826" builtinId="9" hidden="1"/>
    <cellStyle name="Followed Hyperlink" xfId="26827" builtinId="9" hidden="1"/>
    <cellStyle name="Followed Hyperlink" xfId="26828" builtinId="9" hidden="1"/>
    <cellStyle name="Followed Hyperlink" xfId="26829" builtinId="9" hidden="1"/>
    <cellStyle name="Followed Hyperlink" xfId="26830" builtinId="9" hidden="1"/>
    <cellStyle name="Followed Hyperlink" xfId="26831" builtinId="9" hidden="1"/>
    <cellStyle name="Followed Hyperlink" xfId="26832" builtinId="9" hidden="1"/>
    <cellStyle name="Followed Hyperlink" xfId="26833" builtinId="9" hidden="1"/>
    <cellStyle name="Followed Hyperlink" xfId="26834" builtinId="9" hidden="1"/>
    <cellStyle name="Followed Hyperlink" xfId="26835" builtinId="9" hidden="1"/>
    <cellStyle name="Followed Hyperlink" xfId="26836" builtinId="9" hidden="1"/>
    <cellStyle name="Followed Hyperlink" xfId="26837" builtinId="9" hidden="1"/>
    <cellStyle name="Followed Hyperlink" xfId="26838" builtinId="9" hidden="1"/>
    <cellStyle name="Followed Hyperlink" xfId="26839" builtinId="9" hidden="1"/>
    <cellStyle name="Followed Hyperlink" xfId="26840" builtinId="9" hidden="1"/>
    <cellStyle name="Followed Hyperlink" xfId="26841" builtinId="9" hidden="1"/>
    <cellStyle name="Followed Hyperlink" xfId="26842" builtinId="9" hidden="1"/>
    <cellStyle name="Followed Hyperlink" xfId="26843" builtinId="9" hidden="1"/>
    <cellStyle name="Followed Hyperlink" xfId="26844" builtinId="9" hidden="1"/>
    <cellStyle name="Followed Hyperlink" xfId="26845" builtinId="9" hidden="1"/>
    <cellStyle name="Followed Hyperlink" xfId="26846" builtinId="9" hidden="1"/>
    <cellStyle name="Followed Hyperlink" xfId="26847" builtinId="9" hidden="1"/>
    <cellStyle name="Followed Hyperlink" xfId="26848" builtinId="9" hidden="1"/>
    <cellStyle name="Followed Hyperlink" xfId="26849" builtinId="9" hidden="1"/>
    <cellStyle name="Followed Hyperlink" xfId="26850" builtinId="9" hidden="1"/>
    <cellStyle name="Followed Hyperlink" xfId="26851" builtinId="9" hidden="1"/>
    <cellStyle name="Followed Hyperlink" xfId="26852" builtinId="9" hidden="1"/>
    <cellStyle name="Followed Hyperlink" xfId="26853" builtinId="9" hidden="1"/>
    <cellStyle name="Followed Hyperlink" xfId="26856" builtinId="9" hidden="1"/>
    <cellStyle name="Followed Hyperlink" xfId="26857" builtinId="9" hidden="1"/>
    <cellStyle name="Followed Hyperlink" xfId="26858" builtinId="9" hidden="1"/>
    <cellStyle name="Followed Hyperlink" xfId="26859" builtinId="9" hidden="1"/>
    <cellStyle name="Followed Hyperlink" xfId="26860" builtinId="9" hidden="1"/>
    <cellStyle name="Followed Hyperlink" xfId="26861" builtinId="9" hidden="1"/>
    <cellStyle name="Followed Hyperlink" xfId="26862" builtinId="9" hidden="1"/>
    <cellStyle name="Followed Hyperlink" xfId="26863" builtinId="9" hidden="1"/>
    <cellStyle name="Followed Hyperlink" xfId="26864" builtinId="9" hidden="1"/>
    <cellStyle name="Followed Hyperlink" xfId="26865" builtinId="9" hidden="1"/>
    <cellStyle name="Followed Hyperlink" xfId="26866" builtinId="9" hidden="1"/>
    <cellStyle name="Followed Hyperlink" xfId="26867" builtinId="9" hidden="1"/>
    <cellStyle name="Followed Hyperlink" xfId="26868" builtinId="9" hidden="1"/>
    <cellStyle name="Followed Hyperlink" xfId="26869" builtinId="9" hidden="1"/>
    <cellStyle name="Followed Hyperlink" xfId="26870" builtinId="9" hidden="1"/>
    <cellStyle name="Followed Hyperlink" xfId="26871" builtinId="9" hidden="1"/>
    <cellStyle name="Followed Hyperlink" xfId="26872" builtinId="9" hidden="1"/>
    <cellStyle name="Followed Hyperlink" xfId="26873" builtinId="9" hidden="1"/>
    <cellStyle name="Followed Hyperlink" xfId="26874" builtinId="9" hidden="1"/>
    <cellStyle name="Followed Hyperlink" xfId="26875" builtinId="9" hidden="1"/>
    <cellStyle name="Followed Hyperlink" xfId="26876" builtinId="9" hidden="1"/>
    <cellStyle name="Followed Hyperlink" xfId="26877" builtinId="9" hidden="1"/>
    <cellStyle name="Followed Hyperlink" xfId="26878" builtinId="9" hidden="1"/>
    <cellStyle name="Followed Hyperlink" xfId="26879" builtinId="9" hidden="1"/>
    <cellStyle name="Followed Hyperlink" xfId="26880" builtinId="9" hidden="1"/>
    <cellStyle name="Followed Hyperlink" xfId="26881" builtinId="9" hidden="1"/>
    <cellStyle name="Followed Hyperlink" xfId="26882" builtinId="9" hidden="1"/>
    <cellStyle name="Followed Hyperlink" xfId="26883" builtinId="9" hidden="1"/>
    <cellStyle name="Followed Hyperlink" xfId="26884" builtinId="9" hidden="1"/>
    <cellStyle name="Followed Hyperlink" xfId="26885" builtinId="9" hidden="1"/>
    <cellStyle name="Followed Hyperlink" xfId="26886" builtinId="9" hidden="1"/>
    <cellStyle name="Followed Hyperlink" xfId="26887" builtinId="9" hidden="1"/>
    <cellStyle name="Followed Hyperlink" xfId="26888" builtinId="9" hidden="1"/>
    <cellStyle name="Followed Hyperlink" xfId="26889" builtinId="9" hidden="1"/>
    <cellStyle name="Followed Hyperlink" xfId="26890" builtinId="9" hidden="1"/>
    <cellStyle name="Followed Hyperlink" xfId="26891" builtinId="9" hidden="1"/>
    <cellStyle name="Followed Hyperlink" xfId="26892" builtinId="9" hidden="1"/>
    <cellStyle name="Followed Hyperlink" xfId="26893" builtinId="9" hidden="1"/>
    <cellStyle name="Followed Hyperlink" xfId="26894" builtinId="9" hidden="1"/>
    <cellStyle name="Followed Hyperlink" xfId="26895" builtinId="9" hidden="1"/>
    <cellStyle name="Followed Hyperlink" xfId="26896" builtinId="9" hidden="1"/>
    <cellStyle name="Followed Hyperlink" xfId="26897" builtinId="9" hidden="1"/>
    <cellStyle name="Followed Hyperlink" xfId="26898" builtinId="9" hidden="1"/>
    <cellStyle name="Followed Hyperlink" xfId="26899" builtinId="9" hidden="1"/>
    <cellStyle name="Followed Hyperlink" xfId="26900" builtinId="9" hidden="1"/>
    <cellStyle name="Followed Hyperlink" xfId="26901" builtinId="9" hidden="1"/>
    <cellStyle name="Followed Hyperlink" xfId="26902" builtinId="9" hidden="1"/>
    <cellStyle name="Followed Hyperlink" xfId="26903" builtinId="9" hidden="1"/>
    <cellStyle name="Followed Hyperlink" xfId="26904" builtinId="9" hidden="1"/>
    <cellStyle name="Followed Hyperlink" xfId="26905" builtinId="9" hidden="1"/>
    <cellStyle name="Followed Hyperlink" xfId="26906" builtinId="9" hidden="1"/>
    <cellStyle name="Followed Hyperlink" xfId="26907" builtinId="9" hidden="1"/>
    <cellStyle name="Followed Hyperlink" xfId="26908" builtinId="9" hidden="1"/>
    <cellStyle name="Followed Hyperlink" xfId="26909" builtinId="9" hidden="1"/>
    <cellStyle name="Followed Hyperlink" xfId="26910" builtinId="9" hidden="1"/>
    <cellStyle name="Followed Hyperlink" xfId="26911" builtinId="9" hidden="1"/>
    <cellStyle name="Followed Hyperlink" xfId="26912" builtinId="9" hidden="1"/>
    <cellStyle name="Followed Hyperlink" xfId="26913" builtinId="9" hidden="1"/>
    <cellStyle name="Followed Hyperlink" xfId="26914" builtinId="9" hidden="1"/>
    <cellStyle name="Followed Hyperlink" xfId="26915" builtinId="9" hidden="1"/>
    <cellStyle name="Followed Hyperlink" xfId="26916" builtinId="9" hidden="1"/>
    <cellStyle name="Followed Hyperlink" xfId="26917" builtinId="9" hidden="1"/>
    <cellStyle name="Followed Hyperlink" xfId="26918" builtinId="9" hidden="1"/>
    <cellStyle name="Followed Hyperlink" xfId="26919" builtinId="9" hidden="1"/>
    <cellStyle name="Followed Hyperlink" xfId="26920" builtinId="9" hidden="1"/>
    <cellStyle name="Followed Hyperlink" xfId="26921" builtinId="9" hidden="1"/>
    <cellStyle name="Followed Hyperlink" xfId="26922" builtinId="9" hidden="1"/>
    <cellStyle name="Followed Hyperlink" xfId="26923" builtinId="9" hidden="1"/>
    <cellStyle name="Followed Hyperlink" xfId="26924" builtinId="9" hidden="1"/>
    <cellStyle name="Followed Hyperlink" xfId="26925" builtinId="9" hidden="1"/>
    <cellStyle name="Followed Hyperlink" xfId="26926" builtinId="9" hidden="1"/>
    <cellStyle name="Followed Hyperlink" xfId="26927" builtinId="9" hidden="1"/>
    <cellStyle name="Followed Hyperlink" xfId="27086" builtinId="9" hidden="1"/>
    <cellStyle name="Followed Hyperlink" xfId="27087" builtinId="9" hidden="1"/>
    <cellStyle name="Followed Hyperlink" xfId="27088" builtinId="9" hidden="1"/>
    <cellStyle name="Followed Hyperlink" xfId="27089" builtinId="9" hidden="1"/>
    <cellStyle name="Followed Hyperlink" xfId="27090" builtinId="9" hidden="1"/>
    <cellStyle name="Followed Hyperlink" xfId="27091" builtinId="9" hidden="1"/>
    <cellStyle name="Followed Hyperlink" xfId="27092" builtinId="9" hidden="1"/>
    <cellStyle name="Followed Hyperlink" xfId="27093" builtinId="9" hidden="1"/>
    <cellStyle name="Followed Hyperlink" xfId="27094" builtinId="9" hidden="1"/>
    <cellStyle name="Followed Hyperlink" xfId="27095" builtinId="9" hidden="1"/>
    <cellStyle name="Followed Hyperlink" xfId="27096" builtinId="9" hidden="1"/>
    <cellStyle name="Followed Hyperlink" xfId="27097" builtinId="9" hidden="1"/>
    <cellStyle name="Followed Hyperlink" xfId="27098" builtinId="9" hidden="1"/>
    <cellStyle name="Followed Hyperlink" xfId="27099" builtinId="9" hidden="1"/>
    <cellStyle name="Followed Hyperlink" xfId="27100" builtinId="9" hidden="1"/>
    <cellStyle name="Followed Hyperlink" xfId="27101" builtinId="9" hidden="1"/>
    <cellStyle name="Followed Hyperlink" xfId="27102" builtinId="9" hidden="1"/>
    <cellStyle name="Followed Hyperlink" xfId="27103" builtinId="9" hidden="1"/>
    <cellStyle name="Followed Hyperlink" xfId="27104" builtinId="9" hidden="1"/>
    <cellStyle name="Followed Hyperlink" xfId="27105" builtinId="9" hidden="1"/>
    <cellStyle name="Followed Hyperlink" xfId="27106" builtinId="9" hidden="1"/>
    <cellStyle name="Followed Hyperlink" xfId="27107" builtinId="9" hidden="1"/>
    <cellStyle name="Followed Hyperlink" xfId="27108" builtinId="9" hidden="1"/>
    <cellStyle name="Followed Hyperlink" xfId="27109" builtinId="9" hidden="1"/>
    <cellStyle name="Followed Hyperlink" xfId="27110" builtinId="9" hidden="1"/>
    <cellStyle name="Followed Hyperlink" xfId="27111" builtinId="9" hidden="1"/>
    <cellStyle name="Followed Hyperlink" xfId="27112" builtinId="9" hidden="1"/>
    <cellStyle name="Followed Hyperlink" xfId="27113" builtinId="9" hidden="1"/>
    <cellStyle name="Followed Hyperlink" xfId="27114" builtinId="9" hidden="1"/>
    <cellStyle name="Followed Hyperlink" xfId="27115" builtinId="9" hidden="1"/>
    <cellStyle name="Followed Hyperlink" xfId="27116" builtinId="9" hidden="1"/>
    <cellStyle name="Followed Hyperlink" xfId="27117" builtinId="9" hidden="1"/>
    <cellStyle name="Followed Hyperlink" xfId="27118" builtinId="9" hidden="1"/>
    <cellStyle name="Followed Hyperlink" xfId="27119" builtinId="9" hidden="1"/>
    <cellStyle name="Followed Hyperlink" xfId="27120" builtinId="9" hidden="1"/>
    <cellStyle name="Followed Hyperlink" xfId="27121" builtinId="9" hidden="1"/>
    <cellStyle name="Followed Hyperlink" xfId="27122" builtinId="9" hidden="1"/>
    <cellStyle name="Followed Hyperlink" xfId="27123" builtinId="9" hidden="1"/>
    <cellStyle name="Followed Hyperlink" xfId="27124" builtinId="9" hidden="1"/>
    <cellStyle name="Followed Hyperlink" xfId="27125" builtinId="9" hidden="1"/>
    <cellStyle name="Followed Hyperlink" xfId="27126" builtinId="9" hidden="1"/>
    <cellStyle name="Followed Hyperlink" xfId="27127" builtinId="9" hidden="1"/>
    <cellStyle name="Followed Hyperlink" xfId="27128" builtinId="9" hidden="1"/>
    <cellStyle name="Followed Hyperlink" xfId="27129" builtinId="9" hidden="1"/>
    <cellStyle name="Followed Hyperlink" xfId="27130" builtinId="9" hidden="1"/>
    <cellStyle name="Followed Hyperlink" xfId="27131" builtinId="9" hidden="1"/>
    <cellStyle name="Followed Hyperlink" xfId="27132" builtinId="9" hidden="1"/>
    <cellStyle name="Followed Hyperlink" xfId="27133" builtinId="9" hidden="1"/>
    <cellStyle name="Followed Hyperlink" xfId="27134" builtinId="9" hidden="1"/>
    <cellStyle name="Followed Hyperlink" xfId="27135" builtinId="9" hidden="1"/>
    <cellStyle name="Followed Hyperlink" xfId="27136" builtinId="9" hidden="1"/>
    <cellStyle name="Followed Hyperlink" xfId="27137" builtinId="9" hidden="1"/>
    <cellStyle name="Followed Hyperlink" xfId="27138" builtinId="9" hidden="1"/>
    <cellStyle name="Followed Hyperlink" xfId="27139" builtinId="9" hidden="1"/>
    <cellStyle name="Followed Hyperlink" xfId="27140" builtinId="9" hidden="1"/>
    <cellStyle name="Followed Hyperlink" xfId="27141" builtinId="9" hidden="1"/>
    <cellStyle name="Followed Hyperlink" xfId="27142" builtinId="9" hidden="1"/>
    <cellStyle name="Followed Hyperlink" xfId="27143" builtinId="9" hidden="1"/>
    <cellStyle name="Followed Hyperlink" xfId="27144" builtinId="9" hidden="1"/>
    <cellStyle name="Followed Hyperlink" xfId="27145" builtinId="9" hidden="1"/>
    <cellStyle name="Followed Hyperlink" xfId="27146" builtinId="9" hidden="1"/>
    <cellStyle name="Followed Hyperlink" xfId="27147" builtinId="9" hidden="1"/>
    <cellStyle name="Followed Hyperlink" xfId="27148" builtinId="9" hidden="1"/>
    <cellStyle name="Followed Hyperlink" xfId="27149" builtinId="9" hidden="1"/>
    <cellStyle name="Followed Hyperlink" xfId="27150" builtinId="9" hidden="1"/>
    <cellStyle name="Followed Hyperlink" xfId="27151" builtinId="9" hidden="1"/>
    <cellStyle name="Followed Hyperlink" xfId="27152" builtinId="9" hidden="1"/>
    <cellStyle name="Followed Hyperlink" xfId="27153" builtinId="9" hidden="1"/>
    <cellStyle name="Followed Hyperlink" xfId="27154" builtinId="9" hidden="1"/>
    <cellStyle name="Followed Hyperlink" xfId="27155" builtinId="9" hidden="1"/>
    <cellStyle name="Followed Hyperlink" xfId="27156" builtinId="9" hidden="1"/>
    <cellStyle name="Followed Hyperlink" xfId="27157" builtinId="9" hidden="1"/>
    <cellStyle name="Followed Hyperlink" xfId="27191" builtinId="9" hidden="1"/>
    <cellStyle name="Followed Hyperlink" xfId="27192" builtinId="9" hidden="1"/>
    <cellStyle name="Followed Hyperlink" xfId="27193" builtinId="9" hidden="1"/>
    <cellStyle name="Followed Hyperlink" xfId="27194" builtinId="9" hidden="1"/>
    <cellStyle name="Followed Hyperlink" xfId="27195" builtinId="9" hidden="1"/>
    <cellStyle name="Followed Hyperlink" xfId="27196" builtinId="9" hidden="1"/>
    <cellStyle name="Followed Hyperlink" xfId="27197" builtinId="9" hidden="1"/>
    <cellStyle name="Followed Hyperlink" xfId="27198" builtinId="9" hidden="1"/>
    <cellStyle name="Followed Hyperlink" xfId="27199" builtinId="9" hidden="1"/>
    <cellStyle name="Followed Hyperlink" xfId="27200" builtinId="9" hidden="1"/>
    <cellStyle name="Followed Hyperlink" xfId="27201" builtinId="9" hidden="1"/>
    <cellStyle name="Followed Hyperlink" xfId="27202" builtinId="9" hidden="1"/>
    <cellStyle name="Followed Hyperlink" xfId="27203" builtinId="9" hidden="1"/>
    <cellStyle name="Followed Hyperlink" xfId="27204" builtinId="9" hidden="1"/>
    <cellStyle name="Followed Hyperlink" xfId="27205" builtinId="9" hidden="1"/>
    <cellStyle name="Followed Hyperlink" xfId="27206" builtinId="9" hidden="1"/>
    <cellStyle name="Followed Hyperlink" xfId="27207" builtinId="9" hidden="1"/>
    <cellStyle name="Followed Hyperlink" xfId="27208" builtinId="9" hidden="1"/>
    <cellStyle name="Followed Hyperlink" xfId="27209" builtinId="9" hidden="1"/>
    <cellStyle name="Followed Hyperlink" xfId="27210" builtinId="9" hidden="1"/>
    <cellStyle name="Followed Hyperlink" xfId="27211" builtinId="9" hidden="1"/>
    <cellStyle name="Followed Hyperlink" xfId="27212" builtinId="9" hidden="1"/>
    <cellStyle name="Followed Hyperlink" xfId="27213" builtinId="9" hidden="1"/>
    <cellStyle name="Followed Hyperlink" xfId="27214" builtinId="9" hidden="1"/>
    <cellStyle name="Followed Hyperlink" xfId="27215" builtinId="9" hidden="1"/>
    <cellStyle name="Followed Hyperlink" xfId="27216" builtinId="9" hidden="1"/>
    <cellStyle name="Followed Hyperlink" xfId="27217" builtinId="9" hidden="1"/>
    <cellStyle name="Followed Hyperlink" xfId="27218" builtinId="9" hidden="1"/>
    <cellStyle name="Followed Hyperlink" xfId="27219" builtinId="9" hidden="1"/>
    <cellStyle name="Followed Hyperlink" xfId="27220" builtinId="9" hidden="1"/>
    <cellStyle name="Followed Hyperlink" xfId="27221" builtinId="9" hidden="1"/>
    <cellStyle name="Followed Hyperlink" xfId="27222" builtinId="9" hidden="1"/>
    <cellStyle name="Followed Hyperlink" xfId="27223" builtinId="9" hidden="1"/>
    <cellStyle name="Followed Hyperlink" xfId="27224" builtinId="9" hidden="1"/>
    <cellStyle name="Followed Hyperlink" xfId="27225" builtinId="9" hidden="1"/>
    <cellStyle name="Followed Hyperlink" xfId="27226" builtinId="9" hidden="1"/>
    <cellStyle name="Followed Hyperlink" xfId="27227" builtinId="9" hidden="1"/>
    <cellStyle name="Followed Hyperlink" xfId="27228" builtinId="9" hidden="1"/>
    <cellStyle name="Followed Hyperlink" xfId="27229" builtinId="9" hidden="1"/>
    <cellStyle name="Followed Hyperlink" xfId="27230" builtinId="9" hidden="1"/>
    <cellStyle name="Followed Hyperlink" xfId="27231" builtinId="9" hidden="1"/>
    <cellStyle name="Followed Hyperlink" xfId="27232" builtinId="9" hidden="1"/>
    <cellStyle name="Followed Hyperlink" xfId="27233" builtinId="9" hidden="1"/>
    <cellStyle name="Followed Hyperlink" xfId="27234" builtinId="9" hidden="1"/>
    <cellStyle name="Followed Hyperlink" xfId="27235" builtinId="9" hidden="1"/>
    <cellStyle name="Followed Hyperlink" xfId="27236" builtinId="9" hidden="1"/>
    <cellStyle name="Followed Hyperlink" xfId="27237" builtinId="9" hidden="1"/>
    <cellStyle name="Followed Hyperlink" xfId="27238" builtinId="9" hidden="1"/>
    <cellStyle name="Followed Hyperlink" xfId="27239" builtinId="9" hidden="1"/>
    <cellStyle name="Followed Hyperlink" xfId="27240" builtinId="9" hidden="1"/>
    <cellStyle name="Followed Hyperlink" xfId="27241" builtinId="9" hidden="1"/>
    <cellStyle name="Followed Hyperlink" xfId="27242" builtinId="9" hidden="1"/>
    <cellStyle name="Followed Hyperlink" xfId="27243" builtinId="9" hidden="1"/>
    <cellStyle name="Followed Hyperlink" xfId="27244" builtinId="9" hidden="1"/>
    <cellStyle name="Followed Hyperlink" xfId="27245" builtinId="9" hidden="1"/>
    <cellStyle name="Followed Hyperlink" xfId="27246" builtinId="9" hidden="1"/>
    <cellStyle name="Followed Hyperlink" xfId="27247" builtinId="9" hidden="1"/>
    <cellStyle name="Followed Hyperlink" xfId="27248" builtinId="9" hidden="1"/>
    <cellStyle name="Followed Hyperlink" xfId="27249" builtinId="9" hidden="1"/>
    <cellStyle name="Followed Hyperlink" xfId="27250" builtinId="9" hidden="1"/>
    <cellStyle name="Followed Hyperlink" xfId="27251" builtinId="9" hidden="1"/>
    <cellStyle name="Followed Hyperlink" xfId="27252" builtinId="9" hidden="1"/>
    <cellStyle name="Followed Hyperlink" xfId="27253" builtinId="9" hidden="1"/>
    <cellStyle name="Followed Hyperlink" xfId="27254" builtinId="9" hidden="1"/>
    <cellStyle name="Followed Hyperlink" xfId="27255" builtinId="9" hidden="1"/>
    <cellStyle name="Followed Hyperlink" xfId="27256" builtinId="9" hidden="1"/>
    <cellStyle name="Followed Hyperlink" xfId="27257" builtinId="9" hidden="1"/>
    <cellStyle name="Followed Hyperlink" xfId="27258" builtinId="9" hidden="1"/>
    <cellStyle name="Followed Hyperlink" xfId="27259" builtinId="9" hidden="1"/>
    <cellStyle name="Followed Hyperlink" xfId="27260" builtinId="9" hidden="1"/>
    <cellStyle name="Followed Hyperlink" xfId="27261" builtinId="9" hidden="1"/>
    <cellStyle name="Followed Hyperlink" xfId="27262" builtinId="9" hidden="1"/>
    <cellStyle name="Followed Hyperlink" xfId="27163" builtinId="9" hidden="1"/>
    <cellStyle name="Followed Hyperlink" xfId="27168" builtinId="9" hidden="1"/>
    <cellStyle name="Followed Hyperlink" xfId="27160" builtinId="9" hidden="1"/>
    <cellStyle name="Followed Hyperlink" xfId="27169" builtinId="9" hidden="1"/>
    <cellStyle name="Followed Hyperlink" xfId="27159" builtinId="9" hidden="1"/>
    <cellStyle name="Followed Hyperlink" xfId="27166" builtinId="9" hidden="1"/>
    <cellStyle name="Followed Hyperlink" xfId="27085" builtinId="9" hidden="1"/>
    <cellStyle name="Followed Hyperlink" xfId="27165" builtinId="9" hidden="1"/>
    <cellStyle name="Followed Hyperlink" xfId="27158" builtinId="9" hidden="1"/>
    <cellStyle name="Followed Hyperlink" xfId="27164" builtinId="9" hidden="1"/>
    <cellStyle name="Followed Hyperlink" xfId="27187" builtinId="9" hidden="1"/>
    <cellStyle name="Followed Hyperlink" xfId="27167" builtinId="9" hidden="1"/>
    <cellStyle name="Followed Hyperlink" xfId="27162" builtinId="9" hidden="1"/>
    <cellStyle name="Followed Hyperlink" xfId="27161" builtinId="9" hidden="1"/>
    <cellStyle name="Followed Hyperlink" xfId="27170" builtinId="9" hidden="1"/>
    <cellStyle name="Followed Hyperlink" xfId="27184" builtinId="9" hidden="1"/>
    <cellStyle name="Followed Hyperlink" xfId="27182" builtinId="9" hidden="1"/>
    <cellStyle name="Followed Hyperlink" xfId="27175" builtinId="9" hidden="1"/>
    <cellStyle name="Followed Hyperlink" xfId="27190" builtinId="9" hidden="1"/>
    <cellStyle name="Followed Hyperlink" xfId="27180" builtinId="9" hidden="1"/>
    <cellStyle name="Followed Hyperlink" xfId="27265" builtinId="9" hidden="1"/>
    <cellStyle name="Followed Hyperlink" xfId="27173" builtinId="9" hidden="1"/>
    <cellStyle name="Followed Hyperlink" xfId="27188" builtinId="9" hidden="1"/>
    <cellStyle name="Followed Hyperlink" xfId="27185" builtinId="9" hidden="1"/>
    <cellStyle name="Followed Hyperlink" xfId="27179" builtinId="9" hidden="1"/>
    <cellStyle name="Followed Hyperlink" xfId="27084" builtinId="9" hidden="1"/>
    <cellStyle name="Followed Hyperlink" xfId="27264" builtinId="9" hidden="1"/>
    <cellStyle name="Followed Hyperlink" xfId="27177" builtinId="9" hidden="1"/>
    <cellStyle name="Followed Hyperlink" xfId="27174" builtinId="9" hidden="1"/>
    <cellStyle name="Followed Hyperlink" xfId="27189" builtinId="9" hidden="1"/>
    <cellStyle name="Followed Hyperlink" xfId="27183" builtinId="9" hidden="1"/>
    <cellStyle name="Followed Hyperlink" xfId="27172" builtinId="9" hidden="1"/>
    <cellStyle name="Followed Hyperlink" xfId="27263" builtinId="9" hidden="1"/>
    <cellStyle name="Followed Hyperlink" xfId="27181" builtinId="9" hidden="1"/>
    <cellStyle name="Followed Hyperlink" xfId="27178" builtinId="9" hidden="1"/>
    <cellStyle name="Followed Hyperlink" xfId="27171" builtinId="9" hidden="1"/>
    <cellStyle name="Followed Hyperlink" xfId="27186" builtinId="9" hidden="1"/>
    <cellStyle name="Followed Hyperlink" xfId="27176" builtinId="9" hidden="1"/>
    <cellStyle name="Followed Hyperlink" xfId="27266" builtinId="9" hidden="1"/>
    <cellStyle name="Followed Hyperlink" xfId="27267" builtinId="9" hidden="1"/>
    <cellStyle name="Followed Hyperlink" xfId="27268" builtinId="9" hidden="1"/>
    <cellStyle name="Followed Hyperlink" xfId="27269" builtinId="9" hidden="1"/>
    <cellStyle name="Followed Hyperlink" xfId="27270" builtinId="9" hidden="1"/>
    <cellStyle name="Followed Hyperlink" xfId="27271" builtinId="9" hidden="1"/>
    <cellStyle name="Followed Hyperlink" xfId="27272" builtinId="9" hidden="1"/>
    <cellStyle name="Followed Hyperlink" xfId="27273" builtinId="9" hidden="1"/>
    <cellStyle name="Followed Hyperlink" xfId="27274" builtinId="9" hidden="1"/>
    <cellStyle name="Followed Hyperlink" xfId="27275" builtinId="9" hidden="1"/>
    <cellStyle name="Followed Hyperlink" xfId="27276" builtinId="9" hidden="1"/>
    <cellStyle name="Followed Hyperlink" xfId="27277" builtinId="9" hidden="1"/>
    <cellStyle name="Followed Hyperlink" xfId="27278" builtinId="9" hidden="1"/>
    <cellStyle name="Followed Hyperlink" xfId="27279" builtinId="9" hidden="1"/>
    <cellStyle name="Followed Hyperlink" xfId="27280" builtinId="9" hidden="1"/>
    <cellStyle name="Followed Hyperlink" xfId="27281" builtinId="9" hidden="1"/>
    <cellStyle name="Followed Hyperlink" xfId="27282" builtinId="9" hidden="1"/>
    <cellStyle name="Followed Hyperlink" xfId="27283" builtinId="9" hidden="1"/>
    <cellStyle name="Followed Hyperlink" xfId="27284" builtinId="9" hidden="1"/>
    <cellStyle name="Followed Hyperlink" xfId="27285" builtinId="9" hidden="1"/>
    <cellStyle name="Followed Hyperlink" xfId="27286" builtinId="9" hidden="1"/>
    <cellStyle name="Followed Hyperlink" xfId="27287" builtinId="9" hidden="1"/>
    <cellStyle name="Followed Hyperlink" xfId="27288" builtinId="9" hidden="1"/>
    <cellStyle name="Followed Hyperlink" xfId="27289" builtinId="9" hidden="1"/>
    <cellStyle name="Followed Hyperlink" xfId="27290" builtinId="9" hidden="1"/>
    <cellStyle name="Followed Hyperlink" xfId="27291" builtinId="9" hidden="1"/>
    <cellStyle name="Followed Hyperlink" xfId="27292" builtinId="9" hidden="1"/>
    <cellStyle name="Followed Hyperlink" xfId="27293" builtinId="9" hidden="1"/>
    <cellStyle name="Followed Hyperlink" xfId="27294" builtinId="9" hidden="1"/>
    <cellStyle name="Followed Hyperlink" xfId="27295" builtinId="9" hidden="1"/>
    <cellStyle name="Followed Hyperlink" xfId="27296" builtinId="9" hidden="1"/>
    <cellStyle name="Followed Hyperlink" xfId="27297" builtinId="9" hidden="1"/>
    <cellStyle name="Followed Hyperlink" xfId="27298" builtinId="9" hidden="1"/>
    <cellStyle name="Followed Hyperlink" xfId="27299" builtinId="9" hidden="1"/>
    <cellStyle name="Followed Hyperlink" xfId="27304" builtinId="9" hidden="1"/>
    <cellStyle name="Followed Hyperlink" xfId="27305" builtinId="9" hidden="1"/>
    <cellStyle name="Followed Hyperlink" xfId="27306" builtinId="9" hidden="1"/>
    <cellStyle name="Followed Hyperlink" xfId="27307" builtinId="9" hidden="1"/>
    <cellStyle name="Followed Hyperlink" xfId="27308" builtinId="9" hidden="1"/>
    <cellStyle name="Followed Hyperlink" xfId="27309" builtinId="9" hidden="1"/>
    <cellStyle name="Followed Hyperlink" xfId="27310" builtinId="9" hidden="1"/>
    <cellStyle name="Followed Hyperlink" xfId="27311" builtinId="9" hidden="1"/>
    <cellStyle name="Followed Hyperlink" xfId="27312" builtinId="9" hidden="1"/>
    <cellStyle name="Followed Hyperlink" xfId="27313" builtinId="9" hidden="1"/>
    <cellStyle name="Followed Hyperlink" xfId="27314" builtinId="9" hidden="1"/>
    <cellStyle name="Followed Hyperlink" xfId="27315" builtinId="9" hidden="1"/>
    <cellStyle name="Followed Hyperlink" xfId="27316" builtinId="9" hidden="1"/>
    <cellStyle name="Followed Hyperlink" xfId="27317" builtinId="9" hidden="1"/>
    <cellStyle name="Followed Hyperlink" xfId="27318" builtinId="9" hidden="1"/>
    <cellStyle name="Followed Hyperlink" xfId="27319" builtinId="9" hidden="1"/>
    <cellStyle name="Followed Hyperlink" xfId="27320" builtinId="9" hidden="1"/>
    <cellStyle name="Followed Hyperlink" xfId="27321" builtinId="9" hidden="1"/>
    <cellStyle name="Followed Hyperlink" xfId="27322" builtinId="9" hidden="1"/>
    <cellStyle name="Followed Hyperlink" xfId="27323" builtinId="9" hidden="1"/>
    <cellStyle name="Followed Hyperlink" xfId="27324" builtinId="9" hidden="1"/>
    <cellStyle name="Followed Hyperlink" xfId="27325" builtinId="9" hidden="1"/>
    <cellStyle name="Followed Hyperlink" xfId="27326" builtinId="9" hidden="1"/>
    <cellStyle name="Followed Hyperlink" xfId="27327" builtinId="9" hidden="1"/>
    <cellStyle name="Followed Hyperlink" xfId="27328" builtinId="9" hidden="1"/>
    <cellStyle name="Followed Hyperlink" xfId="27329" builtinId="9" hidden="1"/>
    <cellStyle name="Followed Hyperlink" xfId="27330" builtinId="9" hidden="1"/>
    <cellStyle name="Followed Hyperlink" xfId="27331" builtinId="9" hidden="1"/>
    <cellStyle name="Followed Hyperlink" xfId="27332" builtinId="9" hidden="1"/>
    <cellStyle name="Followed Hyperlink" xfId="27333" builtinId="9" hidden="1"/>
    <cellStyle name="Followed Hyperlink" xfId="27334" builtinId="9" hidden="1"/>
    <cellStyle name="Followed Hyperlink" xfId="27335" builtinId="9" hidden="1"/>
    <cellStyle name="Followed Hyperlink" xfId="27336" builtinId="9" hidden="1"/>
    <cellStyle name="Followed Hyperlink" xfId="27337" builtinId="9" hidden="1"/>
    <cellStyle name="Followed Hyperlink" xfId="27338" builtinId="9" hidden="1"/>
    <cellStyle name="Followed Hyperlink" xfId="27339" builtinId="9" hidden="1"/>
    <cellStyle name="Followed Hyperlink" xfId="27340" builtinId="9" hidden="1"/>
    <cellStyle name="Followed Hyperlink" xfId="27341" builtinId="9" hidden="1"/>
    <cellStyle name="Followed Hyperlink" xfId="27342" builtinId="9" hidden="1"/>
    <cellStyle name="Followed Hyperlink" xfId="27343" builtinId="9" hidden="1"/>
    <cellStyle name="Followed Hyperlink" xfId="27344" builtinId="9" hidden="1"/>
    <cellStyle name="Followed Hyperlink" xfId="27345" builtinId="9" hidden="1"/>
    <cellStyle name="Followed Hyperlink" xfId="27346" builtinId="9" hidden="1"/>
    <cellStyle name="Followed Hyperlink" xfId="27347" builtinId="9" hidden="1"/>
    <cellStyle name="Followed Hyperlink" xfId="27348" builtinId="9" hidden="1"/>
    <cellStyle name="Followed Hyperlink" xfId="27349" builtinId="9" hidden="1"/>
    <cellStyle name="Followed Hyperlink" xfId="27350" builtinId="9" hidden="1"/>
    <cellStyle name="Followed Hyperlink" xfId="27351" builtinId="9" hidden="1"/>
    <cellStyle name="Followed Hyperlink" xfId="27352" builtinId="9" hidden="1"/>
    <cellStyle name="Followed Hyperlink" xfId="27353" builtinId="9" hidden="1"/>
    <cellStyle name="Followed Hyperlink" xfId="27354" builtinId="9" hidden="1"/>
    <cellStyle name="Followed Hyperlink" xfId="27355" builtinId="9" hidden="1"/>
    <cellStyle name="Followed Hyperlink" xfId="27356" builtinId="9" hidden="1"/>
    <cellStyle name="Followed Hyperlink" xfId="27357" builtinId="9" hidden="1"/>
    <cellStyle name="Followed Hyperlink" xfId="27358" builtinId="9" hidden="1"/>
    <cellStyle name="Followed Hyperlink" xfId="27359" builtinId="9" hidden="1"/>
    <cellStyle name="Followed Hyperlink" xfId="27360" builtinId="9" hidden="1"/>
    <cellStyle name="Followed Hyperlink" xfId="27361" builtinId="9" hidden="1"/>
    <cellStyle name="Followed Hyperlink" xfId="27363" builtinId="9" hidden="1"/>
    <cellStyle name="Followed Hyperlink" xfId="27364" builtinId="9" hidden="1"/>
    <cellStyle name="Followed Hyperlink" xfId="27365" builtinId="9" hidden="1"/>
    <cellStyle name="Followed Hyperlink" xfId="27366" builtinId="9" hidden="1"/>
    <cellStyle name="Followed Hyperlink" xfId="27367" builtinId="9" hidden="1"/>
    <cellStyle name="Followed Hyperlink" xfId="27368" builtinId="9" hidden="1"/>
    <cellStyle name="Followed Hyperlink" xfId="27369" builtinId="9" hidden="1"/>
    <cellStyle name="Followed Hyperlink" xfId="27370" builtinId="9" hidden="1"/>
    <cellStyle name="Followed Hyperlink" xfId="27371" builtinId="9" hidden="1"/>
    <cellStyle name="Followed Hyperlink" xfId="27372" builtinId="9" hidden="1"/>
    <cellStyle name="Followed Hyperlink" xfId="27373" builtinId="9" hidden="1"/>
    <cellStyle name="Followed Hyperlink" xfId="27374" builtinId="9" hidden="1"/>
    <cellStyle name="Followed Hyperlink" xfId="27375" builtinId="9" hidden="1"/>
    <cellStyle name="Followed Hyperlink" xfId="27376" builtinId="9" hidden="1"/>
    <cellStyle name="Followed Hyperlink" xfId="27391" builtinId="9" hidden="1"/>
    <cellStyle name="Followed Hyperlink" xfId="27412" builtinId="9" hidden="1"/>
    <cellStyle name="Followed Hyperlink" xfId="27413" builtinId="9" hidden="1"/>
    <cellStyle name="Followed Hyperlink" xfId="27414" builtinId="9" hidden="1"/>
    <cellStyle name="Followed Hyperlink" xfId="27415" builtinId="9" hidden="1"/>
    <cellStyle name="Followed Hyperlink" xfId="27416" builtinId="9" hidden="1"/>
    <cellStyle name="Followed Hyperlink" xfId="27417" builtinId="9" hidden="1"/>
    <cellStyle name="Followed Hyperlink" xfId="27418" builtinId="9" hidden="1"/>
    <cellStyle name="Followed Hyperlink" xfId="27419" builtinId="9" hidden="1"/>
    <cellStyle name="Followed Hyperlink" xfId="27420" builtinId="9" hidden="1"/>
    <cellStyle name="Followed Hyperlink" xfId="27421" builtinId="9" hidden="1"/>
    <cellStyle name="Followed Hyperlink" xfId="27422" builtinId="9" hidden="1"/>
    <cellStyle name="Followed Hyperlink" xfId="27423" builtinId="9" hidden="1"/>
    <cellStyle name="Followed Hyperlink" xfId="27424" builtinId="9" hidden="1"/>
    <cellStyle name="Followed Hyperlink" xfId="27425" builtinId="9" hidden="1"/>
    <cellStyle name="Followed Hyperlink" xfId="27426" builtinId="9" hidden="1"/>
    <cellStyle name="Followed Hyperlink" xfId="27427" builtinId="9" hidden="1"/>
    <cellStyle name="Followed Hyperlink" xfId="27428" builtinId="9" hidden="1"/>
    <cellStyle name="Followed Hyperlink" xfId="27429" builtinId="9" hidden="1"/>
    <cellStyle name="Followed Hyperlink" xfId="27430" builtinId="9" hidden="1"/>
    <cellStyle name="Followed Hyperlink" xfId="27431" builtinId="9" hidden="1"/>
    <cellStyle name="Followed Hyperlink" xfId="27432" builtinId="9" hidden="1"/>
    <cellStyle name="Followed Hyperlink" xfId="27433" builtinId="9" hidden="1"/>
    <cellStyle name="Followed Hyperlink" xfId="27434" builtinId="9" hidden="1"/>
    <cellStyle name="Followed Hyperlink" xfId="27435" builtinId="9" hidden="1"/>
    <cellStyle name="Followed Hyperlink" xfId="27436" builtinId="9" hidden="1"/>
    <cellStyle name="Followed Hyperlink" xfId="27437" builtinId="9" hidden="1"/>
    <cellStyle name="Followed Hyperlink" xfId="27438" builtinId="9" hidden="1"/>
    <cellStyle name="Followed Hyperlink" xfId="27439" builtinId="9" hidden="1"/>
    <cellStyle name="Followed Hyperlink" xfId="27440" builtinId="9" hidden="1"/>
    <cellStyle name="Followed Hyperlink" xfId="27441" builtinId="9" hidden="1"/>
    <cellStyle name="Followed Hyperlink" xfId="27442" builtinId="9" hidden="1"/>
    <cellStyle name="Followed Hyperlink" xfId="27443" builtinId="9" hidden="1"/>
    <cellStyle name="Followed Hyperlink" xfId="27444" builtinId="9" hidden="1"/>
    <cellStyle name="Followed Hyperlink" xfId="27445" builtinId="9" hidden="1"/>
    <cellStyle name="Followed Hyperlink" xfId="27446" builtinId="9" hidden="1"/>
    <cellStyle name="Followed Hyperlink" xfId="27447" builtinId="9" hidden="1"/>
    <cellStyle name="Followed Hyperlink" xfId="27448" builtinId="9" hidden="1"/>
    <cellStyle name="Followed Hyperlink" xfId="27449" builtinId="9" hidden="1"/>
    <cellStyle name="Followed Hyperlink" xfId="27450" builtinId="9" hidden="1"/>
    <cellStyle name="Followed Hyperlink" xfId="27451" builtinId="9" hidden="1"/>
    <cellStyle name="Followed Hyperlink" xfId="27452" builtinId="9" hidden="1"/>
    <cellStyle name="Followed Hyperlink" xfId="27453" builtinId="9" hidden="1"/>
    <cellStyle name="Followed Hyperlink" xfId="27454" builtinId="9" hidden="1"/>
    <cellStyle name="Followed Hyperlink" xfId="27455" builtinId="9" hidden="1"/>
    <cellStyle name="Followed Hyperlink" xfId="27456" builtinId="9" hidden="1"/>
    <cellStyle name="Followed Hyperlink" xfId="27457" builtinId="9" hidden="1"/>
    <cellStyle name="Followed Hyperlink" xfId="27458" builtinId="9" hidden="1"/>
    <cellStyle name="Followed Hyperlink" xfId="27459" builtinId="9" hidden="1"/>
    <cellStyle name="Followed Hyperlink" xfId="27460" builtinId="9" hidden="1"/>
    <cellStyle name="Followed Hyperlink" xfId="27461" builtinId="9" hidden="1"/>
    <cellStyle name="Followed Hyperlink" xfId="27462" builtinId="9" hidden="1"/>
    <cellStyle name="Followed Hyperlink" xfId="27463" builtinId="9" hidden="1"/>
    <cellStyle name="Followed Hyperlink" xfId="27464" builtinId="9" hidden="1"/>
    <cellStyle name="Followed Hyperlink" xfId="27465" builtinId="9" hidden="1"/>
    <cellStyle name="Followed Hyperlink" xfId="27466" builtinId="9" hidden="1"/>
    <cellStyle name="Followed Hyperlink" xfId="27467" builtinId="9" hidden="1"/>
    <cellStyle name="Followed Hyperlink" xfId="27468" builtinId="9" hidden="1"/>
    <cellStyle name="Followed Hyperlink" xfId="27469" builtinId="9" hidden="1"/>
    <cellStyle name="Followed Hyperlink" xfId="27470" builtinId="9" hidden="1"/>
    <cellStyle name="Followed Hyperlink" xfId="27471" builtinId="9" hidden="1"/>
    <cellStyle name="Followed Hyperlink" xfId="27472" builtinId="9" hidden="1"/>
    <cellStyle name="Followed Hyperlink" xfId="27473" builtinId="9" hidden="1"/>
    <cellStyle name="Followed Hyperlink" xfId="27474" builtinId="9" hidden="1"/>
    <cellStyle name="Followed Hyperlink" xfId="27475" builtinId="9" hidden="1"/>
    <cellStyle name="Followed Hyperlink" xfId="27476" builtinId="9" hidden="1"/>
    <cellStyle name="Followed Hyperlink" xfId="27477" builtinId="9" hidden="1"/>
    <cellStyle name="Followed Hyperlink" xfId="27478" builtinId="9" hidden="1"/>
    <cellStyle name="Followed Hyperlink" xfId="27479" builtinId="9" hidden="1"/>
    <cellStyle name="Followed Hyperlink" xfId="27480" builtinId="9" hidden="1"/>
    <cellStyle name="Followed Hyperlink" xfId="27481" builtinId="9" hidden="1"/>
    <cellStyle name="Followed Hyperlink" xfId="27482" builtinId="9" hidden="1"/>
    <cellStyle name="Followed Hyperlink" xfId="27483" builtinId="9" hidden="1"/>
    <cellStyle name="Followed Hyperlink" xfId="27484" builtinId="9" hidden="1"/>
    <cellStyle name="Followed Hyperlink" xfId="27485" builtinId="9" hidden="1"/>
    <cellStyle name="Followed Hyperlink" xfId="27486" builtinId="9" hidden="1"/>
    <cellStyle name="Followed Hyperlink" xfId="27487" builtinId="9" hidden="1"/>
    <cellStyle name="Followed Hyperlink" xfId="27488" builtinId="9" hidden="1"/>
    <cellStyle name="Followed Hyperlink" xfId="27489" builtinId="9" hidden="1"/>
    <cellStyle name="Followed Hyperlink" xfId="27490" builtinId="9" hidden="1"/>
    <cellStyle name="Followed Hyperlink" xfId="27491" builtinId="9" hidden="1"/>
    <cellStyle name="Followed Hyperlink" xfId="27492" builtinId="9" hidden="1"/>
    <cellStyle name="Followed Hyperlink" xfId="27493" builtinId="9" hidden="1"/>
    <cellStyle name="Followed Hyperlink" xfId="27494" builtinId="9" hidden="1"/>
    <cellStyle name="Followed Hyperlink" xfId="27495" builtinId="9" hidden="1"/>
    <cellStyle name="Followed Hyperlink" xfId="27496" builtinId="9" hidden="1"/>
    <cellStyle name="Followed Hyperlink" xfId="27497" builtinId="9" hidden="1"/>
    <cellStyle name="Followed Hyperlink" xfId="27498" builtinId="9" hidden="1"/>
    <cellStyle name="Followed Hyperlink" xfId="27499" builtinId="9" hidden="1"/>
    <cellStyle name="Followed Hyperlink" xfId="27500" builtinId="9" hidden="1"/>
    <cellStyle name="Followed Hyperlink" xfId="27501" builtinId="9" hidden="1"/>
    <cellStyle name="Followed Hyperlink" xfId="27502" builtinId="9" hidden="1"/>
    <cellStyle name="Followed Hyperlink" xfId="27503" builtinId="9" hidden="1"/>
    <cellStyle name="Followed Hyperlink" xfId="27504" builtinId="9" hidden="1"/>
    <cellStyle name="Followed Hyperlink" xfId="27505" builtinId="9" hidden="1"/>
    <cellStyle name="Followed Hyperlink" xfId="27506" builtinId="9" hidden="1"/>
    <cellStyle name="Followed Hyperlink" xfId="27507" builtinId="9" hidden="1"/>
    <cellStyle name="Followed Hyperlink" xfId="27508" builtinId="9" hidden="1"/>
    <cellStyle name="Followed Hyperlink" xfId="27509" builtinId="9" hidden="1"/>
    <cellStyle name="Followed Hyperlink" xfId="27510" builtinId="9" hidden="1"/>
    <cellStyle name="Followed Hyperlink" xfId="27511" builtinId="9" hidden="1"/>
    <cellStyle name="Followed Hyperlink" xfId="27512" builtinId="9" hidden="1"/>
    <cellStyle name="Followed Hyperlink" xfId="27513" builtinId="9" hidden="1"/>
    <cellStyle name="Followed Hyperlink" xfId="27514" builtinId="9" hidden="1"/>
    <cellStyle name="Followed Hyperlink" xfId="27515" builtinId="9" hidden="1"/>
    <cellStyle name="Followed Hyperlink" xfId="27516" builtinId="9" hidden="1"/>
    <cellStyle name="Followed Hyperlink" xfId="27517" builtinId="9" hidden="1"/>
    <cellStyle name="Followed Hyperlink" xfId="27518" builtinId="9" hidden="1"/>
    <cellStyle name="Followed Hyperlink" xfId="27519" builtinId="9" hidden="1"/>
    <cellStyle name="Followed Hyperlink" xfId="27520" builtinId="9" hidden="1"/>
    <cellStyle name="Followed Hyperlink" xfId="27521" builtinId="9" hidden="1"/>
    <cellStyle name="Followed Hyperlink" xfId="27522" builtinId="9" hidden="1"/>
    <cellStyle name="Followed Hyperlink" xfId="27523" builtinId="9" hidden="1"/>
    <cellStyle name="Followed Hyperlink" xfId="27524" builtinId="9" hidden="1"/>
    <cellStyle name="Followed Hyperlink" xfId="27525" builtinId="9" hidden="1"/>
    <cellStyle name="Followed Hyperlink" xfId="27526" builtinId="9" hidden="1"/>
    <cellStyle name="Followed Hyperlink" xfId="27527" builtinId="9" hidden="1"/>
    <cellStyle name="Followed Hyperlink" xfId="27528" builtinId="9" hidden="1"/>
    <cellStyle name="Followed Hyperlink" xfId="27529" builtinId="9" hidden="1"/>
    <cellStyle name="Followed Hyperlink" xfId="27530" builtinId="9" hidden="1"/>
    <cellStyle name="Followed Hyperlink" xfId="27531" builtinId="9" hidden="1"/>
    <cellStyle name="Followed Hyperlink" xfId="27532" builtinId="9" hidden="1"/>
    <cellStyle name="Followed Hyperlink" xfId="27533" builtinId="9" hidden="1"/>
    <cellStyle name="Followed Hyperlink" xfId="27534" builtinId="9" hidden="1"/>
    <cellStyle name="Followed Hyperlink" xfId="27535" builtinId="9" hidden="1"/>
    <cellStyle name="Followed Hyperlink" xfId="27536" builtinId="9" hidden="1"/>
    <cellStyle name="Followed Hyperlink" xfId="27537" builtinId="9" hidden="1"/>
    <cellStyle name="Followed Hyperlink" xfId="27538" builtinId="9" hidden="1"/>
    <cellStyle name="Followed Hyperlink" xfId="27539" builtinId="9" hidden="1"/>
    <cellStyle name="Followed Hyperlink" xfId="27540" builtinId="9" hidden="1"/>
    <cellStyle name="Followed Hyperlink" xfId="27541" builtinId="9" hidden="1"/>
    <cellStyle name="Followed Hyperlink" xfId="27542" builtinId="9" hidden="1"/>
    <cellStyle name="Followed Hyperlink" xfId="27543" builtinId="9" hidden="1"/>
    <cellStyle name="Followed Hyperlink" xfId="27544" builtinId="9" hidden="1"/>
    <cellStyle name="Followed Hyperlink" xfId="27545" builtinId="9" hidden="1"/>
    <cellStyle name="Followed Hyperlink" xfId="27546" builtinId="9" hidden="1"/>
    <cellStyle name="Followed Hyperlink" xfId="27547" builtinId="9" hidden="1"/>
    <cellStyle name="Followed Hyperlink" xfId="27548" builtinId="9" hidden="1"/>
    <cellStyle name="Followed Hyperlink" xfId="27549" builtinId="9" hidden="1"/>
    <cellStyle name="Followed Hyperlink" xfId="27550" builtinId="9" hidden="1"/>
    <cellStyle name="Followed Hyperlink" xfId="27551" builtinId="9" hidden="1"/>
    <cellStyle name="Followed Hyperlink" xfId="27552" builtinId="9" hidden="1"/>
    <cellStyle name="Followed Hyperlink" xfId="27553" builtinId="9" hidden="1"/>
    <cellStyle name="Followed Hyperlink" xfId="27554" builtinId="9" hidden="1"/>
    <cellStyle name="Followed Hyperlink" xfId="27555" builtinId="9" hidden="1"/>
    <cellStyle name="Followed Hyperlink" xfId="27362" builtinId="9" hidden="1"/>
    <cellStyle name="Followed Hyperlink" xfId="27378" builtinId="9" hidden="1"/>
    <cellStyle name="Followed Hyperlink" xfId="27381" builtinId="9" hidden="1"/>
    <cellStyle name="Followed Hyperlink" xfId="27302" builtinId="9" hidden="1"/>
    <cellStyle name="Followed Hyperlink" xfId="27300" builtinId="9" hidden="1"/>
    <cellStyle name="Followed Hyperlink" xfId="27385" builtinId="9" hidden="1"/>
    <cellStyle name="Followed Hyperlink" xfId="27377" builtinId="9" hidden="1"/>
    <cellStyle name="Followed Hyperlink" xfId="27387" builtinId="9" hidden="1"/>
    <cellStyle name="Followed Hyperlink" xfId="27388" builtinId="9" hidden="1"/>
    <cellStyle name="Followed Hyperlink" xfId="27382" builtinId="9" hidden="1"/>
    <cellStyle name="Followed Hyperlink" xfId="27379" builtinId="9" hidden="1"/>
    <cellStyle name="Followed Hyperlink" xfId="27384" builtinId="9" hidden="1"/>
    <cellStyle name="Followed Hyperlink" xfId="27409" builtinId="9" hidden="1"/>
    <cellStyle name="Followed Hyperlink" xfId="27402" builtinId="9" hidden="1"/>
    <cellStyle name="Followed Hyperlink" xfId="27395" builtinId="9" hidden="1"/>
    <cellStyle name="Followed Hyperlink" xfId="27411" builtinId="9" hidden="1"/>
    <cellStyle name="Followed Hyperlink" xfId="27400" builtinId="9" hidden="1"/>
    <cellStyle name="Followed Hyperlink" xfId="27383" builtinId="9" hidden="1"/>
    <cellStyle name="Followed Hyperlink" xfId="27397" builtinId="9" hidden="1"/>
    <cellStyle name="Followed Hyperlink" xfId="27303" builtinId="9" hidden="1"/>
    <cellStyle name="Followed Hyperlink" xfId="27406" builtinId="9" hidden="1"/>
    <cellStyle name="Followed Hyperlink" xfId="27399" builtinId="9" hidden="1"/>
    <cellStyle name="Followed Hyperlink" xfId="27301" builtinId="9" hidden="1"/>
    <cellStyle name="Followed Hyperlink" xfId="27404" builtinId="9" hidden="1"/>
    <cellStyle name="Followed Hyperlink" xfId="27401" builtinId="9" hidden="1"/>
    <cellStyle name="Followed Hyperlink" xfId="27394" builtinId="9" hidden="1"/>
    <cellStyle name="Followed Hyperlink" xfId="27410" builtinId="9" hidden="1"/>
    <cellStyle name="Followed Hyperlink" xfId="27403" builtinId="9" hidden="1"/>
    <cellStyle name="Followed Hyperlink" xfId="27393" builtinId="9" hidden="1"/>
    <cellStyle name="Followed Hyperlink" xfId="27405" builtinId="9" hidden="1"/>
    <cellStyle name="Followed Hyperlink" xfId="27398" builtinId="9" hidden="1"/>
    <cellStyle name="Followed Hyperlink" xfId="27392" builtinId="9" hidden="1"/>
    <cellStyle name="Followed Hyperlink" xfId="27407" builtinId="9" hidden="1"/>
    <cellStyle name="Followed Hyperlink" xfId="27396" builtinId="9" hidden="1"/>
    <cellStyle name="Followed Hyperlink" xfId="27408" builtinId="9" hidden="1"/>
    <cellStyle name="Followed Hyperlink" xfId="27556" builtinId="9" hidden="1"/>
    <cellStyle name="Followed Hyperlink" xfId="27557" builtinId="9" hidden="1"/>
    <cellStyle name="Followed Hyperlink" xfId="27558" builtinId="9" hidden="1"/>
    <cellStyle name="Followed Hyperlink" xfId="27559" builtinId="9" hidden="1"/>
    <cellStyle name="Followed Hyperlink" xfId="27560" builtinId="9" hidden="1"/>
    <cellStyle name="Followed Hyperlink" xfId="27561" builtinId="9" hidden="1"/>
    <cellStyle name="Followed Hyperlink" xfId="27562" builtinId="9" hidden="1"/>
    <cellStyle name="Followed Hyperlink" xfId="27563" builtinId="9" hidden="1"/>
    <cellStyle name="Followed Hyperlink" xfId="27564" builtinId="9" hidden="1"/>
    <cellStyle name="Followed Hyperlink" xfId="27565" builtinId="9" hidden="1"/>
    <cellStyle name="Followed Hyperlink" xfId="27566" builtinId="9" hidden="1"/>
    <cellStyle name="Followed Hyperlink" xfId="27567" builtinId="9" hidden="1"/>
    <cellStyle name="Followed Hyperlink" xfId="27568" builtinId="9" hidden="1"/>
    <cellStyle name="Followed Hyperlink" xfId="27569" builtinId="9" hidden="1"/>
    <cellStyle name="Followed Hyperlink" xfId="27570" builtinId="9" hidden="1"/>
    <cellStyle name="Followed Hyperlink" xfId="27571" builtinId="9" hidden="1"/>
    <cellStyle name="Followed Hyperlink" xfId="27572" builtinId="9" hidden="1"/>
    <cellStyle name="Followed Hyperlink" xfId="27573" builtinId="9" hidden="1"/>
    <cellStyle name="Followed Hyperlink" xfId="27574" builtinId="9" hidden="1"/>
    <cellStyle name="Followed Hyperlink" xfId="27575" builtinId="9" hidden="1"/>
    <cellStyle name="Followed Hyperlink" xfId="27576" builtinId="9" hidden="1"/>
    <cellStyle name="Followed Hyperlink" xfId="27577" builtinId="9" hidden="1"/>
    <cellStyle name="Followed Hyperlink" xfId="27579" builtinId="9" hidden="1"/>
    <cellStyle name="Followed Hyperlink" xfId="27580" builtinId="9" hidden="1"/>
    <cellStyle name="Followed Hyperlink" xfId="27581" builtinId="9" hidden="1"/>
    <cellStyle name="Followed Hyperlink" xfId="27582" builtinId="9" hidden="1"/>
    <cellStyle name="Followed Hyperlink" xfId="27583" builtinId="9" hidden="1"/>
    <cellStyle name="Followed Hyperlink" xfId="27584" builtinId="9" hidden="1"/>
    <cellStyle name="Followed Hyperlink" xfId="27585" builtinId="9" hidden="1"/>
    <cellStyle name="Followed Hyperlink" xfId="27586" builtinId="9" hidden="1"/>
    <cellStyle name="Followed Hyperlink" xfId="27587" builtinId="9" hidden="1"/>
    <cellStyle name="Followed Hyperlink" xfId="27588" builtinId="9" hidden="1"/>
    <cellStyle name="Followed Hyperlink" xfId="27589" builtinId="9" hidden="1"/>
    <cellStyle name="Followed Hyperlink" xfId="27590" builtinId="9" hidden="1"/>
    <cellStyle name="Followed Hyperlink" xfId="27591" builtinId="9" hidden="1"/>
    <cellStyle name="Followed Hyperlink" xfId="27592" builtinId="9" hidden="1"/>
    <cellStyle name="Followed Hyperlink" xfId="27627" builtinId="9" hidden="1"/>
    <cellStyle name="Followed Hyperlink" xfId="27626" builtinId="9" hidden="1"/>
    <cellStyle name="Followed Hyperlink" xfId="27389" builtinId="9" hidden="1"/>
    <cellStyle name="Followed Hyperlink" xfId="27390" builtinId="9" hidden="1"/>
    <cellStyle name="Followed Hyperlink" xfId="27601" builtinId="9" hidden="1"/>
    <cellStyle name="Followed Hyperlink" xfId="27599" builtinId="9" hidden="1"/>
    <cellStyle name="Followed Hyperlink" xfId="27578" builtinId="9" hidden="1"/>
    <cellStyle name="Followed Hyperlink" xfId="27596" builtinId="9" hidden="1"/>
    <cellStyle name="Followed Hyperlink" xfId="27595" builtinId="9" hidden="1"/>
    <cellStyle name="Followed Hyperlink" xfId="27594" builtinId="9" hidden="1"/>
    <cellStyle name="Followed Hyperlink" xfId="27593" builtinId="9" hidden="1"/>
    <cellStyle name="Followed Hyperlink" xfId="27597" builtinId="9" hidden="1"/>
    <cellStyle name="Followed Hyperlink" xfId="27603" builtinId="9" hidden="1"/>
    <cellStyle name="Followed Hyperlink" xfId="27602" builtinId="9" hidden="1"/>
    <cellStyle name="Followed Hyperlink" xfId="27600" builtinId="9" hidden="1"/>
    <cellStyle name="Followed Hyperlink" xfId="27598" builtinId="9" hidden="1"/>
    <cellStyle name="Followed Hyperlink" xfId="27622" builtinId="9" hidden="1"/>
    <cellStyle name="Followed Hyperlink" xfId="27618" builtinId="9" hidden="1"/>
    <cellStyle name="Followed Hyperlink" xfId="27614" builtinId="9" hidden="1"/>
    <cellStyle name="Followed Hyperlink" xfId="27610" builtinId="9" hidden="1"/>
    <cellStyle name="Followed Hyperlink" xfId="27606" builtinId="9" hidden="1"/>
    <cellStyle name="Followed Hyperlink" xfId="27386" builtinId="9" hidden="1"/>
    <cellStyle name="Followed Hyperlink" xfId="27625" builtinId="9" hidden="1"/>
    <cellStyle name="Followed Hyperlink" xfId="27621" builtinId="9" hidden="1"/>
    <cellStyle name="Followed Hyperlink" xfId="27617" builtinId="9" hidden="1"/>
    <cellStyle name="Followed Hyperlink" xfId="27613" builtinId="9" hidden="1"/>
    <cellStyle name="Followed Hyperlink" xfId="27609" builtinId="9" hidden="1"/>
    <cellStyle name="Followed Hyperlink" xfId="27605" builtinId="9" hidden="1"/>
    <cellStyle name="Followed Hyperlink" xfId="27624" builtinId="9" hidden="1"/>
    <cellStyle name="Followed Hyperlink" xfId="27620" builtinId="9" hidden="1"/>
    <cellStyle name="Followed Hyperlink" xfId="27616" builtinId="9" hidden="1"/>
    <cellStyle name="Followed Hyperlink" xfId="27612" builtinId="9" hidden="1"/>
    <cellStyle name="Followed Hyperlink" xfId="27608" builtinId="9" hidden="1"/>
    <cellStyle name="Followed Hyperlink" xfId="27628" builtinId="9" hidden="1"/>
    <cellStyle name="Followed Hyperlink" xfId="27380" builtinId="9" hidden="1"/>
    <cellStyle name="Followed Hyperlink" xfId="27623" builtinId="9" hidden="1"/>
    <cellStyle name="Followed Hyperlink" xfId="27619" builtinId="9" hidden="1"/>
    <cellStyle name="Followed Hyperlink" xfId="27615" builtinId="9" hidden="1"/>
    <cellStyle name="Followed Hyperlink" xfId="27611" builtinId="9" hidden="1"/>
    <cellStyle name="Followed Hyperlink" xfId="27607" builtinId="9" hidden="1"/>
    <cellStyle name="Followed Hyperlink" xfId="27604" builtinId="9" hidden="1"/>
    <cellStyle name="Followed Hyperlink" xfId="27629" builtinId="9" hidden="1"/>
    <cellStyle name="Followed Hyperlink" xfId="27630" builtinId="9" hidden="1"/>
    <cellStyle name="Followed Hyperlink" xfId="27631" builtinId="9" hidden="1"/>
    <cellStyle name="Followed Hyperlink" xfId="27632" builtinId="9" hidden="1"/>
    <cellStyle name="Followed Hyperlink" xfId="27633" builtinId="9" hidden="1"/>
    <cellStyle name="Followed Hyperlink" xfId="27634" builtinId="9" hidden="1"/>
    <cellStyle name="Followed Hyperlink" xfId="27635" builtinId="9" hidden="1"/>
    <cellStyle name="Followed Hyperlink" xfId="27636" builtinId="9" hidden="1"/>
    <cellStyle name="Followed Hyperlink" xfId="27637" builtinId="9" hidden="1"/>
    <cellStyle name="Followed Hyperlink" xfId="27638" builtinId="9" hidden="1"/>
    <cellStyle name="Followed Hyperlink" xfId="27639" builtinId="9" hidden="1"/>
    <cellStyle name="Followed Hyperlink" xfId="27640" builtinId="9" hidden="1"/>
    <cellStyle name="Followed Hyperlink" xfId="27641" builtinId="9" hidden="1"/>
    <cellStyle name="Followed Hyperlink" xfId="27642" builtinId="9" hidden="1"/>
    <cellStyle name="Followed Hyperlink" xfId="27643" builtinId="9" hidden="1"/>
    <cellStyle name="Followed Hyperlink" xfId="27644" builtinId="9" hidden="1"/>
    <cellStyle name="Followed Hyperlink" xfId="27645" builtinId="9" hidden="1"/>
    <cellStyle name="Followed Hyperlink" xfId="27646" builtinId="9" hidden="1"/>
    <cellStyle name="Followed Hyperlink" xfId="27647" builtinId="9" hidden="1"/>
    <cellStyle name="Followed Hyperlink" xfId="27648" builtinId="9" hidden="1"/>
    <cellStyle name="Followed Hyperlink" xfId="27649" builtinId="9" hidden="1"/>
    <cellStyle name="Followed Hyperlink" xfId="27650" builtinId="9" hidden="1"/>
    <cellStyle name="Followed Hyperlink" xfId="27651" builtinId="9" hidden="1"/>
    <cellStyle name="Followed Hyperlink" xfId="27652" builtinId="9" hidden="1"/>
    <cellStyle name="Followed Hyperlink" xfId="27653" builtinId="9" hidden="1"/>
    <cellStyle name="Followed Hyperlink" xfId="27654" builtinId="9" hidden="1"/>
    <cellStyle name="Followed Hyperlink" xfId="27655" builtinId="9" hidden="1"/>
    <cellStyle name="Followed Hyperlink" xfId="27656" builtinId="9" hidden="1"/>
    <cellStyle name="Followed Hyperlink" xfId="27657" builtinId="9" hidden="1"/>
    <cellStyle name="Followed Hyperlink" xfId="27658" builtinId="9" hidden="1"/>
    <cellStyle name="Followed Hyperlink" xfId="27659" builtinId="9" hidden="1"/>
    <cellStyle name="Followed Hyperlink" xfId="27662" builtinId="9" hidden="1"/>
    <cellStyle name="Followed Hyperlink" xfId="27663" builtinId="9" hidden="1"/>
    <cellStyle name="Followed Hyperlink" xfId="27664" builtinId="9" hidden="1"/>
    <cellStyle name="Followed Hyperlink" xfId="27665" builtinId="9" hidden="1"/>
    <cellStyle name="Followed Hyperlink" xfId="27666" builtinId="9" hidden="1"/>
    <cellStyle name="Followed Hyperlink" xfId="27667" builtinId="9" hidden="1"/>
    <cellStyle name="Followed Hyperlink" xfId="27668" builtinId="9" hidden="1"/>
    <cellStyle name="Followed Hyperlink" xfId="27669" builtinId="9" hidden="1"/>
    <cellStyle name="Followed Hyperlink" xfId="27670" builtinId="9" hidden="1"/>
    <cellStyle name="Followed Hyperlink" xfId="27671" builtinId="9" hidden="1"/>
    <cellStyle name="Followed Hyperlink" xfId="27672" builtinId="9" hidden="1"/>
    <cellStyle name="Followed Hyperlink" xfId="27673" builtinId="9" hidden="1"/>
    <cellStyle name="Followed Hyperlink" xfId="27674" builtinId="9" hidden="1"/>
    <cellStyle name="Followed Hyperlink" xfId="27675" builtinId="9" hidden="1"/>
    <cellStyle name="Followed Hyperlink" xfId="27676" builtinId="9" hidden="1"/>
    <cellStyle name="Followed Hyperlink" xfId="27677" builtinId="9" hidden="1"/>
    <cellStyle name="Followed Hyperlink" xfId="27678" builtinId="9" hidden="1"/>
    <cellStyle name="Followed Hyperlink" xfId="27679" builtinId="9" hidden="1"/>
    <cellStyle name="Followed Hyperlink" xfId="27680" builtinId="9" hidden="1"/>
    <cellStyle name="Followed Hyperlink" xfId="27681" builtinId="9" hidden="1"/>
    <cellStyle name="Followed Hyperlink" xfId="27682" builtinId="9" hidden="1"/>
    <cellStyle name="Followed Hyperlink" xfId="27683" builtinId="9" hidden="1"/>
    <cellStyle name="Followed Hyperlink" xfId="27684" builtinId="9" hidden="1"/>
    <cellStyle name="Followed Hyperlink" xfId="27685" builtinId="9" hidden="1"/>
    <cellStyle name="Followed Hyperlink" xfId="27686" builtinId="9" hidden="1"/>
    <cellStyle name="Followed Hyperlink" xfId="27687" builtinId="9" hidden="1"/>
    <cellStyle name="Followed Hyperlink" xfId="27688" builtinId="9" hidden="1"/>
    <cellStyle name="Followed Hyperlink" xfId="27689" builtinId="9" hidden="1"/>
    <cellStyle name="Followed Hyperlink" xfId="27690" builtinId="9" hidden="1"/>
    <cellStyle name="Followed Hyperlink" xfId="27691" builtinId="9" hidden="1"/>
    <cellStyle name="Followed Hyperlink" xfId="27692" builtinId="9" hidden="1"/>
    <cellStyle name="Followed Hyperlink" xfId="27693" builtinId="9" hidden="1"/>
    <cellStyle name="Followed Hyperlink" xfId="27694" builtinId="9" hidden="1"/>
    <cellStyle name="Followed Hyperlink" xfId="27695" builtinId="9" hidden="1"/>
    <cellStyle name="Followed Hyperlink" xfId="27696" builtinId="9" hidden="1"/>
    <cellStyle name="Followed Hyperlink" xfId="27697" builtinId="9" hidden="1"/>
    <cellStyle name="Followed Hyperlink" xfId="27698" builtinId="9" hidden="1"/>
    <cellStyle name="Followed Hyperlink" xfId="27699" builtinId="9" hidden="1"/>
    <cellStyle name="Followed Hyperlink" xfId="27700" builtinId="9" hidden="1"/>
    <cellStyle name="Followed Hyperlink" xfId="27701" builtinId="9" hidden="1"/>
    <cellStyle name="Followed Hyperlink" xfId="27702" builtinId="9" hidden="1"/>
    <cellStyle name="Followed Hyperlink" xfId="27703" builtinId="9" hidden="1"/>
    <cellStyle name="Followed Hyperlink" xfId="27704" builtinId="9" hidden="1"/>
    <cellStyle name="Followed Hyperlink" xfId="27705" builtinId="9" hidden="1"/>
    <cellStyle name="Followed Hyperlink" xfId="27706" builtinId="9" hidden="1"/>
    <cellStyle name="Followed Hyperlink" xfId="27707" builtinId="9" hidden="1"/>
    <cellStyle name="Followed Hyperlink" xfId="27708" builtinId="9" hidden="1"/>
    <cellStyle name="Followed Hyperlink" xfId="27709" builtinId="9" hidden="1"/>
    <cellStyle name="Followed Hyperlink" xfId="27710" builtinId="9" hidden="1"/>
    <cellStyle name="Followed Hyperlink" xfId="27711" builtinId="9" hidden="1"/>
    <cellStyle name="Followed Hyperlink" xfId="27712" builtinId="9" hidden="1"/>
    <cellStyle name="Followed Hyperlink" xfId="27713" builtinId="9" hidden="1"/>
    <cellStyle name="Followed Hyperlink" xfId="27714" builtinId="9" hidden="1"/>
    <cellStyle name="Followed Hyperlink" xfId="27715" builtinId="9" hidden="1"/>
    <cellStyle name="Followed Hyperlink" xfId="27716" builtinId="9" hidden="1"/>
    <cellStyle name="Followed Hyperlink" xfId="27717" builtinId="9" hidden="1"/>
    <cellStyle name="Followed Hyperlink" xfId="27718" builtinId="9" hidden="1"/>
    <cellStyle name="Followed Hyperlink" xfId="27719" builtinId="9" hidden="1"/>
    <cellStyle name="Followed Hyperlink" xfId="27720" builtinId="9" hidden="1"/>
    <cellStyle name="Followed Hyperlink" xfId="27721" builtinId="9" hidden="1"/>
    <cellStyle name="Followed Hyperlink" xfId="27722" builtinId="9" hidden="1"/>
    <cellStyle name="Followed Hyperlink" xfId="27723" builtinId="9" hidden="1"/>
    <cellStyle name="Followed Hyperlink" xfId="27724" builtinId="9" hidden="1"/>
    <cellStyle name="Followed Hyperlink" xfId="27725" builtinId="9" hidden="1"/>
    <cellStyle name="Followed Hyperlink" xfId="27726" builtinId="9" hidden="1"/>
    <cellStyle name="Followed Hyperlink" xfId="27727" builtinId="9" hidden="1"/>
    <cellStyle name="Followed Hyperlink" xfId="27728" builtinId="9" hidden="1"/>
    <cellStyle name="Followed Hyperlink" xfId="27729" builtinId="9" hidden="1"/>
    <cellStyle name="Followed Hyperlink" xfId="27730" builtinId="9" hidden="1"/>
    <cellStyle name="Followed Hyperlink" xfId="27731" builtinId="9" hidden="1"/>
    <cellStyle name="Followed Hyperlink" xfId="27732" builtinId="9" hidden="1"/>
    <cellStyle name="Followed Hyperlink" xfId="27733" builtinId="9" hidden="1"/>
    <cellStyle name="Followed Hyperlink" xfId="27892" builtinId="9" hidden="1"/>
    <cellStyle name="Followed Hyperlink" xfId="27893" builtinId="9" hidden="1"/>
    <cellStyle name="Followed Hyperlink" xfId="27894" builtinId="9" hidden="1"/>
    <cellStyle name="Followed Hyperlink" xfId="27895" builtinId="9" hidden="1"/>
    <cellStyle name="Followed Hyperlink" xfId="27896" builtinId="9" hidden="1"/>
    <cellStyle name="Followed Hyperlink" xfId="27897" builtinId="9" hidden="1"/>
    <cellStyle name="Followed Hyperlink" xfId="27898" builtinId="9" hidden="1"/>
    <cellStyle name="Followed Hyperlink" xfId="27899" builtinId="9" hidden="1"/>
    <cellStyle name="Followed Hyperlink" xfId="27900" builtinId="9" hidden="1"/>
    <cellStyle name="Followed Hyperlink" xfId="27901" builtinId="9" hidden="1"/>
    <cellStyle name="Followed Hyperlink" xfId="27902" builtinId="9" hidden="1"/>
    <cellStyle name="Followed Hyperlink" xfId="27903" builtinId="9" hidden="1"/>
    <cellStyle name="Followed Hyperlink" xfId="27904" builtinId="9" hidden="1"/>
    <cellStyle name="Followed Hyperlink" xfId="27905" builtinId="9" hidden="1"/>
    <cellStyle name="Followed Hyperlink" xfId="27906" builtinId="9" hidden="1"/>
    <cellStyle name="Followed Hyperlink" xfId="27907" builtinId="9" hidden="1"/>
    <cellStyle name="Followed Hyperlink" xfId="27908" builtinId="9" hidden="1"/>
    <cellStyle name="Followed Hyperlink" xfId="27909" builtinId="9" hidden="1"/>
    <cellStyle name="Followed Hyperlink" xfId="27910" builtinId="9" hidden="1"/>
    <cellStyle name="Followed Hyperlink" xfId="27911" builtinId="9" hidden="1"/>
    <cellStyle name="Followed Hyperlink" xfId="27912" builtinId="9" hidden="1"/>
    <cellStyle name="Followed Hyperlink" xfId="27913" builtinId="9" hidden="1"/>
    <cellStyle name="Followed Hyperlink" xfId="27914" builtinId="9" hidden="1"/>
    <cellStyle name="Followed Hyperlink" xfId="27915" builtinId="9" hidden="1"/>
    <cellStyle name="Followed Hyperlink" xfId="27916" builtinId="9" hidden="1"/>
    <cellStyle name="Followed Hyperlink" xfId="27917" builtinId="9" hidden="1"/>
    <cellStyle name="Followed Hyperlink" xfId="27918" builtinId="9" hidden="1"/>
    <cellStyle name="Followed Hyperlink" xfId="27919" builtinId="9" hidden="1"/>
    <cellStyle name="Followed Hyperlink" xfId="27920" builtinId="9" hidden="1"/>
    <cellStyle name="Followed Hyperlink" xfId="27921" builtinId="9" hidden="1"/>
    <cellStyle name="Followed Hyperlink" xfId="27922" builtinId="9" hidden="1"/>
    <cellStyle name="Followed Hyperlink" xfId="27923" builtinId="9" hidden="1"/>
    <cellStyle name="Followed Hyperlink" xfId="27924" builtinId="9" hidden="1"/>
    <cellStyle name="Followed Hyperlink" xfId="27925" builtinId="9" hidden="1"/>
    <cellStyle name="Followed Hyperlink" xfId="27926" builtinId="9" hidden="1"/>
    <cellStyle name="Followed Hyperlink" xfId="27927" builtinId="9" hidden="1"/>
    <cellStyle name="Followed Hyperlink" xfId="27928" builtinId="9" hidden="1"/>
    <cellStyle name="Followed Hyperlink" xfId="27929" builtinId="9" hidden="1"/>
    <cellStyle name="Followed Hyperlink" xfId="27930" builtinId="9" hidden="1"/>
    <cellStyle name="Followed Hyperlink" xfId="27931" builtinId="9" hidden="1"/>
    <cellStyle name="Followed Hyperlink" xfId="27932" builtinId="9" hidden="1"/>
    <cellStyle name="Followed Hyperlink" xfId="27933" builtinId="9" hidden="1"/>
    <cellStyle name="Followed Hyperlink" xfId="27934" builtinId="9" hidden="1"/>
    <cellStyle name="Followed Hyperlink" xfId="27935" builtinId="9" hidden="1"/>
    <cellStyle name="Followed Hyperlink" xfId="27936" builtinId="9" hidden="1"/>
    <cellStyle name="Followed Hyperlink" xfId="27937" builtinId="9" hidden="1"/>
    <cellStyle name="Followed Hyperlink" xfId="27938" builtinId="9" hidden="1"/>
    <cellStyle name="Followed Hyperlink" xfId="27939" builtinId="9" hidden="1"/>
    <cellStyle name="Followed Hyperlink" xfId="27940" builtinId="9" hidden="1"/>
    <cellStyle name="Followed Hyperlink" xfId="27941" builtinId="9" hidden="1"/>
    <cellStyle name="Followed Hyperlink" xfId="27942" builtinId="9" hidden="1"/>
    <cellStyle name="Followed Hyperlink" xfId="27943" builtinId="9" hidden="1"/>
    <cellStyle name="Followed Hyperlink" xfId="27944" builtinId="9" hidden="1"/>
    <cellStyle name="Followed Hyperlink" xfId="27945" builtinId="9" hidden="1"/>
    <cellStyle name="Followed Hyperlink" xfId="27946" builtinId="9" hidden="1"/>
    <cellStyle name="Followed Hyperlink" xfId="27947" builtinId="9" hidden="1"/>
    <cellStyle name="Followed Hyperlink" xfId="27948" builtinId="9" hidden="1"/>
    <cellStyle name="Followed Hyperlink" xfId="27949" builtinId="9" hidden="1"/>
    <cellStyle name="Followed Hyperlink" xfId="27950" builtinId="9" hidden="1"/>
    <cellStyle name="Followed Hyperlink" xfId="27951" builtinId="9" hidden="1"/>
    <cellStyle name="Followed Hyperlink" xfId="27952" builtinId="9" hidden="1"/>
    <cellStyle name="Followed Hyperlink" xfId="27953" builtinId="9" hidden="1"/>
    <cellStyle name="Followed Hyperlink" xfId="27954" builtinId="9" hidden="1"/>
    <cellStyle name="Followed Hyperlink" xfId="27955" builtinId="9" hidden="1"/>
    <cellStyle name="Followed Hyperlink" xfId="27956" builtinId="9" hidden="1"/>
    <cellStyle name="Followed Hyperlink" xfId="27957" builtinId="9" hidden="1"/>
    <cellStyle name="Followed Hyperlink" xfId="27958" builtinId="9" hidden="1"/>
    <cellStyle name="Followed Hyperlink" xfId="27959" builtinId="9" hidden="1"/>
    <cellStyle name="Followed Hyperlink" xfId="27960" builtinId="9" hidden="1"/>
    <cellStyle name="Followed Hyperlink" xfId="27961" builtinId="9" hidden="1"/>
    <cellStyle name="Followed Hyperlink" xfId="27962" builtinId="9" hidden="1"/>
    <cellStyle name="Followed Hyperlink" xfId="27963" builtinId="9" hidden="1"/>
    <cellStyle name="Followed Hyperlink" xfId="27997" builtinId="9" hidden="1"/>
    <cellStyle name="Followed Hyperlink" xfId="27998" builtinId="9" hidden="1"/>
    <cellStyle name="Followed Hyperlink" xfId="27999" builtinId="9" hidden="1"/>
    <cellStyle name="Followed Hyperlink" xfId="28000" builtinId="9" hidden="1"/>
    <cellStyle name="Followed Hyperlink" xfId="28001" builtinId="9" hidden="1"/>
    <cellStyle name="Followed Hyperlink" xfId="28002" builtinId="9" hidden="1"/>
    <cellStyle name="Followed Hyperlink" xfId="28003" builtinId="9" hidden="1"/>
    <cellStyle name="Followed Hyperlink" xfId="28004" builtinId="9" hidden="1"/>
    <cellStyle name="Followed Hyperlink" xfId="28005" builtinId="9" hidden="1"/>
    <cellStyle name="Followed Hyperlink" xfId="28006" builtinId="9" hidden="1"/>
    <cellStyle name="Followed Hyperlink" xfId="28007" builtinId="9" hidden="1"/>
    <cellStyle name="Followed Hyperlink" xfId="28008" builtinId="9" hidden="1"/>
    <cellStyle name="Followed Hyperlink" xfId="28009" builtinId="9" hidden="1"/>
    <cellStyle name="Followed Hyperlink" xfId="28010" builtinId="9" hidden="1"/>
    <cellStyle name="Followed Hyperlink" xfId="28011" builtinId="9" hidden="1"/>
    <cellStyle name="Followed Hyperlink" xfId="28012" builtinId="9" hidden="1"/>
    <cellStyle name="Followed Hyperlink" xfId="28013" builtinId="9" hidden="1"/>
    <cellStyle name="Followed Hyperlink" xfId="28014" builtinId="9" hidden="1"/>
    <cellStyle name="Followed Hyperlink" xfId="28015" builtinId="9" hidden="1"/>
    <cellStyle name="Followed Hyperlink" xfId="28016" builtinId="9" hidden="1"/>
    <cellStyle name="Followed Hyperlink" xfId="28017" builtinId="9" hidden="1"/>
    <cellStyle name="Followed Hyperlink" xfId="28018" builtinId="9" hidden="1"/>
    <cellStyle name="Followed Hyperlink" xfId="28019" builtinId="9" hidden="1"/>
    <cellStyle name="Followed Hyperlink" xfId="28020" builtinId="9" hidden="1"/>
    <cellStyle name="Followed Hyperlink" xfId="28021" builtinId="9" hidden="1"/>
    <cellStyle name="Followed Hyperlink" xfId="28022" builtinId="9" hidden="1"/>
    <cellStyle name="Followed Hyperlink" xfId="28023" builtinId="9" hidden="1"/>
    <cellStyle name="Followed Hyperlink" xfId="28024" builtinId="9" hidden="1"/>
    <cellStyle name="Followed Hyperlink" xfId="28025" builtinId="9" hidden="1"/>
    <cellStyle name="Followed Hyperlink" xfId="28026" builtinId="9" hidden="1"/>
    <cellStyle name="Followed Hyperlink" xfId="28027" builtinId="9" hidden="1"/>
    <cellStyle name="Followed Hyperlink" xfId="28028" builtinId="9" hidden="1"/>
    <cellStyle name="Followed Hyperlink" xfId="28029" builtinId="9" hidden="1"/>
    <cellStyle name="Followed Hyperlink" xfId="28030" builtinId="9" hidden="1"/>
    <cellStyle name="Followed Hyperlink" xfId="28031" builtinId="9" hidden="1"/>
    <cellStyle name="Followed Hyperlink" xfId="28032" builtinId="9" hidden="1"/>
    <cellStyle name="Followed Hyperlink" xfId="28033" builtinId="9" hidden="1"/>
    <cellStyle name="Followed Hyperlink" xfId="28034" builtinId="9" hidden="1"/>
    <cellStyle name="Followed Hyperlink" xfId="28035" builtinId="9" hidden="1"/>
    <cellStyle name="Followed Hyperlink" xfId="28036" builtinId="9" hidden="1"/>
    <cellStyle name="Followed Hyperlink" xfId="28037" builtinId="9" hidden="1"/>
    <cellStyle name="Followed Hyperlink" xfId="28038" builtinId="9" hidden="1"/>
    <cellStyle name="Followed Hyperlink" xfId="28039" builtinId="9" hidden="1"/>
    <cellStyle name="Followed Hyperlink" xfId="28040" builtinId="9" hidden="1"/>
    <cellStyle name="Followed Hyperlink" xfId="28041" builtinId="9" hidden="1"/>
    <cellStyle name="Followed Hyperlink" xfId="28042" builtinId="9" hidden="1"/>
    <cellStyle name="Followed Hyperlink" xfId="28043" builtinId="9" hidden="1"/>
    <cellStyle name="Followed Hyperlink" xfId="28044" builtinId="9" hidden="1"/>
    <cellStyle name="Followed Hyperlink" xfId="28045" builtinId="9" hidden="1"/>
    <cellStyle name="Followed Hyperlink" xfId="28046" builtinId="9" hidden="1"/>
    <cellStyle name="Followed Hyperlink" xfId="28047" builtinId="9" hidden="1"/>
    <cellStyle name="Followed Hyperlink" xfId="28048" builtinId="9" hidden="1"/>
    <cellStyle name="Followed Hyperlink" xfId="28049" builtinId="9" hidden="1"/>
    <cellStyle name="Followed Hyperlink" xfId="28050" builtinId="9" hidden="1"/>
    <cellStyle name="Followed Hyperlink" xfId="28051" builtinId="9" hidden="1"/>
    <cellStyle name="Followed Hyperlink" xfId="28052" builtinId="9" hidden="1"/>
    <cellStyle name="Followed Hyperlink" xfId="28053" builtinId="9" hidden="1"/>
    <cellStyle name="Followed Hyperlink" xfId="28054" builtinId="9" hidden="1"/>
    <cellStyle name="Followed Hyperlink" xfId="28055" builtinId="9" hidden="1"/>
    <cellStyle name="Followed Hyperlink" xfId="28056" builtinId="9" hidden="1"/>
    <cellStyle name="Followed Hyperlink" xfId="28057" builtinId="9" hidden="1"/>
    <cellStyle name="Followed Hyperlink" xfId="28058" builtinId="9" hidden="1"/>
    <cellStyle name="Followed Hyperlink" xfId="28059" builtinId="9" hidden="1"/>
    <cellStyle name="Followed Hyperlink" xfId="28060" builtinId="9" hidden="1"/>
    <cellStyle name="Followed Hyperlink" xfId="28061" builtinId="9" hidden="1"/>
    <cellStyle name="Followed Hyperlink" xfId="28062" builtinId="9" hidden="1"/>
    <cellStyle name="Followed Hyperlink" xfId="28063" builtinId="9" hidden="1"/>
    <cellStyle name="Followed Hyperlink" xfId="28064" builtinId="9" hidden="1"/>
    <cellStyle name="Followed Hyperlink" xfId="28065" builtinId="9" hidden="1"/>
    <cellStyle name="Followed Hyperlink" xfId="28066" builtinId="9" hidden="1"/>
    <cellStyle name="Followed Hyperlink" xfId="28067" builtinId="9" hidden="1"/>
    <cellStyle name="Followed Hyperlink" xfId="28068" builtinId="9" hidden="1"/>
    <cellStyle name="Followed Hyperlink" xfId="27969" builtinId="9" hidden="1"/>
    <cellStyle name="Followed Hyperlink" xfId="27974" builtinId="9" hidden="1"/>
    <cellStyle name="Followed Hyperlink" xfId="27966" builtinId="9" hidden="1"/>
    <cellStyle name="Followed Hyperlink" xfId="27975" builtinId="9" hidden="1"/>
    <cellStyle name="Followed Hyperlink" xfId="27965" builtinId="9" hidden="1"/>
    <cellStyle name="Followed Hyperlink" xfId="27972" builtinId="9" hidden="1"/>
    <cellStyle name="Followed Hyperlink" xfId="27891" builtinId="9" hidden="1"/>
    <cellStyle name="Followed Hyperlink" xfId="27971" builtinId="9" hidden="1"/>
    <cellStyle name="Followed Hyperlink" xfId="27964" builtinId="9" hidden="1"/>
    <cellStyle name="Followed Hyperlink" xfId="27970" builtinId="9" hidden="1"/>
    <cellStyle name="Followed Hyperlink" xfId="27993" builtinId="9" hidden="1"/>
    <cellStyle name="Followed Hyperlink" xfId="27973" builtinId="9" hidden="1"/>
    <cellStyle name="Followed Hyperlink" xfId="27968" builtinId="9" hidden="1"/>
    <cellStyle name="Followed Hyperlink" xfId="27967" builtinId="9" hidden="1"/>
    <cellStyle name="Followed Hyperlink" xfId="27976" builtinId="9" hidden="1"/>
    <cellStyle name="Followed Hyperlink" xfId="27990" builtinId="9" hidden="1"/>
    <cellStyle name="Followed Hyperlink" xfId="27988" builtinId="9" hidden="1"/>
    <cellStyle name="Followed Hyperlink" xfId="27981" builtinId="9" hidden="1"/>
    <cellStyle name="Followed Hyperlink" xfId="27996" builtinId="9" hidden="1"/>
    <cellStyle name="Followed Hyperlink" xfId="27986" builtinId="9" hidden="1"/>
    <cellStyle name="Followed Hyperlink" xfId="28071" builtinId="9" hidden="1"/>
    <cellStyle name="Followed Hyperlink" xfId="27979" builtinId="9" hidden="1"/>
    <cellStyle name="Followed Hyperlink" xfId="27994" builtinId="9" hidden="1"/>
    <cellStyle name="Followed Hyperlink" xfId="27991" builtinId="9" hidden="1"/>
    <cellStyle name="Followed Hyperlink" xfId="27985" builtinId="9" hidden="1"/>
    <cellStyle name="Followed Hyperlink" xfId="27890" builtinId="9" hidden="1"/>
    <cellStyle name="Followed Hyperlink" xfId="28070" builtinId="9" hidden="1"/>
    <cellStyle name="Followed Hyperlink" xfId="27983" builtinId="9" hidden="1"/>
    <cellStyle name="Followed Hyperlink" xfId="27980" builtinId="9" hidden="1"/>
    <cellStyle name="Followed Hyperlink" xfId="27995" builtinId="9" hidden="1"/>
    <cellStyle name="Followed Hyperlink" xfId="27989" builtinId="9" hidden="1"/>
    <cellStyle name="Followed Hyperlink" xfId="27978" builtinId="9" hidden="1"/>
    <cellStyle name="Followed Hyperlink" xfId="28069" builtinId="9" hidden="1"/>
    <cellStyle name="Followed Hyperlink" xfId="27987" builtinId="9" hidden="1"/>
    <cellStyle name="Followed Hyperlink" xfId="27984" builtinId="9" hidden="1"/>
    <cellStyle name="Followed Hyperlink" xfId="27977" builtinId="9" hidden="1"/>
    <cellStyle name="Followed Hyperlink" xfId="27992" builtinId="9" hidden="1"/>
    <cellStyle name="Followed Hyperlink" xfId="27982" builtinId="9" hidden="1"/>
    <cellStyle name="Followed Hyperlink" xfId="28072" builtinId="9" hidden="1"/>
    <cellStyle name="Followed Hyperlink" xfId="28073" builtinId="9" hidden="1"/>
    <cellStyle name="Followed Hyperlink" xfId="28074" builtinId="9" hidden="1"/>
    <cellStyle name="Followed Hyperlink" xfId="28075" builtinId="9" hidden="1"/>
    <cellStyle name="Followed Hyperlink" xfId="28076" builtinId="9" hidden="1"/>
    <cellStyle name="Followed Hyperlink" xfId="28077" builtinId="9" hidden="1"/>
    <cellStyle name="Followed Hyperlink" xfId="28078" builtinId="9" hidden="1"/>
    <cellStyle name="Followed Hyperlink" xfId="28079" builtinId="9" hidden="1"/>
    <cellStyle name="Followed Hyperlink" xfId="28080" builtinId="9" hidden="1"/>
    <cellStyle name="Followed Hyperlink" xfId="28081" builtinId="9" hidden="1"/>
    <cellStyle name="Followed Hyperlink" xfId="28082" builtinId="9" hidden="1"/>
    <cellStyle name="Followed Hyperlink" xfId="28083" builtinId="9" hidden="1"/>
    <cellStyle name="Followed Hyperlink" xfId="28084" builtinId="9" hidden="1"/>
    <cellStyle name="Followed Hyperlink" xfId="28085" builtinId="9" hidden="1"/>
    <cellStyle name="Followed Hyperlink" xfId="28086" builtinId="9" hidden="1"/>
    <cellStyle name="Followed Hyperlink" xfId="28087" builtinId="9" hidden="1"/>
    <cellStyle name="Followed Hyperlink" xfId="28088" builtinId="9" hidden="1"/>
    <cellStyle name="Followed Hyperlink" xfId="28089" builtinId="9" hidden="1"/>
    <cellStyle name="Followed Hyperlink" xfId="28090" builtinId="9" hidden="1"/>
    <cellStyle name="Followed Hyperlink" xfId="28091" builtinId="9" hidden="1"/>
    <cellStyle name="Followed Hyperlink" xfId="28092" builtinId="9" hidden="1"/>
    <cellStyle name="Followed Hyperlink" xfId="28093" builtinId="9" hidden="1"/>
    <cellStyle name="Followed Hyperlink" xfId="28094" builtinId="9" hidden="1"/>
    <cellStyle name="Followed Hyperlink" xfId="28095" builtinId="9" hidden="1"/>
    <cellStyle name="Followed Hyperlink" xfId="28096" builtinId="9" hidden="1"/>
    <cellStyle name="Followed Hyperlink" xfId="28097" builtinId="9" hidden="1"/>
    <cellStyle name="Followed Hyperlink" xfId="28098" builtinId="9" hidden="1"/>
    <cellStyle name="Followed Hyperlink" xfId="28099" builtinId="9" hidden="1"/>
    <cellStyle name="Followed Hyperlink" xfId="28100" builtinId="9" hidden="1"/>
    <cellStyle name="Followed Hyperlink" xfId="28101" builtinId="9" hidden="1"/>
    <cellStyle name="Followed Hyperlink" xfId="28102" builtinId="9" hidden="1"/>
    <cellStyle name="Followed Hyperlink" xfId="28103" builtinId="9" hidden="1"/>
    <cellStyle name="Followed Hyperlink" xfId="28104" builtinId="9" hidden="1"/>
    <cellStyle name="Followed Hyperlink" xfId="28105" builtinId="9" hidden="1"/>
    <cellStyle name="Followed Hyperlink" xfId="28110" builtinId="9" hidden="1"/>
    <cellStyle name="Followed Hyperlink" xfId="28111" builtinId="9" hidden="1"/>
    <cellStyle name="Followed Hyperlink" xfId="28112" builtinId="9" hidden="1"/>
    <cellStyle name="Followed Hyperlink" xfId="28113" builtinId="9" hidden="1"/>
    <cellStyle name="Followed Hyperlink" xfId="28114" builtinId="9" hidden="1"/>
    <cellStyle name="Followed Hyperlink" xfId="28115" builtinId="9" hidden="1"/>
    <cellStyle name="Followed Hyperlink" xfId="28116" builtinId="9" hidden="1"/>
    <cellStyle name="Followed Hyperlink" xfId="28117" builtinId="9" hidden="1"/>
    <cellStyle name="Followed Hyperlink" xfId="28118" builtinId="9" hidden="1"/>
    <cellStyle name="Followed Hyperlink" xfId="28119" builtinId="9" hidden="1"/>
    <cellStyle name="Followed Hyperlink" xfId="28120" builtinId="9" hidden="1"/>
    <cellStyle name="Followed Hyperlink" xfId="28121" builtinId="9" hidden="1"/>
    <cellStyle name="Followed Hyperlink" xfId="28122" builtinId="9" hidden="1"/>
    <cellStyle name="Followed Hyperlink" xfId="28123" builtinId="9" hidden="1"/>
    <cellStyle name="Followed Hyperlink" xfId="28124" builtinId="9" hidden="1"/>
    <cellStyle name="Followed Hyperlink" xfId="28125" builtinId="9" hidden="1"/>
    <cellStyle name="Followed Hyperlink" xfId="28126" builtinId="9" hidden="1"/>
    <cellStyle name="Followed Hyperlink" xfId="28127" builtinId="9" hidden="1"/>
    <cellStyle name="Followed Hyperlink" xfId="28128" builtinId="9" hidden="1"/>
    <cellStyle name="Followed Hyperlink" xfId="28129" builtinId="9" hidden="1"/>
    <cellStyle name="Followed Hyperlink" xfId="28130" builtinId="9" hidden="1"/>
    <cellStyle name="Followed Hyperlink" xfId="28131" builtinId="9" hidden="1"/>
    <cellStyle name="Followed Hyperlink" xfId="28132" builtinId="9" hidden="1"/>
    <cellStyle name="Followed Hyperlink" xfId="28133" builtinId="9" hidden="1"/>
    <cellStyle name="Followed Hyperlink" xfId="28134" builtinId="9" hidden="1"/>
    <cellStyle name="Followed Hyperlink" xfId="28135" builtinId="9" hidden="1"/>
    <cellStyle name="Followed Hyperlink" xfId="28136" builtinId="9" hidden="1"/>
    <cellStyle name="Followed Hyperlink" xfId="28137" builtinId="9" hidden="1"/>
    <cellStyle name="Followed Hyperlink" xfId="28138" builtinId="9" hidden="1"/>
    <cellStyle name="Followed Hyperlink" xfId="28139" builtinId="9" hidden="1"/>
    <cellStyle name="Followed Hyperlink" xfId="28140" builtinId="9" hidden="1"/>
    <cellStyle name="Followed Hyperlink" xfId="28141" builtinId="9" hidden="1"/>
    <cellStyle name="Followed Hyperlink" xfId="28142" builtinId="9" hidden="1"/>
    <cellStyle name="Followed Hyperlink" xfId="28143" builtinId="9" hidden="1"/>
    <cellStyle name="Followed Hyperlink" xfId="28144" builtinId="9" hidden="1"/>
    <cellStyle name="Followed Hyperlink" xfId="28145" builtinId="9" hidden="1"/>
    <cellStyle name="Followed Hyperlink" xfId="28146" builtinId="9" hidden="1"/>
    <cellStyle name="Followed Hyperlink" xfId="28147" builtinId="9" hidden="1"/>
    <cellStyle name="Followed Hyperlink" xfId="28148" builtinId="9" hidden="1"/>
    <cellStyle name="Followed Hyperlink" xfId="28149" builtinId="9" hidden="1"/>
    <cellStyle name="Followed Hyperlink" xfId="28150" builtinId="9" hidden="1"/>
    <cellStyle name="Followed Hyperlink" xfId="28151" builtinId="9" hidden="1"/>
    <cellStyle name="Followed Hyperlink" xfId="28152" builtinId="9" hidden="1"/>
    <cellStyle name="Followed Hyperlink" xfId="28153" builtinId="9" hidden="1"/>
    <cellStyle name="Followed Hyperlink" xfId="28154" builtinId="9" hidden="1"/>
    <cellStyle name="Followed Hyperlink" xfId="28155" builtinId="9" hidden="1"/>
    <cellStyle name="Followed Hyperlink" xfId="28156" builtinId="9" hidden="1"/>
    <cellStyle name="Followed Hyperlink" xfId="28157" builtinId="9" hidden="1"/>
    <cellStyle name="Followed Hyperlink" xfId="28158" builtinId="9" hidden="1"/>
    <cellStyle name="Followed Hyperlink" xfId="28159" builtinId="9" hidden="1"/>
    <cellStyle name="Followed Hyperlink" xfId="28160" builtinId="9" hidden="1"/>
    <cellStyle name="Followed Hyperlink" xfId="28161" builtinId="9" hidden="1"/>
    <cellStyle name="Followed Hyperlink" xfId="28162" builtinId="9" hidden="1"/>
    <cellStyle name="Followed Hyperlink" xfId="28163" builtinId="9" hidden="1"/>
    <cellStyle name="Followed Hyperlink" xfId="28164" builtinId="9" hidden="1"/>
    <cellStyle name="Followed Hyperlink" xfId="28165" builtinId="9" hidden="1"/>
    <cellStyle name="Followed Hyperlink" xfId="28166" builtinId="9" hidden="1"/>
    <cellStyle name="Followed Hyperlink" xfId="28167" builtinId="9" hidden="1"/>
    <cellStyle name="Followed Hyperlink" xfId="28169" builtinId="9" hidden="1"/>
    <cellStyle name="Followed Hyperlink" xfId="28170" builtinId="9" hidden="1"/>
    <cellStyle name="Followed Hyperlink" xfId="28171" builtinId="9" hidden="1"/>
    <cellStyle name="Followed Hyperlink" xfId="28172" builtinId="9" hidden="1"/>
    <cellStyle name="Followed Hyperlink" xfId="28173" builtinId="9" hidden="1"/>
    <cellStyle name="Followed Hyperlink" xfId="28174" builtinId="9" hidden="1"/>
    <cellStyle name="Followed Hyperlink" xfId="28175" builtinId="9" hidden="1"/>
    <cellStyle name="Followed Hyperlink" xfId="28176" builtinId="9" hidden="1"/>
    <cellStyle name="Followed Hyperlink" xfId="28177" builtinId="9" hidden="1"/>
    <cellStyle name="Followed Hyperlink" xfId="28178" builtinId="9" hidden="1"/>
    <cellStyle name="Followed Hyperlink" xfId="28179" builtinId="9" hidden="1"/>
    <cellStyle name="Followed Hyperlink" xfId="28180" builtinId="9" hidden="1"/>
    <cellStyle name="Followed Hyperlink" xfId="28181" builtinId="9" hidden="1"/>
    <cellStyle name="Followed Hyperlink" xfId="28182" builtinId="9" hidden="1"/>
    <cellStyle name="Followed Hyperlink" xfId="28197" builtinId="9" hidden="1"/>
    <cellStyle name="Followed Hyperlink" xfId="28218" builtinId="9" hidden="1"/>
    <cellStyle name="Followed Hyperlink" xfId="28219" builtinId="9" hidden="1"/>
    <cellStyle name="Followed Hyperlink" xfId="28220" builtinId="9" hidden="1"/>
    <cellStyle name="Followed Hyperlink" xfId="28221" builtinId="9" hidden="1"/>
    <cellStyle name="Followed Hyperlink" xfId="28222" builtinId="9" hidden="1"/>
    <cellStyle name="Followed Hyperlink" xfId="28223" builtinId="9" hidden="1"/>
    <cellStyle name="Followed Hyperlink" xfId="28224" builtinId="9" hidden="1"/>
    <cellStyle name="Followed Hyperlink" xfId="28225" builtinId="9" hidden="1"/>
    <cellStyle name="Followed Hyperlink" xfId="28226" builtinId="9" hidden="1"/>
    <cellStyle name="Followed Hyperlink" xfId="28227" builtinId="9" hidden="1"/>
    <cellStyle name="Followed Hyperlink" xfId="28228" builtinId="9" hidden="1"/>
    <cellStyle name="Followed Hyperlink" xfId="28229" builtinId="9" hidden="1"/>
    <cellStyle name="Followed Hyperlink" xfId="28230" builtinId="9" hidden="1"/>
    <cellStyle name="Followed Hyperlink" xfId="28231" builtinId="9" hidden="1"/>
    <cellStyle name="Followed Hyperlink" xfId="28232" builtinId="9" hidden="1"/>
    <cellStyle name="Followed Hyperlink" xfId="28233" builtinId="9" hidden="1"/>
    <cellStyle name="Followed Hyperlink" xfId="28234" builtinId="9" hidden="1"/>
    <cellStyle name="Followed Hyperlink" xfId="28235" builtinId="9" hidden="1"/>
    <cellStyle name="Followed Hyperlink" xfId="28236" builtinId="9" hidden="1"/>
    <cellStyle name="Followed Hyperlink" xfId="28237" builtinId="9" hidden="1"/>
    <cellStyle name="Followed Hyperlink" xfId="28238" builtinId="9" hidden="1"/>
    <cellStyle name="Followed Hyperlink" xfId="28239" builtinId="9" hidden="1"/>
    <cellStyle name="Followed Hyperlink" xfId="28240" builtinId="9" hidden="1"/>
    <cellStyle name="Followed Hyperlink" xfId="28241" builtinId="9" hidden="1"/>
    <cellStyle name="Followed Hyperlink" xfId="28242" builtinId="9" hidden="1"/>
    <cellStyle name="Followed Hyperlink" xfId="28243" builtinId="9" hidden="1"/>
    <cellStyle name="Followed Hyperlink" xfId="28244" builtinId="9" hidden="1"/>
    <cellStyle name="Followed Hyperlink" xfId="28245" builtinId="9" hidden="1"/>
    <cellStyle name="Followed Hyperlink" xfId="28246" builtinId="9" hidden="1"/>
    <cellStyle name="Followed Hyperlink" xfId="28247" builtinId="9" hidden="1"/>
    <cellStyle name="Followed Hyperlink" xfId="28248" builtinId="9" hidden="1"/>
    <cellStyle name="Followed Hyperlink" xfId="28249" builtinId="9" hidden="1"/>
    <cellStyle name="Followed Hyperlink" xfId="28250" builtinId="9" hidden="1"/>
    <cellStyle name="Followed Hyperlink" xfId="28251" builtinId="9" hidden="1"/>
    <cellStyle name="Followed Hyperlink" xfId="28252" builtinId="9" hidden="1"/>
    <cellStyle name="Followed Hyperlink" xfId="28253" builtinId="9" hidden="1"/>
    <cellStyle name="Followed Hyperlink" xfId="28254" builtinId="9" hidden="1"/>
    <cellStyle name="Followed Hyperlink" xfId="28255" builtinId="9" hidden="1"/>
    <cellStyle name="Followed Hyperlink" xfId="28256" builtinId="9" hidden="1"/>
    <cellStyle name="Followed Hyperlink" xfId="28257" builtinId="9" hidden="1"/>
    <cellStyle name="Followed Hyperlink" xfId="28258" builtinId="9" hidden="1"/>
    <cellStyle name="Followed Hyperlink" xfId="28259" builtinId="9" hidden="1"/>
    <cellStyle name="Followed Hyperlink" xfId="28260" builtinId="9" hidden="1"/>
    <cellStyle name="Followed Hyperlink" xfId="28261" builtinId="9" hidden="1"/>
    <cellStyle name="Followed Hyperlink" xfId="28262" builtinId="9" hidden="1"/>
    <cellStyle name="Followed Hyperlink" xfId="28263" builtinId="9" hidden="1"/>
    <cellStyle name="Followed Hyperlink" xfId="28264" builtinId="9" hidden="1"/>
    <cellStyle name="Followed Hyperlink" xfId="28265" builtinId="9" hidden="1"/>
    <cellStyle name="Followed Hyperlink" xfId="28266" builtinId="9" hidden="1"/>
    <cellStyle name="Followed Hyperlink" xfId="28267" builtinId="9" hidden="1"/>
    <cellStyle name="Followed Hyperlink" xfId="28268" builtinId="9" hidden="1"/>
    <cellStyle name="Followed Hyperlink" xfId="28269" builtinId="9" hidden="1"/>
    <cellStyle name="Followed Hyperlink" xfId="28270" builtinId="9" hidden="1"/>
    <cellStyle name="Followed Hyperlink" xfId="28271" builtinId="9" hidden="1"/>
    <cellStyle name="Followed Hyperlink" xfId="28272" builtinId="9" hidden="1"/>
    <cellStyle name="Followed Hyperlink" xfId="28273" builtinId="9" hidden="1"/>
    <cellStyle name="Followed Hyperlink" xfId="28274" builtinId="9" hidden="1"/>
    <cellStyle name="Followed Hyperlink" xfId="28275" builtinId="9" hidden="1"/>
    <cellStyle name="Followed Hyperlink" xfId="28276" builtinId="9" hidden="1"/>
    <cellStyle name="Followed Hyperlink" xfId="28277" builtinId="9" hidden="1"/>
    <cellStyle name="Followed Hyperlink" xfId="28278" builtinId="9" hidden="1"/>
    <cellStyle name="Followed Hyperlink" xfId="28279" builtinId="9" hidden="1"/>
    <cellStyle name="Followed Hyperlink" xfId="28280" builtinId="9" hidden="1"/>
    <cellStyle name="Followed Hyperlink" xfId="28281" builtinId="9" hidden="1"/>
    <cellStyle name="Followed Hyperlink" xfId="28282" builtinId="9" hidden="1"/>
    <cellStyle name="Followed Hyperlink" xfId="28283" builtinId="9" hidden="1"/>
    <cellStyle name="Followed Hyperlink" xfId="28284" builtinId="9" hidden="1"/>
    <cellStyle name="Followed Hyperlink" xfId="28285" builtinId="9" hidden="1"/>
    <cellStyle name="Followed Hyperlink" xfId="28286" builtinId="9" hidden="1"/>
    <cellStyle name="Followed Hyperlink" xfId="28287" builtinId="9" hidden="1"/>
    <cellStyle name="Followed Hyperlink" xfId="28288" builtinId="9" hidden="1"/>
    <cellStyle name="Followed Hyperlink" xfId="28289" builtinId="9" hidden="1"/>
    <cellStyle name="Followed Hyperlink" xfId="28290" builtinId="9" hidden="1"/>
    <cellStyle name="Followed Hyperlink" xfId="28291" builtinId="9" hidden="1"/>
    <cellStyle name="Followed Hyperlink" xfId="28292" builtinId="9" hidden="1"/>
    <cellStyle name="Followed Hyperlink" xfId="28293" builtinId="9" hidden="1"/>
    <cellStyle name="Followed Hyperlink" xfId="28294" builtinId="9" hidden="1"/>
    <cellStyle name="Followed Hyperlink" xfId="28295" builtinId="9" hidden="1"/>
    <cellStyle name="Followed Hyperlink" xfId="28296" builtinId="9" hidden="1"/>
    <cellStyle name="Followed Hyperlink" xfId="28297" builtinId="9" hidden="1"/>
    <cellStyle name="Followed Hyperlink" xfId="28298" builtinId="9" hidden="1"/>
    <cellStyle name="Followed Hyperlink" xfId="28299" builtinId="9" hidden="1"/>
    <cellStyle name="Followed Hyperlink" xfId="28300" builtinId="9" hidden="1"/>
    <cellStyle name="Followed Hyperlink" xfId="28301" builtinId="9" hidden="1"/>
    <cellStyle name="Followed Hyperlink" xfId="28302" builtinId="9" hidden="1"/>
    <cellStyle name="Followed Hyperlink" xfId="28303" builtinId="9" hidden="1"/>
    <cellStyle name="Followed Hyperlink" xfId="28304" builtinId="9" hidden="1"/>
    <cellStyle name="Followed Hyperlink" xfId="28305" builtinId="9" hidden="1"/>
    <cellStyle name="Followed Hyperlink" xfId="28306" builtinId="9" hidden="1"/>
    <cellStyle name="Followed Hyperlink" xfId="28307" builtinId="9" hidden="1"/>
    <cellStyle name="Followed Hyperlink" xfId="28308" builtinId="9" hidden="1"/>
    <cellStyle name="Followed Hyperlink" xfId="28309" builtinId="9" hidden="1"/>
    <cellStyle name="Followed Hyperlink" xfId="28310" builtinId="9" hidden="1"/>
    <cellStyle name="Followed Hyperlink" xfId="28311" builtinId="9" hidden="1"/>
    <cellStyle name="Followed Hyperlink" xfId="28312" builtinId="9" hidden="1"/>
    <cellStyle name="Followed Hyperlink" xfId="28313" builtinId="9" hidden="1"/>
    <cellStyle name="Followed Hyperlink" xfId="28314" builtinId="9" hidden="1"/>
    <cellStyle name="Followed Hyperlink" xfId="28315" builtinId="9" hidden="1"/>
    <cellStyle name="Followed Hyperlink" xfId="28316" builtinId="9" hidden="1"/>
    <cellStyle name="Followed Hyperlink" xfId="28317" builtinId="9" hidden="1"/>
    <cellStyle name="Followed Hyperlink" xfId="28318" builtinId="9" hidden="1"/>
    <cellStyle name="Followed Hyperlink" xfId="28319" builtinId="9" hidden="1"/>
    <cellStyle name="Followed Hyperlink" xfId="28320" builtinId="9" hidden="1"/>
    <cellStyle name="Followed Hyperlink" xfId="28321" builtinId="9" hidden="1"/>
    <cellStyle name="Followed Hyperlink" xfId="28322" builtinId="9" hidden="1"/>
    <cellStyle name="Followed Hyperlink" xfId="28323" builtinId="9" hidden="1"/>
    <cellStyle name="Followed Hyperlink" xfId="28324" builtinId="9" hidden="1"/>
    <cellStyle name="Followed Hyperlink" xfId="28325" builtinId="9" hidden="1"/>
    <cellStyle name="Followed Hyperlink" xfId="28326" builtinId="9" hidden="1"/>
    <cellStyle name="Followed Hyperlink" xfId="28327" builtinId="9" hidden="1"/>
    <cellStyle name="Followed Hyperlink" xfId="28328" builtinId="9" hidden="1"/>
    <cellStyle name="Followed Hyperlink" xfId="28329" builtinId="9" hidden="1"/>
    <cellStyle name="Followed Hyperlink" xfId="28330" builtinId="9" hidden="1"/>
    <cellStyle name="Followed Hyperlink" xfId="28331" builtinId="9" hidden="1"/>
    <cellStyle name="Followed Hyperlink" xfId="28332" builtinId="9" hidden="1"/>
    <cellStyle name="Followed Hyperlink" xfId="28333" builtinId="9" hidden="1"/>
    <cellStyle name="Followed Hyperlink" xfId="28334" builtinId="9" hidden="1"/>
    <cellStyle name="Followed Hyperlink" xfId="28335" builtinId="9" hidden="1"/>
    <cellStyle name="Followed Hyperlink" xfId="28336" builtinId="9" hidden="1"/>
    <cellStyle name="Followed Hyperlink" xfId="28337" builtinId="9" hidden="1"/>
    <cellStyle name="Followed Hyperlink" xfId="28338" builtinId="9" hidden="1"/>
    <cellStyle name="Followed Hyperlink" xfId="28339" builtinId="9" hidden="1"/>
    <cellStyle name="Followed Hyperlink" xfId="28340" builtinId="9" hidden="1"/>
    <cellStyle name="Followed Hyperlink" xfId="28341" builtinId="9" hidden="1"/>
    <cellStyle name="Followed Hyperlink" xfId="28342" builtinId="9" hidden="1"/>
    <cellStyle name="Followed Hyperlink" xfId="28343" builtinId="9" hidden="1"/>
    <cellStyle name="Followed Hyperlink" xfId="28344" builtinId="9" hidden="1"/>
    <cellStyle name="Followed Hyperlink" xfId="28345" builtinId="9" hidden="1"/>
    <cellStyle name="Followed Hyperlink" xfId="28346" builtinId="9" hidden="1"/>
    <cellStyle name="Followed Hyperlink" xfId="28347" builtinId="9" hidden="1"/>
    <cellStyle name="Followed Hyperlink" xfId="28348" builtinId="9" hidden="1"/>
    <cellStyle name="Followed Hyperlink" xfId="28349" builtinId="9" hidden="1"/>
    <cellStyle name="Followed Hyperlink" xfId="28350" builtinId="9" hidden="1"/>
    <cellStyle name="Followed Hyperlink" xfId="28351" builtinId="9" hidden="1"/>
    <cellStyle name="Followed Hyperlink" xfId="28352" builtinId="9" hidden="1"/>
    <cellStyle name="Followed Hyperlink" xfId="28353" builtinId="9" hidden="1"/>
    <cellStyle name="Followed Hyperlink" xfId="28354" builtinId="9" hidden="1"/>
    <cellStyle name="Followed Hyperlink" xfId="28355" builtinId="9" hidden="1"/>
    <cellStyle name="Followed Hyperlink" xfId="28356" builtinId="9" hidden="1"/>
    <cellStyle name="Followed Hyperlink" xfId="28357" builtinId="9" hidden="1"/>
    <cellStyle name="Followed Hyperlink" xfId="28358" builtinId="9" hidden="1"/>
    <cellStyle name="Followed Hyperlink" xfId="28359" builtinId="9" hidden="1"/>
    <cellStyle name="Followed Hyperlink" xfId="28360" builtinId="9" hidden="1"/>
    <cellStyle name="Followed Hyperlink" xfId="28361" builtinId="9" hidden="1"/>
    <cellStyle name="Followed Hyperlink" xfId="28168" builtinId="9" hidden="1"/>
    <cellStyle name="Followed Hyperlink" xfId="28184" builtinId="9" hidden="1"/>
    <cellStyle name="Followed Hyperlink" xfId="28187" builtinId="9" hidden="1"/>
    <cellStyle name="Followed Hyperlink" xfId="28108" builtinId="9" hidden="1"/>
    <cellStyle name="Followed Hyperlink" xfId="28106" builtinId="9" hidden="1"/>
    <cellStyle name="Followed Hyperlink" xfId="28191" builtinId="9" hidden="1"/>
    <cellStyle name="Followed Hyperlink" xfId="28183" builtinId="9" hidden="1"/>
    <cellStyle name="Followed Hyperlink" xfId="28193" builtinId="9" hidden="1"/>
    <cellStyle name="Followed Hyperlink" xfId="28194" builtinId="9" hidden="1"/>
    <cellStyle name="Followed Hyperlink" xfId="28188" builtinId="9" hidden="1"/>
    <cellStyle name="Followed Hyperlink" xfId="28185" builtinId="9" hidden="1"/>
    <cellStyle name="Followed Hyperlink" xfId="28190" builtinId="9" hidden="1"/>
    <cellStyle name="Followed Hyperlink" xfId="28215" builtinId="9" hidden="1"/>
    <cellStyle name="Followed Hyperlink" xfId="28208" builtinId="9" hidden="1"/>
    <cellStyle name="Followed Hyperlink" xfId="28201" builtinId="9" hidden="1"/>
    <cellStyle name="Followed Hyperlink" xfId="28217" builtinId="9" hidden="1"/>
    <cellStyle name="Followed Hyperlink" xfId="28206" builtinId="9" hidden="1"/>
    <cellStyle name="Followed Hyperlink" xfId="28189" builtinId="9" hidden="1"/>
    <cellStyle name="Followed Hyperlink" xfId="28203" builtinId="9" hidden="1"/>
    <cellStyle name="Followed Hyperlink" xfId="28109" builtinId="9" hidden="1"/>
    <cellStyle name="Followed Hyperlink" xfId="28212" builtinId="9" hidden="1"/>
    <cellStyle name="Followed Hyperlink" xfId="28205" builtinId="9" hidden="1"/>
    <cellStyle name="Followed Hyperlink" xfId="28107" builtinId="9" hidden="1"/>
    <cellStyle name="Followed Hyperlink" xfId="28210" builtinId="9" hidden="1"/>
    <cellStyle name="Followed Hyperlink" xfId="28207" builtinId="9" hidden="1"/>
    <cellStyle name="Followed Hyperlink" xfId="28200" builtinId="9" hidden="1"/>
    <cellStyle name="Followed Hyperlink" xfId="28216" builtinId="9" hidden="1"/>
    <cellStyle name="Followed Hyperlink" xfId="28209" builtinId="9" hidden="1"/>
    <cellStyle name="Followed Hyperlink" xfId="28199" builtinId="9" hidden="1"/>
    <cellStyle name="Followed Hyperlink" xfId="28211" builtinId="9" hidden="1"/>
    <cellStyle name="Followed Hyperlink" xfId="28204" builtinId="9" hidden="1"/>
    <cellStyle name="Followed Hyperlink" xfId="28198" builtinId="9" hidden="1"/>
    <cellStyle name="Followed Hyperlink" xfId="28213" builtinId="9" hidden="1"/>
    <cellStyle name="Followed Hyperlink" xfId="28202" builtinId="9" hidden="1"/>
    <cellStyle name="Followed Hyperlink" xfId="28214" builtinId="9" hidden="1"/>
    <cellStyle name="Followed Hyperlink" xfId="28362" builtinId="9" hidden="1"/>
    <cellStyle name="Followed Hyperlink" xfId="28363" builtinId="9" hidden="1"/>
    <cellStyle name="Followed Hyperlink" xfId="28364" builtinId="9" hidden="1"/>
    <cellStyle name="Followed Hyperlink" xfId="28365" builtinId="9" hidden="1"/>
    <cellStyle name="Followed Hyperlink" xfId="28366" builtinId="9" hidden="1"/>
    <cellStyle name="Followed Hyperlink" xfId="28367" builtinId="9" hidden="1"/>
    <cellStyle name="Followed Hyperlink" xfId="28368" builtinId="9" hidden="1"/>
    <cellStyle name="Followed Hyperlink" xfId="28369" builtinId="9" hidden="1"/>
    <cellStyle name="Followed Hyperlink" xfId="28370" builtinId="9" hidden="1"/>
    <cellStyle name="Followed Hyperlink" xfId="28371" builtinId="9" hidden="1"/>
    <cellStyle name="Followed Hyperlink" xfId="28372" builtinId="9" hidden="1"/>
    <cellStyle name="Followed Hyperlink" xfId="28373" builtinId="9" hidden="1"/>
    <cellStyle name="Followed Hyperlink" xfId="28374" builtinId="9" hidden="1"/>
    <cellStyle name="Followed Hyperlink" xfId="28375" builtinId="9" hidden="1"/>
    <cellStyle name="Followed Hyperlink" xfId="28376" builtinId="9" hidden="1"/>
    <cellStyle name="Followed Hyperlink" xfId="28377" builtinId="9" hidden="1"/>
    <cellStyle name="Followed Hyperlink" xfId="28378" builtinId="9" hidden="1"/>
    <cellStyle name="Followed Hyperlink" xfId="28379" builtinId="9" hidden="1"/>
    <cellStyle name="Followed Hyperlink" xfId="28380" builtinId="9" hidden="1"/>
    <cellStyle name="Followed Hyperlink" xfId="28381" builtinId="9" hidden="1"/>
    <cellStyle name="Followed Hyperlink" xfId="28382" builtinId="9" hidden="1"/>
    <cellStyle name="Followed Hyperlink" xfId="28383" builtinId="9" hidden="1"/>
    <cellStyle name="Followed Hyperlink" xfId="28385" builtinId="9" hidden="1"/>
    <cellStyle name="Followed Hyperlink" xfId="28386" builtinId="9" hidden="1"/>
    <cellStyle name="Followed Hyperlink" xfId="28387" builtinId="9" hidden="1"/>
    <cellStyle name="Followed Hyperlink" xfId="28388" builtinId="9" hidden="1"/>
    <cellStyle name="Followed Hyperlink" xfId="28389" builtinId="9" hidden="1"/>
    <cellStyle name="Followed Hyperlink" xfId="28390" builtinId="9" hidden="1"/>
    <cellStyle name="Followed Hyperlink" xfId="28391" builtinId="9" hidden="1"/>
    <cellStyle name="Followed Hyperlink" xfId="28392" builtinId="9" hidden="1"/>
    <cellStyle name="Followed Hyperlink" xfId="28393" builtinId="9" hidden="1"/>
    <cellStyle name="Followed Hyperlink" xfId="28394" builtinId="9" hidden="1"/>
    <cellStyle name="Followed Hyperlink" xfId="28395" builtinId="9" hidden="1"/>
    <cellStyle name="Followed Hyperlink" xfId="28396" builtinId="9" hidden="1"/>
    <cellStyle name="Followed Hyperlink" xfId="28397" builtinId="9" hidden="1"/>
    <cellStyle name="Followed Hyperlink" xfId="28398" builtinId="9" hidden="1"/>
    <cellStyle name="Followed Hyperlink" xfId="28433" builtinId="9" hidden="1"/>
    <cellStyle name="Followed Hyperlink" xfId="28432" builtinId="9" hidden="1"/>
    <cellStyle name="Followed Hyperlink" xfId="28195" builtinId="9" hidden="1"/>
    <cellStyle name="Followed Hyperlink" xfId="28196" builtinId="9" hidden="1"/>
    <cellStyle name="Followed Hyperlink" xfId="28407" builtinId="9" hidden="1"/>
    <cellStyle name="Followed Hyperlink" xfId="28405" builtinId="9" hidden="1"/>
    <cellStyle name="Followed Hyperlink" xfId="28384" builtinId="9" hidden="1"/>
    <cellStyle name="Followed Hyperlink" xfId="28402" builtinId="9" hidden="1"/>
    <cellStyle name="Followed Hyperlink" xfId="28401" builtinId="9" hidden="1"/>
    <cellStyle name="Followed Hyperlink" xfId="28400" builtinId="9" hidden="1"/>
    <cellStyle name="Followed Hyperlink" xfId="28399" builtinId="9" hidden="1"/>
    <cellStyle name="Followed Hyperlink" xfId="28403" builtinId="9" hidden="1"/>
    <cellStyle name="Followed Hyperlink" xfId="28409" builtinId="9" hidden="1"/>
    <cellStyle name="Followed Hyperlink" xfId="28408" builtinId="9" hidden="1"/>
    <cellStyle name="Followed Hyperlink" xfId="28406" builtinId="9" hidden="1"/>
    <cellStyle name="Followed Hyperlink" xfId="28404" builtinId="9" hidden="1"/>
    <cellStyle name="Followed Hyperlink" xfId="28428" builtinId="9" hidden="1"/>
    <cellStyle name="Followed Hyperlink" xfId="28424" builtinId="9" hidden="1"/>
    <cellStyle name="Followed Hyperlink" xfId="28420" builtinId="9" hidden="1"/>
    <cellStyle name="Followed Hyperlink" xfId="28416" builtinId="9" hidden="1"/>
    <cellStyle name="Followed Hyperlink" xfId="28412" builtinId="9" hidden="1"/>
    <cellStyle name="Followed Hyperlink" xfId="28192" builtinId="9" hidden="1"/>
    <cellStyle name="Followed Hyperlink" xfId="28431" builtinId="9" hidden="1"/>
    <cellStyle name="Followed Hyperlink" xfId="28427" builtinId="9" hidden="1"/>
    <cellStyle name="Followed Hyperlink" xfId="28423" builtinId="9" hidden="1"/>
    <cellStyle name="Followed Hyperlink" xfId="28419" builtinId="9" hidden="1"/>
    <cellStyle name="Followed Hyperlink" xfId="28415" builtinId="9" hidden="1"/>
    <cellStyle name="Followed Hyperlink" xfId="28411" builtinId="9" hidden="1"/>
    <cellStyle name="Followed Hyperlink" xfId="28430" builtinId="9" hidden="1"/>
    <cellStyle name="Followed Hyperlink" xfId="28426" builtinId="9" hidden="1"/>
    <cellStyle name="Followed Hyperlink" xfId="28422" builtinId="9" hidden="1"/>
    <cellStyle name="Followed Hyperlink" xfId="28418" builtinId="9" hidden="1"/>
    <cellStyle name="Followed Hyperlink" xfId="28414" builtinId="9" hidden="1"/>
    <cellStyle name="Followed Hyperlink" xfId="28434" builtinId="9" hidden="1"/>
    <cellStyle name="Followed Hyperlink" xfId="28186" builtinId="9" hidden="1"/>
    <cellStyle name="Followed Hyperlink" xfId="28429" builtinId="9" hidden="1"/>
    <cellStyle name="Followed Hyperlink" xfId="28425" builtinId="9" hidden="1"/>
    <cellStyle name="Followed Hyperlink" xfId="28421" builtinId="9" hidden="1"/>
    <cellStyle name="Followed Hyperlink" xfId="28417" builtinId="9" hidden="1"/>
    <cellStyle name="Followed Hyperlink" xfId="28413" builtinId="9" hidden="1"/>
    <cellStyle name="Followed Hyperlink" xfId="28410" builtinId="9" hidden="1"/>
    <cellStyle name="Followed Hyperlink" xfId="28435" builtinId="9" hidden="1"/>
    <cellStyle name="Followed Hyperlink" xfId="28436" builtinId="9" hidden="1"/>
    <cellStyle name="Followed Hyperlink" xfId="28437" builtinId="9" hidden="1"/>
    <cellStyle name="Followed Hyperlink" xfId="28438" builtinId="9" hidden="1"/>
    <cellStyle name="Followed Hyperlink" xfId="28439" builtinId="9" hidden="1"/>
    <cellStyle name="Followed Hyperlink" xfId="28440" builtinId="9" hidden="1"/>
    <cellStyle name="Followed Hyperlink" xfId="28441" builtinId="9" hidden="1"/>
    <cellStyle name="Followed Hyperlink" xfId="28442" builtinId="9" hidden="1"/>
    <cellStyle name="Followed Hyperlink" xfId="28443" builtinId="9" hidden="1"/>
    <cellStyle name="Followed Hyperlink" xfId="28444" builtinId="9" hidden="1"/>
    <cellStyle name="Followed Hyperlink" xfId="28445" builtinId="9" hidden="1"/>
    <cellStyle name="Followed Hyperlink" xfId="28446" builtinId="9" hidden="1"/>
    <cellStyle name="Followed Hyperlink" xfId="28447" builtinId="9" hidden="1"/>
    <cellStyle name="Followed Hyperlink" xfId="28448" builtinId="9" hidden="1"/>
    <cellStyle name="Followed Hyperlink" xfId="28449" builtinId="9" hidden="1"/>
    <cellStyle name="Followed Hyperlink" xfId="28450" builtinId="9" hidden="1"/>
    <cellStyle name="Followed Hyperlink" xfId="28451" builtinId="9" hidden="1"/>
    <cellStyle name="Followed Hyperlink" xfId="28452" builtinId="9" hidden="1"/>
    <cellStyle name="Followed Hyperlink" xfId="28453" builtinId="9" hidden="1"/>
    <cellStyle name="Followed Hyperlink" xfId="28454" builtinId="9" hidden="1"/>
    <cellStyle name="Followed Hyperlink" xfId="28455" builtinId="9" hidden="1"/>
    <cellStyle name="Followed Hyperlink" xfId="28456" builtinId="9" hidden="1"/>
    <cellStyle name="Followed Hyperlink" xfId="28457" builtinId="9" hidden="1"/>
    <cellStyle name="Followed Hyperlink" xfId="28458" builtinId="9" hidden="1"/>
    <cellStyle name="Followed Hyperlink" xfId="28459" builtinId="9" hidden="1"/>
    <cellStyle name="Followed Hyperlink" xfId="28460" builtinId="9" hidden="1"/>
    <cellStyle name="Followed Hyperlink" xfId="28461" builtinId="9" hidden="1"/>
    <cellStyle name="Followed Hyperlink" xfId="28462" builtinId="9" hidden="1"/>
    <cellStyle name="Followed Hyperlink" xfId="28463" builtinId="9" hidden="1"/>
    <cellStyle name="Followed Hyperlink" xfId="28464" builtinId="9" hidden="1"/>
    <cellStyle name="Followed Hyperlink" xfId="28465" builtinId="9" hidden="1"/>
    <cellStyle name="Followed Hyperlink" xfId="28468" builtinId="9" hidden="1"/>
    <cellStyle name="Followed Hyperlink" xfId="28469" builtinId="9" hidden="1"/>
    <cellStyle name="Followed Hyperlink" xfId="28470" builtinId="9" hidden="1"/>
    <cellStyle name="Followed Hyperlink" xfId="28471" builtinId="9" hidden="1"/>
    <cellStyle name="Followed Hyperlink" xfId="28472" builtinId="9" hidden="1"/>
    <cellStyle name="Followed Hyperlink" xfId="28473" builtinId="9" hidden="1"/>
    <cellStyle name="Followed Hyperlink" xfId="28474" builtinId="9" hidden="1"/>
    <cellStyle name="Followed Hyperlink" xfId="28475" builtinId="9" hidden="1"/>
    <cellStyle name="Followed Hyperlink" xfId="28476" builtinId="9" hidden="1"/>
    <cellStyle name="Followed Hyperlink" xfId="28477" builtinId="9" hidden="1"/>
    <cellStyle name="Followed Hyperlink" xfId="28478" builtinId="9" hidden="1"/>
    <cellStyle name="Followed Hyperlink" xfId="28479" builtinId="9" hidden="1"/>
    <cellStyle name="Followed Hyperlink" xfId="28480" builtinId="9" hidden="1"/>
    <cellStyle name="Followed Hyperlink" xfId="28481" builtinId="9" hidden="1"/>
    <cellStyle name="Followed Hyperlink" xfId="28482" builtinId="9" hidden="1"/>
    <cellStyle name="Followed Hyperlink" xfId="28483" builtinId="9" hidden="1"/>
    <cellStyle name="Followed Hyperlink" xfId="28484" builtinId="9" hidden="1"/>
    <cellStyle name="Followed Hyperlink" xfId="28485" builtinId="9" hidden="1"/>
    <cellStyle name="Followed Hyperlink" xfId="28486" builtinId="9" hidden="1"/>
    <cellStyle name="Followed Hyperlink" xfId="28487" builtinId="9" hidden="1"/>
    <cellStyle name="Followed Hyperlink" xfId="28488" builtinId="9" hidden="1"/>
    <cellStyle name="Followed Hyperlink" xfId="28489" builtinId="9" hidden="1"/>
    <cellStyle name="Followed Hyperlink" xfId="28490" builtinId="9" hidden="1"/>
    <cellStyle name="Followed Hyperlink" xfId="28491" builtinId="9" hidden="1"/>
    <cellStyle name="Followed Hyperlink" xfId="28492" builtinId="9" hidden="1"/>
    <cellStyle name="Followed Hyperlink" xfId="28493" builtinId="9" hidden="1"/>
    <cellStyle name="Followed Hyperlink" xfId="28494" builtinId="9" hidden="1"/>
    <cellStyle name="Followed Hyperlink" xfId="28495" builtinId="9" hidden="1"/>
    <cellStyle name="Followed Hyperlink" xfId="28496" builtinId="9" hidden="1"/>
    <cellStyle name="Followed Hyperlink" xfId="28497" builtinId="9" hidden="1"/>
    <cellStyle name="Followed Hyperlink" xfId="28498" builtinId="9" hidden="1"/>
    <cellStyle name="Followed Hyperlink" xfId="28499" builtinId="9" hidden="1"/>
    <cellStyle name="Followed Hyperlink" xfId="28500" builtinId="9" hidden="1"/>
    <cellStyle name="Followed Hyperlink" xfId="28501" builtinId="9" hidden="1"/>
    <cellStyle name="Followed Hyperlink" xfId="28502" builtinId="9" hidden="1"/>
    <cellStyle name="Followed Hyperlink" xfId="28503" builtinId="9" hidden="1"/>
    <cellStyle name="Followed Hyperlink" xfId="28504" builtinId="9" hidden="1"/>
    <cellStyle name="Followed Hyperlink" xfId="28505" builtinId="9" hidden="1"/>
    <cellStyle name="Followed Hyperlink" xfId="28506" builtinId="9" hidden="1"/>
    <cellStyle name="Followed Hyperlink" xfId="28507" builtinId="9" hidden="1"/>
    <cellStyle name="Followed Hyperlink" xfId="28508" builtinId="9" hidden="1"/>
    <cellStyle name="Followed Hyperlink" xfId="28509" builtinId="9" hidden="1"/>
    <cellStyle name="Followed Hyperlink" xfId="28510" builtinId="9" hidden="1"/>
    <cellStyle name="Followed Hyperlink" xfId="28511" builtinId="9" hidden="1"/>
    <cellStyle name="Followed Hyperlink" xfId="28512" builtinId="9" hidden="1"/>
    <cellStyle name="Followed Hyperlink" xfId="28513" builtinId="9" hidden="1"/>
    <cellStyle name="Followed Hyperlink" xfId="28514" builtinId="9" hidden="1"/>
    <cellStyle name="Followed Hyperlink" xfId="28515" builtinId="9" hidden="1"/>
    <cellStyle name="Followed Hyperlink" xfId="28516" builtinId="9" hidden="1"/>
    <cellStyle name="Followed Hyperlink" xfId="28517" builtinId="9" hidden="1"/>
    <cellStyle name="Followed Hyperlink" xfId="28518" builtinId="9" hidden="1"/>
    <cellStyle name="Followed Hyperlink" xfId="28519" builtinId="9" hidden="1"/>
    <cellStyle name="Followed Hyperlink" xfId="28520" builtinId="9" hidden="1"/>
    <cellStyle name="Followed Hyperlink" xfId="28521" builtinId="9" hidden="1"/>
    <cellStyle name="Followed Hyperlink" xfId="28522" builtinId="9" hidden="1"/>
    <cellStyle name="Followed Hyperlink" xfId="28523" builtinId="9" hidden="1"/>
    <cellStyle name="Followed Hyperlink" xfId="28524" builtinId="9" hidden="1"/>
    <cellStyle name="Followed Hyperlink" xfId="28525" builtinId="9" hidden="1"/>
    <cellStyle name="Followed Hyperlink" xfId="28526" builtinId="9" hidden="1"/>
    <cellStyle name="Followed Hyperlink" xfId="28527" builtinId="9" hidden="1"/>
    <cellStyle name="Followed Hyperlink" xfId="28528" builtinId="9" hidden="1"/>
    <cellStyle name="Followed Hyperlink" xfId="28529" builtinId="9" hidden="1"/>
    <cellStyle name="Followed Hyperlink" xfId="28530" builtinId="9" hidden="1"/>
    <cellStyle name="Followed Hyperlink" xfId="28531" builtinId="9" hidden="1"/>
    <cellStyle name="Followed Hyperlink" xfId="28532" builtinId="9" hidden="1"/>
    <cellStyle name="Followed Hyperlink" xfId="28533" builtinId="9" hidden="1"/>
    <cellStyle name="Followed Hyperlink" xfId="28534" builtinId="9" hidden="1"/>
    <cellStyle name="Followed Hyperlink" xfId="28535" builtinId="9" hidden="1"/>
    <cellStyle name="Followed Hyperlink" xfId="28536" builtinId="9" hidden="1"/>
    <cellStyle name="Followed Hyperlink" xfId="28537" builtinId="9" hidden="1"/>
    <cellStyle name="Followed Hyperlink" xfId="28538" builtinId="9" hidden="1"/>
    <cellStyle name="Followed Hyperlink" xfId="28539" builtinId="9" hidden="1"/>
    <cellStyle name="Followed Hyperlink" xfId="28698" builtinId="9" hidden="1"/>
    <cellStyle name="Followed Hyperlink" xfId="28699" builtinId="9" hidden="1"/>
    <cellStyle name="Followed Hyperlink" xfId="28700" builtinId="9" hidden="1"/>
    <cellStyle name="Followed Hyperlink" xfId="28701" builtinId="9" hidden="1"/>
    <cellStyle name="Followed Hyperlink" xfId="28702" builtinId="9" hidden="1"/>
    <cellStyle name="Followed Hyperlink" xfId="28703" builtinId="9" hidden="1"/>
    <cellStyle name="Followed Hyperlink" xfId="28704" builtinId="9" hidden="1"/>
    <cellStyle name="Followed Hyperlink" xfId="28705" builtinId="9" hidden="1"/>
    <cellStyle name="Followed Hyperlink" xfId="28706" builtinId="9" hidden="1"/>
    <cellStyle name="Followed Hyperlink" xfId="28707" builtinId="9" hidden="1"/>
    <cellStyle name="Followed Hyperlink" xfId="28708" builtinId="9" hidden="1"/>
    <cellStyle name="Followed Hyperlink" xfId="28709" builtinId="9" hidden="1"/>
    <cellStyle name="Followed Hyperlink" xfId="28710" builtinId="9" hidden="1"/>
    <cellStyle name="Followed Hyperlink" xfId="28711" builtinId="9" hidden="1"/>
    <cellStyle name="Followed Hyperlink" xfId="28712" builtinId="9" hidden="1"/>
    <cellStyle name="Followed Hyperlink" xfId="28713" builtinId="9" hidden="1"/>
    <cellStyle name="Followed Hyperlink" xfId="28714" builtinId="9" hidden="1"/>
    <cellStyle name="Followed Hyperlink" xfId="28715" builtinId="9" hidden="1"/>
    <cellStyle name="Followed Hyperlink" xfId="28716" builtinId="9" hidden="1"/>
    <cellStyle name="Followed Hyperlink" xfId="28717" builtinId="9" hidden="1"/>
    <cellStyle name="Followed Hyperlink" xfId="28718" builtinId="9" hidden="1"/>
    <cellStyle name="Followed Hyperlink" xfId="28719" builtinId="9" hidden="1"/>
    <cellStyle name="Followed Hyperlink" xfId="28720" builtinId="9" hidden="1"/>
    <cellStyle name="Followed Hyperlink" xfId="28721" builtinId="9" hidden="1"/>
    <cellStyle name="Followed Hyperlink" xfId="28722" builtinId="9" hidden="1"/>
    <cellStyle name="Followed Hyperlink" xfId="28723" builtinId="9" hidden="1"/>
    <cellStyle name="Followed Hyperlink" xfId="28724" builtinId="9" hidden="1"/>
    <cellStyle name="Followed Hyperlink" xfId="28725" builtinId="9" hidden="1"/>
    <cellStyle name="Followed Hyperlink" xfId="28726" builtinId="9" hidden="1"/>
    <cellStyle name="Followed Hyperlink" xfId="28727" builtinId="9" hidden="1"/>
    <cellStyle name="Followed Hyperlink" xfId="28728" builtinId="9" hidden="1"/>
    <cellStyle name="Followed Hyperlink" xfId="28729" builtinId="9" hidden="1"/>
    <cellStyle name="Followed Hyperlink" xfId="28730" builtinId="9" hidden="1"/>
    <cellStyle name="Followed Hyperlink" xfId="28731" builtinId="9" hidden="1"/>
    <cellStyle name="Followed Hyperlink" xfId="28732" builtinId="9" hidden="1"/>
    <cellStyle name="Followed Hyperlink" xfId="28733" builtinId="9" hidden="1"/>
    <cellStyle name="Followed Hyperlink" xfId="28734" builtinId="9" hidden="1"/>
    <cellStyle name="Followed Hyperlink" xfId="28735" builtinId="9" hidden="1"/>
    <cellStyle name="Followed Hyperlink" xfId="28736" builtinId="9" hidden="1"/>
    <cellStyle name="Followed Hyperlink" xfId="28737" builtinId="9" hidden="1"/>
    <cellStyle name="Followed Hyperlink" xfId="28738" builtinId="9" hidden="1"/>
    <cellStyle name="Followed Hyperlink" xfId="28739" builtinId="9" hidden="1"/>
    <cellStyle name="Followed Hyperlink" xfId="28740" builtinId="9" hidden="1"/>
    <cellStyle name="Followed Hyperlink" xfId="28741" builtinId="9" hidden="1"/>
    <cellStyle name="Followed Hyperlink" xfId="28742" builtinId="9" hidden="1"/>
    <cellStyle name="Followed Hyperlink" xfId="28743" builtinId="9" hidden="1"/>
    <cellStyle name="Followed Hyperlink" xfId="28744" builtinId="9" hidden="1"/>
    <cellStyle name="Followed Hyperlink" xfId="28745" builtinId="9" hidden="1"/>
    <cellStyle name="Followed Hyperlink" xfId="28746" builtinId="9" hidden="1"/>
    <cellStyle name="Followed Hyperlink" xfId="28747" builtinId="9" hidden="1"/>
    <cellStyle name="Followed Hyperlink" xfId="28748" builtinId="9" hidden="1"/>
    <cellStyle name="Followed Hyperlink" xfId="28749" builtinId="9" hidden="1"/>
    <cellStyle name="Followed Hyperlink" xfId="28750" builtinId="9" hidden="1"/>
    <cellStyle name="Followed Hyperlink" xfId="28751" builtinId="9" hidden="1"/>
    <cellStyle name="Followed Hyperlink" xfId="28752" builtinId="9" hidden="1"/>
    <cellStyle name="Followed Hyperlink" xfId="28753" builtinId="9" hidden="1"/>
    <cellStyle name="Followed Hyperlink" xfId="28754" builtinId="9" hidden="1"/>
    <cellStyle name="Followed Hyperlink" xfId="28755" builtinId="9" hidden="1"/>
    <cellStyle name="Followed Hyperlink" xfId="28756" builtinId="9" hidden="1"/>
    <cellStyle name="Followed Hyperlink" xfId="28757" builtinId="9" hidden="1"/>
    <cellStyle name="Followed Hyperlink" xfId="28758" builtinId="9" hidden="1"/>
    <cellStyle name="Followed Hyperlink" xfId="28759" builtinId="9" hidden="1"/>
    <cellStyle name="Followed Hyperlink" xfId="28760" builtinId="9" hidden="1"/>
    <cellStyle name="Followed Hyperlink" xfId="28761" builtinId="9" hidden="1"/>
    <cellStyle name="Followed Hyperlink" xfId="28762" builtinId="9" hidden="1"/>
    <cellStyle name="Followed Hyperlink" xfId="28763" builtinId="9" hidden="1"/>
    <cellStyle name="Followed Hyperlink" xfId="28764" builtinId="9" hidden="1"/>
    <cellStyle name="Followed Hyperlink" xfId="28765" builtinId="9" hidden="1"/>
    <cellStyle name="Followed Hyperlink" xfId="28766" builtinId="9" hidden="1"/>
    <cellStyle name="Followed Hyperlink" xfId="28767" builtinId="9" hidden="1"/>
    <cellStyle name="Followed Hyperlink" xfId="28768" builtinId="9" hidden="1"/>
    <cellStyle name="Followed Hyperlink" xfId="28769" builtinId="9" hidden="1"/>
    <cellStyle name="Followed Hyperlink" xfId="28803" builtinId="9" hidden="1"/>
    <cellStyle name="Followed Hyperlink" xfId="28804" builtinId="9" hidden="1"/>
    <cellStyle name="Followed Hyperlink" xfId="28805" builtinId="9" hidden="1"/>
    <cellStyle name="Followed Hyperlink" xfId="28806" builtinId="9" hidden="1"/>
    <cellStyle name="Followed Hyperlink" xfId="28807" builtinId="9" hidden="1"/>
    <cellStyle name="Followed Hyperlink" xfId="28808" builtinId="9" hidden="1"/>
    <cellStyle name="Followed Hyperlink" xfId="28809" builtinId="9" hidden="1"/>
    <cellStyle name="Followed Hyperlink" xfId="28810" builtinId="9" hidden="1"/>
    <cellStyle name="Followed Hyperlink" xfId="28811" builtinId="9" hidden="1"/>
    <cellStyle name="Followed Hyperlink" xfId="28812" builtinId="9" hidden="1"/>
    <cellStyle name="Followed Hyperlink" xfId="28813" builtinId="9" hidden="1"/>
    <cellStyle name="Followed Hyperlink" xfId="28814" builtinId="9" hidden="1"/>
    <cellStyle name="Followed Hyperlink" xfId="28815" builtinId="9" hidden="1"/>
    <cellStyle name="Followed Hyperlink" xfId="28816" builtinId="9" hidden="1"/>
    <cellStyle name="Followed Hyperlink" xfId="28817" builtinId="9" hidden="1"/>
    <cellStyle name="Followed Hyperlink" xfId="28818" builtinId="9" hidden="1"/>
    <cellStyle name="Followed Hyperlink" xfId="28819" builtinId="9" hidden="1"/>
    <cellStyle name="Followed Hyperlink" xfId="28820" builtinId="9" hidden="1"/>
    <cellStyle name="Followed Hyperlink" xfId="28821" builtinId="9" hidden="1"/>
    <cellStyle name="Followed Hyperlink" xfId="28822" builtinId="9" hidden="1"/>
    <cellStyle name="Followed Hyperlink" xfId="28823" builtinId="9" hidden="1"/>
    <cellStyle name="Followed Hyperlink" xfId="28824" builtinId="9" hidden="1"/>
    <cellStyle name="Followed Hyperlink" xfId="28825" builtinId="9" hidden="1"/>
    <cellStyle name="Followed Hyperlink" xfId="28826" builtinId="9" hidden="1"/>
    <cellStyle name="Followed Hyperlink" xfId="28827" builtinId="9" hidden="1"/>
    <cellStyle name="Followed Hyperlink" xfId="28828" builtinId="9" hidden="1"/>
    <cellStyle name="Followed Hyperlink" xfId="28829" builtinId="9" hidden="1"/>
    <cellStyle name="Followed Hyperlink" xfId="28830" builtinId="9" hidden="1"/>
    <cellStyle name="Followed Hyperlink" xfId="28831" builtinId="9" hidden="1"/>
    <cellStyle name="Followed Hyperlink" xfId="28832" builtinId="9" hidden="1"/>
    <cellStyle name="Followed Hyperlink" xfId="28833" builtinId="9" hidden="1"/>
    <cellStyle name="Followed Hyperlink" xfId="28834" builtinId="9" hidden="1"/>
    <cellStyle name="Followed Hyperlink" xfId="28835" builtinId="9" hidden="1"/>
    <cellStyle name="Followed Hyperlink" xfId="28836" builtinId="9" hidden="1"/>
    <cellStyle name="Followed Hyperlink" xfId="28837" builtinId="9" hidden="1"/>
    <cellStyle name="Followed Hyperlink" xfId="28838" builtinId="9" hidden="1"/>
    <cellStyle name="Followed Hyperlink" xfId="28839" builtinId="9" hidden="1"/>
    <cellStyle name="Followed Hyperlink" xfId="28840" builtinId="9" hidden="1"/>
    <cellStyle name="Followed Hyperlink" xfId="28841" builtinId="9" hidden="1"/>
    <cellStyle name="Followed Hyperlink" xfId="28842" builtinId="9" hidden="1"/>
    <cellStyle name="Followed Hyperlink" xfId="28843" builtinId="9" hidden="1"/>
    <cellStyle name="Followed Hyperlink" xfId="28844" builtinId="9" hidden="1"/>
    <cellStyle name="Followed Hyperlink" xfId="28845" builtinId="9" hidden="1"/>
    <cellStyle name="Followed Hyperlink" xfId="28846" builtinId="9" hidden="1"/>
    <cellStyle name="Followed Hyperlink" xfId="28847" builtinId="9" hidden="1"/>
    <cellStyle name="Followed Hyperlink" xfId="28848" builtinId="9" hidden="1"/>
    <cellStyle name="Followed Hyperlink" xfId="28849" builtinId="9" hidden="1"/>
    <cellStyle name="Followed Hyperlink" xfId="28850" builtinId="9" hidden="1"/>
    <cellStyle name="Followed Hyperlink" xfId="28851" builtinId="9" hidden="1"/>
    <cellStyle name="Followed Hyperlink" xfId="28852" builtinId="9" hidden="1"/>
    <cellStyle name="Followed Hyperlink" xfId="28853" builtinId="9" hidden="1"/>
    <cellStyle name="Followed Hyperlink" xfId="28854" builtinId="9" hidden="1"/>
    <cellStyle name="Followed Hyperlink" xfId="28855" builtinId="9" hidden="1"/>
    <cellStyle name="Followed Hyperlink" xfId="28856" builtinId="9" hidden="1"/>
    <cellStyle name="Followed Hyperlink" xfId="28857" builtinId="9" hidden="1"/>
    <cellStyle name="Followed Hyperlink" xfId="28858" builtinId="9" hidden="1"/>
    <cellStyle name="Followed Hyperlink" xfId="28859" builtinId="9" hidden="1"/>
    <cellStyle name="Followed Hyperlink" xfId="28860" builtinId="9" hidden="1"/>
    <cellStyle name="Followed Hyperlink" xfId="28861" builtinId="9" hidden="1"/>
    <cellStyle name="Followed Hyperlink" xfId="28862" builtinId="9" hidden="1"/>
    <cellStyle name="Followed Hyperlink" xfId="28863" builtinId="9" hidden="1"/>
    <cellStyle name="Followed Hyperlink" xfId="28864" builtinId="9" hidden="1"/>
    <cellStyle name="Followed Hyperlink" xfId="28865" builtinId="9" hidden="1"/>
    <cellStyle name="Followed Hyperlink" xfId="28866" builtinId="9" hidden="1"/>
    <cellStyle name="Followed Hyperlink" xfId="28867" builtinId="9" hidden="1"/>
    <cellStyle name="Followed Hyperlink" xfId="28868" builtinId="9" hidden="1"/>
    <cellStyle name="Followed Hyperlink" xfId="28869" builtinId="9" hidden="1"/>
    <cellStyle name="Followed Hyperlink" xfId="28870" builtinId="9" hidden="1"/>
    <cellStyle name="Followed Hyperlink" xfId="28871" builtinId="9" hidden="1"/>
    <cellStyle name="Followed Hyperlink" xfId="28872" builtinId="9" hidden="1"/>
    <cellStyle name="Followed Hyperlink" xfId="28873" builtinId="9" hidden="1"/>
    <cellStyle name="Followed Hyperlink" xfId="28874" builtinId="9" hidden="1"/>
    <cellStyle name="Followed Hyperlink" xfId="28775" builtinId="9" hidden="1"/>
    <cellStyle name="Followed Hyperlink" xfId="28780" builtinId="9" hidden="1"/>
    <cellStyle name="Followed Hyperlink" xfId="28772" builtinId="9" hidden="1"/>
    <cellStyle name="Followed Hyperlink" xfId="28781" builtinId="9" hidden="1"/>
    <cellStyle name="Followed Hyperlink" xfId="28771" builtinId="9" hidden="1"/>
    <cellStyle name="Followed Hyperlink" xfId="28778" builtinId="9" hidden="1"/>
    <cellStyle name="Followed Hyperlink" xfId="28697" builtinId="9" hidden="1"/>
    <cellStyle name="Followed Hyperlink" xfId="28777" builtinId="9" hidden="1"/>
    <cellStyle name="Followed Hyperlink" xfId="28770" builtinId="9" hidden="1"/>
    <cellStyle name="Followed Hyperlink" xfId="28776" builtinId="9" hidden="1"/>
    <cellStyle name="Followed Hyperlink" xfId="28799" builtinId="9" hidden="1"/>
    <cellStyle name="Followed Hyperlink" xfId="28779" builtinId="9" hidden="1"/>
    <cellStyle name="Followed Hyperlink" xfId="28774" builtinId="9" hidden="1"/>
    <cellStyle name="Followed Hyperlink" xfId="28773" builtinId="9" hidden="1"/>
    <cellStyle name="Followed Hyperlink" xfId="28782" builtinId="9" hidden="1"/>
    <cellStyle name="Followed Hyperlink" xfId="28796" builtinId="9" hidden="1"/>
    <cellStyle name="Followed Hyperlink" xfId="28794" builtinId="9" hidden="1"/>
    <cellStyle name="Followed Hyperlink" xfId="28787" builtinId="9" hidden="1"/>
    <cellStyle name="Followed Hyperlink" xfId="28802" builtinId="9" hidden="1"/>
    <cellStyle name="Followed Hyperlink" xfId="28792" builtinId="9" hidden="1"/>
    <cellStyle name="Followed Hyperlink" xfId="28877" builtinId="9" hidden="1"/>
    <cellStyle name="Followed Hyperlink" xfId="28785" builtinId="9" hidden="1"/>
    <cellStyle name="Followed Hyperlink" xfId="28800" builtinId="9" hidden="1"/>
    <cellStyle name="Followed Hyperlink" xfId="28797" builtinId="9" hidden="1"/>
    <cellStyle name="Followed Hyperlink" xfId="28791" builtinId="9" hidden="1"/>
    <cellStyle name="Followed Hyperlink" xfId="28696" builtinId="9" hidden="1"/>
    <cellStyle name="Followed Hyperlink" xfId="28876" builtinId="9" hidden="1"/>
    <cellStyle name="Followed Hyperlink" xfId="28789" builtinId="9" hidden="1"/>
    <cellStyle name="Followed Hyperlink" xfId="28786" builtinId="9" hidden="1"/>
    <cellStyle name="Followed Hyperlink" xfId="28801" builtinId="9" hidden="1"/>
    <cellStyle name="Followed Hyperlink" xfId="28795" builtinId="9" hidden="1"/>
    <cellStyle name="Followed Hyperlink" xfId="28784" builtinId="9" hidden="1"/>
    <cellStyle name="Followed Hyperlink" xfId="28875" builtinId="9" hidden="1"/>
    <cellStyle name="Followed Hyperlink" xfId="28793" builtinId="9" hidden="1"/>
    <cellStyle name="Followed Hyperlink" xfId="28790" builtinId="9" hidden="1"/>
    <cellStyle name="Followed Hyperlink" xfId="28783" builtinId="9" hidden="1"/>
    <cellStyle name="Followed Hyperlink" xfId="28798" builtinId="9" hidden="1"/>
    <cellStyle name="Followed Hyperlink" xfId="28788" builtinId="9" hidden="1"/>
    <cellStyle name="Followed Hyperlink" xfId="28878" builtinId="9" hidden="1"/>
    <cellStyle name="Followed Hyperlink" xfId="28879" builtinId="9" hidden="1"/>
    <cellStyle name="Followed Hyperlink" xfId="28880" builtinId="9" hidden="1"/>
    <cellStyle name="Followed Hyperlink" xfId="28881" builtinId="9" hidden="1"/>
    <cellStyle name="Followed Hyperlink" xfId="28882" builtinId="9" hidden="1"/>
    <cellStyle name="Followed Hyperlink" xfId="28883" builtinId="9" hidden="1"/>
    <cellStyle name="Followed Hyperlink" xfId="28884" builtinId="9" hidden="1"/>
    <cellStyle name="Followed Hyperlink" xfId="28885" builtinId="9" hidden="1"/>
    <cellStyle name="Followed Hyperlink" xfId="28886" builtinId="9" hidden="1"/>
    <cellStyle name="Followed Hyperlink" xfId="28887" builtinId="9" hidden="1"/>
    <cellStyle name="Followed Hyperlink" xfId="28888" builtinId="9" hidden="1"/>
    <cellStyle name="Followed Hyperlink" xfId="28889" builtinId="9" hidden="1"/>
    <cellStyle name="Followed Hyperlink" xfId="28890" builtinId="9" hidden="1"/>
    <cellStyle name="Followed Hyperlink" xfId="28891" builtinId="9" hidden="1"/>
    <cellStyle name="Followed Hyperlink" xfId="28892" builtinId="9" hidden="1"/>
    <cellStyle name="Followed Hyperlink" xfId="28893" builtinId="9" hidden="1"/>
    <cellStyle name="Followed Hyperlink" xfId="28894" builtinId="9" hidden="1"/>
    <cellStyle name="Followed Hyperlink" xfId="28895" builtinId="9" hidden="1"/>
    <cellStyle name="Followed Hyperlink" xfId="28896" builtinId="9" hidden="1"/>
    <cellStyle name="Followed Hyperlink" xfId="28897" builtinId="9" hidden="1"/>
    <cellStyle name="Followed Hyperlink" xfId="28898" builtinId="9" hidden="1"/>
    <cellStyle name="Followed Hyperlink" xfId="28899" builtinId="9" hidden="1"/>
    <cellStyle name="Followed Hyperlink" xfId="28900" builtinId="9" hidden="1"/>
    <cellStyle name="Followed Hyperlink" xfId="28901" builtinId="9" hidden="1"/>
    <cellStyle name="Followed Hyperlink" xfId="28902" builtinId="9" hidden="1"/>
    <cellStyle name="Followed Hyperlink" xfId="28903" builtinId="9" hidden="1"/>
    <cellStyle name="Followed Hyperlink" xfId="28904" builtinId="9" hidden="1"/>
    <cellStyle name="Followed Hyperlink" xfId="28905" builtinId="9" hidden="1"/>
    <cellStyle name="Followed Hyperlink" xfId="28906" builtinId="9" hidden="1"/>
    <cellStyle name="Followed Hyperlink" xfId="28907" builtinId="9" hidden="1"/>
    <cellStyle name="Followed Hyperlink" xfId="28908" builtinId="9" hidden="1"/>
    <cellStyle name="Followed Hyperlink" xfId="28909" builtinId="9" hidden="1"/>
    <cellStyle name="Followed Hyperlink" xfId="28910" builtinId="9" hidden="1"/>
    <cellStyle name="Followed Hyperlink" xfId="28911" builtinId="9" hidden="1"/>
    <cellStyle name="Followed Hyperlink" xfId="28916" builtinId="9" hidden="1"/>
    <cellStyle name="Followed Hyperlink" xfId="28917" builtinId="9" hidden="1"/>
    <cellStyle name="Followed Hyperlink" xfId="28918" builtinId="9" hidden="1"/>
    <cellStyle name="Followed Hyperlink" xfId="28919" builtinId="9" hidden="1"/>
    <cellStyle name="Followed Hyperlink" xfId="28920" builtinId="9" hidden="1"/>
    <cellStyle name="Followed Hyperlink" xfId="28921" builtinId="9" hidden="1"/>
    <cellStyle name="Followed Hyperlink" xfId="28922" builtinId="9" hidden="1"/>
    <cellStyle name="Followed Hyperlink" xfId="28923" builtinId="9" hidden="1"/>
    <cellStyle name="Followed Hyperlink" xfId="28924" builtinId="9" hidden="1"/>
    <cellStyle name="Followed Hyperlink" xfId="28925" builtinId="9" hidden="1"/>
    <cellStyle name="Followed Hyperlink" xfId="28926" builtinId="9" hidden="1"/>
    <cellStyle name="Followed Hyperlink" xfId="28927" builtinId="9" hidden="1"/>
    <cellStyle name="Followed Hyperlink" xfId="28928" builtinId="9" hidden="1"/>
    <cellStyle name="Followed Hyperlink" xfId="28929" builtinId="9" hidden="1"/>
    <cellStyle name="Followed Hyperlink" xfId="28930" builtinId="9" hidden="1"/>
    <cellStyle name="Followed Hyperlink" xfId="28931" builtinId="9" hidden="1"/>
    <cellStyle name="Followed Hyperlink" xfId="28932" builtinId="9" hidden="1"/>
    <cellStyle name="Followed Hyperlink" xfId="28933" builtinId="9" hidden="1"/>
    <cellStyle name="Followed Hyperlink" xfId="28934" builtinId="9" hidden="1"/>
    <cellStyle name="Followed Hyperlink" xfId="28935" builtinId="9" hidden="1"/>
    <cellStyle name="Followed Hyperlink" xfId="28936" builtinId="9" hidden="1"/>
    <cellStyle name="Followed Hyperlink" xfId="28937" builtinId="9" hidden="1"/>
    <cellStyle name="Followed Hyperlink" xfId="28938" builtinId="9" hidden="1"/>
    <cellStyle name="Followed Hyperlink" xfId="28939" builtinId="9" hidden="1"/>
    <cellStyle name="Followed Hyperlink" xfId="28940" builtinId="9" hidden="1"/>
    <cellStyle name="Followed Hyperlink" xfId="28941" builtinId="9" hidden="1"/>
    <cellStyle name="Followed Hyperlink" xfId="28942" builtinId="9" hidden="1"/>
    <cellStyle name="Followed Hyperlink" xfId="28943" builtinId="9" hidden="1"/>
    <cellStyle name="Followed Hyperlink" xfId="28944" builtinId="9" hidden="1"/>
    <cellStyle name="Followed Hyperlink" xfId="28945" builtinId="9" hidden="1"/>
    <cellStyle name="Followed Hyperlink" xfId="28946" builtinId="9" hidden="1"/>
    <cellStyle name="Followed Hyperlink" xfId="28947" builtinId="9" hidden="1"/>
    <cellStyle name="Followed Hyperlink" xfId="28948" builtinId="9" hidden="1"/>
    <cellStyle name="Followed Hyperlink" xfId="28949" builtinId="9" hidden="1"/>
    <cellStyle name="Followed Hyperlink" xfId="28950" builtinId="9" hidden="1"/>
    <cellStyle name="Followed Hyperlink" xfId="28951" builtinId="9" hidden="1"/>
    <cellStyle name="Followed Hyperlink" xfId="28952" builtinId="9" hidden="1"/>
    <cellStyle name="Followed Hyperlink" xfId="28953" builtinId="9" hidden="1"/>
    <cellStyle name="Followed Hyperlink" xfId="28954" builtinId="9" hidden="1"/>
    <cellStyle name="Followed Hyperlink" xfId="28955" builtinId="9" hidden="1"/>
    <cellStyle name="Followed Hyperlink" xfId="28956" builtinId="9" hidden="1"/>
    <cellStyle name="Followed Hyperlink" xfId="28957" builtinId="9" hidden="1"/>
    <cellStyle name="Followed Hyperlink" xfId="28958" builtinId="9" hidden="1"/>
    <cellStyle name="Followed Hyperlink" xfId="28959" builtinId="9" hidden="1"/>
    <cellStyle name="Followed Hyperlink" xfId="28960" builtinId="9" hidden="1"/>
    <cellStyle name="Followed Hyperlink" xfId="28961" builtinId="9" hidden="1"/>
    <cellStyle name="Followed Hyperlink" xfId="28962" builtinId="9" hidden="1"/>
    <cellStyle name="Followed Hyperlink" xfId="28963" builtinId="9" hidden="1"/>
    <cellStyle name="Followed Hyperlink" xfId="28964" builtinId="9" hidden="1"/>
    <cellStyle name="Followed Hyperlink" xfId="28965" builtinId="9" hidden="1"/>
    <cellStyle name="Followed Hyperlink" xfId="28966" builtinId="9" hidden="1"/>
    <cellStyle name="Followed Hyperlink" xfId="28967" builtinId="9" hidden="1"/>
    <cellStyle name="Followed Hyperlink" xfId="28968" builtinId="9" hidden="1"/>
    <cellStyle name="Followed Hyperlink" xfId="28969" builtinId="9" hidden="1"/>
    <cellStyle name="Followed Hyperlink" xfId="28970" builtinId="9" hidden="1"/>
    <cellStyle name="Followed Hyperlink" xfId="28971" builtinId="9" hidden="1"/>
    <cellStyle name="Followed Hyperlink" xfId="28972" builtinId="9" hidden="1"/>
    <cellStyle name="Followed Hyperlink" xfId="28973" builtinId="9" hidden="1"/>
    <cellStyle name="Followed Hyperlink" xfId="28975" builtinId="9" hidden="1"/>
    <cellStyle name="Followed Hyperlink" xfId="28976" builtinId="9" hidden="1"/>
    <cellStyle name="Followed Hyperlink" xfId="28977" builtinId="9" hidden="1"/>
    <cellStyle name="Followed Hyperlink" xfId="28978" builtinId="9" hidden="1"/>
    <cellStyle name="Followed Hyperlink" xfId="28979" builtinId="9" hidden="1"/>
    <cellStyle name="Followed Hyperlink" xfId="28980" builtinId="9" hidden="1"/>
    <cellStyle name="Followed Hyperlink" xfId="28981" builtinId="9" hidden="1"/>
    <cellStyle name="Followed Hyperlink" xfId="28982" builtinId="9" hidden="1"/>
    <cellStyle name="Followed Hyperlink" xfId="28983" builtinId="9" hidden="1"/>
    <cellStyle name="Followed Hyperlink" xfId="28984" builtinId="9" hidden="1"/>
    <cellStyle name="Followed Hyperlink" xfId="28985" builtinId="9" hidden="1"/>
    <cellStyle name="Followed Hyperlink" xfId="28986" builtinId="9" hidden="1"/>
    <cellStyle name="Followed Hyperlink" xfId="28987" builtinId="9" hidden="1"/>
    <cellStyle name="Followed Hyperlink" xfId="28988" builtinId="9" hidden="1"/>
    <cellStyle name="Followed Hyperlink" xfId="29003" builtinId="9" hidden="1"/>
    <cellStyle name="Followed Hyperlink" xfId="29024" builtinId="9" hidden="1"/>
    <cellStyle name="Followed Hyperlink" xfId="29025" builtinId="9" hidden="1"/>
    <cellStyle name="Followed Hyperlink" xfId="29026" builtinId="9" hidden="1"/>
    <cellStyle name="Followed Hyperlink" xfId="29027" builtinId="9" hidden="1"/>
    <cellStyle name="Followed Hyperlink" xfId="29028" builtinId="9" hidden="1"/>
    <cellStyle name="Followed Hyperlink" xfId="29029" builtinId="9" hidden="1"/>
    <cellStyle name="Followed Hyperlink" xfId="29030" builtinId="9" hidden="1"/>
    <cellStyle name="Followed Hyperlink" xfId="29031" builtinId="9" hidden="1"/>
    <cellStyle name="Followed Hyperlink" xfId="29032" builtinId="9" hidden="1"/>
    <cellStyle name="Followed Hyperlink" xfId="29033" builtinId="9" hidden="1"/>
    <cellStyle name="Followed Hyperlink" xfId="29034" builtinId="9" hidden="1"/>
    <cellStyle name="Followed Hyperlink" xfId="29035" builtinId="9" hidden="1"/>
    <cellStyle name="Followed Hyperlink" xfId="29036" builtinId="9" hidden="1"/>
    <cellStyle name="Followed Hyperlink" xfId="29037" builtinId="9" hidden="1"/>
    <cellStyle name="Followed Hyperlink" xfId="29038" builtinId="9" hidden="1"/>
    <cellStyle name="Followed Hyperlink" xfId="29039" builtinId="9" hidden="1"/>
    <cellStyle name="Followed Hyperlink" xfId="29040" builtinId="9" hidden="1"/>
    <cellStyle name="Followed Hyperlink" xfId="29041" builtinId="9" hidden="1"/>
    <cellStyle name="Followed Hyperlink" xfId="29042" builtinId="9" hidden="1"/>
    <cellStyle name="Followed Hyperlink" xfId="29043" builtinId="9" hidden="1"/>
    <cellStyle name="Followed Hyperlink" xfId="29044" builtinId="9" hidden="1"/>
    <cellStyle name="Followed Hyperlink" xfId="29045" builtinId="9" hidden="1"/>
    <cellStyle name="Followed Hyperlink" xfId="29046" builtinId="9" hidden="1"/>
    <cellStyle name="Followed Hyperlink" xfId="29047" builtinId="9" hidden="1"/>
    <cellStyle name="Followed Hyperlink" xfId="29048" builtinId="9" hidden="1"/>
    <cellStyle name="Followed Hyperlink" xfId="29049" builtinId="9" hidden="1"/>
    <cellStyle name="Followed Hyperlink" xfId="29050" builtinId="9" hidden="1"/>
    <cellStyle name="Followed Hyperlink" xfId="29051" builtinId="9" hidden="1"/>
    <cellStyle name="Followed Hyperlink" xfId="29052" builtinId="9" hidden="1"/>
    <cellStyle name="Followed Hyperlink" xfId="29053" builtinId="9" hidden="1"/>
    <cellStyle name="Followed Hyperlink" xfId="29054" builtinId="9" hidden="1"/>
    <cellStyle name="Followed Hyperlink" xfId="29055" builtinId="9" hidden="1"/>
    <cellStyle name="Followed Hyperlink" xfId="29056" builtinId="9" hidden="1"/>
    <cellStyle name="Followed Hyperlink" xfId="29057" builtinId="9" hidden="1"/>
    <cellStyle name="Followed Hyperlink" xfId="29058" builtinId="9" hidden="1"/>
    <cellStyle name="Followed Hyperlink" xfId="29059" builtinId="9" hidden="1"/>
    <cellStyle name="Followed Hyperlink" xfId="29060" builtinId="9" hidden="1"/>
    <cellStyle name="Followed Hyperlink" xfId="29061" builtinId="9" hidden="1"/>
    <cellStyle name="Followed Hyperlink" xfId="29062" builtinId="9" hidden="1"/>
    <cellStyle name="Followed Hyperlink" xfId="29063" builtinId="9" hidden="1"/>
    <cellStyle name="Followed Hyperlink" xfId="29064" builtinId="9" hidden="1"/>
    <cellStyle name="Followed Hyperlink" xfId="29065" builtinId="9" hidden="1"/>
    <cellStyle name="Followed Hyperlink" xfId="29066" builtinId="9" hidden="1"/>
    <cellStyle name="Followed Hyperlink" xfId="29067" builtinId="9" hidden="1"/>
    <cellStyle name="Followed Hyperlink" xfId="29068" builtinId="9" hidden="1"/>
    <cellStyle name="Followed Hyperlink" xfId="29069" builtinId="9" hidden="1"/>
    <cellStyle name="Followed Hyperlink" xfId="29070" builtinId="9" hidden="1"/>
    <cellStyle name="Followed Hyperlink" xfId="29071" builtinId="9" hidden="1"/>
    <cellStyle name="Followed Hyperlink" xfId="29072" builtinId="9" hidden="1"/>
    <cellStyle name="Followed Hyperlink" xfId="29073" builtinId="9" hidden="1"/>
    <cellStyle name="Followed Hyperlink" xfId="29074" builtinId="9" hidden="1"/>
    <cellStyle name="Followed Hyperlink" xfId="29075" builtinId="9" hidden="1"/>
    <cellStyle name="Followed Hyperlink" xfId="29076" builtinId="9" hidden="1"/>
    <cellStyle name="Followed Hyperlink" xfId="29077" builtinId="9" hidden="1"/>
    <cellStyle name="Followed Hyperlink" xfId="29078" builtinId="9" hidden="1"/>
    <cellStyle name="Followed Hyperlink" xfId="29079" builtinId="9" hidden="1"/>
    <cellStyle name="Followed Hyperlink" xfId="29080" builtinId="9" hidden="1"/>
    <cellStyle name="Followed Hyperlink" xfId="29081" builtinId="9" hidden="1"/>
    <cellStyle name="Followed Hyperlink" xfId="29082" builtinId="9" hidden="1"/>
    <cellStyle name="Followed Hyperlink" xfId="29083" builtinId="9" hidden="1"/>
    <cellStyle name="Followed Hyperlink" xfId="29084" builtinId="9" hidden="1"/>
    <cellStyle name="Followed Hyperlink" xfId="29085" builtinId="9" hidden="1"/>
    <cellStyle name="Followed Hyperlink" xfId="29086" builtinId="9" hidden="1"/>
    <cellStyle name="Followed Hyperlink" xfId="29087" builtinId="9" hidden="1"/>
    <cellStyle name="Followed Hyperlink" xfId="29088" builtinId="9" hidden="1"/>
    <cellStyle name="Followed Hyperlink" xfId="29089" builtinId="9" hidden="1"/>
    <cellStyle name="Followed Hyperlink" xfId="29090" builtinId="9" hidden="1"/>
    <cellStyle name="Followed Hyperlink" xfId="29091" builtinId="9" hidden="1"/>
    <cellStyle name="Followed Hyperlink" xfId="29092" builtinId="9" hidden="1"/>
    <cellStyle name="Followed Hyperlink" xfId="29093" builtinId="9" hidden="1"/>
    <cellStyle name="Followed Hyperlink" xfId="29094" builtinId="9" hidden="1"/>
    <cellStyle name="Followed Hyperlink" xfId="29095" builtinId="9" hidden="1"/>
    <cellStyle name="Followed Hyperlink" xfId="29096" builtinId="9" hidden="1"/>
    <cellStyle name="Followed Hyperlink" xfId="29097" builtinId="9" hidden="1"/>
    <cellStyle name="Followed Hyperlink" xfId="29098" builtinId="9" hidden="1"/>
    <cellStyle name="Followed Hyperlink" xfId="29099" builtinId="9" hidden="1"/>
    <cellStyle name="Followed Hyperlink" xfId="29100" builtinId="9" hidden="1"/>
    <cellStyle name="Followed Hyperlink" xfId="29101" builtinId="9" hidden="1"/>
    <cellStyle name="Followed Hyperlink" xfId="29102" builtinId="9" hidden="1"/>
    <cellStyle name="Followed Hyperlink" xfId="29103" builtinId="9" hidden="1"/>
    <cellStyle name="Followed Hyperlink" xfId="29104" builtinId="9" hidden="1"/>
    <cellStyle name="Followed Hyperlink" xfId="29105" builtinId="9" hidden="1"/>
    <cellStyle name="Followed Hyperlink" xfId="29106" builtinId="9" hidden="1"/>
    <cellStyle name="Followed Hyperlink" xfId="29107" builtinId="9" hidden="1"/>
    <cellStyle name="Followed Hyperlink" xfId="29108" builtinId="9" hidden="1"/>
    <cellStyle name="Followed Hyperlink" xfId="29109" builtinId="9" hidden="1"/>
    <cellStyle name="Followed Hyperlink" xfId="29110" builtinId="9" hidden="1"/>
    <cellStyle name="Followed Hyperlink" xfId="29111" builtinId="9" hidden="1"/>
    <cellStyle name="Followed Hyperlink" xfId="29112" builtinId="9" hidden="1"/>
    <cellStyle name="Followed Hyperlink" xfId="29113" builtinId="9" hidden="1"/>
    <cellStyle name="Followed Hyperlink" xfId="29114" builtinId="9" hidden="1"/>
    <cellStyle name="Followed Hyperlink" xfId="29115" builtinId="9" hidden="1"/>
    <cellStyle name="Followed Hyperlink" xfId="29116" builtinId="9" hidden="1"/>
    <cellStyle name="Followed Hyperlink" xfId="29117" builtinId="9" hidden="1"/>
    <cellStyle name="Followed Hyperlink" xfId="29118" builtinId="9" hidden="1"/>
    <cellStyle name="Followed Hyperlink" xfId="29119" builtinId="9" hidden="1"/>
    <cellStyle name="Followed Hyperlink" xfId="29120" builtinId="9" hidden="1"/>
    <cellStyle name="Followed Hyperlink" xfId="29121" builtinId="9" hidden="1"/>
    <cellStyle name="Followed Hyperlink" xfId="29122" builtinId="9" hidden="1"/>
    <cellStyle name="Followed Hyperlink" xfId="29123" builtinId="9" hidden="1"/>
    <cellStyle name="Followed Hyperlink" xfId="29124" builtinId="9" hidden="1"/>
    <cellStyle name="Followed Hyperlink" xfId="29125" builtinId="9" hidden="1"/>
    <cellStyle name="Followed Hyperlink" xfId="29126" builtinId="9" hidden="1"/>
    <cellStyle name="Followed Hyperlink" xfId="29127" builtinId="9" hidden="1"/>
    <cellStyle name="Followed Hyperlink" xfId="29128" builtinId="9" hidden="1"/>
    <cellStyle name="Followed Hyperlink" xfId="29129" builtinId="9" hidden="1"/>
    <cellStyle name="Followed Hyperlink" xfId="29130" builtinId="9" hidden="1"/>
    <cellStyle name="Followed Hyperlink" xfId="29131" builtinId="9" hidden="1"/>
    <cellStyle name="Followed Hyperlink" xfId="29132" builtinId="9" hidden="1"/>
    <cellStyle name="Followed Hyperlink" xfId="29133" builtinId="9" hidden="1"/>
    <cellStyle name="Followed Hyperlink" xfId="29134" builtinId="9" hidden="1"/>
    <cellStyle name="Followed Hyperlink" xfId="29135" builtinId="9" hidden="1"/>
    <cellStyle name="Followed Hyperlink" xfId="29136" builtinId="9" hidden="1"/>
    <cellStyle name="Followed Hyperlink" xfId="29137" builtinId="9" hidden="1"/>
    <cellStyle name="Followed Hyperlink" xfId="29138" builtinId="9" hidden="1"/>
    <cellStyle name="Followed Hyperlink" xfId="29139" builtinId="9" hidden="1"/>
    <cellStyle name="Followed Hyperlink" xfId="29140" builtinId="9" hidden="1"/>
    <cellStyle name="Followed Hyperlink" xfId="29141" builtinId="9" hidden="1"/>
    <cellStyle name="Followed Hyperlink" xfId="29142" builtinId="9" hidden="1"/>
    <cellStyle name="Followed Hyperlink" xfId="29143" builtinId="9" hidden="1"/>
    <cellStyle name="Followed Hyperlink" xfId="29144" builtinId="9" hidden="1"/>
    <cellStyle name="Followed Hyperlink" xfId="29145" builtinId="9" hidden="1"/>
    <cellStyle name="Followed Hyperlink" xfId="29146" builtinId="9" hidden="1"/>
    <cellStyle name="Followed Hyperlink" xfId="29147" builtinId="9" hidden="1"/>
    <cellStyle name="Followed Hyperlink" xfId="29148" builtinId="9" hidden="1"/>
    <cellStyle name="Followed Hyperlink" xfId="29149" builtinId="9" hidden="1"/>
    <cellStyle name="Followed Hyperlink" xfId="29150" builtinId="9" hidden="1"/>
    <cellStyle name="Followed Hyperlink" xfId="29151" builtinId="9" hidden="1"/>
    <cellStyle name="Followed Hyperlink" xfId="29152" builtinId="9" hidden="1"/>
    <cellStyle name="Followed Hyperlink" xfId="29153" builtinId="9" hidden="1"/>
    <cellStyle name="Followed Hyperlink" xfId="29154" builtinId="9" hidden="1"/>
    <cellStyle name="Followed Hyperlink" xfId="29155" builtinId="9" hidden="1"/>
    <cellStyle name="Followed Hyperlink" xfId="29156" builtinId="9" hidden="1"/>
    <cellStyle name="Followed Hyperlink" xfId="29157" builtinId="9" hidden="1"/>
    <cellStyle name="Followed Hyperlink" xfId="29158" builtinId="9" hidden="1"/>
    <cellStyle name="Followed Hyperlink" xfId="29159" builtinId="9" hidden="1"/>
    <cellStyle name="Followed Hyperlink" xfId="29160" builtinId="9" hidden="1"/>
    <cellStyle name="Followed Hyperlink" xfId="29161" builtinId="9" hidden="1"/>
    <cellStyle name="Followed Hyperlink" xfId="29162" builtinId="9" hidden="1"/>
    <cellStyle name="Followed Hyperlink" xfId="29163" builtinId="9" hidden="1"/>
    <cellStyle name="Followed Hyperlink" xfId="29164" builtinId="9" hidden="1"/>
    <cellStyle name="Followed Hyperlink" xfId="29165" builtinId="9" hidden="1"/>
    <cellStyle name="Followed Hyperlink" xfId="29166" builtinId="9" hidden="1"/>
    <cellStyle name="Followed Hyperlink" xfId="29167" builtinId="9" hidden="1"/>
    <cellStyle name="Followed Hyperlink" xfId="28974" builtinId="9" hidden="1"/>
    <cellStyle name="Followed Hyperlink" xfId="28990" builtinId="9" hidden="1"/>
    <cellStyle name="Followed Hyperlink" xfId="28993" builtinId="9" hidden="1"/>
    <cellStyle name="Followed Hyperlink" xfId="28914" builtinId="9" hidden="1"/>
    <cellStyle name="Followed Hyperlink" xfId="28912" builtinId="9" hidden="1"/>
    <cellStyle name="Followed Hyperlink" xfId="28997" builtinId="9" hidden="1"/>
    <cellStyle name="Followed Hyperlink" xfId="28989" builtinId="9" hidden="1"/>
    <cellStyle name="Followed Hyperlink" xfId="28999" builtinId="9" hidden="1"/>
    <cellStyle name="Followed Hyperlink" xfId="29000" builtinId="9" hidden="1"/>
    <cellStyle name="Followed Hyperlink" xfId="28994" builtinId="9" hidden="1"/>
    <cellStyle name="Followed Hyperlink" xfId="28991" builtinId="9" hidden="1"/>
    <cellStyle name="Followed Hyperlink" xfId="28996" builtinId="9" hidden="1"/>
    <cellStyle name="Followed Hyperlink" xfId="29021" builtinId="9" hidden="1"/>
    <cellStyle name="Followed Hyperlink" xfId="29014" builtinId="9" hidden="1"/>
    <cellStyle name="Followed Hyperlink" xfId="29007" builtinId="9" hidden="1"/>
    <cellStyle name="Followed Hyperlink" xfId="29023" builtinId="9" hidden="1"/>
    <cellStyle name="Followed Hyperlink" xfId="29012" builtinId="9" hidden="1"/>
    <cellStyle name="Followed Hyperlink" xfId="28995" builtinId="9" hidden="1"/>
    <cellStyle name="Followed Hyperlink" xfId="29009" builtinId="9" hidden="1"/>
    <cellStyle name="Followed Hyperlink" xfId="28915" builtinId="9" hidden="1"/>
    <cellStyle name="Followed Hyperlink" xfId="29018" builtinId="9" hidden="1"/>
    <cellStyle name="Followed Hyperlink" xfId="29011" builtinId="9" hidden="1"/>
    <cellStyle name="Followed Hyperlink" xfId="28913" builtinId="9" hidden="1"/>
    <cellStyle name="Followed Hyperlink" xfId="29016" builtinId="9" hidden="1"/>
    <cellStyle name="Followed Hyperlink" xfId="29013" builtinId="9" hidden="1"/>
    <cellStyle name="Followed Hyperlink" xfId="29006" builtinId="9" hidden="1"/>
    <cellStyle name="Followed Hyperlink" xfId="29022" builtinId="9" hidden="1"/>
    <cellStyle name="Followed Hyperlink" xfId="29015" builtinId="9" hidden="1"/>
    <cellStyle name="Followed Hyperlink" xfId="29005" builtinId="9" hidden="1"/>
    <cellStyle name="Followed Hyperlink" xfId="29017" builtinId="9" hidden="1"/>
    <cellStyle name="Followed Hyperlink" xfId="29010" builtinId="9" hidden="1"/>
    <cellStyle name="Followed Hyperlink" xfId="29004" builtinId="9" hidden="1"/>
    <cellStyle name="Followed Hyperlink" xfId="29019" builtinId="9" hidden="1"/>
    <cellStyle name="Followed Hyperlink" xfId="29008" builtinId="9" hidden="1"/>
    <cellStyle name="Followed Hyperlink" xfId="29020" builtinId="9" hidden="1"/>
    <cellStyle name="Followed Hyperlink" xfId="29168" builtinId="9" hidden="1"/>
    <cellStyle name="Followed Hyperlink" xfId="29169" builtinId="9" hidden="1"/>
    <cellStyle name="Followed Hyperlink" xfId="29170" builtinId="9" hidden="1"/>
    <cellStyle name="Followed Hyperlink" xfId="29171" builtinId="9" hidden="1"/>
    <cellStyle name="Followed Hyperlink" xfId="29172" builtinId="9" hidden="1"/>
    <cellStyle name="Followed Hyperlink" xfId="29173" builtinId="9" hidden="1"/>
    <cellStyle name="Followed Hyperlink" xfId="29174" builtinId="9" hidden="1"/>
    <cellStyle name="Followed Hyperlink" xfId="29175" builtinId="9" hidden="1"/>
    <cellStyle name="Followed Hyperlink" xfId="29176" builtinId="9" hidden="1"/>
    <cellStyle name="Followed Hyperlink" xfId="29177" builtinId="9" hidden="1"/>
    <cellStyle name="Followed Hyperlink" xfId="29178" builtinId="9" hidden="1"/>
    <cellStyle name="Followed Hyperlink" xfId="29179" builtinId="9" hidden="1"/>
    <cellStyle name="Followed Hyperlink" xfId="29180" builtinId="9" hidden="1"/>
    <cellStyle name="Followed Hyperlink" xfId="29181" builtinId="9" hidden="1"/>
    <cellStyle name="Followed Hyperlink" xfId="29182" builtinId="9" hidden="1"/>
    <cellStyle name="Followed Hyperlink" xfId="29183" builtinId="9" hidden="1"/>
    <cellStyle name="Followed Hyperlink" xfId="29184" builtinId="9" hidden="1"/>
    <cellStyle name="Followed Hyperlink" xfId="29185" builtinId="9" hidden="1"/>
    <cellStyle name="Followed Hyperlink" xfId="29186" builtinId="9" hidden="1"/>
    <cellStyle name="Followed Hyperlink" xfId="29187" builtinId="9" hidden="1"/>
    <cellStyle name="Followed Hyperlink" xfId="29188" builtinId="9" hidden="1"/>
    <cellStyle name="Followed Hyperlink" xfId="29189" builtinId="9" hidden="1"/>
    <cellStyle name="Followed Hyperlink" xfId="29191" builtinId="9" hidden="1"/>
    <cellStyle name="Followed Hyperlink" xfId="29192" builtinId="9" hidden="1"/>
    <cellStyle name="Followed Hyperlink" xfId="29193" builtinId="9" hidden="1"/>
    <cellStyle name="Followed Hyperlink" xfId="29194" builtinId="9" hidden="1"/>
    <cellStyle name="Followed Hyperlink" xfId="29195" builtinId="9" hidden="1"/>
    <cellStyle name="Followed Hyperlink" xfId="29196" builtinId="9" hidden="1"/>
    <cellStyle name="Followed Hyperlink" xfId="29197" builtinId="9" hidden="1"/>
    <cellStyle name="Followed Hyperlink" xfId="29198" builtinId="9" hidden="1"/>
    <cellStyle name="Followed Hyperlink" xfId="29199" builtinId="9" hidden="1"/>
    <cellStyle name="Followed Hyperlink" xfId="29200" builtinId="9" hidden="1"/>
    <cellStyle name="Followed Hyperlink" xfId="29201" builtinId="9" hidden="1"/>
    <cellStyle name="Followed Hyperlink" xfId="29202" builtinId="9" hidden="1"/>
    <cellStyle name="Followed Hyperlink" xfId="29203" builtinId="9" hidden="1"/>
    <cellStyle name="Followed Hyperlink" xfId="29204" builtinId="9" hidden="1"/>
    <cellStyle name="Followed Hyperlink" xfId="29239" builtinId="9" hidden="1"/>
    <cellStyle name="Followed Hyperlink" xfId="29238" builtinId="9" hidden="1"/>
    <cellStyle name="Followed Hyperlink" xfId="29001" builtinId="9" hidden="1"/>
    <cellStyle name="Followed Hyperlink" xfId="29002" builtinId="9" hidden="1"/>
    <cellStyle name="Followed Hyperlink" xfId="29213" builtinId="9" hidden="1"/>
    <cellStyle name="Followed Hyperlink" xfId="29211" builtinId="9" hidden="1"/>
    <cellStyle name="Followed Hyperlink" xfId="29190" builtinId="9" hidden="1"/>
    <cellStyle name="Followed Hyperlink" xfId="29208" builtinId="9" hidden="1"/>
    <cellStyle name="Followed Hyperlink" xfId="29207" builtinId="9" hidden="1"/>
    <cellStyle name="Followed Hyperlink" xfId="29206" builtinId="9" hidden="1"/>
    <cellStyle name="Followed Hyperlink" xfId="29205" builtinId="9" hidden="1"/>
    <cellStyle name="Followed Hyperlink" xfId="29209" builtinId="9" hidden="1"/>
    <cellStyle name="Followed Hyperlink" xfId="29215" builtinId="9" hidden="1"/>
    <cellStyle name="Followed Hyperlink" xfId="29214" builtinId="9" hidden="1"/>
    <cellStyle name="Followed Hyperlink" xfId="29212" builtinId="9" hidden="1"/>
    <cellStyle name="Followed Hyperlink" xfId="29210" builtinId="9" hidden="1"/>
    <cellStyle name="Followed Hyperlink" xfId="29234" builtinId="9" hidden="1"/>
    <cellStyle name="Followed Hyperlink" xfId="29230" builtinId="9" hidden="1"/>
    <cellStyle name="Followed Hyperlink" xfId="29226" builtinId="9" hidden="1"/>
    <cellStyle name="Followed Hyperlink" xfId="29222" builtinId="9" hidden="1"/>
    <cellStyle name="Followed Hyperlink" xfId="29218" builtinId="9" hidden="1"/>
    <cellStyle name="Followed Hyperlink" xfId="28998" builtinId="9" hidden="1"/>
    <cellStyle name="Followed Hyperlink" xfId="29237" builtinId="9" hidden="1"/>
    <cellStyle name="Followed Hyperlink" xfId="29233" builtinId="9" hidden="1"/>
    <cellStyle name="Followed Hyperlink" xfId="29229" builtinId="9" hidden="1"/>
    <cellStyle name="Followed Hyperlink" xfId="29225" builtinId="9" hidden="1"/>
    <cellStyle name="Followed Hyperlink" xfId="29221" builtinId="9" hidden="1"/>
    <cellStyle name="Followed Hyperlink" xfId="29217" builtinId="9" hidden="1"/>
    <cellStyle name="Followed Hyperlink" xfId="29236" builtinId="9" hidden="1"/>
    <cellStyle name="Followed Hyperlink" xfId="29232" builtinId="9" hidden="1"/>
    <cellStyle name="Followed Hyperlink" xfId="29228" builtinId="9" hidden="1"/>
    <cellStyle name="Followed Hyperlink" xfId="29224" builtinId="9" hidden="1"/>
    <cellStyle name="Followed Hyperlink" xfId="29220" builtinId="9" hidden="1"/>
    <cellStyle name="Followed Hyperlink" xfId="29240" builtinId="9" hidden="1"/>
    <cellStyle name="Followed Hyperlink" xfId="28992" builtinId="9" hidden="1"/>
    <cellStyle name="Followed Hyperlink" xfId="29235" builtinId="9" hidden="1"/>
    <cellStyle name="Followed Hyperlink" xfId="29231" builtinId="9" hidden="1"/>
    <cellStyle name="Followed Hyperlink" xfId="29227" builtinId="9" hidden="1"/>
    <cellStyle name="Followed Hyperlink" xfId="29223" builtinId="9" hidden="1"/>
    <cellStyle name="Followed Hyperlink" xfId="29219" builtinId="9" hidden="1"/>
    <cellStyle name="Followed Hyperlink" xfId="29216" builtinId="9" hidden="1"/>
    <cellStyle name="Followed Hyperlink" xfId="29241" builtinId="9" hidden="1"/>
    <cellStyle name="Followed Hyperlink" xfId="29242" builtinId="9" hidden="1"/>
    <cellStyle name="Followed Hyperlink" xfId="29243" builtinId="9" hidden="1"/>
    <cellStyle name="Followed Hyperlink" xfId="29244" builtinId="9" hidden="1"/>
    <cellStyle name="Followed Hyperlink" xfId="29245" builtinId="9" hidden="1"/>
    <cellStyle name="Followed Hyperlink" xfId="29246" builtinId="9" hidden="1"/>
    <cellStyle name="Followed Hyperlink" xfId="29247" builtinId="9" hidden="1"/>
    <cellStyle name="Followed Hyperlink" xfId="29248" builtinId="9" hidden="1"/>
    <cellStyle name="Followed Hyperlink" xfId="29249" builtinId="9" hidden="1"/>
    <cellStyle name="Followed Hyperlink" xfId="29250" builtinId="9" hidden="1"/>
    <cellStyle name="Followed Hyperlink" xfId="29251" builtinId="9" hidden="1"/>
    <cellStyle name="Followed Hyperlink" xfId="29252" builtinId="9" hidden="1"/>
    <cellStyle name="Followed Hyperlink" xfId="29253" builtinId="9" hidden="1"/>
    <cellStyle name="Followed Hyperlink" xfId="29254" builtinId="9" hidden="1"/>
    <cellStyle name="Followed Hyperlink" xfId="29255" builtinId="9" hidden="1"/>
    <cellStyle name="Followed Hyperlink" xfId="29256" builtinId="9" hidden="1"/>
    <cellStyle name="Followed Hyperlink" xfId="29257" builtinId="9" hidden="1"/>
    <cellStyle name="Followed Hyperlink" xfId="29258" builtinId="9" hidden="1"/>
    <cellStyle name="Followed Hyperlink" xfId="29259" builtinId="9" hidden="1"/>
    <cellStyle name="Followed Hyperlink" xfId="29260" builtinId="9" hidden="1"/>
    <cellStyle name="Followed Hyperlink" xfId="29261" builtinId="9" hidden="1"/>
    <cellStyle name="Followed Hyperlink" xfId="29262" builtinId="9" hidden="1"/>
    <cellStyle name="Followed Hyperlink" xfId="29263" builtinId="9" hidden="1"/>
    <cellStyle name="Followed Hyperlink" xfId="29264" builtinId="9" hidden="1"/>
    <cellStyle name="Followed Hyperlink" xfId="29265" builtinId="9" hidden="1"/>
    <cellStyle name="Followed Hyperlink" xfId="29266" builtinId="9" hidden="1"/>
    <cellStyle name="Followed Hyperlink" xfId="29267" builtinId="9" hidden="1"/>
    <cellStyle name="Followed Hyperlink" xfId="29268" builtinId="9" hidden="1"/>
    <cellStyle name="Followed Hyperlink" xfId="29269" builtinId="9" hidden="1"/>
    <cellStyle name="Followed Hyperlink" xfId="29270" builtinId="9" hidden="1"/>
    <cellStyle name="Followed Hyperlink" xfId="29271" builtinId="9" hidden="1"/>
    <cellStyle name="Followed Hyperlink" xfId="29274" builtinId="9" hidden="1"/>
    <cellStyle name="Followed Hyperlink" xfId="29275" builtinId="9" hidden="1"/>
    <cellStyle name="Followed Hyperlink" xfId="29276" builtinId="9" hidden="1"/>
    <cellStyle name="Followed Hyperlink" xfId="29277" builtinId="9" hidden="1"/>
    <cellStyle name="Followed Hyperlink" xfId="29278" builtinId="9" hidden="1"/>
    <cellStyle name="Followed Hyperlink" xfId="29279" builtinId="9" hidden="1"/>
    <cellStyle name="Followed Hyperlink" xfId="29280" builtinId="9" hidden="1"/>
    <cellStyle name="Followed Hyperlink" xfId="29281" builtinId="9" hidden="1"/>
    <cellStyle name="Followed Hyperlink" xfId="29282" builtinId="9" hidden="1"/>
    <cellStyle name="Followed Hyperlink" xfId="29283" builtinId="9" hidden="1"/>
    <cellStyle name="Followed Hyperlink" xfId="29284" builtinId="9" hidden="1"/>
    <cellStyle name="Followed Hyperlink" xfId="29285" builtinId="9" hidden="1"/>
    <cellStyle name="Followed Hyperlink" xfId="29286" builtinId="9" hidden="1"/>
    <cellStyle name="Followed Hyperlink" xfId="29287" builtinId="9" hidden="1"/>
    <cellStyle name="Followed Hyperlink" xfId="29288" builtinId="9" hidden="1"/>
    <cellStyle name="Followed Hyperlink" xfId="29289" builtinId="9" hidden="1"/>
    <cellStyle name="Followed Hyperlink" xfId="29290" builtinId="9" hidden="1"/>
    <cellStyle name="Followed Hyperlink" xfId="29291" builtinId="9" hidden="1"/>
    <cellStyle name="Followed Hyperlink" xfId="29292" builtinId="9" hidden="1"/>
    <cellStyle name="Followed Hyperlink" xfId="29293" builtinId="9" hidden="1"/>
    <cellStyle name="Followed Hyperlink" xfId="29294" builtinId="9" hidden="1"/>
    <cellStyle name="Followed Hyperlink" xfId="29295" builtinId="9" hidden="1"/>
    <cellStyle name="Followed Hyperlink" xfId="29296" builtinId="9" hidden="1"/>
    <cellStyle name="Followed Hyperlink" xfId="29297" builtinId="9" hidden="1"/>
    <cellStyle name="Followed Hyperlink" xfId="29298" builtinId="9" hidden="1"/>
    <cellStyle name="Followed Hyperlink" xfId="29299" builtinId="9" hidden="1"/>
    <cellStyle name="Followed Hyperlink" xfId="29300" builtinId="9" hidden="1"/>
    <cellStyle name="Followed Hyperlink" xfId="29301" builtinId="9" hidden="1"/>
    <cellStyle name="Followed Hyperlink" xfId="29302" builtinId="9" hidden="1"/>
    <cellStyle name="Followed Hyperlink" xfId="29303" builtinId="9" hidden="1"/>
    <cellStyle name="Followed Hyperlink" xfId="29304" builtinId="9" hidden="1"/>
    <cellStyle name="Followed Hyperlink" xfId="29305" builtinId="9" hidden="1"/>
    <cellStyle name="Followed Hyperlink" xfId="29306" builtinId="9" hidden="1"/>
    <cellStyle name="Followed Hyperlink" xfId="29307" builtinId="9" hidden="1"/>
    <cellStyle name="Followed Hyperlink" xfId="29308" builtinId="9" hidden="1"/>
    <cellStyle name="Followed Hyperlink" xfId="29309" builtinId="9" hidden="1"/>
    <cellStyle name="Followed Hyperlink" xfId="29310" builtinId="9" hidden="1"/>
    <cellStyle name="Followed Hyperlink" xfId="29311" builtinId="9" hidden="1"/>
    <cellStyle name="Followed Hyperlink" xfId="29312" builtinId="9" hidden="1"/>
    <cellStyle name="Followed Hyperlink" xfId="29313" builtinId="9" hidden="1"/>
    <cellStyle name="Followed Hyperlink" xfId="29314" builtinId="9" hidden="1"/>
    <cellStyle name="Followed Hyperlink" xfId="29315" builtinId="9" hidden="1"/>
    <cellStyle name="Followed Hyperlink" xfId="29316" builtinId="9" hidden="1"/>
    <cellStyle name="Followed Hyperlink" xfId="29317" builtinId="9" hidden="1"/>
    <cellStyle name="Followed Hyperlink" xfId="29318" builtinId="9" hidden="1"/>
    <cellStyle name="Followed Hyperlink" xfId="29319" builtinId="9" hidden="1"/>
    <cellStyle name="Followed Hyperlink" xfId="29320" builtinId="9" hidden="1"/>
    <cellStyle name="Followed Hyperlink" xfId="29321" builtinId="9" hidden="1"/>
    <cellStyle name="Followed Hyperlink" xfId="29322" builtinId="9" hidden="1"/>
    <cellStyle name="Followed Hyperlink" xfId="29323" builtinId="9" hidden="1"/>
    <cellStyle name="Followed Hyperlink" xfId="29324" builtinId="9" hidden="1"/>
    <cellStyle name="Followed Hyperlink" xfId="29325" builtinId="9" hidden="1"/>
    <cellStyle name="Followed Hyperlink" xfId="29326" builtinId="9" hidden="1"/>
    <cellStyle name="Followed Hyperlink" xfId="29327" builtinId="9" hidden="1"/>
    <cellStyle name="Followed Hyperlink" xfId="29328" builtinId="9" hidden="1"/>
    <cellStyle name="Followed Hyperlink" xfId="29329" builtinId="9" hidden="1"/>
    <cellStyle name="Followed Hyperlink" xfId="29330" builtinId="9" hidden="1"/>
    <cellStyle name="Followed Hyperlink" xfId="29331" builtinId="9" hidden="1"/>
    <cellStyle name="Followed Hyperlink" xfId="29332" builtinId="9" hidden="1"/>
    <cellStyle name="Followed Hyperlink" xfId="29333" builtinId="9" hidden="1"/>
    <cellStyle name="Followed Hyperlink" xfId="29334" builtinId="9" hidden="1"/>
    <cellStyle name="Followed Hyperlink" xfId="29335" builtinId="9" hidden="1"/>
    <cellStyle name="Followed Hyperlink" xfId="29336" builtinId="9" hidden="1"/>
    <cellStyle name="Followed Hyperlink" xfId="29337" builtinId="9" hidden="1"/>
    <cellStyle name="Followed Hyperlink" xfId="29338" builtinId="9" hidden="1"/>
    <cellStyle name="Followed Hyperlink" xfId="29339" builtinId="9" hidden="1"/>
    <cellStyle name="Followed Hyperlink" xfId="29340" builtinId="9" hidden="1"/>
    <cellStyle name="Followed Hyperlink" xfId="29341" builtinId="9" hidden="1"/>
    <cellStyle name="Followed Hyperlink" xfId="29342" builtinId="9" hidden="1"/>
    <cellStyle name="Followed Hyperlink" xfId="29343" builtinId="9" hidden="1"/>
    <cellStyle name="Followed Hyperlink" xfId="29344" builtinId="9" hidden="1"/>
    <cellStyle name="Followed Hyperlink" xfId="29345" builtinId="9" hidden="1"/>
    <cellStyle name="Followed Hyperlink" xfId="29560" builtinId="9" hidden="1"/>
    <cellStyle name="Followed Hyperlink" xfId="29624" builtinId="9" hidden="1"/>
    <cellStyle name="Followed Hyperlink" xfId="29789" builtinId="9" hidden="1"/>
    <cellStyle name="Followed Hyperlink" xfId="29835" builtinId="9" hidden="1"/>
    <cellStyle name="Followed Hyperlink" xfId="29884" builtinId="9" hidden="1"/>
    <cellStyle name="Followed Hyperlink" xfId="29926" builtinId="9" hidden="1"/>
    <cellStyle name="Followed Hyperlink" xfId="29964" builtinId="9" hidden="1"/>
    <cellStyle name="Followed Hyperlink" xfId="30003" builtinId="9" hidden="1"/>
    <cellStyle name="Followed Hyperlink" xfId="30043" builtinId="9" hidden="1"/>
    <cellStyle name="Followed Hyperlink" xfId="29667" builtinId="9" hidden="1"/>
    <cellStyle name="Followed Hyperlink" xfId="29518" builtinId="9" hidden="1"/>
    <cellStyle name="Followed Hyperlink" xfId="30126" builtinId="9" hidden="1"/>
    <cellStyle name="Followed Hyperlink" xfId="30190" builtinId="9" hidden="1"/>
    <cellStyle name="Followed Hyperlink" xfId="30191" builtinId="9" hidden="1"/>
    <cellStyle name="Followed Hyperlink" xfId="30192" builtinId="9" hidden="1"/>
    <cellStyle name="Followed Hyperlink" xfId="30193" builtinId="9" hidden="1"/>
    <cellStyle name="Followed Hyperlink" xfId="30194" builtinId="9" hidden="1"/>
    <cellStyle name="Followed Hyperlink" xfId="30195" builtinId="9" hidden="1"/>
    <cellStyle name="Followed Hyperlink" xfId="30196" builtinId="9" hidden="1"/>
    <cellStyle name="Followed Hyperlink" xfId="30197" builtinId="9" hidden="1"/>
    <cellStyle name="Followed Hyperlink" xfId="30198" builtinId="9" hidden="1"/>
    <cellStyle name="Followed Hyperlink" xfId="30199" builtinId="9" hidden="1"/>
    <cellStyle name="Followed Hyperlink" xfId="30200" builtinId="9" hidden="1"/>
    <cellStyle name="Followed Hyperlink" xfId="30201" builtinId="9" hidden="1"/>
    <cellStyle name="Followed Hyperlink" xfId="30202" builtinId="9" hidden="1"/>
    <cellStyle name="Followed Hyperlink" xfId="30203" builtinId="9" hidden="1"/>
    <cellStyle name="Followed Hyperlink" xfId="30204" builtinId="9" hidden="1"/>
    <cellStyle name="Followed Hyperlink" xfId="30205" builtinId="9" hidden="1"/>
    <cellStyle name="Followed Hyperlink" xfId="30206" builtinId="9" hidden="1"/>
    <cellStyle name="Followed Hyperlink" xfId="30207" builtinId="9" hidden="1"/>
    <cellStyle name="Followed Hyperlink" xfId="30208" builtinId="9" hidden="1"/>
    <cellStyle name="Followed Hyperlink" xfId="30209" builtinId="9" hidden="1"/>
    <cellStyle name="Followed Hyperlink" xfId="30210" builtinId="9" hidden="1"/>
    <cellStyle name="Followed Hyperlink" xfId="30211" builtinId="9" hidden="1"/>
    <cellStyle name="Followed Hyperlink" xfId="30212" builtinId="9" hidden="1"/>
    <cellStyle name="Followed Hyperlink" xfId="30213" builtinId="9" hidden="1"/>
    <cellStyle name="Followed Hyperlink" xfId="30214" builtinId="9" hidden="1"/>
    <cellStyle name="Followed Hyperlink" xfId="30215" builtinId="9" hidden="1"/>
    <cellStyle name="Followed Hyperlink" xfId="30216" builtinId="9" hidden="1"/>
    <cellStyle name="Followed Hyperlink" xfId="30217" builtinId="9" hidden="1"/>
    <cellStyle name="Followed Hyperlink" xfId="30218" builtinId="9" hidden="1"/>
    <cellStyle name="Followed Hyperlink" xfId="30219" builtinId="9" hidden="1"/>
    <cellStyle name="Followed Hyperlink" xfId="30220" builtinId="9" hidden="1"/>
    <cellStyle name="Followed Hyperlink" xfId="30221" builtinId="9" hidden="1"/>
    <cellStyle name="Followed Hyperlink" xfId="30222" builtinId="9" hidden="1"/>
    <cellStyle name="Followed Hyperlink" xfId="30223" builtinId="9" hidden="1"/>
    <cellStyle name="Followed Hyperlink" xfId="30224" builtinId="9" hidden="1"/>
    <cellStyle name="Followed Hyperlink" xfId="30225" builtinId="9" hidden="1"/>
    <cellStyle name="Followed Hyperlink" xfId="30226" builtinId="9" hidden="1"/>
    <cellStyle name="Followed Hyperlink" xfId="30227" builtinId="9" hidden="1"/>
    <cellStyle name="Followed Hyperlink" xfId="30228" builtinId="9" hidden="1"/>
    <cellStyle name="Followed Hyperlink" xfId="30229" builtinId="9" hidden="1"/>
    <cellStyle name="Followed Hyperlink" xfId="30230" builtinId="9" hidden="1"/>
    <cellStyle name="Followed Hyperlink" xfId="30231" builtinId="9" hidden="1"/>
    <cellStyle name="Followed Hyperlink" xfId="30232" builtinId="9" hidden="1"/>
    <cellStyle name="Followed Hyperlink" xfId="30233" builtinId="9" hidden="1"/>
    <cellStyle name="Followed Hyperlink" xfId="30234" builtinId="9" hidden="1"/>
    <cellStyle name="Followed Hyperlink" xfId="30235" builtinId="9" hidden="1"/>
    <cellStyle name="Followed Hyperlink" xfId="30236" builtinId="9" hidden="1"/>
    <cellStyle name="Followed Hyperlink" xfId="30237" builtinId="9" hidden="1"/>
    <cellStyle name="Followed Hyperlink" xfId="30238" builtinId="9" hidden="1"/>
    <cellStyle name="Followed Hyperlink" xfId="30239" builtinId="9" hidden="1"/>
    <cellStyle name="Followed Hyperlink" xfId="30240" builtinId="9" hidden="1"/>
    <cellStyle name="Followed Hyperlink" xfId="30241" builtinId="9" hidden="1"/>
    <cellStyle name="Followed Hyperlink" xfId="30242" builtinId="9" hidden="1"/>
    <cellStyle name="Followed Hyperlink" xfId="30243" builtinId="9" hidden="1"/>
    <cellStyle name="Followed Hyperlink" xfId="30244" builtinId="9" hidden="1"/>
    <cellStyle name="Followed Hyperlink" xfId="30245" builtinId="9" hidden="1"/>
    <cellStyle name="Followed Hyperlink" xfId="30246" builtinId="9" hidden="1"/>
    <cellStyle name="Followed Hyperlink" xfId="30247" builtinId="9" hidden="1"/>
    <cellStyle name="Followed Hyperlink" xfId="30248" builtinId="9" hidden="1"/>
    <cellStyle name="Followed Hyperlink" xfId="30249" builtinId="9" hidden="1"/>
    <cellStyle name="Followed Hyperlink" xfId="30250" builtinId="9" hidden="1"/>
    <cellStyle name="Followed Hyperlink" xfId="30251" builtinId="9" hidden="1"/>
    <cellStyle name="Followed Hyperlink" xfId="30252" builtinId="9" hidden="1"/>
    <cellStyle name="Followed Hyperlink" xfId="30253" builtinId="9" hidden="1"/>
    <cellStyle name="Followed Hyperlink" xfId="30254" builtinId="9" hidden="1"/>
    <cellStyle name="Followed Hyperlink" xfId="30255" builtinId="9" hidden="1"/>
    <cellStyle name="Followed Hyperlink" xfId="30256" builtinId="9" hidden="1"/>
    <cellStyle name="Followed Hyperlink" xfId="30257" builtinId="9" hidden="1"/>
    <cellStyle name="Followed Hyperlink" xfId="30258" builtinId="9" hidden="1"/>
    <cellStyle name="Followed Hyperlink" xfId="30259" builtinId="9" hidden="1"/>
    <cellStyle name="Followed Hyperlink" xfId="30260" builtinId="9" hidden="1"/>
    <cellStyle name="Followed Hyperlink" xfId="30261" builtinId="9" hidden="1"/>
    <cellStyle name="Followed Hyperlink" xfId="30295" builtinId="9" hidden="1"/>
    <cellStyle name="Followed Hyperlink" xfId="30296" builtinId="9" hidden="1"/>
    <cellStyle name="Followed Hyperlink" xfId="30297" builtinId="9" hidden="1"/>
    <cellStyle name="Followed Hyperlink" xfId="30298" builtinId="9" hidden="1"/>
    <cellStyle name="Followed Hyperlink" xfId="30299" builtinId="9" hidden="1"/>
    <cellStyle name="Followed Hyperlink" xfId="30300" builtinId="9" hidden="1"/>
    <cellStyle name="Followed Hyperlink" xfId="30301" builtinId="9" hidden="1"/>
    <cellStyle name="Followed Hyperlink" xfId="30302" builtinId="9" hidden="1"/>
    <cellStyle name="Followed Hyperlink" xfId="30303" builtinId="9" hidden="1"/>
    <cellStyle name="Followed Hyperlink" xfId="30304" builtinId="9" hidden="1"/>
    <cellStyle name="Followed Hyperlink" xfId="30305" builtinId="9" hidden="1"/>
    <cellStyle name="Followed Hyperlink" xfId="30306" builtinId="9" hidden="1"/>
    <cellStyle name="Followed Hyperlink" xfId="30307" builtinId="9" hidden="1"/>
    <cellStyle name="Followed Hyperlink" xfId="30308" builtinId="9" hidden="1"/>
    <cellStyle name="Followed Hyperlink" xfId="30309" builtinId="9" hidden="1"/>
    <cellStyle name="Followed Hyperlink" xfId="30310" builtinId="9" hidden="1"/>
    <cellStyle name="Followed Hyperlink" xfId="30311" builtinId="9" hidden="1"/>
    <cellStyle name="Followed Hyperlink" xfId="30312" builtinId="9" hidden="1"/>
    <cellStyle name="Followed Hyperlink" xfId="30313" builtinId="9" hidden="1"/>
    <cellStyle name="Followed Hyperlink" xfId="30314" builtinId="9" hidden="1"/>
    <cellStyle name="Followed Hyperlink" xfId="30315" builtinId="9" hidden="1"/>
    <cellStyle name="Followed Hyperlink" xfId="30316" builtinId="9" hidden="1"/>
    <cellStyle name="Followed Hyperlink" xfId="30317" builtinId="9" hidden="1"/>
    <cellStyle name="Followed Hyperlink" xfId="30318" builtinId="9" hidden="1"/>
    <cellStyle name="Followed Hyperlink" xfId="30319" builtinId="9" hidden="1"/>
    <cellStyle name="Followed Hyperlink" xfId="30320" builtinId="9" hidden="1"/>
    <cellStyle name="Followed Hyperlink" xfId="30321" builtinId="9" hidden="1"/>
    <cellStyle name="Followed Hyperlink" xfId="30322" builtinId="9" hidden="1"/>
    <cellStyle name="Followed Hyperlink" xfId="30323" builtinId="9" hidden="1"/>
    <cellStyle name="Followed Hyperlink" xfId="30324" builtinId="9" hidden="1"/>
    <cellStyle name="Followed Hyperlink" xfId="30325" builtinId="9" hidden="1"/>
    <cellStyle name="Followed Hyperlink" xfId="30326" builtinId="9" hidden="1"/>
    <cellStyle name="Followed Hyperlink" xfId="30327" builtinId="9" hidden="1"/>
    <cellStyle name="Followed Hyperlink" xfId="30328" builtinId="9" hidden="1"/>
    <cellStyle name="Followed Hyperlink" xfId="30329" builtinId="9" hidden="1"/>
    <cellStyle name="Followed Hyperlink" xfId="30330" builtinId="9" hidden="1"/>
    <cellStyle name="Followed Hyperlink" xfId="30331" builtinId="9" hidden="1"/>
    <cellStyle name="Followed Hyperlink" xfId="30332" builtinId="9" hidden="1"/>
    <cellStyle name="Followed Hyperlink" xfId="30333" builtinId="9" hidden="1"/>
    <cellStyle name="Followed Hyperlink" xfId="30334" builtinId="9" hidden="1"/>
    <cellStyle name="Followed Hyperlink" xfId="30335" builtinId="9" hidden="1"/>
    <cellStyle name="Followed Hyperlink" xfId="30336" builtinId="9" hidden="1"/>
    <cellStyle name="Followed Hyperlink" xfId="30337" builtinId="9" hidden="1"/>
    <cellStyle name="Followed Hyperlink" xfId="30338" builtinId="9" hidden="1"/>
    <cellStyle name="Followed Hyperlink" xfId="30339" builtinId="9" hidden="1"/>
    <cellStyle name="Followed Hyperlink" xfId="30340" builtinId="9" hidden="1"/>
    <cellStyle name="Followed Hyperlink" xfId="30341" builtinId="9" hidden="1"/>
    <cellStyle name="Followed Hyperlink" xfId="30342" builtinId="9" hidden="1"/>
    <cellStyle name="Followed Hyperlink" xfId="30343" builtinId="9" hidden="1"/>
    <cellStyle name="Followed Hyperlink" xfId="30344" builtinId="9" hidden="1"/>
    <cellStyle name="Followed Hyperlink" xfId="30345" builtinId="9" hidden="1"/>
    <cellStyle name="Followed Hyperlink" xfId="30346" builtinId="9" hidden="1"/>
    <cellStyle name="Followed Hyperlink" xfId="30347" builtinId="9" hidden="1"/>
    <cellStyle name="Followed Hyperlink" xfId="30348" builtinId="9" hidden="1"/>
    <cellStyle name="Followed Hyperlink" xfId="30349" builtinId="9" hidden="1"/>
    <cellStyle name="Followed Hyperlink" xfId="30350" builtinId="9" hidden="1"/>
    <cellStyle name="Followed Hyperlink" xfId="30351" builtinId="9" hidden="1"/>
    <cellStyle name="Followed Hyperlink" xfId="30352" builtinId="9" hidden="1"/>
    <cellStyle name="Followed Hyperlink" xfId="30353" builtinId="9" hidden="1"/>
    <cellStyle name="Followed Hyperlink" xfId="30354" builtinId="9" hidden="1"/>
    <cellStyle name="Followed Hyperlink" xfId="30355" builtinId="9" hidden="1"/>
    <cellStyle name="Followed Hyperlink" xfId="30356" builtinId="9" hidden="1"/>
    <cellStyle name="Followed Hyperlink" xfId="30357" builtinId="9" hidden="1"/>
    <cellStyle name="Followed Hyperlink" xfId="30358" builtinId="9" hidden="1"/>
    <cellStyle name="Followed Hyperlink" xfId="30359" builtinId="9" hidden="1"/>
    <cellStyle name="Followed Hyperlink" xfId="30360" builtinId="9" hidden="1"/>
    <cellStyle name="Followed Hyperlink" xfId="30361" builtinId="9" hidden="1"/>
    <cellStyle name="Followed Hyperlink" xfId="30362" builtinId="9" hidden="1"/>
    <cellStyle name="Followed Hyperlink" xfId="30363" builtinId="9" hidden="1"/>
    <cellStyle name="Followed Hyperlink" xfId="30364" builtinId="9" hidden="1"/>
    <cellStyle name="Followed Hyperlink" xfId="30365" builtinId="9" hidden="1"/>
    <cellStyle name="Followed Hyperlink" xfId="30366" builtinId="9" hidden="1"/>
    <cellStyle name="Followed Hyperlink" xfId="30267" builtinId="9" hidden="1"/>
    <cellStyle name="Followed Hyperlink" xfId="30272" builtinId="9" hidden="1"/>
    <cellStyle name="Followed Hyperlink" xfId="30264" builtinId="9" hidden="1"/>
    <cellStyle name="Followed Hyperlink" xfId="30273" builtinId="9" hidden="1"/>
    <cellStyle name="Followed Hyperlink" xfId="30263" builtinId="9" hidden="1"/>
    <cellStyle name="Followed Hyperlink" xfId="30270" builtinId="9" hidden="1"/>
    <cellStyle name="Followed Hyperlink" xfId="30189" builtinId="9" hidden="1"/>
    <cellStyle name="Followed Hyperlink" xfId="30269" builtinId="9" hidden="1"/>
    <cellStyle name="Followed Hyperlink" xfId="30262" builtinId="9" hidden="1"/>
    <cellStyle name="Followed Hyperlink" xfId="30268" builtinId="9" hidden="1"/>
    <cellStyle name="Followed Hyperlink" xfId="30291" builtinId="9" hidden="1"/>
    <cellStyle name="Followed Hyperlink" xfId="30271" builtinId="9" hidden="1"/>
    <cellStyle name="Followed Hyperlink" xfId="30266" builtinId="9" hidden="1"/>
    <cellStyle name="Followed Hyperlink" xfId="30265" builtinId="9" hidden="1"/>
    <cellStyle name="Followed Hyperlink" xfId="30274" builtinId="9" hidden="1"/>
    <cellStyle name="Followed Hyperlink" xfId="30288" builtinId="9" hidden="1"/>
    <cellStyle name="Followed Hyperlink" xfId="30286" builtinId="9" hidden="1"/>
    <cellStyle name="Followed Hyperlink" xfId="30279" builtinId="9" hidden="1"/>
    <cellStyle name="Followed Hyperlink" xfId="30294" builtinId="9" hidden="1"/>
    <cellStyle name="Followed Hyperlink" xfId="30284" builtinId="9" hidden="1"/>
    <cellStyle name="Followed Hyperlink" xfId="30369" builtinId="9" hidden="1"/>
    <cellStyle name="Followed Hyperlink" xfId="30277" builtinId="9" hidden="1"/>
    <cellStyle name="Followed Hyperlink" xfId="30292" builtinId="9" hidden="1"/>
    <cellStyle name="Followed Hyperlink" xfId="30289" builtinId="9" hidden="1"/>
    <cellStyle name="Followed Hyperlink" xfId="30283" builtinId="9" hidden="1"/>
    <cellStyle name="Followed Hyperlink" xfId="30188" builtinId="9" hidden="1"/>
    <cellStyle name="Followed Hyperlink" xfId="30368" builtinId="9" hidden="1"/>
    <cellStyle name="Followed Hyperlink" xfId="30281" builtinId="9" hidden="1"/>
    <cellStyle name="Followed Hyperlink" xfId="30278" builtinId="9" hidden="1"/>
    <cellStyle name="Followed Hyperlink" xfId="30293" builtinId="9" hidden="1"/>
    <cellStyle name="Followed Hyperlink" xfId="30287" builtinId="9" hidden="1"/>
    <cellStyle name="Followed Hyperlink" xfId="30276" builtinId="9" hidden="1"/>
    <cellStyle name="Followed Hyperlink" xfId="30367" builtinId="9" hidden="1"/>
    <cellStyle name="Followed Hyperlink" xfId="30285" builtinId="9" hidden="1"/>
    <cellStyle name="Followed Hyperlink" xfId="30282" builtinId="9" hidden="1"/>
    <cellStyle name="Followed Hyperlink" xfId="30275" builtinId="9" hidden="1"/>
    <cellStyle name="Followed Hyperlink" xfId="30290" builtinId="9" hidden="1"/>
    <cellStyle name="Followed Hyperlink" xfId="30280" builtinId="9" hidden="1"/>
    <cellStyle name="Followed Hyperlink" xfId="30370" builtinId="9" hidden="1"/>
    <cellStyle name="Followed Hyperlink" xfId="30371" builtinId="9" hidden="1"/>
    <cellStyle name="Followed Hyperlink" xfId="30372" builtinId="9" hidden="1"/>
    <cellStyle name="Followed Hyperlink" xfId="30373" builtinId="9" hidden="1"/>
    <cellStyle name="Followed Hyperlink" xfId="30374" builtinId="9" hidden="1"/>
    <cellStyle name="Followed Hyperlink" xfId="30375" builtinId="9" hidden="1"/>
    <cellStyle name="Followed Hyperlink" xfId="30376" builtinId="9" hidden="1"/>
    <cellStyle name="Followed Hyperlink" xfId="30377" builtinId="9" hidden="1"/>
    <cellStyle name="Followed Hyperlink" xfId="30378" builtinId="9" hidden="1"/>
    <cellStyle name="Followed Hyperlink" xfId="30379" builtinId="9" hidden="1"/>
    <cellStyle name="Followed Hyperlink" xfId="30380" builtinId="9" hidden="1"/>
    <cellStyle name="Followed Hyperlink" xfId="30381" builtinId="9" hidden="1"/>
    <cellStyle name="Followed Hyperlink" xfId="30382" builtinId="9" hidden="1"/>
    <cellStyle name="Followed Hyperlink" xfId="30383" builtinId="9" hidden="1"/>
    <cellStyle name="Followed Hyperlink" xfId="30384" builtinId="9" hidden="1"/>
    <cellStyle name="Followed Hyperlink" xfId="30385" builtinId="9" hidden="1"/>
    <cellStyle name="Followed Hyperlink" xfId="30386" builtinId="9" hidden="1"/>
    <cellStyle name="Followed Hyperlink" xfId="30387" builtinId="9" hidden="1"/>
    <cellStyle name="Followed Hyperlink" xfId="30388" builtinId="9" hidden="1"/>
    <cellStyle name="Followed Hyperlink" xfId="30389" builtinId="9" hidden="1"/>
    <cellStyle name="Followed Hyperlink" xfId="30390" builtinId="9" hidden="1"/>
    <cellStyle name="Followed Hyperlink" xfId="30391" builtinId="9" hidden="1"/>
    <cellStyle name="Followed Hyperlink" xfId="30392" builtinId="9" hidden="1"/>
    <cellStyle name="Followed Hyperlink" xfId="30393" builtinId="9" hidden="1"/>
    <cellStyle name="Followed Hyperlink" xfId="30394" builtinId="9" hidden="1"/>
    <cellStyle name="Followed Hyperlink" xfId="30395" builtinId="9" hidden="1"/>
    <cellStyle name="Followed Hyperlink" xfId="30396" builtinId="9" hidden="1"/>
    <cellStyle name="Followed Hyperlink" xfId="30397" builtinId="9" hidden="1"/>
    <cellStyle name="Followed Hyperlink" xfId="30398" builtinId="9" hidden="1"/>
    <cellStyle name="Followed Hyperlink" xfId="30399" builtinId="9" hidden="1"/>
    <cellStyle name="Followed Hyperlink" xfId="30400" builtinId="9" hidden="1"/>
    <cellStyle name="Followed Hyperlink" xfId="30401" builtinId="9" hidden="1"/>
    <cellStyle name="Followed Hyperlink" xfId="30402" builtinId="9" hidden="1"/>
    <cellStyle name="Followed Hyperlink" xfId="30403" builtinId="9" hidden="1"/>
    <cellStyle name="Followed Hyperlink" xfId="30408" builtinId="9" hidden="1"/>
    <cellStyle name="Followed Hyperlink" xfId="30409" builtinId="9" hidden="1"/>
    <cellStyle name="Followed Hyperlink" xfId="30410" builtinId="9" hidden="1"/>
    <cellStyle name="Followed Hyperlink" xfId="30411" builtinId="9" hidden="1"/>
    <cellStyle name="Followed Hyperlink" xfId="30412" builtinId="9" hidden="1"/>
    <cellStyle name="Followed Hyperlink" xfId="30413" builtinId="9" hidden="1"/>
    <cellStyle name="Followed Hyperlink" xfId="30414" builtinId="9" hidden="1"/>
    <cellStyle name="Followed Hyperlink" xfId="30415" builtinId="9" hidden="1"/>
    <cellStyle name="Followed Hyperlink" xfId="30416" builtinId="9" hidden="1"/>
    <cellStyle name="Followed Hyperlink" xfId="30417" builtinId="9" hidden="1"/>
    <cellStyle name="Followed Hyperlink" xfId="30418" builtinId="9" hidden="1"/>
    <cellStyle name="Followed Hyperlink" xfId="30419" builtinId="9" hidden="1"/>
    <cellStyle name="Followed Hyperlink" xfId="30420" builtinId="9" hidden="1"/>
    <cellStyle name="Followed Hyperlink" xfId="30421" builtinId="9" hidden="1"/>
    <cellStyle name="Followed Hyperlink" xfId="30422" builtinId="9" hidden="1"/>
    <cellStyle name="Followed Hyperlink" xfId="30423" builtinId="9" hidden="1"/>
    <cellStyle name="Followed Hyperlink" xfId="30424" builtinId="9" hidden="1"/>
    <cellStyle name="Followed Hyperlink" xfId="30425" builtinId="9" hidden="1"/>
    <cellStyle name="Followed Hyperlink" xfId="30426" builtinId="9" hidden="1"/>
    <cellStyle name="Followed Hyperlink" xfId="30427" builtinId="9" hidden="1"/>
    <cellStyle name="Followed Hyperlink" xfId="30428" builtinId="9" hidden="1"/>
    <cellStyle name="Followed Hyperlink" xfId="30429" builtinId="9" hidden="1"/>
    <cellStyle name="Followed Hyperlink" xfId="30430" builtinId="9" hidden="1"/>
    <cellStyle name="Followed Hyperlink" xfId="30431" builtinId="9" hidden="1"/>
    <cellStyle name="Followed Hyperlink" xfId="30432" builtinId="9" hidden="1"/>
    <cellStyle name="Followed Hyperlink" xfId="30433" builtinId="9" hidden="1"/>
    <cellStyle name="Followed Hyperlink" xfId="30434" builtinId="9" hidden="1"/>
    <cellStyle name="Followed Hyperlink" xfId="30435" builtinId="9" hidden="1"/>
    <cellStyle name="Followed Hyperlink" xfId="30436" builtinId="9" hidden="1"/>
    <cellStyle name="Followed Hyperlink" xfId="30437" builtinId="9" hidden="1"/>
    <cellStyle name="Followed Hyperlink" xfId="30438" builtinId="9" hidden="1"/>
    <cellStyle name="Followed Hyperlink" xfId="30439" builtinId="9" hidden="1"/>
    <cellStyle name="Followed Hyperlink" xfId="30440" builtinId="9" hidden="1"/>
    <cellStyle name="Followed Hyperlink" xfId="30441" builtinId="9" hidden="1"/>
    <cellStyle name="Followed Hyperlink" xfId="30442" builtinId="9" hidden="1"/>
    <cellStyle name="Followed Hyperlink" xfId="30443" builtinId="9" hidden="1"/>
    <cellStyle name="Followed Hyperlink" xfId="30444" builtinId="9" hidden="1"/>
    <cellStyle name="Followed Hyperlink" xfId="30445" builtinId="9" hidden="1"/>
    <cellStyle name="Followed Hyperlink" xfId="30446" builtinId="9" hidden="1"/>
    <cellStyle name="Followed Hyperlink" xfId="30447" builtinId="9" hidden="1"/>
    <cellStyle name="Followed Hyperlink" xfId="30448" builtinId="9" hidden="1"/>
    <cellStyle name="Followed Hyperlink" xfId="30449" builtinId="9" hidden="1"/>
    <cellStyle name="Followed Hyperlink" xfId="30450" builtinId="9" hidden="1"/>
    <cellStyle name="Followed Hyperlink" xfId="30451" builtinId="9" hidden="1"/>
    <cellStyle name="Followed Hyperlink" xfId="30452" builtinId="9" hidden="1"/>
    <cellStyle name="Followed Hyperlink" xfId="30453" builtinId="9" hidden="1"/>
    <cellStyle name="Followed Hyperlink" xfId="30454" builtinId="9" hidden="1"/>
    <cellStyle name="Followed Hyperlink" xfId="30455" builtinId="9" hidden="1"/>
    <cellStyle name="Followed Hyperlink" xfId="30456" builtinId="9" hidden="1"/>
    <cellStyle name="Followed Hyperlink" xfId="30457" builtinId="9" hidden="1"/>
    <cellStyle name="Followed Hyperlink" xfId="30458" builtinId="9" hidden="1"/>
    <cellStyle name="Followed Hyperlink" xfId="30459" builtinId="9" hidden="1"/>
    <cellStyle name="Followed Hyperlink" xfId="30460" builtinId="9" hidden="1"/>
    <cellStyle name="Followed Hyperlink" xfId="30461" builtinId="9" hidden="1"/>
    <cellStyle name="Followed Hyperlink" xfId="30462" builtinId="9" hidden="1"/>
    <cellStyle name="Followed Hyperlink" xfId="30463" builtinId="9" hidden="1"/>
    <cellStyle name="Followed Hyperlink" xfId="30464" builtinId="9" hidden="1"/>
    <cellStyle name="Followed Hyperlink" xfId="30465" builtinId="9" hidden="1"/>
    <cellStyle name="Followed Hyperlink" xfId="30467" builtinId="9" hidden="1"/>
    <cellStyle name="Followed Hyperlink" xfId="30468" builtinId="9" hidden="1"/>
    <cellStyle name="Followed Hyperlink" xfId="30469" builtinId="9" hidden="1"/>
    <cellStyle name="Followed Hyperlink" xfId="30470" builtinId="9" hidden="1"/>
    <cellStyle name="Followed Hyperlink" xfId="30471" builtinId="9" hidden="1"/>
    <cellStyle name="Followed Hyperlink" xfId="30472" builtinId="9" hidden="1"/>
    <cellStyle name="Followed Hyperlink" xfId="30473" builtinId="9" hidden="1"/>
    <cellStyle name="Followed Hyperlink" xfId="30474" builtinId="9" hidden="1"/>
    <cellStyle name="Followed Hyperlink" xfId="30475" builtinId="9" hidden="1"/>
    <cellStyle name="Followed Hyperlink" xfId="30476" builtinId="9" hidden="1"/>
    <cellStyle name="Followed Hyperlink" xfId="30477" builtinId="9" hidden="1"/>
    <cellStyle name="Followed Hyperlink" xfId="30478" builtinId="9" hidden="1"/>
    <cellStyle name="Followed Hyperlink" xfId="30479" builtinId="9" hidden="1"/>
    <cellStyle name="Followed Hyperlink" xfId="30480" builtinId="9" hidden="1"/>
    <cellStyle name="Followed Hyperlink" xfId="30495" builtinId="9" hidden="1"/>
    <cellStyle name="Followed Hyperlink" xfId="30516" builtinId="9" hidden="1"/>
    <cellStyle name="Followed Hyperlink" xfId="30517" builtinId="9" hidden="1"/>
    <cellStyle name="Followed Hyperlink" xfId="30518" builtinId="9" hidden="1"/>
    <cellStyle name="Followed Hyperlink" xfId="30519" builtinId="9" hidden="1"/>
    <cellStyle name="Followed Hyperlink" xfId="30520" builtinId="9" hidden="1"/>
    <cellStyle name="Followed Hyperlink" xfId="30521" builtinId="9" hidden="1"/>
    <cellStyle name="Followed Hyperlink" xfId="30522" builtinId="9" hidden="1"/>
    <cellStyle name="Followed Hyperlink" xfId="30523" builtinId="9" hidden="1"/>
    <cellStyle name="Followed Hyperlink" xfId="30524" builtinId="9" hidden="1"/>
    <cellStyle name="Followed Hyperlink" xfId="30525" builtinId="9" hidden="1"/>
    <cellStyle name="Followed Hyperlink" xfId="30526" builtinId="9" hidden="1"/>
    <cellStyle name="Followed Hyperlink" xfId="30527" builtinId="9" hidden="1"/>
    <cellStyle name="Followed Hyperlink" xfId="30528" builtinId="9" hidden="1"/>
    <cellStyle name="Followed Hyperlink" xfId="30529" builtinId="9" hidden="1"/>
    <cellStyle name="Followed Hyperlink" xfId="30530" builtinId="9" hidden="1"/>
    <cellStyle name="Followed Hyperlink" xfId="30531" builtinId="9" hidden="1"/>
    <cellStyle name="Followed Hyperlink" xfId="30532" builtinId="9" hidden="1"/>
    <cellStyle name="Followed Hyperlink" xfId="30533" builtinId="9" hidden="1"/>
    <cellStyle name="Followed Hyperlink" xfId="30534" builtinId="9" hidden="1"/>
    <cellStyle name="Followed Hyperlink" xfId="30535" builtinId="9" hidden="1"/>
    <cellStyle name="Followed Hyperlink" xfId="30536" builtinId="9" hidden="1"/>
    <cellStyle name="Followed Hyperlink" xfId="30537" builtinId="9" hidden="1"/>
    <cellStyle name="Followed Hyperlink" xfId="30538" builtinId="9" hidden="1"/>
    <cellStyle name="Followed Hyperlink" xfId="30539" builtinId="9" hidden="1"/>
    <cellStyle name="Followed Hyperlink" xfId="30540" builtinId="9" hidden="1"/>
    <cellStyle name="Followed Hyperlink" xfId="30541" builtinId="9" hidden="1"/>
    <cellStyle name="Followed Hyperlink" xfId="30542" builtinId="9" hidden="1"/>
    <cellStyle name="Followed Hyperlink" xfId="30543" builtinId="9" hidden="1"/>
    <cellStyle name="Followed Hyperlink" xfId="30544" builtinId="9" hidden="1"/>
    <cellStyle name="Followed Hyperlink" xfId="30545" builtinId="9" hidden="1"/>
    <cellStyle name="Followed Hyperlink" xfId="30546" builtinId="9" hidden="1"/>
    <cellStyle name="Followed Hyperlink" xfId="30547" builtinId="9" hidden="1"/>
    <cellStyle name="Followed Hyperlink" xfId="30548" builtinId="9" hidden="1"/>
    <cellStyle name="Followed Hyperlink" xfId="30549" builtinId="9" hidden="1"/>
    <cellStyle name="Followed Hyperlink" xfId="30550" builtinId="9" hidden="1"/>
    <cellStyle name="Followed Hyperlink" xfId="30551" builtinId="9" hidden="1"/>
    <cellStyle name="Followed Hyperlink" xfId="30552" builtinId="9" hidden="1"/>
    <cellStyle name="Followed Hyperlink" xfId="30553" builtinId="9" hidden="1"/>
    <cellStyle name="Followed Hyperlink" xfId="30554" builtinId="9" hidden="1"/>
    <cellStyle name="Followed Hyperlink" xfId="30555" builtinId="9" hidden="1"/>
    <cellStyle name="Followed Hyperlink" xfId="30556" builtinId="9" hidden="1"/>
    <cellStyle name="Followed Hyperlink" xfId="30557" builtinId="9" hidden="1"/>
    <cellStyle name="Followed Hyperlink" xfId="30558" builtinId="9" hidden="1"/>
    <cellStyle name="Followed Hyperlink" xfId="30559" builtinId="9" hidden="1"/>
    <cellStyle name="Followed Hyperlink" xfId="30560" builtinId="9" hidden="1"/>
    <cellStyle name="Followed Hyperlink" xfId="30561" builtinId="9" hidden="1"/>
    <cellStyle name="Followed Hyperlink" xfId="30562" builtinId="9" hidden="1"/>
    <cellStyle name="Followed Hyperlink" xfId="30563" builtinId="9" hidden="1"/>
    <cellStyle name="Followed Hyperlink" xfId="30564" builtinId="9" hidden="1"/>
    <cellStyle name="Followed Hyperlink" xfId="30565" builtinId="9" hidden="1"/>
    <cellStyle name="Followed Hyperlink" xfId="30566" builtinId="9" hidden="1"/>
    <cellStyle name="Followed Hyperlink" xfId="30567" builtinId="9" hidden="1"/>
    <cellStyle name="Followed Hyperlink" xfId="30568" builtinId="9" hidden="1"/>
    <cellStyle name="Followed Hyperlink" xfId="30569" builtinId="9" hidden="1"/>
    <cellStyle name="Followed Hyperlink" xfId="30570" builtinId="9" hidden="1"/>
    <cellStyle name="Followed Hyperlink" xfId="30571" builtinId="9" hidden="1"/>
    <cellStyle name="Followed Hyperlink" xfId="30572" builtinId="9" hidden="1"/>
    <cellStyle name="Followed Hyperlink" xfId="30573" builtinId="9" hidden="1"/>
    <cellStyle name="Followed Hyperlink" xfId="30574" builtinId="9" hidden="1"/>
    <cellStyle name="Followed Hyperlink" xfId="30575" builtinId="9" hidden="1"/>
    <cellStyle name="Followed Hyperlink" xfId="30576" builtinId="9" hidden="1"/>
    <cellStyle name="Followed Hyperlink" xfId="30577" builtinId="9" hidden="1"/>
    <cellStyle name="Followed Hyperlink" xfId="30578" builtinId="9" hidden="1"/>
    <cellStyle name="Followed Hyperlink" xfId="30579" builtinId="9" hidden="1"/>
    <cellStyle name="Followed Hyperlink" xfId="30580" builtinId="9" hidden="1"/>
    <cellStyle name="Followed Hyperlink" xfId="30581" builtinId="9" hidden="1"/>
    <cellStyle name="Followed Hyperlink" xfId="30582" builtinId="9" hidden="1"/>
    <cellStyle name="Followed Hyperlink" xfId="30583" builtinId="9" hidden="1"/>
    <cellStyle name="Followed Hyperlink" xfId="30584" builtinId="9" hidden="1"/>
    <cellStyle name="Followed Hyperlink" xfId="30585" builtinId="9" hidden="1"/>
    <cellStyle name="Followed Hyperlink" xfId="30586" builtinId="9" hidden="1"/>
    <cellStyle name="Followed Hyperlink" xfId="30587" builtinId="9" hidden="1"/>
    <cellStyle name="Followed Hyperlink" xfId="30588" builtinId="9" hidden="1"/>
    <cellStyle name="Followed Hyperlink" xfId="30589" builtinId="9" hidden="1"/>
    <cellStyle name="Followed Hyperlink" xfId="30590" builtinId="9" hidden="1"/>
    <cellStyle name="Followed Hyperlink" xfId="30591" builtinId="9" hidden="1"/>
    <cellStyle name="Followed Hyperlink" xfId="30592" builtinId="9" hidden="1"/>
    <cellStyle name="Followed Hyperlink" xfId="30593" builtinId="9" hidden="1"/>
    <cellStyle name="Followed Hyperlink" xfId="30594" builtinId="9" hidden="1"/>
    <cellStyle name="Followed Hyperlink" xfId="30595" builtinId="9" hidden="1"/>
    <cellStyle name="Followed Hyperlink" xfId="30596" builtinId="9" hidden="1"/>
    <cellStyle name="Followed Hyperlink" xfId="30597" builtinId="9" hidden="1"/>
    <cellStyle name="Followed Hyperlink" xfId="30598" builtinId="9" hidden="1"/>
    <cellStyle name="Followed Hyperlink" xfId="30599" builtinId="9" hidden="1"/>
    <cellStyle name="Followed Hyperlink" xfId="30600" builtinId="9" hidden="1"/>
    <cellStyle name="Followed Hyperlink" xfId="30601" builtinId="9" hidden="1"/>
    <cellStyle name="Followed Hyperlink" xfId="30602" builtinId="9" hidden="1"/>
    <cellStyle name="Followed Hyperlink" xfId="30603" builtinId="9" hidden="1"/>
    <cellStyle name="Followed Hyperlink" xfId="30604" builtinId="9" hidden="1"/>
    <cellStyle name="Followed Hyperlink" xfId="30605" builtinId="9" hidden="1"/>
    <cellStyle name="Followed Hyperlink" xfId="30606" builtinId="9" hidden="1"/>
    <cellStyle name="Followed Hyperlink" xfId="30607" builtinId="9" hidden="1"/>
    <cellStyle name="Followed Hyperlink" xfId="30608" builtinId="9" hidden="1"/>
    <cellStyle name="Followed Hyperlink" xfId="30609" builtinId="9" hidden="1"/>
    <cellStyle name="Followed Hyperlink" xfId="30610" builtinId="9" hidden="1"/>
    <cellStyle name="Followed Hyperlink" xfId="30611" builtinId="9" hidden="1"/>
    <cellStyle name="Followed Hyperlink" xfId="30612" builtinId="9" hidden="1"/>
    <cellStyle name="Followed Hyperlink" xfId="30613" builtinId="9" hidden="1"/>
    <cellStyle name="Followed Hyperlink" xfId="30614" builtinId="9" hidden="1"/>
    <cellStyle name="Followed Hyperlink" xfId="30615" builtinId="9" hidden="1"/>
    <cellStyle name="Followed Hyperlink" xfId="30616" builtinId="9" hidden="1"/>
    <cellStyle name="Followed Hyperlink" xfId="30617" builtinId="9" hidden="1"/>
    <cellStyle name="Followed Hyperlink" xfId="30618" builtinId="9" hidden="1"/>
    <cellStyle name="Followed Hyperlink" xfId="30619" builtinId="9" hidden="1"/>
    <cellStyle name="Followed Hyperlink" xfId="30620" builtinId="9" hidden="1"/>
    <cellStyle name="Followed Hyperlink" xfId="30621" builtinId="9" hidden="1"/>
    <cellStyle name="Followed Hyperlink" xfId="30622" builtinId="9" hidden="1"/>
    <cellStyle name="Followed Hyperlink" xfId="30623" builtinId="9" hidden="1"/>
    <cellStyle name="Followed Hyperlink" xfId="30624" builtinId="9" hidden="1"/>
    <cellStyle name="Followed Hyperlink" xfId="30625" builtinId="9" hidden="1"/>
    <cellStyle name="Followed Hyperlink" xfId="30626" builtinId="9" hidden="1"/>
    <cellStyle name="Followed Hyperlink" xfId="30627" builtinId="9" hidden="1"/>
    <cellStyle name="Followed Hyperlink" xfId="30628" builtinId="9" hidden="1"/>
    <cellStyle name="Followed Hyperlink" xfId="30629" builtinId="9" hidden="1"/>
    <cellStyle name="Followed Hyperlink" xfId="30630" builtinId="9" hidden="1"/>
    <cellStyle name="Followed Hyperlink" xfId="30631" builtinId="9" hidden="1"/>
    <cellStyle name="Followed Hyperlink" xfId="30632" builtinId="9" hidden="1"/>
    <cellStyle name="Followed Hyperlink" xfId="30633" builtinId="9" hidden="1"/>
    <cellStyle name="Followed Hyperlink" xfId="30634" builtinId="9" hidden="1"/>
    <cellStyle name="Followed Hyperlink" xfId="30635" builtinId="9" hidden="1"/>
    <cellStyle name="Followed Hyperlink" xfId="30636" builtinId="9" hidden="1"/>
    <cellStyle name="Followed Hyperlink" xfId="30637" builtinId="9" hidden="1"/>
    <cellStyle name="Followed Hyperlink" xfId="30638" builtinId="9" hidden="1"/>
    <cellStyle name="Followed Hyperlink" xfId="30639" builtinId="9" hidden="1"/>
    <cellStyle name="Followed Hyperlink" xfId="30640" builtinId="9" hidden="1"/>
    <cellStyle name="Followed Hyperlink" xfId="30641" builtinId="9" hidden="1"/>
    <cellStyle name="Followed Hyperlink" xfId="30642" builtinId="9" hidden="1"/>
    <cellStyle name="Followed Hyperlink" xfId="30643" builtinId="9" hidden="1"/>
    <cellStyle name="Followed Hyperlink" xfId="30644" builtinId="9" hidden="1"/>
    <cellStyle name="Followed Hyperlink" xfId="30645" builtinId="9" hidden="1"/>
    <cellStyle name="Followed Hyperlink" xfId="30646" builtinId="9" hidden="1"/>
    <cellStyle name="Followed Hyperlink" xfId="30647" builtinId="9" hidden="1"/>
    <cellStyle name="Followed Hyperlink" xfId="30648" builtinId="9" hidden="1"/>
    <cellStyle name="Followed Hyperlink" xfId="30649" builtinId="9" hidden="1"/>
    <cellStyle name="Followed Hyperlink" xfId="30650" builtinId="9" hidden="1"/>
    <cellStyle name="Followed Hyperlink" xfId="30651" builtinId="9" hidden="1"/>
    <cellStyle name="Followed Hyperlink" xfId="30652" builtinId="9" hidden="1"/>
    <cellStyle name="Followed Hyperlink" xfId="30653" builtinId="9" hidden="1"/>
    <cellStyle name="Followed Hyperlink" xfId="30654" builtinId="9" hidden="1"/>
    <cellStyle name="Followed Hyperlink" xfId="30655" builtinId="9" hidden="1"/>
    <cellStyle name="Followed Hyperlink" xfId="30656" builtinId="9" hidden="1"/>
    <cellStyle name="Followed Hyperlink" xfId="30657" builtinId="9" hidden="1"/>
    <cellStyle name="Followed Hyperlink" xfId="30658" builtinId="9" hidden="1"/>
    <cellStyle name="Followed Hyperlink" xfId="30659" builtinId="9" hidden="1"/>
    <cellStyle name="Followed Hyperlink" xfId="30466" builtinId="9" hidden="1"/>
    <cellStyle name="Followed Hyperlink" xfId="30482" builtinId="9" hidden="1"/>
    <cellStyle name="Followed Hyperlink" xfId="30485" builtinId="9" hidden="1"/>
    <cellStyle name="Followed Hyperlink" xfId="30406" builtinId="9" hidden="1"/>
    <cellStyle name="Followed Hyperlink" xfId="30404" builtinId="9" hidden="1"/>
    <cellStyle name="Followed Hyperlink" xfId="30489" builtinId="9" hidden="1"/>
    <cellStyle name="Followed Hyperlink" xfId="30481" builtinId="9" hidden="1"/>
    <cellStyle name="Followed Hyperlink" xfId="30491" builtinId="9" hidden="1"/>
    <cellStyle name="Followed Hyperlink" xfId="30492" builtinId="9" hidden="1"/>
    <cellStyle name="Followed Hyperlink" xfId="30486" builtinId="9" hidden="1"/>
    <cellStyle name="Followed Hyperlink" xfId="30483" builtinId="9" hidden="1"/>
    <cellStyle name="Followed Hyperlink" xfId="30488" builtinId="9" hidden="1"/>
    <cellStyle name="Followed Hyperlink" xfId="30513" builtinId="9" hidden="1"/>
    <cellStyle name="Followed Hyperlink" xfId="30506" builtinId="9" hidden="1"/>
    <cellStyle name="Followed Hyperlink" xfId="30499" builtinId="9" hidden="1"/>
    <cellStyle name="Followed Hyperlink" xfId="30515" builtinId="9" hidden="1"/>
    <cellStyle name="Followed Hyperlink" xfId="30504" builtinId="9" hidden="1"/>
    <cellStyle name="Followed Hyperlink" xfId="30487" builtinId="9" hidden="1"/>
    <cellStyle name="Followed Hyperlink" xfId="30501" builtinId="9" hidden="1"/>
    <cellStyle name="Followed Hyperlink" xfId="30407" builtinId="9" hidden="1"/>
    <cellStyle name="Followed Hyperlink" xfId="30510" builtinId="9" hidden="1"/>
    <cellStyle name="Followed Hyperlink" xfId="30503" builtinId="9" hidden="1"/>
    <cellStyle name="Followed Hyperlink" xfId="30405" builtinId="9" hidden="1"/>
    <cellStyle name="Followed Hyperlink" xfId="30508" builtinId="9" hidden="1"/>
    <cellStyle name="Followed Hyperlink" xfId="30505" builtinId="9" hidden="1"/>
    <cellStyle name="Followed Hyperlink" xfId="30498" builtinId="9" hidden="1"/>
    <cellStyle name="Followed Hyperlink" xfId="30514" builtinId="9" hidden="1"/>
    <cellStyle name="Followed Hyperlink" xfId="30507" builtinId="9" hidden="1"/>
    <cellStyle name="Followed Hyperlink" xfId="30497" builtinId="9" hidden="1"/>
    <cellStyle name="Followed Hyperlink" xfId="30509" builtinId="9" hidden="1"/>
    <cellStyle name="Followed Hyperlink" xfId="30502" builtinId="9" hidden="1"/>
    <cellStyle name="Followed Hyperlink" xfId="30496" builtinId="9" hidden="1"/>
    <cellStyle name="Followed Hyperlink" xfId="30511" builtinId="9" hidden="1"/>
    <cellStyle name="Followed Hyperlink" xfId="30500" builtinId="9" hidden="1"/>
    <cellStyle name="Followed Hyperlink" xfId="30512" builtinId="9" hidden="1"/>
    <cellStyle name="Followed Hyperlink" xfId="30660" builtinId="9" hidden="1"/>
    <cellStyle name="Followed Hyperlink" xfId="30661" builtinId="9" hidden="1"/>
    <cellStyle name="Followed Hyperlink" xfId="30662" builtinId="9" hidden="1"/>
    <cellStyle name="Followed Hyperlink" xfId="30663" builtinId="9" hidden="1"/>
    <cellStyle name="Followed Hyperlink" xfId="30664" builtinId="9" hidden="1"/>
    <cellStyle name="Followed Hyperlink" xfId="30665" builtinId="9" hidden="1"/>
    <cellStyle name="Followed Hyperlink" xfId="30666" builtinId="9" hidden="1"/>
    <cellStyle name="Followed Hyperlink" xfId="30667" builtinId="9" hidden="1"/>
    <cellStyle name="Followed Hyperlink" xfId="30668" builtinId="9" hidden="1"/>
    <cellStyle name="Followed Hyperlink" xfId="30669" builtinId="9" hidden="1"/>
    <cellStyle name="Followed Hyperlink" xfId="30670" builtinId="9" hidden="1"/>
    <cellStyle name="Followed Hyperlink" xfId="30671" builtinId="9" hidden="1"/>
    <cellStyle name="Followed Hyperlink" xfId="30672" builtinId="9" hidden="1"/>
    <cellStyle name="Followed Hyperlink" xfId="30673" builtinId="9" hidden="1"/>
    <cellStyle name="Followed Hyperlink" xfId="30674" builtinId="9" hidden="1"/>
    <cellStyle name="Followed Hyperlink" xfId="30675" builtinId="9" hidden="1"/>
    <cellStyle name="Followed Hyperlink" xfId="30676" builtinId="9" hidden="1"/>
    <cellStyle name="Followed Hyperlink" xfId="30677" builtinId="9" hidden="1"/>
    <cellStyle name="Followed Hyperlink" xfId="30678" builtinId="9" hidden="1"/>
    <cellStyle name="Followed Hyperlink" xfId="30679" builtinId="9" hidden="1"/>
    <cellStyle name="Followed Hyperlink" xfId="30680" builtinId="9" hidden="1"/>
    <cellStyle name="Followed Hyperlink" xfId="30681" builtinId="9" hidden="1"/>
    <cellStyle name="Followed Hyperlink" xfId="30683" builtinId="9" hidden="1"/>
    <cellStyle name="Followed Hyperlink" xfId="30684" builtinId="9" hidden="1"/>
    <cellStyle name="Followed Hyperlink" xfId="30685" builtinId="9" hidden="1"/>
    <cellStyle name="Followed Hyperlink" xfId="30686" builtinId="9" hidden="1"/>
    <cellStyle name="Followed Hyperlink" xfId="30687" builtinId="9" hidden="1"/>
    <cellStyle name="Followed Hyperlink" xfId="30688" builtinId="9" hidden="1"/>
    <cellStyle name="Followed Hyperlink" xfId="30689" builtinId="9" hidden="1"/>
    <cellStyle name="Followed Hyperlink" xfId="30690" builtinId="9" hidden="1"/>
    <cellStyle name="Followed Hyperlink" xfId="30691" builtinId="9" hidden="1"/>
    <cellStyle name="Followed Hyperlink" xfId="30692" builtinId="9" hidden="1"/>
    <cellStyle name="Followed Hyperlink" xfId="30693" builtinId="9" hidden="1"/>
    <cellStyle name="Followed Hyperlink" xfId="30694" builtinId="9" hidden="1"/>
    <cellStyle name="Followed Hyperlink" xfId="30695" builtinId="9" hidden="1"/>
    <cellStyle name="Followed Hyperlink" xfId="30696" builtinId="9" hidden="1"/>
    <cellStyle name="Followed Hyperlink" xfId="30731" builtinId="9" hidden="1"/>
    <cellStyle name="Followed Hyperlink" xfId="30730" builtinId="9" hidden="1"/>
    <cellStyle name="Followed Hyperlink" xfId="30493" builtinId="9" hidden="1"/>
    <cellStyle name="Followed Hyperlink" xfId="30494" builtinId="9" hidden="1"/>
    <cellStyle name="Followed Hyperlink" xfId="30705" builtinId="9" hidden="1"/>
    <cellStyle name="Followed Hyperlink" xfId="30703" builtinId="9" hidden="1"/>
    <cellStyle name="Followed Hyperlink" xfId="30682" builtinId="9" hidden="1"/>
    <cellStyle name="Followed Hyperlink" xfId="30700" builtinId="9" hidden="1"/>
    <cellStyle name="Followed Hyperlink" xfId="30699" builtinId="9" hidden="1"/>
    <cellStyle name="Followed Hyperlink" xfId="30698" builtinId="9" hidden="1"/>
    <cellStyle name="Followed Hyperlink" xfId="30697" builtinId="9" hidden="1"/>
    <cellStyle name="Followed Hyperlink" xfId="30701" builtinId="9" hidden="1"/>
    <cellStyle name="Followed Hyperlink" xfId="30707" builtinId="9" hidden="1"/>
    <cellStyle name="Followed Hyperlink" xfId="30706" builtinId="9" hidden="1"/>
    <cellStyle name="Followed Hyperlink" xfId="30704" builtinId="9" hidden="1"/>
    <cellStyle name="Followed Hyperlink" xfId="30702" builtinId="9" hidden="1"/>
    <cellStyle name="Followed Hyperlink" xfId="30726" builtinId="9" hidden="1"/>
    <cellStyle name="Followed Hyperlink" xfId="30722" builtinId="9" hidden="1"/>
    <cellStyle name="Followed Hyperlink" xfId="30718" builtinId="9" hidden="1"/>
    <cellStyle name="Followed Hyperlink" xfId="30714" builtinId="9" hidden="1"/>
    <cellStyle name="Followed Hyperlink" xfId="30710" builtinId="9" hidden="1"/>
    <cellStyle name="Followed Hyperlink" xfId="30490" builtinId="9" hidden="1"/>
    <cellStyle name="Followed Hyperlink" xfId="30729" builtinId="9" hidden="1"/>
    <cellStyle name="Followed Hyperlink" xfId="30725" builtinId="9" hidden="1"/>
    <cellStyle name="Followed Hyperlink" xfId="30721" builtinId="9" hidden="1"/>
    <cellStyle name="Followed Hyperlink" xfId="30717" builtinId="9" hidden="1"/>
    <cellStyle name="Followed Hyperlink" xfId="30713" builtinId="9" hidden="1"/>
    <cellStyle name="Followed Hyperlink" xfId="30709" builtinId="9" hidden="1"/>
    <cellStyle name="Followed Hyperlink" xfId="30728" builtinId="9" hidden="1"/>
    <cellStyle name="Followed Hyperlink" xfId="30724" builtinId="9" hidden="1"/>
    <cellStyle name="Followed Hyperlink" xfId="30720" builtinId="9" hidden="1"/>
    <cellStyle name="Followed Hyperlink" xfId="30716" builtinId="9" hidden="1"/>
    <cellStyle name="Followed Hyperlink" xfId="30712" builtinId="9" hidden="1"/>
    <cellStyle name="Followed Hyperlink" xfId="30732" builtinId="9" hidden="1"/>
    <cellStyle name="Followed Hyperlink" xfId="30484" builtinId="9" hidden="1"/>
    <cellStyle name="Followed Hyperlink" xfId="30727" builtinId="9" hidden="1"/>
    <cellStyle name="Followed Hyperlink" xfId="30723" builtinId="9" hidden="1"/>
    <cellStyle name="Followed Hyperlink" xfId="30719" builtinId="9" hidden="1"/>
    <cellStyle name="Followed Hyperlink" xfId="30715" builtinId="9" hidden="1"/>
    <cellStyle name="Followed Hyperlink" xfId="30711" builtinId="9" hidden="1"/>
    <cellStyle name="Followed Hyperlink" xfId="30708" builtinId="9" hidden="1"/>
    <cellStyle name="Followed Hyperlink" xfId="30733" builtinId="9" hidden="1"/>
    <cellStyle name="Followed Hyperlink" xfId="30734" builtinId="9" hidden="1"/>
    <cellStyle name="Followed Hyperlink" xfId="30735" builtinId="9" hidden="1"/>
    <cellStyle name="Followed Hyperlink" xfId="30736" builtinId="9" hidden="1"/>
    <cellStyle name="Followed Hyperlink" xfId="30737" builtinId="9" hidden="1"/>
    <cellStyle name="Followed Hyperlink" xfId="30738" builtinId="9" hidden="1"/>
    <cellStyle name="Followed Hyperlink" xfId="30739" builtinId="9" hidden="1"/>
    <cellStyle name="Followed Hyperlink" xfId="30740" builtinId="9" hidden="1"/>
    <cellStyle name="Followed Hyperlink" xfId="30741" builtinId="9" hidden="1"/>
    <cellStyle name="Followed Hyperlink" xfId="30742" builtinId="9" hidden="1"/>
    <cellStyle name="Followed Hyperlink" xfId="30743" builtinId="9" hidden="1"/>
    <cellStyle name="Followed Hyperlink" xfId="30744" builtinId="9" hidden="1"/>
    <cellStyle name="Followed Hyperlink" xfId="30745" builtinId="9" hidden="1"/>
    <cellStyle name="Followed Hyperlink" xfId="30746" builtinId="9" hidden="1"/>
    <cellStyle name="Followed Hyperlink" xfId="30747" builtinId="9" hidden="1"/>
    <cellStyle name="Followed Hyperlink" xfId="30748" builtinId="9" hidden="1"/>
    <cellStyle name="Followed Hyperlink" xfId="30749" builtinId="9" hidden="1"/>
    <cellStyle name="Followed Hyperlink" xfId="30750" builtinId="9" hidden="1"/>
    <cellStyle name="Followed Hyperlink" xfId="30751" builtinId="9" hidden="1"/>
    <cellStyle name="Followed Hyperlink" xfId="30752" builtinId="9" hidden="1"/>
    <cellStyle name="Followed Hyperlink" xfId="30753" builtinId="9" hidden="1"/>
    <cellStyle name="Followed Hyperlink" xfId="30754" builtinId="9" hidden="1"/>
    <cellStyle name="Followed Hyperlink" xfId="30755" builtinId="9" hidden="1"/>
    <cellStyle name="Followed Hyperlink" xfId="30756" builtinId="9" hidden="1"/>
    <cellStyle name="Followed Hyperlink" xfId="30757" builtinId="9" hidden="1"/>
    <cellStyle name="Followed Hyperlink" xfId="30758" builtinId="9" hidden="1"/>
    <cellStyle name="Followed Hyperlink" xfId="30759" builtinId="9" hidden="1"/>
    <cellStyle name="Followed Hyperlink" xfId="30760" builtinId="9" hidden="1"/>
    <cellStyle name="Followed Hyperlink" xfId="30761" builtinId="9" hidden="1"/>
    <cellStyle name="Followed Hyperlink" xfId="30762" builtinId="9" hidden="1"/>
    <cellStyle name="Followed Hyperlink" xfId="30763" builtinId="9" hidden="1"/>
    <cellStyle name="Followed Hyperlink" xfId="30766" builtinId="9" hidden="1"/>
    <cellStyle name="Followed Hyperlink" xfId="30767" builtinId="9" hidden="1"/>
    <cellStyle name="Followed Hyperlink" xfId="30768" builtinId="9" hidden="1"/>
    <cellStyle name="Followed Hyperlink" xfId="30769" builtinId="9" hidden="1"/>
    <cellStyle name="Followed Hyperlink" xfId="30770" builtinId="9" hidden="1"/>
    <cellStyle name="Followed Hyperlink" xfId="30771" builtinId="9" hidden="1"/>
    <cellStyle name="Followed Hyperlink" xfId="30772" builtinId="9" hidden="1"/>
    <cellStyle name="Followed Hyperlink" xfId="30773" builtinId="9" hidden="1"/>
    <cellStyle name="Followed Hyperlink" xfId="30774" builtinId="9" hidden="1"/>
    <cellStyle name="Followed Hyperlink" xfId="30775" builtinId="9" hidden="1"/>
    <cellStyle name="Followed Hyperlink" xfId="30776" builtinId="9" hidden="1"/>
    <cellStyle name="Followed Hyperlink" xfId="30777" builtinId="9" hidden="1"/>
    <cellStyle name="Followed Hyperlink" xfId="30778" builtinId="9" hidden="1"/>
    <cellStyle name="Followed Hyperlink" xfId="30779" builtinId="9" hidden="1"/>
    <cellStyle name="Followed Hyperlink" xfId="30780" builtinId="9" hidden="1"/>
    <cellStyle name="Followed Hyperlink" xfId="30781" builtinId="9" hidden="1"/>
    <cellStyle name="Followed Hyperlink" xfId="30782" builtinId="9" hidden="1"/>
    <cellStyle name="Followed Hyperlink" xfId="30783" builtinId="9" hidden="1"/>
    <cellStyle name="Followed Hyperlink" xfId="30784" builtinId="9" hidden="1"/>
    <cellStyle name="Followed Hyperlink" xfId="30785" builtinId="9" hidden="1"/>
    <cellStyle name="Followed Hyperlink" xfId="30786" builtinId="9" hidden="1"/>
    <cellStyle name="Followed Hyperlink" xfId="30787" builtinId="9" hidden="1"/>
    <cellStyle name="Followed Hyperlink" xfId="30788" builtinId="9" hidden="1"/>
    <cellStyle name="Followed Hyperlink" xfId="30789" builtinId="9" hidden="1"/>
    <cellStyle name="Followed Hyperlink" xfId="30790" builtinId="9" hidden="1"/>
    <cellStyle name="Followed Hyperlink" xfId="30791" builtinId="9" hidden="1"/>
    <cellStyle name="Followed Hyperlink" xfId="30792" builtinId="9" hidden="1"/>
    <cellStyle name="Followed Hyperlink" xfId="30793" builtinId="9" hidden="1"/>
    <cellStyle name="Followed Hyperlink" xfId="30794" builtinId="9" hidden="1"/>
    <cellStyle name="Followed Hyperlink" xfId="30795" builtinId="9" hidden="1"/>
    <cellStyle name="Followed Hyperlink" xfId="30796" builtinId="9" hidden="1"/>
    <cellStyle name="Followed Hyperlink" xfId="30797" builtinId="9" hidden="1"/>
    <cellStyle name="Followed Hyperlink" xfId="30798" builtinId="9" hidden="1"/>
    <cellStyle name="Followed Hyperlink" xfId="30799" builtinId="9" hidden="1"/>
    <cellStyle name="Followed Hyperlink" xfId="30800" builtinId="9" hidden="1"/>
    <cellStyle name="Followed Hyperlink" xfId="30801" builtinId="9" hidden="1"/>
    <cellStyle name="Followed Hyperlink" xfId="30802" builtinId="9" hidden="1"/>
    <cellStyle name="Followed Hyperlink" xfId="30803" builtinId="9" hidden="1"/>
    <cellStyle name="Followed Hyperlink" xfId="30804" builtinId="9" hidden="1"/>
    <cellStyle name="Followed Hyperlink" xfId="30805" builtinId="9" hidden="1"/>
    <cellStyle name="Followed Hyperlink" xfId="30806" builtinId="9" hidden="1"/>
    <cellStyle name="Followed Hyperlink" xfId="30807" builtinId="9" hidden="1"/>
    <cellStyle name="Followed Hyperlink" xfId="30808" builtinId="9" hidden="1"/>
    <cellStyle name="Followed Hyperlink" xfId="30809" builtinId="9" hidden="1"/>
    <cellStyle name="Followed Hyperlink" xfId="30810" builtinId="9" hidden="1"/>
    <cellStyle name="Followed Hyperlink" xfId="30811" builtinId="9" hidden="1"/>
    <cellStyle name="Followed Hyperlink" xfId="30812" builtinId="9" hidden="1"/>
    <cellStyle name="Followed Hyperlink" xfId="30813" builtinId="9" hidden="1"/>
    <cellStyle name="Followed Hyperlink" xfId="30814" builtinId="9" hidden="1"/>
    <cellStyle name="Followed Hyperlink" xfId="30815" builtinId="9" hidden="1"/>
    <cellStyle name="Followed Hyperlink" xfId="30816" builtinId="9" hidden="1"/>
    <cellStyle name="Followed Hyperlink" xfId="30817" builtinId="9" hidden="1"/>
    <cellStyle name="Followed Hyperlink" xfId="30818" builtinId="9" hidden="1"/>
    <cellStyle name="Followed Hyperlink" xfId="30819" builtinId="9" hidden="1"/>
    <cellStyle name="Followed Hyperlink" xfId="30820" builtinId="9" hidden="1"/>
    <cellStyle name="Followed Hyperlink" xfId="30821" builtinId="9" hidden="1"/>
    <cellStyle name="Followed Hyperlink" xfId="30822" builtinId="9" hidden="1"/>
    <cellStyle name="Followed Hyperlink" xfId="30823" builtinId="9" hidden="1"/>
    <cellStyle name="Followed Hyperlink" xfId="30824" builtinId="9" hidden="1"/>
    <cellStyle name="Followed Hyperlink" xfId="30825" builtinId="9" hidden="1"/>
    <cellStyle name="Followed Hyperlink" xfId="30826" builtinId="9" hidden="1"/>
    <cellStyle name="Followed Hyperlink" xfId="30827" builtinId="9" hidden="1"/>
    <cellStyle name="Followed Hyperlink" xfId="30828" builtinId="9" hidden="1"/>
    <cellStyle name="Followed Hyperlink" xfId="30829" builtinId="9" hidden="1"/>
    <cellStyle name="Followed Hyperlink" xfId="30830" builtinId="9" hidden="1"/>
    <cellStyle name="Followed Hyperlink" xfId="30831" builtinId="9" hidden="1"/>
    <cellStyle name="Followed Hyperlink" xfId="30832" builtinId="9" hidden="1"/>
    <cellStyle name="Followed Hyperlink" xfId="30833" builtinId="9" hidden="1"/>
    <cellStyle name="Followed Hyperlink" xfId="30834" builtinId="9" hidden="1"/>
    <cellStyle name="Followed Hyperlink" xfId="30835" builtinId="9" hidden="1"/>
    <cellStyle name="Followed Hyperlink" xfId="30836" builtinId="9" hidden="1"/>
    <cellStyle name="Followed Hyperlink" xfId="30837" builtinId="9" hidden="1"/>
    <cellStyle name="Followed Hyperlink" xfId="30994" builtinId="9" hidden="1"/>
    <cellStyle name="Followed Hyperlink" xfId="30995" builtinId="9" hidden="1"/>
    <cellStyle name="Followed Hyperlink" xfId="30996" builtinId="9" hidden="1"/>
    <cellStyle name="Followed Hyperlink" xfId="30997" builtinId="9" hidden="1"/>
    <cellStyle name="Followed Hyperlink" xfId="30998" builtinId="9" hidden="1"/>
    <cellStyle name="Followed Hyperlink" xfId="30999" builtinId="9" hidden="1"/>
    <cellStyle name="Followed Hyperlink" xfId="31000" builtinId="9" hidden="1"/>
    <cellStyle name="Followed Hyperlink" xfId="31001" builtinId="9" hidden="1"/>
    <cellStyle name="Followed Hyperlink" xfId="31002" builtinId="9" hidden="1"/>
    <cellStyle name="Followed Hyperlink" xfId="31003" builtinId="9" hidden="1"/>
    <cellStyle name="Followed Hyperlink" xfId="31004" builtinId="9" hidden="1"/>
    <cellStyle name="Followed Hyperlink" xfId="31005" builtinId="9" hidden="1"/>
    <cellStyle name="Followed Hyperlink" xfId="31006" builtinId="9" hidden="1"/>
    <cellStyle name="Followed Hyperlink" xfId="31007" builtinId="9" hidden="1"/>
    <cellStyle name="Followed Hyperlink" xfId="31008" builtinId="9" hidden="1"/>
    <cellStyle name="Followed Hyperlink" xfId="31009" builtinId="9" hidden="1"/>
    <cellStyle name="Followed Hyperlink" xfId="31010" builtinId="9" hidden="1"/>
    <cellStyle name="Followed Hyperlink" xfId="31011" builtinId="9" hidden="1"/>
    <cellStyle name="Followed Hyperlink" xfId="31012" builtinId="9" hidden="1"/>
    <cellStyle name="Followed Hyperlink" xfId="31013" builtinId="9" hidden="1"/>
    <cellStyle name="Followed Hyperlink" xfId="31014" builtinId="9" hidden="1"/>
    <cellStyle name="Followed Hyperlink" xfId="31015" builtinId="9" hidden="1"/>
    <cellStyle name="Followed Hyperlink" xfId="31016" builtinId="9" hidden="1"/>
    <cellStyle name="Followed Hyperlink" xfId="31017" builtinId="9" hidden="1"/>
    <cellStyle name="Followed Hyperlink" xfId="31018" builtinId="9" hidden="1"/>
    <cellStyle name="Followed Hyperlink" xfId="31019" builtinId="9" hidden="1"/>
    <cellStyle name="Followed Hyperlink" xfId="31020" builtinId="9" hidden="1"/>
    <cellStyle name="Followed Hyperlink" xfId="31021" builtinId="9" hidden="1"/>
    <cellStyle name="Followed Hyperlink" xfId="31022" builtinId="9" hidden="1"/>
    <cellStyle name="Followed Hyperlink" xfId="31023" builtinId="9" hidden="1"/>
    <cellStyle name="Followed Hyperlink" xfId="31024" builtinId="9" hidden="1"/>
    <cellStyle name="Followed Hyperlink" xfId="31025" builtinId="9" hidden="1"/>
    <cellStyle name="Followed Hyperlink" xfId="31026" builtinId="9" hidden="1"/>
    <cellStyle name="Followed Hyperlink" xfId="31027" builtinId="9" hidden="1"/>
    <cellStyle name="Followed Hyperlink" xfId="31028" builtinId="9" hidden="1"/>
    <cellStyle name="Followed Hyperlink" xfId="31029" builtinId="9" hidden="1"/>
    <cellStyle name="Followed Hyperlink" xfId="31030" builtinId="9" hidden="1"/>
    <cellStyle name="Followed Hyperlink" xfId="31031" builtinId="9" hidden="1"/>
    <cellStyle name="Followed Hyperlink" xfId="31032" builtinId="9" hidden="1"/>
    <cellStyle name="Followed Hyperlink" xfId="31033" builtinId="9" hidden="1"/>
    <cellStyle name="Followed Hyperlink" xfId="31034" builtinId="9" hidden="1"/>
    <cellStyle name="Followed Hyperlink" xfId="31035" builtinId="9" hidden="1"/>
    <cellStyle name="Followed Hyperlink" xfId="31036" builtinId="9" hidden="1"/>
    <cellStyle name="Followed Hyperlink" xfId="31037" builtinId="9" hidden="1"/>
    <cellStyle name="Followed Hyperlink" xfId="31038" builtinId="9" hidden="1"/>
    <cellStyle name="Followed Hyperlink" xfId="31039" builtinId="9" hidden="1"/>
    <cellStyle name="Followed Hyperlink" xfId="31040" builtinId="9" hidden="1"/>
    <cellStyle name="Followed Hyperlink" xfId="31041" builtinId="9" hidden="1"/>
    <cellStyle name="Followed Hyperlink" xfId="31042" builtinId="9" hidden="1"/>
    <cellStyle name="Followed Hyperlink" xfId="31043" builtinId="9" hidden="1"/>
    <cellStyle name="Followed Hyperlink" xfId="31044" builtinId="9" hidden="1"/>
    <cellStyle name="Followed Hyperlink" xfId="31045" builtinId="9" hidden="1"/>
    <cellStyle name="Followed Hyperlink" xfId="31046" builtinId="9" hidden="1"/>
    <cellStyle name="Followed Hyperlink" xfId="31047" builtinId="9" hidden="1"/>
    <cellStyle name="Followed Hyperlink" xfId="31048" builtinId="9" hidden="1"/>
    <cellStyle name="Followed Hyperlink" xfId="31049" builtinId="9" hidden="1"/>
    <cellStyle name="Followed Hyperlink" xfId="31050" builtinId="9" hidden="1"/>
    <cellStyle name="Followed Hyperlink" xfId="31051" builtinId="9" hidden="1"/>
    <cellStyle name="Followed Hyperlink" xfId="31052" builtinId="9" hidden="1"/>
    <cellStyle name="Followed Hyperlink" xfId="31053" builtinId="9" hidden="1"/>
    <cellStyle name="Followed Hyperlink" xfId="31054" builtinId="9" hidden="1"/>
    <cellStyle name="Followed Hyperlink" xfId="31055" builtinId="9" hidden="1"/>
    <cellStyle name="Followed Hyperlink" xfId="31056" builtinId="9" hidden="1"/>
    <cellStyle name="Followed Hyperlink" xfId="31057" builtinId="9" hidden="1"/>
    <cellStyle name="Followed Hyperlink" xfId="31058" builtinId="9" hidden="1"/>
    <cellStyle name="Followed Hyperlink" xfId="31059" builtinId="9" hidden="1"/>
    <cellStyle name="Followed Hyperlink" xfId="31060" builtinId="9" hidden="1"/>
    <cellStyle name="Followed Hyperlink" xfId="31061" builtinId="9" hidden="1"/>
    <cellStyle name="Followed Hyperlink" xfId="31062" builtinId="9" hidden="1"/>
    <cellStyle name="Followed Hyperlink" xfId="31063" builtinId="9" hidden="1"/>
    <cellStyle name="Followed Hyperlink" xfId="31064" builtinId="9" hidden="1"/>
    <cellStyle name="Followed Hyperlink" xfId="31065" builtinId="9" hidden="1"/>
    <cellStyle name="Followed Hyperlink" xfId="31070" builtinId="9" hidden="1"/>
    <cellStyle name="Followed Hyperlink" xfId="31071" builtinId="9" hidden="1"/>
    <cellStyle name="Followed Hyperlink" xfId="31072" builtinId="9" hidden="1"/>
    <cellStyle name="Followed Hyperlink" xfId="31073" builtinId="9" hidden="1"/>
    <cellStyle name="Followed Hyperlink" xfId="31074" builtinId="9" hidden="1"/>
    <cellStyle name="Followed Hyperlink" xfId="31075" builtinId="9" hidden="1"/>
    <cellStyle name="Followed Hyperlink" xfId="31076" builtinId="9" hidden="1"/>
    <cellStyle name="Followed Hyperlink" xfId="31077" builtinId="9" hidden="1"/>
    <cellStyle name="Followed Hyperlink" xfId="31078" builtinId="9" hidden="1"/>
    <cellStyle name="Followed Hyperlink" xfId="31079" builtinId="9" hidden="1"/>
    <cellStyle name="Followed Hyperlink" xfId="31080" builtinId="9" hidden="1"/>
    <cellStyle name="Followed Hyperlink" xfId="31081" builtinId="9" hidden="1"/>
    <cellStyle name="Followed Hyperlink" xfId="31082" builtinId="9" hidden="1"/>
    <cellStyle name="Followed Hyperlink" xfId="31083" builtinId="9" hidden="1"/>
    <cellStyle name="Followed Hyperlink" xfId="31084" builtinId="9" hidden="1"/>
    <cellStyle name="Followed Hyperlink" xfId="31085" builtinId="9" hidden="1"/>
    <cellStyle name="Followed Hyperlink" xfId="31086" builtinId="9" hidden="1"/>
    <cellStyle name="Followed Hyperlink" xfId="31087" builtinId="9" hidden="1"/>
    <cellStyle name="Followed Hyperlink" xfId="31088" builtinId="9" hidden="1"/>
    <cellStyle name="Followed Hyperlink" xfId="31089" builtinId="9" hidden="1"/>
    <cellStyle name="Followed Hyperlink" xfId="31090" builtinId="9" hidden="1"/>
    <cellStyle name="Followed Hyperlink" xfId="31091" builtinId="9" hidden="1"/>
    <cellStyle name="Followed Hyperlink" xfId="31092" builtinId="9" hidden="1"/>
    <cellStyle name="Followed Hyperlink" xfId="31093" builtinId="9" hidden="1"/>
    <cellStyle name="Followed Hyperlink" xfId="31094" builtinId="9" hidden="1"/>
    <cellStyle name="Followed Hyperlink" xfId="31095" builtinId="9" hidden="1"/>
    <cellStyle name="Followed Hyperlink" xfId="31096" builtinId="9" hidden="1"/>
    <cellStyle name="Followed Hyperlink" xfId="31097" builtinId="9" hidden="1"/>
    <cellStyle name="Followed Hyperlink" xfId="31098" builtinId="9" hidden="1"/>
    <cellStyle name="Followed Hyperlink" xfId="31099" builtinId="9" hidden="1"/>
    <cellStyle name="Followed Hyperlink" xfId="31100" builtinId="9" hidden="1"/>
    <cellStyle name="Followed Hyperlink" xfId="31101" builtinId="9" hidden="1"/>
    <cellStyle name="Followed Hyperlink" xfId="31102" builtinId="9" hidden="1"/>
    <cellStyle name="Followed Hyperlink" xfId="31103" builtinId="9" hidden="1"/>
    <cellStyle name="Followed Hyperlink" xfId="31104" builtinId="9" hidden="1"/>
    <cellStyle name="Followed Hyperlink" xfId="31105" builtinId="9" hidden="1"/>
    <cellStyle name="Followed Hyperlink" xfId="31106" builtinId="9" hidden="1"/>
    <cellStyle name="Followed Hyperlink" xfId="31107" builtinId="9" hidden="1"/>
    <cellStyle name="Followed Hyperlink" xfId="31108" builtinId="9" hidden="1"/>
    <cellStyle name="Followed Hyperlink" xfId="31109" builtinId="9" hidden="1"/>
    <cellStyle name="Followed Hyperlink" xfId="31110" builtinId="9" hidden="1"/>
    <cellStyle name="Followed Hyperlink" xfId="31111" builtinId="9" hidden="1"/>
    <cellStyle name="Followed Hyperlink" xfId="31112" builtinId="9" hidden="1"/>
    <cellStyle name="Followed Hyperlink" xfId="31113" builtinId="9" hidden="1"/>
    <cellStyle name="Followed Hyperlink" xfId="31114" builtinId="9" hidden="1"/>
    <cellStyle name="Followed Hyperlink" xfId="31115" builtinId="9" hidden="1"/>
    <cellStyle name="Followed Hyperlink" xfId="31116" builtinId="9" hidden="1"/>
    <cellStyle name="Followed Hyperlink" xfId="31117" builtinId="9" hidden="1"/>
    <cellStyle name="Followed Hyperlink" xfId="31118" builtinId="9" hidden="1"/>
    <cellStyle name="Followed Hyperlink" xfId="31119" builtinId="9" hidden="1"/>
    <cellStyle name="Followed Hyperlink" xfId="31120" builtinId="9" hidden="1"/>
    <cellStyle name="Followed Hyperlink" xfId="31121" builtinId="9" hidden="1"/>
    <cellStyle name="Followed Hyperlink" xfId="31122" builtinId="9" hidden="1"/>
    <cellStyle name="Followed Hyperlink" xfId="31123" builtinId="9" hidden="1"/>
    <cellStyle name="Followed Hyperlink" xfId="31124" builtinId="9" hidden="1"/>
    <cellStyle name="Followed Hyperlink" xfId="31125" builtinId="9" hidden="1"/>
    <cellStyle name="Followed Hyperlink" xfId="31126" builtinId="9" hidden="1"/>
    <cellStyle name="Followed Hyperlink" xfId="31127" builtinId="9" hidden="1"/>
    <cellStyle name="Followed Hyperlink" xfId="31129" builtinId="9" hidden="1"/>
    <cellStyle name="Followed Hyperlink" xfId="31130" builtinId="9" hidden="1"/>
    <cellStyle name="Followed Hyperlink" xfId="31131" builtinId="9" hidden="1"/>
    <cellStyle name="Followed Hyperlink" xfId="31132" builtinId="9" hidden="1"/>
    <cellStyle name="Followed Hyperlink" xfId="31133" builtinId="9" hidden="1"/>
    <cellStyle name="Followed Hyperlink" xfId="31134" builtinId="9" hidden="1"/>
    <cellStyle name="Followed Hyperlink" xfId="31135" builtinId="9" hidden="1"/>
    <cellStyle name="Followed Hyperlink" xfId="31136" builtinId="9" hidden="1"/>
    <cellStyle name="Followed Hyperlink" xfId="31137" builtinId="9" hidden="1"/>
    <cellStyle name="Followed Hyperlink" xfId="31138" builtinId="9" hidden="1"/>
    <cellStyle name="Followed Hyperlink" xfId="31139" builtinId="9" hidden="1"/>
    <cellStyle name="Followed Hyperlink" xfId="31140" builtinId="9" hidden="1"/>
    <cellStyle name="Followed Hyperlink" xfId="31141" builtinId="9" hidden="1"/>
    <cellStyle name="Followed Hyperlink" xfId="31142" builtinId="9" hidden="1"/>
    <cellStyle name="Followed Hyperlink" xfId="31157" builtinId="9" hidden="1"/>
    <cellStyle name="Followed Hyperlink" xfId="31178" builtinId="9" hidden="1"/>
    <cellStyle name="Followed Hyperlink" xfId="31179" builtinId="9" hidden="1"/>
    <cellStyle name="Followed Hyperlink" xfId="31180" builtinId="9" hidden="1"/>
    <cellStyle name="Followed Hyperlink" xfId="31181" builtinId="9" hidden="1"/>
    <cellStyle name="Followed Hyperlink" xfId="31182" builtinId="9" hidden="1"/>
    <cellStyle name="Followed Hyperlink" xfId="31183" builtinId="9" hidden="1"/>
    <cellStyle name="Followed Hyperlink" xfId="31184" builtinId="9" hidden="1"/>
    <cellStyle name="Followed Hyperlink" xfId="31185" builtinId="9" hidden="1"/>
    <cellStyle name="Followed Hyperlink" xfId="31186" builtinId="9" hidden="1"/>
    <cellStyle name="Followed Hyperlink" xfId="31187" builtinId="9" hidden="1"/>
    <cellStyle name="Followed Hyperlink" xfId="31188" builtinId="9" hidden="1"/>
    <cellStyle name="Followed Hyperlink" xfId="31189" builtinId="9" hidden="1"/>
    <cellStyle name="Followed Hyperlink" xfId="31190" builtinId="9" hidden="1"/>
    <cellStyle name="Followed Hyperlink" xfId="31191" builtinId="9" hidden="1"/>
    <cellStyle name="Followed Hyperlink" xfId="31192" builtinId="9" hidden="1"/>
    <cellStyle name="Followed Hyperlink" xfId="31193" builtinId="9" hidden="1"/>
    <cellStyle name="Followed Hyperlink" xfId="31194" builtinId="9" hidden="1"/>
    <cellStyle name="Followed Hyperlink" xfId="31195" builtinId="9" hidden="1"/>
    <cellStyle name="Followed Hyperlink" xfId="31196" builtinId="9" hidden="1"/>
    <cellStyle name="Followed Hyperlink" xfId="31197" builtinId="9" hidden="1"/>
    <cellStyle name="Followed Hyperlink" xfId="31198" builtinId="9" hidden="1"/>
    <cellStyle name="Followed Hyperlink" xfId="31199" builtinId="9" hidden="1"/>
    <cellStyle name="Followed Hyperlink" xfId="31200" builtinId="9" hidden="1"/>
    <cellStyle name="Followed Hyperlink" xfId="31201" builtinId="9" hidden="1"/>
    <cellStyle name="Followed Hyperlink" xfId="31202" builtinId="9" hidden="1"/>
    <cellStyle name="Followed Hyperlink" xfId="31203" builtinId="9" hidden="1"/>
    <cellStyle name="Followed Hyperlink" xfId="31204" builtinId="9" hidden="1"/>
    <cellStyle name="Followed Hyperlink" xfId="31205" builtinId="9" hidden="1"/>
    <cellStyle name="Followed Hyperlink" xfId="31206" builtinId="9" hidden="1"/>
    <cellStyle name="Followed Hyperlink" xfId="31207" builtinId="9" hidden="1"/>
    <cellStyle name="Followed Hyperlink" xfId="31208" builtinId="9" hidden="1"/>
    <cellStyle name="Followed Hyperlink" xfId="31209" builtinId="9" hidden="1"/>
    <cellStyle name="Followed Hyperlink" xfId="31210" builtinId="9" hidden="1"/>
    <cellStyle name="Followed Hyperlink" xfId="31211" builtinId="9" hidden="1"/>
    <cellStyle name="Followed Hyperlink" xfId="31212" builtinId="9" hidden="1"/>
    <cellStyle name="Followed Hyperlink" xfId="31213" builtinId="9" hidden="1"/>
    <cellStyle name="Followed Hyperlink" xfId="31214" builtinId="9" hidden="1"/>
    <cellStyle name="Followed Hyperlink" xfId="31215" builtinId="9" hidden="1"/>
    <cellStyle name="Followed Hyperlink" xfId="31216" builtinId="9" hidden="1"/>
    <cellStyle name="Followed Hyperlink" xfId="31217" builtinId="9" hidden="1"/>
    <cellStyle name="Followed Hyperlink" xfId="31218" builtinId="9" hidden="1"/>
    <cellStyle name="Followed Hyperlink" xfId="31219" builtinId="9" hidden="1"/>
    <cellStyle name="Followed Hyperlink" xfId="31220" builtinId="9" hidden="1"/>
    <cellStyle name="Followed Hyperlink" xfId="31221" builtinId="9" hidden="1"/>
    <cellStyle name="Followed Hyperlink" xfId="31222" builtinId="9" hidden="1"/>
    <cellStyle name="Followed Hyperlink" xfId="31223" builtinId="9" hidden="1"/>
    <cellStyle name="Followed Hyperlink" xfId="31224" builtinId="9" hidden="1"/>
    <cellStyle name="Followed Hyperlink" xfId="31225" builtinId="9" hidden="1"/>
    <cellStyle name="Followed Hyperlink" xfId="31226" builtinId="9" hidden="1"/>
    <cellStyle name="Followed Hyperlink" xfId="31227" builtinId="9" hidden="1"/>
    <cellStyle name="Followed Hyperlink" xfId="31228" builtinId="9" hidden="1"/>
    <cellStyle name="Followed Hyperlink" xfId="31229" builtinId="9" hidden="1"/>
    <cellStyle name="Followed Hyperlink" xfId="31230" builtinId="9" hidden="1"/>
    <cellStyle name="Followed Hyperlink" xfId="31231" builtinId="9" hidden="1"/>
    <cellStyle name="Followed Hyperlink" xfId="31232" builtinId="9" hidden="1"/>
    <cellStyle name="Followed Hyperlink" xfId="31233" builtinId="9" hidden="1"/>
    <cellStyle name="Followed Hyperlink" xfId="31234" builtinId="9" hidden="1"/>
    <cellStyle name="Followed Hyperlink" xfId="31235" builtinId="9" hidden="1"/>
    <cellStyle name="Followed Hyperlink" xfId="31236" builtinId="9" hidden="1"/>
    <cellStyle name="Followed Hyperlink" xfId="31237" builtinId="9" hidden="1"/>
    <cellStyle name="Followed Hyperlink" xfId="31238" builtinId="9" hidden="1"/>
    <cellStyle name="Followed Hyperlink" xfId="31239" builtinId="9" hidden="1"/>
    <cellStyle name="Followed Hyperlink" xfId="31240" builtinId="9" hidden="1"/>
    <cellStyle name="Followed Hyperlink" xfId="31241" builtinId="9" hidden="1"/>
    <cellStyle name="Followed Hyperlink" xfId="31242" builtinId="9" hidden="1"/>
    <cellStyle name="Followed Hyperlink" xfId="31243" builtinId="9" hidden="1"/>
    <cellStyle name="Followed Hyperlink" xfId="31244" builtinId="9" hidden="1"/>
    <cellStyle name="Followed Hyperlink" xfId="31245" builtinId="9" hidden="1"/>
    <cellStyle name="Followed Hyperlink" xfId="31246" builtinId="9" hidden="1"/>
    <cellStyle name="Followed Hyperlink" xfId="31247" builtinId="9" hidden="1"/>
    <cellStyle name="Followed Hyperlink" xfId="31248" builtinId="9" hidden="1"/>
    <cellStyle name="Followed Hyperlink" xfId="31249" builtinId="9" hidden="1"/>
    <cellStyle name="Followed Hyperlink" xfId="31250" builtinId="9" hidden="1"/>
    <cellStyle name="Followed Hyperlink" xfId="31251" builtinId="9" hidden="1"/>
    <cellStyle name="Followed Hyperlink" xfId="31252" builtinId="9" hidden="1"/>
    <cellStyle name="Followed Hyperlink" xfId="31253" builtinId="9" hidden="1"/>
    <cellStyle name="Followed Hyperlink" xfId="31254" builtinId="9" hidden="1"/>
    <cellStyle name="Followed Hyperlink" xfId="31255" builtinId="9" hidden="1"/>
    <cellStyle name="Followed Hyperlink" xfId="31256" builtinId="9" hidden="1"/>
    <cellStyle name="Followed Hyperlink" xfId="31257" builtinId="9" hidden="1"/>
    <cellStyle name="Followed Hyperlink" xfId="31258" builtinId="9" hidden="1"/>
    <cellStyle name="Followed Hyperlink" xfId="31259" builtinId="9" hidden="1"/>
    <cellStyle name="Followed Hyperlink" xfId="31260" builtinId="9" hidden="1"/>
    <cellStyle name="Followed Hyperlink" xfId="31261" builtinId="9" hidden="1"/>
    <cellStyle name="Followed Hyperlink" xfId="31262" builtinId="9" hidden="1"/>
    <cellStyle name="Followed Hyperlink" xfId="31263" builtinId="9" hidden="1"/>
    <cellStyle name="Followed Hyperlink" xfId="31264" builtinId="9" hidden="1"/>
    <cellStyle name="Followed Hyperlink" xfId="31265" builtinId="9" hidden="1"/>
    <cellStyle name="Followed Hyperlink" xfId="31266" builtinId="9" hidden="1"/>
    <cellStyle name="Followed Hyperlink" xfId="31267" builtinId="9" hidden="1"/>
    <cellStyle name="Followed Hyperlink" xfId="31268" builtinId="9" hidden="1"/>
    <cellStyle name="Followed Hyperlink" xfId="31269" builtinId="9" hidden="1"/>
    <cellStyle name="Followed Hyperlink" xfId="31270" builtinId="9" hidden="1"/>
    <cellStyle name="Followed Hyperlink" xfId="31271" builtinId="9" hidden="1"/>
    <cellStyle name="Followed Hyperlink" xfId="31272" builtinId="9" hidden="1"/>
    <cellStyle name="Followed Hyperlink" xfId="31273" builtinId="9" hidden="1"/>
    <cellStyle name="Followed Hyperlink" xfId="31274" builtinId="9" hidden="1"/>
    <cellStyle name="Followed Hyperlink" xfId="31275" builtinId="9" hidden="1"/>
    <cellStyle name="Followed Hyperlink" xfId="31276" builtinId="9" hidden="1"/>
    <cellStyle name="Followed Hyperlink" xfId="31277" builtinId="9" hidden="1"/>
    <cellStyle name="Followed Hyperlink" xfId="31278" builtinId="9" hidden="1"/>
    <cellStyle name="Followed Hyperlink" xfId="31279" builtinId="9" hidden="1"/>
    <cellStyle name="Followed Hyperlink" xfId="31280" builtinId="9" hidden="1"/>
    <cellStyle name="Followed Hyperlink" xfId="31281" builtinId="9" hidden="1"/>
    <cellStyle name="Followed Hyperlink" xfId="31282" builtinId="9" hidden="1"/>
    <cellStyle name="Followed Hyperlink" xfId="31283" builtinId="9" hidden="1"/>
    <cellStyle name="Followed Hyperlink" xfId="31284" builtinId="9" hidden="1"/>
    <cellStyle name="Followed Hyperlink" xfId="31285" builtinId="9" hidden="1"/>
    <cellStyle name="Followed Hyperlink" xfId="31286" builtinId="9" hidden="1"/>
    <cellStyle name="Followed Hyperlink" xfId="31287" builtinId="9" hidden="1"/>
    <cellStyle name="Followed Hyperlink" xfId="31288" builtinId="9" hidden="1"/>
    <cellStyle name="Followed Hyperlink" xfId="31289" builtinId="9" hidden="1"/>
    <cellStyle name="Followed Hyperlink" xfId="31290" builtinId="9" hidden="1"/>
    <cellStyle name="Followed Hyperlink" xfId="31291" builtinId="9" hidden="1"/>
    <cellStyle name="Followed Hyperlink" xfId="31292" builtinId="9" hidden="1"/>
    <cellStyle name="Followed Hyperlink" xfId="31293" builtinId="9" hidden="1"/>
    <cellStyle name="Followed Hyperlink" xfId="31294" builtinId="9" hidden="1"/>
    <cellStyle name="Followed Hyperlink" xfId="31295" builtinId="9" hidden="1"/>
    <cellStyle name="Followed Hyperlink" xfId="31296" builtinId="9" hidden="1"/>
    <cellStyle name="Followed Hyperlink" xfId="31297" builtinId="9" hidden="1"/>
    <cellStyle name="Followed Hyperlink" xfId="31298" builtinId="9" hidden="1"/>
    <cellStyle name="Followed Hyperlink" xfId="31299" builtinId="9" hidden="1"/>
    <cellStyle name="Followed Hyperlink" xfId="31300" builtinId="9" hidden="1"/>
    <cellStyle name="Followed Hyperlink" xfId="31301" builtinId="9" hidden="1"/>
    <cellStyle name="Followed Hyperlink" xfId="31302" builtinId="9" hidden="1"/>
    <cellStyle name="Followed Hyperlink" xfId="31303" builtinId="9" hidden="1"/>
    <cellStyle name="Followed Hyperlink" xfId="31304" builtinId="9" hidden="1"/>
    <cellStyle name="Followed Hyperlink" xfId="31305" builtinId="9" hidden="1"/>
    <cellStyle name="Followed Hyperlink" xfId="31306" builtinId="9" hidden="1"/>
    <cellStyle name="Followed Hyperlink" xfId="31307" builtinId="9" hidden="1"/>
    <cellStyle name="Followed Hyperlink" xfId="31308" builtinId="9" hidden="1"/>
    <cellStyle name="Followed Hyperlink" xfId="31309" builtinId="9" hidden="1"/>
    <cellStyle name="Followed Hyperlink" xfId="31310" builtinId="9" hidden="1"/>
    <cellStyle name="Followed Hyperlink" xfId="31311" builtinId="9" hidden="1"/>
    <cellStyle name="Followed Hyperlink" xfId="31312" builtinId="9" hidden="1"/>
    <cellStyle name="Followed Hyperlink" xfId="31313" builtinId="9" hidden="1"/>
    <cellStyle name="Followed Hyperlink" xfId="31314" builtinId="9" hidden="1"/>
    <cellStyle name="Followed Hyperlink" xfId="31315" builtinId="9" hidden="1"/>
    <cellStyle name="Followed Hyperlink" xfId="31316" builtinId="9" hidden="1"/>
    <cellStyle name="Followed Hyperlink" xfId="31317" builtinId="9" hidden="1"/>
    <cellStyle name="Followed Hyperlink" xfId="31318" builtinId="9" hidden="1"/>
    <cellStyle name="Followed Hyperlink" xfId="31319" builtinId="9" hidden="1"/>
    <cellStyle name="Followed Hyperlink" xfId="31320" builtinId="9" hidden="1"/>
    <cellStyle name="Followed Hyperlink" xfId="31321" builtinId="9" hidden="1"/>
    <cellStyle name="Followed Hyperlink" xfId="31128" builtinId="9" hidden="1"/>
    <cellStyle name="Followed Hyperlink" xfId="31144" builtinId="9" hidden="1"/>
    <cellStyle name="Followed Hyperlink" xfId="31147" builtinId="9" hidden="1"/>
    <cellStyle name="Followed Hyperlink" xfId="31068" builtinId="9" hidden="1"/>
    <cellStyle name="Followed Hyperlink" xfId="31066" builtinId="9" hidden="1"/>
    <cellStyle name="Followed Hyperlink" xfId="31151" builtinId="9" hidden="1"/>
    <cellStyle name="Followed Hyperlink" xfId="31143" builtinId="9" hidden="1"/>
    <cellStyle name="Followed Hyperlink" xfId="31153" builtinId="9" hidden="1"/>
    <cellStyle name="Followed Hyperlink" xfId="31154" builtinId="9" hidden="1"/>
    <cellStyle name="Followed Hyperlink" xfId="31148" builtinId="9" hidden="1"/>
    <cellStyle name="Followed Hyperlink" xfId="31145" builtinId="9" hidden="1"/>
    <cellStyle name="Followed Hyperlink" xfId="31150" builtinId="9" hidden="1"/>
    <cellStyle name="Followed Hyperlink" xfId="31175" builtinId="9" hidden="1"/>
    <cellStyle name="Followed Hyperlink" xfId="31168" builtinId="9" hidden="1"/>
    <cellStyle name="Followed Hyperlink" xfId="31161" builtinId="9" hidden="1"/>
    <cellStyle name="Followed Hyperlink" xfId="31177" builtinId="9" hidden="1"/>
    <cellStyle name="Followed Hyperlink" xfId="31166" builtinId="9" hidden="1"/>
    <cellStyle name="Followed Hyperlink" xfId="31149" builtinId="9" hidden="1"/>
    <cellStyle name="Followed Hyperlink" xfId="31163" builtinId="9" hidden="1"/>
    <cellStyle name="Followed Hyperlink" xfId="31069" builtinId="9" hidden="1"/>
    <cellStyle name="Followed Hyperlink" xfId="31172" builtinId="9" hidden="1"/>
    <cellStyle name="Followed Hyperlink" xfId="31165" builtinId="9" hidden="1"/>
    <cellStyle name="Followed Hyperlink" xfId="31067" builtinId="9" hidden="1"/>
    <cellStyle name="Followed Hyperlink" xfId="31170" builtinId="9" hidden="1"/>
    <cellStyle name="Followed Hyperlink" xfId="31167" builtinId="9" hidden="1"/>
    <cellStyle name="Followed Hyperlink" xfId="31160" builtinId="9" hidden="1"/>
    <cellStyle name="Followed Hyperlink" xfId="31176" builtinId="9" hidden="1"/>
    <cellStyle name="Followed Hyperlink" xfId="31169" builtinId="9" hidden="1"/>
    <cellStyle name="Followed Hyperlink" xfId="31159" builtinId="9" hidden="1"/>
    <cellStyle name="Followed Hyperlink" xfId="31171" builtinId="9" hidden="1"/>
    <cellStyle name="Followed Hyperlink" xfId="31164" builtinId="9" hidden="1"/>
    <cellStyle name="Followed Hyperlink" xfId="31158" builtinId="9" hidden="1"/>
    <cellStyle name="Followed Hyperlink" xfId="31173" builtinId="9" hidden="1"/>
    <cellStyle name="Followed Hyperlink" xfId="31162" builtinId="9" hidden="1"/>
    <cellStyle name="Followed Hyperlink" xfId="31174" builtinId="9" hidden="1"/>
    <cellStyle name="Followed Hyperlink" xfId="31322" builtinId="9" hidden="1"/>
    <cellStyle name="Followed Hyperlink" xfId="31323" builtinId="9" hidden="1"/>
    <cellStyle name="Followed Hyperlink" xfId="31324" builtinId="9" hidden="1"/>
    <cellStyle name="Followed Hyperlink" xfId="31325" builtinId="9" hidden="1"/>
    <cellStyle name="Followed Hyperlink" xfId="31326" builtinId="9" hidden="1"/>
    <cellStyle name="Followed Hyperlink" xfId="31327" builtinId="9" hidden="1"/>
    <cellStyle name="Followed Hyperlink" xfId="31328" builtinId="9" hidden="1"/>
    <cellStyle name="Followed Hyperlink" xfId="31329" builtinId="9" hidden="1"/>
    <cellStyle name="Followed Hyperlink" xfId="31330" builtinId="9" hidden="1"/>
    <cellStyle name="Followed Hyperlink" xfId="31331" builtinId="9" hidden="1"/>
    <cellStyle name="Followed Hyperlink" xfId="31332" builtinId="9" hidden="1"/>
    <cellStyle name="Followed Hyperlink" xfId="31333" builtinId="9" hidden="1"/>
    <cellStyle name="Followed Hyperlink" xfId="31334" builtinId="9" hidden="1"/>
    <cellStyle name="Followed Hyperlink" xfId="31335" builtinId="9" hidden="1"/>
    <cellStyle name="Followed Hyperlink" xfId="31336" builtinId="9" hidden="1"/>
    <cellStyle name="Followed Hyperlink" xfId="31337" builtinId="9" hidden="1"/>
    <cellStyle name="Followed Hyperlink" xfId="31338" builtinId="9" hidden="1"/>
    <cellStyle name="Followed Hyperlink" xfId="31339" builtinId="9" hidden="1"/>
    <cellStyle name="Followed Hyperlink" xfId="31340" builtinId="9" hidden="1"/>
    <cellStyle name="Followed Hyperlink" xfId="31341" builtinId="9" hidden="1"/>
    <cellStyle name="Followed Hyperlink" xfId="31342" builtinId="9" hidden="1"/>
    <cellStyle name="Followed Hyperlink" xfId="31343" builtinId="9" hidden="1"/>
    <cellStyle name="Followed Hyperlink" xfId="31345" builtinId="9" hidden="1"/>
    <cellStyle name="Followed Hyperlink" xfId="31346" builtinId="9" hidden="1"/>
    <cellStyle name="Followed Hyperlink" xfId="31347" builtinId="9" hidden="1"/>
    <cellStyle name="Followed Hyperlink" xfId="31348" builtinId="9" hidden="1"/>
    <cellStyle name="Followed Hyperlink" xfId="31349" builtinId="9" hidden="1"/>
    <cellStyle name="Followed Hyperlink" xfId="31350" builtinId="9" hidden="1"/>
    <cellStyle name="Followed Hyperlink" xfId="31351" builtinId="9" hidden="1"/>
    <cellStyle name="Followed Hyperlink" xfId="31352" builtinId="9" hidden="1"/>
    <cellStyle name="Followed Hyperlink" xfId="31353" builtinId="9" hidden="1"/>
    <cellStyle name="Followed Hyperlink" xfId="31354" builtinId="9" hidden="1"/>
    <cellStyle name="Followed Hyperlink" xfId="31355" builtinId="9" hidden="1"/>
    <cellStyle name="Followed Hyperlink" xfId="31356" builtinId="9" hidden="1"/>
    <cellStyle name="Followed Hyperlink" xfId="31357" builtinId="9" hidden="1"/>
    <cellStyle name="Followed Hyperlink" xfId="31358" builtinId="9" hidden="1"/>
    <cellStyle name="Followed Hyperlink" xfId="31393" builtinId="9" hidden="1"/>
    <cellStyle name="Followed Hyperlink" xfId="31392" builtinId="9" hidden="1"/>
    <cellStyle name="Followed Hyperlink" xfId="31155" builtinId="9" hidden="1"/>
    <cellStyle name="Followed Hyperlink" xfId="31156" builtinId="9" hidden="1"/>
    <cellStyle name="Followed Hyperlink" xfId="31367" builtinId="9" hidden="1"/>
    <cellStyle name="Followed Hyperlink" xfId="31365" builtinId="9" hidden="1"/>
    <cellStyle name="Followed Hyperlink" xfId="31344" builtinId="9" hidden="1"/>
    <cellStyle name="Followed Hyperlink" xfId="31362" builtinId="9" hidden="1"/>
    <cellStyle name="Followed Hyperlink" xfId="31361" builtinId="9" hidden="1"/>
    <cellStyle name="Followed Hyperlink" xfId="31360" builtinId="9" hidden="1"/>
    <cellStyle name="Followed Hyperlink" xfId="31359" builtinId="9" hidden="1"/>
    <cellStyle name="Followed Hyperlink" xfId="31363" builtinId="9" hidden="1"/>
    <cellStyle name="Followed Hyperlink" xfId="31369" builtinId="9" hidden="1"/>
    <cellStyle name="Followed Hyperlink" xfId="31368" builtinId="9" hidden="1"/>
    <cellStyle name="Followed Hyperlink" xfId="31366" builtinId="9" hidden="1"/>
    <cellStyle name="Followed Hyperlink" xfId="31364" builtinId="9" hidden="1"/>
    <cellStyle name="Followed Hyperlink" xfId="31388" builtinId="9" hidden="1"/>
    <cellStyle name="Followed Hyperlink" xfId="31384" builtinId="9" hidden="1"/>
    <cellStyle name="Followed Hyperlink" xfId="31380" builtinId="9" hidden="1"/>
    <cellStyle name="Followed Hyperlink" xfId="31376" builtinId="9" hidden="1"/>
    <cellStyle name="Followed Hyperlink" xfId="31372" builtinId="9" hidden="1"/>
    <cellStyle name="Followed Hyperlink" xfId="31152" builtinId="9" hidden="1"/>
    <cellStyle name="Followed Hyperlink" xfId="31391" builtinId="9" hidden="1"/>
    <cellStyle name="Followed Hyperlink" xfId="31387" builtinId="9" hidden="1"/>
    <cellStyle name="Followed Hyperlink" xfId="31383" builtinId="9" hidden="1"/>
    <cellStyle name="Followed Hyperlink" xfId="31379" builtinId="9" hidden="1"/>
    <cellStyle name="Followed Hyperlink" xfId="31375" builtinId="9" hidden="1"/>
    <cellStyle name="Followed Hyperlink" xfId="31371" builtinId="9" hidden="1"/>
    <cellStyle name="Followed Hyperlink" xfId="31390" builtinId="9" hidden="1"/>
    <cellStyle name="Followed Hyperlink" xfId="31386" builtinId="9" hidden="1"/>
    <cellStyle name="Followed Hyperlink" xfId="31382" builtinId="9" hidden="1"/>
    <cellStyle name="Followed Hyperlink" xfId="31378" builtinId="9" hidden="1"/>
    <cellStyle name="Followed Hyperlink" xfId="31374" builtinId="9" hidden="1"/>
    <cellStyle name="Followed Hyperlink" xfId="31394" builtinId="9" hidden="1"/>
    <cellStyle name="Followed Hyperlink" xfId="31146" builtinId="9" hidden="1"/>
    <cellStyle name="Followed Hyperlink" xfId="31389" builtinId="9" hidden="1"/>
    <cellStyle name="Followed Hyperlink" xfId="31385" builtinId="9" hidden="1"/>
    <cellStyle name="Followed Hyperlink" xfId="31381" builtinId="9" hidden="1"/>
    <cellStyle name="Followed Hyperlink" xfId="31377" builtinId="9" hidden="1"/>
    <cellStyle name="Followed Hyperlink" xfId="31373" builtinId="9" hidden="1"/>
    <cellStyle name="Followed Hyperlink" xfId="31370" builtinId="9" hidden="1"/>
    <cellStyle name="Followed Hyperlink" xfId="31395" builtinId="9" hidden="1"/>
    <cellStyle name="Followed Hyperlink" xfId="31396" builtinId="9" hidden="1"/>
    <cellStyle name="Followed Hyperlink" xfId="31397" builtinId="9" hidden="1"/>
    <cellStyle name="Followed Hyperlink" xfId="31398" builtinId="9" hidden="1"/>
    <cellStyle name="Followed Hyperlink" xfId="31399" builtinId="9" hidden="1"/>
    <cellStyle name="Followed Hyperlink" xfId="31400" builtinId="9" hidden="1"/>
    <cellStyle name="Followed Hyperlink" xfId="31401" builtinId="9" hidden="1"/>
    <cellStyle name="Followed Hyperlink" xfId="31402" builtinId="9" hidden="1"/>
    <cellStyle name="Followed Hyperlink" xfId="31403" builtinId="9" hidden="1"/>
    <cellStyle name="Followed Hyperlink" xfId="31404" builtinId="9" hidden="1"/>
    <cellStyle name="Followed Hyperlink" xfId="31405" builtinId="9" hidden="1"/>
    <cellStyle name="Followed Hyperlink" xfId="31406" builtinId="9" hidden="1"/>
    <cellStyle name="Followed Hyperlink" xfId="31407" builtinId="9" hidden="1"/>
    <cellStyle name="Followed Hyperlink" xfId="31408" builtinId="9" hidden="1"/>
    <cellStyle name="Followed Hyperlink" xfId="31409" builtinId="9" hidden="1"/>
    <cellStyle name="Followed Hyperlink" xfId="31410" builtinId="9" hidden="1"/>
    <cellStyle name="Followed Hyperlink" xfId="31411" builtinId="9" hidden="1"/>
    <cellStyle name="Followed Hyperlink" xfId="31412" builtinId="9" hidden="1"/>
    <cellStyle name="Followed Hyperlink" xfId="31413" builtinId="9" hidden="1"/>
    <cellStyle name="Followed Hyperlink" xfId="31414" builtinId="9" hidden="1"/>
    <cellStyle name="Followed Hyperlink" xfId="31415" builtinId="9" hidden="1"/>
    <cellStyle name="Followed Hyperlink" xfId="31416" builtinId="9" hidden="1"/>
    <cellStyle name="Followed Hyperlink" xfId="31417" builtinId="9" hidden="1"/>
    <cellStyle name="Followed Hyperlink" xfId="31418" builtinId="9" hidden="1"/>
    <cellStyle name="Followed Hyperlink" xfId="31419" builtinId="9" hidden="1"/>
    <cellStyle name="Followed Hyperlink" xfId="31420" builtinId="9" hidden="1"/>
    <cellStyle name="Followed Hyperlink" xfId="31421" builtinId="9" hidden="1"/>
    <cellStyle name="Followed Hyperlink" xfId="31422" builtinId="9" hidden="1"/>
    <cellStyle name="Followed Hyperlink" xfId="31423" builtinId="9" hidden="1"/>
    <cellStyle name="Followed Hyperlink" xfId="31424" builtinId="9" hidden="1"/>
    <cellStyle name="Followed Hyperlink" xfId="31425" builtinId="9" hidden="1"/>
    <cellStyle name="Followed Hyperlink" xfId="31428" builtinId="9" hidden="1"/>
    <cellStyle name="Followed Hyperlink" xfId="31429" builtinId="9" hidden="1"/>
    <cellStyle name="Followed Hyperlink" xfId="31430" builtinId="9" hidden="1"/>
    <cellStyle name="Followed Hyperlink" xfId="31431" builtinId="9" hidden="1"/>
    <cellStyle name="Followed Hyperlink" xfId="31432" builtinId="9" hidden="1"/>
    <cellStyle name="Followed Hyperlink" xfId="31433" builtinId="9" hidden="1"/>
    <cellStyle name="Followed Hyperlink" xfId="31434" builtinId="9" hidden="1"/>
    <cellStyle name="Followed Hyperlink" xfId="31435" builtinId="9" hidden="1"/>
    <cellStyle name="Followed Hyperlink" xfId="31436" builtinId="9" hidden="1"/>
    <cellStyle name="Followed Hyperlink" xfId="31437" builtinId="9" hidden="1"/>
    <cellStyle name="Followed Hyperlink" xfId="31438" builtinId="9" hidden="1"/>
    <cellStyle name="Followed Hyperlink" xfId="31439" builtinId="9" hidden="1"/>
    <cellStyle name="Followed Hyperlink" xfId="31440" builtinId="9" hidden="1"/>
    <cellStyle name="Followed Hyperlink" xfId="31441" builtinId="9" hidden="1"/>
    <cellStyle name="Followed Hyperlink" xfId="31442" builtinId="9" hidden="1"/>
    <cellStyle name="Followed Hyperlink" xfId="31443" builtinId="9" hidden="1"/>
    <cellStyle name="Followed Hyperlink" xfId="31444" builtinId="9" hidden="1"/>
    <cellStyle name="Followed Hyperlink" xfId="31445" builtinId="9" hidden="1"/>
    <cellStyle name="Followed Hyperlink" xfId="31446" builtinId="9" hidden="1"/>
    <cellStyle name="Followed Hyperlink" xfId="31447" builtinId="9" hidden="1"/>
    <cellStyle name="Followed Hyperlink" xfId="31448" builtinId="9" hidden="1"/>
    <cellStyle name="Followed Hyperlink" xfId="31449" builtinId="9" hidden="1"/>
    <cellStyle name="Followed Hyperlink" xfId="31450" builtinId="9" hidden="1"/>
    <cellStyle name="Followed Hyperlink" xfId="31451" builtinId="9" hidden="1"/>
    <cellStyle name="Followed Hyperlink" xfId="31452" builtinId="9" hidden="1"/>
    <cellStyle name="Followed Hyperlink" xfId="31453" builtinId="9" hidden="1"/>
    <cellStyle name="Followed Hyperlink" xfId="31454" builtinId="9" hidden="1"/>
    <cellStyle name="Followed Hyperlink" xfId="31455" builtinId="9" hidden="1"/>
    <cellStyle name="Followed Hyperlink" xfId="31456" builtinId="9" hidden="1"/>
    <cellStyle name="Followed Hyperlink" xfId="31457" builtinId="9" hidden="1"/>
    <cellStyle name="Followed Hyperlink" xfId="31458" builtinId="9" hidden="1"/>
    <cellStyle name="Followed Hyperlink" xfId="31459" builtinId="9" hidden="1"/>
    <cellStyle name="Followed Hyperlink" xfId="31460" builtinId="9" hidden="1"/>
    <cellStyle name="Followed Hyperlink" xfId="31461" builtinId="9" hidden="1"/>
    <cellStyle name="Followed Hyperlink" xfId="31462" builtinId="9" hidden="1"/>
    <cellStyle name="Followed Hyperlink" xfId="31463" builtinId="9" hidden="1"/>
    <cellStyle name="Followed Hyperlink" xfId="31464" builtinId="9" hidden="1"/>
    <cellStyle name="Followed Hyperlink" xfId="31465" builtinId="9" hidden="1"/>
    <cellStyle name="Followed Hyperlink" xfId="31466" builtinId="9" hidden="1"/>
    <cellStyle name="Followed Hyperlink" xfId="31467" builtinId="9" hidden="1"/>
    <cellStyle name="Followed Hyperlink" xfId="31468" builtinId="9" hidden="1"/>
    <cellStyle name="Followed Hyperlink" xfId="31469" builtinId="9" hidden="1"/>
    <cellStyle name="Followed Hyperlink" xfId="31470" builtinId="9" hidden="1"/>
    <cellStyle name="Followed Hyperlink" xfId="31471" builtinId="9" hidden="1"/>
    <cellStyle name="Followed Hyperlink" xfId="31472" builtinId="9" hidden="1"/>
    <cellStyle name="Followed Hyperlink" xfId="31473" builtinId="9" hidden="1"/>
    <cellStyle name="Followed Hyperlink" xfId="31474" builtinId="9" hidden="1"/>
    <cellStyle name="Followed Hyperlink" xfId="31475" builtinId="9" hidden="1"/>
    <cellStyle name="Followed Hyperlink" xfId="31476" builtinId="9" hidden="1"/>
    <cellStyle name="Followed Hyperlink" xfId="31477" builtinId="9" hidden="1"/>
    <cellStyle name="Followed Hyperlink" xfId="31478" builtinId="9" hidden="1"/>
    <cellStyle name="Followed Hyperlink" xfId="31479" builtinId="9" hidden="1"/>
    <cellStyle name="Followed Hyperlink" xfId="31480" builtinId="9" hidden="1"/>
    <cellStyle name="Followed Hyperlink" xfId="31481" builtinId="9" hidden="1"/>
    <cellStyle name="Followed Hyperlink" xfId="31482" builtinId="9" hidden="1"/>
    <cellStyle name="Followed Hyperlink" xfId="31483" builtinId="9" hidden="1"/>
    <cellStyle name="Followed Hyperlink" xfId="31484" builtinId="9" hidden="1"/>
    <cellStyle name="Followed Hyperlink" xfId="31485" builtinId="9" hidden="1"/>
    <cellStyle name="Followed Hyperlink" xfId="31486" builtinId="9" hidden="1"/>
    <cellStyle name="Followed Hyperlink" xfId="31487" builtinId="9" hidden="1"/>
    <cellStyle name="Followed Hyperlink" xfId="31488" builtinId="9" hidden="1"/>
    <cellStyle name="Followed Hyperlink" xfId="31489" builtinId="9" hidden="1"/>
    <cellStyle name="Followed Hyperlink" xfId="31490" builtinId="9" hidden="1"/>
    <cellStyle name="Followed Hyperlink" xfId="31491" builtinId="9" hidden="1"/>
    <cellStyle name="Followed Hyperlink" xfId="31492" builtinId="9" hidden="1"/>
    <cellStyle name="Followed Hyperlink" xfId="31493" builtinId="9" hidden="1"/>
    <cellStyle name="Followed Hyperlink" xfId="31494" builtinId="9" hidden="1"/>
    <cellStyle name="Followed Hyperlink" xfId="31495" builtinId="9" hidden="1"/>
    <cellStyle name="Followed Hyperlink" xfId="31496" builtinId="9" hidden="1"/>
    <cellStyle name="Followed Hyperlink" xfId="31497" builtinId="9" hidden="1"/>
    <cellStyle name="Followed Hyperlink" xfId="31498" builtinId="9" hidden="1"/>
    <cellStyle name="Followed Hyperlink" xfId="31499" builtinId="9" hidden="1"/>
    <cellStyle name="Followed Hyperlink" xfId="31533" builtinId="9" hidden="1"/>
    <cellStyle name="Followed Hyperlink" xfId="31534" builtinId="9" hidden="1"/>
    <cellStyle name="Followed Hyperlink" xfId="31535" builtinId="9" hidden="1"/>
    <cellStyle name="Followed Hyperlink" xfId="31536" builtinId="9" hidden="1"/>
    <cellStyle name="Followed Hyperlink" xfId="31537" builtinId="9" hidden="1"/>
    <cellStyle name="Followed Hyperlink" xfId="31538" builtinId="9" hidden="1"/>
    <cellStyle name="Followed Hyperlink" xfId="31539" builtinId="9" hidden="1"/>
    <cellStyle name="Followed Hyperlink" xfId="31540" builtinId="9" hidden="1"/>
    <cellStyle name="Followed Hyperlink" xfId="31541" builtinId="9" hidden="1"/>
    <cellStyle name="Followed Hyperlink" xfId="31542" builtinId="9" hidden="1"/>
    <cellStyle name="Followed Hyperlink" xfId="31543" builtinId="9" hidden="1"/>
    <cellStyle name="Followed Hyperlink" xfId="31544" builtinId="9" hidden="1"/>
    <cellStyle name="Followed Hyperlink" xfId="31545" builtinId="9" hidden="1"/>
    <cellStyle name="Followed Hyperlink" xfId="31546" builtinId="9" hidden="1"/>
    <cellStyle name="Followed Hyperlink" xfId="31547" builtinId="9" hidden="1"/>
    <cellStyle name="Followed Hyperlink" xfId="31548" builtinId="9" hidden="1"/>
    <cellStyle name="Followed Hyperlink" xfId="31549" builtinId="9" hidden="1"/>
    <cellStyle name="Followed Hyperlink" xfId="31550" builtinId="9" hidden="1"/>
    <cellStyle name="Followed Hyperlink" xfId="31551" builtinId="9" hidden="1"/>
    <cellStyle name="Followed Hyperlink" xfId="31552" builtinId="9" hidden="1"/>
    <cellStyle name="Followed Hyperlink" xfId="31553" builtinId="9" hidden="1"/>
    <cellStyle name="Followed Hyperlink" xfId="31554" builtinId="9" hidden="1"/>
    <cellStyle name="Followed Hyperlink" xfId="31555" builtinId="9" hidden="1"/>
    <cellStyle name="Followed Hyperlink" xfId="31556" builtinId="9" hidden="1"/>
    <cellStyle name="Followed Hyperlink" xfId="31557" builtinId="9" hidden="1"/>
    <cellStyle name="Followed Hyperlink" xfId="31558" builtinId="9" hidden="1"/>
    <cellStyle name="Followed Hyperlink" xfId="31559" builtinId="9" hidden="1"/>
    <cellStyle name="Followed Hyperlink" xfId="31560" builtinId="9" hidden="1"/>
    <cellStyle name="Followed Hyperlink" xfId="31561" builtinId="9" hidden="1"/>
    <cellStyle name="Followed Hyperlink" xfId="31562" builtinId="9" hidden="1"/>
    <cellStyle name="Followed Hyperlink" xfId="31563" builtinId="9" hidden="1"/>
    <cellStyle name="Followed Hyperlink" xfId="31564" builtinId="9" hidden="1"/>
    <cellStyle name="Followed Hyperlink" xfId="31565" builtinId="9" hidden="1"/>
    <cellStyle name="Followed Hyperlink" xfId="31566" builtinId="9" hidden="1"/>
    <cellStyle name="Followed Hyperlink" xfId="31567" builtinId="9" hidden="1"/>
    <cellStyle name="Followed Hyperlink" xfId="31568" builtinId="9" hidden="1"/>
    <cellStyle name="Followed Hyperlink" xfId="31569" builtinId="9" hidden="1"/>
    <cellStyle name="Followed Hyperlink" xfId="31570" builtinId="9" hidden="1"/>
    <cellStyle name="Followed Hyperlink" xfId="31571" builtinId="9" hidden="1"/>
    <cellStyle name="Followed Hyperlink" xfId="31572" builtinId="9" hidden="1"/>
    <cellStyle name="Followed Hyperlink" xfId="31573" builtinId="9" hidden="1"/>
    <cellStyle name="Followed Hyperlink" xfId="31574" builtinId="9" hidden="1"/>
    <cellStyle name="Followed Hyperlink" xfId="31575" builtinId="9" hidden="1"/>
    <cellStyle name="Followed Hyperlink" xfId="31576" builtinId="9" hidden="1"/>
    <cellStyle name="Followed Hyperlink" xfId="31577" builtinId="9" hidden="1"/>
    <cellStyle name="Followed Hyperlink" xfId="31578" builtinId="9" hidden="1"/>
    <cellStyle name="Followed Hyperlink" xfId="31579" builtinId="9" hidden="1"/>
    <cellStyle name="Followed Hyperlink" xfId="31580" builtinId="9" hidden="1"/>
    <cellStyle name="Followed Hyperlink" xfId="31581" builtinId="9" hidden="1"/>
    <cellStyle name="Followed Hyperlink" xfId="31582" builtinId="9" hidden="1"/>
    <cellStyle name="Followed Hyperlink" xfId="31583" builtinId="9" hidden="1"/>
    <cellStyle name="Followed Hyperlink" xfId="31584" builtinId="9" hidden="1"/>
    <cellStyle name="Followed Hyperlink" xfId="31585" builtinId="9" hidden="1"/>
    <cellStyle name="Followed Hyperlink" xfId="31586" builtinId="9" hidden="1"/>
    <cellStyle name="Followed Hyperlink" xfId="31587" builtinId="9" hidden="1"/>
    <cellStyle name="Followed Hyperlink" xfId="31588" builtinId="9" hidden="1"/>
    <cellStyle name="Followed Hyperlink" xfId="31589" builtinId="9" hidden="1"/>
    <cellStyle name="Followed Hyperlink" xfId="31590" builtinId="9" hidden="1"/>
    <cellStyle name="Followed Hyperlink" xfId="31591" builtinId="9" hidden="1"/>
    <cellStyle name="Followed Hyperlink" xfId="31592" builtinId="9" hidden="1"/>
    <cellStyle name="Followed Hyperlink" xfId="31593" builtinId="9" hidden="1"/>
    <cellStyle name="Followed Hyperlink" xfId="31594" builtinId="9" hidden="1"/>
    <cellStyle name="Followed Hyperlink" xfId="31595" builtinId="9" hidden="1"/>
    <cellStyle name="Followed Hyperlink" xfId="31596" builtinId="9" hidden="1"/>
    <cellStyle name="Followed Hyperlink" xfId="31597" builtinId="9" hidden="1"/>
    <cellStyle name="Followed Hyperlink" xfId="31598" builtinId="9" hidden="1"/>
    <cellStyle name="Followed Hyperlink" xfId="31599" builtinId="9" hidden="1"/>
    <cellStyle name="Followed Hyperlink" xfId="31600" builtinId="9" hidden="1"/>
    <cellStyle name="Followed Hyperlink" xfId="31601" builtinId="9" hidden="1"/>
    <cellStyle name="Followed Hyperlink" xfId="31602" builtinId="9" hidden="1"/>
    <cellStyle name="Followed Hyperlink" xfId="31603" builtinId="9" hidden="1"/>
    <cellStyle name="Followed Hyperlink" xfId="31604" builtinId="9" hidden="1"/>
    <cellStyle name="Followed Hyperlink" xfId="31505" builtinId="9" hidden="1"/>
    <cellStyle name="Followed Hyperlink" xfId="31510" builtinId="9" hidden="1"/>
    <cellStyle name="Followed Hyperlink" xfId="31502" builtinId="9" hidden="1"/>
    <cellStyle name="Followed Hyperlink" xfId="31511" builtinId="9" hidden="1"/>
    <cellStyle name="Followed Hyperlink" xfId="31501" builtinId="9" hidden="1"/>
    <cellStyle name="Followed Hyperlink" xfId="31508" builtinId="9" hidden="1"/>
    <cellStyle name="Followed Hyperlink" xfId="31427" builtinId="9" hidden="1"/>
    <cellStyle name="Followed Hyperlink" xfId="31507" builtinId="9" hidden="1"/>
    <cellStyle name="Followed Hyperlink" xfId="31500" builtinId="9" hidden="1"/>
    <cellStyle name="Followed Hyperlink" xfId="31506" builtinId="9" hidden="1"/>
    <cellStyle name="Followed Hyperlink" xfId="31529" builtinId="9" hidden="1"/>
    <cellStyle name="Followed Hyperlink" xfId="31509" builtinId="9" hidden="1"/>
    <cellStyle name="Followed Hyperlink" xfId="31504" builtinId="9" hidden="1"/>
    <cellStyle name="Followed Hyperlink" xfId="31503" builtinId="9" hidden="1"/>
    <cellStyle name="Followed Hyperlink" xfId="31512" builtinId="9" hidden="1"/>
    <cellStyle name="Followed Hyperlink" xfId="31526" builtinId="9" hidden="1"/>
    <cellStyle name="Followed Hyperlink" xfId="31524" builtinId="9" hidden="1"/>
    <cellStyle name="Followed Hyperlink" xfId="31517" builtinId="9" hidden="1"/>
    <cellStyle name="Followed Hyperlink" xfId="31532" builtinId="9" hidden="1"/>
    <cellStyle name="Followed Hyperlink" xfId="31522" builtinId="9" hidden="1"/>
    <cellStyle name="Followed Hyperlink" xfId="31608" builtinId="9" hidden="1"/>
    <cellStyle name="Followed Hyperlink" xfId="31515" builtinId="9" hidden="1"/>
    <cellStyle name="Followed Hyperlink" xfId="31530" builtinId="9" hidden="1"/>
    <cellStyle name="Followed Hyperlink" xfId="31527" builtinId="9" hidden="1"/>
    <cellStyle name="Followed Hyperlink" xfId="31521" builtinId="9" hidden="1"/>
    <cellStyle name="Followed Hyperlink" xfId="31426" builtinId="9" hidden="1"/>
    <cellStyle name="Followed Hyperlink" xfId="31607" builtinId="9" hidden="1"/>
    <cellStyle name="Followed Hyperlink" xfId="31519" builtinId="9" hidden="1"/>
    <cellStyle name="Followed Hyperlink" xfId="31516" builtinId="9" hidden="1"/>
    <cellStyle name="Followed Hyperlink" xfId="31531" builtinId="9" hidden="1"/>
    <cellStyle name="Followed Hyperlink" xfId="31525" builtinId="9" hidden="1"/>
    <cellStyle name="Followed Hyperlink" xfId="31514" builtinId="9" hidden="1"/>
    <cellStyle name="Followed Hyperlink" xfId="31606" builtinId="9" hidden="1"/>
    <cellStyle name="Followed Hyperlink" xfId="31523" builtinId="9" hidden="1"/>
    <cellStyle name="Followed Hyperlink" xfId="31520" builtinId="9" hidden="1"/>
    <cellStyle name="Followed Hyperlink" xfId="31513" builtinId="9" hidden="1"/>
    <cellStyle name="Followed Hyperlink" xfId="31528" builtinId="9" hidden="1"/>
    <cellStyle name="Followed Hyperlink" xfId="31518" builtinId="9" hidden="1"/>
    <cellStyle name="Followed Hyperlink" xfId="31609" builtinId="9" hidden="1"/>
    <cellStyle name="Followed Hyperlink" xfId="31610" builtinId="9" hidden="1"/>
    <cellStyle name="Followed Hyperlink" xfId="31611" builtinId="9" hidden="1"/>
    <cellStyle name="Followed Hyperlink" xfId="31612" builtinId="9" hidden="1"/>
    <cellStyle name="Followed Hyperlink" xfId="31613" builtinId="9" hidden="1"/>
    <cellStyle name="Followed Hyperlink" xfId="31614" builtinId="9" hidden="1"/>
    <cellStyle name="Followed Hyperlink" xfId="31615" builtinId="9" hidden="1"/>
    <cellStyle name="Followed Hyperlink" xfId="31616" builtinId="9" hidden="1"/>
    <cellStyle name="Followed Hyperlink" xfId="31617" builtinId="9" hidden="1"/>
    <cellStyle name="Followed Hyperlink" xfId="31618" builtinId="9" hidden="1"/>
    <cellStyle name="Followed Hyperlink" xfId="31619" builtinId="9" hidden="1"/>
    <cellStyle name="Followed Hyperlink" xfId="31620" builtinId="9" hidden="1"/>
    <cellStyle name="Followed Hyperlink" xfId="31621" builtinId="9" hidden="1"/>
    <cellStyle name="Followed Hyperlink" xfId="31622" builtinId="9" hidden="1"/>
    <cellStyle name="Followed Hyperlink" xfId="31623" builtinId="9" hidden="1"/>
    <cellStyle name="Followed Hyperlink" xfId="31624" builtinId="9" hidden="1"/>
    <cellStyle name="Followed Hyperlink" xfId="31625" builtinId="9" hidden="1"/>
    <cellStyle name="Followed Hyperlink" xfId="31626" builtinId="9" hidden="1"/>
    <cellStyle name="Followed Hyperlink" xfId="31627" builtinId="9" hidden="1"/>
    <cellStyle name="Followed Hyperlink" xfId="31628" builtinId="9" hidden="1"/>
    <cellStyle name="Followed Hyperlink" xfId="31629" builtinId="9" hidden="1"/>
    <cellStyle name="Followed Hyperlink" xfId="31630" builtinId="9" hidden="1"/>
    <cellStyle name="Followed Hyperlink" xfId="31631" builtinId="9" hidden="1"/>
    <cellStyle name="Followed Hyperlink" xfId="31632" builtinId="9" hidden="1"/>
    <cellStyle name="Followed Hyperlink" xfId="31633" builtinId="9" hidden="1"/>
    <cellStyle name="Followed Hyperlink" xfId="31634" builtinId="9" hidden="1"/>
    <cellStyle name="Followed Hyperlink" xfId="31635" builtinId="9" hidden="1"/>
    <cellStyle name="Followed Hyperlink" xfId="31636" builtinId="9" hidden="1"/>
    <cellStyle name="Followed Hyperlink" xfId="31637" builtinId="9" hidden="1"/>
    <cellStyle name="Followed Hyperlink" xfId="31638" builtinId="9" hidden="1"/>
    <cellStyle name="Followed Hyperlink" xfId="31639" builtinId="9" hidden="1"/>
    <cellStyle name="Followed Hyperlink" xfId="31640" builtinId="9" hidden="1"/>
    <cellStyle name="Followed Hyperlink" xfId="31641" builtinId="9" hidden="1"/>
    <cellStyle name="Followed Hyperlink" xfId="31642" builtinId="9" hidden="1"/>
    <cellStyle name="Followed Hyperlink" xfId="31647" builtinId="9" hidden="1"/>
    <cellStyle name="Followed Hyperlink" xfId="31648" builtinId="9" hidden="1"/>
    <cellStyle name="Followed Hyperlink" xfId="31649" builtinId="9" hidden="1"/>
    <cellStyle name="Followed Hyperlink" xfId="31650" builtinId="9" hidden="1"/>
    <cellStyle name="Followed Hyperlink" xfId="31651" builtinId="9" hidden="1"/>
    <cellStyle name="Followed Hyperlink" xfId="31652" builtinId="9" hidden="1"/>
    <cellStyle name="Followed Hyperlink" xfId="31653" builtinId="9" hidden="1"/>
    <cellStyle name="Followed Hyperlink" xfId="31654" builtinId="9" hidden="1"/>
    <cellStyle name="Followed Hyperlink" xfId="31655" builtinId="9" hidden="1"/>
    <cellStyle name="Followed Hyperlink" xfId="31656" builtinId="9" hidden="1"/>
    <cellStyle name="Followed Hyperlink" xfId="31657" builtinId="9" hidden="1"/>
    <cellStyle name="Followed Hyperlink" xfId="31658" builtinId="9" hidden="1"/>
    <cellStyle name="Followed Hyperlink" xfId="31659" builtinId="9" hidden="1"/>
    <cellStyle name="Followed Hyperlink" xfId="31660" builtinId="9" hidden="1"/>
    <cellStyle name="Followed Hyperlink" xfId="31661" builtinId="9" hidden="1"/>
    <cellStyle name="Followed Hyperlink" xfId="31662" builtinId="9" hidden="1"/>
    <cellStyle name="Followed Hyperlink" xfId="31663" builtinId="9" hidden="1"/>
    <cellStyle name="Followed Hyperlink" xfId="31664" builtinId="9" hidden="1"/>
    <cellStyle name="Followed Hyperlink" xfId="31665" builtinId="9" hidden="1"/>
    <cellStyle name="Followed Hyperlink" xfId="31666" builtinId="9" hidden="1"/>
    <cellStyle name="Followed Hyperlink" xfId="31667" builtinId="9" hidden="1"/>
    <cellStyle name="Followed Hyperlink" xfId="31668" builtinId="9" hidden="1"/>
    <cellStyle name="Followed Hyperlink" xfId="31669" builtinId="9" hidden="1"/>
    <cellStyle name="Followed Hyperlink" xfId="31670" builtinId="9" hidden="1"/>
    <cellStyle name="Followed Hyperlink" xfId="31671" builtinId="9" hidden="1"/>
    <cellStyle name="Followed Hyperlink" xfId="31672" builtinId="9" hidden="1"/>
    <cellStyle name="Followed Hyperlink" xfId="31673" builtinId="9" hidden="1"/>
    <cellStyle name="Followed Hyperlink" xfId="31674" builtinId="9" hidden="1"/>
    <cellStyle name="Followed Hyperlink" xfId="31675" builtinId="9" hidden="1"/>
    <cellStyle name="Followed Hyperlink" xfId="31676" builtinId="9" hidden="1"/>
    <cellStyle name="Followed Hyperlink" xfId="31677" builtinId="9" hidden="1"/>
    <cellStyle name="Followed Hyperlink" xfId="31678" builtinId="9" hidden="1"/>
    <cellStyle name="Followed Hyperlink" xfId="31679" builtinId="9" hidden="1"/>
    <cellStyle name="Followed Hyperlink" xfId="31680" builtinId="9" hidden="1"/>
    <cellStyle name="Followed Hyperlink" xfId="31681" builtinId="9" hidden="1"/>
    <cellStyle name="Followed Hyperlink" xfId="31682" builtinId="9" hidden="1"/>
    <cellStyle name="Followed Hyperlink" xfId="31683" builtinId="9" hidden="1"/>
    <cellStyle name="Followed Hyperlink" xfId="31684" builtinId="9" hidden="1"/>
    <cellStyle name="Followed Hyperlink" xfId="31685" builtinId="9" hidden="1"/>
    <cellStyle name="Followed Hyperlink" xfId="31686" builtinId="9" hidden="1"/>
    <cellStyle name="Followed Hyperlink" xfId="31687" builtinId="9" hidden="1"/>
    <cellStyle name="Followed Hyperlink" xfId="31688" builtinId="9" hidden="1"/>
    <cellStyle name="Followed Hyperlink" xfId="31689" builtinId="9" hidden="1"/>
    <cellStyle name="Followed Hyperlink" xfId="31690" builtinId="9" hidden="1"/>
    <cellStyle name="Followed Hyperlink" xfId="31691" builtinId="9" hidden="1"/>
    <cellStyle name="Followed Hyperlink" xfId="31692" builtinId="9" hidden="1"/>
    <cellStyle name="Followed Hyperlink" xfId="31693" builtinId="9" hidden="1"/>
    <cellStyle name="Followed Hyperlink" xfId="31694" builtinId="9" hidden="1"/>
    <cellStyle name="Followed Hyperlink" xfId="31695" builtinId="9" hidden="1"/>
    <cellStyle name="Followed Hyperlink" xfId="31696" builtinId="9" hidden="1"/>
    <cellStyle name="Followed Hyperlink" xfId="31697" builtinId="9" hidden="1"/>
    <cellStyle name="Followed Hyperlink" xfId="31698" builtinId="9" hidden="1"/>
    <cellStyle name="Followed Hyperlink" xfId="31699" builtinId="9" hidden="1"/>
    <cellStyle name="Followed Hyperlink" xfId="31700" builtinId="9" hidden="1"/>
    <cellStyle name="Followed Hyperlink" xfId="31701" builtinId="9" hidden="1"/>
    <cellStyle name="Followed Hyperlink" xfId="31702" builtinId="9" hidden="1"/>
    <cellStyle name="Followed Hyperlink" xfId="31703" builtinId="9" hidden="1"/>
    <cellStyle name="Followed Hyperlink" xfId="31704" builtinId="9" hidden="1"/>
    <cellStyle name="Followed Hyperlink" xfId="31706" builtinId="9" hidden="1"/>
    <cellStyle name="Followed Hyperlink" xfId="31707" builtinId="9" hidden="1"/>
    <cellStyle name="Followed Hyperlink" xfId="31708" builtinId="9" hidden="1"/>
    <cellStyle name="Followed Hyperlink" xfId="31709" builtinId="9" hidden="1"/>
    <cellStyle name="Followed Hyperlink" xfId="31710" builtinId="9" hidden="1"/>
    <cellStyle name="Followed Hyperlink" xfId="31711" builtinId="9" hidden="1"/>
    <cellStyle name="Followed Hyperlink" xfId="31712" builtinId="9" hidden="1"/>
    <cellStyle name="Followed Hyperlink" xfId="31713" builtinId="9" hidden="1"/>
    <cellStyle name="Followed Hyperlink" xfId="31714" builtinId="9" hidden="1"/>
    <cellStyle name="Followed Hyperlink" xfId="31715" builtinId="9" hidden="1"/>
    <cellStyle name="Followed Hyperlink" xfId="31716" builtinId="9" hidden="1"/>
    <cellStyle name="Followed Hyperlink" xfId="31717" builtinId="9" hidden="1"/>
    <cellStyle name="Followed Hyperlink" xfId="31718" builtinId="9" hidden="1"/>
    <cellStyle name="Followed Hyperlink" xfId="31719" builtinId="9" hidden="1"/>
    <cellStyle name="Followed Hyperlink" xfId="31734" builtinId="9" hidden="1"/>
    <cellStyle name="Followed Hyperlink" xfId="31755" builtinId="9" hidden="1"/>
    <cellStyle name="Followed Hyperlink" xfId="31756" builtinId="9" hidden="1"/>
    <cellStyle name="Followed Hyperlink" xfId="31757" builtinId="9" hidden="1"/>
    <cellStyle name="Followed Hyperlink" xfId="31758" builtinId="9" hidden="1"/>
    <cellStyle name="Followed Hyperlink" xfId="31759" builtinId="9" hidden="1"/>
    <cellStyle name="Followed Hyperlink" xfId="31760" builtinId="9" hidden="1"/>
    <cellStyle name="Followed Hyperlink" xfId="31761" builtinId="9" hidden="1"/>
    <cellStyle name="Followed Hyperlink" xfId="31762" builtinId="9" hidden="1"/>
    <cellStyle name="Followed Hyperlink" xfId="31763" builtinId="9" hidden="1"/>
    <cellStyle name="Followed Hyperlink" xfId="31764" builtinId="9" hidden="1"/>
    <cellStyle name="Followed Hyperlink" xfId="31765" builtinId="9" hidden="1"/>
    <cellStyle name="Followed Hyperlink" xfId="31766" builtinId="9" hidden="1"/>
    <cellStyle name="Followed Hyperlink" xfId="31767" builtinId="9" hidden="1"/>
    <cellStyle name="Followed Hyperlink" xfId="31768" builtinId="9" hidden="1"/>
    <cellStyle name="Followed Hyperlink" xfId="31769" builtinId="9" hidden="1"/>
    <cellStyle name="Followed Hyperlink" xfId="31770" builtinId="9" hidden="1"/>
    <cellStyle name="Followed Hyperlink" xfId="31771" builtinId="9" hidden="1"/>
    <cellStyle name="Followed Hyperlink" xfId="31772" builtinId="9" hidden="1"/>
    <cellStyle name="Followed Hyperlink" xfId="31773" builtinId="9" hidden="1"/>
    <cellStyle name="Followed Hyperlink" xfId="31774" builtinId="9" hidden="1"/>
    <cellStyle name="Followed Hyperlink" xfId="31775" builtinId="9" hidden="1"/>
    <cellStyle name="Followed Hyperlink" xfId="31776" builtinId="9" hidden="1"/>
    <cellStyle name="Followed Hyperlink" xfId="31777" builtinId="9" hidden="1"/>
    <cellStyle name="Followed Hyperlink" xfId="31778" builtinId="9" hidden="1"/>
    <cellStyle name="Followed Hyperlink" xfId="31779" builtinId="9" hidden="1"/>
    <cellStyle name="Followed Hyperlink" xfId="31780" builtinId="9" hidden="1"/>
    <cellStyle name="Followed Hyperlink" xfId="31781" builtinId="9" hidden="1"/>
    <cellStyle name="Followed Hyperlink" xfId="31782" builtinId="9" hidden="1"/>
    <cellStyle name="Followed Hyperlink" xfId="31783" builtinId="9" hidden="1"/>
    <cellStyle name="Followed Hyperlink" xfId="31784" builtinId="9" hidden="1"/>
    <cellStyle name="Followed Hyperlink" xfId="31785" builtinId="9" hidden="1"/>
    <cellStyle name="Followed Hyperlink" xfId="31786" builtinId="9" hidden="1"/>
    <cellStyle name="Followed Hyperlink" xfId="31787" builtinId="9" hidden="1"/>
    <cellStyle name="Followed Hyperlink" xfId="31788" builtinId="9" hidden="1"/>
    <cellStyle name="Followed Hyperlink" xfId="31789" builtinId="9" hidden="1"/>
    <cellStyle name="Followed Hyperlink" xfId="31790" builtinId="9" hidden="1"/>
    <cellStyle name="Followed Hyperlink" xfId="31791" builtinId="9" hidden="1"/>
    <cellStyle name="Followed Hyperlink" xfId="31792" builtinId="9" hidden="1"/>
    <cellStyle name="Followed Hyperlink" xfId="31793" builtinId="9" hidden="1"/>
    <cellStyle name="Followed Hyperlink" xfId="31794" builtinId="9" hidden="1"/>
    <cellStyle name="Followed Hyperlink" xfId="31795" builtinId="9" hidden="1"/>
    <cellStyle name="Followed Hyperlink" xfId="31796" builtinId="9" hidden="1"/>
    <cellStyle name="Followed Hyperlink" xfId="31797" builtinId="9" hidden="1"/>
    <cellStyle name="Followed Hyperlink" xfId="31798" builtinId="9" hidden="1"/>
    <cellStyle name="Followed Hyperlink" xfId="31799" builtinId="9" hidden="1"/>
    <cellStyle name="Followed Hyperlink" xfId="31800" builtinId="9" hidden="1"/>
    <cellStyle name="Followed Hyperlink" xfId="31801" builtinId="9" hidden="1"/>
    <cellStyle name="Followed Hyperlink" xfId="31802" builtinId="9" hidden="1"/>
    <cellStyle name="Followed Hyperlink" xfId="31803" builtinId="9" hidden="1"/>
    <cellStyle name="Followed Hyperlink" xfId="31804" builtinId="9" hidden="1"/>
    <cellStyle name="Followed Hyperlink" xfId="31805" builtinId="9" hidden="1"/>
    <cellStyle name="Followed Hyperlink" xfId="31806" builtinId="9" hidden="1"/>
    <cellStyle name="Followed Hyperlink" xfId="31807" builtinId="9" hidden="1"/>
    <cellStyle name="Followed Hyperlink" xfId="31808" builtinId="9" hidden="1"/>
    <cellStyle name="Followed Hyperlink" xfId="31809" builtinId="9" hidden="1"/>
    <cellStyle name="Followed Hyperlink" xfId="31810" builtinId="9" hidden="1"/>
    <cellStyle name="Followed Hyperlink" xfId="31811" builtinId="9" hidden="1"/>
    <cellStyle name="Followed Hyperlink" xfId="31812" builtinId="9" hidden="1"/>
    <cellStyle name="Followed Hyperlink" xfId="31813" builtinId="9" hidden="1"/>
    <cellStyle name="Followed Hyperlink" xfId="31814" builtinId="9" hidden="1"/>
    <cellStyle name="Followed Hyperlink" xfId="31815" builtinId="9" hidden="1"/>
    <cellStyle name="Followed Hyperlink" xfId="31816" builtinId="9" hidden="1"/>
    <cellStyle name="Followed Hyperlink" xfId="31817" builtinId="9" hidden="1"/>
    <cellStyle name="Followed Hyperlink" xfId="31818" builtinId="9" hidden="1"/>
    <cellStyle name="Followed Hyperlink" xfId="31819" builtinId="9" hidden="1"/>
    <cellStyle name="Followed Hyperlink" xfId="31820" builtinId="9" hidden="1"/>
    <cellStyle name="Followed Hyperlink" xfId="31821" builtinId="9" hidden="1"/>
    <cellStyle name="Followed Hyperlink" xfId="31822" builtinId="9" hidden="1"/>
    <cellStyle name="Followed Hyperlink" xfId="31823" builtinId="9" hidden="1"/>
    <cellStyle name="Followed Hyperlink" xfId="31824" builtinId="9" hidden="1"/>
    <cellStyle name="Followed Hyperlink" xfId="31825" builtinId="9" hidden="1"/>
    <cellStyle name="Followed Hyperlink" xfId="31826" builtinId="9" hidden="1"/>
    <cellStyle name="Followed Hyperlink" xfId="31827" builtinId="9" hidden="1"/>
    <cellStyle name="Followed Hyperlink" xfId="31828" builtinId="9" hidden="1"/>
    <cellStyle name="Followed Hyperlink" xfId="31829" builtinId="9" hidden="1"/>
    <cellStyle name="Followed Hyperlink" xfId="31830" builtinId="9" hidden="1"/>
    <cellStyle name="Followed Hyperlink" xfId="31831" builtinId="9" hidden="1"/>
    <cellStyle name="Followed Hyperlink" xfId="31832" builtinId="9" hidden="1"/>
    <cellStyle name="Followed Hyperlink" xfId="31833" builtinId="9" hidden="1"/>
    <cellStyle name="Followed Hyperlink" xfId="31834" builtinId="9" hidden="1"/>
    <cellStyle name="Followed Hyperlink" xfId="31835" builtinId="9" hidden="1"/>
    <cellStyle name="Followed Hyperlink" xfId="31836" builtinId="9" hidden="1"/>
    <cellStyle name="Followed Hyperlink" xfId="31837" builtinId="9" hidden="1"/>
    <cellStyle name="Followed Hyperlink" xfId="31838" builtinId="9" hidden="1"/>
    <cellStyle name="Followed Hyperlink" xfId="31839" builtinId="9" hidden="1"/>
    <cellStyle name="Followed Hyperlink" xfId="31840" builtinId="9" hidden="1"/>
    <cellStyle name="Followed Hyperlink" xfId="31841" builtinId="9" hidden="1"/>
    <cellStyle name="Followed Hyperlink" xfId="31842" builtinId="9" hidden="1"/>
    <cellStyle name="Followed Hyperlink" xfId="31843" builtinId="9" hidden="1"/>
    <cellStyle name="Followed Hyperlink" xfId="31844" builtinId="9" hidden="1"/>
    <cellStyle name="Followed Hyperlink" xfId="31845" builtinId="9" hidden="1"/>
    <cellStyle name="Followed Hyperlink" xfId="31846" builtinId="9" hidden="1"/>
    <cellStyle name="Followed Hyperlink" xfId="31847" builtinId="9" hidden="1"/>
    <cellStyle name="Followed Hyperlink" xfId="31848" builtinId="9" hidden="1"/>
    <cellStyle name="Followed Hyperlink" xfId="31849" builtinId="9" hidden="1"/>
    <cellStyle name="Followed Hyperlink" xfId="31850" builtinId="9" hidden="1"/>
    <cellStyle name="Followed Hyperlink" xfId="31851" builtinId="9" hidden="1"/>
    <cellStyle name="Followed Hyperlink" xfId="31852" builtinId="9" hidden="1"/>
    <cellStyle name="Followed Hyperlink" xfId="31853" builtinId="9" hidden="1"/>
    <cellStyle name="Followed Hyperlink" xfId="31854" builtinId="9" hidden="1"/>
    <cellStyle name="Followed Hyperlink" xfId="31855" builtinId="9" hidden="1"/>
    <cellStyle name="Followed Hyperlink" xfId="31856" builtinId="9" hidden="1"/>
    <cellStyle name="Followed Hyperlink" xfId="31857" builtinId="9" hidden="1"/>
    <cellStyle name="Followed Hyperlink" xfId="31858" builtinId="9" hidden="1"/>
    <cellStyle name="Followed Hyperlink" xfId="31859" builtinId="9" hidden="1"/>
    <cellStyle name="Followed Hyperlink" xfId="31860" builtinId="9" hidden="1"/>
    <cellStyle name="Followed Hyperlink" xfId="31861" builtinId="9" hidden="1"/>
    <cellStyle name="Followed Hyperlink" xfId="31862" builtinId="9" hidden="1"/>
    <cellStyle name="Followed Hyperlink" xfId="31863" builtinId="9" hidden="1"/>
    <cellStyle name="Followed Hyperlink" xfId="31864" builtinId="9" hidden="1"/>
    <cellStyle name="Followed Hyperlink" xfId="31865" builtinId="9" hidden="1"/>
    <cellStyle name="Followed Hyperlink" xfId="31866" builtinId="9" hidden="1"/>
    <cellStyle name="Followed Hyperlink" xfId="31867" builtinId="9" hidden="1"/>
    <cellStyle name="Followed Hyperlink" xfId="31868" builtinId="9" hidden="1"/>
    <cellStyle name="Followed Hyperlink" xfId="31869" builtinId="9" hidden="1"/>
    <cellStyle name="Followed Hyperlink" xfId="31870" builtinId="9" hidden="1"/>
    <cellStyle name="Followed Hyperlink" xfId="31871" builtinId="9" hidden="1"/>
    <cellStyle name="Followed Hyperlink" xfId="31872" builtinId="9" hidden="1"/>
    <cellStyle name="Followed Hyperlink" xfId="31873" builtinId="9" hidden="1"/>
    <cellStyle name="Followed Hyperlink" xfId="31874" builtinId="9" hidden="1"/>
    <cellStyle name="Followed Hyperlink" xfId="31875" builtinId="9" hidden="1"/>
    <cellStyle name="Followed Hyperlink" xfId="31876" builtinId="9" hidden="1"/>
    <cellStyle name="Followed Hyperlink" xfId="31877" builtinId="9" hidden="1"/>
    <cellStyle name="Followed Hyperlink" xfId="31878" builtinId="9" hidden="1"/>
    <cellStyle name="Followed Hyperlink" xfId="31879" builtinId="9" hidden="1"/>
    <cellStyle name="Followed Hyperlink" xfId="31880" builtinId="9" hidden="1"/>
    <cellStyle name="Followed Hyperlink" xfId="31881" builtinId="9" hidden="1"/>
    <cellStyle name="Followed Hyperlink" xfId="31882" builtinId="9" hidden="1"/>
    <cellStyle name="Followed Hyperlink" xfId="31883" builtinId="9" hidden="1"/>
    <cellStyle name="Followed Hyperlink" xfId="31884" builtinId="9" hidden="1"/>
    <cellStyle name="Followed Hyperlink" xfId="31885" builtinId="9" hidden="1"/>
    <cellStyle name="Followed Hyperlink" xfId="31886" builtinId="9" hidden="1"/>
    <cellStyle name="Followed Hyperlink" xfId="31887" builtinId="9" hidden="1"/>
    <cellStyle name="Followed Hyperlink" xfId="31888" builtinId="9" hidden="1"/>
    <cellStyle name="Followed Hyperlink" xfId="31889" builtinId="9" hidden="1"/>
    <cellStyle name="Followed Hyperlink" xfId="31890" builtinId="9" hidden="1"/>
    <cellStyle name="Followed Hyperlink" xfId="31891" builtinId="9" hidden="1"/>
    <cellStyle name="Followed Hyperlink" xfId="31892" builtinId="9" hidden="1"/>
    <cellStyle name="Followed Hyperlink" xfId="31893" builtinId="9" hidden="1"/>
    <cellStyle name="Followed Hyperlink" xfId="31894" builtinId="9" hidden="1"/>
    <cellStyle name="Followed Hyperlink" xfId="31895" builtinId="9" hidden="1"/>
    <cellStyle name="Followed Hyperlink" xfId="31896" builtinId="9" hidden="1"/>
    <cellStyle name="Followed Hyperlink" xfId="31897" builtinId="9" hidden="1"/>
    <cellStyle name="Followed Hyperlink" xfId="31898" builtinId="9" hidden="1"/>
    <cellStyle name="Followed Hyperlink" xfId="31705" builtinId="9" hidden="1"/>
    <cellStyle name="Followed Hyperlink" xfId="31721" builtinId="9" hidden="1"/>
    <cellStyle name="Followed Hyperlink" xfId="31724" builtinId="9" hidden="1"/>
    <cellStyle name="Followed Hyperlink" xfId="31645" builtinId="9" hidden="1"/>
    <cellStyle name="Followed Hyperlink" xfId="31643" builtinId="9" hidden="1"/>
    <cellStyle name="Followed Hyperlink" xfId="31728" builtinId="9" hidden="1"/>
    <cellStyle name="Followed Hyperlink" xfId="31720" builtinId="9" hidden="1"/>
    <cellStyle name="Followed Hyperlink" xfId="31730" builtinId="9" hidden="1"/>
    <cellStyle name="Followed Hyperlink" xfId="31731" builtinId="9" hidden="1"/>
    <cellStyle name="Followed Hyperlink" xfId="31725" builtinId="9" hidden="1"/>
    <cellStyle name="Followed Hyperlink" xfId="31722" builtinId="9" hidden="1"/>
    <cellStyle name="Followed Hyperlink" xfId="31727" builtinId="9" hidden="1"/>
    <cellStyle name="Followed Hyperlink" xfId="31752" builtinId="9" hidden="1"/>
    <cellStyle name="Followed Hyperlink" xfId="31745" builtinId="9" hidden="1"/>
    <cellStyle name="Followed Hyperlink" xfId="31738" builtinId="9" hidden="1"/>
    <cellStyle name="Followed Hyperlink" xfId="31754" builtinId="9" hidden="1"/>
    <cellStyle name="Followed Hyperlink" xfId="31743" builtinId="9" hidden="1"/>
    <cellStyle name="Followed Hyperlink" xfId="31726" builtinId="9" hidden="1"/>
    <cellStyle name="Followed Hyperlink" xfId="31740" builtinId="9" hidden="1"/>
    <cellStyle name="Followed Hyperlink" xfId="31646" builtinId="9" hidden="1"/>
    <cellStyle name="Followed Hyperlink" xfId="31749" builtinId="9" hidden="1"/>
    <cellStyle name="Followed Hyperlink" xfId="31742" builtinId="9" hidden="1"/>
    <cellStyle name="Followed Hyperlink" xfId="31644" builtinId="9" hidden="1"/>
    <cellStyle name="Followed Hyperlink" xfId="31747" builtinId="9" hidden="1"/>
    <cellStyle name="Followed Hyperlink" xfId="31744" builtinId="9" hidden="1"/>
    <cellStyle name="Followed Hyperlink" xfId="31737" builtinId="9" hidden="1"/>
    <cellStyle name="Followed Hyperlink" xfId="31753" builtinId="9" hidden="1"/>
    <cellStyle name="Followed Hyperlink" xfId="31746" builtinId="9" hidden="1"/>
    <cellStyle name="Followed Hyperlink" xfId="31736" builtinId="9" hidden="1"/>
    <cellStyle name="Followed Hyperlink" xfId="31748" builtinId="9" hidden="1"/>
    <cellStyle name="Followed Hyperlink" xfId="31741" builtinId="9" hidden="1"/>
    <cellStyle name="Followed Hyperlink" xfId="31735" builtinId="9" hidden="1"/>
    <cellStyle name="Followed Hyperlink" xfId="31750" builtinId="9" hidden="1"/>
    <cellStyle name="Followed Hyperlink" xfId="31739" builtinId="9" hidden="1"/>
    <cellStyle name="Followed Hyperlink" xfId="31751" builtinId="9" hidden="1"/>
    <cellStyle name="Followed Hyperlink" xfId="31899" builtinId="9" hidden="1"/>
    <cellStyle name="Followed Hyperlink" xfId="31900" builtinId="9" hidden="1"/>
    <cellStyle name="Followed Hyperlink" xfId="31901" builtinId="9" hidden="1"/>
    <cellStyle name="Followed Hyperlink" xfId="31902" builtinId="9" hidden="1"/>
    <cellStyle name="Followed Hyperlink" xfId="31903" builtinId="9" hidden="1"/>
    <cellStyle name="Followed Hyperlink" xfId="31904" builtinId="9" hidden="1"/>
    <cellStyle name="Followed Hyperlink" xfId="31905" builtinId="9" hidden="1"/>
    <cellStyle name="Followed Hyperlink" xfId="31906" builtinId="9" hidden="1"/>
    <cellStyle name="Followed Hyperlink" xfId="31907" builtinId="9" hidden="1"/>
    <cellStyle name="Followed Hyperlink" xfId="31908" builtinId="9" hidden="1"/>
    <cellStyle name="Followed Hyperlink" xfId="31909" builtinId="9" hidden="1"/>
    <cellStyle name="Followed Hyperlink" xfId="31910" builtinId="9" hidden="1"/>
    <cellStyle name="Followed Hyperlink" xfId="31911" builtinId="9" hidden="1"/>
    <cellStyle name="Followed Hyperlink" xfId="31912" builtinId="9" hidden="1"/>
    <cellStyle name="Followed Hyperlink" xfId="31913" builtinId="9" hidden="1"/>
    <cellStyle name="Followed Hyperlink" xfId="31914" builtinId="9" hidden="1"/>
    <cellStyle name="Followed Hyperlink" xfId="31915" builtinId="9" hidden="1"/>
    <cellStyle name="Followed Hyperlink" xfId="31916" builtinId="9" hidden="1"/>
    <cellStyle name="Followed Hyperlink" xfId="31917" builtinId="9" hidden="1"/>
    <cellStyle name="Followed Hyperlink" xfId="31918" builtinId="9" hidden="1"/>
    <cellStyle name="Followed Hyperlink" xfId="31919" builtinId="9" hidden="1"/>
    <cellStyle name="Followed Hyperlink" xfId="31920" builtinId="9" hidden="1"/>
    <cellStyle name="Followed Hyperlink" xfId="31922" builtinId="9" hidden="1"/>
    <cellStyle name="Followed Hyperlink" xfId="31923" builtinId="9" hidden="1"/>
    <cellStyle name="Followed Hyperlink" xfId="31924" builtinId="9" hidden="1"/>
    <cellStyle name="Followed Hyperlink" xfId="31925" builtinId="9" hidden="1"/>
    <cellStyle name="Followed Hyperlink" xfId="31926" builtinId="9" hidden="1"/>
    <cellStyle name="Followed Hyperlink" xfId="31927" builtinId="9" hidden="1"/>
    <cellStyle name="Followed Hyperlink" xfId="31928" builtinId="9" hidden="1"/>
    <cellStyle name="Followed Hyperlink" xfId="31929" builtinId="9" hidden="1"/>
    <cellStyle name="Followed Hyperlink" xfId="31930" builtinId="9" hidden="1"/>
    <cellStyle name="Followed Hyperlink" xfId="31931" builtinId="9" hidden="1"/>
    <cellStyle name="Followed Hyperlink" xfId="31932" builtinId="9" hidden="1"/>
    <cellStyle name="Followed Hyperlink" xfId="31933" builtinId="9" hidden="1"/>
    <cellStyle name="Followed Hyperlink" xfId="31934" builtinId="9" hidden="1"/>
    <cellStyle name="Followed Hyperlink" xfId="31935" builtinId="9" hidden="1"/>
    <cellStyle name="Followed Hyperlink" xfId="31970" builtinId="9" hidden="1"/>
    <cellStyle name="Followed Hyperlink" xfId="31969" builtinId="9" hidden="1"/>
    <cellStyle name="Followed Hyperlink" xfId="31732" builtinId="9" hidden="1"/>
    <cellStyle name="Followed Hyperlink" xfId="31733" builtinId="9" hidden="1"/>
    <cellStyle name="Followed Hyperlink" xfId="31944" builtinId="9" hidden="1"/>
    <cellStyle name="Followed Hyperlink" xfId="31942" builtinId="9" hidden="1"/>
    <cellStyle name="Followed Hyperlink" xfId="31921" builtinId="9" hidden="1"/>
    <cellStyle name="Followed Hyperlink" xfId="31939" builtinId="9" hidden="1"/>
    <cellStyle name="Followed Hyperlink" xfId="31938" builtinId="9" hidden="1"/>
    <cellStyle name="Followed Hyperlink" xfId="31937" builtinId="9" hidden="1"/>
    <cellStyle name="Followed Hyperlink" xfId="31936" builtinId="9" hidden="1"/>
    <cellStyle name="Followed Hyperlink" xfId="31940" builtinId="9" hidden="1"/>
    <cellStyle name="Followed Hyperlink" xfId="31946" builtinId="9" hidden="1"/>
    <cellStyle name="Followed Hyperlink" xfId="31945" builtinId="9" hidden="1"/>
    <cellStyle name="Followed Hyperlink" xfId="31943" builtinId="9" hidden="1"/>
    <cellStyle name="Followed Hyperlink" xfId="31941" builtinId="9" hidden="1"/>
    <cellStyle name="Followed Hyperlink" xfId="31965" builtinId="9" hidden="1"/>
    <cellStyle name="Followed Hyperlink" xfId="31961" builtinId="9" hidden="1"/>
    <cellStyle name="Followed Hyperlink" xfId="31957" builtinId="9" hidden="1"/>
    <cellStyle name="Followed Hyperlink" xfId="31953" builtinId="9" hidden="1"/>
    <cellStyle name="Followed Hyperlink" xfId="31949" builtinId="9" hidden="1"/>
    <cellStyle name="Followed Hyperlink" xfId="31729" builtinId="9" hidden="1"/>
    <cellStyle name="Followed Hyperlink" xfId="31968" builtinId="9" hidden="1"/>
    <cellStyle name="Followed Hyperlink" xfId="31964" builtinId="9" hidden="1"/>
    <cellStyle name="Followed Hyperlink" xfId="31960" builtinId="9" hidden="1"/>
    <cellStyle name="Followed Hyperlink" xfId="31956" builtinId="9" hidden="1"/>
    <cellStyle name="Followed Hyperlink" xfId="31952" builtinId="9" hidden="1"/>
    <cellStyle name="Followed Hyperlink" xfId="31948" builtinId="9" hidden="1"/>
    <cellStyle name="Followed Hyperlink" xfId="31967" builtinId="9" hidden="1"/>
    <cellStyle name="Followed Hyperlink" xfId="31963" builtinId="9" hidden="1"/>
    <cellStyle name="Followed Hyperlink" xfId="31959" builtinId="9" hidden="1"/>
    <cellStyle name="Followed Hyperlink" xfId="31955" builtinId="9" hidden="1"/>
    <cellStyle name="Followed Hyperlink" xfId="31951" builtinId="9" hidden="1"/>
    <cellStyle name="Followed Hyperlink" xfId="31971" builtinId="9" hidden="1"/>
    <cellStyle name="Followed Hyperlink" xfId="31723" builtinId="9" hidden="1"/>
    <cellStyle name="Followed Hyperlink" xfId="31966" builtinId="9" hidden="1"/>
    <cellStyle name="Followed Hyperlink" xfId="31962" builtinId="9" hidden="1"/>
    <cellStyle name="Followed Hyperlink" xfId="31958" builtinId="9" hidden="1"/>
    <cellStyle name="Followed Hyperlink" xfId="31954" builtinId="9" hidden="1"/>
    <cellStyle name="Followed Hyperlink" xfId="31950" builtinId="9" hidden="1"/>
    <cellStyle name="Followed Hyperlink" xfId="31947" builtinId="9" hidden="1"/>
    <cellStyle name="Followed Hyperlink" xfId="31972" builtinId="9" hidden="1"/>
    <cellStyle name="Followed Hyperlink" xfId="31973" builtinId="9" hidden="1"/>
    <cellStyle name="Followed Hyperlink" xfId="31974" builtinId="9" hidden="1"/>
    <cellStyle name="Followed Hyperlink" xfId="31975" builtinId="9" hidden="1"/>
    <cellStyle name="Followed Hyperlink" xfId="31976" builtinId="9" hidden="1"/>
    <cellStyle name="Followed Hyperlink" xfId="31977" builtinId="9" hidden="1"/>
    <cellStyle name="Followed Hyperlink" xfId="31978" builtinId="9" hidden="1"/>
    <cellStyle name="Followed Hyperlink" xfId="31979" builtinId="9" hidden="1"/>
    <cellStyle name="Followed Hyperlink" xfId="31980" builtinId="9" hidden="1"/>
    <cellStyle name="Followed Hyperlink" xfId="31981" builtinId="9" hidden="1"/>
    <cellStyle name="Followed Hyperlink" xfId="31982" builtinId="9" hidden="1"/>
    <cellStyle name="Followed Hyperlink" xfId="31983" builtinId="9" hidden="1"/>
    <cellStyle name="Followed Hyperlink" xfId="31984" builtinId="9" hidden="1"/>
    <cellStyle name="Followed Hyperlink" xfId="31985" builtinId="9" hidden="1"/>
    <cellStyle name="Followed Hyperlink" xfId="31986" builtinId="9" hidden="1"/>
    <cellStyle name="Followed Hyperlink" xfId="31987" builtinId="9" hidden="1"/>
    <cellStyle name="Followed Hyperlink" xfId="31988" builtinId="9" hidden="1"/>
    <cellStyle name="Followed Hyperlink" xfId="31989" builtinId="9" hidden="1"/>
    <cellStyle name="Followed Hyperlink" xfId="31990" builtinId="9" hidden="1"/>
    <cellStyle name="Followed Hyperlink" xfId="31991" builtinId="9" hidden="1"/>
    <cellStyle name="Followed Hyperlink" xfId="31992" builtinId="9" hidden="1"/>
    <cellStyle name="Followed Hyperlink" xfId="31993" builtinId="9" hidden="1"/>
    <cellStyle name="Followed Hyperlink" xfId="31994" builtinId="9" hidden="1"/>
    <cellStyle name="Followed Hyperlink" xfId="31995" builtinId="9" hidden="1"/>
    <cellStyle name="Followed Hyperlink" xfId="31996" builtinId="9" hidden="1"/>
    <cellStyle name="Followed Hyperlink" xfId="31997" builtinId="9" hidden="1"/>
    <cellStyle name="Followed Hyperlink" xfId="31998" builtinId="9" hidden="1"/>
    <cellStyle name="Followed Hyperlink" xfId="31999" builtinId="9" hidden="1"/>
    <cellStyle name="Followed Hyperlink" xfId="32000" builtinId="9" hidden="1"/>
    <cellStyle name="Followed Hyperlink" xfId="32001" builtinId="9" hidden="1"/>
    <cellStyle name="Followed Hyperlink" xfId="32002" builtinId="9" hidden="1"/>
    <cellStyle name="Followed Hyperlink" xfId="32003" builtinId="9" hidden="1"/>
    <cellStyle name="Followed Hyperlink" xfId="32004" builtinId="9" hidden="1"/>
    <cellStyle name="Followed Hyperlink" xfId="32005" builtinId="9" hidden="1"/>
    <cellStyle name="Followed Hyperlink" xfId="32006" builtinId="9" hidden="1"/>
    <cellStyle name="Followed Hyperlink" xfId="32007" builtinId="9" hidden="1"/>
    <cellStyle name="Followed Hyperlink" xfId="32008" builtinId="9" hidden="1"/>
    <cellStyle name="Followed Hyperlink" xfId="32009" builtinId="9" hidden="1"/>
    <cellStyle name="Followed Hyperlink" xfId="32010" builtinId="9" hidden="1"/>
    <cellStyle name="Followed Hyperlink" xfId="32011" builtinId="9" hidden="1"/>
    <cellStyle name="Followed Hyperlink" xfId="32012" builtinId="9" hidden="1"/>
    <cellStyle name="Followed Hyperlink" xfId="32013" builtinId="9" hidden="1"/>
    <cellStyle name="Followed Hyperlink" xfId="32014" builtinId="9" hidden="1"/>
    <cellStyle name="Followed Hyperlink" xfId="32015" builtinId="9" hidden="1"/>
    <cellStyle name="Followed Hyperlink" xfId="32016" builtinId="9" hidden="1"/>
    <cellStyle name="Followed Hyperlink" xfId="32017" builtinId="9" hidden="1"/>
    <cellStyle name="Followed Hyperlink" xfId="32018" builtinId="9" hidden="1"/>
    <cellStyle name="Followed Hyperlink" xfId="32019" builtinId="9" hidden="1"/>
    <cellStyle name="Followed Hyperlink" xfId="32020" builtinId="9" hidden="1"/>
    <cellStyle name="Followed Hyperlink" xfId="32021" builtinId="9" hidden="1"/>
    <cellStyle name="Followed Hyperlink" xfId="32022" builtinId="9" hidden="1"/>
    <cellStyle name="Followed Hyperlink" xfId="32023" builtinId="9" hidden="1"/>
    <cellStyle name="Followed Hyperlink" xfId="32024" builtinId="9" hidden="1"/>
    <cellStyle name="Followed Hyperlink" xfId="32025" builtinId="9" hidden="1"/>
    <cellStyle name="Followed Hyperlink" xfId="32026" builtinId="9" hidden="1"/>
    <cellStyle name="Followed Hyperlink" xfId="32027" builtinId="9" hidden="1"/>
    <cellStyle name="Followed Hyperlink" xfId="32028" builtinId="9" hidden="1"/>
    <cellStyle name="Followed Hyperlink" xfId="32029" builtinId="9" hidden="1"/>
    <cellStyle name="Followed Hyperlink" xfId="32030" builtinId="9" hidden="1"/>
    <cellStyle name="Followed Hyperlink" xfId="32031" builtinId="9" hidden="1"/>
    <cellStyle name="Followed Hyperlink" xfId="32032" builtinId="9" hidden="1"/>
    <cellStyle name="Followed Hyperlink" xfId="32033" builtinId="9" hidden="1"/>
    <cellStyle name="Followed Hyperlink" xfId="32034" builtinId="9" hidden="1"/>
    <cellStyle name="Followed Hyperlink" xfId="32035" builtinId="9" hidden="1"/>
    <cellStyle name="Followed Hyperlink" xfId="32036" builtinId="9" hidden="1"/>
    <cellStyle name="Followed Hyperlink" xfId="32037" builtinId="9" hidden="1"/>
    <cellStyle name="Followed Hyperlink" xfId="32038" builtinId="9" hidden="1"/>
    <cellStyle name="Followed Hyperlink" xfId="32039" builtinId="9" hidden="1"/>
    <cellStyle name="Followed Hyperlink" xfId="32040" builtinId="9" hidden="1"/>
    <cellStyle name="Followed Hyperlink" xfId="32041" builtinId="9" hidden="1"/>
    <cellStyle name="Followed Hyperlink" xfId="32042" builtinId="9" hidden="1"/>
    <cellStyle name="Followed Hyperlink" xfId="32043" builtinId="9" hidden="1"/>
    <cellStyle name="Followed Hyperlink" xfId="32044" builtinId="9" hidden="1"/>
    <cellStyle name="Followed Hyperlink" xfId="32045" builtinId="9" hidden="1"/>
    <cellStyle name="Followed Hyperlink" xfId="32046" builtinId="9" hidden="1"/>
    <cellStyle name="Followed Hyperlink" xfId="32047" builtinId="9" hidden="1"/>
    <cellStyle name="Followed Hyperlink" xfId="32048" builtinId="9" hidden="1"/>
    <cellStyle name="Followed Hyperlink" xfId="32049" builtinId="9" hidden="1"/>
    <cellStyle name="Followed Hyperlink" xfId="32050" builtinId="9" hidden="1"/>
    <cellStyle name="Followed Hyperlink" xfId="32051" builtinId="9" hidden="1"/>
    <cellStyle name="Followed Hyperlink" xfId="32052" builtinId="9" hidden="1"/>
    <cellStyle name="Followed Hyperlink" xfId="32053" builtinId="9" hidden="1"/>
    <cellStyle name="Followed Hyperlink" xfId="32054" builtinId="9" hidden="1"/>
    <cellStyle name="Followed Hyperlink" xfId="32055" builtinId="9" hidden="1"/>
    <cellStyle name="Followed Hyperlink" xfId="32056" builtinId="9" hidden="1"/>
    <cellStyle name="Followed Hyperlink" xfId="32057" builtinId="9" hidden="1"/>
    <cellStyle name="Followed Hyperlink" xfId="32058" builtinId="9" hidden="1"/>
    <cellStyle name="Followed Hyperlink" xfId="32059" builtinId="9" hidden="1"/>
    <cellStyle name="Followed Hyperlink" xfId="32060" builtinId="9" hidden="1"/>
    <cellStyle name="Followed Hyperlink" xfId="32061" builtinId="9" hidden="1"/>
    <cellStyle name="Followed Hyperlink" xfId="32062" builtinId="9" hidden="1"/>
    <cellStyle name="Followed Hyperlink" xfId="32063" builtinId="9" hidden="1"/>
    <cellStyle name="Followed Hyperlink" xfId="32064" builtinId="9" hidden="1"/>
    <cellStyle name="Followed Hyperlink" xfId="32065" builtinId="9" hidden="1"/>
    <cellStyle name="Followed Hyperlink" xfId="32066" builtinId="9" hidden="1"/>
    <cellStyle name="Followed Hyperlink" xfId="32067" builtinId="9" hidden="1"/>
    <cellStyle name="Followed Hyperlink" xfId="32068" builtinId="9" hidden="1"/>
    <cellStyle name="Followed Hyperlink" xfId="32069" builtinId="9" hidden="1"/>
    <cellStyle name="Followed Hyperlink" xfId="32070" builtinId="9" hidden="1"/>
    <cellStyle name="Followed Hyperlink" xfId="32071" builtinId="9" hidden="1"/>
    <cellStyle name="Followed Hyperlink" xfId="32072" builtinId="9" hidden="1"/>
    <cellStyle name="Followed Hyperlink" xfId="32073" builtinId="9" hidden="1"/>
    <cellStyle name="Followed Hyperlink" xfId="32074" builtinId="9" hidden="1"/>
    <cellStyle name="Followed Hyperlink" xfId="32077" builtinId="9" hidden="1"/>
    <cellStyle name="Followed Hyperlink" xfId="32078" builtinId="9" hidden="1"/>
    <cellStyle name="Followed Hyperlink" xfId="32079" builtinId="9" hidden="1"/>
    <cellStyle name="Followed Hyperlink" xfId="32080" builtinId="9" hidden="1"/>
    <cellStyle name="Followed Hyperlink" xfId="32081" builtinId="9" hidden="1"/>
    <cellStyle name="Followed Hyperlink" xfId="32082" builtinId="9" hidden="1"/>
    <cellStyle name="Followed Hyperlink" xfId="32083" builtinId="9" hidden="1"/>
    <cellStyle name="Followed Hyperlink" xfId="32084" builtinId="9" hidden="1"/>
    <cellStyle name="Followed Hyperlink" xfId="32085" builtinId="9" hidden="1"/>
    <cellStyle name="Followed Hyperlink" xfId="32086" builtinId="9" hidden="1"/>
    <cellStyle name="Followed Hyperlink" xfId="32087" builtinId="9" hidden="1"/>
    <cellStyle name="Followed Hyperlink" xfId="32088" builtinId="9" hidden="1"/>
    <cellStyle name="Followed Hyperlink" xfId="32089" builtinId="9" hidden="1"/>
    <cellStyle name="Followed Hyperlink" xfId="32090" builtinId="9" hidden="1"/>
    <cellStyle name="Followed Hyperlink" xfId="32091" builtinId="9" hidden="1"/>
    <cellStyle name="Followed Hyperlink" xfId="32092" builtinId="9" hidden="1"/>
    <cellStyle name="Followed Hyperlink" xfId="32093" builtinId="9" hidden="1"/>
    <cellStyle name="Followed Hyperlink" xfId="32094" builtinId="9" hidden="1"/>
    <cellStyle name="Followed Hyperlink" xfId="32095" builtinId="9" hidden="1"/>
    <cellStyle name="Followed Hyperlink" xfId="32096" builtinId="9" hidden="1"/>
    <cellStyle name="Followed Hyperlink" xfId="32097" builtinId="9" hidden="1"/>
    <cellStyle name="Followed Hyperlink" xfId="32098" builtinId="9" hidden="1"/>
    <cellStyle name="Followed Hyperlink" xfId="32099" builtinId="9" hidden="1"/>
    <cellStyle name="Followed Hyperlink" xfId="32100" builtinId="9" hidden="1"/>
    <cellStyle name="Followed Hyperlink" xfId="32101" builtinId="9" hidden="1"/>
    <cellStyle name="Followed Hyperlink" xfId="32102" builtinId="9" hidden="1"/>
    <cellStyle name="Followed Hyperlink" xfId="32103" builtinId="9" hidden="1"/>
    <cellStyle name="Followed Hyperlink" xfId="32104" builtinId="9" hidden="1"/>
    <cellStyle name="Followed Hyperlink" xfId="32105" builtinId="9" hidden="1"/>
    <cellStyle name="Followed Hyperlink" xfId="32106" builtinId="9" hidden="1"/>
    <cellStyle name="Followed Hyperlink" xfId="32107" builtinId="9" hidden="1"/>
    <cellStyle name="Followed Hyperlink" xfId="32108" builtinId="9" hidden="1"/>
    <cellStyle name="Followed Hyperlink" xfId="32109" builtinId="9" hidden="1"/>
    <cellStyle name="Followed Hyperlink" xfId="32110" builtinId="9" hidden="1"/>
    <cellStyle name="Followed Hyperlink" xfId="32111" builtinId="9" hidden="1"/>
    <cellStyle name="Followed Hyperlink" xfId="32112" builtinId="9" hidden="1"/>
    <cellStyle name="Followed Hyperlink" xfId="32113" builtinId="9" hidden="1"/>
    <cellStyle name="Followed Hyperlink" xfId="32114" builtinId="9" hidden="1"/>
    <cellStyle name="Followed Hyperlink" xfId="32115" builtinId="9" hidden="1"/>
    <cellStyle name="Followed Hyperlink" xfId="32116" builtinId="9" hidden="1"/>
    <cellStyle name="Followed Hyperlink" xfId="32117" builtinId="9" hidden="1"/>
    <cellStyle name="Followed Hyperlink" xfId="32118" builtinId="9" hidden="1"/>
    <cellStyle name="Followed Hyperlink" xfId="32119" builtinId="9" hidden="1"/>
    <cellStyle name="Followed Hyperlink" xfId="32120" builtinId="9" hidden="1"/>
    <cellStyle name="Followed Hyperlink" xfId="32121" builtinId="9" hidden="1"/>
    <cellStyle name="Followed Hyperlink" xfId="32122" builtinId="9" hidden="1"/>
    <cellStyle name="Followed Hyperlink" xfId="32123" builtinId="9" hidden="1"/>
    <cellStyle name="Followed Hyperlink" xfId="32124" builtinId="9" hidden="1"/>
    <cellStyle name="Followed Hyperlink" xfId="32125" builtinId="9" hidden="1"/>
    <cellStyle name="Followed Hyperlink" xfId="32126" builtinId="9" hidden="1"/>
    <cellStyle name="Followed Hyperlink" xfId="32127" builtinId="9" hidden="1"/>
    <cellStyle name="Followed Hyperlink" xfId="32128" builtinId="9" hidden="1"/>
    <cellStyle name="Followed Hyperlink" xfId="32129" builtinId="9" hidden="1"/>
    <cellStyle name="Followed Hyperlink" xfId="32130" builtinId="9" hidden="1"/>
    <cellStyle name="Followed Hyperlink" xfId="32131" builtinId="9" hidden="1"/>
    <cellStyle name="Followed Hyperlink" xfId="32132" builtinId="9" hidden="1"/>
    <cellStyle name="Followed Hyperlink" xfId="32133" builtinId="9" hidden="1"/>
    <cellStyle name="Followed Hyperlink" xfId="32134" builtinId="9" hidden="1"/>
    <cellStyle name="Followed Hyperlink" xfId="32135" builtinId="9" hidden="1"/>
    <cellStyle name="Followed Hyperlink" xfId="32136" builtinId="9" hidden="1"/>
    <cellStyle name="Followed Hyperlink" xfId="32137" builtinId="9" hidden="1"/>
    <cellStyle name="Followed Hyperlink" xfId="32138" builtinId="9" hidden="1"/>
    <cellStyle name="Followed Hyperlink" xfId="32139" builtinId="9" hidden="1"/>
    <cellStyle name="Followed Hyperlink" xfId="32140" builtinId="9" hidden="1"/>
    <cellStyle name="Followed Hyperlink" xfId="32141" builtinId="9" hidden="1"/>
    <cellStyle name="Followed Hyperlink" xfId="32142" builtinId="9" hidden="1"/>
    <cellStyle name="Followed Hyperlink" xfId="32143" builtinId="9" hidden="1"/>
    <cellStyle name="Followed Hyperlink" xfId="32144" builtinId="9" hidden="1"/>
    <cellStyle name="Followed Hyperlink" xfId="32145" builtinId="9" hidden="1"/>
    <cellStyle name="Followed Hyperlink" xfId="32146" builtinId="9" hidden="1"/>
    <cellStyle name="Followed Hyperlink" xfId="32147" builtinId="9" hidden="1"/>
    <cellStyle name="Followed Hyperlink" xfId="32148" builtinId="9" hidden="1"/>
    <cellStyle name="Followed Hyperlink" xfId="32182" builtinId="9" hidden="1"/>
    <cellStyle name="Followed Hyperlink" xfId="32183" builtinId="9" hidden="1"/>
    <cellStyle name="Followed Hyperlink" xfId="32184" builtinId="9" hidden="1"/>
    <cellStyle name="Followed Hyperlink" xfId="32185" builtinId="9" hidden="1"/>
    <cellStyle name="Followed Hyperlink" xfId="32186" builtinId="9" hidden="1"/>
    <cellStyle name="Followed Hyperlink" xfId="32187" builtinId="9" hidden="1"/>
    <cellStyle name="Followed Hyperlink" xfId="32188" builtinId="9" hidden="1"/>
    <cellStyle name="Followed Hyperlink" xfId="32189" builtinId="9" hidden="1"/>
    <cellStyle name="Followed Hyperlink" xfId="32190" builtinId="9" hidden="1"/>
    <cellStyle name="Followed Hyperlink" xfId="32191" builtinId="9" hidden="1"/>
    <cellStyle name="Followed Hyperlink" xfId="32192" builtinId="9" hidden="1"/>
    <cellStyle name="Followed Hyperlink" xfId="32193" builtinId="9" hidden="1"/>
    <cellStyle name="Followed Hyperlink" xfId="32194" builtinId="9" hidden="1"/>
    <cellStyle name="Followed Hyperlink" xfId="32195" builtinId="9" hidden="1"/>
    <cellStyle name="Followed Hyperlink" xfId="32196" builtinId="9" hidden="1"/>
    <cellStyle name="Followed Hyperlink" xfId="32197" builtinId="9" hidden="1"/>
    <cellStyle name="Followed Hyperlink" xfId="32198" builtinId="9" hidden="1"/>
    <cellStyle name="Followed Hyperlink" xfId="32199" builtinId="9" hidden="1"/>
    <cellStyle name="Followed Hyperlink" xfId="32200" builtinId="9" hidden="1"/>
    <cellStyle name="Followed Hyperlink" xfId="32201" builtinId="9" hidden="1"/>
    <cellStyle name="Followed Hyperlink" xfId="32202" builtinId="9" hidden="1"/>
    <cellStyle name="Followed Hyperlink" xfId="32203" builtinId="9" hidden="1"/>
    <cellStyle name="Followed Hyperlink" xfId="32204" builtinId="9" hidden="1"/>
    <cellStyle name="Followed Hyperlink" xfId="32205" builtinId="9" hidden="1"/>
    <cellStyle name="Followed Hyperlink" xfId="32206" builtinId="9" hidden="1"/>
    <cellStyle name="Followed Hyperlink" xfId="32207" builtinId="9" hidden="1"/>
    <cellStyle name="Followed Hyperlink" xfId="32208" builtinId="9" hidden="1"/>
    <cellStyle name="Followed Hyperlink" xfId="32209" builtinId="9" hidden="1"/>
    <cellStyle name="Followed Hyperlink" xfId="32210" builtinId="9" hidden="1"/>
    <cellStyle name="Followed Hyperlink" xfId="32211" builtinId="9" hidden="1"/>
    <cellStyle name="Followed Hyperlink" xfId="32212" builtinId="9" hidden="1"/>
    <cellStyle name="Followed Hyperlink" xfId="32213" builtinId="9" hidden="1"/>
    <cellStyle name="Followed Hyperlink" xfId="32214" builtinId="9" hidden="1"/>
    <cellStyle name="Followed Hyperlink" xfId="32215" builtinId="9" hidden="1"/>
    <cellStyle name="Followed Hyperlink" xfId="32216" builtinId="9" hidden="1"/>
    <cellStyle name="Followed Hyperlink" xfId="32217" builtinId="9" hidden="1"/>
    <cellStyle name="Followed Hyperlink" xfId="32218" builtinId="9" hidden="1"/>
    <cellStyle name="Followed Hyperlink" xfId="32219" builtinId="9" hidden="1"/>
    <cellStyle name="Followed Hyperlink" xfId="32220" builtinId="9" hidden="1"/>
    <cellStyle name="Followed Hyperlink" xfId="32221" builtinId="9" hidden="1"/>
    <cellStyle name="Followed Hyperlink" xfId="32222" builtinId="9" hidden="1"/>
    <cellStyle name="Followed Hyperlink" xfId="32223" builtinId="9" hidden="1"/>
    <cellStyle name="Followed Hyperlink" xfId="32224" builtinId="9" hidden="1"/>
    <cellStyle name="Followed Hyperlink" xfId="32225" builtinId="9" hidden="1"/>
    <cellStyle name="Followed Hyperlink" xfId="32226" builtinId="9" hidden="1"/>
    <cellStyle name="Followed Hyperlink" xfId="32227" builtinId="9" hidden="1"/>
    <cellStyle name="Followed Hyperlink" xfId="32228" builtinId="9" hidden="1"/>
    <cellStyle name="Followed Hyperlink" xfId="32229" builtinId="9" hidden="1"/>
    <cellStyle name="Followed Hyperlink" xfId="32230" builtinId="9" hidden="1"/>
    <cellStyle name="Followed Hyperlink" xfId="32231" builtinId="9" hidden="1"/>
    <cellStyle name="Followed Hyperlink" xfId="32232" builtinId="9" hidden="1"/>
    <cellStyle name="Followed Hyperlink" xfId="32233" builtinId="9" hidden="1"/>
    <cellStyle name="Followed Hyperlink" xfId="32234" builtinId="9" hidden="1"/>
    <cellStyle name="Followed Hyperlink" xfId="32235" builtinId="9" hidden="1"/>
    <cellStyle name="Followed Hyperlink" xfId="32236" builtinId="9" hidden="1"/>
    <cellStyle name="Followed Hyperlink" xfId="32237" builtinId="9" hidden="1"/>
    <cellStyle name="Followed Hyperlink" xfId="32238" builtinId="9" hidden="1"/>
    <cellStyle name="Followed Hyperlink" xfId="32239" builtinId="9" hidden="1"/>
    <cellStyle name="Followed Hyperlink" xfId="32240" builtinId="9" hidden="1"/>
    <cellStyle name="Followed Hyperlink" xfId="32241" builtinId="9" hidden="1"/>
    <cellStyle name="Followed Hyperlink" xfId="32242" builtinId="9" hidden="1"/>
    <cellStyle name="Followed Hyperlink" xfId="32243" builtinId="9" hidden="1"/>
    <cellStyle name="Followed Hyperlink" xfId="32244" builtinId="9" hidden="1"/>
    <cellStyle name="Followed Hyperlink" xfId="32245" builtinId="9" hidden="1"/>
    <cellStyle name="Followed Hyperlink" xfId="32246" builtinId="9" hidden="1"/>
    <cellStyle name="Followed Hyperlink" xfId="32247" builtinId="9" hidden="1"/>
    <cellStyle name="Followed Hyperlink" xfId="32248" builtinId="9" hidden="1"/>
    <cellStyle name="Followed Hyperlink" xfId="32249" builtinId="9" hidden="1"/>
    <cellStyle name="Followed Hyperlink" xfId="32250" builtinId="9" hidden="1"/>
    <cellStyle name="Followed Hyperlink" xfId="32251" builtinId="9" hidden="1"/>
    <cellStyle name="Followed Hyperlink" xfId="32252" builtinId="9" hidden="1"/>
    <cellStyle name="Followed Hyperlink" xfId="32253" builtinId="9" hidden="1"/>
    <cellStyle name="Followed Hyperlink" xfId="32154" builtinId="9" hidden="1"/>
    <cellStyle name="Followed Hyperlink" xfId="32159" builtinId="9" hidden="1"/>
    <cellStyle name="Followed Hyperlink" xfId="32151" builtinId="9" hidden="1"/>
    <cellStyle name="Followed Hyperlink" xfId="32160" builtinId="9" hidden="1"/>
    <cellStyle name="Followed Hyperlink" xfId="32150" builtinId="9" hidden="1"/>
    <cellStyle name="Followed Hyperlink" xfId="32157" builtinId="9" hidden="1"/>
    <cellStyle name="Followed Hyperlink" xfId="32076" builtinId="9" hidden="1"/>
    <cellStyle name="Followed Hyperlink" xfId="32156" builtinId="9" hidden="1"/>
    <cellStyle name="Followed Hyperlink" xfId="32149" builtinId="9" hidden="1"/>
    <cellStyle name="Followed Hyperlink" xfId="32155" builtinId="9" hidden="1"/>
    <cellStyle name="Followed Hyperlink" xfId="32178" builtinId="9" hidden="1"/>
    <cellStyle name="Followed Hyperlink" xfId="32158" builtinId="9" hidden="1"/>
    <cellStyle name="Followed Hyperlink" xfId="32153" builtinId="9" hidden="1"/>
    <cellStyle name="Followed Hyperlink" xfId="32152" builtinId="9" hidden="1"/>
    <cellStyle name="Followed Hyperlink" xfId="32161" builtinId="9" hidden="1"/>
    <cellStyle name="Followed Hyperlink" xfId="32175" builtinId="9" hidden="1"/>
    <cellStyle name="Followed Hyperlink" xfId="32173" builtinId="9" hidden="1"/>
    <cellStyle name="Followed Hyperlink" xfId="32166" builtinId="9" hidden="1"/>
    <cellStyle name="Followed Hyperlink" xfId="32181" builtinId="9" hidden="1"/>
    <cellStyle name="Followed Hyperlink" xfId="32171" builtinId="9" hidden="1"/>
    <cellStyle name="Followed Hyperlink" xfId="32256" builtinId="9" hidden="1"/>
    <cellStyle name="Followed Hyperlink" xfId="32164" builtinId="9" hidden="1"/>
    <cellStyle name="Followed Hyperlink" xfId="32179" builtinId="9" hidden="1"/>
    <cellStyle name="Followed Hyperlink" xfId="32176" builtinId="9" hidden="1"/>
    <cellStyle name="Followed Hyperlink" xfId="32170" builtinId="9" hidden="1"/>
    <cellStyle name="Followed Hyperlink" xfId="32075" builtinId="9" hidden="1"/>
    <cellStyle name="Followed Hyperlink" xfId="32255" builtinId="9" hidden="1"/>
    <cellStyle name="Followed Hyperlink" xfId="32168" builtinId="9" hidden="1"/>
    <cellStyle name="Followed Hyperlink" xfId="32165" builtinId="9" hidden="1"/>
    <cellStyle name="Followed Hyperlink" xfId="32180" builtinId="9" hidden="1"/>
    <cellStyle name="Followed Hyperlink" xfId="32174" builtinId="9" hidden="1"/>
    <cellStyle name="Followed Hyperlink" xfId="32163" builtinId="9" hidden="1"/>
    <cellStyle name="Followed Hyperlink" xfId="32254" builtinId="9" hidden="1"/>
    <cellStyle name="Followed Hyperlink" xfId="32172" builtinId="9" hidden="1"/>
    <cellStyle name="Followed Hyperlink" xfId="32169" builtinId="9" hidden="1"/>
    <cellStyle name="Followed Hyperlink" xfId="32162" builtinId="9" hidden="1"/>
    <cellStyle name="Followed Hyperlink" xfId="32177" builtinId="9" hidden="1"/>
    <cellStyle name="Followed Hyperlink" xfId="32167" builtinId="9" hidden="1"/>
    <cellStyle name="Followed Hyperlink" xfId="32257" builtinId="9" hidden="1"/>
    <cellStyle name="Followed Hyperlink" xfId="32258" builtinId="9" hidden="1"/>
    <cellStyle name="Followed Hyperlink" xfId="32259" builtinId="9" hidden="1"/>
    <cellStyle name="Followed Hyperlink" xfId="32260" builtinId="9" hidden="1"/>
    <cellStyle name="Followed Hyperlink" xfId="32261" builtinId="9" hidden="1"/>
    <cellStyle name="Followed Hyperlink" xfId="32262" builtinId="9" hidden="1"/>
    <cellStyle name="Followed Hyperlink" xfId="32263" builtinId="9" hidden="1"/>
    <cellStyle name="Followed Hyperlink" xfId="32264" builtinId="9" hidden="1"/>
    <cellStyle name="Followed Hyperlink" xfId="32265" builtinId="9" hidden="1"/>
    <cellStyle name="Followed Hyperlink" xfId="32266" builtinId="9" hidden="1"/>
    <cellStyle name="Followed Hyperlink" xfId="32267" builtinId="9" hidden="1"/>
    <cellStyle name="Followed Hyperlink" xfId="32268" builtinId="9" hidden="1"/>
    <cellStyle name="Followed Hyperlink" xfId="32269" builtinId="9" hidden="1"/>
    <cellStyle name="Followed Hyperlink" xfId="32270" builtinId="9" hidden="1"/>
    <cellStyle name="Followed Hyperlink" xfId="32271" builtinId="9" hidden="1"/>
    <cellStyle name="Followed Hyperlink" xfId="32272" builtinId="9" hidden="1"/>
    <cellStyle name="Followed Hyperlink" xfId="32273" builtinId="9" hidden="1"/>
    <cellStyle name="Followed Hyperlink" xfId="32274" builtinId="9" hidden="1"/>
    <cellStyle name="Followed Hyperlink" xfId="32275" builtinId="9" hidden="1"/>
    <cellStyle name="Followed Hyperlink" xfId="32276" builtinId="9" hidden="1"/>
    <cellStyle name="Followed Hyperlink" xfId="32277" builtinId="9" hidden="1"/>
    <cellStyle name="Followed Hyperlink" xfId="32278" builtinId="9" hidden="1"/>
    <cellStyle name="Followed Hyperlink" xfId="32279" builtinId="9" hidden="1"/>
    <cellStyle name="Followed Hyperlink" xfId="32280" builtinId="9" hidden="1"/>
    <cellStyle name="Followed Hyperlink" xfId="32281" builtinId="9" hidden="1"/>
    <cellStyle name="Followed Hyperlink" xfId="32282" builtinId="9" hidden="1"/>
    <cellStyle name="Followed Hyperlink" xfId="32283" builtinId="9" hidden="1"/>
    <cellStyle name="Followed Hyperlink" xfId="32284" builtinId="9" hidden="1"/>
    <cellStyle name="Followed Hyperlink" xfId="32285" builtinId="9" hidden="1"/>
    <cellStyle name="Followed Hyperlink" xfId="32286" builtinId="9" hidden="1"/>
    <cellStyle name="Followed Hyperlink" xfId="32287" builtinId="9" hidden="1"/>
    <cellStyle name="Followed Hyperlink" xfId="32288" builtinId="9" hidden="1"/>
    <cellStyle name="Followed Hyperlink" xfId="32289" builtinId="9" hidden="1"/>
    <cellStyle name="Followed Hyperlink" xfId="32290" builtinId="9" hidden="1"/>
    <cellStyle name="Followed Hyperlink" xfId="32295" builtinId="9" hidden="1"/>
    <cellStyle name="Followed Hyperlink" xfId="32296" builtinId="9" hidden="1"/>
    <cellStyle name="Followed Hyperlink" xfId="32297" builtinId="9" hidden="1"/>
    <cellStyle name="Followed Hyperlink" xfId="32298" builtinId="9" hidden="1"/>
    <cellStyle name="Followed Hyperlink" xfId="32299" builtinId="9" hidden="1"/>
    <cellStyle name="Followed Hyperlink" xfId="32300" builtinId="9" hidden="1"/>
    <cellStyle name="Followed Hyperlink" xfId="32301" builtinId="9" hidden="1"/>
    <cellStyle name="Followed Hyperlink" xfId="32302" builtinId="9" hidden="1"/>
    <cellStyle name="Followed Hyperlink" xfId="32303" builtinId="9" hidden="1"/>
    <cellStyle name="Followed Hyperlink" xfId="32304" builtinId="9" hidden="1"/>
    <cellStyle name="Followed Hyperlink" xfId="32305" builtinId="9" hidden="1"/>
    <cellStyle name="Followed Hyperlink" xfId="32306" builtinId="9" hidden="1"/>
    <cellStyle name="Followed Hyperlink" xfId="32307" builtinId="9" hidden="1"/>
    <cellStyle name="Followed Hyperlink" xfId="32308" builtinId="9" hidden="1"/>
    <cellStyle name="Followed Hyperlink" xfId="32309" builtinId="9" hidden="1"/>
    <cellStyle name="Followed Hyperlink" xfId="32310" builtinId="9" hidden="1"/>
    <cellStyle name="Followed Hyperlink" xfId="32311" builtinId="9" hidden="1"/>
    <cellStyle name="Followed Hyperlink" xfId="32312" builtinId="9" hidden="1"/>
    <cellStyle name="Followed Hyperlink" xfId="32313" builtinId="9" hidden="1"/>
    <cellStyle name="Followed Hyperlink" xfId="32314" builtinId="9" hidden="1"/>
    <cellStyle name="Followed Hyperlink" xfId="32315" builtinId="9" hidden="1"/>
    <cellStyle name="Followed Hyperlink" xfId="32316" builtinId="9" hidden="1"/>
    <cellStyle name="Followed Hyperlink" xfId="32317" builtinId="9" hidden="1"/>
    <cellStyle name="Followed Hyperlink" xfId="32318" builtinId="9" hidden="1"/>
    <cellStyle name="Followed Hyperlink" xfId="32319" builtinId="9" hidden="1"/>
    <cellStyle name="Followed Hyperlink" xfId="32320" builtinId="9" hidden="1"/>
    <cellStyle name="Followed Hyperlink" xfId="32321" builtinId="9" hidden="1"/>
    <cellStyle name="Followed Hyperlink" xfId="32322" builtinId="9" hidden="1"/>
    <cellStyle name="Followed Hyperlink" xfId="32323" builtinId="9" hidden="1"/>
    <cellStyle name="Followed Hyperlink" xfId="32324" builtinId="9" hidden="1"/>
    <cellStyle name="Followed Hyperlink" xfId="32325" builtinId="9" hidden="1"/>
    <cellStyle name="Followed Hyperlink" xfId="32326" builtinId="9" hidden="1"/>
    <cellStyle name="Followed Hyperlink" xfId="32327" builtinId="9" hidden="1"/>
    <cellStyle name="Followed Hyperlink" xfId="32328" builtinId="9" hidden="1"/>
    <cellStyle name="Followed Hyperlink" xfId="32329" builtinId="9" hidden="1"/>
    <cellStyle name="Followed Hyperlink" xfId="32330" builtinId="9" hidden="1"/>
    <cellStyle name="Followed Hyperlink" xfId="32331" builtinId="9" hidden="1"/>
    <cellStyle name="Followed Hyperlink" xfId="32332" builtinId="9" hidden="1"/>
    <cellStyle name="Followed Hyperlink" xfId="32333" builtinId="9" hidden="1"/>
    <cellStyle name="Followed Hyperlink" xfId="32334" builtinId="9" hidden="1"/>
    <cellStyle name="Followed Hyperlink" xfId="32335" builtinId="9" hidden="1"/>
    <cellStyle name="Followed Hyperlink" xfId="32336" builtinId="9" hidden="1"/>
    <cellStyle name="Followed Hyperlink" xfId="32337" builtinId="9" hidden="1"/>
    <cellStyle name="Followed Hyperlink" xfId="32338" builtinId="9" hidden="1"/>
    <cellStyle name="Followed Hyperlink" xfId="32339" builtinId="9" hidden="1"/>
    <cellStyle name="Followed Hyperlink" xfId="32340" builtinId="9" hidden="1"/>
    <cellStyle name="Followed Hyperlink" xfId="32341" builtinId="9" hidden="1"/>
    <cellStyle name="Followed Hyperlink" xfId="32342" builtinId="9" hidden="1"/>
    <cellStyle name="Followed Hyperlink" xfId="32343" builtinId="9" hidden="1"/>
    <cellStyle name="Followed Hyperlink" xfId="32344" builtinId="9" hidden="1"/>
    <cellStyle name="Followed Hyperlink" xfId="32345" builtinId="9" hidden="1"/>
    <cellStyle name="Followed Hyperlink" xfId="32346" builtinId="9" hidden="1"/>
    <cellStyle name="Followed Hyperlink" xfId="32347" builtinId="9" hidden="1"/>
    <cellStyle name="Followed Hyperlink" xfId="32348" builtinId="9" hidden="1"/>
    <cellStyle name="Followed Hyperlink" xfId="32349" builtinId="9" hidden="1"/>
    <cellStyle name="Followed Hyperlink" xfId="32350" builtinId="9" hidden="1"/>
    <cellStyle name="Followed Hyperlink" xfId="32351" builtinId="9" hidden="1"/>
    <cellStyle name="Followed Hyperlink" xfId="32352" builtinId="9" hidden="1"/>
    <cellStyle name="Followed Hyperlink" xfId="32354" builtinId="9" hidden="1"/>
    <cellStyle name="Followed Hyperlink" xfId="32355" builtinId="9" hidden="1"/>
    <cellStyle name="Followed Hyperlink" xfId="32356" builtinId="9" hidden="1"/>
    <cellStyle name="Followed Hyperlink" xfId="32357" builtinId="9" hidden="1"/>
    <cellStyle name="Followed Hyperlink" xfId="32358" builtinId="9" hidden="1"/>
    <cellStyle name="Followed Hyperlink" xfId="32359" builtinId="9" hidden="1"/>
    <cellStyle name="Followed Hyperlink" xfId="32360" builtinId="9" hidden="1"/>
    <cellStyle name="Followed Hyperlink" xfId="32361" builtinId="9" hidden="1"/>
    <cellStyle name="Followed Hyperlink" xfId="32362" builtinId="9" hidden="1"/>
    <cellStyle name="Followed Hyperlink" xfId="32363" builtinId="9" hidden="1"/>
    <cellStyle name="Followed Hyperlink" xfId="32364" builtinId="9" hidden="1"/>
    <cellStyle name="Followed Hyperlink" xfId="32365" builtinId="9" hidden="1"/>
    <cellStyle name="Followed Hyperlink" xfId="32366" builtinId="9" hidden="1"/>
    <cellStyle name="Followed Hyperlink" xfId="32367" builtinId="9" hidden="1"/>
    <cellStyle name="Followed Hyperlink" xfId="32382" builtinId="9" hidden="1"/>
    <cellStyle name="Followed Hyperlink" xfId="32403" builtinId="9" hidden="1"/>
    <cellStyle name="Followed Hyperlink" xfId="32404" builtinId="9" hidden="1"/>
    <cellStyle name="Followed Hyperlink" xfId="32405" builtinId="9" hidden="1"/>
    <cellStyle name="Followed Hyperlink" xfId="32406" builtinId="9" hidden="1"/>
    <cellStyle name="Followed Hyperlink" xfId="32407" builtinId="9" hidden="1"/>
    <cellStyle name="Followed Hyperlink" xfId="32408" builtinId="9" hidden="1"/>
    <cellStyle name="Followed Hyperlink" xfId="32409" builtinId="9" hidden="1"/>
    <cellStyle name="Followed Hyperlink" xfId="32410" builtinId="9" hidden="1"/>
    <cellStyle name="Followed Hyperlink" xfId="32411" builtinId="9" hidden="1"/>
    <cellStyle name="Followed Hyperlink" xfId="32412" builtinId="9" hidden="1"/>
    <cellStyle name="Followed Hyperlink" xfId="32413" builtinId="9" hidden="1"/>
    <cellStyle name="Followed Hyperlink" xfId="32414" builtinId="9" hidden="1"/>
    <cellStyle name="Followed Hyperlink" xfId="32415" builtinId="9" hidden="1"/>
    <cellStyle name="Followed Hyperlink" xfId="32416" builtinId="9" hidden="1"/>
    <cellStyle name="Followed Hyperlink" xfId="32417" builtinId="9" hidden="1"/>
    <cellStyle name="Followed Hyperlink" xfId="32418" builtinId="9" hidden="1"/>
    <cellStyle name="Followed Hyperlink" xfId="32419" builtinId="9" hidden="1"/>
    <cellStyle name="Followed Hyperlink" xfId="32420" builtinId="9" hidden="1"/>
    <cellStyle name="Followed Hyperlink" xfId="32421" builtinId="9" hidden="1"/>
    <cellStyle name="Followed Hyperlink" xfId="32422" builtinId="9" hidden="1"/>
    <cellStyle name="Followed Hyperlink" xfId="32423" builtinId="9" hidden="1"/>
    <cellStyle name="Followed Hyperlink" xfId="32424" builtinId="9" hidden="1"/>
    <cellStyle name="Followed Hyperlink" xfId="32425" builtinId="9" hidden="1"/>
    <cellStyle name="Followed Hyperlink" xfId="32426" builtinId="9" hidden="1"/>
    <cellStyle name="Followed Hyperlink" xfId="32427" builtinId="9" hidden="1"/>
    <cellStyle name="Followed Hyperlink" xfId="32428" builtinId="9" hidden="1"/>
    <cellStyle name="Followed Hyperlink" xfId="32429" builtinId="9" hidden="1"/>
    <cellStyle name="Followed Hyperlink" xfId="32430" builtinId="9" hidden="1"/>
    <cellStyle name="Followed Hyperlink" xfId="32431" builtinId="9" hidden="1"/>
    <cellStyle name="Followed Hyperlink" xfId="32432" builtinId="9" hidden="1"/>
    <cellStyle name="Followed Hyperlink" xfId="32433" builtinId="9" hidden="1"/>
    <cellStyle name="Followed Hyperlink" xfId="32434" builtinId="9" hidden="1"/>
    <cellStyle name="Followed Hyperlink" xfId="32435" builtinId="9" hidden="1"/>
    <cellStyle name="Followed Hyperlink" xfId="32436" builtinId="9" hidden="1"/>
    <cellStyle name="Followed Hyperlink" xfId="32437" builtinId="9" hidden="1"/>
    <cellStyle name="Followed Hyperlink" xfId="32438" builtinId="9" hidden="1"/>
    <cellStyle name="Followed Hyperlink" xfId="32439" builtinId="9" hidden="1"/>
    <cellStyle name="Followed Hyperlink" xfId="32440" builtinId="9" hidden="1"/>
    <cellStyle name="Followed Hyperlink" xfId="32441" builtinId="9" hidden="1"/>
    <cellStyle name="Followed Hyperlink" xfId="32442" builtinId="9" hidden="1"/>
    <cellStyle name="Followed Hyperlink" xfId="32443" builtinId="9" hidden="1"/>
    <cellStyle name="Followed Hyperlink" xfId="32444" builtinId="9" hidden="1"/>
    <cellStyle name="Followed Hyperlink" xfId="32445" builtinId="9" hidden="1"/>
    <cellStyle name="Followed Hyperlink" xfId="32446" builtinId="9" hidden="1"/>
    <cellStyle name="Followed Hyperlink" xfId="32447" builtinId="9" hidden="1"/>
    <cellStyle name="Followed Hyperlink" xfId="32448" builtinId="9" hidden="1"/>
    <cellStyle name="Followed Hyperlink" xfId="32449" builtinId="9" hidden="1"/>
    <cellStyle name="Followed Hyperlink" xfId="32450" builtinId="9" hidden="1"/>
    <cellStyle name="Followed Hyperlink" xfId="32451" builtinId="9" hidden="1"/>
    <cellStyle name="Followed Hyperlink" xfId="32452" builtinId="9" hidden="1"/>
    <cellStyle name="Followed Hyperlink" xfId="32453" builtinId="9" hidden="1"/>
    <cellStyle name="Followed Hyperlink" xfId="32454" builtinId="9" hidden="1"/>
    <cellStyle name="Followed Hyperlink" xfId="32455" builtinId="9" hidden="1"/>
    <cellStyle name="Followed Hyperlink" xfId="32456" builtinId="9" hidden="1"/>
    <cellStyle name="Followed Hyperlink" xfId="32457" builtinId="9" hidden="1"/>
    <cellStyle name="Followed Hyperlink" xfId="32458" builtinId="9" hidden="1"/>
    <cellStyle name="Followed Hyperlink" xfId="32459" builtinId="9" hidden="1"/>
    <cellStyle name="Followed Hyperlink" xfId="32460" builtinId="9" hidden="1"/>
    <cellStyle name="Followed Hyperlink" xfId="32461" builtinId="9" hidden="1"/>
    <cellStyle name="Followed Hyperlink" xfId="32462" builtinId="9" hidden="1"/>
    <cellStyle name="Followed Hyperlink" xfId="32463" builtinId="9" hidden="1"/>
    <cellStyle name="Followed Hyperlink" xfId="32464" builtinId="9" hidden="1"/>
    <cellStyle name="Followed Hyperlink" xfId="32465" builtinId="9" hidden="1"/>
    <cellStyle name="Followed Hyperlink" xfId="32466" builtinId="9" hidden="1"/>
    <cellStyle name="Followed Hyperlink" xfId="32467" builtinId="9" hidden="1"/>
    <cellStyle name="Followed Hyperlink" xfId="32468" builtinId="9" hidden="1"/>
    <cellStyle name="Followed Hyperlink" xfId="32469" builtinId="9" hidden="1"/>
    <cellStyle name="Followed Hyperlink" xfId="32470" builtinId="9" hidden="1"/>
    <cellStyle name="Followed Hyperlink" xfId="32471" builtinId="9" hidden="1"/>
    <cellStyle name="Followed Hyperlink" xfId="32472" builtinId="9" hidden="1"/>
    <cellStyle name="Followed Hyperlink" xfId="32473" builtinId="9" hidden="1"/>
    <cellStyle name="Followed Hyperlink" xfId="32474" builtinId="9" hidden="1"/>
    <cellStyle name="Followed Hyperlink" xfId="32475" builtinId="9" hidden="1"/>
    <cellStyle name="Followed Hyperlink" xfId="32476" builtinId="9" hidden="1"/>
    <cellStyle name="Followed Hyperlink" xfId="32477" builtinId="9" hidden="1"/>
    <cellStyle name="Followed Hyperlink" xfId="32478" builtinId="9" hidden="1"/>
    <cellStyle name="Followed Hyperlink" xfId="32479" builtinId="9" hidden="1"/>
    <cellStyle name="Followed Hyperlink" xfId="32480" builtinId="9" hidden="1"/>
    <cellStyle name="Followed Hyperlink" xfId="32481" builtinId="9" hidden="1"/>
    <cellStyle name="Followed Hyperlink" xfId="32482" builtinId="9" hidden="1"/>
    <cellStyle name="Followed Hyperlink" xfId="32483" builtinId="9" hidden="1"/>
    <cellStyle name="Followed Hyperlink" xfId="32484" builtinId="9" hidden="1"/>
    <cellStyle name="Followed Hyperlink" xfId="32485" builtinId="9" hidden="1"/>
    <cellStyle name="Followed Hyperlink" xfId="32486" builtinId="9" hidden="1"/>
    <cellStyle name="Followed Hyperlink" xfId="32487" builtinId="9" hidden="1"/>
    <cellStyle name="Followed Hyperlink" xfId="32488" builtinId="9" hidden="1"/>
    <cellStyle name="Followed Hyperlink" xfId="32489" builtinId="9" hidden="1"/>
    <cellStyle name="Followed Hyperlink" xfId="32490" builtinId="9" hidden="1"/>
    <cellStyle name="Followed Hyperlink" xfId="32491" builtinId="9" hidden="1"/>
    <cellStyle name="Followed Hyperlink" xfId="32492" builtinId="9" hidden="1"/>
    <cellStyle name="Followed Hyperlink" xfId="32493" builtinId="9" hidden="1"/>
    <cellStyle name="Followed Hyperlink" xfId="32494" builtinId="9" hidden="1"/>
    <cellStyle name="Followed Hyperlink" xfId="32495" builtinId="9" hidden="1"/>
    <cellStyle name="Followed Hyperlink" xfId="32496" builtinId="9" hidden="1"/>
    <cellStyle name="Followed Hyperlink" xfId="32497" builtinId="9" hidden="1"/>
    <cellStyle name="Followed Hyperlink" xfId="32498" builtinId="9" hidden="1"/>
    <cellStyle name="Followed Hyperlink" xfId="32499" builtinId="9" hidden="1"/>
    <cellStyle name="Followed Hyperlink" xfId="32500" builtinId="9" hidden="1"/>
    <cellStyle name="Followed Hyperlink" xfId="32501" builtinId="9" hidden="1"/>
    <cellStyle name="Followed Hyperlink" xfId="32502" builtinId="9" hidden="1"/>
    <cellStyle name="Followed Hyperlink" xfId="32503" builtinId="9" hidden="1"/>
    <cellStyle name="Followed Hyperlink" xfId="32504" builtinId="9" hidden="1"/>
    <cellStyle name="Followed Hyperlink" xfId="32505" builtinId="9" hidden="1"/>
    <cellStyle name="Followed Hyperlink" xfId="32506" builtinId="9" hidden="1"/>
    <cellStyle name="Followed Hyperlink" xfId="32507" builtinId="9" hidden="1"/>
    <cellStyle name="Followed Hyperlink" xfId="32508" builtinId="9" hidden="1"/>
    <cellStyle name="Followed Hyperlink" xfId="32509" builtinId="9" hidden="1"/>
    <cellStyle name="Followed Hyperlink" xfId="32510" builtinId="9" hidden="1"/>
    <cellStyle name="Followed Hyperlink" xfId="32511" builtinId="9" hidden="1"/>
    <cellStyle name="Followed Hyperlink" xfId="32512" builtinId="9" hidden="1"/>
    <cellStyle name="Followed Hyperlink" xfId="32513" builtinId="9" hidden="1"/>
    <cellStyle name="Followed Hyperlink" xfId="32514" builtinId="9" hidden="1"/>
    <cellStyle name="Followed Hyperlink" xfId="32515" builtinId="9" hidden="1"/>
    <cellStyle name="Followed Hyperlink" xfId="32516" builtinId="9" hidden="1"/>
    <cellStyle name="Followed Hyperlink" xfId="32517" builtinId="9" hidden="1"/>
    <cellStyle name="Followed Hyperlink" xfId="32518" builtinId="9" hidden="1"/>
    <cellStyle name="Followed Hyperlink" xfId="32519" builtinId="9" hidden="1"/>
    <cellStyle name="Followed Hyperlink" xfId="32520" builtinId="9" hidden="1"/>
    <cellStyle name="Followed Hyperlink" xfId="32521" builtinId="9" hidden="1"/>
    <cellStyle name="Followed Hyperlink" xfId="32522" builtinId="9" hidden="1"/>
    <cellStyle name="Followed Hyperlink" xfId="32523" builtinId="9" hidden="1"/>
    <cellStyle name="Followed Hyperlink" xfId="32524" builtinId="9" hidden="1"/>
    <cellStyle name="Followed Hyperlink" xfId="32525" builtinId="9" hidden="1"/>
    <cellStyle name="Followed Hyperlink" xfId="32526" builtinId="9" hidden="1"/>
    <cellStyle name="Followed Hyperlink" xfId="32527" builtinId="9" hidden="1"/>
    <cellStyle name="Followed Hyperlink" xfId="32528" builtinId="9" hidden="1"/>
    <cellStyle name="Followed Hyperlink" xfId="32529" builtinId="9" hidden="1"/>
    <cellStyle name="Followed Hyperlink" xfId="32530" builtinId="9" hidden="1"/>
    <cellStyle name="Followed Hyperlink" xfId="32531" builtinId="9" hidden="1"/>
    <cellStyle name="Followed Hyperlink" xfId="32532" builtinId="9" hidden="1"/>
    <cellStyle name="Followed Hyperlink" xfId="32533" builtinId="9" hidden="1"/>
    <cellStyle name="Followed Hyperlink" xfId="32534" builtinId="9" hidden="1"/>
    <cellStyle name="Followed Hyperlink" xfId="32535" builtinId="9" hidden="1"/>
    <cellStyle name="Followed Hyperlink" xfId="32536" builtinId="9" hidden="1"/>
    <cellStyle name="Followed Hyperlink" xfId="32537" builtinId="9" hidden="1"/>
    <cellStyle name="Followed Hyperlink" xfId="32538" builtinId="9" hidden="1"/>
    <cellStyle name="Followed Hyperlink" xfId="32539" builtinId="9" hidden="1"/>
    <cellStyle name="Followed Hyperlink" xfId="32540" builtinId="9" hidden="1"/>
    <cellStyle name="Followed Hyperlink" xfId="32541" builtinId="9" hidden="1"/>
    <cellStyle name="Followed Hyperlink" xfId="32542" builtinId="9" hidden="1"/>
    <cellStyle name="Followed Hyperlink" xfId="32543" builtinId="9" hidden="1"/>
    <cellStyle name="Followed Hyperlink" xfId="32544" builtinId="9" hidden="1"/>
    <cellStyle name="Followed Hyperlink" xfId="32545" builtinId="9" hidden="1"/>
    <cellStyle name="Followed Hyperlink" xfId="32546" builtinId="9" hidden="1"/>
    <cellStyle name="Followed Hyperlink" xfId="32353" builtinId="9" hidden="1"/>
    <cellStyle name="Followed Hyperlink" xfId="32369" builtinId="9" hidden="1"/>
    <cellStyle name="Followed Hyperlink" xfId="32372" builtinId="9" hidden="1"/>
    <cellStyle name="Followed Hyperlink" xfId="32293" builtinId="9" hidden="1"/>
    <cellStyle name="Followed Hyperlink" xfId="32291" builtinId="9" hidden="1"/>
    <cellStyle name="Followed Hyperlink" xfId="32376" builtinId="9" hidden="1"/>
    <cellStyle name="Followed Hyperlink" xfId="32368" builtinId="9" hidden="1"/>
    <cellStyle name="Followed Hyperlink" xfId="32378" builtinId="9" hidden="1"/>
    <cellStyle name="Followed Hyperlink" xfId="32379" builtinId="9" hidden="1"/>
    <cellStyle name="Followed Hyperlink" xfId="32373" builtinId="9" hidden="1"/>
    <cellStyle name="Followed Hyperlink" xfId="32370" builtinId="9" hidden="1"/>
    <cellStyle name="Followed Hyperlink" xfId="32375" builtinId="9" hidden="1"/>
    <cellStyle name="Followed Hyperlink" xfId="32400" builtinId="9" hidden="1"/>
    <cellStyle name="Followed Hyperlink" xfId="32393" builtinId="9" hidden="1"/>
    <cellStyle name="Followed Hyperlink" xfId="32386" builtinId="9" hidden="1"/>
    <cellStyle name="Followed Hyperlink" xfId="32402" builtinId="9" hidden="1"/>
    <cellStyle name="Followed Hyperlink" xfId="32391" builtinId="9" hidden="1"/>
    <cellStyle name="Followed Hyperlink" xfId="32374" builtinId="9" hidden="1"/>
    <cellStyle name="Followed Hyperlink" xfId="32388" builtinId="9" hidden="1"/>
    <cellStyle name="Followed Hyperlink" xfId="32294" builtinId="9" hidden="1"/>
    <cellStyle name="Followed Hyperlink" xfId="32397" builtinId="9" hidden="1"/>
    <cellStyle name="Followed Hyperlink" xfId="32390" builtinId="9" hidden="1"/>
    <cellStyle name="Followed Hyperlink" xfId="32292" builtinId="9" hidden="1"/>
    <cellStyle name="Followed Hyperlink" xfId="32395" builtinId="9" hidden="1"/>
    <cellStyle name="Followed Hyperlink" xfId="32392" builtinId="9" hidden="1"/>
    <cellStyle name="Followed Hyperlink" xfId="32385" builtinId="9" hidden="1"/>
    <cellStyle name="Followed Hyperlink" xfId="32401" builtinId="9" hidden="1"/>
    <cellStyle name="Followed Hyperlink" xfId="32394" builtinId="9" hidden="1"/>
    <cellStyle name="Followed Hyperlink" xfId="32384" builtinId="9" hidden="1"/>
    <cellStyle name="Followed Hyperlink" xfId="32396" builtinId="9" hidden="1"/>
    <cellStyle name="Followed Hyperlink" xfId="32389" builtinId="9" hidden="1"/>
    <cellStyle name="Followed Hyperlink" xfId="32383" builtinId="9" hidden="1"/>
    <cellStyle name="Followed Hyperlink" xfId="32398" builtinId="9" hidden="1"/>
    <cellStyle name="Followed Hyperlink" xfId="32387" builtinId="9" hidden="1"/>
    <cellStyle name="Followed Hyperlink" xfId="32399" builtinId="9" hidden="1"/>
    <cellStyle name="Followed Hyperlink" xfId="32547" builtinId="9" hidden="1"/>
    <cellStyle name="Followed Hyperlink" xfId="32548" builtinId="9" hidden="1"/>
    <cellStyle name="Followed Hyperlink" xfId="32549" builtinId="9" hidden="1"/>
    <cellStyle name="Followed Hyperlink" xfId="32550" builtinId="9" hidden="1"/>
    <cellStyle name="Followed Hyperlink" xfId="32551" builtinId="9" hidden="1"/>
    <cellStyle name="Followed Hyperlink" xfId="32552" builtinId="9" hidden="1"/>
    <cellStyle name="Followed Hyperlink" xfId="32553" builtinId="9" hidden="1"/>
    <cellStyle name="Followed Hyperlink" xfId="32554" builtinId="9" hidden="1"/>
    <cellStyle name="Followed Hyperlink" xfId="32555" builtinId="9" hidden="1"/>
    <cellStyle name="Followed Hyperlink" xfId="32556" builtinId="9" hidden="1"/>
    <cellStyle name="Followed Hyperlink" xfId="32557" builtinId="9" hidden="1"/>
    <cellStyle name="Followed Hyperlink" xfId="32558" builtinId="9" hidden="1"/>
    <cellStyle name="Followed Hyperlink" xfId="32559" builtinId="9" hidden="1"/>
    <cellStyle name="Followed Hyperlink" xfId="32560" builtinId="9" hidden="1"/>
    <cellStyle name="Followed Hyperlink" xfId="32561" builtinId="9" hidden="1"/>
    <cellStyle name="Followed Hyperlink" xfId="32562" builtinId="9" hidden="1"/>
    <cellStyle name="Followed Hyperlink" xfId="32563" builtinId="9" hidden="1"/>
    <cellStyle name="Followed Hyperlink" xfId="32564" builtinId="9" hidden="1"/>
    <cellStyle name="Followed Hyperlink" xfId="32565" builtinId="9" hidden="1"/>
    <cellStyle name="Followed Hyperlink" xfId="32566" builtinId="9" hidden="1"/>
    <cellStyle name="Followed Hyperlink" xfId="32567" builtinId="9" hidden="1"/>
    <cellStyle name="Followed Hyperlink" xfId="32568" builtinId="9" hidden="1"/>
    <cellStyle name="Followed Hyperlink" xfId="32570" builtinId="9" hidden="1"/>
    <cellStyle name="Followed Hyperlink" xfId="32571" builtinId="9" hidden="1"/>
    <cellStyle name="Followed Hyperlink" xfId="32572" builtinId="9" hidden="1"/>
    <cellStyle name="Followed Hyperlink" xfId="32573" builtinId="9" hidden="1"/>
    <cellStyle name="Followed Hyperlink" xfId="32574" builtinId="9" hidden="1"/>
    <cellStyle name="Followed Hyperlink" xfId="32575" builtinId="9" hidden="1"/>
    <cellStyle name="Followed Hyperlink" xfId="32576" builtinId="9" hidden="1"/>
    <cellStyle name="Followed Hyperlink" xfId="32577" builtinId="9" hidden="1"/>
    <cellStyle name="Followed Hyperlink" xfId="32578" builtinId="9" hidden="1"/>
    <cellStyle name="Followed Hyperlink" xfId="32579" builtinId="9" hidden="1"/>
    <cellStyle name="Followed Hyperlink" xfId="32580" builtinId="9" hidden="1"/>
    <cellStyle name="Followed Hyperlink" xfId="32581" builtinId="9" hidden="1"/>
    <cellStyle name="Followed Hyperlink" xfId="32582" builtinId="9" hidden="1"/>
    <cellStyle name="Followed Hyperlink" xfId="32583" builtinId="9" hidden="1"/>
    <cellStyle name="Followed Hyperlink" xfId="32618" builtinId="9" hidden="1"/>
    <cellStyle name="Followed Hyperlink" xfId="32617" builtinId="9" hidden="1"/>
    <cellStyle name="Followed Hyperlink" xfId="32380" builtinId="9" hidden="1"/>
    <cellStyle name="Followed Hyperlink" xfId="32381" builtinId="9" hidden="1"/>
    <cellStyle name="Followed Hyperlink" xfId="32592" builtinId="9" hidden="1"/>
    <cellStyle name="Followed Hyperlink" xfId="32590" builtinId="9" hidden="1"/>
    <cellStyle name="Followed Hyperlink" xfId="32569" builtinId="9" hidden="1"/>
    <cellStyle name="Followed Hyperlink" xfId="32587" builtinId="9" hidden="1"/>
    <cellStyle name="Followed Hyperlink" xfId="32586" builtinId="9" hidden="1"/>
    <cellStyle name="Followed Hyperlink" xfId="32585" builtinId="9" hidden="1"/>
    <cellStyle name="Followed Hyperlink" xfId="32584" builtinId="9" hidden="1"/>
    <cellStyle name="Followed Hyperlink" xfId="32588" builtinId="9" hidden="1"/>
    <cellStyle name="Followed Hyperlink" xfId="32594" builtinId="9" hidden="1"/>
    <cellStyle name="Followed Hyperlink" xfId="32593" builtinId="9" hidden="1"/>
    <cellStyle name="Followed Hyperlink" xfId="32591" builtinId="9" hidden="1"/>
    <cellStyle name="Followed Hyperlink" xfId="32589" builtinId="9" hidden="1"/>
    <cellStyle name="Followed Hyperlink" xfId="32613" builtinId="9" hidden="1"/>
    <cellStyle name="Followed Hyperlink" xfId="32609" builtinId="9" hidden="1"/>
    <cellStyle name="Followed Hyperlink" xfId="32605" builtinId="9" hidden="1"/>
    <cellStyle name="Followed Hyperlink" xfId="32601" builtinId="9" hidden="1"/>
    <cellStyle name="Followed Hyperlink" xfId="32597" builtinId="9" hidden="1"/>
    <cellStyle name="Followed Hyperlink" xfId="32377" builtinId="9" hidden="1"/>
    <cellStyle name="Followed Hyperlink" xfId="32616" builtinId="9" hidden="1"/>
    <cellStyle name="Followed Hyperlink" xfId="32612" builtinId="9" hidden="1"/>
    <cellStyle name="Followed Hyperlink" xfId="32608" builtinId="9" hidden="1"/>
    <cellStyle name="Followed Hyperlink" xfId="32604" builtinId="9" hidden="1"/>
    <cellStyle name="Followed Hyperlink" xfId="32600" builtinId="9" hidden="1"/>
    <cellStyle name="Followed Hyperlink" xfId="32596" builtinId="9" hidden="1"/>
    <cellStyle name="Followed Hyperlink" xfId="32615" builtinId="9" hidden="1"/>
    <cellStyle name="Followed Hyperlink" xfId="32611" builtinId="9" hidden="1"/>
    <cellStyle name="Followed Hyperlink" xfId="32607" builtinId="9" hidden="1"/>
    <cellStyle name="Followed Hyperlink" xfId="32603" builtinId="9" hidden="1"/>
    <cellStyle name="Followed Hyperlink" xfId="32599" builtinId="9" hidden="1"/>
    <cellStyle name="Followed Hyperlink" xfId="32619" builtinId="9" hidden="1"/>
    <cellStyle name="Followed Hyperlink" xfId="32371" builtinId="9" hidden="1"/>
    <cellStyle name="Followed Hyperlink" xfId="32614" builtinId="9" hidden="1"/>
    <cellStyle name="Followed Hyperlink" xfId="32610" builtinId="9" hidden="1"/>
    <cellStyle name="Followed Hyperlink" xfId="32606" builtinId="9" hidden="1"/>
    <cellStyle name="Followed Hyperlink" xfId="32602" builtinId="9" hidden="1"/>
    <cellStyle name="Followed Hyperlink" xfId="32598" builtinId="9" hidden="1"/>
    <cellStyle name="Followed Hyperlink" xfId="32595" builtinId="9" hidden="1"/>
    <cellStyle name="Followed Hyperlink" xfId="32620" builtinId="9" hidden="1"/>
    <cellStyle name="Followed Hyperlink" xfId="32621" builtinId="9" hidden="1"/>
    <cellStyle name="Followed Hyperlink" xfId="32622" builtinId="9" hidden="1"/>
    <cellStyle name="Followed Hyperlink" xfId="32623" builtinId="9" hidden="1"/>
    <cellStyle name="Followed Hyperlink" xfId="32624" builtinId="9" hidden="1"/>
    <cellStyle name="Followed Hyperlink" xfId="32625" builtinId="9" hidden="1"/>
    <cellStyle name="Followed Hyperlink" xfId="32626" builtinId="9" hidden="1"/>
    <cellStyle name="Followed Hyperlink" xfId="32627" builtinId="9" hidden="1"/>
    <cellStyle name="Followed Hyperlink" xfId="32628" builtinId="9" hidden="1"/>
    <cellStyle name="Followed Hyperlink" xfId="32629" builtinId="9" hidden="1"/>
    <cellStyle name="Followed Hyperlink" xfId="32630" builtinId="9" hidden="1"/>
    <cellStyle name="Followed Hyperlink" xfId="32631" builtinId="9" hidden="1"/>
    <cellStyle name="Followed Hyperlink" xfId="32632" builtinId="9" hidden="1"/>
    <cellStyle name="Followed Hyperlink" xfId="32633" builtinId="9" hidden="1"/>
    <cellStyle name="Followed Hyperlink" xfId="32634" builtinId="9" hidden="1"/>
    <cellStyle name="Followed Hyperlink" xfId="32635" builtinId="9" hidden="1"/>
    <cellStyle name="Followed Hyperlink" xfId="32636" builtinId="9" hidden="1"/>
    <cellStyle name="Followed Hyperlink" xfId="32637" builtinId="9" hidden="1"/>
    <cellStyle name="Followed Hyperlink" xfId="32638" builtinId="9" hidden="1"/>
    <cellStyle name="Followed Hyperlink" xfId="32639" builtinId="9" hidden="1"/>
    <cellStyle name="Followed Hyperlink" xfId="32640" builtinId="9" hidden="1"/>
    <cellStyle name="Followed Hyperlink" xfId="32641" builtinId="9" hidden="1"/>
    <cellStyle name="Followed Hyperlink" xfId="32642" builtinId="9" hidden="1"/>
    <cellStyle name="Followed Hyperlink" xfId="32643" builtinId="9" hidden="1"/>
    <cellStyle name="Followed Hyperlink" xfId="32644" builtinId="9" hidden="1"/>
    <cellStyle name="Followed Hyperlink" xfId="32645" builtinId="9" hidden="1"/>
    <cellStyle name="Followed Hyperlink" xfId="32646" builtinId="9" hidden="1"/>
    <cellStyle name="Followed Hyperlink" xfId="32647" builtinId="9" hidden="1"/>
    <cellStyle name="Followed Hyperlink" xfId="32648" builtinId="9" hidden="1"/>
    <cellStyle name="Followed Hyperlink" xfId="32649" builtinId="9" hidden="1"/>
    <cellStyle name="Followed Hyperlink" xfId="32650" builtinId="9" hidden="1"/>
    <cellStyle name="Followed Hyperlink" xfId="32653" builtinId="9" hidden="1"/>
    <cellStyle name="Followed Hyperlink" xfId="32654" builtinId="9" hidden="1"/>
    <cellStyle name="Followed Hyperlink" xfId="32655" builtinId="9" hidden="1"/>
    <cellStyle name="Followed Hyperlink" xfId="32656" builtinId="9" hidden="1"/>
    <cellStyle name="Followed Hyperlink" xfId="32657" builtinId="9" hidden="1"/>
    <cellStyle name="Followed Hyperlink" xfId="32658" builtinId="9" hidden="1"/>
    <cellStyle name="Followed Hyperlink" xfId="32659" builtinId="9" hidden="1"/>
    <cellStyle name="Followed Hyperlink" xfId="32660" builtinId="9" hidden="1"/>
    <cellStyle name="Followed Hyperlink" xfId="32661" builtinId="9" hidden="1"/>
    <cellStyle name="Followed Hyperlink" xfId="32662" builtinId="9" hidden="1"/>
    <cellStyle name="Followed Hyperlink" xfId="32663" builtinId="9" hidden="1"/>
    <cellStyle name="Followed Hyperlink" xfId="32664" builtinId="9" hidden="1"/>
    <cellStyle name="Followed Hyperlink" xfId="32665" builtinId="9" hidden="1"/>
    <cellStyle name="Followed Hyperlink" xfId="32666" builtinId="9" hidden="1"/>
    <cellStyle name="Followed Hyperlink" xfId="32667" builtinId="9" hidden="1"/>
    <cellStyle name="Followed Hyperlink" xfId="32668" builtinId="9" hidden="1"/>
    <cellStyle name="Followed Hyperlink" xfId="32669" builtinId="9" hidden="1"/>
    <cellStyle name="Followed Hyperlink" xfId="32670" builtinId="9" hidden="1"/>
    <cellStyle name="Followed Hyperlink" xfId="32671" builtinId="9" hidden="1"/>
    <cellStyle name="Followed Hyperlink" xfId="32672" builtinId="9" hidden="1"/>
    <cellStyle name="Followed Hyperlink" xfId="32673" builtinId="9" hidden="1"/>
    <cellStyle name="Followed Hyperlink" xfId="32674" builtinId="9" hidden="1"/>
    <cellStyle name="Followed Hyperlink" xfId="32675" builtinId="9" hidden="1"/>
    <cellStyle name="Followed Hyperlink" xfId="32676" builtinId="9" hidden="1"/>
    <cellStyle name="Followed Hyperlink" xfId="32677" builtinId="9" hidden="1"/>
    <cellStyle name="Followed Hyperlink" xfId="32678" builtinId="9" hidden="1"/>
    <cellStyle name="Followed Hyperlink" xfId="32679" builtinId="9" hidden="1"/>
    <cellStyle name="Followed Hyperlink" xfId="32680" builtinId="9" hidden="1"/>
    <cellStyle name="Followed Hyperlink" xfId="32681" builtinId="9" hidden="1"/>
    <cellStyle name="Followed Hyperlink" xfId="32682" builtinId="9" hidden="1"/>
    <cellStyle name="Followed Hyperlink" xfId="32683" builtinId="9" hidden="1"/>
    <cellStyle name="Followed Hyperlink" xfId="32684" builtinId="9" hidden="1"/>
    <cellStyle name="Followed Hyperlink" xfId="32685" builtinId="9" hidden="1"/>
    <cellStyle name="Followed Hyperlink" xfId="32686" builtinId="9" hidden="1"/>
    <cellStyle name="Followed Hyperlink" xfId="32687" builtinId="9" hidden="1"/>
    <cellStyle name="Followed Hyperlink" xfId="32688" builtinId="9" hidden="1"/>
    <cellStyle name="Followed Hyperlink" xfId="32689" builtinId="9" hidden="1"/>
    <cellStyle name="Followed Hyperlink" xfId="32690" builtinId="9" hidden="1"/>
    <cellStyle name="Followed Hyperlink" xfId="32691" builtinId="9" hidden="1"/>
    <cellStyle name="Followed Hyperlink" xfId="32692" builtinId="9" hidden="1"/>
    <cellStyle name="Followed Hyperlink" xfId="32693" builtinId="9" hidden="1"/>
    <cellStyle name="Followed Hyperlink" xfId="32694" builtinId="9" hidden="1"/>
    <cellStyle name="Followed Hyperlink" xfId="32695" builtinId="9" hidden="1"/>
    <cellStyle name="Followed Hyperlink" xfId="32696" builtinId="9" hidden="1"/>
    <cellStyle name="Followed Hyperlink" xfId="32697" builtinId="9" hidden="1"/>
    <cellStyle name="Followed Hyperlink" xfId="32698" builtinId="9" hidden="1"/>
    <cellStyle name="Followed Hyperlink" xfId="32699" builtinId="9" hidden="1"/>
    <cellStyle name="Followed Hyperlink" xfId="32700" builtinId="9" hidden="1"/>
    <cellStyle name="Followed Hyperlink" xfId="32701" builtinId="9" hidden="1"/>
    <cellStyle name="Followed Hyperlink" xfId="32702" builtinId="9" hidden="1"/>
    <cellStyle name="Followed Hyperlink" xfId="32703" builtinId="9" hidden="1"/>
    <cellStyle name="Followed Hyperlink" xfId="32704" builtinId="9" hidden="1"/>
    <cellStyle name="Followed Hyperlink" xfId="32705" builtinId="9" hidden="1"/>
    <cellStyle name="Followed Hyperlink" xfId="32706" builtinId="9" hidden="1"/>
    <cellStyle name="Followed Hyperlink" xfId="32707" builtinId="9" hidden="1"/>
    <cellStyle name="Followed Hyperlink" xfId="32708" builtinId="9" hidden="1"/>
    <cellStyle name="Followed Hyperlink" xfId="32709" builtinId="9" hidden="1"/>
    <cellStyle name="Followed Hyperlink" xfId="32710" builtinId="9" hidden="1"/>
    <cellStyle name="Followed Hyperlink" xfId="32711" builtinId="9" hidden="1"/>
    <cellStyle name="Followed Hyperlink" xfId="32712" builtinId="9" hidden="1"/>
    <cellStyle name="Followed Hyperlink" xfId="32713" builtinId="9" hidden="1"/>
    <cellStyle name="Followed Hyperlink" xfId="32714" builtinId="9" hidden="1"/>
    <cellStyle name="Followed Hyperlink" xfId="32715" builtinId="9" hidden="1"/>
    <cellStyle name="Followed Hyperlink" xfId="32716" builtinId="9" hidden="1"/>
    <cellStyle name="Followed Hyperlink" xfId="32717" builtinId="9" hidden="1"/>
    <cellStyle name="Followed Hyperlink" xfId="32718" builtinId="9" hidden="1"/>
    <cellStyle name="Followed Hyperlink" xfId="32719" builtinId="9" hidden="1"/>
    <cellStyle name="Followed Hyperlink" xfId="32720" builtinId="9" hidden="1"/>
    <cellStyle name="Followed Hyperlink" xfId="32721" builtinId="9" hidden="1"/>
    <cellStyle name="Followed Hyperlink" xfId="32722" builtinId="9" hidden="1"/>
    <cellStyle name="Followed Hyperlink" xfId="32723" builtinId="9" hidden="1"/>
    <cellStyle name="Followed Hyperlink" xfId="32724" builtinId="9" hidden="1"/>
    <cellStyle name="Followed Hyperlink" xfId="32883" builtinId="9" hidden="1"/>
    <cellStyle name="Followed Hyperlink" xfId="32884" builtinId="9" hidden="1"/>
    <cellStyle name="Followed Hyperlink" xfId="32885" builtinId="9" hidden="1"/>
    <cellStyle name="Followed Hyperlink" xfId="32886" builtinId="9" hidden="1"/>
    <cellStyle name="Followed Hyperlink" xfId="32887" builtinId="9" hidden="1"/>
    <cellStyle name="Followed Hyperlink" xfId="32888" builtinId="9" hidden="1"/>
    <cellStyle name="Followed Hyperlink" xfId="32889" builtinId="9" hidden="1"/>
    <cellStyle name="Followed Hyperlink" xfId="32890" builtinId="9" hidden="1"/>
    <cellStyle name="Followed Hyperlink" xfId="32891" builtinId="9" hidden="1"/>
    <cellStyle name="Followed Hyperlink" xfId="32892" builtinId="9" hidden="1"/>
    <cellStyle name="Followed Hyperlink" xfId="32893" builtinId="9" hidden="1"/>
    <cellStyle name="Followed Hyperlink" xfId="32894" builtinId="9" hidden="1"/>
    <cellStyle name="Followed Hyperlink" xfId="32895" builtinId="9" hidden="1"/>
    <cellStyle name="Followed Hyperlink" xfId="32896" builtinId="9" hidden="1"/>
    <cellStyle name="Followed Hyperlink" xfId="32897" builtinId="9" hidden="1"/>
    <cellStyle name="Followed Hyperlink" xfId="32898" builtinId="9" hidden="1"/>
    <cellStyle name="Followed Hyperlink" xfId="32899" builtinId="9" hidden="1"/>
    <cellStyle name="Followed Hyperlink" xfId="32900" builtinId="9" hidden="1"/>
    <cellStyle name="Followed Hyperlink" xfId="32901" builtinId="9" hidden="1"/>
    <cellStyle name="Followed Hyperlink" xfId="32902" builtinId="9" hidden="1"/>
    <cellStyle name="Followed Hyperlink" xfId="32903" builtinId="9" hidden="1"/>
    <cellStyle name="Followed Hyperlink" xfId="32904" builtinId="9" hidden="1"/>
    <cellStyle name="Followed Hyperlink" xfId="32905" builtinId="9" hidden="1"/>
    <cellStyle name="Followed Hyperlink" xfId="32906" builtinId="9" hidden="1"/>
    <cellStyle name="Followed Hyperlink" xfId="32907" builtinId="9" hidden="1"/>
    <cellStyle name="Followed Hyperlink" xfId="32908" builtinId="9" hidden="1"/>
    <cellStyle name="Followed Hyperlink" xfId="32909" builtinId="9" hidden="1"/>
    <cellStyle name="Followed Hyperlink" xfId="32910" builtinId="9" hidden="1"/>
    <cellStyle name="Followed Hyperlink" xfId="32911" builtinId="9" hidden="1"/>
    <cellStyle name="Followed Hyperlink" xfId="32912" builtinId="9" hidden="1"/>
    <cellStyle name="Followed Hyperlink" xfId="32913" builtinId="9" hidden="1"/>
    <cellStyle name="Followed Hyperlink" xfId="32914" builtinId="9" hidden="1"/>
    <cellStyle name="Followed Hyperlink" xfId="32915" builtinId="9" hidden="1"/>
    <cellStyle name="Followed Hyperlink" xfId="32916" builtinId="9" hidden="1"/>
    <cellStyle name="Followed Hyperlink" xfId="32917" builtinId="9" hidden="1"/>
    <cellStyle name="Followed Hyperlink" xfId="32918" builtinId="9" hidden="1"/>
    <cellStyle name="Followed Hyperlink" xfId="32919" builtinId="9" hidden="1"/>
    <cellStyle name="Followed Hyperlink" xfId="32920" builtinId="9" hidden="1"/>
    <cellStyle name="Followed Hyperlink" xfId="32921" builtinId="9" hidden="1"/>
    <cellStyle name="Followed Hyperlink" xfId="32922" builtinId="9" hidden="1"/>
    <cellStyle name="Followed Hyperlink" xfId="32923" builtinId="9" hidden="1"/>
    <cellStyle name="Followed Hyperlink" xfId="32924" builtinId="9" hidden="1"/>
    <cellStyle name="Followed Hyperlink" xfId="32925" builtinId="9" hidden="1"/>
    <cellStyle name="Followed Hyperlink" xfId="32926" builtinId="9" hidden="1"/>
    <cellStyle name="Followed Hyperlink" xfId="32927" builtinId="9" hidden="1"/>
    <cellStyle name="Followed Hyperlink" xfId="32928" builtinId="9" hidden="1"/>
    <cellStyle name="Followed Hyperlink" xfId="32929" builtinId="9" hidden="1"/>
    <cellStyle name="Followed Hyperlink" xfId="32930" builtinId="9" hidden="1"/>
    <cellStyle name="Followed Hyperlink" xfId="32931" builtinId="9" hidden="1"/>
    <cellStyle name="Followed Hyperlink" xfId="32932" builtinId="9" hidden="1"/>
    <cellStyle name="Followed Hyperlink" xfId="32933" builtinId="9" hidden="1"/>
    <cellStyle name="Followed Hyperlink" xfId="32934" builtinId="9" hidden="1"/>
    <cellStyle name="Followed Hyperlink" xfId="32935" builtinId="9" hidden="1"/>
    <cellStyle name="Followed Hyperlink" xfId="32936" builtinId="9" hidden="1"/>
    <cellStyle name="Followed Hyperlink" xfId="32937" builtinId="9" hidden="1"/>
    <cellStyle name="Followed Hyperlink" xfId="32938" builtinId="9" hidden="1"/>
    <cellStyle name="Followed Hyperlink" xfId="32939" builtinId="9" hidden="1"/>
    <cellStyle name="Followed Hyperlink" xfId="32940" builtinId="9" hidden="1"/>
    <cellStyle name="Followed Hyperlink" xfId="32941" builtinId="9" hidden="1"/>
    <cellStyle name="Followed Hyperlink" xfId="32942" builtinId="9" hidden="1"/>
    <cellStyle name="Followed Hyperlink" xfId="32943" builtinId="9" hidden="1"/>
    <cellStyle name="Followed Hyperlink" xfId="32944" builtinId="9" hidden="1"/>
    <cellStyle name="Followed Hyperlink" xfId="32945" builtinId="9" hidden="1"/>
    <cellStyle name="Followed Hyperlink" xfId="32946" builtinId="9" hidden="1"/>
    <cellStyle name="Followed Hyperlink" xfId="32947" builtinId="9" hidden="1"/>
    <cellStyle name="Followed Hyperlink" xfId="32948" builtinId="9" hidden="1"/>
    <cellStyle name="Followed Hyperlink" xfId="32949" builtinId="9" hidden="1"/>
    <cellStyle name="Followed Hyperlink" xfId="32950" builtinId="9" hidden="1"/>
    <cellStyle name="Followed Hyperlink" xfId="32951" builtinId="9" hidden="1"/>
    <cellStyle name="Followed Hyperlink" xfId="32952" builtinId="9" hidden="1"/>
    <cellStyle name="Followed Hyperlink" xfId="32953" builtinId="9" hidden="1"/>
    <cellStyle name="Followed Hyperlink" xfId="32954" builtinId="9" hidden="1"/>
    <cellStyle name="Followed Hyperlink" xfId="32988" builtinId="9" hidden="1"/>
    <cellStyle name="Followed Hyperlink" xfId="32989" builtinId="9" hidden="1"/>
    <cellStyle name="Followed Hyperlink" xfId="32990" builtinId="9" hidden="1"/>
    <cellStyle name="Followed Hyperlink" xfId="32991" builtinId="9" hidden="1"/>
    <cellStyle name="Followed Hyperlink" xfId="32992" builtinId="9" hidden="1"/>
    <cellStyle name="Followed Hyperlink" xfId="32993" builtinId="9" hidden="1"/>
    <cellStyle name="Followed Hyperlink" xfId="32994" builtinId="9" hidden="1"/>
    <cellStyle name="Followed Hyperlink" xfId="32995" builtinId="9" hidden="1"/>
    <cellStyle name="Followed Hyperlink" xfId="32996" builtinId="9" hidden="1"/>
    <cellStyle name="Followed Hyperlink" xfId="32997" builtinId="9" hidden="1"/>
    <cellStyle name="Followed Hyperlink" xfId="32998" builtinId="9" hidden="1"/>
    <cellStyle name="Followed Hyperlink" xfId="32999" builtinId="9" hidden="1"/>
    <cellStyle name="Followed Hyperlink" xfId="33000" builtinId="9" hidden="1"/>
    <cellStyle name="Followed Hyperlink" xfId="33001" builtinId="9" hidden="1"/>
    <cellStyle name="Followed Hyperlink" xfId="33002" builtinId="9" hidden="1"/>
    <cellStyle name="Followed Hyperlink" xfId="33003" builtinId="9" hidden="1"/>
    <cellStyle name="Followed Hyperlink" xfId="33004" builtinId="9" hidden="1"/>
    <cellStyle name="Followed Hyperlink" xfId="33005" builtinId="9" hidden="1"/>
    <cellStyle name="Followed Hyperlink" xfId="33006" builtinId="9" hidden="1"/>
    <cellStyle name="Followed Hyperlink" xfId="33007" builtinId="9" hidden="1"/>
    <cellStyle name="Followed Hyperlink" xfId="33008" builtinId="9" hidden="1"/>
    <cellStyle name="Followed Hyperlink" xfId="33009" builtinId="9" hidden="1"/>
    <cellStyle name="Followed Hyperlink" xfId="33010" builtinId="9" hidden="1"/>
    <cellStyle name="Followed Hyperlink" xfId="33011" builtinId="9" hidden="1"/>
    <cellStyle name="Followed Hyperlink" xfId="33012" builtinId="9" hidden="1"/>
    <cellStyle name="Followed Hyperlink" xfId="33013" builtinId="9" hidden="1"/>
    <cellStyle name="Followed Hyperlink" xfId="33014" builtinId="9" hidden="1"/>
    <cellStyle name="Followed Hyperlink" xfId="33015" builtinId="9" hidden="1"/>
    <cellStyle name="Followed Hyperlink" xfId="33016" builtinId="9" hidden="1"/>
    <cellStyle name="Followed Hyperlink" xfId="33017" builtinId="9" hidden="1"/>
    <cellStyle name="Followed Hyperlink" xfId="33018" builtinId="9" hidden="1"/>
    <cellStyle name="Followed Hyperlink" xfId="33019" builtinId="9" hidden="1"/>
    <cellStyle name="Followed Hyperlink" xfId="33020" builtinId="9" hidden="1"/>
    <cellStyle name="Followed Hyperlink" xfId="33021" builtinId="9" hidden="1"/>
    <cellStyle name="Followed Hyperlink" xfId="33022" builtinId="9" hidden="1"/>
    <cellStyle name="Followed Hyperlink" xfId="33023" builtinId="9" hidden="1"/>
    <cellStyle name="Followed Hyperlink" xfId="33024" builtinId="9" hidden="1"/>
    <cellStyle name="Followed Hyperlink" xfId="33025" builtinId="9" hidden="1"/>
    <cellStyle name="Followed Hyperlink" xfId="33026" builtinId="9" hidden="1"/>
    <cellStyle name="Followed Hyperlink" xfId="33027" builtinId="9" hidden="1"/>
    <cellStyle name="Followed Hyperlink" xfId="33028" builtinId="9" hidden="1"/>
    <cellStyle name="Followed Hyperlink" xfId="33029" builtinId="9" hidden="1"/>
    <cellStyle name="Followed Hyperlink" xfId="33030" builtinId="9" hidden="1"/>
    <cellStyle name="Followed Hyperlink" xfId="33031" builtinId="9" hidden="1"/>
    <cellStyle name="Followed Hyperlink" xfId="33032" builtinId="9" hidden="1"/>
    <cellStyle name="Followed Hyperlink" xfId="33033" builtinId="9" hidden="1"/>
    <cellStyle name="Followed Hyperlink" xfId="33034" builtinId="9" hidden="1"/>
    <cellStyle name="Followed Hyperlink" xfId="33035" builtinId="9" hidden="1"/>
    <cellStyle name="Followed Hyperlink" xfId="33036" builtinId="9" hidden="1"/>
    <cellStyle name="Followed Hyperlink" xfId="33037" builtinId="9" hidden="1"/>
    <cellStyle name="Followed Hyperlink" xfId="33038" builtinId="9" hidden="1"/>
    <cellStyle name="Followed Hyperlink" xfId="33039" builtinId="9" hidden="1"/>
    <cellStyle name="Followed Hyperlink" xfId="33040" builtinId="9" hidden="1"/>
    <cellStyle name="Followed Hyperlink" xfId="33041" builtinId="9" hidden="1"/>
    <cellStyle name="Followed Hyperlink" xfId="33042" builtinId="9" hidden="1"/>
    <cellStyle name="Followed Hyperlink" xfId="33043" builtinId="9" hidden="1"/>
    <cellStyle name="Followed Hyperlink" xfId="33044" builtinId="9" hidden="1"/>
    <cellStyle name="Followed Hyperlink" xfId="33045" builtinId="9" hidden="1"/>
    <cellStyle name="Followed Hyperlink" xfId="33046" builtinId="9" hidden="1"/>
    <cellStyle name="Followed Hyperlink" xfId="33047" builtinId="9" hidden="1"/>
    <cellStyle name="Followed Hyperlink" xfId="33048" builtinId="9" hidden="1"/>
    <cellStyle name="Followed Hyperlink" xfId="33049" builtinId="9" hidden="1"/>
    <cellStyle name="Followed Hyperlink" xfId="33050" builtinId="9" hidden="1"/>
    <cellStyle name="Followed Hyperlink" xfId="33051" builtinId="9" hidden="1"/>
    <cellStyle name="Followed Hyperlink" xfId="33052" builtinId="9" hidden="1"/>
    <cellStyle name="Followed Hyperlink" xfId="33053" builtinId="9" hidden="1"/>
    <cellStyle name="Followed Hyperlink" xfId="33054" builtinId="9" hidden="1"/>
    <cellStyle name="Followed Hyperlink" xfId="33055" builtinId="9" hidden="1"/>
    <cellStyle name="Followed Hyperlink" xfId="33056" builtinId="9" hidden="1"/>
    <cellStyle name="Followed Hyperlink" xfId="33057" builtinId="9" hidden="1"/>
    <cellStyle name="Followed Hyperlink" xfId="33058" builtinId="9" hidden="1"/>
    <cellStyle name="Followed Hyperlink" xfId="33059" builtinId="9" hidden="1"/>
    <cellStyle name="Followed Hyperlink" xfId="32960" builtinId="9" hidden="1"/>
    <cellStyle name="Followed Hyperlink" xfId="32965" builtinId="9" hidden="1"/>
    <cellStyle name="Followed Hyperlink" xfId="32957" builtinId="9" hidden="1"/>
    <cellStyle name="Followed Hyperlink" xfId="32966" builtinId="9" hidden="1"/>
    <cellStyle name="Followed Hyperlink" xfId="32956" builtinId="9" hidden="1"/>
    <cellStyle name="Followed Hyperlink" xfId="32963" builtinId="9" hidden="1"/>
    <cellStyle name="Followed Hyperlink" xfId="32882" builtinId="9" hidden="1"/>
    <cellStyle name="Followed Hyperlink" xfId="32962" builtinId="9" hidden="1"/>
    <cellStyle name="Followed Hyperlink" xfId="32955" builtinId="9" hidden="1"/>
    <cellStyle name="Followed Hyperlink" xfId="32961" builtinId="9" hidden="1"/>
    <cellStyle name="Followed Hyperlink" xfId="32984" builtinId="9" hidden="1"/>
    <cellStyle name="Followed Hyperlink" xfId="32964" builtinId="9" hidden="1"/>
    <cellStyle name="Followed Hyperlink" xfId="32959" builtinId="9" hidden="1"/>
    <cellStyle name="Followed Hyperlink" xfId="32958" builtinId="9" hidden="1"/>
    <cellStyle name="Followed Hyperlink" xfId="32967" builtinId="9" hidden="1"/>
    <cellStyle name="Followed Hyperlink" xfId="32981" builtinId="9" hidden="1"/>
    <cellStyle name="Followed Hyperlink" xfId="32979" builtinId="9" hidden="1"/>
    <cellStyle name="Followed Hyperlink" xfId="32972" builtinId="9" hidden="1"/>
    <cellStyle name="Followed Hyperlink" xfId="32987" builtinId="9" hidden="1"/>
    <cellStyle name="Followed Hyperlink" xfId="32977" builtinId="9" hidden="1"/>
    <cellStyle name="Followed Hyperlink" xfId="33062" builtinId="9" hidden="1"/>
    <cellStyle name="Followed Hyperlink" xfId="32970" builtinId="9" hidden="1"/>
    <cellStyle name="Followed Hyperlink" xfId="32985" builtinId="9" hidden="1"/>
    <cellStyle name="Followed Hyperlink" xfId="32982" builtinId="9" hidden="1"/>
    <cellStyle name="Followed Hyperlink" xfId="32976" builtinId="9" hidden="1"/>
    <cellStyle name="Followed Hyperlink" xfId="32881" builtinId="9" hidden="1"/>
    <cellStyle name="Followed Hyperlink" xfId="33061" builtinId="9" hidden="1"/>
    <cellStyle name="Followed Hyperlink" xfId="32974" builtinId="9" hidden="1"/>
    <cellStyle name="Followed Hyperlink" xfId="32971" builtinId="9" hidden="1"/>
    <cellStyle name="Followed Hyperlink" xfId="32986" builtinId="9" hidden="1"/>
    <cellStyle name="Followed Hyperlink" xfId="32980" builtinId="9" hidden="1"/>
    <cellStyle name="Followed Hyperlink" xfId="32969" builtinId="9" hidden="1"/>
    <cellStyle name="Followed Hyperlink" xfId="33060" builtinId="9" hidden="1"/>
    <cellStyle name="Followed Hyperlink" xfId="32978" builtinId="9" hidden="1"/>
    <cellStyle name="Followed Hyperlink" xfId="32975" builtinId="9" hidden="1"/>
    <cellStyle name="Followed Hyperlink" xfId="32968" builtinId="9" hidden="1"/>
    <cellStyle name="Followed Hyperlink" xfId="32983" builtinId="9" hidden="1"/>
    <cellStyle name="Followed Hyperlink" xfId="32973" builtinId="9" hidden="1"/>
    <cellStyle name="Followed Hyperlink" xfId="33063" builtinId="9" hidden="1"/>
    <cellStyle name="Followed Hyperlink" xfId="33064" builtinId="9" hidden="1"/>
    <cellStyle name="Followed Hyperlink" xfId="33065" builtinId="9" hidden="1"/>
    <cellStyle name="Followed Hyperlink" xfId="33066" builtinId="9" hidden="1"/>
    <cellStyle name="Followed Hyperlink" xfId="33067" builtinId="9" hidden="1"/>
    <cellStyle name="Followed Hyperlink" xfId="33068" builtinId="9" hidden="1"/>
    <cellStyle name="Followed Hyperlink" xfId="33069" builtinId="9" hidden="1"/>
    <cellStyle name="Followed Hyperlink" xfId="33070" builtinId="9" hidden="1"/>
    <cellStyle name="Followed Hyperlink" xfId="33071" builtinId="9" hidden="1"/>
    <cellStyle name="Followed Hyperlink" xfId="33072" builtinId="9" hidden="1"/>
    <cellStyle name="Followed Hyperlink" xfId="33073" builtinId="9" hidden="1"/>
    <cellStyle name="Followed Hyperlink" xfId="33074" builtinId="9" hidden="1"/>
    <cellStyle name="Followed Hyperlink" xfId="33075" builtinId="9" hidden="1"/>
    <cellStyle name="Followed Hyperlink" xfId="33076" builtinId="9" hidden="1"/>
    <cellStyle name="Followed Hyperlink" xfId="33077" builtinId="9" hidden="1"/>
    <cellStyle name="Followed Hyperlink" xfId="33078" builtinId="9" hidden="1"/>
    <cellStyle name="Followed Hyperlink" xfId="33079" builtinId="9" hidden="1"/>
    <cellStyle name="Followed Hyperlink" xfId="33080" builtinId="9" hidden="1"/>
    <cellStyle name="Followed Hyperlink" xfId="33081" builtinId="9" hidden="1"/>
    <cellStyle name="Followed Hyperlink" xfId="33082" builtinId="9" hidden="1"/>
    <cellStyle name="Followed Hyperlink" xfId="33083" builtinId="9" hidden="1"/>
    <cellStyle name="Followed Hyperlink" xfId="33084" builtinId="9" hidden="1"/>
    <cellStyle name="Followed Hyperlink" xfId="33085" builtinId="9" hidden="1"/>
    <cellStyle name="Followed Hyperlink" xfId="33086" builtinId="9" hidden="1"/>
    <cellStyle name="Followed Hyperlink" xfId="33087" builtinId="9" hidden="1"/>
    <cellStyle name="Followed Hyperlink" xfId="33088" builtinId="9" hidden="1"/>
    <cellStyle name="Followed Hyperlink" xfId="33089" builtinId="9" hidden="1"/>
    <cellStyle name="Followed Hyperlink" xfId="33090" builtinId="9" hidden="1"/>
    <cellStyle name="Followed Hyperlink" xfId="33091" builtinId="9" hidden="1"/>
    <cellStyle name="Followed Hyperlink" xfId="33092" builtinId="9" hidden="1"/>
    <cellStyle name="Followed Hyperlink" xfId="33093" builtinId="9" hidden="1"/>
    <cellStyle name="Followed Hyperlink" xfId="33094" builtinId="9" hidden="1"/>
    <cellStyle name="Followed Hyperlink" xfId="33095" builtinId="9" hidden="1"/>
    <cellStyle name="Followed Hyperlink" xfId="33096" builtinId="9" hidden="1"/>
    <cellStyle name="Followed Hyperlink" xfId="33101" builtinId="9" hidden="1"/>
    <cellStyle name="Followed Hyperlink" xfId="33102" builtinId="9" hidden="1"/>
    <cellStyle name="Followed Hyperlink" xfId="33103" builtinId="9" hidden="1"/>
    <cellStyle name="Followed Hyperlink" xfId="33104" builtinId="9" hidden="1"/>
    <cellStyle name="Followed Hyperlink" xfId="33105" builtinId="9" hidden="1"/>
    <cellStyle name="Followed Hyperlink" xfId="33106" builtinId="9" hidden="1"/>
    <cellStyle name="Followed Hyperlink" xfId="33107" builtinId="9" hidden="1"/>
    <cellStyle name="Followed Hyperlink" xfId="33108" builtinId="9" hidden="1"/>
    <cellStyle name="Followed Hyperlink" xfId="33109" builtinId="9" hidden="1"/>
    <cellStyle name="Followed Hyperlink" xfId="33110" builtinId="9" hidden="1"/>
    <cellStyle name="Followed Hyperlink" xfId="33111" builtinId="9" hidden="1"/>
    <cellStyle name="Followed Hyperlink" xfId="33112" builtinId="9" hidden="1"/>
    <cellStyle name="Followed Hyperlink" xfId="33113" builtinId="9" hidden="1"/>
    <cellStyle name="Followed Hyperlink" xfId="33114" builtinId="9" hidden="1"/>
    <cellStyle name="Followed Hyperlink" xfId="33115" builtinId="9" hidden="1"/>
    <cellStyle name="Followed Hyperlink" xfId="33116" builtinId="9" hidden="1"/>
    <cellStyle name="Followed Hyperlink" xfId="33117" builtinId="9" hidden="1"/>
    <cellStyle name="Followed Hyperlink" xfId="33118" builtinId="9" hidden="1"/>
    <cellStyle name="Followed Hyperlink" xfId="33119" builtinId="9" hidden="1"/>
    <cellStyle name="Followed Hyperlink" xfId="33120" builtinId="9" hidden="1"/>
    <cellStyle name="Followed Hyperlink" xfId="33121" builtinId="9" hidden="1"/>
    <cellStyle name="Followed Hyperlink" xfId="33122" builtinId="9" hidden="1"/>
    <cellStyle name="Followed Hyperlink" xfId="33123" builtinId="9" hidden="1"/>
    <cellStyle name="Followed Hyperlink" xfId="33124" builtinId="9" hidden="1"/>
    <cellStyle name="Followed Hyperlink" xfId="33125" builtinId="9" hidden="1"/>
    <cellStyle name="Followed Hyperlink" xfId="33126" builtinId="9" hidden="1"/>
    <cellStyle name="Followed Hyperlink" xfId="33127" builtinId="9" hidden="1"/>
    <cellStyle name="Followed Hyperlink" xfId="33128" builtinId="9" hidden="1"/>
    <cellStyle name="Followed Hyperlink" xfId="33129" builtinId="9" hidden="1"/>
    <cellStyle name="Followed Hyperlink" xfId="33130" builtinId="9" hidden="1"/>
    <cellStyle name="Followed Hyperlink" xfId="33131" builtinId="9" hidden="1"/>
    <cellStyle name="Followed Hyperlink" xfId="33132" builtinId="9" hidden="1"/>
    <cellStyle name="Followed Hyperlink" xfId="33133" builtinId="9" hidden="1"/>
    <cellStyle name="Followed Hyperlink" xfId="33134" builtinId="9" hidden="1"/>
    <cellStyle name="Followed Hyperlink" xfId="33135" builtinId="9" hidden="1"/>
    <cellStyle name="Followed Hyperlink" xfId="33136" builtinId="9" hidden="1"/>
    <cellStyle name="Followed Hyperlink" xfId="33137" builtinId="9" hidden="1"/>
    <cellStyle name="Followed Hyperlink" xfId="33138" builtinId="9" hidden="1"/>
    <cellStyle name="Followed Hyperlink" xfId="33139" builtinId="9" hidden="1"/>
    <cellStyle name="Followed Hyperlink" xfId="33140" builtinId="9" hidden="1"/>
    <cellStyle name="Followed Hyperlink" xfId="33141" builtinId="9" hidden="1"/>
    <cellStyle name="Followed Hyperlink" xfId="33142" builtinId="9" hidden="1"/>
    <cellStyle name="Followed Hyperlink" xfId="33143" builtinId="9" hidden="1"/>
    <cellStyle name="Followed Hyperlink" xfId="33144" builtinId="9" hidden="1"/>
    <cellStyle name="Followed Hyperlink" xfId="33145" builtinId="9" hidden="1"/>
    <cellStyle name="Followed Hyperlink" xfId="33146" builtinId="9" hidden="1"/>
    <cellStyle name="Followed Hyperlink" xfId="33147" builtinId="9" hidden="1"/>
    <cellStyle name="Followed Hyperlink" xfId="33148" builtinId="9" hidden="1"/>
    <cellStyle name="Followed Hyperlink" xfId="33149" builtinId="9" hidden="1"/>
    <cellStyle name="Followed Hyperlink" xfId="33150" builtinId="9" hidden="1"/>
    <cellStyle name="Followed Hyperlink" xfId="33151" builtinId="9" hidden="1"/>
    <cellStyle name="Followed Hyperlink" xfId="33152" builtinId="9" hidden="1"/>
    <cellStyle name="Followed Hyperlink" xfId="33153" builtinId="9" hidden="1"/>
    <cellStyle name="Followed Hyperlink" xfId="33154" builtinId="9" hidden="1"/>
    <cellStyle name="Followed Hyperlink" xfId="33155" builtinId="9" hidden="1"/>
    <cellStyle name="Followed Hyperlink" xfId="33156" builtinId="9" hidden="1"/>
    <cellStyle name="Followed Hyperlink" xfId="33157" builtinId="9" hidden="1"/>
    <cellStyle name="Followed Hyperlink" xfId="33158" builtinId="9" hidden="1"/>
    <cellStyle name="Followed Hyperlink" xfId="33160" builtinId="9" hidden="1"/>
    <cellStyle name="Followed Hyperlink" xfId="33161" builtinId="9" hidden="1"/>
    <cellStyle name="Followed Hyperlink" xfId="33162" builtinId="9" hidden="1"/>
    <cellStyle name="Followed Hyperlink" xfId="33163" builtinId="9" hidden="1"/>
    <cellStyle name="Followed Hyperlink" xfId="33164" builtinId="9" hidden="1"/>
    <cellStyle name="Followed Hyperlink" xfId="33165" builtinId="9" hidden="1"/>
    <cellStyle name="Followed Hyperlink" xfId="33166" builtinId="9" hidden="1"/>
    <cellStyle name="Followed Hyperlink" xfId="33167" builtinId="9" hidden="1"/>
    <cellStyle name="Followed Hyperlink" xfId="33168" builtinId="9" hidden="1"/>
    <cellStyle name="Followed Hyperlink" xfId="33169" builtinId="9" hidden="1"/>
    <cellStyle name="Followed Hyperlink" xfId="33170" builtinId="9" hidden="1"/>
    <cellStyle name="Followed Hyperlink" xfId="33171" builtinId="9" hidden="1"/>
    <cellStyle name="Followed Hyperlink" xfId="33172" builtinId="9" hidden="1"/>
    <cellStyle name="Followed Hyperlink" xfId="33173" builtinId="9" hidden="1"/>
    <cellStyle name="Followed Hyperlink" xfId="33188" builtinId="9" hidden="1"/>
    <cellStyle name="Followed Hyperlink" xfId="33209" builtinId="9" hidden="1"/>
    <cellStyle name="Followed Hyperlink" xfId="33210" builtinId="9" hidden="1"/>
    <cellStyle name="Followed Hyperlink" xfId="33211" builtinId="9" hidden="1"/>
    <cellStyle name="Followed Hyperlink" xfId="33212" builtinId="9" hidden="1"/>
    <cellStyle name="Followed Hyperlink" xfId="33213" builtinId="9" hidden="1"/>
    <cellStyle name="Followed Hyperlink" xfId="33214" builtinId="9" hidden="1"/>
    <cellStyle name="Followed Hyperlink" xfId="33215" builtinId="9" hidden="1"/>
    <cellStyle name="Followed Hyperlink" xfId="33216" builtinId="9" hidden="1"/>
    <cellStyle name="Followed Hyperlink" xfId="33217" builtinId="9" hidden="1"/>
    <cellStyle name="Followed Hyperlink" xfId="33218" builtinId="9" hidden="1"/>
    <cellStyle name="Followed Hyperlink" xfId="33219" builtinId="9" hidden="1"/>
    <cellStyle name="Followed Hyperlink" xfId="33220" builtinId="9" hidden="1"/>
    <cellStyle name="Followed Hyperlink" xfId="33221" builtinId="9" hidden="1"/>
    <cellStyle name="Followed Hyperlink" xfId="33222" builtinId="9" hidden="1"/>
    <cellStyle name="Followed Hyperlink" xfId="33223" builtinId="9" hidden="1"/>
    <cellStyle name="Followed Hyperlink" xfId="33224" builtinId="9" hidden="1"/>
    <cellStyle name="Followed Hyperlink" xfId="33225" builtinId="9" hidden="1"/>
    <cellStyle name="Followed Hyperlink" xfId="33226" builtinId="9" hidden="1"/>
    <cellStyle name="Followed Hyperlink" xfId="33227" builtinId="9" hidden="1"/>
    <cellStyle name="Followed Hyperlink" xfId="33228" builtinId="9" hidden="1"/>
    <cellStyle name="Followed Hyperlink" xfId="33229" builtinId="9" hidden="1"/>
    <cellStyle name="Followed Hyperlink" xfId="33230" builtinId="9" hidden="1"/>
    <cellStyle name="Followed Hyperlink" xfId="33231" builtinId="9" hidden="1"/>
    <cellStyle name="Followed Hyperlink" xfId="33232" builtinId="9" hidden="1"/>
    <cellStyle name="Followed Hyperlink" xfId="33233" builtinId="9" hidden="1"/>
    <cellStyle name="Followed Hyperlink" xfId="33234" builtinId="9" hidden="1"/>
    <cellStyle name="Followed Hyperlink" xfId="33235" builtinId="9" hidden="1"/>
    <cellStyle name="Followed Hyperlink" xfId="33236" builtinId="9" hidden="1"/>
    <cellStyle name="Followed Hyperlink" xfId="33237" builtinId="9" hidden="1"/>
    <cellStyle name="Followed Hyperlink" xfId="33238" builtinId="9" hidden="1"/>
    <cellStyle name="Followed Hyperlink" xfId="33239" builtinId="9" hidden="1"/>
    <cellStyle name="Followed Hyperlink" xfId="33240" builtinId="9" hidden="1"/>
    <cellStyle name="Followed Hyperlink" xfId="33241" builtinId="9" hidden="1"/>
    <cellStyle name="Followed Hyperlink" xfId="33242" builtinId="9" hidden="1"/>
    <cellStyle name="Followed Hyperlink" xfId="33243" builtinId="9" hidden="1"/>
    <cellStyle name="Followed Hyperlink" xfId="33244" builtinId="9" hidden="1"/>
    <cellStyle name="Followed Hyperlink" xfId="33245" builtinId="9" hidden="1"/>
    <cellStyle name="Followed Hyperlink" xfId="33246" builtinId="9" hidden="1"/>
    <cellStyle name="Followed Hyperlink" xfId="33247" builtinId="9" hidden="1"/>
    <cellStyle name="Followed Hyperlink" xfId="33248" builtinId="9" hidden="1"/>
    <cellStyle name="Followed Hyperlink" xfId="33249" builtinId="9" hidden="1"/>
    <cellStyle name="Followed Hyperlink" xfId="33250" builtinId="9" hidden="1"/>
    <cellStyle name="Followed Hyperlink" xfId="33251" builtinId="9" hidden="1"/>
    <cellStyle name="Followed Hyperlink" xfId="33252" builtinId="9" hidden="1"/>
    <cellStyle name="Followed Hyperlink" xfId="33253" builtinId="9" hidden="1"/>
    <cellStyle name="Followed Hyperlink" xfId="33254" builtinId="9" hidden="1"/>
    <cellStyle name="Followed Hyperlink" xfId="33255" builtinId="9" hidden="1"/>
    <cellStyle name="Followed Hyperlink" xfId="33256" builtinId="9" hidden="1"/>
    <cellStyle name="Followed Hyperlink" xfId="33257" builtinId="9" hidden="1"/>
    <cellStyle name="Followed Hyperlink" xfId="33258" builtinId="9" hidden="1"/>
    <cellStyle name="Followed Hyperlink" xfId="33259" builtinId="9" hidden="1"/>
    <cellStyle name="Followed Hyperlink" xfId="33260" builtinId="9" hidden="1"/>
    <cellStyle name="Followed Hyperlink" xfId="33261" builtinId="9" hidden="1"/>
    <cellStyle name="Followed Hyperlink" xfId="33262" builtinId="9" hidden="1"/>
    <cellStyle name="Followed Hyperlink" xfId="33263" builtinId="9" hidden="1"/>
    <cellStyle name="Followed Hyperlink" xfId="33264" builtinId="9" hidden="1"/>
    <cellStyle name="Followed Hyperlink" xfId="33265" builtinId="9" hidden="1"/>
    <cellStyle name="Followed Hyperlink" xfId="33266" builtinId="9" hidden="1"/>
    <cellStyle name="Followed Hyperlink" xfId="33267" builtinId="9" hidden="1"/>
    <cellStyle name="Followed Hyperlink" xfId="33268" builtinId="9" hidden="1"/>
    <cellStyle name="Followed Hyperlink" xfId="33269" builtinId="9" hidden="1"/>
    <cellStyle name="Followed Hyperlink" xfId="33270" builtinId="9" hidden="1"/>
    <cellStyle name="Followed Hyperlink" xfId="33271" builtinId="9" hidden="1"/>
    <cellStyle name="Followed Hyperlink" xfId="33272" builtinId="9" hidden="1"/>
    <cellStyle name="Followed Hyperlink" xfId="33273" builtinId="9" hidden="1"/>
    <cellStyle name="Followed Hyperlink" xfId="33274" builtinId="9" hidden="1"/>
    <cellStyle name="Followed Hyperlink" xfId="33275" builtinId="9" hidden="1"/>
    <cellStyle name="Followed Hyperlink" xfId="33276" builtinId="9" hidden="1"/>
    <cellStyle name="Followed Hyperlink" xfId="33277" builtinId="9" hidden="1"/>
    <cellStyle name="Followed Hyperlink" xfId="33278" builtinId="9" hidden="1"/>
    <cellStyle name="Followed Hyperlink" xfId="33279" builtinId="9" hidden="1"/>
    <cellStyle name="Followed Hyperlink" xfId="33280" builtinId="9" hidden="1"/>
    <cellStyle name="Followed Hyperlink" xfId="33281" builtinId="9" hidden="1"/>
    <cellStyle name="Followed Hyperlink" xfId="33282" builtinId="9" hidden="1"/>
    <cellStyle name="Followed Hyperlink" xfId="33283" builtinId="9" hidden="1"/>
    <cellStyle name="Followed Hyperlink" xfId="33284" builtinId="9" hidden="1"/>
    <cellStyle name="Followed Hyperlink" xfId="33285" builtinId="9" hidden="1"/>
    <cellStyle name="Followed Hyperlink" xfId="33286" builtinId="9" hidden="1"/>
    <cellStyle name="Followed Hyperlink" xfId="33287" builtinId="9" hidden="1"/>
    <cellStyle name="Followed Hyperlink" xfId="33288" builtinId="9" hidden="1"/>
    <cellStyle name="Followed Hyperlink" xfId="33289" builtinId="9" hidden="1"/>
    <cellStyle name="Followed Hyperlink" xfId="33290" builtinId="9" hidden="1"/>
    <cellStyle name="Followed Hyperlink" xfId="33291" builtinId="9" hidden="1"/>
    <cellStyle name="Followed Hyperlink" xfId="33292" builtinId="9" hidden="1"/>
    <cellStyle name="Followed Hyperlink" xfId="33293" builtinId="9" hidden="1"/>
    <cellStyle name="Followed Hyperlink" xfId="33294" builtinId="9" hidden="1"/>
    <cellStyle name="Followed Hyperlink" xfId="33295" builtinId="9" hidden="1"/>
    <cellStyle name="Followed Hyperlink" xfId="33296" builtinId="9" hidden="1"/>
    <cellStyle name="Followed Hyperlink" xfId="33297" builtinId="9" hidden="1"/>
    <cellStyle name="Followed Hyperlink" xfId="33298" builtinId="9" hidden="1"/>
    <cellStyle name="Followed Hyperlink" xfId="33299" builtinId="9" hidden="1"/>
    <cellStyle name="Followed Hyperlink" xfId="33300" builtinId="9" hidden="1"/>
    <cellStyle name="Followed Hyperlink" xfId="33301" builtinId="9" hidden="1"/>
    <cellStyle name="Followed Hyperlink" xfId="33302" builtinId="9" hidden="1"/>
    <cellStyle name="Followed Hyperlink" xfId="33303" builtinId="9" hidden="1"/>
    <cellStyle name="Followed Hyperlink" xfId="33304" builtinId="9" hidden="1"/>
    <cellStyle name="Followed Hyperlink" xfId="33305" builtinId="9" hidden="1"/>
    <cellStyle name="Followed Hyperlink" xfId="33306" builtinId="9" hidden="1"/>
    <cellStyle name="Followed Hyperlink" xfId="33307" builtinId="9" hidden="1"/>
    <cellStyle name="Followed Hyperlink" xfId="33308" builtinId="9" hidden="1"/>
    <cellStyle name="Followed Hyperlink" xfId="33309" builtinId="9" hidden="1"/>
    <cellStyle name="Followed Hyperlink" xfId="33310" builtinId="9" hidden="1"/>
    <cellStyle name="Followed Hyperlink" xfId="33311" builtinId="9" hidden="1"/>
    <cellStyle name="Followed Hyperlink" xfId="33312" builtinId="9" hidden="1"/>
    <cellStyle name="Followed Hyperlink" xfId="33313" builtinId="9" hidden="1"/>
    <cellStyle name="Followed Hyperlink" xfId="33314" builtinId="9" hidden="1"/>
    <cellStyle name="Followed Hyperlink" xfId="33315" builtinId="9" hidden="1"/>
    <cellStyle name="Followed Hyperlink" xfId="33316" builtinId="9" hidden="1"/>
    <cellStyle name="Followed Hyperlink" xfId="33317" builtinId="9" hidden="1"/>
    <cellStyle name="Followed Hyperlink" xfId="33318" builtinId="9" hidden="1"/>
    <cellStyle name="Followed Hyperlink" xfId="33319" builtinId="9" hidden="1"/>
    <cellStyle name="Followed Hyperlink" xfId="33320" builtinId="9" hidden="1"/>
    <cellStyle name="Followed Hyperlink" xfId="33321" builtinId="9" hidden="1"/>
    <cellStyle name="Followed Hyperlink" xfId="33322" builtinId="9" hidden="1"/>
    <cellStyle name="Followed Hyperlink" xfId="33323" builtinId="9" hidden="1"/>
    <cellStyle name="Followed Hyperlink" xfId="33324" builtinId="9" hidden="1"/>
    <cellStyle name="Followed Hyperlink" xfId="33325" builtinId="9" hidden="1"/>
    <cellStyle name="Followed Hyperlink" xfId="33326" builtinId="9" hidden="1"/>
    <cellStyle name="Followed Hyperlink" xfId="33327" builtinId="9" hidden="1"/>
    <cellStyle name="Followed Hyperlink" xfId="33328" builtinId="9" hidden="1"/>
    <cellStyle name="Followed Hyperlink" xfId="33329" builtinId="9" hidden="1"/>
    <cellStyle name="Followed Hyperlink" xfId="33330" builtinId="9" hidden="1"/>
    <cellStyle name="Followed Hyperlink" xfId="33331" builtinId="9" hidden="1"/>
    <cellStyle name="Followed Hyperlink" xfId="33332" builtinId="9" hidden="1"/>
    <cellStyle name="Followed Hyperlink" xfId="33333" builtinId="9" hidden="1"/>
    <cellStyle name="Followed Hyperlink" xfId="33334" builtinId="9" hidden="1"/>
    <cellStyle name="Followed Hyperlink" xfId="33335" builtinId="9" hidden="1"/>
    <cellStyle name="Followed Hyperlink" xfId="33336" builtinId="9" hidden="1"/>
    <cellStyle name="Followed Hyperlink" xfId="33337" builtinId="9" hidden="1"/>
    <cellStyle name="Followed Hyperlink" xfId="33338" builtinId="9" hidden="1"/>
    <cellStyle name="Followed Hyperlink" xfId="33339" builtinId="9" hidden="1"/>
    <cellStyle name="Followed Hyperlink" xfId="33340" builtinId="9" hidden="1"/>
    <cellStyle name="Followed Hyperlink" xfId="33341" builtinId="9" hidden="1"/>
    <cellStyle name="Followed Hyperlink" xfId="33342" builtinId="9" hidden="1"/>
    <cellStyle name="Followed Hyperlink" xfId="33343" builtinId="9" hidden="1"/>
    <cellStyle name="Followed Hyperlink" xfId="33344" builtinId="9" hidden="1"/>
    <cellStyle name="Followed Hyperlink" xfId="33345" builtinId="9" hidden="1"/>
    <cellStyle name="Followed Hyperlink" xfId="33346" builtinId="9" hidden="1"/>
    <cellStyle name="Followed Hyperlink" xfId="33347" builtinId="9" hidden="1"/>
    <cellStyle name="Followed Hyperlink" xfId="33348" builtinId="9" hidden="1"/>
    <cellStyle name="Followed Hyperlink" xfId="33349" builtinId="9" hidden="1"/>
    <cellStyle name="Followed Hyperlink" xfId="33350" builtinId="9" hidden="1"/>
    <cellStyle name="Followed Hyperlink" xfId="33351" builtinId="9" hidden="1"/>
    <cellStyle name="Followed Hyperlink" xfId="33352" builtinId="9" hidden="1"/>
    <cellStyle name="Followed Hyperlink" xfId="33159" builtinId="9" hidden="1"/>
    <cellStyle name="Followed Hyperlink" xfId="33175" builtinId="9" hidden="1"/>
    <cellStyle name="Followed Hyperlink" xfId="33178" builtinId="9" hidden="1"/>
    <cellStyle name="Followed Hyperlink" xfId="33099" builtinId="9" hidden="1"/>
    <cellStyle name="Followed Hyperlink" xfId="33097" builtinId="9" hidden="1"/>
    <cellStyle name="Followed Hyperlink" xfId="33182" builtinId="9" hidden="1"/>
    <cellStyle name="Followed Hyperlink" xfId="33174" builtinId="9" hidden="1"/>
    <cellStyle name="Followed Hyperlink" xfId="33184" builtinId="9" hidden="1"/>
    <cellStyle name="Followed Hyperlink" xfId="33185" builtinId="9" hidden="1"/>
    <cellStyle name="Followed Hyperlink" xfId="33179" builtinId="9" hidden="1"/>
    <cellStyle name="Followed Hyperlink" xfId="33176" builtinId="9" hidden="1"/>
    <cellStyle name="Followed Hyperlink" xfId="33181" builtinId="9" hidden="1"/>
    <cellStyle name="Followed Hyperlink" xfId="33206" builtinId="9" hidden="1"/>
    <cellStyle name="Followed Hyperlink" xfId="33199" builtinId="9" hidden="1"/>
    <cellStyle name="Followed Hyperlink" xfId="33192" builtinId="9" hidden="1"/>
    <cellStyle name="Followed Hyperlink" xfId="33208" builtinId="9" hidden="1"/>
    <cellStyle name="Followed Hyperlink" xfId="33197" builtinId="9" hidden="1"/>
    <cellStyle name="Followed Hyperlink" xfId="33180" builtinId="9" hidden="1"/>
    <cellStyle name="Followed Hyperlink" xfId="33194" builtinId="9" hidden="1"/>
    <cellStyle name="Followed Hyperlink" xfId="33100" builtinId="9" hidden="1"/>
    <cellStyle name="Followed Hyperlink" xfId="33203" builtinId="9" hidden="1"/>
    <cellStyle name="Followed Hyperlink" xfId="33196" builtinId="9" hidden="1"/>
    <cellStyle name="Followed Hyperlink" xfId="33098" builtinId="9" hidden="1"/>
    <cellStyle name="Followed Hyperlink" xfId="33201" builtinId="9" hidden="1"/>
    <cellStyle name="Followed Hyperlink" xfId="33198" builtinId="9" hidden="1"/>
    <cellStyle name="Followed Hyperlink" xfId="33191" builtinId="9" hidden="1"/>
    <cellStyle name="Followed Hyperlink" xfId="33207" builtinId="9" hidden="1"/>
    <cellStyle name="Followed Hyperlink" xfId="33200" builtinId="9" hidden="1"/>
    <cellStyle name="Followed Hyperlink" xfId="33190" builtinId="9" hidden="1"/>
    <cellStyle name="Followed Hyperlink" xfId="33202" builtinId="9" hidden="1"/>
    <cellStyle name="Followed Hyperlink" xfId="33195" builtinId="9" hidden="1"/>
    <cellStyle name="Followed Hyperlink" xfId="33189" builtinId="9" hidden="1"/>
    <cellStyle name="Followed Hyperlink" xfId="33204" builtinId="9" hidden="1"/>
    <cellStyle name="Followed Hyperlink" xfId="33193" builtinId="9" hidden="1"/>
    <cellStyle name="Followed Hyperlink" xfId="33205" builtinId="9" hidden="1"/>
    <cellStyle name="Followed Hyperlink" xfId="33353" builtinId="9" hidden="1"/>
    <cellStyle name="Followed Hyperlink" xfId="33354" builtinId="9" hidden="1"/>
    <cellStyle name="Followed Hyperlink" xfId="33355" builtinId="9" hidden="1"/>
    <cellStyle name="Followed Hyperlink" xfId="33356" builtinId="9" hidden="1"/>
    <cellStyle name="Followed Hyperlink" xfId="33357" builtinId="9" hidden="1"/>
    <cellStyle name="Followed Hyperlink" xfId="33358" builtinId="9" hidden="1"/>
    <cellStyle name="Followed Hyperlink" xfId="33359" builtinId="9" hidden="1"/>
    <cellStyle name="Followed Hyperlink" xfId="33360" builtinId="9" hidden="1"/>
    <cellStyle name="Followed Hyperlink" xfId="33361" builtinId="9" hidden="1"/>
    <cellStyle name="Followed Hyperlink" xfId="33362" builtinId="9" hidden="1"/>
    <cellStyle name="Followed Hyperlink" xfId="33363" builtinId="9" hidden="1"/>
    <cellStyle name="Followed Hyperlink" xfId="33364" builtinId="9" hidden="1"/>
    <cellStyle name="Followed Hyperlink" xfId="33365" builtinId="9" hidden="1"/>
    <cellStyle name="Followed Hyperlink" xfId="33366" builtinId="9" hidden="1"/>
    <cellStyle name="Followed Hyperlink" xfId="33367" builtinId="9" hidden="1"/>
    <cellStyle name="Followed Hyperlink" xfId="33368" builtinId="9" hidden="1"/>
    <cellStyle name="Followed Hyperlink" xfId="33369" builtinId="9" hidden="1"/>
    <cellStyle name="Followed Hyperlink" xfId="33370" builtinId="9" hidden="1"/>
    <cellStyle name="Followed Hyperlink" xfId="33371" builtinId="9" hidden="1"/>
    <cellStyle name="Followed Hyperlink" xfId="33372" builtinId="9" hidden="1"/>
    <cellStyle name="Followed Hyperlink" xfId="33373" builtinId="9" hidden="1"/>
    <cellStyle name="Followed Hyperlink" xfId="33374" builtinId="9" hidden="1"/>
    <cellStyle name="Followed Hyperlink" xfId="33376" builtinId="9" hidden="1"/>
    <cellStyle name="Followed Hyperlink" xfId="33377" builtinId="9" hidden="1"/>
    <cellStyle name="Followed Hyperlink" xfId="33378" builtinId="9" hidden="1"/>
    <cellStyle name="Followed Hyperlink" xfId="33379" builtinId="9" hidden="1"/>
    <cellStyle name="Followed Hyperlink" xfId="33380" builtinId="9" hidden="1"/>
    <cellStyle name="Followed Hyperlink" xfId="33381" builtinId="9" hidden="1"/>
    <cellStyle name="Followed Hyperlink" xfId="33382" builtinId="9" hidden="1"/>
    <cellStyle name="Followed Hyperlink" xfId="33383" builtinId="9" hidden="1"/>
    <cellStyle name="Followed Hyperlink" xfId="33384" builtinId="9" hidden="1"/>
    <cellStyle name="Followed Hyperlink" xfId="33385" builtinId="9" hidden="1"/>
    <cellStyle name="Followed Hyperlink" xfId="33386" builtinId="9" hidden="1"/>
    <cellStyle name="Followed Hyperlink" xfId="33387" builtinId="9" hidden="1"/>
    <cellStyle name="Followed Hyperlink" xfId="33388" builtinId="9" hidden="1"/>
    <cellStyle name="Followed Hyperlink" xfId="33389" builtinId="9" hidden="1"/>
    <cellStyle name="Followed Hyperlink" xfId="33424" builtinId="9" hidden="1"/>
    <cellStyle name="Followed Hyperlink" xfId="33423" builtinId="9" hidden="1"/>
    <cellStyle name="Followed Hyperlink" xfId="33186" builtinId="9" hidden="1"/>
    <cellStyle name="Followed Hyperlink" xfId="33187" builtinId="9" hidden="1"/>
    <cellStyle name="Followed Hyperlink" xfId="33398" builtinId="9" hidden="1"/>
    <cellStyle name="Followed Hyperlink" xfId="33396" builtinId="9" hidden="1"/>
    <cellStyle name="Followed Hyperlink" xfId="33375" builtinId="9" hidden="1"/>
    <cellStyle name="Followed Hyperlink" xfId="33393" builtinId="9" hidden="1"/>
    <cellStyle name="Followed Hyperlink" xfId="33392" builtinId="9" hidden="1"/>
    <cellStyle name="Followed Hyperlink" xfId="33391" builtinId="9" hidden="1"/>
    <cellStyle name="Followed Hyperlink" xfId="33390" builtinId="9" hidden="1"/>
    <cellStyle name="Followed Hyperlink" xfId="33394" builtinId="9" hidden="1"/>
    <cellStyle name="Followed Hyperlink" xfId="33400" builtinId="9" hidden="1"/>
    <cellStyle name="Followed Hyperlink" xfId="33399" builtinId="9" hidden="1"/>
    <cellStyle name="Followed Hyperlink" xfId="33397" builtinId="9" hidden="1"/>
    <cellStyle name="Followed Hyperlink" xfId="33395" builtinId="9" hidden="1"/>
    <cellStyle name="Followed Hyperlink" xfId="33419" builtinId="9" hidden="1"/>
    <cellStyle name="Followed Hyperlink" xfId="33415" builtinId="9" hidden="1"/>
    <cellStyle name="Followed Hyperlink" xfId="33411" builtinId="9" hidden="1"/>
    <cellStyle name="Followed Hyperlink" xfId="33407" builtinId="9" hidden="1"/>
    <cellStyle name="Followed Hyperlink" xfId="33403" builtinId="9" hidden="1"/>
    <cellStyle name="Followed Hyperlink" xfId="33183" builtinId="9" hidden="1"/>
    <cellStyle name="Followed Hyperlink" xfId="33422" builtinId="9" hidden="1"/>
    <cellStyle name="Followed Hyperlink" xfId="33418" builtinId="9" hidden="1"/>
    <cellStyle name="Followed Hyperlink" xfId="33414" builtinId="9" hidden="1"/>
    <cellStyle name="Followed Hyperlink" xfId="33410" builtinId="9" hidden="1"/>
    <cellStyle name="Followed Hyperlink" xfId="33406" builtinId="9" hidden="1"/>
    <cellStyle name="Followed Hyperlink" xfId="33402" builtinId="9" hidden="1"/>
    <cellStyle name="Followed Hyperlink" xfId="33421" builtinId="9" hidden="1"/>
    <cellStyle name="Followed Hyperlink" xfId="33417" builtinId="9" hidden="1"/>
    <cellStyle name="Followed Hyperlink" xfId="33413" builtinId="9" hidden="1"/>
    <cellStyle name="Followed Hyperlink" xfId="33409" builtinId="9" hidden="1"/>
    <cellStyle name="Followed Hyperlink" xfId="33405" builtinId="9" hidden="1"/>
    <cellStyle name="Followed Hyperlink" xfId="33425" builtinId="9" hidden="1"/>
    <cellStyle name="Followed Hyperlink" xfId="33177" builtinId="9" hidden="1"/>
    <cellStyle name="Followed Hyperlink" xfId="33420" builtinId="9" hidden="1"/>
    <cellStyle name="Followed Hyperlink" xfId="33416" builtinId="9" hidden="1"/>
    <cellStyle name="Followed Hyperlink" xfId="33412" builtinId="9" hidden="1"/>
    <cellStyle name="Followed Hyperlink" xfId="33408" builtinId="9" hidden="1"/>
    <cellStyle name="Followed Hyperlink" xfId="33404" builtinId="9" hidden="1"/>
    <cellStyle name="Followed Hyperlink" xfId="33401" builtinId="9" hidden="1"/>
    <cellStyle name="Followed Hyperlink" xfId="33426" builtinId="9" hidden="1"/>
    <cellStyle name="Followed Hyperlink" xfId="33427" builtinId="9" hidden="1"/>
    <cellStyle name="Followed Hyperlink" xfId="33428" builtinId="9" hidden="1"/>
    <cellStyle name="Followed Hyperlink" xfId="33429" builtinId="9" hidden="1"/>
    <cellStyle name="Followed Hyperlink" xfId="33430" builtinId="9" hidden="1"/>
    <cellStyle name="Followed Hyperlink" xfId="33431" builtinId="9" hidden="1"/>
    <cellStyle name="Followed Hyperlink" xfId="33432" builtinId="9" hidden="1"/>
    <cellStyle name="Followed Hyperlink" xfId="33433" builtinId="9" hidden="1"/>
    <cellStyle name="Followed Hyperlink" xfId="33434" builtinId="9" hidden="1"/>
    <cellStyle name="Followed Hyperlink" xfId="33435" builtinId="9" hidden="1"/>
    <cellStyle name="Followed Hyperlink" xfId="33436" builtinId="9" hidden="1"/>
    <cellStyle name="Followed Hyperlink" xfId="33437" builtinId="9" hidden="1"/>
    <cellStyle name="Followed Hyperlink" xfId="33438" builtinId="9" hidden="1"/>
    <cellStyle name="Followed Hyperlink" xfId="33439" builtinId="9" hidden="1"/>
    <cellStyle name="Followed Hyperlink" xfId="33440" builtinId="9" hidden="1"/>
    <cellStyle name="Followed Hyperlink" xfId="33441" builtinId="9" hidden="1"/>
    <cellStyle name="Followed Hyperlink" xfId="33442" builtinId="9" hidden="1"/>
    <cellStyle name="Followed Hyperlink" xfId="33443" builtinId="9" hidden="1"/>
    <cellStyle name="Followed Hyperlink" xfId="33444" builtinId="9" hidden="1"/>
    <cellStyle name="Followed Hyperlink" xfId="33445" builtinId="9" hidden="1"/>
    <cellStyle name="Followed Hyperlink" xfId="33446" builtinId="9" hidden="1"/>
    <cellStyle name="Followed Hyperlink" xfId="33447" builtinId="9" hidden="1"/>
    <cellStyle name="Followed Hyperlink" xfId="33448" builtinId="9" hidden="1"/>
    <cellStyle name="Followed Hyperlink" xfId="33449" builtinId="9" hidden="1"/>
    <cellStyle name="Followed Hyperlink" xfId="33450" builtinId="9" hidden="1"/>
    <cellStyle name="Followed Hyperlink" xfId="33451" builtinId="9" hidden="1"/>
    <cellStyle name="Followed Hyperlink" xfId="33452" builtinId="9" hidden="1"/>
    <cellStyle name="Followed Hyperlink" xfId="33453" builtinId="9" hidden="1"/>
    <cellStyle name="Followed Hyperlink" xfId="33454" builtinId="9" hidden="1"/>
    <cellStyle name="Followed Hyperlink" xfId="33455" builtinId="9" hidden="1"/>
    <cellStyle name="Followed Hyperlink" xfId="33456" builtinId="9" hidden="1"/>
    <cellStyle name="Followed Hyperlink" xfId="33459" builtinId="9" hidden="1"/>
    <cellStyle name="Followed Hyperlink" xfId="33460" builtinId="9" hidden="1"/>
    <cellStyle name="Followed Hyperlink" xfId="33461" builtinId="9" hidden="1"/>
    <cellStyle name="Followed Hyperlink" xfId="33462" builtinId="9" hidden="1"/>
    <cellStyle name="Followed Hyperlink" xfId="33463" builtinId="9" hidden="1"/>
    <cellStyle name="Followed Hyperlink" xfId="33464" builtinId="9" hidden="1"/>
    <cellStyle name="Followed Hyperlink" xfId="33465" builtinId="9" hidden="1"/>
    <cellStyle name="Followed Hyperlink" xfId="33466" builtinId="9" hidden="1"/>
    <cellStyle name="Followed Hyperlink" xfId="33467" builtinId="9" hidden="1"/>
    <cellStyle name="Followed Hyperlink" xfId="33468" builtinId="9" hidden="1"/>
    <cellStyle name="Followed Hyperlink" xfId="33469" builtinId="9" hidden="1"/>
    <cellStyle name="Followed Hyperlink" xfId="33470" builtinId="9" hidden="1"/>
    <cellStyle name="Followed Hyperlink" xfId="33471" builtinId="9" hidden="1"/>
    <cellStyle name="Followed Hyperlink" xfId="33472" builtinId="9" hidden="1"/>
    <cellStyle name="Followed Hyperlink" xfId="33473" builtinId="9" hidden="1"/>
    <cellStyle name="Followed Hyperlink" xfId="33474" builtinId="9" hidden="1"/>
    <cellStyle name="Followed Hyperlink" xfId="33475" builtinId="9" hidden="1"/>
    <cellStyle name="Followed Hyperlink" xfId="33476" builtinId="9" hidden="1"/>
    <cellStyle name="Followed Hyperlink" xfId="33477" builtinId="9" hidden="1"/>
    <cellStyle name="Followed Hyperlink" xfId="33478" builtinId="9" hidden="1"/>
    <cellStyle name="Followed Hyperlink" xfId="33479" builtinId="9" hidden="1"/>
    <cellStyle name="Followed Hyperlink" xfId="33480" builtinId="9" hidden="1"/>
    <cellStyle name="Followed Hyperlink" xfId="33481" builtinId="9" hidden="1"/>
    <cellStyle name="Followed Hyperlink" xfId="33482" builtinId="9" hidden="1"/>
    <cellStyle name="Followed Hyperlink" xfId="33483" builtinId="9" hidden="1"/>
    <cellStyle name="Followed Hyperlink" xfId="33484" builtinId="9" hidden="1"/>
    <cellStyle name="Followed Hyperlink" xfId="33485" builtinId="9" hidden="1"/>
    <cellStyle name="Followed Hyperlink" xfId="33486" builtinId="9" hidden="1"/>
    <cellStyle name="Followed Hyperlink" xfId="33487" builtinId="9" hidden="1"/>
    <cellStyle name="Followed Hyperlink" xfId="33488" builtinId="9" hidden="1"/>
    <cellStyle name="Followed Hyperlink" xfId="33489" builtinId="9" hidden="1"/>
    <cellStyle name="Followed Hyperlink" xfId="33490" builtinId="9" hidden="1"/>
    <cellStyle name="Followed Hyperlink" xfId="33491" builtinId="9" hidden="1"/>
    <cellStyle name="Followed Hyperlink" xfId="33492" builtinId="9" hidden="1"/>
    <cellStyle name="Followed Hyperlink" xfId="33493" builtinId="9" hidden="1"/>
    <cellStyle name="Followed Hyperlink" xfId="33494" builtinId="9" hidden="1"/>
    <cellStyle name="Followed Hyperlink" xfId="33495" builtinId="9" hidden="1"/>
    <cellStyle name="Followed Hyperlink" xfId="33496" builtinId="9" hidden="1"/>
    <cellStyle name="Followed Hyperlink" xfId="33497" builtinId="9" hidden="1"/>
    <cellStyle name="Followed Hyperlink" xfId="33498" builtinId="9" hidden="1"/>
    <cellStyle name="Followed Hyperlink" xfId="33499" builtinId="9" hidden="1"/>
    <cellStyle name="Followed Hyperlink" xfId="33500" builtinId="9" hidden="1"/>
    <cellStyle name="Followed Hyperlink" xfId="33501" builtinId="9" hidden="1"/>
    <cellStyle name="Followed Hyperlink" xfId="33502" builtinId="9" hidden="1"/>
    <cellStyle name="Followed Hyperlink" xfId="33503" builtinId="9" hidden="1"/>
    <cellStyle name="Followed Hyperlink" xfId="33504" builtinId="9" hidden="1"/>
    <cellStyle name="Followed Hyperlink" xfId="33505" builtinId="9" hidden="1"/>
    <cellStyle name="Followed Hyperlink" xfId="33506" builtinId="9" hidden="1"/>
    <cellStyle name="Followed Hyperlink" xfId="33507" builtinId="9" hidden="1"/>
    <cellStyle name="Followed Hyperlink" xfId="33508" builtinId="9" hidden="1"/>
    <cellStyle name="Followed Hyperlink" xfId="33509" builtinId="9" hidden="1"/>
    <cellStyle name="Followed Hyperlink" xfId="33510" builtinId="9" hidden="1"/>
    <cellStyle name="Followed Hyperlink" xfId="33511" builtinId="9" hidden="1"/>
    <cellStyle name="Followed Hyperlink" xfId="33512" builtinId="9" hidden="1"/>
    <cellStyle name="Followed Hyperlink" xfId="33513" builtinId="9" hidden="1"/>
    <cellStyle name="Followed Hyperlink" xfId="33514" builtinId="9" hidden="1"/>
    <cellStyle name="Followed Hyperlink" xfId="33515" builtinId="9" hidden="1"/>
    <cellStyle name="Followed Hyperlink" xfId="33516" builtinId="9" hidden="1"/>
    <cellStyle name="Followed Hyperlink" xfId="33517" builtinId="9" hidden="1"/>
    <cellStyle name="Followed Hyperlink" xfId="33518" builtinId="9" hidden="1"/>
    <cellStyle name="Followed Hyperlink" xfId="33519" builtinId="9" hidden="1"/>
    <cellStyle name="Followed Hyperlink" xfId="33520" builtinId="9" hidden="1"/>
    <cellStyle name="Followed Hyperlink" xfId="33521" builtinId="9" hidden="1"/>
    <cellStyle name="Followed Hyperlink" xfId="33522" builtinId="9" hidden="1"/>
    <cellStyle name="Followed Hyperlink" xfId="33523" builtinId="9" hidden="1"/>
    <cellStyle name="Followed Hyperlink" xfId="33524" builtinId="9" hidden="1"/>
    <cellStyle name="Followed Hyperlink" xfId="33525" builtinId="9" hidden="1"/>
    <cellStyle name="Followed Hyperlink" xfId="33526" builtinId="9" hidden="1"/>
    <cellStyle name="Followed Hyperlink" xfId="33527" builtinId="9" hidden="1"/>
    <cellStyle name="Followed Hyperlink" xfId="33528" builtinId="9" hidden="1"/>
    <cellStyle name="Followed Hyperlink" xfId="33529" builtinId="9" hidden="1"/>
    <cellStyle name="Followed Hyperlink" xfId="33530" builtinId="9" hidden="1"/>
    <cellStyle name="Followed Hyperlink" xfId="33689" builtinId="9" hidden="1"/>
    <cellStyle name="Followed Hyperlink" xfId="33690" builtinId="9" hidden="1"/>
    <cellStyle name="Followed Hyperlink" xfId="33691" builtinId="9" hidden="1"/>
    <cellStyle name="Followed Hyperlink" xfId="33692" builtinId="9" hidden="1"/>
    <cellStyle name="Followed Hyperlink" xfId="33693" builtinId="9" hidden="1"/>
    <cellStyle name="Followed Hyperlink" xfId="33694" builtinId="9" hidden="1"/>
    <cellStyle name="Followed Hyperlink" xfId="33695" builtinId="9" hidden="1"/>
    <cellStyle name="Followed Hyperlink" xfId="33696" builtinId="9" hidden="1"/>
    <cellStyle name="Followed Hyperlink" xfId="33697" builtinId="9" hidden="1"/>
    <cellStyle name="Followed Hyperlink" xfId="33698" builtinId="9" hidden="1"/>
    <cellStyle name="Followed Hyperlink" xfId="33699" builtinId="9" hidden="1"/>
    <cellStyle name="Followed Hyperlink" xfId="33700" builtinId="9" hidden="1"/>
    <cellStyle name="Followed Hyperlink" xfId="33701" builtinId="9" hidden="1"/>
    <cellStyle name="Followed Hyperlink" xfId="33702" builtinId="9" hidden="1"/>
    <cellStyle name="Followed Hyperlink" xfId="33703" builtinId="9" hidden="1"/>
    <cellStyle name="Followed Hyperlink" xfId="33704" builtinId="9" hidden="1"/>
    <cellStyle name="Followed Hyperlink" xfId="33705" builtinId="9" hidden="1"/>
    <cellStyle name="Followed Hyperlink" xfId="33706" builtinId="9" hidden="1"/>
    <cellStyle name="Followed Hyperlink" xfId="33707" builtinId="9" hidden="1"/>
    <cellStyle name="Followed Hyperlink" xfId="33708" builtinId="9" hidden="1"/>
    <cellStyle name="Followed Hyperlink" xfId="33709" builtinId="9" hidden="1"/>
    <cellStyle name="Followed Hyperlink" xfId="33710" builtinId="9" hidden="1"/>
    <cellStyle name="Followed Hyperlink" xfId="33711" builtinId="9" hidden="1"/>
    <cellStyle name="Followed Hyperlink" xfId="33712" builtinId="9" hidden="1"/>
    <cellStyle name="Followed Hyperlink" xfId="33713" builtinId="9" hidden="1"/>
    <cellStyle name="Followed Hyperlink" xfId="33714" builtinId="9" hidden="1"/>
    <cellStyle name="Followed Hyperlink" xfId="33715" builtinId="9" hidden="1"/>
    <cellStyle name="Followed Hyperlink" xfId="33716" builtinId="9" hidden="1"/>
    <cellStyle name="Followed Hyperlink" xfId="33717" builtinId="9" hidden="1"/>
    <cellStyle name="Followed Hyperlink" xfId="33718" builtinId="9" hidden="1"/>
    <cellStyle name="Followed Hyperlink" xfId="33719" builtinId="9" hidden="1"/>
    <cellStyle name="Followed Hyperlink" xfId="33720" builtinId="9" hidden="1"/>
    <cellStyle name="Followed Hyperlink" xfId="33721" builtinId="9" hidden="1"/>
    <cellStyle name="Followed Hyperlink" xfId="33722" builtinId="9" hidden="1"/>
    <cellStyle name="Followed Hyperlink" xfId="33723" builtinId="9" hidden="1"/>
    <cellStyle name="Followed Hyperlink" xfId="33724" builtinId="9" hidden="1"/>
    <cellStyle name="Followed Hyperlink" xfId="33725" builtinId="9" hidden="1"/>
    <cellStyle name="Followed Hyperlink" xfId="33726" builtinId="9" hidden="1"/>
    <cellStyle name="Followed Hyperlink" xfId="33727" builtinId="9" hidden="1"/>
    <cellStyle name="Followed Hyperlink" xfId="33728" builtinId="9" hidden="1"/>
    <cellStyle name="Followed Hyperlink" xfId="33729" builtinId="9" hidden="1"/>
    <cellStyle name="Followed Hyperlink" xfId="33730" builtinId="9" hidden="1"/>
    <cellStyle name="Followed Hyperlink" xfId="33731" builtinId="9" hidden="1"/>
    <cellStyle name="Followed Hyperlink" xfId="33732" builtinId="9" hidden="1"/>
    <cellStyle name="Followed Hyperlink" xfId="33733" builtinId="9" hidden="1"/>
    <cellStyle name="Followed Hyperlink" xfId="33734" builtinId="9" hidden="1"/>
    <cellStyle name="Followed Hyperlink" xfId="33735" builtinId="9" hidden="1"/>
    <cellStyle name="Followed Hyperlink" xfId="33736" builtinId="9" hidden="1"/>
    <cellStyle name="Followed Hyperlink" xfId="33737" builtinId="9" hidden="1"/>
    <cellStyle name="Followed Hyperlink" xfId="33738" builtinId="9" hidden="1"/>
    <cellStyle name="Followed Hyperlink" xfId="33739" builtinId="9" hidden="1"/>
    <cellStyle name="Followed Hyperlink" xfId="33740" builtinId="9" hidden="1"/>
    <cellStyle name="Followed Hyperlink" xfId="33741" builtinId="9" hidden="1"/>
    <cellStyle name="Followed Hyperlink" xfId="33742" builtinId="9" hidden="1"/>
    <cellStyle name="Followed Hyperlink" xfId="33743" builtinId="9" hidden="1"/>
    <cellStyle name="Followed Hyperlink" xfId="33744" builtinId="9" hidden="1"/>
    <cellStyle name="Followed Hyperlink" xfId="33745" builtinId="9" hidden="1"/>
    <cellStyle name="Followed Hyperlink" xfId="33746" builtinId="9" hidden="1"/>
    <cellStyle name="Followed Hyperlink" xfId="33747" builtinId="9" hidden="1"/>
    <cellStyle name="Followed Hyperlink" xfId="33748" builtinId="9" hidden="1"/>
    <cellStyle name="Followed Hyperlink" xfId="33749" builtinId="9" hidden="1"/>
    <cellStyle name="Followed Hyperlink" xfId="33750" builtinId="9" hidden="1"/>
    <cellStyle name="Followed Hyperlink" xfId="33751" builtinId="9" hidden="1"/>
    <cellStyle name="Followed Hyperlink" xfId="33752" builtinId="9" hidden="1"/>
    <cellStyle name="Followed Hyperlink" xfId="33753" builtinId="9" hidden="1"/>
    <cellStyle name="Followed Hyperlink" xfId="33754" builtinId="9" hidden="1"/>
    <cellStyle name="Followed Hyperlink" xfId="33755" builtinId="9" hidden="1"/>
    <cellStyle name="Followed Hyperlink" xfId="33756" builtinId="9" hidden="1"/>
    <cellStyle name="Followed Hyperlink" xfId="33757" builtinId="9" hidden="1"/>
    <cellStyle name="Followed Hyperlink" xfId="33758" builtinId="9" hidden="1"/>
    <cellStyle name="Followed Hyperlink" xfId="33759" builtinId="9" hidden="1"/>
    <cellStyle name="Followed Hyperlink" xfId="33760" builtinId="9" hidden="1"/>
    <cellStyle name="Followed Hyperlink" xfId="33794" builtinId="9" hidden="1"/>
    <cellStyle name="Followed Hyperlink" xfId="33795" builtinId="9" hidden="1"/>
    <cellStyle name="Followed Hyperlink" xfId="33796" builtinId="9" hidden="1"/>
    <cellStyle name="Followed Hyperlink" xfId="33797" builtinId="9" hidden="1"/>
    <cellStyle name="Followed Hyperlink" xfId="33798" builtinId="9" hidden="1"/>
    <cellStyle name="Followed Hyperlink" xfId="33799" builtinId="9" hidden="1"/>
    <cellStyle name="Followed Hyperlink" xfId="33800" builtinId="9" hidden="1"/>
    <cellStyle name="Followed Hyperlink" xfId="33801" builtinId="9" hidden="1"/>
    <cellStyle name="Followed Hyperlink" xfId="33802" builtinId="9" hidden="1"/>
    <cellStyle name="Followed Hyperlink" xfId="33803" builtinId="9" hidden="1"/>
    <cellStyle name="Followed Hyperlink" xfId="33804" builtinId="9" hidden="1"/>
    <cellStyle name="Followed Hyperlink" xfId="33805" builtinId="9" hidden="1"/>
    <cellStyle name="Followed Hyperlink" xfId="33806" builtinId="9" hidden="1"/>
    <cellStyle name="Followed Hyperlink" xfId="33807" builtinId="9" hidden="1"/>
    <cellStyle name="Followed Hyperlink" xfId="33808" builtinId="9" hidden="1"/>
    <cellStyle name="Followed Hyperlink" xfId="33809" builtinId="9" hidden="1"/>
    <cellStyle name="Followed Hyperlink" xfId="33810" builtinId="9" hidden="1"/>
    <cellStyle name="Followed Hyperlink" xfId="33811" builtinId="9" hidden="1"/>
    <cellStyle name="Followed Hyperlink" xfId="33812" builtinId="9" hidden="1"/>
    <cellStyle name="Followed Hyperlink" xfId="33813" builtinId="9" hidden="1"/>
    <cellStyle name="Followed Hyperlink" xfId="33814" builtinId="9" hidden="1"/>
    <cellStyle name="Followed Hyperlink" xfId="33815" builtinId="9" hidden="1"/>
    <cellStyle name="Followed Hyperlink" xfId="33816" builtinId="9" hidden="1"/>
    <cellStyle name="Followed Hyperlink" xfId="33817" builtinId="9" hidden="1"/>
    <cellStyle name="Followed Hyperlink" xfId="33818" builtinId="9" hidden="1"/>
    <cellStyle name="Followed Hyperlink" xfId="33819" builtinId="9" hidden="1"/>
    <cellStyle name="Followed Hyperlink" xfId="33820" builtinId="9" hidden="1"/>
    <cellStyle name="Followed Hyperlink" xfId="33821" builtinId="9" hidden="1"/>
    <cellStyle name="Followed Hyperlink" xfId="33822" builtinId="9" hidden="1"/>
    <cellStyle name="Followed Hyperlink" xfId="33823" builtinId="9" hidden="1"/>
    <cellStyle name="Followed Hyperlink" xfId="33824" builtinId="9" hidden="1"/>
    <cellStyle name="Followed Hyperlink" xfId="33825" builtinId="9" hidden="1"/>
    <cellStyle name="Followed Hyperlink" xfId="33826" builtinId="9" hidden="1"/>
    <cellStyle name="Followed Hyperlink" xfId="33827" builtinId="9" hidden="1"/>
    <cellStyle name="Followed Hyperlink" xfId="33828" builtinId="9" hidden="1"/>
    <cellStyle name="Followed Hyperlink" xfId="33829" builtinId="9" hidden="1"/>
    <cellStyle name="Followed Hyperlink" xfId="33830" builtinId="9" hidden="1"/>
    <cellStyle name="Followed Hyperlink" xfId="33831" builtinId="9" hidden="1"/>
    <cellStyle name="Followed Hyperlink" xfId="33832" builtinId="9" hidden="1"/>
    <cellStyle name="Followed Hyperlink" xfId="33833" builtinId="9" hidden="1"/>
    <cellStyle name="Followed Hyperlink" xfId="33834" builtinId="9" hidden="1"/>
    <cellStyle name="Followed Hyperlink" xfId="33835" builtinId="9" hidden="1"/>
    <cellStyle name="Followed Hyperlink" xfId="33836" builtinId="9" hidden="1"/>
    <cellStyle name="Followed Hyperlink" xfId="33837" builtinId="9" hidden="1"/>
    <cellStyle name="Followed Hyperlink" xfId="33838" builtinId="9" hidden="1"/>
    <cellStyle name="Followed Hyperlink" xfId="33839" builtinId="9" hidden="1"/>
    <cellStyle name="Followed Hyperlink" xfId="33840" builtinId="9" hidden="1"/>
    <cellStyle name="Followed Hyperlink" xfId="33841" builtinId="9" hidden="1"/>
    <cellStyle name="Followed Hyperlink" xfId="33842" builtinId="9" hidden="1"/>
    <cellStyle name="Followed Hyperlink" xfId="33843" builtinId="9" hidden="1"/>
    <cellStyle name="Followed Hyperlink" xfId="33844" builtinId="9" hidden="1"/>
    <cellStyle name="Followed Hyperlink" xfId="33845" builtinId="9" hidden="1"/>
    <cellStyle name="Followed Hyperlink" xfId="33846" builtinId="9" hidden="1"/>
    <cellStyle name="Followed Hyperlink" xfId="33847" builtinId="9" hidden="1"/>
    <cellStyle name="Followed Hyperlink" xfId="33848" builtinId="9" hidden="1"/>
    <cellStyle name="Followed Hyperlink" xfId="33849" builtinId="9" hidden="1"/>
    <cellStyle name="Followed Hyperlink" xfId="33850" builtinId="9" hidden="1"/>
    <cellStyle name="Followed Hyperlink" xfId="33851" builtinId="9" hidden="1"/>
    <cellStyle name="Followed Hyperlink" xfId="33852" builtinId="9" hidden="1"/>
    <cellStyle name="Followed Hyperlink" xfId="33853" builtinId="9" hidden="1"/>
    <cellStyle name="Followed Hyperlink" xfId="33854" builtinId="9" hidden="1"/>
    <cellStyle name="Followed Hyperlink" xfId="33855" builtinId="9" hidden="1"/>
    <cellStyle name="Followed Hyperlink" xfId="33856" builtinId="9" hidden="1"/>
    <cellStyle name="Followed Hyperlink" xfId="33857" builtinId="9" hidden="1"/>
    <cellStyle name="Followed Hyperlink" xfId="33858" builtinId="9" hidden="1"/>
    <cellStyle name="Followed Hyperlink" xfId="33859" builtinId="9" hidden="1"/>
    <cellStyle name="Followed Hyperlink" xfId="33860" builtinId="9" hidden="1"/>
    <cellStyle name="Followed Hyperlink" xfId="33861" builtinId="9" hidden="1"/>
    <cellStyle name="Followed Hyperlink" xfId="33862" builtinId="9" hidden="1"/>
    <cellStyle name="Followed Hyperlink" xfId="33863" builtinId="9" hidden="1"/>
    <cellStyle name="Followed Hyperlink" xfId="33864" builtinId="9" hidden="1"/>
    <cellStyle name="Followed Hyperlink" xfId="33865" builtinId="9" hidden="1"/>
    <cellStyle name="Followed Hyperlink" xfId="33766" builtinId="9" hidden="1"/>
    <cellStyle name="Followed Hyperlink" xfId="33771" builtinId="9" hidden="1"/>
    <cellStyle name="Followed Hyperlink" xfId="33763" builtinId="9" hidden="1"/>
    <cellStyle name="Followed Hyperlink" xfId="33772" builtinId="9" hidden="1"/>
    <cellStyle name="Followed Hyperlink" xfId="33762" builtinId="9" hidden="1"/>
    <cellStyle name="Followed Hyperlink" xfId="33769" builtinId="9" hidden="1"/>
    <cellStyle name="Followed Hyperlink" xfId="33688" builtinId="9" hidden="1"/>
    <cellStyle name="Followed Hyperlink" xfId="33768" builtinId="9" hidden="1"/>
    <cellStyle name="Followed Hyperlink" xfId="33761" builtinId="9" hidden="1"/>
    <cellStyle name="Followed Hyperlink" xfId="33767" builtinId="9" hidden="1"/>
    <cellStyle name="Followed Hyperlink" xfId="33790" builtinId="9" hidden="1"/>
    <cellStyle name="Followed Hyperlink" xfId="33770" builtinId="9" hidden="1"/>
    <cellStyle name="Followed Hyperlink" xfId="33765" builtinId="9" hidden="1"/>
    <cellStyle name="Followed Hyperlink" xfId="33764" builtinId="9" hidden="1"/>
    <cellStyle name="Followed Hyperlink" xfId="33773" builtinId="9" hidden="1"/>
    <cellStyle name="Followed Hyperlink" xfId="33787" builtinId="9" hidden="1"/>
    <cellStyle name="Followed Hyperlink" xfId="33785" builtinId="9" hidden="1"/>
    <cellStyle name="Followed Hyperlink" xfId="33778" builtinId="9" hidden="1"/>
    <cellStyle name="Followed Hyperlink" xfId="33793" builtinId="9" hidden="1"/>
    <cellStyle name="Followed Hyperlink" xfId="33783" builtinId="9" hidden="1"/>
    <cellStyle name="Followed Hyperlink" xfId="33868" builtinId="9" hidden="1"/>
    <cellStyle name="Followed Hyperlink" xfId="33776" builtinId="9" hidden="1"/>
    <cellStyle name="Followed Hyperlink" xfId="33791" builtinId="9" hidden="1"/>
    <cellStyle name="Followed Hyperlink" xfId="33788" builtinId="9" hidden="1"/>
    <cellStyle name="Followed Hyperlink" xfId="33782" builtinId="9" hidden="1"/>
    <cellStyle name="Followed Hyperlink" xfId="33687" builtinId="9" hidden="1"/>
    <cellStyle name="Followed Hyperlink" xfId="33867" builtinId="9" hidden="1"/>
    <cellStyle name="Followed Hyperlink" xfId="33780" builtinId="9" hidden="1"/>
    <cellStyle name="Followed Hyperlink" xfId="33777" builtinId="9" hidden="1"/>
    <cellStyle name="Followed Hyperlink" xfId="33792" builtinId="9" hidden="1"/>
    <cellStyle name="Followed Hyperlink" xfId="33786" builtinId="9" hidden="1"/>
    <cellStyle name="Followed Hyperlink" xfId="33775" builtinId="9" hidden="1"/>
    <cellStyle name="Followed Hyperlink" xfId="33866" builtinId="9" hidden="1"/>
    <cellStyle name="Followed Hyperlink" xfId="33784" builtinId="9" hidden="1"/>
    <cellStyle name="Followed Hyperlink" xfId="33781" builtinId="9" hidden="1"/>
    <cellStyle name="Followed Hyperlink" xfId="33774" builtinId="9" hidden="1"/>
    <cellStyle name="Followed Hyperlink" xfId="33789" builtinId="9" hidden="1"/>
    <cellStyle name="Followed Hyperlink" xfId="33779" builtinId="9" hidden="1"/>
    <cellStyle name="Followed Hyperlink" xfId="33869" builtinId="9" hidden="1"/>
    <cellStyle name="Followed Hyperlink" xfId="33870" builtinId="9" hidden="1"/>
    <cellStyle name="Followed Hyperlink" xfId="33871" builtinId="9" hidden="1"/>
    <cellStyle name="Followed Hyperlink" xfId="33872" builtinId="9" hidden="1"/>
    <cellStyle name="Followed Hyperlink" xfId="33873" builtinId="9" hidden="1"/>
    <cellStyle name="Followed Hyperlink" xfId="33874" builtinId="9" hidden="1"/>
    <cellStyle name="Followed Hyperlink" xfId="33875" builtinId="9" hidden="1"/>
    <cellStyle name="Followed Hyperlink" xfId="33876" builtinId="9" hidden="1"/>
    <cellStyle name="Followed Hyperlink" xfId="33877" builtinId="9" hidden="1"/>
    <cellStyle name="Followed Hyperlink" xfId="33878" builtinId="9" hidden="1"/>
    <cellStyle name="Followed Hyperlink" xfId="33879" builtinId="9" hidden="1"/>
    <cellStyle name="Followed Hyperlink" xfId="33880" builtinId="9" hidden="1"/>
    <cellStyle name="Followed Hyperlink" xfId="33881" builtinId="9" hidden="1"/>
    <cellStyle name="Followed Hyperlink" xfId="33882" builtinId="9" hidden="1"/>
    <cellStyle name="Followed Hyperlink" xfId="33883" builtinId="9" hidden="1"/>
    <cellStyle name="Followed Hyperlink" xfId="33884" builtinId="9" hidden="1"/>
    <cellStyle name="Followed Hyperlink" xfId="33885" builtinId="9" hidden="1"/>
    <cellStyle name="Followed Hyperlink" xfId="33886" builtinId="9" hidden="1"/>
    <cellStyle name="Followed Hyperlink" xfId="33887" builtinId="9" hidden="1"/>
    <cellStyle name="Followed Hyperlink" xfId="33888" builtinId="9" hidden="1"/>
    <cellStyle name="Followed Hyperlink" xfId="33889" builtinId="9" hidden="1"/>
    <cellStyle name="Followed Hyperlink" xfId="33890" builtinId="9" hidden="1"/>
    <cellStyle name="Followed Hyperlink" xfId="33891" builtinId="9" hidden="1"/>
    <cellStyle name="Followed Hyperlink" xfId="33892" builtinId="9" hidden="1"/>
    <cellStyle name="Followed Hyperlink" xfId="33893" builtinId="9" hidden="1"/>
    <cellStyle name="Followed Hyperlink" xfId="33894" builtinId="9" hidden="1"/>
    <cellStyle name="Followed Hyperlink" xfId="33895" builtinId="9" hidden="1"/>
    <cellStyle name="Followed Hyperlink" xfId="33896" builtinId="9" hidden="1"/>
    <cellStyle name="Followed Hyperlink" xfId="33897" builtinId="9" hidden="1"/>
    <cellStyle name="Followed Hyperlink" xfId="33898" builtinId="9" hidden="1"/>
    <cellStyle name="Followed Hyperlink" xfId="33899" builtinId="9" hidden="1"/>
    <cellStyle name="Followed Hyperlink" xfId="33900" builtinId="9" hidden="1"/>
    <cellStyle name="Followed Hyperlink" xfId="33901" builtinId="9" hidden="1"/>
    <cellStyle name="Followed Hyperlink" xfId="33902" builtinId="9" hidden="1"/>
    <cellStyle name="Followed Hyperlink" xfId="33907" builtinId="9" hidden="1"/>
    <cellStyle name="Followed Hyperlink" xfId="33908" builtinId="9" hidden="1"/>
    <cellStyle name="Followed Hyperlink" xfId="33909" builtinId="9" hidden="1"/>
    <cellStyle name="Followed Hyperlink" xfId="33910" builtinId="9" hidden="1"/>
    <cellStyle name="Followed Hyperlink" xfId="33911" builtinId="9" hidden="1"/>
    <cellStyle name="Followed Hyperlink" xfId="33912" builtinId="9" hidden="1"/>
    <cellStyle name="Followed Hyperlink" xfId="33913" builtinId="9" hidden="1"/>
    <cellStyle name="Followed Hyperlink" xfId="33914" builtinId="9" hidden="1"/>
    <cellStyle name="Followed Hyperlink" xfId="33915" builtinId="9" hidden="1"/>
    <cellStyle name="Followed Hyperlink" xfId="33916" builtinId="9" hidden="1"/>
    <cellStyle name="Followed Hyperlink" xfId="33917" builtinId="9" hidden="1"/>
    <cellStyle name="Followed Hyperlink" xfId="33918" builtinId="9" hidden="1"/>
    <cellStyle name="Followed Hyperlink" xfId="33919" builtinId="9" hidden="1"/>
    <cellStyle name="Followed Hyperlink" xfId="33920" builtinId="9" hidden="1"/>
    <cellStyle name="Followed Hyperlink" xfId="33921" builtinId="9" hidden="1"/>
    <cellStyle name="Followed Hyperlink" xfId="33922" builtinId="9" hidden="1"/>
    <cellStyle name="Followed Hyperlink" xfId="33923" builtinId="9" hidden="1"/>
    <cellStyle name="Followed Hyperlink" xfId="33924" builtinId="9" hidden="1"/>
    <cellStyle name="Followed Hyperlink" xfId="33925" builtinId="9" hidden="1"/>
    <cellStyle name="Followed Hyperlink" xfId="33926" builtinId="9" hidden="1"/>
    <cellStyle name="Followed Hyperlink" xfId="33927" builtinId="9" hidden="1"/>
    <cellStyle name="Followed Hyperlink" xfId="33928" builtinId="9" hidden="1"/>
    <cellStyle name="Followed Hyperlink" xfId="33929" builtinId="9" hidden="1"/>
    <cellStyle name="Followed Hyperlink" xfId="33930" builtinId="9" hidden="1"/>
    <cellStyle name="Followed Hyperlink" xfId="33931" builtinId="9" hidden="1"/>
    <cellStyle name="Followed Hyperlink" xfId="33932" builtinId="9" hidden="1"/>
    <cellStyle name="Followed Hyperlink" xfId="33933" builtinId="9" hidden="1"/>
    <cellStyle name="Followed Hyperlink" xfId="33934" builtinId="9" hidden="1"/>
    <cellStyle name="Followed Hyperlink" xfId="33935" builtinId="9" hidden="1"/>
    <cellStyle name="Followed Hyperlink" xfId="33936" builtinId="9" hidden="1"/>
    <cellStyle name="Followed Hyperlink" xfId="33937" builtinId="9" hidden="1"/>
    <cellStyle name="Followed Hyperlink" xfId="33938" builtinId="9" hidden="1"/>
    <cellStyle name="Followed Hyperlink" xfId="33939" builtinId="9" hidden="1"/>
    <cellStyle name="Followed Hyperlink" xfId="33940" builtinId="9" hidden="1"/>
    <cellStyle name="Followed Hyperlink" xfId="33941" builtinId="9" hidden="1"/>
    <cellStyle name="Followed Hyperlink" xfId="33942" builtinId="9" hidden="1"/>
    <cellStyle name="Followed Hyperlink" xfId="33943" builtinId="9" hidden="1"/>
    <cellStyle name="Followed Hyperlink" xfId="33944" builtinId="9" hidden="1"/>
    <cellStyle name="Followed Hyperlink" xfId="33945" builtinId="9" hidden="1"/>
    <cellStyle name="Followed Hyperlink" xfId="33946" builtinId="9" hidden="1"/>
    <cellStyle name="Followed Hyperlink" xfId="33947" builtinId="9" hidden="1"/>
    <cellStyle name="Followed Hyperlink" xfId="33948" builtinId="9" hidden="1"/>
    <cellStyle name="Followed Hyperlink" xfId="33949" builtinId="9" hidden="1"/>
    <cellStyle name="Followed Hyperlink" xfId="33950" builtinId="9" hidden="1"/>
    <cellStyle name="Followed Hyperlink" xfId="33951" builtinId="9" hidden="1"/>
    <cellStyle name="Followed Hyperlink" xfId="33952" builtinId="9" hidden="1"/>
    <cellStyle name="Followed Hyperlink" xfId="33953" builtinId="9" hidden="1"/>
    <cellStyle name="Followed Hyperlink" xfId="33954" builtinId="9" hidden="1"/>
    <cellStyle name="Followed Hyperlink" xfId="33955" builtinId="9" hidden="1"/>
    <cellStyle name="Followed Hyperlink" xfId="33956" builtinId="9" hidden="1"/>
    <cellStyle name="Followed Hyperlink" xfId="33957" builtinId="9" hidden="1"/>
    <cellStyle name="Followed Hyperlink" xfId="33958" builtinId="9" hidden="1"/>
    <cellStyle name="Followed Hyperlink" xfId="33959" builtinId="9" hidden="1"/>
    <cellStyle name="Followed Hyperlink" xfId="33960" builtinId="9" hidden="1"/>
    <cellStyle name="Followed Hyperlink" xfId="33961" builtinId="9" hidden="1"/>
    <cellStyle name="Followed Hyperlink" xfId="33962" builtinId="9" hidden="1"/>
    <cellStyle name="Followed Hyperlink" xfId="33963" builtinId="9" hidden="1"/>
    <cellStyle name="Followed Hyperlink" xfId="33964" builtinId="9" hidden="1"/>
    <cellStyle name="Followed Hyperlink" xfId="33966" builtinId="9" hidden="1"/>
    <cellStyle name="Followed Hyperlink" xfId="33967" builtinId="9" hidden="1"/>
    <cellStyle name="Followed Hyperlink" xfId="33968" builtinId="9" hidden="1"/>
    <cellStyle name="Followed Hyperlink" xfId="33969" builtinId="9" hidden="1"/>
    <cellStyle name="Followed Hyperlink" xfId="33970" builtinId="9" hidden="1"/>
    <cellStyle name="Followed Hyperlink" xfId="33971" builtinId="9" hidden="1"/>
    <cellStyle name="Followed Hyperlink" xfId="33972" builtinId="9" hidden="1"/>
    <cellStyle name="Followed Hyperlink" xfId="33973" builtinId="9" hidden="1"/>
    <cellStyle name="Followed Hyperlink" xfId="33974" builtinId="9" hidden="1"/>
    <cellStyle name="Followed Hyperlink" xfId="33975" builtinId="9" hidden="1"/>
    <cellStyle name="Followed Hyperlink" xfId="33976" builtinId="9" hidden="1"/>
    <cellStyle name="Followed Hyperlink" xfId="33977" builtinId="9" hidden="1"/>
    <cellStyle name="Followed Hyperlink" xfId="33978" builtinId="9" hidden="1"/>
    <cellStyle name="Followed Hyperlink" xfId="33979" builtinId="9" hidden="1"/>
    <cellStyle name="Followed Hyperlink" xfId="33994" builtinId="9" hidden="1"/>
    <cellStyle name="Followed Hyperlink" xfId="34015" builtinId="9" hidden="1"/>
    <cellStyle name="Followed Hyperlink" xfId="34016" builtinId="9" hidden="1"/>
    <cellStyle name="Followed Hyperlink" xfId="34017" builtinId="9" hidden="1"/>
    <cellStyle name="Followed Hyperlink" xfId="34018" builtinId="9" hidden="1"/>
    <cellStyle name="Followed Hyperlink" xfId="34019" builtinId="9" hidden="1"/>
    <cellStyle name="Followed Hyperlink" xfId="34020" builtinId="9" hidden="1"/>
    <cellStyle name="Followed Hyperlink" xfId="34021" builtinId="9" hidden="1"/>
    <cellStyle name="Followed Hyperlink" xfId="34022" builtinId="9" hidden="1"/>
    <cellStyle name="Followed Hyperlink" xfId="34023" builtinId="9" hidden="1"/>
    <cellStyle name="Followed Hyperlink" xfId="34024" builtinId="9" hidden="1"/>
    <cellStyle name="Followed Hyperlink" xfId="34025" builtinId="9" hidden="1"/>
    <cellStyle name="Followed Hyperlink" xfId="34026" builtinId="9" hidden="1"/>
    <cellStyle name="Followed Hyperlink" xfId="34027" builtinId="9" hidden="1"/>
    <cellStyle name="Followed Hyperlink" xfId="34028" builtinId="9" hidden="1"/>
    <cellStyle name="Followed Hyperlink" xfId="34029" builtinId="9" hidden="1"/>
    <cellStyle name="Followed Hyperlink" xfId="34030" builtinId="9" hidden="1"/>
    <cellStyle name="Followed Hyperlink" xfId="34031" builtinId="9" hidden="1"/>
    <cellStyle name="Followed Hyperlink" xfId="34032" builtinId="9" hidden="1"/>
    <cellStyle name="Followed Hyperlink" xfId="34033" builtinId="9" hidden="1"/>
    <cellStyle name="Followed Hyperlink" xfId="34034" builtinId="9" hidden="1"/>
    <cellStyle name="Followed Hyperlink" xfId="34035" builtinId="9" hidden="1"/>
    <cellStyle name="Followed Hyperlink" xfId="34036" builtinId="9" hidden="1"/>
    <cellStyle name="Followed Hyperlink" xfId="34037" builtinId="9" hidden="1"/>
    <cellStyle name="Followed Hyperlink" xfId="34038" builtinId="9" hidden="1"/>
    <cellStyle name="Followed Hyperlink" xfId="34039" builtinId="9" hidden="1"/>
    <cellStyle name="Followed Hyperlink" xfId="34040" builtinId="9" hidden="1"/>
    <cellStyle name="Followed Hyperlink" xfId="34041" builtinId="9" hidden="1"/>
    <cellStyle name="Followed Hyperlink" xfId="34042" builtinId="9" hidden="1"/>
    <cellStyle name="Followed Hyperlink" xfId="34043" builtinId="9" hidden="1"/>
    <cellStyle name="Followed Hyperlink" xfId="34044" builtinId="9" hidden="1"/>
    <cellStyle name="Followed Hyperlink" xfId="34045" builtinId="9" hidden="1"/>
    <cellStyle name="Followed Hyperlink" xfId="34046" builtinId="9" hidden="1"/>
    <cellStyle name="Followed Hyperlink" xfId="34047" builtinId="9" hidden="1"/>
    <cellStyle name="Followed Hyperlink" xfId="34048" builtinId="9" hidden="1"/>
    <cellStyle name="Followed Hyperlink" xfId="34049" builtinId="9" hidden="1"/>
    <cellStyle name="Followed Hyperlink" xfId="34050" builtinId="9" hidden="1"/>
    <cellStyle name="Followed Hyperlink" xfId="34051" builtinId="9" hidden="1"/>
    <cellStyle name="Followed Hyperlink" xfId="34052" builtinId="9" hidden="1"/>
    <cellStyle name="Followed Hyperlink" xfId="34053" builtinId="9" hidden="1"/>
    <cellStyle name="Followed Hyperlink" xfId="34054" builtinId="9" hidden="1"/>
    <cellStyle name="Followed Hyperlink" xfId="34055" builtinId="9" hidden="1"/>
    <cellStyle name="Followed Hyperlink" xfId="34056" builtinId="9" hidden="1"/>
    <cellStyle name="Followed Hyperlink" xfId="34057" builtinId="9" hidden="1"/>
    <cellStyle name="Followed Hyperlink" xfId="34058" builtinId="9" hidden="1"/>
    <cellStyle name="Followed Hyperlink" xfId="34059" builtinId="9" hidden="1"/>
    <cellStyle name="Followed Hyperlink" xfId="34060" builtinId="9" hidden="1"/>
    <cellStyle name="Followed Hyperlink" xfId="34061" builtinId="9" hidden="1"/>
    <cellStyle name="Followed Hyperlink" xfId="34062" builtinId="9" hidden="1"/>
    <cellStyle name="Followed Hyperlink" xfId="34063" builtinId="9" hidden="1"/>
    <cellStyle name="Followed Hyperlink" xfId="34064" builtinId="9" hidden="1"/>
    <cellStyle name="Followed Hyperlink" xfId="34065" builtinId="9" hidden="1"/>
    <cellStyle name="Followed Hyperlink" xfId="34066" builtinId="9" hidden="1"/>
    <cellStyle name="Followed Hyperlink" xfId="34067" builtinId="9" hidden="1"/>
    <cellStyle name="Followed Hyperlink" xfId="34068" builtinId="9" hidden="1"/>
    <cellStyle name="Followed Hyperlink" xfId="34069" builtinId="9" hidden="1"/>
    <cellStyle name="Followed Hyperlink" xfId="34070" builtinId="9" hidden="1"/>
    <cellStyle name="Followed Hyperlink" xfId="34071" builtinId="9" hidden="1"/>
    <cellStyle name="Followed Hyperlink" xfId="34072" builtinId="9" hidden="1"/>
    <cellStyle name="Followed Hyperlink" xfId="34073" builtinId="9" hidden="1"/>
    <cellStyle name="Followed Hyperlink" xfId="34074" builtinId="9" hidden="1"/>
    <cellStyle name="Followed Hyperlink" xfId="34075" builtinId="9" hidden="1"/>
    <cellStyle name="Followed Hyperlink" xfId="34076" builtinId="9" hidden="1"/>
    <cellStyle name="Followed Hyperlink" xfId="34077" builtinId="9" hidden="1"/>
    <cellStyle name="Followed Hyperlink" xfId="34078" builtinId="9" hidden="1"/>
    <cellStyle name="Followed Hyperlink" xfId="34079" builtinId="9" hidden="1"/>
    <cellStyle name="Followed Hyperlink" xfId="34080" builtinId="9" hidden="1"/>
    <cellStyle name="Followed Hyperlink" xfId="34081" builtinId="9" hidden="1"/>
    <cellStyle name="Followed Hyperlink" xfId="34082" builtinId="9" hidden="1"/>
    <cellStyle name="Followed Hyperlink" xfId="34083" builtinId="9" hidden="1"/>
    <cellStyle name="Followed Hyperlink" xfId="34084" builtinId="9" hidden="1"/>
    <cellStyle name="Followed Hyperlink" xfId="34085" builtinId="9" hidden="1"/>
    <cellStyle name="Followed Hyperlink" xfId="34086" builtinId="9" hidden="1"/>
    <cellStyle name="Followed Hyperlink" xfId="34087" builtinId="9" hidden="1"/>
    <cellStyle name="Followed Hyperlink" xfId="34088" builtinId="9" hidden="1"/>
    <cellStyle name="Followed Hyperlink" xfId="34089" builtinId="9" hidden="1"/>
    <cellStyle name="Followed Hyperlink" xfId="34090" builtinId="9" hidden="1"/>
    <cellStyle name="Followed Hyperlink" xfId="34091" builtinId="9" hidden="1"/>
    <cellStyle name="Followed Hyperlink" xfId="34092" builtinId="9" hidden="1"/>
    <cellStyle name="Followed Hyperlink" xfId="34093" builtinId="9" hidden="1"/>
    <cellStyle name="Followed Hyperlink" xfId="34094" builtinId="9" hidden="1"/>
    <cellStyle name="Followed Hyperlink" xfId="34095" builtinId="9" hidden="1"/>
    <cellStyle name="Followed Hyperlink" xfId="34096" builtinId="9" hidden="1"/>
    <cellStyle name="Followed Hyperlink" xfId="34097" builtinId="9" hidden="1"/>
    <cellStyle name="Followed Hyperlink" xfId="34098" builtinId="9" hidden="1"/>
    <cellStyle name="Followed Hyperlink" xfId="34099" builtinId="9" hidden="1"/>
    <cellStyle name="Followed Hyperlink" xfId="34100" builtinId="9" hidden="1"/>
    <cellStyle name="Followed Hyperlink" xfId="34101" builtinId="9" hidden="1"/>
    <cellStyle name="Followed Hyperlink" xfId="34102" builtinId="9" hidden="1"/>
    <cellStyle name="Followed Hyperlink" xfId="34103" builtinId="9" hidden="1"/>
    <cellStyle name="Followed Hyperlink" xfId="34104" builtinId="9" hidden="1"/>
    <cellStyle name="Followed Hyperlink" xfId="34105" builtinId="9" hidden="1"/>
    <cellStyle name="Followed Hyperlink" xfId="34106" builtinId="9" hidden="1"/>
    <cellStyle name="Followed Hyperlink" xfId="34107" builtinId="9" hidden="1"/>
    <cellStyle name="Followed Hyperlink" xfId="34108" builtinId="9" hidden="1"/>
    <cellStyle name="Followed Hyperlink" xfId="34109" builtinId="9" hidden="1"/>
    <cellStyle name="Followed Hyperlink" xfId="34110" builtinId="9" hidden="1"/>
    <cellStyle name="Followed Hyperlink" xfId="34111" builtinId="9" hidden="1"/>
    <cellStyle name="Followed Hyperlink" xfId="34112" builtinId="9" hidden="1"/>
    <cellStyle name="Followed Hyperlink" xfId="34113" builtinId="9" hidden="1"/>
    <cellStyle name="Followed Hyperlink" xfId="34114" builtinId="9" hidden="1"/>
    <cellStyle name="Followed Hyperlink" xfId="34115" builtinId="9" hidden="1"/>
    <cellStyle name="Followed Hyperlink" xfId="34116" builtinId="9" hidden="1"/>
    <cellStyle name="Followed Hyperlink" xfId="34117" builtinId="9" hidden="1"/>
    <cellStyle name="Followed Hyperlink" xfId="34118" builtinId="9" hidden="1"/>
    <cellStyle name="Followed Hyperlink" xfId="34119" builtinId="9" hidden="1"/>
    <cellStyle name="Followed Hyperlink" xfId="34120" builtinId="9" hidden="1"/>
    <cellStyle name="Followed Hyperlink" xfId="34121" builtinId="9" hidden="1"/>
    <cellStyle name="Followed Hyperlink" xfId="34122" builtinId="9" hidden="1"/>
    <cellStyle name="Followed Hyperlink" xfId="34123" builtinId="9" hidden="1"/>
    <cellStyle name="Followed Hyperlink" xfId="34124" builtinId="9" hidden="1"/>
    <cellStyle name="Followed Hyperlink" xfId="34125" builtinId="9" hidden="1"/>
    <cellStyle name="Followed Hyperlink" xfId="34126" builtinId="9" hidden="1"/>
    <cellStyle name="Followed Hyperlink" xfId="34127" builtinId="9" hidden="1"/>
    <cellStyle name="Followed Hyperlink" xfId="34128" builtinId="9" hidden="1"/>
    <cellStyle name="Followed Hyperlink" xfId="34129" builtinId="9" hidden="1"/>
    <cellStyle name="Followed Hyperlink" xfId="34130" builtinId="9" hidden="1"/>
    <cellStyle name="Followed Hyperlink" xfId="34131" builtinId="9" hidden="1"/>
    <cellStyle name="Followed Hyperlink" xfId="34132" builtinId="9" hidden="1"/>
    <cellStyle name="Followed Hyperlink" xfId="34133" builtinId="9" hidden="1"/>
    <cellStyle name="Followed Hyperlink" xfId="34134" builtinId="9" hidden="1"/>
    <cellStyle name="Followed Hyperlink" xfId="34135" builtinId="9" hidden="1"/>
    <cellStyle name="Followed Hyperlink" xfId="34136" builtinId="9" hidden="1"/>
    <cellStyle name="Followed Hyperlink" xfId="34137" builtinId="9" hidden="1"/>
    <cellStyle name="Followed Hyperlink" xfId="34138" builtinId="9" hidden="1"/>
    <cellStyle name="Followed Hyperlink" xfId="34139" builtinId="9" hidden="1"/>
    <cellStyle name="Followed Hyperlink" xfId="34140" builtinId="9" hidden="1"/>
    <cellStyle name="Followed Hyperlink" xfId="34141" builtinId="9" hidden="1"/>
    <cellStyle name="Followed Hyperlink" xfId="34142" builtinId="9" hidden="1"/>
    <cellStyle name="Followed Hyperlink" xfId="34143" builtinId="9" hidden="1"/>
    <cellStyle name="Followed Hyperlink" xfId="34144" builtinId="9" hidden="1"/>
    <cellStyle name="Followed Hyperlink" xfId="34145" builtinId="9" hidden="1"/>
    <cellStyle name="Followed Hyperlink" xfId="34146" builtinId="9" hidden="1"/>
    <cellStyle name="Followed Hyperlink" xfId="34147" builtinId="9" hidden="1"/>
    <cellStyle name="Followed Hyperlink" xfId="34148" builtinId="9" hidden="1"/>
    <cellStyle name="Followed Hyperlink" xfId="34149" builtinId="9" hidden="1"/>
    <cellStyle name="Followed Hyperlink" xfId="34150" builtinId="9" hidden="1"/>
    <cellStyle name="Followed Hyperlink" xfId="34151" builtinId="9" hidden="1"/>
    <cellStyle name="Followed Hyperlink" xfId="34152" builtinId="9" hidden="1"/>
    <cellStyle name="Followed Hyperlink" xfId="34153" builtinId="9" hidden="1"/>
    <cellStyle name="Followed Hyperlink" xfId="34154" builtinId="9" hidden="1"/>
    <cellStyle name="Followed Hyperlink" xfId="34155" builtinId="9" hidden="1"/>
    <cellStyle name="Followed Hyperlink" xfId="34156" builtinId="9" hidden="1"/>
    <cellStyle name="Followed Hyperlink" xfId="34157" builtinId="9" hidden="1"/>
    <cellStyle name="Followed Hyperlink" xfId="34158" builtinId="9" hidden="1"/>
    <cellStyle name="Followed Hyperlink" xfId="33965" builtinId="9" hidden="1"/>
    <cellStyle name="Followed Hyperlink" xfId="33981" builtinId="9" hidden="1"/>
    <cellStyle name="Followed Hyperlink" xfId="33984" builtinId="9" hidden="1"/>
    <cellStyle name="Followed Hyperlink" xfId="33905" builtinId="9" hidden="1"/>
    <cellStyle name="Followed Hyperlink" xfId="33903" builtinId="9" hidden="1"/>
    <cellStyle name="Followed Hyperlink" xfId="33988" builtinId="9" hidden="1"/>
    <cellStyle name="Followed Hyperlink" xfId="33980" builtinId="9" hidden="1"/>
    <cellStyle name="Followed Hyperlink" xfId="33990" builtinId="9" hidden="1"/>
    <cellStyle name="Followed Hyperlink" xfId="33991" builtinId="9" hidden="1"/>
    <cellStyle name="Followed Hyperlink" xfId="33985" builtinId="9" hidden="1"/>
    <cellStyle name="Followed Hyperlink" xfId="33982" builtinId="9" hidden="1"/>
    <cellStyle name="Followed Hyperlink" xfId="33987" builtinId="9" hidden="1"/>
    <cellStyle name="Followed Hyperlink" xfId="34012" builtinId="9" hidden="1"/>
    <cellStyle name="Followed Hyperlink" xfId="34005" builtinId="9" hidden="1"/>
    <cellStyle name="Followed Hyperlink" xfId="33998" builtinId="9" hidden="1"/>
    <cellStyle name="Followed Hyperlink" xfId="34014" builtinId="9" hidden="1"/>
    <cellStyle name="Followed Hyperlink" xfId="34003" builtinId="9" hidden="1"/>
    <cellStyle name="Followed Hyperlink" xfId="33986" builtinId="9" hidden="1"/>
    <cellStyle name="Followed Hyperlink" xfId="34000" builtinId="9" hidden="1"/>
    <cellStyle name="Followed Hyperlink" xfId="33906" builtinId="9" hidden="1"/>
    <cellStyle name="Followed Hyperlink" xfId="34009" builtinId="9" hidden="1"/>
    <cellStyle name="Followed Hyperlink" xfId="34002" builtinId="9" hidden="1"/>
    <cellStyle name="Followed Hyperlink" xfId="33904" builtinId="9" hidden="1"/>
    <cellStyle name="Followed Hyperlink" xfId="34007" builtinId="9" hidden="1"/>
    <cellStyle name="Followed Hyperlink" xfId="34004" builtinId="9" hidden="1"/>
    <cellStyle name="Followed Hyperlink" xfId="33997" builtinId="9" hidden="1"/>
    <cellStyle name="Followed Hyperlink" xfId="34013" builtinId="9" hidden="1"/>
    <cellStyle name="Followed Hyperlink" xfId="34006" builtinId="9" hidden="1"/>
    <cellStyle name="Followed Hyperlink" xfId="33996" builtinId="9" hidden="1"/>
    <cellStyle name="Followed Hyperlink" xfId="34008" builtinId="9" hidden="1"/>
    <cellStyle name="Followed Hyperlink" xfId="34001" builtinId="9" hidden="1"/>
    <cellStyle name="Followed Hyperlink" xfId="33995" builtinId="9" hidden="1"/>
    <cellStyle name="Followed Hyperlink" xfId="34010" builtinId="9" hidden="1"/>
    <cellStyle name="Followed Hyperlink" xfId="33999" builtinId="9" hidden="1"/>
    <cellStyle name="Followed Hyperlink" xfId="34011" builtinId="9" hidden="1"/>
    <cellStyle name="Followed Hyperlink" xfId="34159" builtinId="9" hidden="1"/>
    <cellStyle name="Followed Hyperlink" xfId="34160" builtinId="9" hidden="1"/>
    <cellStyle name="Followed Hyperlink" xfId="34161" builtinId="9" hidden="1"/>
    <cellStyle name="Followed Hyperlink" xfId="34162" builtinId="9" hidden="1"/>
    <cellStyle name="Followed Hyperlink" xfId="34163" builtinId="9" hidden="1"/>
    <cellStyle name="Followed Hyperlink" xfId="34164" builtinId="9" hidden="1"/>
    <cellStyle name="Followed Hyperlink" xfId="34165" builtinId="9" hidden="1"/>
    <cellStyle name="Followed Hyperlink" xfId="34166" builtinId="9" hidden="1"/>
    <cellStyle name="Followed Hyperlink" xfId="34167" builtinId="9" hidden="1"/>
    <cellStyle name="Followed Hyperlink" xfId="34168" builtinId="9" hidden="1"/>
    <cellStyle name="Followed Hyperlink" xfId="34169" builtinId="9" hidden="1"/>
    <cellStyle name="Followed Hyperlink" xfId="34170" builtinId="9" hidden="1"/>
    <cellStyle name="Followed Hyperlink" xfId="34171" builtinId="9" hidden="1"/>
    <cellStyle name="Followed Hyperlink" xfId="34172" builtinId="9" hidden="1"/>
    <cellStyle name="Followed Hyperlink" xfId="34173" builtinId="9" hidden="1"/>
    <cellStyle name="Followed Hyperlink" xfId="34174" builtinId="9" hidden="1"/>
    <cellStyle name="Followed Hyperlink" xfId="34175" builtinId="9" hidden="1"/>
    <cellStyle name="Followed Hyperlink" xfId="34176" builtinId="9" hidden="1"/>
    <cellStyle name="Followed Hyperlink" xfId="34177" builtinId="9" hidden="1"/>
    <cellStyle name="Followed Hyperlink" xfId="34178" builtinId="9" hidden="1"/>
    <cellStyle name="Followed Hyperlink" xfId="34179" builtinId="9" hidden="1"/>
    <cellStyle name="Followed Hyperlink" xfId="34180" builtinId="9" hidden="1"/>
    <cellStyle name="Followed Hyperlink" xfId="34182" builtinId="9" hidden="1"/>
    <cellStyle name="Followed Hyperlink" xfId="34183" builtinId="9" hidden="1"/>
    <cellStyle name="Followed Hyperlink" xfId="34184" builtinId="9" hidden="1"/>
    <cellStyle name="Followed Hyperlink" xfId="34185" builtinId="9" hidden="1"/>
    <cellStyle name="Followed Hyperlink" xfId="34186" builtinId="9" hidden="1"/>
    <cellStyle name="Followed Hyperlink" xfId="34187" builtinId="9" hidden="1"/>
    <cellStyle name="Followed Hyperlink" xfId="34188" builtinId="9" hidden="1"/>
    <cellStyle name="Followed Hyperlink" xfId="34189" builtinId="9" hidden="1"/>
    <cellStyle name="Followed Hyperlink" xfId="34190" builtinId="9" hidden="1"/>
    <cellStyle name="Followed Hyperlink" xfId="34191" builtinId="9" hidden="1"/>
    <cellStyle name="Followed Hyperlink" xfId="34192" builtinId="9" hidden="1"/>
    <cellStyle name="Followed Hyperlink" xfId="34193" builtinId="9" hidden="1"/>
    <cellStyle name="Followed Hyperlink" xfId="34194" builtinId="9" hidden="1"/>
    <cellStyle name="Followed Hyperlink" xfId="34195" builtinId="9" hidden="1"/>
    <cellStyle name="Followed Hyperlink" xfId="34230" builtinId="9" hidden="1"/>
    <cellStyle name="Followed Hyperlink" xfId="34229" builtinId="9" hidden="1"/>
    <cellStyle name="Followed Hyperlink" xfId="33992" builtinId="9" hidden="1"/>
    <cellStyle name="Followed Hyperlink" xfId="33993" builtinId="9" hidden="1"/>
    <cellStyle name="Followed Hyperlink" xfId="34204" builtinId="9" hidden="1"/>
    <cellStyle name="Followed Hyperlink" xfId="34202" builtinId="9" hidden="1"/>
    <cellStyle name="Followed Hyperlink" xfId="34181" builtinId="9" hidden="1"/>
    <cellStyle name="Followed Hyperlink" xfId="34199" builtinId="9" hidden="1"/>
    <cellStyle name="Followed Hyperlink" xfId="34198" builtinId="9" hidden="1"/>
    <cellStyle name="Followed Hyperlink" xfId="34197" builtinId="9" hidden="1"/>
    <cellStyle name="Followed Hyperlink" xfId="34196" builtinId="9" hidden="1"/>
    <cellStyle name="Followed Hyperlink" xfId="34200" builtinId="9" hidden="1"/>
    <cellStyle name="Followed Hyperlink" xfId="34206" builtinId="9" hidden="1"/>
    <cellStyle name="Followed Hyperlink" xfId="34205" builtinId="9" hidden="1"/>
    <cellStyle name="Followed Hyperlink" xfId="34203" builtinId="9" hidden="1"/>
    <cellStyle name="Followed Hyperlink" xfId="34201" builtinId="9" hidden="1"/>
    <cellStyle name="Followed Hyperlink" xfId="34225" builtinId="9" hidden="1"/>
    <cellStyle name="Followed Hyperlink" xfId="34221" builtinId="9" hidden="1"/>
    <cellStyle name="Followed Hyperlink" xfId="34217" builtinId="9" hidden="1"/>
    <cellStyle name="Followed Hyperlink" xfId="34213" builtinId="9" hidden="1"/>
    <cellStyle name="Followed Hyperlink" xfId="34209" builtinId="9" hidden="1"/>
    <cellStyle name="Followed Hyperlink" xfId="33989" builtinId="9" hidden="1"/>
    <cellStyle name="Followed Hyperlink" xfId="34228" builtinId="9" hidden="1"/>
    <cellStyle name="Followed Hyperlink" xfId="34224" builtinId="9" hidden="1"/>
    <cellStyle name="Followed Hyperlink" xfId="34220" builtinId="9" hidden="1"/>
    <cellStyle name="Followed Hyperlink" xfId="34216" builtinId="9" hidden="1"/>
    <cellStyle name="Followed Hyperlink" xfId="34212" builtinId="9" hidden="1"/>
    <cellStyle name="Followed Hyperlink" xfId="34208" builtinId="9" hidden="1"/>
    <cellStyle name="Followed Hyperlink" xfId="34227" builtinId="9" hidden="1"/>
    <cellStyle name="Followed Hyperlink" xfId="34223" builtinId="9" hidden="1"/>
    <cellStyle name="Followed Hyperlink" xfId="34219" builtinId="9" hidden="1"/>
    <cellStyle name="Followed Hyperlink" xfId="34215" builtinId="9" hidden="1"/>
    <cellStyle name="Followed Hyperlink" xfId="34211" builtinId="9" hidden="1"/>
    <cellStyle name="Followed Hyperlink" xfId="34231" builtinId="9" hidden="1"/>
    <cellStyle name="Followed Hyperlink" xfId="33983" builtinId="9" hidden="1"/>
    <cellStyle name="Followed Hyperlink" xfId="34226" builtinId="9" hidden="1"/>
    <cellStyle name="Followed Hyperlink" xfId="34222" builtinId="9" hidden="1"/>
    <cellStyle name="Followed Hyperlink" xfId="34218" builtinId="9" hidden="1"/>
    <cellStyle name="Followed Hyperlink" xfId="34214" builtinId="9" hidden="1"/>
    <cellStyle name="Followed Hyperlink" xfId="34210" builtinId="9" hidden="1"/>
    <cellStyle name="Followed Hyperlink" xfId="34207" builtinId="9" hidden="1"/>
    <cellStyle name="Followed Hyperlink" xfId="34232" builtinId="9" hidden="1"/>
    <cellStyle name="Followed Hyperlink" xfId="34233" builtinId="9" hidden="1"/>
    <cellStyle name="Followed Hyperlink" xfId="34234" builtinId="9" hidden="1"/>
    <cellStyle name="Followed Hyperlink" xfId="34235" builtinId="9" hidden="1"/>
    <cellStyle name="Followed Hyperlink" xfId="34236" builtinId="9" hidden="1"/>
    <cellStyle name="Followed Hyperlink" xfId="34237" builtinId="9" hidden="1"/>
    <cellStyle name="Followed Hyperlink" xfId="34238" builtinId="9" hidden="1"/>
    <cellStyle name="Followed Hyperlink" xfId="34239" builtinId="9" hidden="1"/>
    <cellStyle name="Followed Hyperlink" xfId="34240" builtinId="9" hidden="1"/>
    <cellStyle name="Followed Hyperlink" xfId="34241" builtinId="9" hidden="1"/>
    <cellStyle name="Followed Hyperlink" xfId="34242" builtinId="9" hidden="1"/>
    <cellStyle name="Followed Hyperlink" xfId="34243" builtinId="9" hidden="1"/>
    <cellStyle name="Followed Hyperlink" xfId="34244" builtinId="9" hidden="1"/>
    <cellStyle name="Followed Hyperlink" xfId="34245" builtinId="9" hidden="1"/>
    <cellStyle name="Followed Hyperlink" xfId="34246" builtinId="9" hidden="1"/>
    <cellStyle name="Followed Hyperlink" xfId="34247" builtinId="9" hidden="1"/>
    <cellStyle name="Followed Hyperlink" xfId="34248" builtinId="9" hidden="1"/>
    <cellStyle name="Followed Hyperlink" xfId="34249" builtinId="9" hidden="1"/>
    <cellStyle name="Followed Hyperlink" xfId="34250" builtinId="9" hidden="1"/>
    <cellStyle name="Followed Hyperlink" xfId="34251" builtinId="9" hidden="1"/>
    <cellStyle name="Followed Hyperlink" xfId="34252" builtinId="9" hidden="1"/>
    <cellStyle name="Followed Hyperlink" xfId="34253" builtinId="9" hidden="1"/>
    <cellStyle name="Followed Hyperlink" xfId="34254" builtinId="9" hidden="1"/>
    <cellStyle name="Followed Hyperlink" xfId="34255" builtinId="9" hidden="1"/>
    <cellStyle name="Followed Hyperlink" xfId="34256" builtinId="9" hidden="1"/>
    <cellStyle name="Followed Hyperlink" xfId="34257" builtinId="9" hidden="1"/>
    <cellStyle name="Followed Hyperlink" xfId="34258" builtinId="9" hidden="1"/>
    <cellStyle name="Followed Hyperlink" xfId="34259" builtinId="9" hidden="1"/>
    <cellStyle name="Followed Hyperlink" xfId="34260" builtinId="9" hidden="1"/>
    <cellStyle name="Followed Hyperlink" xfId="34261" builtinId="9" hidden="1"/>
    <cellStyle name="Followed Hyperlink" xfId="34262" builtinId="9" hidden="1"/>
    <cellStyle name="Followed Hyperlink" xfId="34265" builtinId="9" hidden="1"/>
    <cellStyle name="Followed Hyperlink" xfId="34266" builtinId="9" hidden="1"/>
    <cellStyle name="Followed Hyperlink" xfId="34267" builtinId="9" hidden="1"/>
    <cellStyle name="Followed Hyperlink" xfId="34268" builtinId="9" hidden="1"/>
    <cellStyle name="Followed Hyperlink" xfId="34269" builtinId="9" hidden="1"/>
    <cellStyle name="Followed Hyperlink" xfId="34270" builtinId="9" hidden="1"/>
    <cellStyle name="Followed Hyperlink" xfId="34271" builtinId="9" hidden="1"/>
    <cellStyle name="Followed Hyperlink" xfId="34272" builtinId="9" hidden="1"/>
    <cellStyle name="Followed Hyperlink" xfId="34273" builtinId="9" hidden="1"/>
    <cellStyle name="Followed Hyperlink" xfId="34274" builtinId="9" hidden="1"/>
    <cellStyle name="Followed Hyperlink" xfId="34275" builtinId="9" hidden="1"/>
    <cellStyle name="Followed Hyperlink" xfId="34276" builtinId="9" hidden="1"/>
    <cellStyle name="Followed Hyperlink" xfId="34277" builtinId="9" hidden="1"/>
    <cellStyle name="Followed Hyperlink" xfId="34278" builtinId="9" hidden="1"/>
    <cellStyle name="Followed Hyperlink" xfId="34279" builtinId="9" hidden="1"/>
    <cellStyle name="Followed Hyperlink" xfId="34280" builtinId="9" hidden="1"/>
    <cellStyle name="Followed Hyperlink" xfId="34281" builtinId="9" hidden="1"/>
    <cellStyle name="Followed Hyperlink" xfId="34282" builtinId="9" hidden="1"/>
    <cellStyle name="Followed Hyperlink" xfId="34283" builtinId="9" hidden="1"/>
    <cellStyle name="Followed Hyperlink" xfId="34284" builtinId="9" hidden="1"/>
    <cellStyle name="Followed Hyperlink" xfId="34285" builtinId="9" hidden="1"/>
    <cellStyle name="Followed Hyperlink" xfId="34286" builtinId="9" hidden="1"/>
    <cellStyle name="Followed Hyperlink" xfId="34287" builtinId="9" hidden="1"/>
    <cellStyle name="Followed Hyperlink" xfId="34288" builtinId="9" hidden="1"/>
    <cellStyle name="Followed Hyperlink" xfId="34289" builtinId="9" hidden="1"/>
    <cellStyle name="Followed Hyperlink" xfId="34290" builtinId="9" hidden="1"/>
    <cellStyle name="Followed Hyperlink" xfId="34291" builtinId="9" hidden="1"/>
    <cellStyle name="Followed Hyperlink" xfId="34292" builtinId="9" hidden="1"/>
    <cellStyle name="Followed Hyperlink" xfId="34293" builtinId="9" hidden="1"/>
    <cellStyle name="Followed Hyperlink" xfId="34294" builtinId="9" hidden="1"/>
    <cellStyle name="Followed Hyperlink" xfId="34295" builtinId="9" hidden="1"/>
    <cellStyle name="Followed Hyperlink" xfId="34296" builtinId="9" hidden="1"/>
    <cellStyle name="Followed Hyperlink" xfId="34297" builtinId="9" hidden="1"/>
    <cellStyle name="Followed Hyperlink" xfId="34298" builtinId="9" hidden="1"/>
    <cellStyle name="Followed Hyperlink" xfId="34299" builtinId="9" hidden="1"/>
    <cellStyle name="Followed Hyperlink" xfId="34300" builtinId="9" hidden="1"/>
    <cellStyle name="Followed Hyperlink" xfId="34301" builtinId="9" hidden="1"/>
    <cellStyle name="Followed Hyperlink" xfId="34302" builtinId="9" hidden="1"/>
    <cellStyle name="Followed Hyperlink" xfId="34303" builtinId="9" hidden="1"/>
    <cellStyle name="Followed Hyperlink" xfId="34304" builtinId="9" hidden="1"/>
    <cellStyle name="Followed Hyperlink" xfId="34305" builtinId="9" hidden="1"/>
    <cellStyle name="Followed Hyperlink" xfId="34306" builtinId="9" hidden="1"/>
    <cellStyle name="Followed Hyperlink" xfId="34307" builtinId="9" hidden="1"/>
    <cellStyle name="Followed Hyperlink" xfId="34308" builtinId="9" hidden="1"/>
    <cellStyle name="Followed Hyperlink" xfId="34309" builtinId="9" hidden="1"/>
    <cellStyle name="Followed Hyperlink" xfId="34310" builtinId="9" hidden="1"/>
    <cellStyle name="Followed Hyperlink" xfId="34311" builtinId="9" hidden="1"/>
    <cellStyle name="Followed Hyperlink" xfId="34312" builtinId="9" hidden="1"/>
    <cellStyle name="Followed Hyperlink" xfId="34313" builtinId="9" hidden="1"/>
    <cellStyle name="Followed Hyperlink" xfId="34314" builtinId="9" hidden="1"/>
    <cellStyle name="Followed Hyperlink" xfId="34315" builtinId="9" hidden="1"/>
    <cellStyle name="Followed Hyperlink" xfId="34316" builtinId="9" hidden="1"/>
    <cellStyle name="Followed Hyperlink" xfId="34317" builtinId="9" hidden="1"/>
    <cellStyle name="Followed Hyperlink" xfId="34318" builtinId="9" hidden="1"/>
    <cellStyle name="Followed Hyperlink" xfId="34319" builtinId="9" hidden="1"/>
    <cellStyle name="Followed Hyperlink" xfId="34320" builtinId="9" hidden="1"/>
    <cellStyle name="Followed Hyperlink" xfId="34321" builtinId="9" hidden="1"/>
    <cellStyle name="Followed Hyperlink" xfId="34322" builtinId="9" hidden="1"/>
    <cellStyle name="Followed Hyperlink" xfId="34323" builtinId="9" hidden="1"/>
    <cellStyle name="Followed Hyperlink" xfId="34324" builtinId="9" hidden="1"/>
    <cellStyle name="Followed Hyperlink" xfId="34325" builtinId="9" hidden="1"/>
    <cellStyle name="Followed Hyperlink" xfId="34326" builtinId="9" hidden="1"/>
    <cellStyle name="Followed Hyperlink" xfId="34327" builtinId="9" hidden="1"/>
    <cellStyle name="Followed Hyperlink" xfId="34328" builtinId="9" hidden="1"/>
    <cellStyle name="Followed Hyperlink" xfId="34329" builtinId="9" hidden="1"/>
    <cellStyle name="Followed Hyperlink" xfId="34330" builtinId="9" hidden="1"/>
    <cellStyle name="Followed Hyperlink" xfId="34331" builtinId="9" hidden="1"/>
    <cellStyle name="Followed Hyperlink" xfId="34332" builtinId="9" hidden="1"/>
    <cellStyle name="Followed Hyperlink" xfId="34333" builtinId="9" hidden="1"/>
    <cellStyle name="Followed Hyperlink" xfId="34334" builtinId="9" hidden="1"/>
    <cellStyle name="Followed Hyperlink" xfId="34335" builtinId="9" hidden="1"/>
    <cellStyle name="Followed Hyperlink" xfId="34336" builtinId="9" hidden="1"/>
    <cellStyle name="Followed Hyperlink" xfId="34495" builtinId="9" hidden="1"/>
    <cellStyle name="Followed Hyperlink" xfId="34496" builtinId="9" hidden="1"/>
    <cellStyle name="Followed Hyperlink" xfId="34497" builtinId="9" hidden="1"/>
    <cellStyle name="Followed Hyperlink" xfId="34498" builtinId="9" hidden="1"/>
    <cellStyle name="Followed Hyperlink" xfId="34499" builtinId="9" hidden="1"/>
    <cellStyle name="Followed Hyperlink" xfId="34500" builtinId="9" hidden="1"/>
    <cellStyle name="Followed Hyperlink" xfId="34501" builtinId="9" hidden="1"/>
    <cellStyle name="Followed Hyperlink" xfId="34502" builtinId="9" hidden="1"/>
    <cellStyle name="Followed Hyperlink" xfId="34503" builtinId="9" hidden="1"/>
    <cellStyle name="Followed Hyperlink" xfId="34504" builtinId="9" hidden="1"/>
    <cellStyle name="Followed Hyperlink" xfId="34505" builtinId="9" hidden="1"/>
    <cellStyle name="Followed Hyperlink" xfId="34506" builtinId="9" hidden="1"/>
    <cellStyle name="Followed Hyperlink" xfId="34507" builtinId="9" hidden="1"/>
    <cellStyle name="Followed Hyperlink" xfId="34508" builtinId="9" hidden="1"/>
    <cellStyle name="Followed Hyperlink" xfId="34509" builtinId="9" hidden="1"/>
    <cellStyle name="Followed Hyperlink" xfId="34510" builtinId="9" hidden="1"/>
    <cellStyle name="Followed Hyperlink" xfId="34511" builtinId="9" hidden="1"/>
    <cellStyle name="Followed Hyperlink" xfId="34512" builtinId="9" hidden="1"/>
    <cellStyle name="Followed Hyperlink" xfId="34513" builtinId="9" hidden="1"/>
    <cellStyle name="Followed Hyperlink" xfId="34514" builtinId="9" hidden="1"/>
    <cellStyle name="Followed Hyperlink" xfId="34515" builtinId="9" hidden="1"/>
    <cellStyle name="Followed Hyperlink" xfId="34516" builtinId="9" hidden="1"/>
    <cellStyle name="Followed Hyperlink" xfId="34517" builtinId="9" hidden="1"/>
    <cellStyle name="Followed Hyperlink" xfId="34518" builtinId="9" hidden="1"/>
    <cellStyle name="Followed Hyperlink" xfId="34519" builtinId="9" hidden="1"/>
    <cellStyle name="Followed Hyperlink" xfId="34520" builtinId="9" hidden="1"/>
    <cellStyle name="Followed Hyperlink" xfId="34521" builtinId="9" hidden="1"/>
    <cellStyle name="Followed Hyperlink" xfId="34522" builtinId="9" hidden="1"/>
    <cellStyle name="Followed Hyperlink" xfId="34523" builtinId="9" hidden="1"/>
    <cellStyle name="Followed Hyperlink" xfId="34524" builtinId="9" hidden="1"/>
    <cellStyle name="Followed Hyperlink" xfId="34525" builtinId="9" hidden="1"/>
    <cellStyle name="Followed Hyperlink" xfId="34526" builtinId="9" hidden="1"/>
    <cellStyle name="Followed Hyperlink" xfId="34527" builtinId="9" hidden="1"/>
    <cellStyle name="Followed Hyperlink" xfId="34528" builtinId="9" hidden="1"/>
    <cellStyle name="Followed Hyperlink" xfId="34529" builtinId="9" hidden="1"/>
    <cellStyle name="Followed Hyperlink" xfId="34530" builtinId="9" hidden="1"/>
    <cellStyle name="Followed Hyperlink" xfId="34531" builtinId="9" hidden="1"/>
    <cellStyle name="Followed Hyperlink" xfId="34532" builtinId="9" hidden="1"/>
    <cellStyle name="Followed Hyperlink" xfId="34533" builtinId="9" hidden="1"/>
    <cellStyle name="Followed Hyperlink" xfId="34534" builtinId="9" hidden="1"/>
    <cellStyle name="Followed Hyperlink" xfId="34535" builtinId="9" hidden="1"/>
    <cellStyle name="Followed Hyperlink" xfId="34536" builtinId="9" hidden="1"/>
    <cellStyle name="Followed Hyperlink" xfId="34537" builtinId="9" hidden="1"/>
    <cellStyle name="Followed Hyperlink" xfId="34538" builtinId="9" hidden="1"/>
    <cellStyle name="Followed Hyperlink" xfId="34539" builtinId="9" hidden="1"/>
    <cellStyle name="Followed Hyperlink" xfId="34540" builtinId="9" hidden="1"/>
    <cellStyle name="Followed Hyperlink" xfId="34541" builtinId="9" hidden="1"/>
    <cellStyle name="Followed Hyperlink" xfId="34542" builtinId="9" hidden="1"/>
    <cellStyle name="Followed Hyperlink" xfId="34543" builtinId="9" hidden="1"/>
    <cellStyle name="Followed Hyperlink" xfId="34544" builtinId="9" hidden="1"/>
    <cellStyle name="Followed Hyperlink" xfId="34545" builtinId="9" hidden="1"/>
    <cellStyle name="Followed Hyperlink" xfId="34546" builtinId="9" hidden="1"/>
    <cellStyle name="Followed Hyperlink" xfId="34547" builtinId="9" hidden="1"/>
    <cellStyle name="Followed Hyperlink" xfId="34548" builtinId="9" hidden="1"/>
    <cellStyle name="Followed Hyperlink" xfId="34549" builtinId="9" hidden="1"/>
    <cellStyle name="Followed Hyperlink" xfId="34550" builtinId="9" hidden="1"/>
    <cellStyle name="Followed Hyperlink" xfId="34551" builtinId="9" hidden="1"/>
    <cellStyle name="Followed Hyperlink" xfId="34552" builtinId="9" hidden="1"/>
    <cellStyle name="Followed Hyperlink" xfId="34553" builtinId="9" hidden="1"/>
    <cellStyle name="Followed Hyperlink" xfId="34554" builtinId="9" hidden="1"/>
    <cellStyle name="Followed Hyperlink" xfId="34555" builtinId="9" hidden="1"/>
    <cellStyle name="Followed Hyperlink" xfId="34556" builtinId="9" hidden="1"/>
    <cellStyle name="Followed Hyperlink" xfId="34557" builtinId="9" hidden="1"/>
    <cellStyle name="Followed Hyperlink" xfId="34558" builtinId="9" hidden="1"/>
    <cellStyle name="Followed Hyperlink" xfId="34559" builtinId="9" hidden="1"/>
    <cellStyle name="Followed Hyperlink" xfId="34560" builtinId="9" hidden="1"/>
    <cellStyle name="Followed Hyperlink" xfId="34561" builtinId="9" hidden="1"/>
    <cellStyle name="Followed Hyperlink" xfId="34562" builtinId="9" hidden="1"/>
    <cellStyle name="Followed Hyperlink" xfId="34563" builtinId="9" hidden="1"/>
    <cellStyle name="Followed Hyperlink" xfId="34564" builtinId="9" hidden="1"/>
    <cellStyle name="Followed Hyperlink" xfId="34565" builtinId="9" hidden="1"/>
    <cellStyle name="Followed Hyperlink" xfId="34566" builtinId="9" hidden="1"/>
    <cellStyle name="Followed Hyperlink" xfId="34600" builtinId="9" hidden="1"/>
    <cellStyle name="Followed Hyperlink" xfId="34601" builtinId="9" hidden="1"/>
    <cellStyle name="Followed Hyperlink" xfId="34602" builtinId="9" hidden="1"/>
    <cellStyle name="Followed Hyperlink" xfId="34603" builtinId="9" hidden="1"/>
    <cellStyle name="Followed Hyperlink" xfId="34604" builtinId="9" hidden="1"/>
    <cellStyle name="Followed Hyperlink" xfId="34605" builtinId="9" hidden="1"/>
    <cellStyle name="Followed Hyperlink" xfId="34606" builtinId="9" hidden="1"/>
    <cellStyle name="Followed Hyperlink" xfId="34607" builtinId="9" hidden="1"/>
    <cellStyle name="Followed Hyperlink" xfId="34608" builtinId="9" hidden="1"/>
    <cellStyle name="Followed Hyperlink" xfId="34609" builtinId="9" hidden="1"/>
    <cellStyle name="Followed Hyperlink" xfId="34610" builtinId="9" hidden="1"/>
    <cellStyle name="Followed Hyperlink" xfId="34611" builtinId="9" hidden="1"/>
    <cellStyle name="Followed Hyperlink" xfId="34612" builtinId="9" hidden="1"/>
    <cellStyle name="Followed Hyperlink" xfId="34613" builtinId="9" hidden="1"/>
    <cellStyle name="Followed Hyperlink" xfId="34614" builtinId="9" hidden="1"/>
    <cellStyle name="Followed Hyperlink" xfId="34615" builtinId="9" hidden="1"/>
    <cellStyle name="Followed Hyperlink" xfId="34616" builtinId="9" hidden="1"/>
    <cellStyle name="Followed Hyperlink" xfId="34617" builtinId="9" hidden="1"/>
    <cellStyle name="Followed Hyperlink" xfId="34618" builtinId="9" hidden="1"/>
    <cellStyle name="Followed Hyperlink" xfId="34619" builtinId="9" hidden="1"/>
    <cellStyle name="Followed Hyperlink" xfId="34620" builtinId="9" hidden="1"/>
    <cellStyle name="Followed Hyperlink" xfId="34621" builtinId="9" hidden="1"/>
    <cellStyle name="Followed Hyperlink" xfId="34622" builtinId="9" hidden="1"/>
    <cellStyle name="Followed Hyperlink" xfId="34623" builtinId="9" hidden="1"/>
    <cellStyle name="Followed Hyperlink" xfId="34624" builtinId="9" hidden="1"/>
    <cellStyle name="Followed Hyperlink" xfId="34625" builtinId="9" hidden="1"/>
    <cellStyle name="Followed Hyperlink" xfId="34626" builtinId="9" hidden="1"/>
    <cellStyle name="Followed Hyperlink" xfId="34627" builtinId="9" hidden="1"/>
    <cellStyle name="Followed Hyperlink" xfId="34628" builtinId="9" hidden="1"/>
    <cellStyle name="Followed Hyperlink" xfId="34629" builtinId="9" hidden="1"/>
    <cellStyle name="Followed Hyperlink" xfId="34630" builtinId="9" hidden="1"/>
    <cellStyle name="Followed Hyperlink" xfId="34631" builtinId="9" hidden="1"/>
    <cellStyle name="Followed Hyperlink" xfId="34632" builtinId="9" hidden="1"/>
    <cellStyle name="Followed Hyperlink" xfId="34633" builtinId="9" hidden="1"/>
    <cellStyle name="Followed Hyperlink" xfId="34634" builtinId="9" hidden="1"/>
    <cellStyle name="Followed Hyperlink" xfId="34635" builtinId="9" hidden="1"/>
    <cellStyle name="Followed Hyperlink" xfId="34636" builtinId="9" hidden="1"/>
    <cellStyle name="Followed Hyperlink" xfId="34637" builtinId="9" hidden="1"/>
    <cellStyle name="Followed Hyperlink" xfId="34638" builtinId="9" hidden="1"/>
    <cellStyle name="Followed Hyperlink" xfId="34639" builtinId="9" hidden="1"/>
    <cellStyle name="Followed Hyperlink" xfId="34640" builtinId="9" hidden="1"/>
    <cellStyle name="Followed Hyperlink" xfId="34641" builtinId="9" hidden="1"/>
    <cellStyle name="Followed Hyperlink" xfId="34642" builtinId="9" hidden="1"/>
    <cellStyle name="Followed Hyperlink" xfId="34643" builtinId="9" hidden="1"/>
    <cellStyle name="Followed Hyperlink" xfId="34644" builtinId="9" hidden="1"/>
    <cellStyle name="Followed Hyperlink" xfId="34645" builtinId="9" hidden="1"/>
    <cellStyle name="Followed Hyperlink" xfId="34646" builtinId="9" hidden="1"/>
    <cellStyle name="Followed Hyperlink" xfId="34647" builtinId="9" hidden="1"/>
    <cellStyle name="Followed Hyperlink" xfId="34648" builtinId="9" hidden="1"/>
    <cellStyle name="Followed Hyperlink" xfId="34649" builtinId="9" hidden="1"/>
    <cellStyle name="Followed Hyperlink" xfId="34650" builtinId="9" hidden="1"/>
    <cellStyle name="Followed Hyperlink" xfId="34651" builtinId="9" hidden="1"/>
    <cellStyle name="Followed Hyperlink" xfId="34652" builtinId="9" hidden="1"/>
    <cellStyle name="Followed Hyperlink" xfId="34653" builtinId="9" hidden="1"/>
    <cellStyle name="Followed Hyperlink" xfId="34654" builtinId="9" hidden="1"/>
    <cellStyle name="Followed Hyperlink" xfId="34655" builtinId="9" hidden="1"/>
    <cellStyle name="Followed Hyperlink" xfId="34656" builtinId="9" hidden="1"/>
    <cellStyle name="Followed Hyperlink" xfId="34657" builtinId="9" hidden="1"/>
    <cellStyle name="Followed Hyperlink" xfId="34658" builtinId="9" hidden="1"/>
    <cellStyle name="Followed Hyperlink" xfId="34659" builtinId="9" hidden="1"/>
    <cellStyle name="Followed Hyperlink" xfId="34660" builtinId="9" hidden="1"/>
    <cellStyle name="Followed Hyperlink" xfId="34661" builtinId="9" hidden="1"/>
    <cellStyle name="Followed Hyperlink" xfId="34662" builtinId="9" hidden="1"/>
    <cellStyle name="Followed Hyperlink" xfId="34663" builtinId="9" hidden="1"/>
    <cellStyle name="Followed Hyperlink" xfId="34664" builtinId="9" hidden="1"/>
    <cellStyle name="Followed Hyperlink" xfId="34665" builtinId="9" hidden="1"/>
    <cellStyle name="Followed Hyperlink" xfId="34666" builtinId="9" hidden="1"/>
    <cellStyle name="Followed Hyperlink" xfId="34667" builtinId="9" hidden="1"/>
    <cellStyle name="Followed Hyperlink" xfId="34668" builtinId="9" hidden="1"/>
    <cellStyle name="Followed Hyperlink" xfId="34669" builtinId="9" hidden="1"/>
    <cellStyle name="Followed Hyperlink" xfId="34670" builtinId="9" hidden="1"/>
    <cellStyle name="Followed Hyperlink" xfId="34671" builtinId="9" hidden="1"/>
    <cellStyle name="Followed Hyperlink" xfId="34572" builtinId="9" hidden="1"/>
    <cellStyle name="Followed Hyperlink" xfId="34577" builtinId="9" hidden="1"/>
    <cellStyle name="Followed Hyperlink" xfId="34569" builtinId="9" hidden="1"/>
    <cellStyle name="Followed Hyperlink" xfId="34578" builtinId="9" hidden="1"/>
    <cellStyle name="Followed Hyperlink" xfId="34568" builtinId="9" hidden="1"/>
    <cellStyle name="Followed Hyperlink" xfId="34575" builtinId="9" hidden="1"/>
    <cellStyle name="Followed Hyperlink" xfId="34494" builtinId="9" hidden="1"/>
    <cellStyle name="Followed Hyperlink" xfId="34574" builtinId="9" hidden="1"/>
    <cellStyle name="Followed Hyperlink" xfId="34567" builtinId="9" hidden="1"/>
    <cellStyle name="Followed Hyperlink" xfId="34573" builtinId="9" hidden="1"/>
    <cellStyle name="Followed Hyperlink" xfId="34596" builtinId="9" hidden="1"/>
    <cellStyle name="Followed Hyperlink" xfId="34576" builtinId="9" hidden="1"/>
    <cellStyle name="Followed Hyperlink" xfId="34571" builtinId="9" hidden="1"/>
    <cellStyle name="Followed Hyperlink" xfId="34570" builtinId="9" hidden="1"/>
    <cellStyle name="Followed Hyperlink" xfId="34579" builtinId="9" hidden="1"/>
    <cellStyle name="Followed Hyperlink" xfId="34593" builtinId="9" hidden="1"/>
    <cellStyle name="Followed Hyperlink" xfId="34591" builtinId="9" hidden="1"/>
    <cellStyle name="Followed Hyperlink" xfId="34584" builtinId="9" hidden="1"/>
    <cellStyle name="Followed Hyperlink" xfId="34599" builtinId="9" hidden="1"/>
    <cellStyle name="Followed Hyperlink" xfId="34589" builtinId="9" hidden="1"/>
    <cellStyle name="Followed Hyperlink" xfId="34674" builtinId="9" hidden="1"/>
    <cellStyle name="Followed Hyperlink" xfId="34582" builtinId="9" hidden="1"/>
    <cellStyle name="Followed Hyperlink" xfId="34597" builtinId="9" hidden="1"/>
    <cellStyle name="Followed Hyperlink" xfId="34594" builtinId="9" hidden="1"/>
    <cellStyle name="Followed Hyperlink" xfId="34588" builtinId="9" hidden="1"/>
    <cellStyle name="Followed Hyperlink" xfId="34493" builtinId="9" hidden="1"/>
    <cellStyle name="Followed Hyperlink" xfId="34673" builtinId="9" hidden="1"/>
    <cellStyle name="Followed Hyperlink" xfId="34586" builtinId="9" hidden="1"/>
    <cellStyle name="Followed Hyperlink" xfId="34583" builtinId="9" hidden="1"/>
    <cellStyle name="Followed Hyperlink" xfId="34598" builtinId="9" hidden="1"/>
    <cellStyle name="Followed Hyperlink" xfId="34592" builtinId="9" hidden="1"/>
    <cellStyle name="Followed Hyperlink" xfId="34581" builtinId="9" hidden="1"/>
    <cellStyle name="Followed Hyperlink" xfId="34672" builtinId="9" hidden="1"/>
    <cellStyle name="Followed Hyperlink" xfId="34590" builtinId="9" hidden="1"/>
    <cellStyle name="Followed Hyperlink" xfId="34587" builtinId="9" hidden="1"/>
    <cellStyle name="Followed Hyperlink" xfId="34580" builtinId="9" hidden="1"/>
    <cellStyle name="Followed Hyperlink" xfId="34595" builtinId="9" hidden="1"/>
    <cellStyle name="Followed Hyperlink" xfId="34585" builtinId="9" hidden="1"/>
    <cellStyle name="Followed Hyperlink" xfId="34675" builtinId="9" hidden="1"/>
    <cellStyle name="Followed Hyperlink" xfId="34676" builtinId="9" hidden="1"/>
    <cellStyle name="Followed Hyperlink" xfId="34677" builtinId="9" hidden="1"/>
    <cellStyle name="Followed Hyperlink" xfId="34678" builtinId="9" hidden="1"/>
    <cellStyle name="Followed Hyperlink" xfId="34679" builtinId="9" hidden="1"/>
    <cellStyle name="Followed Hyperlink" xfId="34680" builtinId="9" hidden="1"/>
    <cellStyle name="Followed Hyperlink" xfId="34681" builtinId="9" hidden="1"/>
    <cellStyle name="Followed Hyperlink" xfId="34682" builtinId="9" hidden="1"/>
    <cellStyle name="Followed Hyperlink" xfId="34683" builtinId="9" hidden="1"/>
    <cellStyle name="Followed Hyperlink" xfId="34684" builtinId="9" hidden="1"/>
    <cellStyle name="Followed Hyperlink" xfId="34685" builtinId="9" hidden="1"/>
    <cellStyle name="Followed Hyperlink" xfId="34686" builtinId="9" hidden="1"/>
    <cellStyle name="Followed Hyperlink" xfId="34687" builtinId="9" hidden="1"/>
    <cellStyle name="Followed Hyperlink" xfId="34688" builtinId="9" hidden="1"/>
    <cellStyle name="Followed Hyperlink" xfId="34689" builtinId="9" hidden="1"/>
    <cellStyle name="Followed Hyperlink" xfId="34690" builtinId="9" hidden="1"/>
    <cellStyle name="Followed Hyperlink" xfId="34691" builtinId="9" hidden="1"/>
    <cellStyle name="Followed Hyperlink" xfId="34692" builtinId="9" hidden="1"/>
    <cellStyle name="Followed Hyperlink" xfId="34693" builtinId="9" hidden="1"/>
    <cellStyle name="Followed Hyperlink" xfId="34694" builtinId="9" hidden="1"/>
    <cellStyle name="Followed Hyperlink" xfId="34695" builtinId="9" hidden="1"/>
    <cellStyle name="Followed Hyperlink" xfId="34696" builtinId="9" hidden="1"/>
    <cellStyle name="Followed Hyperlink" xfId="34697" builtinId="9" hidden="1"/>
    <cellStyle name="Followed Hyperlink" xfId="34698" builtinId="9" hidden="1"/>
    <cellStyle name="Followed Hyperlink" xfId="34699" builtinId="9" hidden="1"/>
    <cellStyle name="Followed Hyperlink" xfId="34700" builtinId="9" hidden="1"/>
    <cellStyle name="Followed Hyperlink" xfId="34701" builtinId="9" hidden="1"/>
    <cellStyle name="Followed Hyperlink" xfId="34702" builtinId="9" hidden="1"/>
    <cellStyle name="Followed Hyperlink" xfId="34703" builtinId="9" hidden="1"/>
    <cellStyle name="Followed Hyperlink" xfId="34704" builtinId="9" hidden="1"/>
    <cellStyle name="Followed Hyperlink" xfId="34705" builtinId="9" hidden="1"/>
    <cellStyle name="Followed Hyperlink" xfId="34706" builtinId="9" hidden="1"/>
    <cellStyle name="Followed Hyperlink" xfId="34707" builtinId="9" hidden="1"/>
    <cellStyle name="Followed Hyperlink" xfId="34708" builtinId="9" hidden="1"/>
    <cellStyle name="Followed Hyperlink" xfId="34713" builtinId="9" hidden="1"/>
    <cellStyle name="Followed Hyperlink" xfId="34714" builtinId="9" hidden="1"/>
    <cellStyle name="Followed Hyperlink" xfId="34715" builtinId="9" hidden="1"/>
    <cellStyle name="Followed Hyperlink" xfId="34716" builtinId="9" hidden="1"/>
    <cellStyle name="Followed Hyperlink" xfId="34717" builtinId="9" hidden="1"/>
    <cellStyle name="Followed Hyperlink" xfId="34718" builtinId="9" hidden="1"/>
    <cellStyle name="Followed Hyperlink" xfId="34719" builtinId="9" hidden="1"/>
    <cellStyle name="Followed Hyperlink" xfId="34720" builtinId="9" hidden="1"/>
    <cellStyle name="Followed Hyperlink" xfId="34721" builtinId="9" hidden="1"/>
    <cellStyle name="Followed Hyperlink" xfId="34722" builtinId="9" hidden="1"/>
    <cellStyle name="Followed Hyperlink" xfId="34723" builtinId="9" hidden="1"/>
    <cellStyle name="Followed Hyperlink" xfId="34724" builtinId="9" hidden="1"/>
    <cellStyle name="Followed Hyperlink" xfId="34725" builtinId="9" hidden="1"/>
    <cellStyle name="Followed Hyperlink" xfId="34726" builtinId="9" hidden="1"/>
    <cellStyle name="Followed Hyperlink" xfId="34727" builtinId="9" hidden="1"/>
    <cellStyle name="Followed Hyperlink" xfId="34728" builtinId="9" hidden="1"/>
    <cellStyle name="Followed Hyperlink" xfId="34729" builtinId="9" hidden="1"/>
    <cellStyle name="Followed Hyperlink" xfId="34730" builtinId="9" hidden="1"/>
    <cellStyle name="Followed Hyperlink" xfId="34731" builtinId="9" hidden="1"/>
    <cellStyle name="Followed Hyperlink" xfId="34732" builtinId="9" hidden="1"/>
    <cellStyle name="Followed Hyperlink" xfId="34733" builtinId="9" hidden="1"/>
    <cellStyle name="Followed Hyperlink" xfId="34734" builtinId="9" hidden="1"/>
    <cellStyle name="Followed Hyperlink" xfId="34735" builtinId="9" hidden="1"/>
    <cellStyle name="Followed Hyperlink" xfId="34736" builtinId="9" hidden="1"/>
    <cellStyle name="Followed Hyperlink" xfId="34737" builtinId="9" hidden="1"/>
    <cellStyle name="Followed Hyperlink" xfId="34738" builtinId="9" hidden="1"/>
    <cellStyle name="Followed Hyperlink" xfId="34739" builtinId="9" hidden="1"/>
    <cellStyle name="Followed Hyperlink" xfId="34740" builtinId="9" hidden="1"/>
    <cellStyle name="Followed Hyperlink" xfId="34741" builtinId="9" hidden="1"/>
    <cellStyle name="Followed Hyperlink" xfId="34742" builtinId="9" hidden="1"/>
    <cellStyle name="Followed Hyperlink" xfId="34743" builtinId="9" hidden="1"/>
    <cellStyle name="Followed Hyperlink" xfId="34744" builtinId="9" hidden="1"/>
    <cellStyle name="Followed Hyperlink" xfId="34745" builtinId="9" hidden="1"/>
    <cellStyle name="Followed Hyperlink" xfId="34746" builtinId="9" hidden="1"/>
    <cellStyle name="Followed Hyperlink" xfId="34747" builtinId="9" hidden="1"/>
    <cellStyle name="Followed Hyperlink" xfId="34748" builtinId="9" hidden="1"/>
    <cellStyle name="Followed Hyperlink" xfId="34749" builtinId="9" hidden="1"/>
    <cellStyle name="Followed Hyperlink" xfId="34750" builtinId="9" hidden="1"/>
    <cellStyle name="Followed Hyperlink" xfId="34751" builtinId="9" hidden="1"/>
    <cellStyle name="Followed Hyperlink" xfId="34752" builtinId="9" hidden="1"/>
    <cellStyle name="Followed Hyperlink" xfId="34753" builtinId="9" hidden="1"/>
    <cellStyle name="Followed Hyperlink" xfId="34754" builtinId="9" hidden="1"/>
    <cellStyle name="Followed Hyperlink" xfId="34755" builtinId="9" hidden="1"/>
    <cellStyle name="Followed Hyperlink" xfId="34756" builtinId="9" hidden="1"/>
    <cellStyle name="Followed Hyperlink" xfId="34757" builtinId="9" hidden="1"/>
    <cellStyle name="Followed Hyperlink" xfId="34758" builtinId="9" hidden="1"/>
    <cellStyle name="Followed Hyperlink" xfId="34759" builtinId="9" hidden="1"/>
    <cellStyle name="Followed Hyperlink" xfId="34760" builtinId="9" hidden="1"/>
    <cellStyle name="Followed Hyperlink" xfId="34761" builtinId="9" hidden="1"/>
    <cellStyle name="Followed Hyperlink" xfId="34762" builtinId="9" hidden="1"/>
    <cellStyle name="Followed Hyperlink" xfId="34763" builtinId="9" hidden="1"/>
    <cellStyle name="Followed Hyperlink" xfId="34764" builtinId="9" hidden="1"/>
    <cellStyle name="Followed Hyperlink" xfId="34765" builtinId="9" hidden="1"/>
    <cellStyle name="Followed Hyperlink" xfId="34766" builtinId="9" hidden="1"/>
    <cellStyle name="Followed Hyperlink" xfId="34767" builtinId="9" hidden="1"/>
    <cellStyle name="Followed Hyperlink" xfId="34768" builtinId="9" hidden="1"/>
    <cellStyle name="Followed Hyperlink" xfId="34769" builtinId="9" hidden="1"/>
    <cellStyle name="Followed Hyperlink" xfId="34770" builtinId="9" hidden="1"/>
    <cellStyle name="Followed Hyperlink" xfId="34772" builtinId="9" hidden="1"/>
    <cellStyle name="Followed Hyperlink" xfId="34773" builtinId="9" hidden="1"/>
    <cellStyle name="Followed Hyperlink" xfId="34774" builtinId="9" hidden="1"/>
    <cellStyle name="Followed Hyperlink" xfId="34775" builtinId="9" hidden="1"/>
    <cellStyle name="Followed Hyperlink" xfId="34776" builtinId="9" hidden="1"/>
    <cellStyle name="Followed Hyperlink" xfId="34777" builtinId="9" hidden="1"/>
    <cellStyle name="Followed Hyperlink" xfId="34778" builtinId="9" hidden="1"/>
    <cellStyle name="Followed Hyperlink" xfId="34779" builtinId="9" hidden="1"/>
    <cellStyle name="Followed Hyperlink" xfId="34780" builtinId="9" hidden="1"/>
    <cellStyle name="Followed Hyperlink" xfId="34781" builtinId="9" hidden="1"/>
    <cellStyle name="Followed Hyperlink" xfId="34782" builtinId="9" hidden="1"/>
    <cellStyle name="Followed Hyperlink" xfId="34783" builtinId="9" hidden="1"/>
    <cellStyle name="Followed Hyperlink" xfId="34784" builtinId="9" hidden="1"/>
    <cellStyle name="Followed Hyperlink" xfId="34785" builtinId="9" hidden="1"/>
    <cellStyle name="Followed Hyperlink" xfId="34800" builtinId="9" hidden="1"/>
    <cellStyle name="Followed Hyperlink" xfId="34821" builtinId="9" hidden="1"/>
    <cellStyle name="Followed Hyperlink" xfId="34822" builtinId="9" hidden="1"/>
    <cellStyle name="Followed Hyperlink" xfId="34823" builtinId="9" hidden="1"/>
    <cellStyle name="Followed Hyperlink" xfId="34824" builtinId="9" hidden="1"/>
    <cellStyle name="Followed Hyperlink" xfId="34825" builtinId="9" hidden="1"/>
    <cellStyle name="Followed Hyperlink" xfId="34826" builtinId="9" hidden="1"/>
    <cellStyle name="Followed Hyperlink" xfId="34827" builtinId="9" hidden="1"/>
    <cellStyle name="Followed Hyperlink" xfId="34828" builtinId="9" hidden="1"/>
    <cellStyle name="Followed Hyperlink" xfId="34829" builtinId="9" hidden="1"/>
    <cellStyle name="Followed Hyperlink" xfId="34830" builtinId="9" hidden="1"/>
    <cellStyle name="Followed Hyperlink" xfId="34831" builtinId="9" hidden="1"/>
    <cellStyle name="Followed Hyperlink" xfId="34832" builtinId="9" hidden="1"/>
    <cellStyle name="Followed Hyperlink" xfId="34833" builtinId="9" hidden="1"/>
    <cellStyle name="Followed Hyperlink" xfId="34834" builtinId="9" hidden="1"/>
    <cellStyle name="Followed Hyperlink" xfId="34835" builtinId="9" hidden="1"/>
    <cellStyle name="Followed Hyperlink" xfId="34836" builtinId="9" hidden="1"/>
    <cellStyle name="Followed Hyperlink" xfId="34837" builtinId="9" hidden="1"/>
    <cellStyle name="Followed Hyperlink" xfId="34838" builtinId="9" hidden="1"/>
    <cellStyle name="Followed Hyperlink" xfId="34839" builtinId="9" hidden="1"/>
    <cellStyle name="Followed Hyperlink" xfId="34840" builtinId="9" hidden="1"/>
    <cellStyle name="Followed Hyperlink" xfId="34841" builtinId="9" hidden="1"/>
    <cellStyle name="Followed Hyperlink" xfId="34842" builtinId="9" hidden="1"/>
    <cellStyle name="Followed Hyperlink" xfId="34843" builtinId="9" hidden="1"/>
    <cellStyle name="Followed Hyperlink" xfId="34844" builtinId="9" hidden="1"/>
    <cellStyle name="Followed Hyperlink" xfId="34845" builtinId="9" hidden="1"/>
    <cellStyle name="Followed Hyperlink" xfId="34846" builtinId="9" hidden="1"/>
    <cellStyle name="Followed Hyperlink" xfId="34847" builtinId="9" hidden="1"/>
    <cellStyle name="Followed Hyperlink" xfId="34848" builtinId="9" hidden="1"/>
    <cellStyle name="Followed Hyperlink" xfId="34849" builtinId="9" hidden="1"/>
    <cellStyle name="Followed Hyperlink" xfId="34850" builtinId="9" hidden="1"/>
    <cellStyle name="Followed Hyperlink" xfId="34851" builtinId="9" hidden="1"/>
    <cellStyle name="Followed Hyperlink" xfId="34852" builtinId="9" hidden="1"/>
    <cellStyle name="Followed Hyperlink" xfId="34853" builtinId="9" hidden="1"/>
    <cellStyle name="Followed Hyperlink" xfId="34854" builtinId="9" hidden="1"/>
    <cellStyle name="Followed Hyperlink" xfId="34855" builtinId="9" hidden="1"/>
    <cellStyle name="Followed Hyperlink" xfId="34856" builtinId="9" hidden="1"/>
    <cellStyle name="Followed Hyperlink" xfId="34857" builtinId="9" hidden="1"/>
    <cellStyle name="Followed Hyperlink" xfId="34858" builtinId="9" hidden="1"/>
    <cellStyle name="Followed Hyperlink" xfId="34859" builtinId="9" hidden="1"/>
    <cellStyle name="Followed Hyperlink" xfId="34860" builtinId="9" hidden="1"/>
    <cellStyle name="Followed Hyperlink" xfId="34861" builtinId="9" hidden="1"/>
    <cellStyle name="Followed Hyperlink" xfId="34862" builtinId="9" hidden="1"/>
    <cellStyle name="Followed Hyperlink" xfId="34863" builtinId="9" hidden="1"/>
    <cellStyle name="Followed Hyperlink" xfId="34864" builtinId="9" hidden="1"/>
    <cellStyle name="Followed Hyperlink" xfId="34865" builtinId="9" hidden="1"/>
    <cellStyle name="Followed Hyperlink" xfId="34866" builtinId="9" hidden="1"/>
    <cellStyle name="Followed Hyperlink" xfId="34867" builtinId="9" hidden="1"/>
    <cellStyle name="Followed Hyperlink" xfId="34868" builtinId="9" hidden="1"/>
    <cellStyle name="Followed Hyperlink" xfId="34869" builtinId="9" hidden="1"/>
    <cellStyle name="Followed Hyperlink" xfId="34870" builtinId="9" hidden="1"/>
    <cellStyle name="Followed Hyperlink" xfId="34871" builtinId="9" hidden="1"/>
    <cellStyle name="Followed Hyperlink" xfId="34872" builtinId="9" hidden="1"/>
    <cellStyle name="Followed Hyperlink" xfId="34873" builtinId="9" hidden="1"/>
    <cellStyle name="Followed Hyperlink" xfId="34874" builtinId="9" hidden="1"/>
    <cellStyle name="Followed Hyperlink" xfId="34875" builtinId="9" hidden="1"/>
    <cellStyle name="Followed Hyperlink" xfId="34876" builtinId="9" hidden="1"/>
    <cellStyle name="Followed Hyperlink" xfId="34877" builtinId="9" hidden="1"/>
    <cellStyle name="Followed Hyperlink" xfId="34878" builtinId="9" hidden="1"/>
    <cellStyle name="Followed Hyperlink" xfId="34879" builtinId="9" hidden="1"/>
    <cellStyle name="Followed Hyperlink" xfId="34880" builtinId="9" hidden="1"/>
    <cellStyle name="Followed Hyperlink" xfId="34881" builtinId="9" hidden="1"/>
    <cellStyle name="Followed Hyperlink" xfId="34882" builtinId="9" hidden="1"/>
    <cellStyle name="Followed Hyperlink" xfId="34883" builtinId="9" hidden="1"/>
    <cellStyle name="Followed Hyperlink" xfId="34884" builtinId="9" hidden="1"/>
    <cellStyle name="Followed Hyperlink" xfId="34885" builtinId="9" hidden="1"/>
    <cellStyle name="Followed Hyperlink" xfId="34886" builtinId="9" hidden="1"/>
    <cellStyle name="Followed Hyperlink" xfId="34887" builtinId="9" hidden="1"/>
    <cellStyle name="Followed Hyperlink" xfId="34888" builtinId="9" hidden="1"/>
    <cellStyle name="Followed Hyperlink" xfId="34889" builtinId="9" hidden="1"/>
    <cellStyle name="Followed Hyperlink" xfId="34890" builtinId="9" hidden="1"/>
    <cellStyle name="Followed Hyperlink" xfId="34891" builtinId="9" hidden="1"/>
    <cellStyle name="Followed Hyperlink" xfId="34892" builtinId="9" hidden="1"/>
    <cellStyle name="Followed Hyperlink" xfId="34893" builtinId="9" hidden="1"/>
    <cellStyle name="Followed Hyperlink" xfId="34894" builtinId="9" hidden="1"/>
    <cellStyle name="Followed Hyperlink" xfId="34895" builtinId="9" hidden="1"/>
    <cellStyle name="Followed Hyperlink" xfId="34896" builtinId="9" hidden="1"/>
    <cellStyle name="Followed Hyperlink" xfId="34897" builtinId="9" hidden="1"/>
    <cellStyle name="Followed Hyperlink" xfId="34898" builtinId="9" hidden="1"/>
    <cellStyle name="Followed Hyperlink" xfId="34899" builtinId="9" hidden="1"/>
    <cellStyle name="Followed Hyperlink" xfId="34900" builtinId="9" hidden="1"/>
    <cellStyle name="Followed Hyperlink" xfId="34901" builtinId="9" hidden="1"/>
    <cellStyle name="Followed Hyperlink" xfId="34902" builtinId="9" hidden="1"/>
    <cellStyle name="Followed Hyperlink" xfId="34903" builtinId="9" hidden="1"/>
    <cellStyle name="Followed Hyperlink" xfId="34904" builtinId="9" hidden="1"/>
    <cellStyle name="Followed Hyperlink" xfId="34905" builtinId="9" hidden="1"/>
    <cellStyle name="Followed Hyperlink" xfId="34906" builtinId="9" hidden="1"/>
    <cellStyle name="Followed Hyperlink" xfId="34907" builtinId="9" hidden="1"/>
    <cellStyle name="Followed Hyperlink" xfId="34908" builtinId="9" hidden="1"/>
    <cellStyle name="Followed Hyperlink" xfId="34909" builtinId="9" hidden="1"/>
    <cellStyle name="Followed Hyperlink" xfId="34910" builtinId="9" hidden="1"/>
    <cellStyle name="Followed Hyperlink" xfId="34911" builtinId="9" hidden="1"/>
    <cellStyle name="Followed Hyperlink" xfId="34912" builtinId="9" hidden="1"/>
    <cellStyle name="Followed Hyperlink" xfId="34913" builtinId="9" hidden="1"/>
    <cellStyle name="Followed Hyperlink" xfId="34914" builtinId="9" hidden="1"/>
    <cellStyle name="Followed Hyperlink" xfId="34915" builtinId="9" hidden="1"/>
    <cellStyle name="Followed Hyperlink" xfId="34916" builtinId="9" hidden="1"/>
    <cellStyle name="Followed Hyperlink" xfId="34917" builtinId="9" hidden="1"/>
    <cellStyle name="Followed Hyperlink" xfId="34918" builtinId="9" hidden="1"/>
    <cellStyle name="Followed Hyperlink" xfId="34919" builtinId="9" hidden="1"/>
    <cellStyle name="Followed Hyperlink" xfId="34920" builtinId="9" hidden="1"/>
    <cellStyle name="Followed Hyperlink" xfId="34921" builtinId="9" hidden="1"/>
    <cellStyle name="Followed Hyperlink" xfId="34922" builtinId="9" hidden="1"/>
    <cellStyle name="Followed Hyperlink" xfId="34923" builtinId="9" hidden="1"/>
    <cellStyle name="Followed Hyperlink" xfId="34924" builtinId="9" hidden="1"/>
    <cellStyle name="Followed Hyperlink" xfId="34925" builtinId="9" hidden="1"/>
    <cellStyle name="Followed Hyperlink" xfId="34926" builtinId="9" hidden="1"/>
    <cellStyle name="Followed Hyperlink" xfId="34927" builtinId="9" hidden="1"/>
    <cellStyle name="Followed Hyperlink" xfId="34928" builtinId="9" hidden="1"/>
    <cellStyle name="Followed Hyperlink" xfId="34929" builtinId="9" hidden="1"/>
    <cellStyle name="Followed Hyperlink" xfId="34930" builtinId="9" hidden="1"/>
    <cellStyle name="Followed Hyperlink" xfId="34931" builtinId="9" hidden="1"/>
    <cellStyle name="Followed Hyperlink" xfId="34932" builtinId="9" hidden="1"/>
    <cellStyle name="Followed Hyperlink" xfId="34933" builtinId="9" hidden="1"/>
    <cellStyle name="Followed Hyperlink" xfId="34934" builtinId="9" hidden="1"/>
    <cellStyle name="Followed Hyperlink" xfId="34935" builtinId="9" hidden="1"/>
    <cellStyle name="Followed Hyperlink" xfId="34936" builtinId="9" hidden="1"/>
    <cellStyle name="Followed Hyperlink" xfId="34937" builtinId="9" hidden="1"/>
    <cellStyle name="Followed Hyperlink" xfId="34938" builtinId="9" hidden="1"/>
    <cellStyle name="Followed Hyperlink" xfId="34939" builtinId="9" hidden="1"/>
    <cellStyle name="Followed Hyperlink" xfId="34940" builtinId="9" hidden="1"/>
    <cellStyle name="Followed Hyperlink" xfId="34941" builtinId="9" hidden="1"/>
    <cellStyle name="Followed Hyperlink" xfId="34942" builtinId="9" hidden="1"/>
    <cellStyle name="Followed Hyperlink" xfId="34943" builtinId="9" hidden="1"/>
    <cellStyle name="Followed Hyperlink" xfId="34944" builtinId="9" hidden="1"/>
    <cellStyle name="Followed Hyperlink" xfId="34945" builtinId="9" hidden="1"/>
    <cellStyle name="Followed Hyperlink" xfId="34946" builtinId="9" hidden="1"/>
    <cellStyle name="Followed Hyperlink" xfId="34947" builtinId="9" hidden="1"/>
    <cellStyle name="Followed Hyperlink" xfId="34948" builtinId="9" hidden="1"/>
    <cellStyle name="Followed Hyperlink" xfId="34949" builtinId="9" hidden="1"/>
    <cellStyle name="Followed Hyperlink" xfId="34950" builtinId="9" hidden="1"/>
    <cellStyle name="Followed Hyperlink" xfId="34951" builtinId="9" hidden="1"/>
    <cellStyle name="Followed Hyperlink" xfId="34952" builtinId="9" hidden="1"/>
    <cellStyle name="Followed Hyperlink" xfId="34953" builtinId="9" hidden="1"/>
    <cellStyle name="Followed Hyperlink" xfId="34954" builtinId="9" hidden="1"/>
    <cellStyle name="Followed Hyperlink" xfId="34955" builtinId="9" hidden="1"/>
    <cellStyle name="Followed Hyperlink" xfId="34956" builtinId="9" hidden="1"/>
    <cellStyle name="Followed Hyperlink" xfId="34957" builtinId="9" hidden="1"/>
    <cellStyle name="Followed Hyperlink" xfId="34958" builtinId="9" hidden="1"/>
    <cellStyle name="Followed Hyperlink" xfId="34959" builtinId="9" hidden="1"/>
    <cellStyle name="Followed Hyperlink" xfId="34960" builtinId="9" hidden="1"/>
    <cellStyle name="Followed Hyperlink" xfId="34961" builtinId="9" hidden="1"/>
    <cellStyle name="Followed Hyperlink" xfId="34962" builtinId="9" hidden="1"/>
    <cellStyle name="Followed Hyperlink" xfId="34963" builtinId="9" hidden="1"/>
    <cellStyle name="Followed Hyperlink" xfId="34964" builtinId="9" hidden="1"/>
    <cellStyle name="Followed Hyperlink" xfId="34771" builtinId="9" hidden="1"/>
    <cellStyle name="Followed Hyperlink" xfId="34787" builtinId="9" hidden="1"/>
    <cellStyle name="Followed Hyperlink" xfId="34790" builtinId="9" hidden="1"/>
    <cellStyle name="Followed Hyperlink" xfId="34711" builtinId="9" hidden="1"/>
    <cellStyle name="Followed Hyperlink" xfId="34709" builtinId="9" hidden="1"/>
    <cellStyle name="Followed Hyperlink" xfId="34794" builtinId="9" hidden="1"/>
    <cellStyle name="Followed Hyperlink" xfId="34786" builtinId="9" hidden="1"/>
    <cellStyle name="Followed Hyperlink" xfId="34796" builtinId="9" hidden="1"/>
    <cellStyle name="Followed Hyperlink" xfId="34797" builtinId="9" hidden="1"/>
    <cellStyle name="Followed Hyperlink" xfId="34791" builtinId="9" hidden="1"/>
    <cellStyle name="Followed Hyperlink" xfId="34788" builtinId="9" hidden="1"/>
    <cellStyle name="Followed Hyperlink" xfId="34793" builtinId="9" hidden="1"/>
    <cellStyle name="Followed Hyperlink" xfId="34818" builtinId="9" hidden="1"/>
    <cellStyle name="Followed Hyperlink" xfId="34811" builtinId="9" hidden="1"/>
    <cellStyle name="Followed Hyperlink" xfId="34804" builtinId="9" hidden="1"/>
    <cellStyle name="Followed Hyperlink" xfId="34820" builtinId="9" hidden="1"/>
    <cellStyle name="Followed Hyperlink" xfId="34809" builtinId="9" hidden="1"/>
    <cellStyle name="Followed Hyperlink" xfId="34792" builtinId="9" hidden="1"/>
    <cellStyle name="Followed Hyperlink" xfId="34806" builtinId="9" hidden="1"/>
    <cellStyle name="Followed Hyperlink" xfId="34712" builtinId="9" hidden="1"/>
    <cellStyle name="Followed Hyperlink" xfId="34815" builtinId="9" hidden="1"/>
    <cellStyle name="Followed Hyperlink" xfId="34808" builtinId="9" hidden="1"/>
    <cellStyle name="Followed Hyperlink" xfId="34710" builtinId="9" hidden="1"/>
    <cellStyle name="Followed Hyperlink" xfId="34813" builtinId="9" hidden="1"/>
    <cellStyle name="Followed Hyperlink" xfId="34810" builtinId="9" hidden="1"/>
    <cellStyle name="Followed Hyperlink" xfId="34803" builtinId="9" hidden="1"/>
    <cellStyle name="Followed Hyperlink" xfId="34819" builtinId="9" hidden="1"/>
    <cellStyle name="Followed Hyperlink" xfId="34812" builtinId="9" hidden="1"/>
    <cellStyle name="Followed Hyperlink" xfId="34802" builtinId="9" hidden="1"/>
    <cellStyle name="Followed Hyperlink" xfId="34814" builtinId="9" hidden="1"/>
    <cellStyle name="Followed Hyperlink" xfId="34807" builtinId="9" hidden="1"/>
    <cellStyle name="Followed Hyperlink" xfId="34801" builtinId="9" hidden="1"/>
    <cellStyle name="Followed Hyperlink" xfId="34816" builtinId="9" hidden="1"/>
    <cellStyle name="Followed Hyperlink" xfId="34805" builtinId="9" hidden="1"/>
    <cellStyle name="Followed Hyperlink" xfId="34817" builtinId="9" hidden="1"/>
    <cellStyle name="Followed Hyperlink" xfId="34965" builtinId="9" hidden="1"/>
    <cellStyle name="Followed Hyperlink" xfId="34966" builtinId="9" hidden="1"/>
    <cellStyle name="Followed Hyperlink" xfId="34967" builtinId="9" hidden="1"/>
    <cellStyle name="Followed Hyperlink" xfId="34968" builtinId="9" hidden="1"/>
    <cellStyle name="Followed Hyperlink" xfId="34969" builtinId="9" hidden="1"/>
    <cellStyle name="Followed Hyperlink" xfId="34970" builtinId="9" hidden="1"/>
    <cellStyle name="Followed Hyperlink" xfId="34971" builtinId="9" hidden="1"/>
    <cellStyle name="Followed Hyperlink" xfId="34972" builtinId="9" hidden="1"/>
    <cellStyle name="Followed Hyperlink" xfId="34973" builtinId="9" hidden="1"/>
    <cellStyle name="Followed Hyperlink" xfId="34974" builtinId="9" hidden="1"/>
    <cellStyle name="Followed Hyperlink" xfId="34975" builtinId="9" hidden="1"/>
    <cellStyle name="Followed Hyperlink" xfId="34976" builtinId="9" hidden="1"/>
    <cellStyle name="Followed Hyperlink" xfId="34977" builtinId="9" hidden="1"/>
    <cellStyle name="Followed Hyperlink" xfId="34978" builtinId="9" hidden="1"/>
    <cellStyle name="Followed Hyperlink" xfId="34979" builtinId="9" hidden="1"/>
    <cellStyle name="Followed Hyperlink" xfId="34980" builtinId="9" hidden="1"/>
    <cellStyle name="Followed Hyperlink" xfId="34981" builtinId="9" hidden="1"/>
    <cellStyle name="Followed Hyperlink" xfId="34982" builtinId="9" hidden="1"/>
    <cellStyle name="Followed Hyperlink" xfId="34983" builtinId="9" hidden="1"/>
    <cellStyle name="Followed Hyperlink" xfId="34984" builtinId="9" hidden="1"/>
    <cellStyle name="Followed Hyperlink" xfId="34985" builtinId="9" hidden="1"/>
    <cellStyle name="Followed Hyperlink" xfId="34986" builtinId="9" hidden="1"/>
    <cellStyle name="Followed Hyperlink" xfId="34988" builtinId="9" hidden="1"/>
    <cellStyle name="Followed Hyperlink" xfId="34989" builtinId="9" hidden="1"/>
    <cellStyle name="Followed Hyperlink" xfId="34990" builtinId="9" hidden="1"/>
    <cellStyle name="Followed Hyperlink" xfId="34991" builtinId="9" hidden="1"/>
    <cellStyle name="Followed Hyperlink" xfId="34992" builtinId="9" hidden="1"/>
    <cellStyle name="Followed Hyperlink" xfId="34993" builtinId="9" hidden="1"/>
    <cellStyle name="Followed Hyperlink" xfId="34994" builtinId="9" hidden="1"/>
    <cellStyle name="Followed Hyperlink" xfId="34995" builtinId="9" hidden="1"/>
    <cellStyle name="Followed Hyperlink" xfId="34996" builtinId="9" hidden="1"/>
    <cellStyle name="Followed Hyperlink" xfId="34997" builtinId="9" hidden="1"/>
    <cellStyle name="Followed Hyperlink" xfId="34998" builtinId="9" hidden="1"/>
    <cellStyle name="Followed Hyperlink" xfId="34999" builtinId="9" hidden="1"/>
    <cellStyle name="Followed Hyperlink" xfId="35000" builtinId="9" hidden="1"/>
    <cellStyle name="Followed Hyperlink" xfId="35001" builtinId="9" hidden="1"/>
    <cellStyle name="Followed Hyperlink" xfId="35036" builtinId="9" hidden="1"/>
    <cellStyle name="Followed Hyperlink" xfId="35035" builtinId="9" hidden="1"/>
    <cellStyle name="Followed Hyperlink" xfId="34798" builtinId="9" hidden="1"/>
    <cellStyle name="Followed Hyperlink" xfId="34799" builtinId="9" hidden="1"/>
    <cellStyle name="Followed Hyperlink" xfId="35010" builtinId="9" hidden="1"/>
    <cellStyle name="Followed Hyperlink" xfId="35008" builtinId="9" hidden="1"/>
    <cellStyle name="Followed Hyperlink" xfId="34987" builtinId="9" hidden="1"/>
    <cellStyle name="Followed Hyperlink" xfId="35005" builtinId="9" hidden="1"/>
    <cellStyle name="Followed Hyperlink" xfId="35004" builtinId="9" hidden="1"/>
    <cellStyle name="Followed Hyperlink" xfId="35003" builtinId="9" hidden="1"/>
    <cellStyle name="Followed Hyperlink" xfId="35002" builtinId="9" hidden="1"/>
    <cellStyle name="Followed Hyperlink" xfId="35006" builtinId="9" hidden="1"/>
    <cellStyle name="Followed Hyperlink" xfId="35012" builtinId="9" hidden="1"/>
    <cellStyle name="Followed Hyperlink" xfId="35011" builtinId="9" hidden="1"/>
    <cellStyle name="Followed Hyperlink" xfId="35009" builtinId="9" hidden="1"/>
    <cellStyle name="Followed Hyperlink" xfId="35007" builtinId="9" hidden="1"/>
    <cellStyle name="Followed Hyperlink" xfId="35031" builtinId="9" hidden="1"/>
    <cellStyle name="Followed Hyperlink" xfId="35027" builtinId="9" hidden="1"/>
    <cellStyle name="Followed Hyperlink" xfId="35023" builtinId="9" hidden="1"/>
    <cellStyle name="Followed Hyperlink" xfId="35019" builtinId="9" hidden="1"/>
    <cellStyle name="Followed Hyperlink" xfId="35015" builtinId="9" hidden="1"/>
    <cellStyle name="Followed Hyperlink" xfId="34795" builtinId="9" hidden="1"/>
    <cellStyle name="Followed Hyperlink" xfId="35034" builtinId="9" hidden="1"/>
    <cellStyle name="Followed Hyperlink" xfId="35030" builtinId="9" hidden="1"/>
    <cellStyle name="Followed Hyperlink" xfId="35026" builtinId="9" hidden="1"/>
    <cellStyle name="Followed Hyperlink" xfId="35022" builtinId="9" hidden="1"/>
    <cellStyle name="Followed Hyperlink" xfId="35018" builtinId="9" hidden="1"/>
    <cellStyle name="Followed Hyperlink" xfId="35014" builtinId="9" hidden="1"/>
    <cellStyle name="Followed Hyperlink" xfId="35033" builtinId="9" hidden="1"/>
    <cellStyle name="Followed Hyperlink" xfId="35029" builtinId="9" hidden="1"/>
    <cellStyle name="Followed Hyperlink" xfId="35025" builtinId="9" hidden="1"/>
    <cellStyle name="Followed Hyperlink" xfId="35021" builtinId="9" hidden="1"/>
    <cellStyle name="Followed Hyperlink" xfId="35017" builtinId="9" hidden="1"/>
    <cellStyle name="Followed Hyperlink" xfId="35037" builtinId="9" hidden="1"/>
    <cellStyle name="Followed Hyperlink" xfId="34789" builtinId="9" hidden="1"/>
    <cellStyle name="Followed Hyperlink" xfId="35032" builtinId="9" hidden="1"/>
    <cellStyle name="Followed Hyperlink" xfId="35028" builtinId="9" hidden="1"/>
    <cellStyle name="Followed Hyperlink" xfId="35024" builtinId="9" hidden="1"/>
    <cellStyle name="Followed Hyperlink" xfId="35020" builtinId="9" hidden="1"/>
    <cellStyle name="Followed Hyperlink" xfId="35016" builtinId="9" hidden="1"/>
    <cellStyle name="Followed Hyperlink" xfId="35013" builtinId="9" hidden="1"/>
    <cellStyle name="Followed Hyperlink" xfId="35038" builtinId="9" hidden="1"/>
    <cellStyle name="Followed Hyperlink" xfId="35039" builtinId="9" hidden="1"/>
    <cellStyle name="Followed Hyperlink" xfId="35040" builtinId="9" hidden="1"/>
    <cellStyle name="Followed Hyperlink" xfId="35041" builtinId="9" hidden="1"/>
    <cellStyle name="Followed Hyperlink" xfId="35042" builtinId="9" hidden="1"/>
    <cellStyle name="Followed Hyperlink" xfId="35043" builtinId="9" hidden="1"/>
    <cellStyle name="Followed Hyperlink" xfId="35044" builtinId="9" hidden="1"/>
    <cellStyle name="Followed Hyperlink" xfId="35045" builtinId="9" hidden="1"/>
    <cellStyle name="Followed Hyperlink" xfId="35046" builtinId="9" hidden="1"/>
    <cellStyle name="Followed Hyperlink" xfId="35047" builtinId="9" hidden="1"/>
    <cellStyle name="Followed Hyperlink" xfId="35048" builtinId="9" hidden="1"/>
    <cellStyle name="Followed Hyperlink" xfId="35049" builtinId="9" hidden="1"/>
    <cellStyle name="Followed Hyperlink" xfId="35050" builtinId="9" hidden="1"/>
    <cellStyle name="Followed Hyperlink" xfId="35051" builtinId="9" hidden="1"/>
    <cellStyle name="Followed Hyperlink" xfId="35052" builtinId="9" hidden="1"/>
    <cellStyle name="Followed Hyperlink" xfId="35053" builtinId="9" hidden="1"/>
    <cellStyle name="Followed Hyperlink" xfId="35054" builtinId="9" hidden="1"/>
    <cellStyle name="Followed Hyperlink" xfId="35055" builtinId="9" hidden="1"/>
    <cellStyle name="Followed Hyperlink" xfId="35056" builtinId="9" hidden="1"/>
    <cellStyle name="Followed Hyperlink" xfId="35057" builtinId="9" hidden="1"/>
    <cellStyle name="Followed Hyperlink" xfId="35058" builtinId="9" hidden="1"/>
    <cellStyle name="Followed Hyperlink" xfId="35059" builtinId="9" hidden="1"/>
    <cellStyle name="Followed Hyperlink" xfId="35060" builtinId="9" hidden="1"/>
    <cellStyle name="Followed Hyperlink" xfId="35061" builtinId="9" hidden="1"/>
    <cellStyle name="Followed Hyperlink" xfId="35062" builtinId="9" hidden="1"/>
    <cellStyle name="Followed Hyperlink" xfId="35063" builtinId="9" hidden="1"/>
    <cellStyle name="Followed Hyperlink" xfId="35064" builtinId="9" hidden="1"/>
    <cellStyle name="Followed Hyperlink" xfId="35065" builtinId="9" hidden="1"/>
    <cellStyle name="Followed Hyperlink" xfId="35066" builtinId="9" hidden="1"/>
    <cellStyle name="Followed Hyperlink" xfId="35067" builtinId="9" hidden="1"/>
    <cellStyle name="Followed Hyperlink" xfId="35068" builtinId="9" hidden="1"/>
    <cellStyle name="Followed Hyperlink" xfId="35071" builtinId="9" hidden="1"/>
    <cellStyle name="Followed Hyperlink" xfId="35072" builtinId="9" hidden="1"/>
    <cellStyle name="Followed Hyperlink" xfId="35073" builtinId="9" hidden="1"/>
    <cellStyle name="Followed Hyperlink" xfId="35074" builtinId="9" hidden="1"/>
    <cellStyle name="Followed Hyperlink" xfId="35075" builtinId="9" hidden="1"/>
    <cellStyle name="Followed Hyperlink" xfId="35076" builtinId="9" hidden="1"/>
    <cellStyle name="Followed Hyperlink" xfId="35077" builtinId="9" hidden="1"/>
    <cellStyle name="Followed Hyperlink" xfId="35078" builtinId="9" hidden="1"/>
    <cellStyle name="Followed Hyperlink" xfId="35079" builtinId="9" hidden="1"/>
    <cellStyle name="Followed Hyperlink" xfId="35080" builtinId="9" hidden="1"/>
    <cellStyle name="Followed Hyperlink" xfId="35081" builtinId="9" hidden="1"/>
    <cellStyle name="Followed Hyperlink" xfId="35082" builtinId="9" hidden="1"/>
    <cellStyle name="Followed Hyperlink" xfId="35083" builtinId="9" hidden="1"/>
    <cellStyle name="Followed Hyperlink" xfId="35084" builtinId="9" hidden="1"/>
    <cellStyle name="Followed Hyperlink" xfId="35085" builtinId="9" hidden="1"/>
    <cellStyle name="Followed Hyperlink" xfId="35086" builtinId="9" hidden="1"/>
    <cellStyle name="Followed Hyperlink" xfId="35087" builtinId="9" hidden="1"/>
    <cellStyle name="Followed Hyperlink" xfId="35088" builtinId="9" hidden="1"/>
    <cellStyle name="Followed Hyperlink" xfId="35089" builtinId="9" hidden="1"/>
    <cellStyle name="Followed Hyperlink" xfId="35090" builtinId="9" hidden="1"/>
    <cellStyle name="Followed Hyperlink" xfId="35091" builtinId="9" hidden="1"/>
    <cellStyle name="Followed Hyperlink" xfId="35092" builtinId="9" hidden="1"/>
    <cellStyle name="Followed Hyperlink" xfId="35093" builtinId="9" hidden="1"/>
    <cellStyle name="Followed Hyperlink" xfId="35094" builtinId="9" hidden="1"/>
    <cellStyle name="Followed Hyperlink" xfId="35095" builtinId="9" hidden="1"/>
    <cellStyle name="Followed Hyperlink" xfId="35096" builtinId="9" hidden="1"/>
    <cellStyle name="Followed Hyperlink" xfId="35097" builtinId="9" hidden="1"/>
    <cellStyle name="Followed Hyperlink" xfId="35098" builtinId="9" hidden="1"/>
    <cellStyle name="Followed Hyperlink" xfId="35099" builtinId="9" hidden="1"/>
    <cellStyle name="Followed Hyperlink" xfId="35100" builtinId="9" hidden="1"/>
    <cellStyle name="Followed Hyperlink" xfId="35101" builtinId="9" hidden="1"/>
    <cellStyle name="Followed Hyperlink" xfId="35102" builtinId="9" hidden="1"/>
    <cellStyle name="Followed Hyperlink" xfId="35103" builtinId="9" hidden="1"/>
    <cellStyle name="Followed Hyperlink" xfId="35104" builtinId="9" hidden="1"/>
    <cellStyle name="Followed Hyperlink" xfId="35105" builtinId="9" hidden="1"/>
    <cellStyle name="Followed Hyperlink" xfId="35106" builtinId="9" hidden="1"/>
    <cellStyle name="Followed Hyperlink" xfId="35107" builtinId="9" hidden="1"/>
    <cellStyle name="Followed Hyperlink" xfId="35108" builtinId="9" hidden="1"/>
    <cellStyle name="Followed Hyperlink" xfId="35109" builtinId="9" hidden="1"/>
    <cellStyle name="Followed Hyperlink" xfId="35110" builtinId="9" hidden="1"/>
    <cellStyle name="Followed Hyperlink" xfId="35111" builtinId="9" hidden="1"/>
    <cellStyle name="Followed Hyperlink" xfId="35112" builtinId="9" hidden="1"/>
    <cellStyle name="Followed Hyperlink" xfId="35113" builtinId="9" hidden="1"/>
    <cellStyle name="Followed Hyperlink" xfId="35114" builtinId="9" hidden="1"/>
    <cellStyle name="Followed Hyperlink" xfId="35115" builtinId="9" hidden="1"/>
    <cellStyle name="Followed Hyperlink" xfId="35116" builtinId="9" hidden="1"/>
    <cellStyle name="Followed Hyperlink" xfId="35117" builtinId="9" hidden="1"/>
    <cellStyle name="Followed Hyperlink" xfId="35118" builtinId="9" hidden="1"/>
    <cellStyle name="Followed Hyperlink" xfId="35119" builtinId="9" hidden="1"/>
    <cellStyle name="Followed Hyperlink" xfId="35120" builtinId="9" hidden="1"/>
    <cellStyle name="Followed Hyperlink" xfId="35121" builtinId="9" hidden="1"/>
    <cellStyle name="Followed Hyperlink" xfId="35122" builtinId="9" hidden="1"/>
    <cellStyle name="Followed Hyperlink" xfId="35123" builtinId="9" hidden="1"/>
    <cellStyle name="Followed Hyperlink" xfId="35124" builtinId="9" hidden="1"/>
    <cellStyle name="Followed Hyperlink" xfId="35125" builtinId="9" hidden="1"/>
    <cellStyle name="Followed Hyperlink" xfId="35126" builtinId="9" hidden="1"/>
    <cellStyle name="Followed Hyperlink" xfId="35127" builtinId="9" hidden="1"/>
    <cellStyle name="Followed Hyperlink" xfId="35128" builtinId="9" hidden="1"/>
    <cellStyle name="Followed Hyperlink" xfId="35129" builtinId="9" hidden="1"/>
    <cellStyle name="Followed Hyperlink" xfId="35130" builtinId="9" hidden="1"/>
    <cellStyle name="Followed Hyperlink" xfId="35131" builtinId="9" hidden="1"/>
    <cellStyle name="Followed Hyperlink" xfId="35132" builtinId="9" hidden="1"/>
    <cellStyle name="Followed Hyperlink" xfId="35133" builtinId="9" hidden="1"/>
    <cellStyle name="Followed Hyperlink" xfId="35134" builtinId="9" hidden="1"/>
    <cellStyle name="Followed Hyperlink" xfId="35135" builtinId="9" hidden="1"/>
    <cellStyle name="Followed Hyperlink" xfId="35136" builtinId="9" hidden="1"/>
    <cellStyle name="Followed Hyperlink" xfId="35137" builtinId="9" hidden="1"/>
    <cellStyle name="Followed Hyperlink" xfId="35138" builtinId="9" hidden="1"/>
    <cellStyle name="Followed Hyperlink" xfId="35139" builtinId="9" hidden="1"/>
    <cellStyle name="Followed Hyperlink" xfId="35140" builtinId="9" hidden="1"/>
    <cellStyle name="Followed Hyperlink" xfId="35141" builtinId="9" hidden="1"/>
    <cellStyle name="Followed Hyperlink" xfId="35142" builtinId="9" hidden="1"/>
    <cellStyle name="Followed Hyperlink" xfId="35306" builtinId="9" hidden="1"/>
    <cellStyle name="Followed Hyperlink" xfId="35307" builtinId="9" hidden="1"/>
    <cellStyle name="Followed Hyperlink" xfId="35308" builtinId="9" hidden="1"/>
    <cellStyle name="Followed Hyperlink" xfId="35309" builtinId="9" hidden="1"/>
    <cellStyle name="Followed Hyperlink" xfId="35310" builtinId="9" hidden="1"/>
    <cellStyle name="Followed Hyperlink" xfId="35311" builtinId="9" hidden="1"/>
    <cellStyle name="Followed Hyperlink" xfId="35312" builtinId="9" hidden="1"/>
    <cellStyle name="Followed Hyperlink" xfId="35313" builtinId="9" hidden="1"/>
    <cellStyle name="Followed Hyperlink" xfId="35314" builtinId="9" hidden="1"/>
    <cellStyle name="Followed Hyperlink" xfId="35315" builtinId="9" hidden="1"/>
    <cellStyle name="Followed Hyperlink" xfId="35316" builtinId="9" hidden="1"/>
    <cellStyle name="Followed Hyperlink" xfId="35317" builtinId="9" hidden="1"/>
    <cellStyle name="Followed Hyperlink" xfId="35318" builtinId="9" hidden="1"/>
    <cellStyle name="Followed Hyperlink" xfId="35319" builtinId="9" hidden="1"/>
    <cellStyle name="Followed Hyperlink" xfId="35320" builtinId="9" hidden="1"/>
    <cellStyle name="Followed Hyperlink" xfId="35321" builtinId="9" hidden="1"/>
    <cellStyle name="Followed Hyperlink" xfId="35322" builtinId="9" hidden="1"/>
    <cellStyle name="Followed Hyperlink" xfId="35323" builtinId="9" hidden="1"/>
    <cellStyle name="Followed Hyperlink" xfId="35324" builtinId="9" hidden="1"/>
    <cellStyle name="Followed Hyperlink" xfId="35325" builtinId="9" hidden="1"/>
    <cellStyle name="Followed Hyperlink" xfId="35326" builtinId="9" hidden="1"/>
    <cellStyle name="Followed Hyperlink" xfId="35327" builtinId="9" hidden="1"/>
    <cellStyle name="Followed Hyperlink" xfId="35328" builtinId="9" hidden="1"/>
    <cellStyle name="Followed Hyperlink" xfId="35329" builtinId="9" hidden="1"/>
    <cellStyle name="Followed Hyperlink" xfId="35330" builtinId="9" hidden="1"/>
    <cellStyle name="Followed Hyperlink" xfId="35331" builtinId="9" hidden="1"/>
    <cellStyle name="Followed Hyperlink" xfId="35332" builtinId="9" hidden="1"/>
    <cellStyle name="Followed Hyperlink" xfId="35333" builtinId="9" hidden="1"/>
    <cellStyle name="Followed Hyperlink" xfId="35334" builtinId="9" hidden="1"/>
    <cellStyle name="Followed Hyperlink" xfId="35335" builtinId="9" hidden="1"/>
    <cellStyle name="Followed Hyperlink" xfId="35336" builtinId="9" hidden="1"/>
    <cellStyle name="Followed Hyperlink" xfId="35337" builtinId="9" hidden="1"/>
    <cellStyle name="Followed Hyperlink" xfId="35338" builtinId="9" hidden="1"/>
    <cellStyle name="Followed Hyperlink" xfId="35339" builtinId="9" hidden="1"/>
    <cellStyle name="Followed Hyperlink" xfId="35340" builtinId="9" hidden="1"/>
    <cellStyle name="Followed Hyperlink" xfId="35341" builtinId="9" hidden="1"/>
    <cellStyle name="Followed Hyperlink" xfId="35342" builtinId="9" hidden="1"/>
    <cellStyle name="Followed Hyperlink" xfId="35343" builtinId="9" hidden="1"/>
    <cellStyle name="Followed Hyperlink" xfId="35344" builtinId="9" hidden="1"/>
    <cellStyle name="Followed Hyperlink" xfId="35345" builtinId="9" hidden="1"/>
    <cellStyle name="Followed Hyperlink" xfId="35346" builtinId="9" hidden="1"/>
    <cellStyle name="Followed Hyperlink" xfId="35347" builtinId="9" hidden="1"/>
    <cellStyle name="Followed Hyperlink" xfId="35348" builtinId="9" hidden="1"/>
    <cellStyle name="Followed Hyperlink" xfId="35349" builtinId="9" hidden="1"/>
    <cellStyle name="Followed Hyperlink" xfId="35350" builtinId="9" hidden="1"/>
    <cellStyle name="Followed Hyperlink" xfId="35351" builtinId="9" hidden="1"/>
    <cellStyle name="Followed Hyperlink" xfId="35352" builtinId="9" hidden="1"/>
    <cellStyle name="Followed Hyperlink" xfId="35353" builtinId="9" hidden="1"/>
    <cellStyle name="Followed Hyperlink" xfId="35354" builtinId="9" hidden="1"/>
    <cellStyle name="Followed Hyperlink" xfId="35355" builtinId="9" hidden="1"/>
    <cellStyle name="Followed Hyperlink" xfId="35356" builtinId="9" hidden="1"/>
    <cellStyle name="Followed Hyperlink" xfId="35357" builtinId="9" hidden="1"/>
    <cellStyle name="Followed Hyperlink" xfId="35358" builtinId="9" hidden="1"/>
    <cellStyle name="Followed Hyperlink" xfId="35359" builtinId="9" hidden="1"/>
    <cellStyle name="Followed Hyperlink" xfId="35360" builtinId="9" hidden="1"/>
    <cellStyle name="Followed Hyperlink" xfId="35361" builtinId="9" hidden="1"/>
    <cellStyle name="Followed Hyperlink" xfId="35362" builtinId="9" hidden="1"/>
    <cellStyle name="Followed Hyperlink" xfId="35363" builtinId="9" hidden="1"/>
    <cellStyle name="Followed Hyperlink" xfId="35364" builtinId="9" hidden="1"/>
    <cellStyle name="Followed Hyperlink" xfId="35365" builtinId="9" hidden="1"/>
    <cellStyle name="Followed Hyperlink" xfId="35366" builtinId="9" hidden="1"/>
    <cellStyle name="Followed Hyperlink" xfId="35367" builtinId="9" hidden="1"/>
    <cellStyle name="Followed Hyperlink" xfId="35368" builtinId="9" hidden="1"/>
    <cellStyle name="Followed Hyperlink" xfId="35369" builtinId="9" hidden="1"/>
    <cellStyle name="Followed Hyperlink" xfId="35370" builtinId="9" hidden="1"/>
    <cellStyle name="Followed Hyperlink" xfId="35371" builtinId="9" hidden="1"/>
    <cellStyle name="Followed Hyperlink" xfId="35372" builtinId="9" hidden="1"/>
    <cellStyle name="Followed Hyperlink" xfId="35373" builtinId="9" hidden="1"/>
    <cellStyle name="Followed Hyperlink" xfId="35374" builtinId="9" hidden="1"/>
    <cellStyle name="Followed Hyperlink" xfId="35375" builtinId="9" hidden="1"/>
    <cellStyle name="Followed Hyperlink" xfId="35376" builtinId="9" hidden="1"/>
    <cellStyle name="Followed Hyperlink" xfId="35377" builtinId="9" hidden="1"/>
    <cellStyle name="Followed Hyperlink" xfId="35411" builtinId="9" hidden="1"/>
    <cellStyle name="Followed Hyperlink" xfId="35412" builtinId="9" hidden="1"/>
    <cellStyle name="Followed Hyperlink" xfId="35413" builtinId="9" hidden="1"/>
    <cellStyle name="Followed Hyperlink" xfId="35414" builtinId="9" hidden="1"/>
    <cellStyle name="Followed Hyperlink" xfId="35415" builtinId="9" hidden="1"/>
    <cellStyle name="Followed Hyperlink" xfId="35416" builtinId="9" hidden="1"/>
    <cellStyle name="Followed Hyperlink" xfId="35417" builtinId="9" hidden="1"/>
    <cellStyle name="Followed Hyperlink" xfId="35418" builtinId="9" hidden="1"/>
    <cellStyle name="Followed Hyperlink" xfId="35419" builtinId="9" hidden="1"/>
    <cellStyle name="Followed Hyperlink" xfId="35420" builtinId="9" hidden="1"/>
    <cellStyle name="Followed Hyperlink" xfId="35421" builtinId="9" hidden="1"/>
    <cellStyle name="Followed Hyperlink" xfId="35422" builtinId="9" hidden="1"/>
    <cellStyle name="Followed Hyperlink" xfId="35423" builtinId="9" hidden="1"/>
    <cellStyle name="Followed Hyperlink" xfId="35424" builtinId="9" hidden="1"/>
    <cellStyle name="Followed Hyperlink" xfId="35425" builtinId="9" hidden="1"/>
    <cellStyle name="Followed Hyperlink" xfId="35426" builtinId="9" hidden="1"/>
    <cellStyle name="Followed Hyperlink" xfId="35427" builtinId="9" hidden="1"/>
    <cellStyle name="Followed Hyperlink" xfId="35428" builtinId="9" hidden="1"/>
    <cellStyle name="Followed Hyperlink" xfId="35429" builtinId="9" hidden="1"/>
    <cellStyle name="Followed Hyperlink" xfId="35430" builtinId="9" hidden="1"/>
    <cellStyle name="Followed Hyperlink" xfId="35431" builtinId="9" hidden="1"/>
    <cellStyle name="Followed Hyperlink" xfId="35432" builtinId="9" hidden="1"/>
    <cellStyle name="Followed Hyperlink" xfId="35433" builtinId="9" hidden="1"/>
    <cellStyle name="Followed Hyperlink" xfId="35434" builtinId="9" hidden="1"/>
    <cellStyle name="Followed Hyperlink" xfId="35435" builtinId="9" hidden="1"/>
    <cellStyle name="Followed Hyperlink" xfId="35436" builtinId="9" hidden="1"/>
    <cellStyle name="Followed Hyperlink" xfId="35437" builtinId="9" hidden="1"/>
    <cellStyle name="Followed Hyperlink" xfId="35438" builtinId="9" hidden="1"/>
    <cellStyle name="Followed Hyperlink" xfId="35439" builtinId="9" hidden="1"/>
    <cellStyle name="Followed Hyperlink" xfId="35440" builtinId="9" hidden="1"/>
    <cellStyle name="Followed Hyperlink" xfId="35441" builtinId="9" hidden="1"/>
    <cellStyle name="Followed Hyperlink" xfId="35442" builtinId="9" hidden="1"/>
    <cellStyle name="Followed Hyperlink" xfId="35443" builtinId="9" hidden="1"/>
    <cellStyle name="Followed Hyperlink" xfId="35444" builtinId="9" hidden="1"/>
    <cellStyle name="Followed Hyperlink" xfId="35445" builtinId="9" hidden="1"/>
    <cellStyle name="Followed Hyperlink" xfId="35446" builtinId="9" hidden="1"/>
    <cellStyle name="Followed Hyperlink" xfId="35447" builtinId="9" hidden="1"/>
    <cellStyle name="Followed Hyperlink" xfId="35448" builtinId="9" hidden="1"/>
    <cellStyle name="Followed Hyperlink" xfId="35449" builtinId="9" hidden="1"/>
    <cellStyle name="Followed Hyperlink" xfId="35450" builtinId="9" hidden="1"/>
    <cellStyle name="Followed Hyperlink" xfId="35451" builtinId="9" hidden="1"/>
    <cellStyle name="Followed Hyperlink" xfId="35452" builtinId="9" hidden="1"/>
    <cellStyle name="Followed Hyperlink" xfId="35453" builtinId="9" hidden="1"/>
    <cellStyle name="Followed Hyperlink" xfId="35454" builtinId="9" hidden="1"/>
    <cellStyle name="Followed Hyperlink" xfId="35455" builtinId="9" hidden="1"/>
    <cellStyle name="Followed Hyperlink" xfId="35456" builtinId="9" hidden="1"/>
    <cellStyle name="Followed Hyperlink" xfId="35457" builtinId="9" hidden="1"/>
    <cellStyle name="Followed Hyperlink" xfId="35458" builtinId="9" hidden="1"/>
    <cellStyle name="Followed Hyperlink" xfId="35459" builtinId="9" hidden="1"/>
    <cellStyle name="Followed Hyperlink" xfId="35460" builtinId="9" hidden="1"/>
    <cellStyle name="Followed Hyperlink" xfId="35461" builtinId="9" hidden="1"/>
    <cellStyle name="Followed Hyperlink" xfId="35462" builtinId="9" hidden="1"/>
    <cellStyle name="Followed Hyperlink" xfId="35463" builtinId="9" hidden="1"/>
    <cellStyle name="Followed Hyperlink" xfId="35464" builtinId="9" hidden="1"/>
    <cellStyle name="Followed Hyperlink" xfId="35465" builtinId="9" hidden="1"/>
    <cellStyle name="Followed Hyperlink" xfId="35466" builtinId="9" hidden="1"/>
    <cellStyle name="Followed Hyperlink" xfId="35467" builtinId="9" hidden="1"/>
    <cellStyle name="Followed Hyperlink" xfId="35468" builtinId="9" hidden="1"/>
    <cellStyle name="Followed Hyperlink" xfId="35469" builtinId="9" hidden="1"/>
    <cellStyle name="Followed Hyperlink" xfId="35470" builtinId="9" hidden="1"/>
    <cellStyle name="Followed Hyperlink" xfId="35471" builtinId="9" hidden="1"/>
    <cellStyle name="Followed Hyperlink" xfId="35472" builtinId="9" hidden="1"/>
    <cellStyle name="Followed Hyperlink" xfId="35473" builtinId="9" hidden="1"/>
    <cellStyle name="Followed Hyperlink" xfId="35474" builtinId="9" hidden="1"/>
    <cellStyle name="Followed Hyperlink" xfId="35475" builtinId="9" hidden="1"/>
    <cellStyle name="Followed Hyperlink" xfId="35476" builtinId="9" hidden="1"/>
    <cellStyle name="Followed Hyperlink" xfId="35477" builtinId="9" hidden="1"/>
    <cellStyle name="Followed Hyperlink" xfId="35478" builtinId="9" hidden="1"/>
    <cellStyle name="Followed Hyperlink" xfId="35479" builtinId="9" hidden="1"/>
    <cellStyle name="Followed Hyperlink" xfId="35480" builtinId="9" hidden="1"/>
    <cellStyle name="Followed Hyperlink" xfId="35481" builtinId="9" hidden="1"/>
    <cellStyle name="Followed Hyperlink" xfId="35482" builtinId="9" hidden="1"/>
    <cellStyle name="Followed Hyperlink" xfId="35383" builtinId="9" hidden="1"/>
    <cellStyle name="Followed Hyperlink" xfId="35388" builtinId="9" hidden="1"/>
    <cellStyle name="Followed Hyperlink" xfId="35380" builtinId="9" hidden="1"/>
    <cellStyle name="Followed Hyperlink" xfId="35389" builtinId="9" hidden="1"/>
    <cellStyle name="Followed Hyperlink" xfId="35379" builtinId="9" hidden="1"/>
    <cellStyle name="Followed Hyperlink" xfId="35386" builtinId="9" hidden="1"/>
    <cellStyle name="Followed Hyperlink" xfId="35305" builtinId="9" hidden="1"/>
    <cellStyle name="Followed Hyperlink" xfId="35385" builtinId="9" hidden="1"/>
    <cellStyle name="Followed Hyperlink" xfId="35378" builtinId="9" hidden="1"/>
    <cellStyle name="Followed Hyperlink" xfId="35384" builtinId="9" hidden="1"/>
    <cellStyle name="Followed Hyperlink" xfId="35407" builtinId="9" hidden="1"/>
    <cellStyle name="Followed Hyperlink" xfId="35387" builtinId="9" hidden="1"/>
    <cellStyle name="Followed Hyperlink" xfId="35382" builtinId="9" hidden="1"/>
    <cellStyle name="Followed Hyperlink" xfId="35381" builtinId="9" hidden="1"/>
    <cellStyle name="Followed Hyperlink" xfId="35390" builtinId="9" hidden="1"/>
    <cellStyle name="Followed Hyperlink" xfId="35404" builtinId="9" hidden="1"/>
    <cellStyle name="Followed Hyperlink" xfId="35402" builtinId="9" hidden="1"/>
    <cellStyle name="Followed Hyperlink" xfId="35395" builtinId="9" hidden="1"/>
    <cellStyle name="Followed Hyperlink" xfId="35410" builtinId="9" hidden="1"/>
    <cellStyle name="Followed Hyperlink" xfId="35400" builtinId="9" hidden="1"/>
    <cellStyle name="Followed Hyperlink" xfId="35485" builtinId="9" hidden="1"/>
    <cellStyle name="Followed Hyperlink" xfId="35393" builtinId="9" hidden="1"/>
    <cellStyle name="Followed Hyperlink" xfId="35408" builtinId="9" hidden="1"/>
    <cellStyle name="Followed Hyperlink" xfId="35405" builtinId="9" hidden="1"/>
    <cellStyle name="Followed Hyperlink" xfId="35399" builtinId="9" hidden="1"/>
    <cellStyle name="Followed Hyperlink" xfId="35304" builtinId="9" hidden="1"/>
    <cellStyle name="Followed Hyperlink" xfId="35484" builtinId="9" hidden="1"/>
    <cellStyle name="Followed Hyperlink" xfId="35397" builtinId="9" hidden="1"/>
    <cellStyle name="Followed Hyperlink" xfId="35394" builtinId="9" hidden="1"/>
    <cellStyle name="Followed Hyperlink" xfId="35409" builtinId="9" hidden="1"/>
    <cellStyle name="Followed Hyperlink" xfId="35403" builtinId="9" hidden="1"/>
    <cellStyle name="Followed Hyperlink" xfId="35392" builtinId="9" hidden="1"/>
    <cellStyle name="Followed Hyperlink" xfId="35483" builtinId="9" hidden="1"/>
    <cellStyle name="Followed Hyperlink" xfId="35401" builtinId="9" hidden="1"/>
    <cellStyle name="Followed Hyperlink" xfId="35398" builtinId="9" hidden="1"/>
    <cellStyle name="Followed Hyperlink" xfId="35391" builtinId="9" hidden="1"/>
    <cellStyle name="Followed Hyperlink" xfId="35406" builtinId="9" hidden="1"/>
    <cellStyle name="Followed Hyperlink" xfId="35396" builtinId="9" hidden="1"/>
    <cellStyle name="Followed Hyperlink" xfId="35486" builtinId="9" hidden="1"/>
    <cellStyle name="Followed Hyperlink" xfId="35487" builtinId="9" hidden="1"/>
    <cellStyle name="Followed Hyperlink" xfId="35488" builtinId="9" hidden="1"/>
    <cellStyle name="Followed Hyperlink" xfId="35489" builtinId="9" hidden="1"/>
    <cellStyle name="Followed Hyperlink" xfId="35490" builtinId="9" hidden="1"/>
    <cellStyle name="Followed Hyperlink" xfId="35491" builtinId="9" hidden="1"/>
    <cellStyle name="Followed Hyperlink" xfId="35492" builtinId="9" hidden="1"/>
    <cellStyle name="Followed Hyperlink" xfId="35493" builtinId="9" hidden="1"/>
    <cellStyle name="Followed Hyperlink" xfId="35494" builtinId="9" hidden="1"/>
    <cellStyle name="Followed Hyperlink" xfId="35495" builtinId="9" hidden="1"/>
    <cellStyle name="Followed Hyperlink" xfId="35496" builtinId="9" hidden="1"/>
    <cellStyle name="Followed Hyperlink" xfId="35497" builtinId="9" hidden="1"/>
    <cellStyle name="Followed Hyperlink" xfId="35498" builtinId="9" hidden="1"/>
    <cellStyle name="Followed Hyperlink" xfId="35499" builtinId="9" hidden="1"/>
    <cellStyle name="Followed Hyperlink" xfId="35500" builtinId="9" hidden="1"/>
    <cellStyle name="Followed Hyperlink" xfId="35501" builtinId="9" hidden="1"/>
    <cellStyle name="Followed Hyperlink" xfId="35502" builtinId="9" hidden="1"/>
    <cellStyle name="Followed Hyperlink" xfId="35503" builtinId="9" hidden="1"/>
    <cellStyle name="Followed Hyperlink" xfId="35504" builtinId="9" hidden="1"/>
    <cellStyle name="Followed Hyperlink" xfId="35505" builtinId="9" hidden="1"/>
    <cellStyle name="Followed Hyperlink" xfId="35506" builtinId="9" hidden="1"/>
    <cellStyle name="Followed Hyperlink" xfId="35507" builtinId="9" hidden="1"/>
    <cellStyle name="Followed Hyperlink" xfId="35508" builtinId="9" hidden="1"/>
    <cellStyle name="Followed Hyperlink" xfId="35509" builtinId="9" hidden="1"/>
    <cellStyle name="Followed Hyperlink" xfId="35510" builtinId="9" hidden="1"/>
    <cellStyle name="Followed Hyperlink" xfId="35511" builtinId="9" hidden="1"/>
    <cellStyle name="Followed Hyperlink" xfId="35512" builtinId="9" hidden="1"/>
    <cellStyle name="Followed Hyperlink" xfId="35513" builtinId="9" hidden="1"/>
    <cellStyle name="Followed Hyperlink" xfId="35514" builtinId="9" hidden="1"/>
    <cellStyle name="Followed Hyperlink" xfId="35515" builtinId="9" hidden="1"/>
    <cellStyle name="Followed Hyperlink" xfId="35516" builtinId="9" hidden="1"/>
    <cellStyle name="Followed Hyperlink" xfId="35517" builtinId="9" hidden="1"/>
    <cellStyle name="Followed Hyperlink" xfId="35518" builtinId="9" hidden="1"/>
    <cellStyle name="Followed Hyperlink" xfId="35519" builtinId="9" hidden="1"/>
    <cellStyle name="Followed Hyperlink" xfId="35524" builtinId="9" hidden="1"/>
    <cellStyle name="Followed Hyperlink" xfId="35525" builtinId="9" hidden="1"/>
    <cellStyle name="Followed Hyperlink" xfId="35526" builtinId="9" hidden="1"/>
    <cellStyle name="Followed Hyperlink" xfId="35527" builtinId="9" hidden="1"/>
    <cellStyle name="Followed Hyperlink" xfId="35528" builtinId="9" hidden="1"/>
    <cellStyle name="Followed Hyperlink" xfId="35529" builtinId="9" hidden="1"/>
    <cellStyle name="Followed Hyperlink" xfId="35530" builtinId="9" hidden="1"/>
    <cellStyle name="Followed Hyperlink" xfId="35531" builtinId="9" hidden="1"/>
    <cellStyle name="Followed Hyperlink" xfId="35532" builtinId="9" hidden="1"/>
    <cellStyle name="Followed Hyperlink" xfId="35533" builtinId="9" hidden="1"/>
    <cellStyle name="Followed Hyperlink" xfId="35534" builtinId="9" hidden="1"/>
    <cellStyle name="Followed Hyperlink" xfId="35535" builtinId="9" hidden="1"/>
    <cellStyle name="Followed Hyperlink" xfId="35536" builtinId="9" hidden="1"/>
    <cellStyle name="Followed Hyperlink" xfId="35537" builtinId="9" hidden="1"/>
    <cellStyle name="Followed Hyperlink" xfId="35538" builtinId="9" hidden="1"/>
    <cellStyle name="Followed Hyperlink" xfId="35539" builtinId="9" hidden="1"/>
    <cellStyle name="Followed Hyperlink" xfId="35540" builtinId="9" hidden="1"/>
    <cellStyle name="Followed Hyperlink" xfId="35541" builtinId="9" hidden="1"/>
    <cellStyle name="Followed Hyperlink" xfId="35542" builtinId="9" hidden="1"/>
    <cellStyle name="Followed Hyperlink" xfId="35543" builtinId="9" hidden="1"/>
    <cellStyle name="Followed Hyperlink" xfId="35544" builtinId="9" hidden="1"/>
    <cellStyle name="Followed Hyperlink" xfId="35545" builtinId="9" hidden="1"/>
    <cellStyle name="Followed Hyperlink" xfId="35546" builtinId="9" hidden="1"/>
    <cellStyle name="Followed Hyperlink" xfId="35547" builtinId="9" hidden="1"/>
    <cellStyle name="Followed Hyperlink" xfId="35548" builtinId="9" hidden="1"/>
    <cellStyle name="Followed Hyperlink" xfId="35549" builtinId="9" hidden="1"/>
    <cellStyle name="Followed Hyperlink" xfId="35550" builtinId="9" hidden="1"/>
    <cellStyle name="Followed Hyperlink" xfId="35551" builtinId="9" hidden="1"/>
    <cellStyle name="Followed Hyperlink" xfId="35552" builtinId="9" hidden="1"/>
    <cellStyle name="Followed Hyperlink" xfId="35553" builtinId="9" hidden="1"/>
    <cellStyle name="Followed Hyperlink" xfId="35554" builtinId="9" hidden="1"/>
    <cellStyle name="Followed Hyperlink" xfId="35555" builtinId="9" hidden="1"/>
    <cellStyle name="Followed Hyperlink" xfId="35556" builtinId="9" hidden="1"/>
    <cellStyle name="Followed Hyperlink" xfId="35557" builtinId="9" hidden="1"/>
    <cellStyle name="Followed Hyperlink" xfId="35558" builtinId="9" hidden="1"/>
    <cellStyle name="Followed Hyperlink" xfId="35559" builtinId="9" hidden="1"/>
    <cellStyle name="Followed Hyperlink" xfId="35560" builtinId="9" hidden="1"/>
    <cellStyle name="Followed Hyperlink" xfId="35561" builtinId="9" hidden="1"/>
    <cellStyle name="Followed Hyperlink" xfId="35562" builtinId="9" hidden="1"/>
    <cellStyle name="Followed Hyperlink" xfId="35563" builtinId="9" hidden="1"/>
    <cellStyle name="Followed Hyperlink" xfId="35564" builtinId="9" hidden="1"/>
    <cellStyle name="Followed Hyperlink" xfId="35565" builtinId="9" hidden="1"/>
    <cellStyle name="Followed Hyperlink" xfId="35566" builtinId="9" hidden="1"/>
    <cellStyle name="Followed Hyperlink" xfId="35567" builtinId="9" hidden="1"/>
    <cellStyle name="Followed Hyperlink" xfId="35568" builtinId="9" hidden="1"/>
    <cellStyle name="Followed Hyperlink" xfId="35569" builtinId="9" hidden="1"/>
    <cellStyle name="Followed Hyperlink" xfId="35570" builtinId="9" hidden="1"/>
    <cellStyle name="Followed Hyperlink" xfId="35571" builtinId="9" hidden="1"/>
    <cellStyle name="Followed Hyperlink" xfId="35572" builtinId="9" hidden="1"/>
    <cellStyle name="Followed Hyperlink" xfId="35573" builtinId="9" hidden="1"/>
    <cellStyle name="Followed Hyperlink" xfId="35574" builtinId="9" hidden="1"/>
    <cellStyle name="Followed Hyperlink" xfId="35575" builtinId="9" hidden="1"/>
    <cellStyle name="Followed Hyperlink" xfId="35576" builtinId="9" hidden="1"/>
    <cellStyle name="Followed Hyperlink" xfId="35577" builtinId="9" hidden="1"/>
    <cellStyle name="Followed Hyperlink" xfId="35578" builtinId="9" hidden="1"/>
    <cellStyle name="Followed Hyperlink" xfId="35579" builtinId="9" hidden="1"/>
    <cellStyle name="Followed Hyperlink" xfId="35580" builtinId="9" hidden="1"/>
    <cellStyle name="Followed Hyperlink" xfId="35581" builtinId="9" hidden="1"/>
    <cellStyle name="Followed Hyperlink" xfId="35583" builtinId="9" hidden="1"/>
    <cellStyle name="Followed Hyperlink" xfId="35584" builtinId="9" hidden="1"/>
    <cellStyle name="Followed Hyperlink" xfId="35585" builtinId="9" hidden="1"/>
    <cellStyle name="Followed Hyperlink" xfId="35586" builtinId="9" hidden="1"/>
    <cellStyle name="Followed Hyperlink" xfId="35587" builtinId="9" hidden="1"/>
    <cellStyle name="Followed Hyperlink" xfId="35588" builtinId="9" hidden="1"/>
    <cellStyle name="Followed Hyperlink" xfId="35589" builtinId="9" hidden="1"/>
    <cellStyle name="Followed Hyperlink" xfId="35590" builtinId="9" hidden="1"/>
    <cellStyle name="Followed Hyperlink" xfId="35591" builtinId="9" hidden="1"/>
    <cellStyle name="Followed Hyperlink" xfId="35592" builtinId="9" hidden="1"/>
    <cellStyle name="Followed Hyperlink" xfId="35593" builtinId="9" hidden="1"/>
    <cellStyle name="Followed Hyperlink" xfId="35594" builtinId="9" hidden="1"/>
    <cellStyle name="Followed Hyperlink" xfId="35595" builtinId="9" hidden="1"/>
    <cellStyle name="Followed Hyperlink" xfId="35596" builtinId="9" hidden="1"/>
    <cellStyle name="Followed Hyperlink" xfId="35611" builtinId="9" hidden="1"/>
    <cellStyle name="Followed Hyperlink" xfId="35634" builtinId="9" hidden="1"/>
    <cellStyle name="Followed Hyperlink" xfId="35635" builtinId="9" hidden="1"/>
    <cellStyle name="Followed Hyperlink" xfId="35636" builtinId="9" hidden="1"/>
    <cellStyle name="Followed Hyperlink" xfId="35637" builtinId="9" hidden="1"/>
    <cellStyle name="Followed Hyperlink" xfId="35638" builtinId="9" hidden="1"/>
    <cellStyle name="Followed Hyperlink" xfId="35639" builtinId="9" hidden="1"/>
    <cellStyle name="Followed Hyperlink" xfId="35640" builtinId="9" hidden="1"/>
    <cellStyle name="Followed Hyperlink" xfId="35641" builtinId="9" hidden="1"/>
    <cellStyle name="Followed Hyperlink" xfId="35642" builtinId="9" hidden="1"/>
    <cellStyle name="Followed Hyperlink" xfId="35643" builtinId="9" hidden="1"/>
    <cellStyle name="Followed Hyperlink" xfId="35644" builtinId="9" hidden="1"/>
    <cellStyle name="Followed Hyperlink" xfId="35645" builtinId="9" hidden="1"/>
    <cellStyle name="Followed Hyperlink" xfId="35646" builtinId="9" hidden="1"/>
    <cellStyle name="Followed Hyperlink" xfId="35647" builtinId="9" hidden="1"/>
    <cellStyle name="Followed Hyperlink" xfId="35648" builtinId="9" hidden="1"/>
    <cellStyle name="Followed Hyperlink" xfId="35649" builtinId="9" hidden="1"/>
    <cellStyle name="Followed Hyperlink" xfId="35650" builtinId="9" hidden="1"/>
    <cellStyle name="Followed Hyperlink" xfId="35651" builtinId="9" hidden="1"/>
    <cellStyle name="Followed Hyperlink" xfId="35652" builtinId="9" hidden="1"/>
    <cellStyle name="Followed Hyperlink" xfId="35653" builtinId="9" hidden="1"/>
    <cellStyle name="Followed Hyperlink" xfId="35654" builtinId="9" hidden="1"/>
    <cellStyle name="Followed Hyperlink" xfId="35655" builtinId="9" hidden="1"/>
    <cellStyle name="Followed Hyperlink" xfId="35656" builtinId="9" hidden="1"/>
    <cellStyle name="Followed Hyperlink" xfId="35657" builtinId="9" hidden="1"/>
    <cellStyle name="Followed Hyperlink" xfId="35658" builtinId="9" hidden="1"/>
    <cellStyle name="Followed Hyperlink" xfId="35659" builtinId="9" hidden="1"/>
    <cellStyle name="Followed Hyperlink" xfId="35660" builtinId="9" hidden="1"/>
    <cellStyle name="Followed Hyperlink" xfId="35661" builtinId="9" hidden="1"/>
    <cellStyle name="Followed Hyperlink" xfId="35662" builtinId="9" hidden="1"/>
    <cellStyle name="Followed Hyperlink" xfId="35663" builtinId="9" hidden="1"/>
    <cellStyle name="Followed Hyperlink" xfId="35664" builtinId="9" hidden="1"/>
    <cellStyle name="Followed Hyperlink" xfId="35665" builtinId="9" hidden="1"/>
    <cellStyle name="Followed Hyperlink" xfId="35666" builtinId="9" hidden="1"/>
    <cellStyle name="Followed Hyperlink" xfId="35667" builtinId="9" hidden="1"/>
    <cellStyle name="Followed Hyperlink" xfId="35668" builtinId="9" hidden="1"/>
    <cellStyle name="Followed Hyperlink" xfId="35669" builtinId="9" hidden="1"/>
    <cellStyle name="Followed Hyperlink" xfId="35670" builtinId="9" hidden="1"/>
    <cellStyle name="Followed Hyperlink" xfId="35671" builtinId="9" hidden="1"/>
    <cellStyle name="Followed Hyperlink" xfId="35672" builtinId="9" hidden="1"/>
    <cellStyle name="Followed Hyperlink" xfId="35673" builtinId="9" hidden="1"/>
    <cellStyle name="Followed Hyperlink" xfId="35674" builtinId="9" hidden="1"/>
    <cellStyle name="Followed Hyperlink" xfId="35675" builtinId="9" hidden="1"/>
    <cellStyle name="Followed Hyperlink" xfId="35676" builtinId="9" hidden="1"/>
    <cellStyle name="Followed Hyperlink" xfId="35677" builtinId="9" hidden="1"/>
    <cellStyle name="Followed Hyperlink" xfId="35678" builtinId="9" hidden="1"/>
    <cellStyle name="Followed Hyperlink" xfId="35679" builtinId="9" hidden="1"/>
    <cellStyle name="Followed Hyperlink" xfId="35680" builtinId="9" hidden="1"/>
    <cellStyle name="Followed Hyperlink" xfId="35681" builtinId="9" hidden="1"/>
    <cellStyle name="Followed Hyperlink" xfId="35682" builtinId="9" hidden="1"/>
    <cellStyle name="Followed Hyperlink" xfId="35683" builtinId="9" hidden="1"/>
    <cellStyle name="Followed Hyperlink" xfId="35684" builtinId="9" hidden="1"/>
    <cellStyle name="Followed Hyperlink" xfId="35685" builtinId="9" hidden="1"/>
    <cellStyle name="Followed Hyperlink" xfId="35686" builtinId="9" hidden="1"/>
    <cellStyle name="Followed Hyperlink" xfId="35687" builtinId="9" hidden="1"/>
    <cellStyle name="Followed Hyperlink" xfId="35688" builtinId="9" hidden="1"/>
    <cellStyle name="Followed Hyperlink" xfId="35689" builtinId="9" hidden="1"/>
    <cellStyle name="Followed Hyperlink" xfId="35690" builtinId="9" hidden="1"/>
    <cellStyle name="Followed Hyperlink" xfId="35691" builtinId="9" hidden="1"/>
    <cellStyle name="Followed Hyperlink" xfId="35692" builtinId="9" hidden="1"/>
    <cellStyle name="Followed Hyperlink" xfId="35693" builtinId="9" hidden="1"/>
    <cellStyle name="Followed Hyperlink" xfId="35694" builtinId="9" hidden="1"/>
    <cellStyle name="Followed Hyperlink" xfId="35695" builtinId="9" hidden="1"/>
    <cellStyle name="Followed Hyperlink" xfId="35696" builtinId="9" hidden="1"/>
    <cellStyle name="Followed Hyperlink" xfId="35697" builtinId="9" hidden="1"/>
    <cellStyle name="Followed Hyperlink" xfId="35698" builtinId="9" hidden="1"/>
    <cellStyle name="Followed Hyperlink" xfId="35699" builtinId="9" hidden="1"/>
    <cellStyle name="Followed Hyperlink" xfId="35700" builtinId="9" hidden="1"/>
    <cellStyle name="Followed Hyperlink" xfId="35701" builtinId="9" hidden="1"/>
    <cellStyle name="Followed Hyperlink" xfId="35702" builtinId="9" hidden="1"/>
    <cellStyle name="Followed Hyperlink" xfId="35703" builtinId="9" hidden="1"/>
    <cellStyle name="Followed Hyperlink" xfId="35704" builtinId="9" hidden="1"/>
    <cellStyle name="Followed Hyperlink" xfId="35705" builtinId="9" hidden="1"/>
    <cellStyle name="Followed Hyperlink" xfId="35706" builtinId="9" hidden="1"/>
    <cellStyle name="Followed Hyperlink" xfId="35707" builtinId="9" hidden="1"/>
    <cellStyle name="Followed Hyperlink" xfId="35708" builtinId="9" hidden="1"/>
    <cellStyle name="Followed Hyperlink" xfId="35709" builtinId="9" hidden="1"/>
    <cellStyle name="Followed Hyperlink" xfId="35710" builtinId="9" hidden="1"/>
    <cellStyle name="Followed Hyperlink" xfId="35711" builtinId="9" hidden="1"/>
    <cellStyle name="Followed Hyperlink" xfId="35712" builtinId="9" hidden="1"/>
    <cellStyle name="Followed Hyperlink" xfId="35713" builtinId="9" hidden="1"/>
    <cellStyle name="Followed Hyperlink" xfId="35714" builtinId="9" hidden="1"/>
    <cellStyle name="Followed Hyperlink" xfId="35715" builtinId="9" hidden="1"/>
    <cellStyle name="Followed Hyperlink" xfId="35716" builtinId="9" hidden="1"/>
    <cellStyle name="Followed Hyperlink" xfId="35717" builtinId="9" hidden="1"/>
    <cellStyle name="Followed Hyperlink" xfId="35718" builtinId="9" hidden="1"/>
    <cellStyle name="Followed Hyperlink" xfId="35719" builtinId="9" hidden="1"/>
    <cellStyle name="Followed Hyperlink" xfId="35720" builtinId="9" hidden="1"/>
    <cellStyle name="Followed Hyperlink" xfId="35721" builtinId="9" hidden="1"/>
    <cellStyle name="Followed Hyperlink" xfId="35722" builtinId="9" hidden="1"/>
    <cellStyle name="Followed Hyperlink" xfId="35723" builtinId="9" hidden="1"/>
    <cellStyle name="Followed Hyperlink" xfId="35724" builtinId="9" hidden="1"/>
    <cellStyle name="Followed Hyperlink" xfId="35725" builtinId="9" hidden="1"/>
    <cellStyle name="Followed Hyperlink" xfId="35726" builtinId="9" hidden="1"/>
    <cellStyle name="Followed Hyperlink" xfId="35727" builtinId="9" hidden="1"/>
    <cellStyle name="Followed Hyperlink" xfId="35728" builtinId="9" hidden="1"/>
    <cellStyle name="Followed Hyperlink" xfId="35729" builtinId="9" hidden="1"/>
    <cellStyle name="Followed Hyperlink" xfId="35730" builtinId="9" hidden="1"/>
    <cellStyle name="Followed Hyperlink" xfId="35731" builtinId="9" hidden="1"/>
    <cellStyle name="Followed Hyperlink" xfId="35732" builtinId="9" hidden="1"/>
    <cellStyle name="Followed Hyperlink" xfId="35733" builtinId="9" hidden="1"/>
    <cellStyle name="Followed Hyperlink" xfId="35734" builtinId="9" hidden="1"/>
    <cellStyle name="Followed Hyperlink" xfId="35735" builtinId="9" hidden="1"/>
    <cellStyle name="Followed Hyperlink" xfId="35736" builtinId="9" hidden="1"/>
    <cellStyle name="Followed Hyperlink" xfId="35737" builtinId="9" hidden="1"/>
    <cellStyle name="Followed Hyperlink" xfId="35738" builtinId="9" hidden="1"/>
    <cellStyle name="Followed Hyperlink" xfId="35739" builtinId="9" hidden="1"/>
    <cellStyle name="Followed Hyperlink" xfId="35740" builtinId="9" hidden="1"/>
    <cellStyle name="Followed Hyperlink" xfId="35741" builtinId="9" hidden="1"/>
    <cellStyle name="Followed Hyperlink" xfId="35742" builtinId="9" hidden="1"/>
    <cellStyle name="Followed Hyperlink" xfId="35743" builtinId="9" hidden="1"/>
    <cellStyle name="Followed Hyperlink" xfId="35744" builtinId="9" hidden="1"/>
    <cellStyle name="Followed Hyperlink" xfId="35745" builtinId="9" hidden="1"/>
    <cellStyle name="Followed Hyperlink" xfId="35746" builtinId="9" hidden="1"/>
    <cellStyle name="Followed Hyperlink" xfId="35747" builtinId="9" hidden="1"/>
    <cellStyle name="Followed Hyperlink" xfId="35748" builtinId="9" hidden="1"/>
    <cellStyle name="Followed Hyperlink" xfId="35749" builtinId="9" hidden="1"/>
    <cellStyle name="Followed Hyperlink" xfId="35750" builtinId="9" hidden="1"/>
    <cellStyle name="Followed Hyperlink" xfId="35751" builtinId="9" hidden="1"/>
    <cellStyle name="Followed Hyperlink" xfId="35752" builtinId="9" hidden="1"/>
    <cellStyle name="Followed Hyperlink" xfId="35753" builtinId="9" hidden="1"/>
    <cellStyle name="Followed Hyperlink" xfId="35754" builtinId="9" hidden="1"/>
    <cellStyle name="Followed Hyperlink" xfId="35755" builtinId="9" hidden="1"/>
    <cellStyle name="Followed Hyperlink" xfId="35756" builtinId="9" hidden="1"/>
    <cellStyle name="Followed Hyperlink" xfId="35757" builtinId="9" hidden="1"/>
    <cellStyle name="Followed Hyperlink" xfId="35758" builtinId="9" hidden="1"/>
    <cellStyle name="Followed Hyperlink" xfId="35759" builtinId="9" hidden="1"/>
    <cellStyle name="Followed Hyperlink" xfId="35760" builtinId="9" hidden="1"/>
    <cellStyle name="Followed Hyperlink" xfId="35761" builtinId="9" hidden="1"/>
    <cellStyle name="Followed Hyperlink" xfId="35762" builtinId="9" hidden="1"/>
    <cellStyle name="Followed Hyperlink" xfId="35763" builtinId="9" hidden="1"/>
    <cellStyle name="Followed Hyperlink" xfId="35764" builtinId="9" hidden="1"/>
    <cellStyle name="Followed Hyperlink" xfId="35765" builtinId="9" hidden="1"/>
    <cellStyle name="Followed Hyperlink" xfId="35766" builtinId="9" hidden="1"/>
    <cellStyle name="Followed Hyperlink" xfId="35767" builtinId="9" hidden="1"/>
    <cellStyle name="Followed Hyperlink" xfId="35768" builtinId="9" hidden="1"/>
    <cellStyle name="Followed Hyperlink" xfId="35769" builtinId="9" hidden="1"/>
    <cellStyle name="Followed Hyperlink" xfId="35770" builtinId="9" hidden="1"/>
    <cellStyle name="Followed Hyperlink" xfId="35771" builtinId="9" hidden="1"/>
    <cellStyle name="Followed Hyperlink" xfId="35772" builtinId="9" hidden="1"/>
    <cellStyle name="Followed Hyperlink" xfId="35773" builtinId="9" hidden="1"/>
    <cellStyle name="Followed Hyperlink" xfId="35774" builtinId="9" hidden="1"/>
    <cellStyle name="Followed Hyperlink" xfId="35775" builtinId="9" hidden="1"/>
    <cellStyle name="Followed Hyperlink" xfId="35776" builtinId="9" hidden="1"/>
    <cellStyle name="Followed Hyperlink" xfId="35777" builtinId="9" hidden="1"/>
    <cellStyle name="Followed Hyperlink" xfId="35582" builtinId="9" hidden="1"/>
    <cellStyle name="Followed Hyperlink" xfId="35598" builtinId="9" hidden="1"/>
    <cellStyle name="Followed Hyperlink" xfId="35601" builtinId="9" hidden="1"/>
    <cellStyle name="Followed Hyperlink" xfId="35522" builtinId="9" hidden="1"/>
    <cellStyle name="Followed Hyperlink" xfId="35520" builtinId="9" hidden="1"/>
    <cellStyle name="Followed Hyperlink" xfId="35605" builtinId="9" hidden="1"/>
    <cellStyle name="Followed Hyperlink" xfId="35597" builtinId="9" hidden="1"/>
    <cellStyle name="Followed Hyperlink" xfId="35607" builtinId="9" hidden="1"/>
    <cellStyle name="Followed Hyperlink" xfId="35608" builtinId="9" hidden="1"/>
    <cellStyle name="Followed Hyperlink" xfId="35602" builtinId="9" hidden="1"/>
    <cellStyle name="Followed Hyperlink" xfId="35599" builtinId="9" hidden="1"/>
    <cellStyle name="Followed Hyperlink" xfId="35604" builtinId="9" hidden="1"/>
    <cellStyle name="Followed Hyperlink" xfId="35629" builtinId="9" hidden="1"/>
    <cellStyle name="Followed Hyperlink" xfId="35622" builtinId="9" hidden="1"/>
    <cellStyle name="Followed Hyperlink" xfId="35615" builtinId="9" hidden="1"/>
    <cellStyle name="Followed Hyperlink" xfId="35631" builtinId="9" hidden="1"/>
    <cellStyle name="Followed Hyperlink" xfId="35620" builtinId="9" hidden="1"/>
    <cellStyle name="Followed Hyperlink" xfId="35603" builtinId="9" hidden="1"/>
    <cellStyle name="Followed Hyperlink" xfId="35617" builtinId="9" hidden="1"/>
    <cellStyle name="Followed Hyperlink" xfId="35523" builtinId="9" hidden="1"/>
    <cellStyle name="Followed Hyperlink" xfId="35626" builtinId="9" hidden="1"/>
    <cellStyle name="Followed Hyperlink" xfId="35619" builtinId="9" hidden="1"/>
    <cellStyle name="Followed Hyperlink" xfId="35521" builtinId="9" hidden="1"/>
    <cellStyle name="Followed Hyperlink" xfId="35624" builtinId="9" hidden="1"/>
    <cellStyle name="Followed Hyperlink" xfId="35621" builtinId="9" hidden="1"/>
    <cellStyle name="Followed Hyperlink" xfId="35614" builtinId="9" hidden="1"/>
    <cellStyle name="Followed Hyperlink" xfId="35630" builtinId="9" hidden="1"/>
    <cellStyle name="Followed Hyperlink" xfId="35623" builtinId="9" hidden="1"/>
    <cellStyle name="Followed Hyperlink" xfId="35613" builtinId="9" hidden="1"/>
    <cellStyle name="Followed Hyperlink" xfId="35625" builtinId="9" hidden="1"/>
    <cellStyle name="Followed Hyperlink" xfId="35618" builtinId="9" hidden="1"/>
    <cellStyle name="Followed Hyperlink" xfId="35612" builtinId="9" hidden="1"/>
    <cellStyle name="Followed Hyperlink" xfId="35627" builtinId="9" hidden="1"/>
    <cellStyle name="Followed Hyperlink" xfId="35616" builtinId="9" hidden="1"/>
    <cellStyle name="Followed Hyperlink" xfId="35628" builtinId="9" hidden="1"/>
    <cellStyle name="Followed Hyperlink" xfId="35778" builtinId="9" hidden="1"/>
    <cellStyle name="Followed Hyperlink" xfId="35779" builtinId="9" hidden="1"/>
    <cellStyle name="Followed Hyperlink" xfId="35780" builtinId="9" hidden="1"/>
    <cellStyle name="Followed Hyperlink" xfId="35781" builtinId="9" hidden="1"/>
    <cellStyle name="Followed Hyperlink" xfId="35782" builtinId="9" hidden="1"/>
    <cellStyle name="Followed Hyperlink" xfId="35783" builtinId="9" hidden="1"/>
    <cellStyle name="Followed Hyperlink" xfId="35784" builtinId="9" hidden="1"/>
    <cellStyle name="Followed Hyperlink" xfId="35785" builtinId="9" hidden="1"/>
    <cellStyle name="Followed Hyperlink" xfId="35786" builtinId="9" hidden="1"/>
    <cellStyle name="Followed Hyperlink" xfId="35787" builtinId="9" hidden="1"/>
    <cellStyle name="Followed Hyperlink" xfId="35788" builtinId="9" hidden="1"/>
    <cellStyle name="Followed Hyperlink" xfId="35789" builtinId="9" hidden="1"/>
    <cellStyle name="Followed Hyperlink" xfId="35790" builtinId="9" hidden="1"/>
    <cellStyle name="Followed Hyperlink" xfId="35791" builtinId="9" hidden="1"/>
    <cellStyle name="Followed Hyperlink" xfId="35792" builtinId="9" hidden="1"/>
    <cellStyle name="Followed Hyperlink" xfId="35793" builtinId="9" hidden="1"/>
    <cellStyle name="Followed Hyperlink" xfId="35794" builtinId="9" hidden="1"/>
    <cellStyle name="Followed Hyperlink" xfId="35795" builtinId="9" hidden="1"/>
    <cellStyle name="Followed Hyperlink" xfId="35796" builtinId="9" hidden="1"/>
    <cellStyle name="Followed Hyperlink" xfId="35797" builtinId="9" hidden="1"/>
    <cellStyle name="Followed Hyperlink" xfId="35798" builtinId="9" hidden="1"/>
    <cellStyle name="Followed Hyperlink" xfId="35799" builtinId="9" hidden="1"/>
    <cellStyle name="Followed Hyperlink" xfId="35801" builtinId="9" hidden="1"/>
    <cellStyle name="Followed Hyperlink" xfId="35802" builtinId="9" hidden="1"/>
    <cellStyle name="Followed Hyperlink" xfId="35803" builtinId="9" hidden="1"/>
    <cellStyle name="Followed Hyperlink" xfId="35804" builtinId="9" hidden="1"/>
    <cellStyle name="Followed Hyperlink" xfId="35805" builtinId="9" hidden="1"/>
    <cellStyle name="Followed Hyperlink" xfId="35806" builtinId="9" hidden="1"/>
    <cellStyle name="Followed Hyperlink" xfId="35807" builtinId="9" hidden="1"/>
    <cellStyle name="Followed Hyperlink" xfId="35808" builtinId="9" hidden="1"/>
    <cellStyle name="Followed Hyperlink" xfId="35809" builtinId="9" hidden="1"/>
    <cellStyle name="Followed Hyperlink" xfId="35810" builtinId="9" hidden="1"/>
    <cellStyle name="Followed Hyperlink" xfId="35811" builtinId="9" hidden="1"/>
    <cellStyle name="Followed Hyperlink" xfId="35812" builtinId="9" hidden="1"/>
    <cellStyle name="Followed Hyperlink" xfId="35813" builtinId="9" hidden="1"/>
    <cellStyle name="Followed Hyperlink" xfId="35814" builtinId="9" hidden="1"/>
    <cellStyle name="Followed Hyperlink" xfId="35849" builtinId="9" hidden="1"/>
    <cellStyle name="Followed Hyperlink" xfId="35848" builtinId="9" hidden="1"/>
    <cellStyle name="Followed Hyperlink" xfId="35609" builtinId="9" hidden="1"/>
    <cellStyle name="Followed Hyperlink" xfId="35610" builtinId="9" hidden="1"/>
    <cellStyle name="Followed Hyperlink" xfId="35823" builtinId="9" hidden="1"/>
    <cellStyle name="Followed Hyperlink" xfId="35821" builtinId="9" hidden="1"/>
    <cellStyle name="Followed Hyperlink" xfId="35800" builtinId="9" hidden="1"/>
    <cellStyle name="Followed Hyperlink" xfId="35818" builtinId="9" hidden="1"/>
    <cellStyle name="Followed Hyperlink" xfId="35817" builtinId="9" hidden="1"/>
    <cellStyle name="Followed Hyperlink" xfId="35816" builtinId="9" hidden="1"/>
    <cellStyle name="Followed Hyperlink" xfId="35815" builtinId="9" hidden="1"/>
    <cellStyle name="Followed Hyperlink" xfId="35819" builtinId="9" hidden="1"/>
    <cellStyle name="Followed Hyperlink" xfId="35825" builtinId="9" hidden="1"/>
    <cellStyle name="Followed Hyperlink" xfId="35824" builtinId="9" hidden="1"/>
    <cellStyle name="Followed Hyperlink" xfId="35822" builtinId="9" hidden="1"/>
    <cellStyle name="Followed Hyperlink" xfId="35820" builtinId="9" hidden="1"/>
    <cellStyle name="Followed Hyperlink" xfId="35844" builtinId="9" hidden="1"/>
    <cellStyle name="Followed Hyperlink" xfId="35840" builtinId="9" hidden="1"/>
    <cellStyle name="Followed Hyperlink" xfId="35836" builtinId="9" hidden="1"/>
    <cellStyle name="Followed Hyperlink" xfId="35832" builtinId="9" hidden="1"/>
    <cellStyle name="Followed Hyperlink" xfId="35828" builtinId="9" hidden="1"/>
    <cellStyle name="Followed Hyperlink" xfId="35606" builtinId="9" hidden="1"/>
    <cellStyle name="Followed Hyperlink" xfId="35847" builtinId="9" hidden="1"/>
    <cellStyle name="Followed Hyperlink" xfId="35843" builtinId="9" hidden="1"/>
    <cellStyle name="Followed Hyperlink" xfId="35839" builtinId="9" hidden="1"/>
    <cellStyle name="Followed Hyperlink" xfId="35835" builtinId="9" hidden="1"/>
    <cellStyle name="Followed Hyperlink" xfId="35831" builtinId="9" hidden="1"/>
    <cellStyle name="Followed Hyperlink" xfId="35827" builtinId="9" hidden="1"/>
    <cellStyle name="Followed Hyperlink" xfId="35846" builtinId="9" hidden="1"/>
    <cellStyle name="Followed Hyperlink" xfId="35842" builtinId="9" hidden="1"/>
    <cellStyle name="Followed Hyperlink" xfId="35838" builtinId="9" hidden="1"/>
    <cellStyle name="Followed Hyperlink" xfId="35834" builtinId="9" hidden="1"/>
    <cellStyle name="Followed Hyperlink" xfId="35830" builtinId="9" hidden="1"/>
    <cellStyle name="Followed Hyperlink" xfId="35850" builtinId="9" hidden="1"/>
    <cellStyle name="Followed Hyperlink" xfId="35600" builtinId="9" hidden="1"/>
    <cellStyle name="Followed Hyperlink" xfId="35845" builtinId="9" hidden="1"/>
    <cellStyle name="Followed Hyperlink" xfId="35841" builtinId="9" hidden="1"/>
    <cellStyle name="Followed Hyperlink" xfId="35837" builtinId="9" hidden="1"/>
    <cellStyle name="Followed Hyperlink" xfId="35833" builtinId="9" hidden="1"/>
    <cellStyle name="Followed Hyperlink" xfId="35829" builtinId="9" hidden="1"/>
    <cellStyle name="Followed Hyperlink" xfId="35826" builtinId="9" hidden="1"/>
    <cellStyle name="Followed Hyperlink" xfId="35851" builtinId="9" hidden="1"/>
    <cellStyle name="Followed Hyperlink" xfId="35852" builtinId="9" hidden="1"/>
    <cellStyle name="Followed Hyperlink" xfId="35853" builtinId="9" hidden="1"/>
    <cellStyle name="Followed Hyperlink" xfId="35854" builtinId="9" hidden="1"/>
    <cellStyle name="Followed Hyperlink" xfId="35855" builtinId="9" hidden="1"/>
    <cellStyle name="Followed Hyperlink" xfId="35856" builtinId="9" hidden="1"/>
    <cellStyle name="Followed Hyperlink" xfId="35857" builtinId="9" hidden="1"/>
    <cellStyle name="Followed Hyperlink" xfId="35858" builtinId="9" hidden="1"/>
    <cellStyle name="Followed Hyperlink" xfId="35859" builtinId="9" hidden="1"/>
    <cellStyle name="Followed Hyperlink" xfId="35860" builtinId="9" hidden="1"/>
    <cellStyle name="Followed Hyperlink" xfId="35861" builtinId="9" hidden="1"/>
    <cellStyle name="Followed Hyperlink" xfId="35862" builtinId="9" hidden="1"/>
    <cellStyle name="Followed Hyperlink" xfId="35863" builtinId="9" hidden="1"/>
    <cellStyle name="Followed Hyperlink" xfId="35864" builtinId="9" hidden="1"/>
    <cellStyle name="Followed Hyperlink" xfId="35865" builtinId="9" hidden="1"/>
    <cellStyle name="Followed Hyperlink" xfId="35866" builtinId="9" hidden="1"/>
    <cellStyle name="Followed Hyperlink" xfId="35867" builtinId="9" hidden="1"/>
    <cellStyle name="Followed Hyperlink" xfId="35868" builtinId="9" hidden="1"/>
    <cellStyle name="Followed Hyperlink" xfId="35869" builtinId="9" hidden="1"/>
    <cellStyle name="Followed Hyperlink" xfId="35870" builtinId="9" hidden="1"/>
    <cellStyle name="Followed Hyperlink" xfId="35871" builtinId="9" hidden="1"/>
    <cellStyle name="Followed Hyperlink" xfId="35872" builtinId="9" hidden="1"/>
    <cellStyle name="Followed Hyperlink" xfId="35873" builtinId="9" hidden="1"/>
    <cellStyle name="Followed Hyperlink" xfId="35874" builtinId="9" hidden="1"/>
    <cellStyle name="Followed Hyperlink" xfId="35875" builtinId="9" hidden="1"/>
    <cellStyle name="Followed Hyperlink" xfId="35876" builtinId="9" hidden="1"/>
    <cellStyle name="Followed Hyperlink" xfId="35877" builtinId="9" hidden="1"/>
    <cellStyle name="Followed Hyperlink" xfId="35878" builtinId="9" hidden="1"/>
    <cellStyle name="Followed Hyperlink" xfId="35879" builtinId="9" hidden="1"/>
    <cellStyle name="Followed Hyperlink" xfId="35880" builtinId="9" hidden="1"/>
    <cellStyle name="Followed Hyperlink" xfId="35881" builtinId="9" hidden="1"/>
    <cellStyle name="Followed Hyperlink" xfId="35885" builtinId="9" hidden="1"/>
    <cellStyle name="Followed Hyperlink" xfId="35886" builtinId="9" hidden="1"/>
    <cellStyle name="Followed Hyperlink" xfId="35887" builtinId="9" hidden="1"/>
    <cellStyle name="Followed Hyperlink" xfId="35888" builtinId="9" hidden="1"/>
    <cellStyle name="Followed Hyperlink" xfId="35889" builtinId="9" hidden="1"/>
    <cellStyle name="Followed Hyperlink" xfId="35890" builtinId="9" hidden="1"/>
    <cellStyle name="Followed Hyperlink" xfId="35891" builtinId="9" hidden="1"/>
    <cellStyle name="Followed Hyperlink" xfId="35892" builtinId="9" hidden="1"/>
    <cellStyle name="Followed Hyperlink" xfId="35893" builtinId="9" hidden="1"/>
    <cellStyle name="Followed Hyperlink" xfId="35894" builtinId="9" hidden="1"/>
    <cellStyle name="Followed Hyperlink" xfId="35895" builtinId="9" hidden="1"/>
    <cellStyle name="Followed Hyperlink" xfId="35896" builtinId="9" hidden="1"/>
    <cellStyle name="Followed Hyperlink" xfId="35897" builtinId="9" hidden="1"/>
    <cellStyle name="Followed Hyperlink" xfId="35898" builtinId="9" hidden="1"/>
    <cellStyle name="Followed Hyperlink" xfId="35899" builtinId="9" hidden="1"/>
    <cellStyle name="Followed Hyperlink" xfId="35900" builtinId="9" hidden="1"/>
    <cellStyle name="Followed Hyperlink" xfId="35901" builtinId="9" hidden="1"/>
    <cellStyle name="Followed Hyperlink" xfId="35902" builtinId="9" hidden="1"/>
    <cellStyle name="Followed Hyperlink" xfId="35903" builtinId="9" hidden="1"/>
    <cellStyle name="Followed Hyperlink" xfId="35904" builtinId="9" hidden="1"/>
    <cellStyle name="Followed Hyperlink" xfId="35905" builtinId="9" hidden="1"/>
    <cellStyle name="Followed Hyperlink" xfId="35906" builtinId="9" hidden="1"/>
    <cellStyle name="Followed Hyperlink" xfId="35907" builtinId="9" hidden="1"/>
    <cellStyle name="Followed Hyperlink" xfId="35908" builtinId="9" hidden="1"/>
    <cellStyle name="Followed Hyperlink" xfId="35909" builtinId="9" hidden="1"/>
    <cellStyle name="Followed Hyperlink" xfId="35910" builtinId="9" hidden="1"/>
    <cellStyle name="Followed Hyperlink" xfId="35911" builtinId="9" hidden="1"/>
    <cellStyle name="Followed Hyperlink" xfId="35912" builtinId="9" hidden="1"/>
    <cellStyle name="Followed Hyperlink" xfId="35913" builtinId="9" hidden="1"/>
    <cellStyle name="Followed Hyperlink" xfId="35914" builtinId="9" hidden="1"/>
    <cellStyle name="Followed Hyperlink" xfId="35915" builtinId="9" hidden="1"/>
    <cellStyle name="Followed Hyperlink" xfId="35916" builtinId="9" hidden="1"/>
    <cellStyle name="Followed Hyperlink" xfId="35917" builtinId="9" hidden="1"/>
    <cellStyle name="Followed Hyperlink" xfId="35918" builtinId="9" hidden="1"/>
    <cellStyle name="Followed Hyperlink" xfId="35919" builtinId="9" hidden="1"/>
    <cellStyle name="Followed Hyperlink" xfId="35920" builtinId="9" hidden="1"/>
    <cellStyle name="Followed Hyperlink" xfId="35921" builtinId="9" hidden="1"/>
    <cellStyle name="Followed Hyperlink" xfId="35922" builtinId="9" hidden="1"/>
    <cellStyle name="Followed Hyperlink" xfId="35923" builtinId="9" hidden="1"/>
    <cellStyle name="Followed Hyperlink" xfId="35924" builtinId="9" hidden="1"/>
    <cellStyle name="Followed Hyperlink" xfId="35925" builtinId="9" hidden="1"/>
    <cellStyle name="Followed Hyperlink" xfId="35926" builtinId="9" hidden="1"/>
    <cellStyle name="Followed Hyperlink" xfId="35927" builtinId="9" hidden="1"/>
    <cellStyle name="Followed Hyperlink" xfId="35928" builtinId="9" hidden="1"/>
    <cellStyle name="Followed Hyperlink" xfId="35929" builtinId="9" hidden="1"/>
    <cellStyle name="Followed Hyperlink" xfId="35930" builtinId="9" hidden="1"/>
    <cellStyle name="Followed Hyperlink" xfId="35931" builtinId="9" hidden="1"/>
    <cellStyle name="Followed Hyperlink" xfId="35932" builtinId="9" hidden="1"/>
    <cellStyle name="Followed Hyperlink" xfId="35933" builtinId="9" hidden="1"/>
    <cellStyle name="Followed Hyperlink" xfId="35934" builtinId="9" hidden="1"/>
    <cellStyle name="Followed Hyperlink" xfId="35935" builtinId="9" hidden="1"/>
    <cellStyle name="Followed Hyperlink" xfId="35936" builtinId="9" hidden="1"/>
    <cellStyle name="Followed Hyperlink" xfId="35937" builtinId="9" hidden="1"/>
    <cellStyle name="Followed Hyperlink" xfId="35938" builtinId="9" hidden="1"/>
    <cellStyle name="Followed Hyperlink" xfId="35939" builtinId="9" hidden="1"/>
    <cellStyle name="Followed Hyperlink" xfId="35940" builtinId="9" hidden="1"/>
    <cellStyle name="Followed Hyperlink" xfId="35941" builtinId="9" hidden="1"/>
    <cellStyle name="Followed Hyperlink" xfId="35942" builtinId="9" hidden="1"/>
    <cellStyle name="Followed Hyperlink" xfId="35943" builtinId="9" hidden="1"/>
    <cellStyle name="Followed Hyperlink" xfId="35944" builtinId="9" hidden="1"/>
    <cellStyle name="Followed Hyperlink" xfId="35945" builtinId="9" hidden="1"/>
    <cellStyle name="Followed Hyperlink" xfId="35946" builtinId="9" hidden="1"/>
    <cellStyle name="Followed Hyperlink" xfId="35947" builtinId="9" hidden="1"/>
    <cellStyle name="Followed Hyperlink" xfId="35948" builtinId="9" hidden="1"/>
    <cellStyle name="Followed Hyperlink" xfId="35949" builtinId="9" hidden="1"/>
    <cellStyle name="Followed Hyperlink" xfId="35950" builtinId="9" hidden="1"/>
    <cellStyle name="Followed Hyperlink" xfId="35951" builtinId="9" hidden="1"/>
    <cellStyle name="Followed Hyperlink" xfId="35952" builtinId="9" hidden="1"/>
    <cellStyle name="Followed Hyperlink" xfId="35953" builtinId="9" hidden="1"/>
    <cellStyle name="Followed Hyperlink" xfId="35954" builtinId="9" hidden="1"/>
    <cellStyle name="Followed Hyperlink" xfId="35955" builtinId="9" hidden="1"/>
    <cellStyle name="Followed Hyperlink" xfId="35956" builtinId="9" hidden="1"/>
    <cellStyle name="Followed Hyperlink" xfId="36124" builtinId="9" hidden="1"/>
    <cellStyle name="Followed Hyperlink" xfId="36125" builtinId="9" hidden="1"/>
    <cellStyle name="Followed Hyperlink" xfId="36126" builtinId="9" hidden="1"/>
    <cellStyle name="Followed Hyperlink" xfId="36127" builtinId="9" hidden="1"/>
    <cellStyle name="Followed Hyperlink" xfId="36128" builtinId="9" hidden="1"/>
    <cellStyle name="Followed Hyperlink" xfId="36129" builtinId="9" hidden="1"/>
    <cellStyle name="Followed Hyperlink" xfId="36130" builtinId="9" hidden="1"/>
    <cellStyle name="Followed Hyperlink" xfId="36131" builtinId="9" hidden="1"/>
    <cellStyle name="Followed Hyperlink" xfId="36132" builtinId="9" hidden="1"/>
    <cellStyle name="Followed Hyperlink" xfId="36133" builtinId="9" hidden="1"/>
    <cellStyle name="Followed Hyperlink" xfId="36134" builtinId="9" hidden="1"/>
    <cellStyle name="Followed Hyperlink" xfId="36135" builtinId="9" hidden="1"/>
    <cellStyle name="Followed Hyperlink" xfId="36136" builtinId="9" hidden="1"/>
    <cellStyle name="Followed Hyperlink" xfId="36137" builtinId="9" hidden="1"/>
    <cellStyle name="Followed Hyperlink" xfId="36138" builtinId="9" hidden="1"/>
    <cellStyle name="Followed Hyperlink" xfId="36139" builtinId="9" hidden="1"/>
    <cellStyle name="Followed Hyperlink" xfId="36140" builtinId="9" hidden="1"/>
    <cellStyle name="Followed Hyperlink" xfId="36141" builtinId="9" hidden="1"/>
    <cellStyle name="Followed Hyperlink" xfId="36142" builtinId="9" hidden="1"/>
    <cellStyle name="Followed Hyperlink" xfId="36143" builtinId="9" hidden="1"/>
    <cellStyle name="Followed Hyperlink" xfId="36144" builtinId="9" hidden="1"/>
    <cellStyle name="Followed Hyperlink" xfId="36145" builtinId="9" hidden="1"/>
    <cellStyle name="Followed Hyperlink" xfId="36146" builtinId="9" hidden="1"/>
    <cellStyle name="Followed Hyperlink" xfId="36147" builtinId="9" hidden="1"/>
    <cellStyle name="Followed Hyperlink" xfId="36148" builtinId="9" hidden="1"/>
    <cellStyle name="Followed Hyperlink" xfId="36149" builtinId="9" hidden="1"/>
    <cellStyle name="Followed Hyperlink" xfId="36150" builtinId="9" hidden="1"/>
    <cellStyle name="Followed Hyperlink" xfId="36151" builtinId="9" hidden="1"/>
    <cellStyle name="Followed Hyperlink" xfId="36152" builtinId="9" hidden="1"/>
    <cellStyle name="Followed Hyperlink" xfId="36153" builtinId="9" hidden="1"/>
    <cellStyle name="Followed Hyperlink" xfId="36154" builtinId="9" hidden="1"/>
    <cellStyle name="Followed Hyperlink" xfId="36155" builtinId="9" hidden="1"/>
    <cellStyle name="Followed Hyperlink" xfId="36156" builtinId="9" hidden="1"/>
    <cellStyle name="Followed Hyperlink" xfId="36157" builtinId="9" hidden="1"/>
    <cellStyle name="Followed Hyperlink" xfId="36158" builtinId="9" hidden="1"/>
    <cellStyle name="Followed Hyperlink" xfId="36159" builtinId="9" hidden="1"/>
    <cellStyle name="Followed Hyperlink" xfId="36160" builtinId="9" hidden="1"/>
    <cellStyle name="Followed Hyperlink" xfId="36161" builtinId="9" hidden="1"/>
    <cellStyle name="Followed Hyperlink" xfId="36162" builtinId="9" hidden="1"/>
    <cellStyle name="Followed Hyperlink" xfId="36163" builtinId="9" hidden="1"/>
    <cellStyle name="Followed Hyperlink" xfId="36164" builtinId="9" hidden="1"/>
    <cellStyle name="Followed Hyperlink" xfId="36165" builtinId="9" hidden="1"/>
    <cellStyle name="Followed Hyperlink" xfId="36166" builtinId="9" hidden="1"/>
    <cellStyle name="Followed Hyperlink" xfId="36167" builtinId="9" hidden="1"/>
    <cellStyle name="Followed Hyperlink" xfId="36168" builtinId="9" hidden="1"/>
    <cellStyle name="Followed Hyperlink" xfId="36169" builtinId="9" hidden="1"/>
    <cellStyle name="Followed Hyperlink" xfId="36170" builtinId="9" hidden="1"/>
    <cellStyle name="Followed Hyperlink" xfId="36171" builtinId="9" hidden="1"/>
    <cellStyle name="Followed Hyperlink" xfId="36172" builtinId="9" hidden="1"/>
    <cellStyle name="Followed Hyperlink" xfId="36173" builtinId="9" hidden="1"/>
    <cellStyle name="Followed Hyperlink" xfId="36174" builtinId="9" hidden="1"/>
    <cellStyle name="Followed Hyperlink" xfId="36175" builtinId="9" hidden="1"/>
    <cellStyle name="Followed Hyperlink" xfId="36176" builtinId="9" hidden="1"/>
    <cellStyle name="Followed Hyperlink" xfId="36177" builtinId="9" hidden="1"/>
    <cellStyle name="Followed Hyperlink" xfId="36178" builtinId="9" hidden="1"/>
    <cellStyle name="Followed Hyperlink" xfId="36179" builtinId="9" hidden="1"/>
    <cellStyle name="Followed Hyperlink" xfId="36180" builtinId="9" hidden="1"/>
    <cellStyle name="Followed Hyperlink" xfId="36181" builtinId="9" hidden="1"/>
    <cellStyle name="Followed Hyperlink" xfId="36182" builtinId="9" hidden="1"/>
    <cellStyle name="Followed Hyperlink" xfId="36183" builtinId="9" hidden="1"/>
    <cellStyle name="Followed Hyperlink" xfId="36184" builtinId="9" hidden="1"/>
    <cellStyle name="Followed Hyperlink" xfId="36185" builtinId="9" hidden="1"/>
    <cellStyle name="Followed Hyperlink" xfId="36186" builtinId="9" hidden="1"/>
    <cellStyle name="Followed Hyperlink" xfId="36187" builtinId="9" hidden="1"/>
    <cellStyle name="Followed Hyperlink" xfId="36188" builtinId="9" hidden="1"/>
    <cellStyle name="Followed Hyperlink" xfId="36189" builtinId="9" hidden="1"/>
    <cellStyle name="Followed Hyperlink" xfId="36190" builtinId="9" hidden="1"/>
    <cellStyle name="Followed Hyperlink" xfId="36191" builtinId="9" hidden="1"/>
    <cellStyle name="Followed Hyperlink" xfId="36192" builtinId="9" hidden="1"/>
    <cellStyle name="Followed Hyperlink" xfId="36193" builtinId="9" hidden="1"/>
    <cellStyle name="Followed Hyperlink" xfId="36194" builtinId="9" hidden="1"/>
    <cellStyle name="Followed Hyperlink" xfId="36195" builtinId="9" hidden="1"/>
    <cellStyle name="Followed Hyperlink" xfId="36209" builtinId="9" hidden="1"/>
    <cellStyle name="Followed Hyperlink" xfId="36210" builtinId="9" hidden="1"/>
    <cellStyle name="Followed Hyperlink" xfId="36211" builtinId="9" hidden="1"/>
    <cellStyle name="Followed Hyperlink" xfId="36212" builtinId="9" hidden="1"/>
    <cellStyle name="Followed Hyperlink" xfId="36213" builtinId="9" hidden="1"/>
    <cellStyle name="Followed Hyperlink" xfId="36214" builtinId="9" hidden="1"/>
    <cellStyle name="Followed Hyperlink" xfId="36215" builtinId="9" hidden="1"/>
    <cellStyle name="Followed Hyperlink" xfId="36216" builtinId="9" hidden="1"/>
    <cellStyle name="Followed Hyperlink" xfId="36217" builtinId="9" hidden="1"/>
    <cellStyle name="Followed Hyperlink" xfId="36218" builtinId="9" hidden="1"/>
    <cellStyle name="Followed Hyperlink" xfId="36219" builtinId="9" hidden="1"/>
    <cellStyle name="Followed Hyperlink" xfId="36220" builtinId="9" hidden="1"/>
    <cellStyle name="Followed Hyperlink" xfId="36221" builtinId="9" hidden="1"/>
    <cellStyle name="Followed Hyperlink" xfId="36222" builtinId="9" hidden="1"/>
    <cellStyle name="Followed Hyperlink" xfId="36223" builtinId="9" hidden="1"/>
    <cellStyle name="Followed Hyperlink" xfId="36224" builtinId="9" hidden="1"/>
    <cellStyle name="Followed Hyperlink" xfId="36225" builtinId="9" hidden="1"/>
    <cellStyle name="Followed Hyperlink" xfId="36226" builtinId="9" hidden="1"/>
    <cellStyle name="Followed Hyperlink" xfId="36227" builtinId="9" hidden="1"/>
    <cellStyle name="Followed Hyperlink" xfId="36228" builtinId="9" hidden="1"/>
    <cellStyle name="Followed Hyperlink" xfId="36229" builtinId="9" hidden="1"/>
    <cellStyle name="Followed Hyperlink" xfId="36230" builtinId="9" hidden="1"/>
    <cellStyle name="Followed Hyperlink" xfId="36231" builtinId="9" hidden="1"/>
    <cellStyle name="Followed Hyperlink" xfId="36232" builtinId="9" hidden="1"/>
    <cellStyle name="Followed Hyperlink" xfId="36233" builtinId="9" hidden="1"/>
    <cellStyle name="Followed Hyperlink" xfId="36234" builtinId="9" hidden="1"/>
    <cellStyle name="Followed Hyperlink" xfId="36235" builtinId="9" hidden="1"/>
    <cellStyle name="Followed Hyperlink" xfId="36236" builtinId="9" hidden="1"/>
    <cellStyle name="Followed Hyperlink" xfId="36237" builtinId="9" hidden="1"/>
    <cellStyle name="Followed Hyperlink" xfId="36238" builtinId="9" hidden="1"/>
    <cellStyle name="Followed Hyperlink" xfId="36239" builtinId="9" hidden="1"/>
    <cellStyle name="Followed Hyperlink" xfId="36240" builtinId="9" hidden="1"/>
    <cellStyle name="Followed Hyperlink" xfId="36241" builtinId="9" hidden="1"/>
    <cellStyle name="Followed Hyperlink" xfId="36242" builtinId="9" hidden="1"/>
    <cellStyle name="Followed Hyperlink" xfId="36243" builtinId="9" hidden="1"/>
    <cellStyle name="Followed Hyperlink" xfId="36244" builtinId="9" hidden="1"/>
    <cellStyle name="Followed Hyperlink" xfId="36245" builtinId="9" hidden="1"/>
    <cellStyle name="Followed Hyperlink" xfId="36246" builtinId="9" hidden="1"/>
    <cellStyle name="Followed Hyperlink" xfId="36247" builtinId="9" hidden="1"/>
    <cellStyle name="Followed Hyperlink" xfId="36248" builtinId="9" hidden="1"/>
    <cellStyle name="Followed Hyperlink" xfId="36249" builtinId="9" hidden="1"/>
    <cellStyle name="Followed Hyperlink" xfId="36250" builtinId="9" hidden="1"/>
    <cellStyle name="Followed Hyperlink" xfId="36251" builtinId="9" hidden="1"/>
    <cellStyle name="Followed Hyperlink" xfId="36252" builtinId="9" hidden="1"/>
    <cellStyle name="Followed Hyperlink" xfId="36253" builtinId="9" hidden="1"/>
    <cellStyle name="Followed Hyperlink" xfId="36254" builtinId="9" hidden="1"/>
    <cellStyle name="Followed Hyperlink" xfId="36255" builtinId="9" hidden="1"/>
    <cellStyle name="Followed Hyperlink" xfId="36256" builtinId="9" hidden="1"/>
    <cellStyle name="Followed Hyperlink" xfId="36257" builtinId="9" hidden="1"/>
    <cellStyle name="Followed Hyperlink" xfId="36258" builtinId="9" hidden="1"/>
    <cellStyle name="Followed Hyperlink" xfId="36259" builtinId="9" hidden="1"/>
    <cellStyle name="Followed Hyperlink" xfId="36260" builtinId="9" hidden="1"/>
    <cellStyle name="Followed Hyperlink" xfId="36261" builtinId="9" hidden="1"/>
    <cellStyle name="Followed Hyperlink" xfId="36262" builtinId="9" hidden="1"/>
    <cellStyle name="Followed Hyperlink" xfId="36263" builtinId="9" hidden="1"/>
    <cellStyle name="Followed Hyperlink" xfId="36264" builtinId="9" hidden="1"/>
    <cellStyle name="Followed Hyperlink" xfId="36265" builtinId="9" hidden="1"/>
    <cellStyle name="Followed Hyperlink" xfId="36266" builtinId="9" hidden="1"/>
    <cellStyle name="Followed Hyperlink" xfId="36268" builtinId="9" hidden="1"/>
    <cellStyle name="Followed Hyperlink" xfId="36269" builtinId="9" hidden="1"/>
    <cellStyle name="Followed Hyperlink" xfId="36270" builtinId="9" hidden="1"/>
    <cellStyle name="Followed Hyperlink" xfId="36271" builtinId="9" hidden="1"/>
    <cellStyle name="Followed Hyperlink" xfId="36272" builtinId="9" hidden="1"/>
    <cellStyle name="Followed Hyperlink" xfId="36273" builtinId="9" hidden="1"/>
    <cellStyle name="Followed Hyperlink" xfId="36274" builtinId="9" hidden="1"/>
    <cellStyle name="Followed Hyperlink" xfId="36275" builtinId="9" hidden="1"/>
    <cellStyle name="Followed Hyperlink" xfId="36276" builtinId="9" hidden="1"/>
    <cellStyle name="Followed Hyperlink" xfId="36277" builtinId="9" hidden="1"/>
    <cellStyle name="Followed Hyperlink" xfId="36278" builtinId="9" hidden="1"/>
    <cellStyle name="Followed Hyperlink" xfId="36279" builtinId="9" hidden="1"/>
    <cellStyle name="Followed Hyperlink" xfId="36280" builtinId="9" hidden="1"/>
    <cellStyle name="Followed Hyperlink" xfId="36281" builtinId="9" hidden="1"/>
    <cellStyle name="Followed Hyperlink" xfId="36297" builtinId="9" hidden="1"/>
    <cellStyle name="Followed Hyperlink" xfId="36321" builtinId="9" hidden="1"/>
    <cellStyle name="Followed Hyperlink" xfId="36322" builtinId="9" hidden="1"/>
    <cellStyle name="Followed Hyperlink" xfId="36323" builtinId="9" hidden="1"/>
    <cellStyle name="Followed Hyperlink" xfId="36324" builtinId="9" hidden="1"/>
    <cellStyle name="Followed Hyperlink" xfId="36325" builtinId="9" hidden="1"/>
    <cellStyle name="Followed Hyperlink" xfId="36326" builtinId="9" hidden="1"/>
    <cellStyle name="Followed Hyperlink" xfId="36327" builtinId="9" hidden="1"/>
    <cellStyle name="Followed Hyperlink" xfId="36328" builtinId="9" hidden="1"/>
    <cellStyle name="Followed Hyperlink" xfId="36329" builtinId="9" hidden="1"/>
    <cellStyle name="Followed Hyperlink" xfId="36330" builtinId="9" hidden="1"/>
    <cellStyle name="Followed Hyperlink" xfId="36331" builtinId="9" hidden="1"/>
    <cellStyle name="Followed Hyperlink" xfId="36332" builtinId="9" hidden="1"/>
    <cellStyle name="Followed Hyperlink" xfId="36333" builtinId="9" hidden="1"/>
    <cellStyle name="Followed Hyperlink" xfId="36334" builtinId="9" hidden="1"/>
    <cellStyle name="Followed Hyperlink" xfId="36335" builtinId="9" hidden="1"/>
    <cellStyle name="Followed Hyperlink" xfId="36336" builtinId="9" hidden="1"/>
    <cellStyle name="Followed Hyperlink" xfId="36337" builtinId="9" hidden="1"/>
    <cellStyle name="Followed Hyperlink" xfId="36338" builtinId="9" hidden="1"/>
    <cellStyle name="Followed Hyperlink" xfId="36339" builtinId="9" hidden="1"/>
    <cellStyle name="Followed Hyperlink" xfId="36340" builtinId="9" hidden="1"/>
    <cellStyle name="Followed Hyperlink" xfId="36341" builtinId="9" hidden="1"/>
    <cellStyle name="Followed Hyperlink" xfId="36342" builtinId="9" hidden="1"/>
    <cellStyle name="Followed Hyperlink" xfId="36343" builtinId="9" hidden="1"/>
    <cellStyle name="Followed Hyperlink" xfId="36344" builtinId="9" hidden="1"/>
    <cellStyle name="Followed Hyperlink" xfId="36345" builtinId="9" hidden="1"/>
    <cellStyle name="Followed Hyperlink" xfId="36346" builtinId="9" hidden="1"/>
    <cellStyle name="Followed Hyperlink" xfId="36347" builtinId="9" hidden="1"/>
    <cellStyle name="Followed Hyperlink" xfId="36348" builtinId="9" hidden="1"/>
    <cellStyle name="Followed Hyperlink" xfId="36349" builtinId="9" hidden="1"/>
    <cellStyle name="Followed Hyperlink" xfId="36350" builtinId="9" hidden="1"/>
    <cellStyle name="Followed Hyperlink" xfId="36351" builtinId="9" hidden="1"/>
    <cellStyle name="Followed Hyperlink" xfId="36352" builtinId="9" hidden="1"/>
    <cellStyle name="Followed Hyperlink" xfId="36353" builtinId="9" hidden="1"/>
    <cellStyle name="Followed Hyperlink" xfId="36354" builtinId="9" hidden="1"/>
    <cellStyle name="Followed Hyperlink" xfId="36355" builtinId="9" hidden="1"/>
    <cellStyle name="Followed Hyperlink" xfId="36356" builtinId="9" hidden="1"/>
    <cellStyle name="Followed Hyperlink" xfId="36357" builtinId="9" hidden="1"/>
    <cellStyle name="Followed Hyperlink" xfId="36358" builtinId="9" hidden="1"/>
    <cellStyle name="Followed Hyperlink" xfId="36359" builtinId="9" hidden="1"/>
    <cellStyle name="Followed Hyperlink" xfId="36360" builtinId="9" hidden="1"/>
    <cellStyle name="Followed Hyperlink" xfId="36361" builtinId="9" hidden="1"/>
    <cellStyle name="Followed Hyperlink" xfId="36362" builtinId="9" hidden="1"/>
    <cellStyle name="Followed Hyperlink" xfId="36363" builtinId="9" hidden="1"/>
    <cellStyle name="Followed Hyperlink" xfId="36364" builtinId="9" hidden="1"/>
    <cellStyle name="Followed Hyperlink" xfId="36365" builtinId="9" hidden="1"/>
    <cellStyle name="Followed Hyperlink" xfId="36366" builtinId="9" hidden="1"/>
    <cellStyle name="Followed Hyperlink" xfId="36367" builtinId="9" hidden="1"/>
    <cellStyle name="Followed Hyperlink" xfId="36368" builtinId="9" hidden="1"/>
    <cellStyle name="Followed Hyperlink" xfId="36369" builtinId="9" hidden="1"/>
    <cellStyle name="Followed Hyperlink" xfId="36370" builtinId="9" hidden="1"/>
    <cellStyle name="Followed Hyperlink" xfId="36371" builtinId="9" hidden="1"/>
    <cellStyle name="Followed Hyperlink" xfId="36372" builtinId="9" hidden="1"/>
    <cellStyle name="Followed Hyperlink" xfId="36373" builtinId="9" hidden="1"/>
    <cellStyle name="Followed Hyperlink" xfId="36374" builtinId="9" hidden="1"/>
    <cellStyle name="Followed Hyperlink" xfId="36375" builtinId="9" hidden="1"/>
    <cellStyle name="Followed Hyperlink" xfId="36376" builtinId="9" hidden="1"/>
    <cellStyle name="Followed Hyperlink" xfId="36377" builtinId="9" hidden="1"/>
    <cellStyle name="Followed Hyperlink" xfId="36378" builtinId="9" hidden="1"/>
    <cellStyle name="Followed Hyperlink" xfId="36379" builtinId="9" hidden="1"/>
    <cellStyle name="Followed Hyperlink" xfId="36380" builtinId="9" hidden="1"/>
    <cellStyle name="Followed Hyperlink" xfId="36381" builtinId="9" hidden="1"/>
    <cellStyle name="Followed Hyperlink" xfId="36382" builtinId="9" hidden="1"/>
    <cellStyle name="Followed Hyperlink" xfId="36383" builtinId="9" hidden="1"/>
    <cellStyle name="Followed Hyperlink" xfId="36384" builtinId="9" hidden="1"/>
    <cellStyle name="Followed Hyperlink" xfId="36385" builtinId="9" hidden="1"/>
    <cellStyle name="Followed Hyperlink" xfId="36386" builtinId="9" hidden="1"/>
    <cellStyle name="Followed Hyperlink" xfId="36387" builtinId="9" hidden="1"/>
    <cellStyle name="Followed Hyperlink" xfId="36388" builtinId="9" hidden="1"/>
    <cellStyle name="Followed Hyperlink" xfId="36389" builtinId="9" hidden="1"/>
    <cellStyle name="Followed Hyperlink" xfId="36390" builtinId="9" hidden="1"/>
    <cellStyle name="Followed Hyperlink" xfId="36391" builtinId="9" hidden="1"/>
    <cellStyle name="Followed Hyperlink" xfId="36392" builtinId="9" hidden="1"/>
    <cellStyle name="Followed Hyperlink" xfId="36393" builtinId="9" hidden="1"/>
    <cellStyle name="Followed Hyperlink" xfId="36394" builtinId="9" hidden="1"/>
    <cellStyle name="Followed Hyperlink" xfId="36395" builtinId="9" hidden="1"/>
    <cellStyle name="Followed Hyperlink" xfId="36396" builtinId="9" hidden="1"/>
    <cellStyle name="Followed Hyperlink" xfId="36397" builtinId="9" hidden="1"/>
    <cellStyle name="Followed Hyperlink" xfId="36398" builtinId="9" hidden="1"/>
    <cellStyle name="Followed Hyperlink" xfId="36399" builtinId="9" hidden="1"/>
    <cellStyle name="Followed Hyperlink" xfId="36400" builtinId="9" hidden="1"/>
    <cellStyle name="Followed Hyperlink" xfId="36401" builtinId="9" hidden="1"/>
    <cellStyle name="Followed Hyperlink" xfId="36402" builtinId="9" hidden="1"/>
    <cellStyle name="Followed Hyperlink" xfId="36403" builtinId="9" hidden="1"/>
    <cellStyle name="Followed Hyperlink" xfId="36404" builtinId="9" hidden="1"/>
    <cellStyle name="Followed Hyperlink" xfId="36405" builtinId="9" hidden="1"/>
    <cellStyle name="Followed Hyperlink" xfId="36406" builtinId="9" hidden="1"/>
    <cellStyle name="Followed Hyperlink" xfId="36407" builtinId="9" hidden="1"/>
    <cellStyle name="Followed Hyperlink" xfId="36408" builtinId="9" hidden="1"/>
    <cellStyle name="Followed Hyperlink" xfId="36409" builtinId="9" hidden="1"/>
    <cellStyle name="Followed Hyperlink" xfId="36410" builtinId="9" hidden="1"/>
    <cellStyle name="Followed Hyperlink" xfId="36411" builtinId="9" hidden="1"/>
    <cellStyle name="Followed Hyperlink" xfId="36412" builtinId="9" hidden="1"/>
    <cellStyle name="Followed Hyperlink" xfId="36413" builtinId="9" hidden="1"/>
    <cellStyle name="Followed Hyperlink" xfId="36414" builtinId="9" hidden="1"/>
    <cellStyle name="Followed Hyperlink" xfId="36415" builtinId="9" hidden="1"/>
    <cellStyle name="Followed Hyperlink" xfId="36416" builtinId="9" hidden="1"/>
    <cellStyle name="Followed Hyperlink" xfId="36417" builtinId="9" hidden="1"/>
    <cellStyle name="Followed Hyperlink" xfId="36418" builtinId="9" hidden="1"/>
    <cellStyle name="Followed Hyperlink" xfId="36419" builtinId="9" hidden="1"/>
    <cellStyle name="Followed Hyperlink" xfId="36420" builtinId="9" hidden="1"/>
    <cellStyle name="Followed Hyperlink" xfId="36421" builtinId="9" hidden="1"/>
    <cellStyle name="Followed Hyperlink" xfId="36422" builtinId="9" hidden="1"/>
    <cellStyle name="Followed Hyperlink" xfId="36423" builtinId="9" hidden="1"/>
    <cellStyle name="Followed Hyperlink" xfId="36424" builtinId="9" hidden="1"/>
    <cellStyle name="Followed Hyperlink" xfId="36425" builtinId="9" hidden="1"/>
    <cellStyle name="Followed Hyperlink" xfId="36426" builtinId="9" hidden="1"/>
    <cellStyle name="Followed Hyperlink" xfId="36427" builtinId="9" hidden="1"/>
    <cellStyle name="Followed Hyperlink" xfId="36428" builtinId="9" hidden="1"/>
    <cellStyle name="Followed Hyperlink" xfId="36429" builtinId="9" hidden="1"/>
    <cellStyle name="Followed Hyperlink" xfId="36430" builtinId="9" hidden="1"/>
    <cellStyle name="Followed Hyperlink" xfId="36431" builtinId="9" hidden="1"/>
    <cellStyle name="Followed Hyperlink" xfId="36432" builtinId="9" hidden="1"/>
    <cellStyle name="Followed Hyperlink" xfId="36433" builtinId="9" hidden="1"/>
    <cellStyle name="Followed Hyperlink" xfId="36434" builtinId="9" hidden="1"/>
    <cellStyle name="Followed Hyperlink" xfId="36435" builtinId="9" hidden="1"/>
    <cellStyle name="Followed Hyperlink" xfId="36436" builtinId="9" hidden="1"/>
    <cellStyle name="Followed Hyperlink" xfId="36437" builtinId="9" hidden="1"/>
    <cellStyle name="Followed Hyperlink" xfId="36438" builtinId="9" hidden="1"/>
    <cellStyle name="Followed Hyperlink" xfId="36439" builtinId="9" hidden="1"/>
    <cellStyle name="Followed Hyperlink" xfId="36440" builtinId="9" hidden="1"/>
    <cellStyle name="Followed Hyperlink" xfId="36441" builtinId="9" hidden="1"/>
    <cellStyle name="Followed Hyperlink" xfId="36442" builtinId="9" hidden="1"/>
    <cellStyle name="Followed Hyperlink" xfId="36443" builtinId="9" hidden="1"/>
    <cellStyle name="Followed Hyperlink" xfId="36444" builtinId="9" hidden="1"/>
    <cellStyle name="Followed Hyperlink" xfId="36445" builtinId="9" hidden="1"/>
    <cellStyle name="Followed Hyperlink" xfId="36446" builtinId="9" hidden="1"/>
    <cellStyle name="Followed Hyperlink" xfId="36447" builtinId="9" hidden="1"/>
    <cellStyle name="Followed Hyperlink" xfId="36448" builtinId="9" hidden="1"/>
    <cellStyle name="Followed Hyperlink" xfId="36449" builtinId="9" hidden="1"/>
    <cellStyle name="Followed Hyperlink" xfId="36450" builtinId="9" hidden="1"/>
    <cellStyle name="Followed Hyperlink" xfId="36451" builtinId="9" hidden="1"/>
    <cellStyle name="Followed Hyperlink" xfId="36452" builtinId="9" hidden="1"/>
    <cellStyle name="Followed Hyperlink" xfId="36453" builtinId="9" hidden="1"/>
    <cellStyle name="Followed Hyperlink" xfId="36454" builtinId="9" hidden="1"/>
    <cellStyle name="Followed Hyperlink" xfId="36455" builtinId="9" hidden="1"/>
    <cellStyle name="Followed Hyperlink" xfId="36456" builtinId="9" hidden="1"/>
    <cellStyle name="Followed Hyperlink" xfId="36457" builtinId="9" hidden="1"/>
    <cellStyle name="Followed Hyperlink" xfId="36458" builtinId="9" hidden="1"/>
    <cellStyle name="Followed Hyperlink" xfId="36459" builtinId="9" hidden="1"/>
    <cellStyle name="Followed Hyperlink" xfId="36460" builtinId="9" hidden="1"/>
    <cellStyle name="Followed Hyperlink" xfId="36461" builtinId="9" hidden="1"/>
    <cellStyle name="Followed Hyperlink" xfId="36462" builtinId="9" hidden="1"/>
    <cellStyle name="Followed Hyperlink" xfId="36463" builtinId="9" hidden="1"/>
    <cellStyle name="Followed Hyperlink" xfId="36465" builtinId="9" hidden="1"/>
    <cellStyle name="Followed Hyperlink" xfId="36267" builtinId="9" hidden="1"/>
    <cellStyle name="Followed Hyperlink" xfId="36283" builtinId="9" hidden="1"/>
    <cellStyle name="Followed Hyperlink" xfId="36286" builtinId="9" hidden="1"/>
    <cellStyle name="Followed Hyperlink" xfId="36207" builtinId="9" hidden="1"/>
    <cellStyle name="Followed Hyperlink" xfId="36205" builtinId="9" hidden="1"/>
    <cellStyle name="Followed Hyperlink" xfId="36290" builtinId="9" hidden="1"/>
    <cellStyle name="Followed Hyperlink" xfId="36282" builtinId="9" hidden="1"/>
    <cellStyle name="Followed Hyperlink" xfId="36292" builtinId="9" hidden="1"/>
    <cellStyle name="Followed Hyperlink" xfId="36293" builtinId="9" hidden="1"/>
    <cellStyle name="Followed Hyperlink" xfId="36287" builtinId="9" hidden="1"/>
    <cellStyle name="Followed Hyperlink" xfId="36284" builtinId="9" hidden="1"/>
    <cellStyle name="Followed Hyperlink" xfId="36289" builtinId="9" hidden="1"/>
    <cellStyle name="Followed Hyperlink" xfId="36316" builtinId="9" hidden="1"/>
    <cellStyle name="Followed Hyperlink" xfId="36309" builtinId="9" hidden="1"/>
    <cellStyle name="Followed Hyperlink" xfId="36302" builtinId="9" hidden="1"/>
    <cellStyle name="Followed Hyperlink" xfId="36318" builtinId="9" hidden="1"/>
    <cellStyle name="Followed Hyperlink" xfId="36307" builtinId="9" hidden="1"/>
    <cellStyle name="Followed Hyperlink" xfId="36288" builtinId="9" hidden="1"/>
    <cellStyle name="Followed Hyperlink" xfId="36304" builtinId="9" hidden="1"/>
    <cellStyle name="Followed Hyperlink" xfId="36208" builtinId="9" hidden="1"/>
    <cellStyle name="Followed Hyperlink" xfId="36313" builtinId="9" hidden="1"/>
    <cellStyle name="Followed Hyperlink" xfId="36306" builtinId="9" hidden="1"/>
    <cellStyle name="Followed Hyperlink" xfId="36206" builtinId="9" hidden="1"/>
    <cellStyle name="Followed Hyperlink" xfId="36311" builtinId="9" hidden="1"/>
    <cellStyle name="Followed Hyperlink" xfId="36308" builtinId="9" hidden="1"/>
    <cellStyle name="Followed Hyperlink" xfId="36301" builtinId="9" hidden="1"/>
    <cellStyle name="Followed Hyperlink" xfId="36317" builtinId="9" hidden="1"/>
    <cellStyle name="Followed Hyperlink" xfId="36310" builtinId="9" hidden="1"/>
    <cellStyle name="Followed Hyperlink" xfId="36299" builtinId="9" hidden="1"/>
    <cellStyle name="Followed Hyperlink" xfId="36312" builtinId="9" hidden="1"/>
    <cellStyle name="Followed Hyperlink" xfId="36305" builtinId="9" hidden="1"/>
    <cellStyle name="Followed Hyperlink" xfId="36298" builtinId="9" hidden="1"/>
    <cellStyle name="Followed Hyperlink" xfId="36314" builtinId="9" hidden="1"/>
    <cellStyle name="Followed Hyperlink" xfId="36303" builtinId="9" hidden="1"/>
    <cellStyle name="Followed Hyperlink" xfId="36315" builtinId="9" hidden="1"/>
    <cellStyle name="Followed Hyperlink" xfId="36467" builtinId="9" hidden="1"/>
    <cellStyle name="Followed Hyperlink" xfId="36468" builtinId="9" hidden="1"/>
    <cellStyle name="Followed Hyperlink" xfId="36469" builtinId="9" hidden="1"/>
    <cellStyle name="Followed Hyperlink" xfId="36470" builtinId="9" hidden="1"/>
    <cellStyle name="Followed Hyperlink" xfId="36471" builtinId="9" hidden="1"/>
    <cellStyle name="Followed Hyperlink" xfId="36472" builtinId="9" hidden="1"/>
    <cellStyle name="Followed Hyperlink" xfId="36473" builtinId="9" hidden="1"/>
    <cellStyle name="Followed Hyperlink" xfId="36474" builtinId="9" hidden="1"/>
    <cellStyle name="Followed Hyperlink" xfId="36475" builtinId="9" hidden="1"/>
    <cellStyle name="Followed Hyperlink" xfId="36476" builtinId="9" hidden="1"/>
    <cellStyle name="Followed Hyperlink" xfId="36477" builtinId="9" hidden="1"/>
    <cellStyle name="Followed Hyperlink" xfId="36478" builtinId="9" hidden="1"/>
    <cellStyle name="Followed Hyperlink" xfId="36479" builtinId="9" hidden="1"/>
    <cellStyle name="Followed Hyperlink" xfId="36480" builtinId="9" hidden="1"/>
    <cellStyle name="Followed Hyperlink" xfId="36481" builtinId="9" hidden="1"/>
    <cellStyle name="Followed Hyperlink" xfId="36482" builtinId="9" hidden="1"/>
    <cellStyle name="Followed Hyperlink" xfId="36483" builtinId="9" hidden="1"/>
    <cellStyle name="Followed Hyperlink" xfId="36484" builtinId="9" hidden="1"/>
    <cellStyle name="Followed Hyperlink" xfId="36485" builtinId="9" hidden="1"/>
    <cellStyle name="Followed Hyperlink" xfId="36486" builtinId="9" hidden="1"/>
    <cellStyle name="Followed Hyperlink" xfId="36487" builtinId="9" hidden="1"/>
    <cellStyle name="Followed Hyperlink" xfId="36488" builtinId="9" hidden="1"/>
    <cellStyle name="Followed Hyperlink" xfId="36490" builtinId="9" hidden="1"/>
    <cellStyle name="Followed Hyperlink" xfId="36491" builtinId="9" hidden="1"/>
    <cellStyle name="Followed Hyperlink" xfId="36492" builtinId="9" hidden="1"/>
    <cellStyle name="Followed Hyperlink" xfId="36493" builtinId="9" hidden="1"/>
    <cellStyle name="Followed Hyperlink" xfId="36494" builtinId="9" hidden="1"/>
    <cellStyle name="Followed Hyperlink" xfId="36495" builtinId="9" hidden="1"/>
    <cellStyle name="Followed Hyperlink" xfId="36496" builtinId="9" hidden="1"/>
    <cellStyle name="Followed Hyperlink" xfId="36497" builtinId="9" hidden="1"/>
    <cellStyle name="Followed Hyperlink" xfId="36498" builtinId="9" hidden="1"/>
    <cellStyle name="Followed Hyperlink" xfId="36499" builtinId="9" hidden="1"/>
    <cellStyle name="Followed Hyperlink" xfId="36500" builtinId="9" hidden="1"/>
    <cellStyle name="Followed Hyperlink" xfId="36501" builtinId="9" hidden="1"/>
    <cellStyle name="Followed Hyperlink" xfId="36502" builtinId="9" hidden="1"/>
    <cellStyle name="Followed Hyperlink" xfId="36503" builtinId="9" hidden="1"/>
    <cellStyle name="Followed Hyperlink" xfId="36538" builtinId="9" hidden="1"/>
    <cellStyle name="Followed Hyperlink" xfId="36537" builtinId="9" hidden="1"/>
    <cellStyle name="Followed Hyperlink" xfId="36295" builtinId="9" hidden="1"/>
    <cellStyle name="Followed Hyperlink" xfId="36296" builtinId="9" hidden="1"/>
    <cellStyle name="Followed Hyperlink" xfId="36512" builtinId="9" hidden="1"/>
    <cellStyle name="Followed Hyperlink" xfId="36510" builtinId="9" hidden="1"/>
    <cellStyle name="Followed Hyperlink" xfId="36489" builtinId="9" hidden="1"/>
    <cellStyle name="Followed Hyperlink" xfId="36507" builtinId="9" hidden="1"/>
    <cellStyle name="Followed Hyperlink" xfId="36506" builtinId="9" hidden="1"/>
    <cellStyle name="Followed Hyperlink" xfId="36505" builtinId="9" hidden="1"/>
    <cellStyle name="Followed Hyperlink" xfId="36504" builtinId="9" hidden="1"/>
    <cellStyle name="Followed Hyperlink" xfId="36508" builtinId="9" hidden="1"/>
    <cellStyle name="Followed Hyperlink" xfId="36514" builtinId="9" hidden="1"/>
    <cellStyle name="Followed Hyperlink" xfId="36513" builtinId="9" hidden="1"/>
    <cellStyle name="Followed Hyperlink" xfId="36511" builtinId="9" hidden="1"/>
    <cellStyle name="Followed Hyperlink" xfId="36509" builtinId="9" hidden="1"/>
    <cellStyle name="Followed Hyperlink" xfId="36533" builtinId="9" hidden="1"/>
    <cellStyle name="Followed Hyperlink" xfId="36529" builtinId="9" hidden="1"/>
    <cellStyle name="Followed Hyperlink" xfId="36525" builtinId="9" hidden="1"/>
    <cellStyle name="Followed Hyperlink" xfId="36521" builtinId="9" hidden="1"/>
    <cellStyle name="Followed Hyperlink" xfId="36517" builtinId="9" hidden="1"/>
    <cellStyle name="Followed Hyperlink" xfId="36291" builtinId="9" hidden="1"/>
    <cellStyle name="Followed Hyperlink" xfId="36536" builtinId="9" hidden="1"/>
    <cellStyle name="Followed Hyperlink" xfId="36532" builtinId="9" hidden="1"/>
    <cellStyle name="Followed Hyperlink" xfId="36528" builtinId="9" hidden="1"/>
    <cellStyle name="Followed Hyperlink" xfId="36524" builtinId="9" hidden="1"/>
    <cellStyle name="Followed Hyperlink" xfId="36520" builtinId="9" hidden="1"/>
    <cellStyle name="Followed Hyperlink" xfId="36516" builtinId="9" hidden="1"/>
    <cellStyle name="Followed Hyperlink" xfId="36535" builtinId="9" hidden="1"/>
    <cellStyle name="Followed Hyperlink" xfId="36531" builtinId="9" hidden="1"/>
    <cellStyle name="Followed Hyperlink" xfId="36527" builtinId="9" hidden="1"/>
    <cellStyle name="Followed Hyperlink" xfId="36523" builtinId="9" hidden="1"/>
    <cellStyle name="Followed Hyperlink" xfId="36519" builtinId="9" hidden="1"/>
    <cellStyle name="Followed Hyperlink" xfId="36539" builtinId="9" hidden="1"/>
    <cellStyle name="Followed Hyperlink" xfId="36285" builtinId="9" hidden="1"/>
    <cellStyle name="Followed Hyperlink" xfId="36534" builtinId="9" hidden="1"/>
    <cellStyle name="Followed Hyperlink" xfId="36530" builtinId="9" hidden="1"/>
    <cellStyle name="Followed Hyperlink" xfId="36526" builtinId="9" hidden="1"/>
    <cellStyle name="Followed Hyperlink" xfId="36522" builtinId="9" hidden="1"/>
    <cellStyle name="Followed Hyperlink" xfId="36518" builtinId="9" hidden="1"/>
    <cellStyle name="Followed Hyperlink" xfId="36515" builtinId="9" hidden="1"/>
    <cellStyle name="Followed Hyperlink" xfId="36540" builtinId="9" hidden="1"/>
    <cellStyle name="Followed Hyperlink" xfId="36541" builtinId="9" hidden="1"/>
    <cellStyle name="Followed Hyperlink" xfId="36542" builtinId="9" hidden="1"/>
    <cellStyle name="Followed Hyperlink" xfId="36543" builtinId="9" hidden="1"/>
    <cellStyle name="Followed Hyperlink" xfId="36544" builtinId="9" hidden="1"/>
    <cellStyle name="Followed Hyperlink" xfId="36545" builtinId="9" hidden="1"/>
    <cellStyle name="Followed Hyperlink" xfId="36546" builtinId="9" hidden="1"/>
    <cellStyle name="Followed Hyperlink" xfId="36547" builtinId="9" hidden="1"/>
    <cellStyle name="Followed Hyperlink" xfId="36548" builtinId="9" hidden="1"/>
    <cellStyle name="Followed Hyperlink" xfId="36549" builtinId="9" hidden="1"/>
    <cellStyle name="Followed Hyperlink" xfId="36550" builtinId="9" hidden="1"/>
    <cellStyle name="Followed Hyperlink" xfId="36551" builtinId="9" hidden="1"/>
    <cellStyle name="Followed Hyperlink" xfId="36552" builtinId="9" hidden="1"/>
    <cellStyle name="Followed Hyperlink" xfId="36553" builtinId="9" hidden="1"/>
    <cellStyle name="Followed Hyperlink" xfId="36554" builtinId="9" hidden="1"/>
    <cellStyle name="Followed Hyperlink" xfId="36555" builtinId="9" hidden="1"/>
    <cellStyle name="Followed Hyperlink" xfId="36556" builtinId="9" hidden="1"/>
    <cellStyle name="Followed Hyperlink" xfId="36557" builtinId="9" hidden="1"/>
    <cellStyle name="Followed Hyperlink" xfId="36558" builtinId="9" hidden="1"/>
    <cellStyle name="Followed Hyperlink" xfId="36559" builtinId="9" hidden="1"/>
    <cellStyle name="Followed Hyperlink" xfId="36560" builtinId="9" hidden="1"/>
    <cellStyle name="Followed Hyperlink" xfId="36561" builtinId="9" hidden="1"/>
    <cellStyle name="Followed Hyperlink" xfId="36562" builtinId="9" hidden="1"/>
    <cellStyle name="Followed Hyperlink" xfId="36563" builtinId="9" hidden="1"/>
    <cellStyle name="Followed Hyperlink" xfId="36564" builtinId="9" hidden="1"/>
    <cellStyle name="Followed Hyperlink" xfId="36565" builtinId="9" hidden="1"/>
    <cellStyle name="Followed Hyperlink" xfId="36566" builtinId="9" hidden="1"/>
    <cellStyle name="Followed Hyperlink" xfId="36567" builtinId="9" hidden="1"/>
    <cellStyle name="Followed Hyperlink" xfId="36568" builtinId="9" hidden="1"/>
    <cellStyle name="Followed Hyperlink" xfId="36569" builtinId="9" hidden="1"/>
    <cellStyle name="Followed Hyperlink" xfId="36570" builtinId="9" hidden="1"/>
    <cellStyle name="Followed Hyperlink" xfId="36590" builtinId="9" hidden="1"/>
    <cellStyle name="Followed Hyperlink" xfId="36591" builtinId="9" hidden="1"/>
    <cellStyle name="Followed Hyperlink" xfId="36592" builtinId="9" hidden="1"/>
    <cellStyle name="Followed Hyperlink" xfId="36593" builtinId="9" hidden="1"/>
    <cellStyle name="Followed Hyperlink" xfId="36594" builtinId="9" hidden="1"/>
    <cellStyle name="Followed Hyperlink" xfId="36595" builtinId="9" hidden="1"/>
    <cellStyle name="Followed Hyperlink" xfId="36596" builtinId="9" hidden="1"/>
    <cellStyle name="Followed Hyperlink" xfId="36597" builtinId="9" hidden="1"/>
    <cellStyle name="Followed Hyperlink" xfId="36598" builtinId="9" hidden="1"/>
    <cellStyle name="Followed Hyperlink" xfId="36599" builtinId="9" hidden="1"/>
    <cellStyle name="Followed Hyperlink" xfId="36600" builtinId="9" hidden="1"/>
    <cellStyle name="Followed Hyperlink" xfId="36601" builtinId="9" hidden="1"/>
    <cellStyle name="Followed Hyperlink" xfId="36602" builtinId="9" hidden="1"/>
    <cellStyle name="Followed Hyperlink" xfId="36603" builtinId="9" hidden="1"/>
    <cellStyle name="Followed Hyperlink" xfId="36604" builtinId="9" hidden="1"/>
    <cellStyle name="Followed Hyperlink" xfId="36605" builtinId="9" hidden="1"/>
    <cellStyle name="Followed Hyperlink" xfId="36606" builtinId="9" hidden="1"/>
    <cellStyle name="Followed Hyperlink" xfId="36607" builtinId="9" hidden="1"/>
    <cellStyle name="Followed Hyperlink" xfId="36608" builtinId="9" hidden="1"/>
    <cellStyle name="Followed Hyperlink" xfId="36609" builtinId="9" hidden="1"/>
    <cellStyle name="Followed Hyperlink" xfId="36610" builtinId="9" hidden="1"/>
    <cellStyle name="Followed Hyperlink" xfId="36611" builtinId="9" hidden="1"/>
    <cellStyle name="Followed Hyperlink" xfId="36612" builtinId="9" hidden="1"/>
    <cellStyle name="Followed Hyperlink" xfId="36613" builtinId="9" hidden="1"/>
    <cellStyle name="Followed Hyperlink" xfId="36614" builtinId="9" hidden="1"/>
    <cellStyle name="Followed Hyperlink" xfId="36615" builtinId="9" hidden="1"/>
    <cellStyle name="Followed Hyperlink" xfId="36616" builtinId="9" hidden="1"/>
    <cellStyle name="Followed Hyperlink" xfId="36617" builtinId="9" hidden="1"/>
    <cellStyle name="Followed Hyperlink" xfId="36618" builtinId="9" hidden="1"/>
    <cellStyle name="Followed Hyperlink" xfId="36619" builtinId="9" hidden="1"/>
    <cellStyle name="Followed Hyperlink" xfId="36620" builtinId="9" hidden="1"/>
    <cellStyle name="Followed Hyperlink" xfId="36621" builtinId="9" hidden="1"/>
    <cellStyle name="Followed Hyperlink" xfId="36622" builtinId="9" hidden="1"/>
    <cellStyle name="Followed Hyperlink" xfId="36623" builtinId="9" hidden="1"/>
    <cellStyle name="Followed Hyperlink" xfId="36624" builtinId="9" hidden="1"/>
    <cellStyle name="Followed Hyperlink" xfId="36625" builtinId="9" hidden="1"/>
    <cellStyle name="Followed Hyperlink" xfId="36626" builtinId="9" hidden="1"/>
    <cellStyle name="Followed Hyperlink" xfId="36627" builtinId="9" hidden="1"/>
    <cellStyle name="Followed Hyperlink" xfId="36628" builtinId="9" hidden="1"/>
    <cellStyle name="Followed Hyperlink" xfId="36629" builtinId="9" hidden="1"/>
    <cellStyle name="Followed Hyperlink" xfId="36630" builtinId="9" hidden="1"/>
    <cellStyle name="Followed Hyperlink" xfId="36631" builtinId="9" hidden="1"/>
    <cellStyle name="Followed Hyperlink" xfId="36632" builtinId="9" hidden="1"/>
    <cellStyle name="Followed Hyperlink" xfId="36633" builtinId="9" hidden="1"/>
    <cellStyle name="Followed Hyperlink" xfId="36634" builtinId="9" hidden="1"/>
    <cellStyle name="Followed Hyperlink" xfId="36635" builtinId="9" hidden="1"/>
    <cellStyle name="Followed Hyperlink" xfId="36636" builtinId="9" hidden="1"/>
    <cellStyle name="Followed Hyperlink" xfId="36637" builtinId="9" hidden="1"/>
    <cellStyle name="Followed Hyperlink" xfId="36638" builtinId="9" hidden="1"/>
    <cellStyle name="Followed Hyperlink" xfId="36639" builtinId="9" hidden="1"/>
    <cellStyle name="Followed Hyperlink" xfId="36640" builtinId="9" hidden="1"/>
    <cellStyle name="Followed Hyperlink" xfId="36641" builtinId="9" hidden="1"/>
    <cellStyle name="Followed Hyperlink" xfId="36642" builtinId="9" hidden="1"/>
    <cellStyle name="Followed Hyperlink" xfId="36643" builtinId="9" hidden="1"/>
    <cellStyle name="Followed Hyperlink" xfId="36644" builtinId="9" hidden="1"/>
    <cellStyle name="Followed Hyperlink" xfId="36645" builtinId="9" hidden="1"/>
    <cellStyle name="Followed Hyperlink" xfId="36646" builtinId="9" hidden="1"/>
    <cellStyle name="Followed Hyperlink" xfId="36647" builtinId="9" hidden="1"/>
    <cellStyle name="Followed Hyperlink" xfId="36648" builtinId="9" hidden="1"/>
    <cellStyle name="Followed Hyperlink" xfId="36649" builtinId="9" hidden="1"/>
    <cellStyle name="Followed Hyperlink" xfId="36650" builtinId="9" hidden="1"/>
    <cellStyle name="Followed Hyperlink" xfId="36651" builtinId="9" hidden="1"/>
    <cellStyle name="Followed Hyperlink" xfId="36652" builtinId="9" hidden="1"/>
    <cellStyle name="Followed Hyperlink" xfId="36653" builtinId="9" hidden="1"/>
    <cellStyle name="Followed Hyperlink" xfId="36654" builtinId="9" hidden="1"/>
    <cellStyle name="Followed Hyperlink" xfId="36655" builtinId="9" hidden="1"/>
    <cellStyle name="Followed Hyperlink" xfId="36656" builtinId="9" hidden="1"/>
    <cellStyle name="Followed Hyperlink" xfId="36657" builtinId="9" hidden="1"/>
    <cellStyle name="Followed Hyperlink" xfId="36658" builtinId="9" hidden="1"/>
    <cellStyle name="Followed Hyperlink" xfId="36659" builtinId="9" hidden="1"/>
    <cellStyle name="Followed Hyperlink" xfId="36660" builtinId="9" hidden="1"/>
    <cellStyle name="Followed Hyperlink" xfId="36661" builtinId="9" hidden="1"/>
    <cellStyle name="Followed Hyperlink" xfId="36695" builtinId="9" hidden="1"/>
    <cellStyle name="Followed Hyperlink" xfId="36696" builtinId="9" hidden="1"/>
    <cellStyle name="Followed Hyperlink" xfId="36697" builtinId="9" hidden="1"/>
    <cellStyle name="Followed Hyperlink" xfId="36698" builtinId="9" hidden="1"/>
    <cellStyle name="Followed Hyperlink" xfId="36699" builtinId="9" hidden="1"/>
    <cellStyle name="Followed Hyperlink" xfId="36700" builtinId="9" hidden="1"/>
    <cellStyle name="Followed Hyperlink" xfId="36701" builtinId="9" hidden="1"/>
    <cellStyle name="Followed Hyperlink" xfId="36702" builtinId="9" hidden="1"/>
    <cellStyle name="Followed Hyperlink" xfId="36703" builtinId="9" hidden="1"/>
    <cellStyle name="Followed Hyperlink" xfId="36704" builtinId="9" hidden="1"/>
    <cellStyle name="Followed Hyperlink" xfId="36705" builtinId="9" hidden="1"/>
    <cellStyle name="Followed Hyperlink" xfId="36706" builtinId="9" hidden="1"/>
    <cellStyle name="Followed Hyperlink" xfId="36707" builtinId="9" hidden="1"/>
    <cellStyle name="Followed Hyperlink" xfId="36708" builtinId="9" hidden="1"/>
    <cellStyle name="Followed Hyperlink" xfId="36709" builtinId="9" hidden="1"/>
    <cellStyle name="Followed Hyperlink" xfId="36710" builtinId="9" hidden="1"/>
    <cellStyle name="Followed Hyperlink" xfId="36711" builtinId="9" hidden="1"/>
    <cellStyle name="Followed Hyperlink" xfId="36712" builtinId="9" hidden="1"/>
    <cellStyle name="Followed Hyperlink" xfId="36713" builtinId="9" hidden="1"/>
    <cellStyle name="Followed Hyperlink" xfId="36714" builtinId="9" hidden="1"/>
    <cellStyle name="Followed Hyperlink" xfId="36715" builtinId="9" hidden="1"/>
    <cellStyle name="Followed Hyperlink" xfId="36716" builtinId="9" hidden="1"/>
    <cellStyle name="Followed Hyperlink" xfId="36717" builtinId="9" hidden="1"/>
    <cellStyle name="Followed Hyperlink" xfId="36718" builtinId="9" hidden="1"/>
    <cellStyle name="Followed Hyperlink" xfId="36719" builtinId="9" hidden="1"/>
    <cellStyle name="Followed Hyperlink" xfId="36720" builtinId="9" hidden="1"/>
    <cellStyle name="Followed Hyperlink" xfId="36721" builtinId="9" hidden="1"/>
    <cellStyle name="Followed Hyperlink" xfId="36722" builtinId="9" hidden="1"/>
    <cellStyle name="Followed Hyperlink" xfId="36723" builtinId="9" hidden="1"/>
    <cellStyle name="Followed Hyperlink" xfId="36724" builtinId="9" hidden="1"/>
    <cellStyle name="Followed Hyperlink" xfId="36725" builtinId="9" hidden="1"/>
    <cellStyle name="Followed Hyperlink" xfId="36726" builtinId="9" hidden="1"/>
    <cellStyle name="Followed Hyperlink" xfId="36727" builtinId="9" hidden="1"/>
    <cellStyle name="Followed Hyperlink" xfId="36728" builtinId="9" hidden="1"/>
    <cellStyle name="Followed Hyperlink" xfId="36729" builtinId="9" hidden="1"/>
    <cellStyle name="Followed Hyperlink" xfId="36730" builtinId="9" hidden="1"/>
    <cellStyle name="Followed Hyperlink" xfId="36731" builtinId="9" hidden="1"/>
    <cellStyle name="Followed Hyperlink" xfId="36732" builtinId="9" hidden="1"/>
    <cellStyle name="Followed Hyperlink" xfId="36733" builtinId="9" hidden="1"/>
    <cellStyle name="Followed Hyperlink" xfId="36734" builtinId="9" hidden="1"/>
    <cellStyle name="Followed Hyperlink" xfId="36735" builtinId="9" hidden="1"/>
    <cellStyle name="Followed Hyperlink" xfId="36736" builtinId="9" hidden="1"/>
    <cellStyle name="Followed Hyperlink" xfId="36737" builtinId="9" hidden="1"/>
    <cellStyle name="Followed Hyperlink" xfId="36738" builtinId="9" hidden="1"/>
    <cellStyle name="Followed Hyperlink" xfId="36739" builtinId="9" hidden="1"/>
    <cellStyle name="Followed Hyperlink" xfId="36740" builtinId="9" hidden="1"/>
    <cellStyle name="Followed Hyperlink" xfId="36741" builtinId="9" hidden="1"/>
    <cellStyle name="Followed Hyperlink" xfId="36742" builtinId="9" hidden="1"/>
    <cellStyle name="Followed Hyperlink" xfId="36743" builtinId="9" hidden="1"/>
    <cellStyle name="Followed Hyperlink" xfId="36744" builtinId="9" hidden="1"/>
    <cellStyle name="Followed Hyperlink" xfId="36745" builtinId="9" hidden="1"/>
    <cellStyle name="Followed Hyperlink" xfId="36746" builtinId="9" hidden="1"/>
    <cellStyle name="Followed Hyperlink" xfId="36747" builtinId="9" hidden="1"/>
    <cellStyle name="Followed Hyperlink" xfId="36748" builtinId="9" hidden="1"/>
    <cellStyle name="Followed Hyperlink" xfId="36749" builtinId="9" hidden="1"/>
    <cellStyle name="Followed Hyperlink" xfId="36750" builtinId="9" hidden="1"/>
    <cellStyle name="Followed Hyperlink" xfId="36751" builtinId="9" hidden="1"/>
    <cellStyle name="Followed Hyperlink" xfId="36752" builtinId="9" hidden="1"/>
    <cellStyle name="Followed Hyperlink" xfId="36753" builtinId="9" hidden="1"/>
    <cellStyle name="Followed Hyperlink" xfId="36754" builtinId="9" hidden="1"/>
    <cellStyle name="Followed Hyperlink" xfId="36755" builtinId="9" hidden="1"/>
    <cellStyle name="Followed Hyperlink" xfId="36756" builtinId="9" hidden="1"/>
    <cellStyle name="Followed Hyperlink" xfId="36757" builtinId="9" hidden="1"/>
    <cellStyle name="Followed Hyperlink" xfId="36758" builtinId="9" hidden="1"/>
    <cellStyle name="Followed Hyperlink" xfId="36759" builtinId="9" hidden="1"/>
    <cellStyle name="Followed Hyperlink" xfId="36760" builtinId="9" hidden="1"/>
    <cellStyle name="Followed Hyperlink" xfId="36761" builtinId="9" hidden="1"/>
    <cellStyle name="Followed Hyperlink" xfId="36762" builtinId="9" hidden="1"/>
    <cellStyle name="Followed Hyperlink" xfId="36763" builtinId="9" hidden="1"/>
    <cellStyle name="Followed Hyperlink" xfId="36764" builtinId="9" hidden="1"/>
    <cellStyle name="Followed Hyperlink" xfId="36765" builtinId="9" hidden="1"/>
    <cellStyle name="Followed Hyperlink" xfId="36766" builtinId="9" hidden="1"/>
    <cellStyle name="Followed Hyperlink" xfId="36667" builtinId="9" hidden="1"/>
    <cellStyle name="Followed Hyperlink" xfId="36672" builtinId="9" hidden="1"/>
    <cellStyle name="Followed Hyperlink" xfId="36664" builtinId="9" hidden="1"/>
    <cellStyle name="Followed Hyperlink" xfId="36673" builtinId="9" hidden="1"/>
    <cellStyle name="Followed Hyperlink" xfId="36663" builtinId="9" hidden="1"/>
    <cellStyle name="Followed Hyperlink" xfId="36670" builtinId="9" hidden="1"/>
    <cellStyle name="Followed Hyperlink" xfId="36589" builtinId="9" hidden="1"/>
    <cellStyle name="Followed Hyperlink" xfId="36669" builtinId="9" hidden="1"/>
    <cellStyle name="Followed Hyperlink" xfId="36662" builtinId="9" hidden="1"/>
    <cellStyle name="Followed Hyperlink" xfId="36668" builtinId="9" hidden="1"/>
    <cellStyle name="Followed Hyperlink" xfId="36691" builtinId="9" hidden="1"/>
    <cellStyle name="Followed Hyperlink" xfId="36671" builtinId="9" hidden="1"/>
    <cellStyle name="Followed Hyperlink" xfId="36666" builtinId="9" hidden="1"/>
    <cellStyle name="Followed Hyperlink" xfId="36665" builtinId="9" hidden="1"/>
    <cellStyle name="Followed Hyperlink" xfId="36674" builtinId="9" hidden="1"/>
    <cellStyle name="Followed Hyperlink" xfId="36688" builtinId="9" hidden="1"/>
    <cellStyle name="Followed Hyperlink" xfId="36686" builtinId="9" hidden="1"/>
    <cellStyle name="Followed Hyperlink" xfId="36679" builtinId="9" hidden="1"/>
    <cellStyle name="Followed Hyperlink" xfId="36694" builtinId="9" hidden="1"/>
    <cellStyle name="Followed Hyperlink" xfId="36684" builtinId="9" hidden="1"/>
    <cellStyle name="Followed Hyperlink" xfId="36771" builtinId="9" hidden="1"/>
    <cellStyle name="Followed Hyperlink" xfId="36677" builtinId="9" hidden="1"/>
    <cellStyle name="Followed Hyperlink" xfId="36692" builtinId="9" hidden="1"/>
    <cellStyle name="Followed Hyperlink" xfId="36689" builtinId="9" hidden="1"/>
    <cellStyle name="Followed Hyperlink" xfId="36683" builtinId="9" hidden="1"/>
    <cellStyle name="Followed Hyperlink" xfId="36588" builtinId="9" hidden="1"/>
    <cellStyle name="Followed Hyperlink" xfId="36770" builtinId="9" hidden="1"/>
    <cellStyle name="Followed Hyperlink" xfId="36681" builtinId="9" hidden="1"/>
    <cellStyle name="Followed Hyperlink" xfId="36678" builtinId="9" hidden="1"/>
    <cellStyle name="Followed Hyperlink" xfId="36693" builtinId="9" hidden="1"/>
    <cellStyle name="Followed Hyperlink" xfId="36687" builtinId="9" hidden="1"/>
    <cellStyle name="Followed Hyperlink" xfId="36676" builtinId="9" hidden="1"/>
    <cellStyle name="Followed Hyperlink" xfId="36769" builtinId="9" hidden="1"/>
    <cellStyle name="Followed Hyperlink" xfId="36685" builtinId="9" hidden="1"/>
    <cellStyle name="Followed Hyperlink" xfId="36682" builtinId="9" hidden="1"/>
    <cellStyle name="Followed Hyperlink" xfId="36675" builtinId="9" hidden="1"/>
    <cellStyle name="Followed Hyperlink" xfId="36690" builtinId="9" hidden="1"/>
    <cellStyle name="Followed Hyperlink" xfId="36680" builtinId="9" hidden="1"/>
    <cellStyle name="Followed Hyperlink" xfId="36772" builtinId="9" hidden="1"/>
    <cellStyle name="Followed Hyperlink" xfId="36773" builtinId="9" hidden="1"/>
    <cellStyle name="Followed Hyperlink" xfId="36774" builtinId="9" hidden="1"/>
    <cellStyle name="Followed Hyperlink" xfId="36775" builtinId="9" hidden="1"/>
    <cellStyle name="Followed Hyperlink" xfId="36776" builtinId="9" hidden="1"/>
    <cellStyle name="Followed Hyperlink" xfId="36777" builtinId="9" hidden="1"/>
    <cellStyle name="Followed Hyperlink" xfId="36778" builtinId="9" hidden="1"/>
    <cellStyle name="Followed Hyperlink" xfId="36779" builtinId="9" hidden="1"/>
    <cellStyle name="Followed Hyperlink" xfId="36780" builtinId="9" hidden="1"/>
    <cellStyle name="Followed Hyperlink" xfId="36781" builtinId="9" hidden="1"/>
    <cellStyle name="Followed Hyperlink" xfId="36782" builtinId="9" hidden="1"/>
    <cellStyle name="Followed Hyperlink" xfId="36783" builtinId="9" hidden="1"/>
    <cellStyle name="Followed Hyperlink" xfId="36784" builtinId="9" hidden="1"/>
    <cellStyle name="Followed Hyperlink" xfId="36785" builtinId="9" hidden="1"/>
    <cellStyle name="Followed Hyperlink" xfId="36786" builtinId="9" hidden="1"/>
    <cellStyle name="Followed Hyperlink" xfId="36787" builtinId="9" hidden="1"/>
    <cellStyle name="Followed Hyperlink" xfId="36788" builtinId="9" hidden="1"/>
    <cellStyle name="Followed Hyperlink" xfId="36789" builtinId="9" hidden="1"/>
    <cellStyle name="Followed Hyperlink" xfId="36790" builtinId="9" hidden="1"/>
    <cellStyle name="Followed Hyperlink" xfId="36791" builtinId="9" hidden="1"/>
    <cellStyle name="Followed Hyperlink" xfId="36792" builtinId="9" hidden="1"/>
    <cellStyle name="Followed Hyperlink" xfId="36793" builtinId="9" hidden="1"/>
    <cellStyle name="Followed Hyperlink" xfId="36794" builtinId="9" hidden="1"/>
    <cellStyle name="Followed Hyperlink" xfId="36795" builtinId="9" hidden="1"/>
    <cellStyle name="Followed Hyperlink" xfId="36796" builtinId="9" hidden="1"/>
    <cellStyle name="Followed Hyperlink" xfId="36797" builtinId="9" hidden="1"/>
    <cellStyle name="Followed Hyperlink" xfId="36798" builtinId="9" hidden="1"/>
    <cellStyle name="Followed Hyperlink" xfId="36799" builtinId="9" hidden="1"/>
    <cellStyle name="Followed Hyperlink" xfId="36800" builtinId="9" hidden="1"/>
    <cellStyle name="Followed Hyperlink" xfId="36801" builtinId="9" hidden="1"/>
    <cellStyle name="Followed Hyperlink" xfId="36802" builtinId="9" hidden="1"/>
    <cellStyle name="Followed Hyperlink" xfId="36803" builtinId="9" hidden="1"/>
    <cellStyle name="Followed Hyperlink" xfId="36804" builtinId="9" hidden="1"/>
    <cellStyle name="Followed Hyperlink" xfId="36805" builtinId="9" hidden="1"/>
    <cellStyle name="Followed Hyperlink" xfId="36810" builtinId="9" hidden="1"/>
    <cellStyle name="Followed Hyperlink" xfId="36811" builtinId="9" hidden="1"/>
    <cellStyle name="Followed Hyperlink" xfId="36812" builtinId="9" hidden="1"/>
    <cellStyle name="Followed Hyperlink" xfId="36813" builtinId="9" hidden="1"/>
    <cellStyle name="Followed Hyperlink" xfId="36814" builtinId="9" hidden="1"/>
    <cellStyle name="Followed Hyperlink" xfId="36815" builtinId="9" hidden="1"/>
    <cellStyle name="Followed Hyperlink" xfId="36816" builtinId="9" hidden="1"/>
    <cellStyle name="Followed Hyperlink" xfId="36817" builtinId="9" hidden="1"/>
    <cellStyle name="Followed Hyperlink" xfId="36818" builtinId="9" hidden="1"/>
    <cellStyle name="Followed Hyperlink" xfId="36819" builtinId="9" hidden="1"/>
    <cellStyle name="Followed Hyperlink" xfId="36820" builtinId="9" hidden="1"/>
    <cellStyle name="Followed Hyperlink" xfId="36821" builtinId="9" hidden="1"/>
    <cellStyle name="Followed Hyperlink" xfId="36822" builtinId="9" hidden="1"/>
    <cellStyle name="Followed Hyperlink" xfId="36823" builtinId="9" hidden="1"/>
    <cellStyle name="Followed Hyperlink" xfId="36824" builtinId="9" hidden="1"/>
    <cellStyle name="Followed Hyperlink" xfId="36825" builtinId="9" hidden="1"/>
    <cellStyle name="Followed Hyperlink" xfId="36826" builtinId="9" hidden="1"/>
    <cellStyle name="Followed Hyperlink" xfId="36827" builtinId="9" hidden="1"/>
    <cellStyle name="Followed Hyperlink" xfId="36828" builtinId="9" hidden="1"/>
    <cellStyle name="Followed Hyperlink" xfId="36829" builtinId="9" hidden="1"/>
    <cellStyle name="Followed Hyperlink" xfId="36830" builtinId="9" hidden="1"/>
    <cellStyle name="Followed Hyperlink" xfId="36831" builtinId="9" hidden="1"/>
    <cellStyle name="Followed Hyperlink" xfId="36832" builtinId="9" hidden="1"/>
    <cellStyle name="Followed Hyperlink" xfId="36833" builtinId="9" hidden="1"/>
    <cellStyle name="Followed Hyperlink" xfId="36834" builtinId="9" hidden="1"/>
    <cellStyle name="Followed Hyperlink" xfId="36835" builtinId="9" hidden="1"/>
    <cellStyle name="Followed Hyperlink" xfId="36836" builtinId="9" hidden="1"/>
    <cellStyle name="Followed Hyperlink" xfId="36837" builtinId="9" hidden="1"/>
    <cellStyle name="Followed Hyperlink" xfId="36838" builtinId="9" hidden="1"/>
    <cellStyle name="Followed Hyperlink" xfId="36839" builtinId="9" hidden="1"/>
    <cellStyle name="Followed Hyperlink" xfId="36840" builtinId="9" hidden="1"/>
    <cellStyle name="Followed Hyperlink" xfId="36841" builtinId="9" hidden="1"/>
    <cellStyle name="Followed Hyperlink" xfId="36842" builtinId="9" hidden="1"/>
    <cellStyle name="Followed Hyperlink" xfId="36843" builtinId="9" hidden="1"/>
    <cellStyle name="Followed Hyperlink" xfId="36844" builtinId="9" hidden="1"/>
    <cellStyle name="Followed Hyperlink" xfId="36845" builtinId="9" hidden="1"/>
    <cellStyle name="Followed Hyperlink" xfId="36846" builtinId="9" hidden="1"/>
    <cellStyle name="Followed Hyperlink" xfId="36847" builtinId="9" hidden="1"/>
    <cellStyle name="Followed Hyperlink" xfId="36848" builtinId="9" hidden="1"/>
    <cellStyle name="Followed Hyperlink" xfId="36849" builtinId="9" hidden="1"/>
    <cellStyle name="Followed Hyperlink" xfId="36850" builtinId="9" hidden="1"/>
    <cellStyle name="Followed Hyperlink" xfId="36851" builtinId="9" hidden="1"/>
    <cellStyle name="Followed Hyperlink" xfId="36852" builtinId="9" hidden="1"/>
    <cellStyle name="Followed Hyperlink" xfId="36853" builtinId="9" hidden="1"/>
    <cellStyle name="Followed Hyperlink" xfId="36854" builtinId="9" hidden="1"/>
    <cellStyle name="Followed Hyperlink" xfId="36855" builtinId="9" hidden="1"/>
    <cellStyle name="Followed Hyperlink" xfId="36856" builtinId="9" hidden="1"/>
    <cellStyle name="Followed Hyperlink" xfId="36857" builtinId="9" hidden="1"/>
    <cellStyle name="Followed Hyperlink" xfId="36858" builtinId="9" hidden="1"/>
    <cellStyle name="Followed Hyperlink" xfId="36859" builtinId="9" hidden="1"/>
    <cellStyle name="Followed Hyperlink" xfId="36860" builtinId="9" hidden="1"/>
    <cellStyle name="Followed Hyperlink" xfId="36861" builtinId="9" hidden="1"/>
    <cellStyle name="Followed Hyperlink" xfId="36862" builtinId="9" hidden="1"/>
    <cellStyle name="Followed Hyperlink" xfId="36863" builtinId="9" hidden="1"/>
    <cellStyle name="Followed Hyperlink" xfId="36864" builtinId="9" hidden="1"/>
    <cellStyle name="Followed Hyperlink" xfId="36865" builtinId="9" hidden="1"/>
    <cellStyle name="Followed Hyperlink" xfId="36866" builtinId="9" hidden="1"/>
    <cellStyle name="Followed Hyperlink" xfId="36867" builtinId="9" hidden="1"/>
    <cellStyle name="Followed Hyperlink" xfId="36869" builtinId="9" hidden="1"/>
    <cellStyle name="Followed Hyperlink" xfId="36870" builtinId="9" hidden="1"/>
    <cellStyle name="Followed Hyperlink" xfId="36871" builtinId="9" hidden="1"/>
    <cellStyle name="Followed Hyperlink" xfId="36872" builtinId="9" hidden="1"/>
    <cellStyle name="Followed Hyperlink" xfId="36873" builtinId="9" hidden="1"/>
    <cellStyle name="Followed Hyperlink" xfId="36874" builtinId="9" hidden="1"/>
    <cellStyle name="Followed Hyperlink" xfId="36875" builtinId="9" hidden="1"/>
    <cellStyle name="Followed Hyperlink" xfId="36876" builtinId="9" hidden="1"/>
    <cellStyle name="Followed Hyperlink" xfId="36877" builtinId="9" hidden="1"/>
    <cellStyle name="Followed Hyperlink" xfId="36878" builtinId="9" hidden="1"/>
    <cellStyle name="Followed Hyperlink" xfId="36879" builtinId="9" hidden="1"/>
    <cellStyle name="Followed Hyperlink" xfId="36880" builtinId="9" hidden="1"/>
    <cellStyle name="Followed Hyperlink" xfId="36881" builtinId="9" hidden="1"/>
    <cellStyle name="Followed Hyperlink" xfId="36882" builtinId="9" hidden="1"/>
    <cellStyle name="Followed Hyperlink" xfId="36897" builtinId="9" hidden="1"/>
    <cellStyle name="Followed Hyperlink" xfId="36920" builtinId="9" hidden="1"/>
    <cellStyle name="Followed Hyperlink" xfId="36921" builtinId="9" hidden="1"/>
    <cellStyle name="Followed Hyperlink" xfId="36922" builtinId="9" hidden="1"/>
    <cellStyle name="Followed Hyperlink" xfId="36923" builtinId="9" hidden="1"/>
    <cellStyle name="Followed Hyperlink" xfId="36924" builtinId="9" hidden="1"/>
    <cellStyle name="Followed Hyperlink" xfId="36925" builtinId="9" hidden="1"/>
    <cellStyle name="Followed Hyperlink" xfId="36926" builtinId="9" hidden="1"/>
    <cellStyle name="Followed Hyperlink" xfId="36927" builtinId="9" hidden="1"/>
    <cellStyle name="Followed Hyperlink" xfId="36928" builtinId="9" hidden="1"/>
    <cellStyle name="Followed Hyperlink" xfId="36929" builtinId="9" hidden="1"/>
    <cellStyle name="Followed Hyperlink" xfId="36930" builtinId="9" hidden="1"/>
    <cellStyle name="Followed Hyperlink" xfId="36931" builtinId="9" hidden="1"/>
    <cellStyle name="Followed Hyperlink" xfId="36932" builtinId="9" hidden="1"/>
    <cellStyle name="Followed Hyperlink" xfId="36933" builtinId="9" hidden="1"/>
    <cellStyle name="Followed Hyperlink" xfId="36934" builtinId="9" hidden="1"/>
    <cellStyle name="Followed Hyperlink" xfId="36935" builtinId="9" hidden="1"/>
    <cellStyle name="Followed Hyperlink" xfId="36936" builtinId="9" hidden="1"/>
    <cellStyle name="Followed Hyperlink" xfId="36937" builtinId="9" hidden="1"/>
    <cellStyle name="Followed Hyperlink" xfId="36938" builtinId="9" hidden="1"/>
    <cellStyle name="Followed Hyperlink" xfId="36939" builtinId="9" hidden="1"/>
    <cellStyle name="Followed Hyperlink" xfId="36940" builtinId="9" hidden="1"/>
    <cellStyle name="Followed Hyperlink" xfId="36941" builtinId="9" hidden="1"/>
    <cellStyle name="Followed Hyperlink" xfId="36942" builtinId="9" hidden="1"/>
    <cellStyle name="Followed Hyperlink" xfId="36943" builtinId="9" hidden="1"/>
    <cellStyle name="Followed Hyperlink" xfId="36944" builtinId="9" hidden="1"/>
    <cellStyle name="Followed Hyperlink" xfId="36945" builtinId="9" hidden="1"/>
    <cellStyle name="Followed Hyperlink" xfId="36946" builtinId="9" hidden="1"/>
    <cellStyle name="Followed Hyperlink" xfId="36947" builtinId="9" hidden="1"/>
    <cellStyle name="Followed Hyperlink" xfId="36948" builtinId="9" hidden="1"/>
    <cellStyle name="Followed Hyperlink" xfId="36949" builtinId="9" hidden="1"/>
    <cellStyle name="Followed Hyperlink" xfId="36950" builtinId="9" hidden="1"/>
    <cellStyle name="Followed Hyperlink" xfId="36951" builtinId="9" hidden="1"/>
    <cellStyle name="Followed Hyperlink" xfId="36952" builtinId="9" hidden="1"/>
    <cellStyle name="Followed Hyperlink" xfId="36953" builtinId="9" hidden="1"/>
    <cellStyle name="Followed Hyperlink" xfId="36954" builtinId="9" hidden="1"/>
    <cellStyle name="Followed Hyperlink" xfId="36955" builtinId="9" hidden="1"/>
    <cellStyle name="Followed Hyperlink" xfId="36956" builtinId="9" hidden="1"/>
    <cellStyle name="Followed Hyperlink" xfId="36957" builtinId="9" hidden="1"/>
    <cellStyle name="Followed Hyperlink" xfId="36958" builtinId="9" hidden="1"/>
    <cellStyle name="Followed Hyperlink" xfId="36959" builtinId="9" hidden="1"/>
    <cellStyle name="Followed Hyperlink" xfId="36960" builtinId="9" hidden="1"/>
    <cellStyle name="Followed Hyperlink" xfId="36961" builtinId="9" hidden="1"/>
    <cellStyle name="Followed Hyperlink" xfId="36962" builtinId="9" hidden="1"/>
    <cellStyle name="Followed Hyperlink" xfId="36963" builtinId="9" hidden="1"/>
    <cellStyle name="Followed Hyperlink" xfId="36964" builtinId="9" hidden="1"/>
    <cellStyle name="Followed Hyperlink" xfId="36965" builtinId="9" hidden="1"/>
    <cellStyle name="Followed Hyperlink" xfId="36966" builtinId="9" hidden="1"/>
    <cellStyle name="Followed Hyperlink" xfId="36967" builtinId="9" hidden="1"/>
    <cellStyle name="Followed Hyperlink" xfId="36968" builtinId="9" hidden="1"/>
    <cellStyle name="Followed Hyperlink" xfId="36969" builtinId="9" hidden="1"/>
    <cellStyle name="Followed Hyperlink" xfId="36970" builtinId="9" hidden="1"/>
    <cellStyle name="Followed Hyperlink" xfId="36971" builtinId="9" hidden="1"/>
    <cellStyle name="Followed Hyperlink" xfId="36972" builtinId="9" hidden="1"/>
    <cellStyle name="Followed Hyperlink" xfId="36973" builtinId="9" hidden="1"/>
    <cellStyle name="Followed Hyperlink" xfId="36974" builtinId="9" hidden="1"/>
    <cellStyle name="Followed Hyperlink" xfId="36975" builtinId="9" hidden="1"/>
    <cellStyle name="Followed Hyperlink" xfId="36976" builtinId="9" hidden="1"/>
    <cellStyle name="Followed Hyperlink" xfId="36977" builtinId="9" hidden="1"/>
    <cellStyle name="Followed Hyperlink" xfId="36978" builtinId="9" hidden="1"/>
    <cellStyle name="Followed Hyperlink" xfId="36979" builtinId="9" hidden="1"/>
    <cellStyle name="Followed Hyperlink" xfId="36980" builtinId="9" hidden="1"/>
    <cellStyle name="Followed Hyperlink" xfId="36981" builtinId="9" hidden="1"/>
    <cellStyle name="Followed Hyperlink" xfId="36982" builtinId="9" hidden="1"/>
    <cellStyle name="Followed Hyperlink" xfId="36983" builtinId="9" hidden="1"/>
    <cellStyle name="Followed Hyperlink" xfId="36984" builtinId="9" hidden="1"/>
    <cellStyle name="Followed Hyperlink" xfId="36985" builtinId="9" hidden="1"/>
    <cellStyle name="Followed Hyperlink" xfId="36986" builtinId="9" hidden="1"/>
    <cellStyle name="Followed Hyperlink" xfId="36987" builtinId="9" hidden="1"/>
    <cellStyle name="Followed Hyperlink" xfId="36988" builtinId="9" hidden="1"/>
    <cellStyle name="Followed Hyperlink" xfId="36989" builtinId="9" hidden="1"/>
    <cellStyle name="Followed Hyperlink" xfId="36990" builtinId="9" hidden="1"/>
    <cellStyle name="Followed Hyperlink" xfId="36991" builtinId="9" hidden="1"/>
    <cellStyle name="Followed Hyperlink" xfId="36992" builtinId="9" hidden="1"/>
    <cellStyle name="Followed Hyperlink" xfId="36993" builtinId="9" hidden="1"/>
    <cellStyle name="Followed Hyperlink" xfId="36994" builtinId="9" hidden="1"/>
    <cellStyle name="Followed Hyperlink" xfId="36995" builtinId="9" hidden="1"/>
    <cellStyle name="Followed Hyperlink" xfId="36996" builtinId="9" hidden="1"/>
    <cellStyle name="Followed Hyperlink" xfId="36997" builtinId="9" hidden="1"/>
    <cellStyle name="Followed Hyperlink" xfId="36998" builtinId="9" hidden="1"/>
    <cellStyle name="Followed Hyperlink" xfId="36999" builtinId="9" hidden="1"/>
    <cellStyle name="Followed Hyperlink" xfId="37000" builtinId="9" hidden="1"/>
    <cellStyle name="Followed Hyperlink" xfId="37001" builtinId="9" hidden="1"/>
    <cellStyle name="Followed Hyperlink" xfId="37002" builtinId="9" hidden="1"/>
    <cellStyle name="Followed Hyperlink" xfId="37003" builtinId="9" hidden="1"/>
    <cellStyle name="Followed Hyperlink" xfId="37004" builtinId="9" hidden="1"/>
    <cellStyle name="Followed Hyperlink" xfId="37005" builtinId="9" hidden="1"/>
    <cellStyle name="Followed Hyperlink" xfId="37006" builtinId="9" hidden="1"/>
    <cellStyle name="Followed Hyperlink" xfId="37007" builtinId="9" hidden="1"/>
    <cellStyle name="Followed Hyperlink" xfId="37008" builtinId="9" hidden="1"/>
    <cellStyle name="Followed Hyperlink" xfId="37009" builtinId="9" hidden="1"/>
    <cellStyle name="Followed Hyperlink" xfId="37010" builtinId="9" hidden="1"/>
    <cellStyle name="Followed Hyperlink" xfId="37011" builtinId="9" hidden="1"/>
    <cellStyle name="Followed Hyperlink" xfId="37012" builtinId="9" hidden="1"/>
    <cellStyle name="Followed Hyperlink" xfId="37013" builtinId="9" hidden="1"/>
    <cellStyle name="Followed Hyperlink" xfId="37014" builtinId="9" hidden="1"/>
    <cellStyle name="Followed Hyperlink" xfId="37015" builtinId="9" hidden="1"/>
    <cellStyle name="Followed Hyperlink" xfId="37016" builtinId="9" hidden="1"/>
    <cellStyle name="Followed Hyperlink" xfId="37017" builtinId="9" hidden="1"/>
    <cellStyle name="Followed Hyperlink" xfId="37018" builtinId="9" hidden="1"/>
    <cellStyle name="Followed Hyperlink" xfId="37019" builtinId="9" hidden="1"/>
    <cellStyle name="Followed Hyperlink" xfId="37020" builtinId="9" hidden="1"/>
    <cellStyle name="Followed Hyperlink" xfId="37021" builtinId="9" hidden="1"/>
    <cellStyle name="Followed Hyperlink" xfId="37022" builtinId="9" hidden="1"/>
    <cellStyle name="Followed Hyperlink" xfId="37023" builtinId="9" hidden="1"/>
    <cellStyle name="Followed Hyperlink" xfId="37024" builtinId="9" hidden="1"/>
    <cellStyle name="Followed Hyperlink" xfId="37025" builtinId="9" hidden="1"/>
    <cellStyle name="Followed Hyperlink" xfId="37026" builtinId="9" hidden="1"/>
    <cellStyle name="Followed Hyperlink" xfId="37027" builtinId="9" hidden="1"/>
    <cellStyle name="Followed Hyperlink" xfId="37028" builtinId="9" hidden="1"/>
    <cellStyle name="Followed Hyperlink" xfId="37029" builtinId="9" hidden="1"/>
    <cellStyle name="Followed Hyperlink" xfId="37030" builtinId="9" hidden="1"/>
    <cellStyle name="Followed Hyperlink" xfId="37031" builtinId="9" hidden="1"/>
    <cellStyle name="Followed Hyperlink" xfId="37032" builtinId="9" hidden="1"/>
    <cellStyle name="Followed Hyperlink" xfId="37033" builtinId="9" hidden="1"/>
    <cellStyle name="Followed Hyperlink" xfId="37034" builtinId="9" hidden="1"/>
    <cellStyle name="Followed Hyperlink" xfId="37035" builtinId="9" hidden="1"/>
    <cellStyle name="Followed Hyperlink" xfId="37036" builtinId="9" hidden="1"/>
    <cellStyle name="Followed Hyperlink" xfId="37037" builtinId="9" hidden="1"/>
    <cellStyle name="Followed Hyperlink" xfId="37038" builtinId="9" hidden="1"/>
    <cellStyle name="Followed Hyperlink" xfId="37039" builtinId="9" hidden="1"/>
    <cellStyle name="Followed Hyperlink" xfId="37040" builtinId="9" hidden="1"/>
    <cellStyle name="Followed Hyperlink" xfId="37041" builtinId="9" hidden="1"/>
    <cellStyle name="Followed Hyperlink" xfId="37042" builtinId="9" hidden="1"/>
    <cellStyle name="Followed Hyperlink" xfId="37043" builtinId="9" hidden="1"/>
    <cellStyle name="Followed Hyperlink" xfId="37044" builtinId="9" hidden="1"/>
    <cellStyle name="Followed Hyperlink" xfId="37045" builtinId="9" hidden="1"/>
    <cellStyle name="Followed Hyperlink" xfId="37046" builtinId="9" hidden="1"/>
    <cellStyle name="Followed Hyperlink" xfId="37047" builtinId="9" hidden="1"/>
    <cellStyle name="Followed Hyperlink" xfId="37048" builtinId="9" hidden="1"/>
    <cellStyle name="Followed Hyperlink" xfId="37049" builtinId="9" hidden="1"/>
    <cellStyle name="Followed Hyperlink" xfId="37050" builtinId="9" hidden="1"/>
    <cellStyle name="Followed Hyperlink" xfId="37051" builtinId="9" hidden="1"/>
    <cellStyle name="Followed Hyperlink" xfId="37052" builtinId="9" hidden="1"/>
    <cellStyle name="Followed Hyperlink" xfId="37053" builtinId="9" hidden="1"/>
    <cellStyle name="Followed Hyperlink" xfId="37054" builtinId="9" hidden="1"/>
    <cellStyle name="Followed Hyperlink" xfId="37055" builtinId="9" hidden="1"/>
    <cellStyle name="Followed Hyperlink" xfId="37056" builtinId="9" hidden="1"/>
    <cellStyle name="Followed Hyperlink" xfId="37057" builtinId="9" hidden="1"/>
    <cellStyle name="Followed Hyperlink" xfId="37058" builtinId="9" hidden="1"/>
    <cellStyle name="Followed Hyperlink" xfId="37059" builtinId="9" hidden="1"/>
    <cellStyle name="Followed Hyperlink" xfId="37060" builtinId="9" hidden="1"/>
    <cellStyle name="Followed Hyperlink" xfId="37061" builtinId="9" hidden="1"/>
    <cellStyle name="Followed Hyperlink" xfId="37062" builtinId="9" hidden="1"/>
    <cellStyle name="Followed Hyperlink" xfId="37063" builtinId="9" hidden="1"/>
    <cellStyle name="Followed Hyperlink" xfId="36868" builtinId="9" hidden="1"/>
    <cellStyle name="Followed Hyperlink" xfId="36884" builtinId="9" hidden="1"/>
    <cellStyle name="Followed Hyperlink" xfId="36887" builtinId="9" hidden="1"/>
    <cellStyle name="Followed Hyperlink" xfId="36808" builtinId="9" hidden="1"/>
    <cellStyle name="Followed Hyperlink" xfId="36806" builtinId="9" hidden="1"/>
    <cellStyle name="Followed Hyperlink" xfId="36891" builtinId="9" hidden="1"/>
    <cellStyle name="Followed Hyperlink" xfId="36883" builtinId="9" hidden="1"/>
    <cellStyle name="Followed Hyperlink" xfId="36893" builtinId="9" hidden="1"/>
    <cellStyle name="Followed Hyperlink" xfId="36894" builtinId="9" hidden="1"/>
    <cellStyle name="Followed Hyperlink" xfId="36888" builtinId="9" hidden="1"/>
    <cellStyle name="Followed Hyperlink" xfId="36885" builtinId="9" hidden="1"/>
    <cellStyle name="Followed Hyperlink" xfId="36890" builtinId="9" hidden="1"/>
    <cellStyle name="Followed Hyperlink" xfId="36915" builtinId="9" hidden="1"/>
    <cellStyle name="Followed Hyperlink" xfId="36908" builtinId="9" hidden="1"/>
    <cellStyle name="Followed Hyperlink" xfId="36901" builtinId="9" hidden="1"/>
    <cellStyle name="Followed Hyperlink" xfId="36917" builtinId="9" hidden="1"/>
    <cellStyle name="Followed Hyperlink" xfId="36906" builtinId="9" hidden="1"/>
    <cellStyle name="Followed Hyperlink" xfId="36889" builtinId="9" hidden="1"/>
    <cellStyle name="Followed Hyperlink" xfId="36903" builtinId="9" hidden="1"/>
    <cellStyle name="Followed Hyperlink" xfId="36809" builtinId="9" hidden="1"/>
    <cellStyle name="Followed Hyperlink" xfId="36912" builtinId="9" hidden="1"/>
    <cellStyle name="Followed Hyperlink" xfId="36905" builtinId="9" hidden="1"/>
    <cellStyle name="Followed Hyperlink" xfId="36807" builtinId="9" hidden="1"/>
    <cellStyle name="Followed Hyperlink" xfId="36910" builtinId="9" hidden="1"/>
    <cellStyle name="Followed Hyperlink" xfId="36907" builtinId="9" hidden="1"/>
    <cellStyle name="Followed Hyperlink" xfId="36900" builtinId="9" hidden="1"/>
    <cellStyle name="Followed Hyperlink" xfId="36916" builtinId="9" hidden="1"/>
    <cellStyle name="Followed Hyperlink" xfId="36909" builtinId="9" hidden="1"/>
    <cellStyle name="Followed Hyperlink" xfId="36899" builtinId="9" hidden="1"/>
    <cellStyle name="Followed Hyperlink" xfId="36911" builtinId="9" hidden="1"/>
    <cellStyle name="Followed Hyperlink" xfId="36904" builtinId="9" hidden="1"/>
    <cellStyle name="Followed Hyperlink" xfId="36898" builtinId="9" hidden="1"/>
    <cellStyle name="Followed Hyperlink" xfId="36913" builtinId="9" hidden="1"/>
    <cellStyle name="Followed Hyperlink" xfId="36902" builtinId="9" hidden="1"/>
    <cellStyle name="Followed Hyperlink" xfId="36914" builtinId="9" hidden="1"/>
    <cellStyle name="Followed Hyperlink" xfId="37064" builtinId="9" hidden="1"/>
    <cellStyle name="Followed Hyperlink" xfId="37065" builtinId="9" hidden="1"/>
    <cellStyle name="Followed Hyperlink" xfId="37066" builtinId="9" hidden="1"/>
    <cellStyle name="Followed Hyperlink" xfId="37067" builtinId="9" hidden="1"/>
    <cellStyle name="Followed Hyperlink" xfId="37068" builtinId="9" hidden="1"/>
    <cellStyle name="Followed Hyperlink" xfId="37069" builtinId="9" hidden="1"/>
    <cellStyle name="Followed Hyperlink" xfId="37070" builtinId="9" hidden="1"/>
    <cellStyle name="Followed Hyperlink" xfId="37071" builtinId="9" hidden="1"/>
    <cellStyle name="Followed Hyperlink" xfId="37072" builtinId="9" hidden="1"/>
    <cellStyle name="Followed Hyperlink" xfId="37073" builtinId="9" hidden="1"/>
    <cellStyle name="Followed Hyperlink" xfId="37074" builtinId="9" hidden="1"/>
    <cellStyle name="Followed Hyperlink" xfId="37075" builtinId="9" hidden="1"/>
    <cellStyle name="Followed Hyperlink" xfId="37076" builtinId="9" hidden="1"/>
    <cellStyle name="Followed Hyperlink" xfId="37077" builtinId="9" hidden="1"/>
    <cellStyle name="Followed Hyperlink" xfId="37078" builtinId="9" hidden="1"/>
    <cellStyle name="Followed Hyperlink" xfId="37079" builtinId="9" hidden="1"/>
    <cellStyle name="Followed Hyperlink" xfId="37080" builtinId="9" hidden="1"/>
    <cellStyle name="Followed Hyperlink" xfId="37081" builtinId="9" hidden="1"/>
    <cellStyle name="Followed Hyperlink" xfId="37082" builtinId="9" hidden="1"/>
    <cellStyle name="Followed Hyperlink" xfId="37083" builtinId="9" hidden="1"/>
    <cellStyle name="Followed Hyperlink" xfId="37084" builtinId="9" hidden="1"/>
    <cellStyle name="Followed Hyperlink" xfId="37085" builtinId="9" hidden="1"/>
    <cellStyle name="Followed Hyperlink" xfId="37087" builtinId="9" hidden="1"/>
    <cellStyle name="Followed Hyperlink" xfId="37088" builtinId="9" hidden="1"/>
    <cellStyle name="Followed Hyperlink" xfId="37089" builtinId="9" hidden="1"/>
    <cellStyle name="Followed Hyperlink" xfId="37090" builtinId="9" hidden="1"/>
    <cellStyle name="Followed Hyperlink" xfId="37091" builtinId="9" hidden="1"/>
    <cellStyle name="Followed Hyperlink" xfId="37092" builtinId="9" hidden="1"/>
    <cellStyle name="Followed Hyperlink" xfId="37093" builtinId="9" hidden="1"/>
    <cellStyle name="Followed Hyperlink" xfId="37094" builtinId="9" hidden="1"/>
    <cellStyle name="Followed Hyperlink" xfId="37095" builtinId="9" hidden="1"/>
    <cellStyle name="Followed Hyperlink" xfId="37096" builtinId="9" hidden="1"/>
    <cellStyle name="Followed Hyperlink" xfId="37097" builtinId="9" hidden="1"/>
    <cellStyle name="Followed Hyperlink" xfId="37098" builtinId="9" hidden="1"/>
    <cellStyle name="Followed Hyperlink" xfId="37099" builtinId="9" hidden="1"/>
    <cellStyle name="Followed Hyperlink" xfId="37100" builtinId="9" hidden="1"/>
    <cellStyle name="Followed Hyperlink" xfId="37135" builtinId="9" hidden="1"/>
    <cellStyle name="Followed Hyperlink" xfId="37134" builtinId="9" hidden="1"/>
    <cellStyle name="Followed Hyperlink" xfId="36895" builtinId="9" hidden="1"/>
    <cellStyle name="Followed Hyperlink" xfId="36896" builtinId="9" hidden="1"/>
    <cellStyle name="Followed Hyperlink" xfId="37109" builtinId="9" hidden="1"/>
    <cellStyle name="Followed Hyperlink" xfId="37107" builtinId="9" hidden="1"/>
    <cellStyle name="Followed Hyperlink" xfId="37086" builtinId="9" hidden="1"/>
    <cellStyle name="Followed Hyperlink" xfId="37104" builtinId="9" hidden="1"/>
    <cellStyle name="Followed Hyperlink" xfId="37103" builtinId="9" hidden="1"/>
    <cellStyle name="Followed Hyperlink" xfId="37102" builtinId="9" hidden="1"/>
    <cellStyle name="Followed Hyperlink" xfId="37101" builtinId="9" hidden="1"/>
    <cellStyle name="Followed Hyperlink" xfId="37105" builtinId="9" hidden="1"/>
    <cellStyle name="Followed Hyperlink" xfId="37111" builtinId="9" hidden="1"/>
    <cellStyle name="Followed Hyperlink" xfId="37110" builtinId="9" hidden="1"/>
    <cellStyle name="Followed Hyperlink" xfId="37108" builtinId="9" hidden="1"/>
    <cellStyle name="Followed Hyperlink" xfId="37106" builtinId="9" hidden="1"/>
    <cellStyle name="Followed Hyperlink" xfId="37130" builtinId="9" hidden="1"/>
    <cellStyle name="Followed Hyperlink" xfId="37126" builtinId="9" hidden="1"/>
    <cellStyle name="Followed Hyperlink" xfId="37122" builtinId="9" hidden="1"/>
    <cellStyle name="Followed Hyperlink" xfId="37118" builtinId="9" hidden="1"/>
    <cellStyle name="Followed Hyperlink" xfId="37114" builtinId="9" hidden="1"/>
    <cellStyle name="Followed Hyperlink" xfId="36892" builtinId="9" hidden="1"/>
    <cellStyle name="Followed Hyperlink" xfId="37133" builtinId="9" hidden="1"/>
    <cellStyle name="Followed Hyperlink" xfId="37129" builtinId="9" hidden="1"/>
    <cellStyle name="Followed Hyperlink" xfId="37125" builtinId="9" hidden="1"/>
    <cellStyle name="Followed Hyperlink" xfId="37121" builtinId="9" hidden="1"/>
    <cellStyle name="Followed Hyperlink" xfId="37117" builtinId="9" hidden="1"/>
    <cellStyle name="Followed Hyperlink" xfId="37113" builtinId="9" hidden="1"/>
    <cellStyle name="Followed Hyperlink" xfId="37132" builtinId="9" hidden="1"/>
    <cellStyle name="Followed Hyperlink" xfId="37128" builtinId="9" hidden="1"/>
    <cellStyle name="Followed Hyperlink" xfId="37124" builtinId="9" hidden="1"/>
    <cellStyle name="Followed Hyperlink" xfId="37120" builtinId="9" hidden="1"/>
    <cellStyle name="Followed Hyperlink" xfId="37116" builtinId="9" hidden="1"/>
    <cellStyle name="Followed Hyperlink" xfId="37136" builtinId="9" hidden="1"/>
    <cellStyle name="Followed Hyperlink" xfId="36886" builtinId="9" hidden="1"/>
    <cellStyle name="Followed Hyperlink" xfId="37131" builtinId="9" hidden="1"/>
    <cellStyle name="Followed Hyperlink" xfId="37127" builtinId="9" hidden="1"/>
    <cellStyle name="Followed Hyperlink" xfId="37123" builtinId="9" hidden="1"/>
    <cellStyle name="Followed Hyperlink" xfId="37119" builtinId="9" hidden="1"/>
    <cellStyle name="Followed Hyperlink" xfId="37115" builtinId="9" hidden="1"/>
    <cellStyle name="Followed Hyperlink" xfId="37112" builtinId="9" hidden="1"/>
    <cellStyle name="Followed Hyperlink" xfId="37137" builtinId="9" hidden="1"/>
    <cellStyle name="Followed Hyperlink" xfId="37138" builtinId="9" hidden="1"/>
    <cellStyle name="Followed Hyperlink" xfId="37139" builtinId="9" hidden="1"/>
    <cellStyle name="Followed Hyperlink" xfId="37140" builtinId="9" hidden="1"/>
    <cellStyle name="Followed Hyperlink" xfId="37141" builtinId="9" hidden="1"/>
    <cellStyle name="Followed Hyperlink" xfId="37142" builtinId="9" hidden="1"/>
    <cellStyle name="Followed Hyperlink" xfId="37143" builtinId="9" hidden="1"/>
    <cellStyle name="Followed Hyperlink" xfId="37144" builtinId="9" hidden="1"/>
    <cellStyle name="Followed Hyperlink" xfId="37145" builtinId="9" hidden="1"/>
    <cellStyle name="Followed Hyperlink" xfId="37146" builtinId="9" hidden="1"/>
    <cellStyle name="Followed Hyperlink" xfId="37147" builtinId="9" hidden="1"/>
    <cellStyle name="Followed Hyperlink" xfId="37148" builtinId="9" hidden="1"/>
    <cellStyle name="Followed Hyperlink" xfId="37149" builtinId="9" hidden="1"/>
    <cellStyle name="Followed Hyperlink" xfId="37150" builtinId="9" hidden="1"/>
    <cellStyle name="Followed Hyperlink" xfId="37151" builtinId="9" hidden="1"/>
    <cellStyle name="Followed Hyperlink" xfId="37152" builtinId="9" hidden="1"/>
    <cellStyle name="Followed Hyperlink" xfId="37153" builtinId="9" hidden="1"/>
    <cellStyle name="Followed Hyperlink" xfId="37154" builtinId="9" hidden="1"/>
    <cellStyle name="Followed Hyperlink" xfId="37155" builtinId="9" hidden="1"/>
    <cellStyle name="Followed Hyperlink" xfId="37156" builtinId="9" hidden="1"/>
    <cellStyle name="Followed Hyperlink" xfId="37157" builtinId="9" hidden="1"/>
    <cellStyle name="Followed Hyperlink" xfId="37158" builtinId="9" hidden="1"/>
    <cellStyle name="Followed Hyperlink" xfId="37159" builtinId="9" hidden="1"/>
    <cellStyle name="Followed Hyperlink" xfId="37160" builtinId="9" hidden="1"/>
    <cellStyle name="Followed Hyperlink" xfId="37161" builtinId="9" hidden="1"/>
    <cellStyle name="Followed Hyperlink" xfId="37162" builtinId="9" hidden="1"/>
    <cellStyle name="Followed Hyperlink" xfId="37163" builtinId="9" hidden="1"/>
    <cellStyle name="Followed Hyperlink" xfId="37164" builtinId="9" hidden="1"/>
    <cellStyle name="Followed Hyperlink" xfId="37165" builtinId="9" hidden="1"/>
    <cellStyle name="Followed Hyperlink" xfId="37166" builtinId="9" hidden="1"/>
    <cellStyle name="Followed Hyperlink" xfId="37167" builtinId="9" hidden="1"/>
    <cellStyle name="Followed Hyperlink" xfId="37170" builtinId="9" hidden="1"/>
    <cellStyle name="Followed Hyperlink" xfId="37171" builtinId="9" hidden="1"/>
    <cellStyle name="Followed Hyperlink" xfId="37172" builtinId="9" hidden="1"/>
    <cellStyle name="Followed Hyperlink" xfId="37173" builtinId="9" hidden="1"/>
    <cellStyle name="Followed Hyperlink" xfId="37174" builtinId="9" hidden="1"/>
    <cellStyle name="Followed Hyperlink" xfId="37175" builtinId="9" hidden="1"/>
    <cellStyle name="Followed Hyperlink" xfId="37176" builtinId="9" hidden="1"/>
    <cellStyle name="Followed Hyperlink" xfId="37177" builtinId="9" hidden="1"/>
    <cellStyle name="Followed Hyperlink" xfId="37178" builtinId="9" hidden="1"/>
    <cellStyle name="Followed Hyperlink" xfId="37179" builtinId="9" hidden="1"/>
    <cellStyle name="Followed Hyperlink" xfId="37180" builtinId="9" hidden="1"/>
    <cellStyle name="Followed Hyperlink" xfId="37181" builtinId="9" hidden="1"/>
    <cellStyle name="Followed Hyperlink" xfId="37182" builtinId="9" hidden="1"/>
    <cellStyle name="Followed Hyperlink" xfId="37183" builtinId="9" hidden="1"/>
    <cellStyle name="Followed Hyperlink" xfId="37184" builtinId="9" hidden="1"/>
    <cellStyle name="Followed Hyperlink" xfId="37185" builtinId="9" hidden="1"/>
    <cellStyle name="Followed Hyperlink" xfId="37186" builtinId="9" hidden="1"/>
    <cellStyle name="Followed Hyperlink" xfId="37187" builtinId="9" hidden="1"/>
    <cellStyle name="Followed Hyperlink" xfId="37188" builtinId="9" hidden="1"/>
    <cellStyle name="Followed Hyperlink" xfId="37189" builtinId="9" hidden="1"/>
    <cellStyle name="Followed Hyperlink" xfId="37190" builtinId="9" hidden="1"/>
    <cellStyle name="Followed Hyperlink" xfId="37191" builtinId="9" hidden="1"/>
    <cellStyle name="Followed Hyperlink" xfId="37192" builtinId="9" hidden="1"/>
    <cellStyle name="Followed Hyperlink" xfId="37193" builtinId="9" hidden="1"/>
    <cellStyle name="Followed Hyperlink" xfId="37194" builtinId="9" hidden="1"/>
    <cellStyle name="Followed Hyperlink" xfId="37195" builtinId="9" hidden="1"/>
    <cellStyle name="Followed Hyperlink" xfId="37196" builtinId="9" hidden="1"/>
    <cellStyle name="Followed Hyperlink" xfId="37197" builtinId="9" hidden="1"/>
    <cellStyle name="Followed Hyperlink" xfId="37198" builtinId="9" hidden="1"/>
    <cellStyle name="Followed Hyperlink" xfId="37199" builtinId="9" hidden="1"/>
    <cellStyle name="Followed Hyperlink" xfId="37200" builtinId="9" hidden="1"/>
    <cellStyle name="Followed Hyperlink" xfId="37201" builtinId="9" hidden="1"/>
    <cellStyle name="Followed Hyperlink" xfId="37202" builtinId="9" hidden="1"/>
    <cellStyle name="Followed Hyperlink" xfId="37203" builtinId="9" hidden="1"/>
    <cellStyle name="Followed Hyperlink" xfId="37204" builtinId="9" hidden="1"/>
    <cellStyle name="Followed Hyperlink" xfId="37205" builtinId="9" hidden="1"/>
    <cellStyle name="Followed Hyperlink" xfId="37206" builtinId="9" hidden="1"/>
    <cellStyle name="Followed Hyperlink" xfId="37207" builtinId="9" hidden="1"/>
    <cellStyle name="Followed Hyperlink" xfId="37208" builtinId="9" hidden="1"/>
    <cellStyle name="Followed Hyperlink" xfId="37209" builtinId="9" hidden="1"/>
    <cellStyle name="Followed Hyperlink" xfId="37210" builtinId="9" hidden="1"/>
    <cellStyle name="Followed Hyperlink" xfId="37211" builtinId="9" hidden="1"/>
    <cellStyle name="Followed Hyperlink" xfId="37212" builtinId="9" hidden="1"/>
    <cellStyle name="Followed Hyperlink" xfId="37213" builtinId="9" hidden="1"/>
    <cellStyle name="Followed Hyperlink" xfId="37214" builtinId="9" hidden="1"/>
    <cellStyle name="Followed Hyperlink" xfId="37215" builtinId="9" hidden="1"/>
    <cellStyle name="Followed Hyperlink" xfId="37216" builtinId="9" hidden="1"/>
    <cellStyle name="Followed Hyperlink" xfId="37217" builtinId="9" hidden="1"/>
    <cellStyle name="Followed Hyperlink" xfId="37218" builtinId="9" hidden="1"/>
    <cellStyle name="Followed Hyperlink" xfId="37219" builtinId="9" hidden="1"/>
    <cellStyle name="Followed Hyperlink" xfId="37220" builtinId="9" hidden="1"/>
    <cellStyle name="Followed Hyperlink" xfId="37221" builtinId="9" hidden="1"/>
    <cellStyle name="Followed Hyperlink" xfId="37222" builtinId="9" hidden="1"/>
    <cellStyle name="Followed Hyperlink" xfId="37223" builtinId="9" hidden="1"/>
    <cellStyle name="Followed Hyperlink" xfId="37224" builtinId="9" hidden="1"/>
    <cellStyle name="Followed Hyperlink" xfId="37225" builtinId="9" hidden="1"/>
    <cellStyle name="Followed Hyperlink" xfId="37226" builtinId="9" hidden="1"/>
    <cellStyle name="Followed Hyperlink" xfId="37227" builtinId="9" hidden="1"/>
    <cellStyle name="Followed Hyperlink" xfId="37228" builtinId="9" hidden="1"/>
    <cellStyle name="Followed Hyperlink" xfId="37229" builtinId="9" hidden="1"/>
    <cellStyle name="Followed Hyperlink" xfId="37230" builtinId="9" hidden="1"/>
    <cellStyle name="Followed Hyperlink" xfId="37231" builtinId="9" hidden="1"/>
    <cellStyle name="Followed Hyperlink" xfId="37232" builtinId="9" hidden="1"/>
    <cellStyle name="Followed Hyperlink" xfId="37233" builtinId="9" hidden="1"/>
    <cellStyle name="Followed Hyperlink" xfId="37234" builtinId="9" hidden="1"/>
    <cellStyle name="Followed Hyperlink" xfId="37235" builtinId="9" hidden="1"/>
    <cellStyle name="Followed Hyperlink" xfId="37236" builtinId="9" hidden="1"/>
    <cellStyle name="Followed Hyperlink" xfId="37237" builtinId="9" hidden="1"/>
    <cellStyle name="Followed Hyperlink" xfId="37238" builtinId="9" hidden="1"/>
    <cellStyle name="Followed Hyperlink" xfId="37239" builtinId="9" hidden="1"/>
    <cellStyle name="Followed Hyperlink" xfId="37240" builtinId="9" hidden="1"/>
    <cellStyle name="Followed Hyperlink" xfId="37241" builtinId="9" hidden="1"/>
    <cellStyle name="Followed Hyperlink" xfId="37253" builtinId="9" hidden="1"/>
    <cellStyle name="Followed Hyperlink" xfId="37254" builtinId="9" hidden="1"/>
    <cellStyle name="Followed Hyperlink" xfId="37255" builtinId="9" hidden="1"/>
    <cellStyle name="Followed Hyperlink" xfId="37256" builtinId="9" hidden="1"/>
    <cellStyle name="Followed Hyperlink" xfId="37257" builtinId="9" hidden="1"/>
    <cellStyle name="Followed Hyperlink" xfId="37258" builtinId="9" hidden="1"/>
    <cellStyle name="Followed Hyperlink" xfId="37259" builtinId="9" hidden="1"/>
    <cellStyle name="Followed Hyperlink" xfId="37260" builtinId="9" hidden="1"/>
    <cellStyle name="Followed Hyperlink" xfId="37261" builtinId="9" hidden="1"/>
    <cellStyle name="Followed Hyperlink" xfId="37262" builtinId="9" hidden="1"/>
    <cellStyle name="Followed Hyperlink" xfId="37263" builtinId="9" hidden="1"/>
    <cellStyle name="Followed Hyperlink" xfId="37264" builtinId="9" hidden="1"/>
    <cellStyle name="Followed Hyperlink" xfId="37265" builtinId="9" hidden="1"/>
    <cellStyle name="Followed Hyperlink" xfId="37266" builtinId="9" hidden="1"/>
    <cellStyle name="Followed Hyperlink" xfId="37267" builtinId="9" hidden="1"/>
    <cellStyle name="Followed Hyperlink" xfId="37268" builtinId="9" hidden="1"/>
    <cellStyle name="Followed Hyperlink" xfId="37269" builtinId="9" hidden="1"/>
    <cellStyle name="Followed Hyperlink" xfId="37270" builtinId="9" hidden="1"/>
    <cellStyle name="Followed Hyperlink" xfId="37271" builtinId="9" hidden="1"/>
    <cellStyle name="Followed Hyperlink" xfId="37272" builtinId="9" hidden="1"/>
    <cellStyle name="Followed Hyperlink" xfId="37273" builtinId="9" hidden="1"/>
    <cellStyle name="Followed Hyperlink" xfId="37274" builtinId="9" hidden="1"/>
    <cellStyle name="Followed Hyperlink" xfId="37275" builtinId="9" hidden="1"/>
    <cellStyle name="Followed Hyperlink" xfId="37276" builtinId="9" hidden="1"/>
    <cellStyle name="Followed Hyperlink" xfId="37277" builtinId="9" hidden="1"/>
    <cellStyle name="Followed Hyperlink" xfId="37278" builtinId="9" hidden="1"/>
    <cellStyle name="Followed Hyperlink" xfId="37279" builtinId="9" hidden="1"/>
    <cellStyle name="Followed Hyperlink" xfId="37280" builtinId="9" hidden="1"/>
    <cellStyle name="Followed Hyperlink" xfId="37281" builtinId="9" hidden="1"/>
    <cellStyle name="Followed Hyperlink" xfId="37282" builtinId="9" hidden="1"/>
    <cellStyle name="Followed Hyperlink" xfId="37283" builtinId="9" hidden="1"/>
    <cellStyle name="Followed Hyperlink" xfId="37284" builtinId="9" hidden="1"/>
    <cellStyle name="Followed Hyperlink" xfId="37285" builtinId="9" hidden="1"/>
    <cellStyle name="Followed Hyperlink" xfId="37286" builtinId="9" hidden="1"/>
    <cellStyle name="Followed Hyperlink" xfId="37287" builtinId="9" hidden="1"/>
    <cellStyle name="Followed Hyperlink" xfId="37288" builtinId="9" hidden="1"/>
    <cellStyle name="Followed Hyperlink" xfId="37289" builtinId="9" hidden="1"/>
    <cellStyle name="Followed Hyperlink" xfId="37290" builtinId="9" hidden="1"/>
    <cellStyle name="Followed Hyperlink" xfId="37291" builtinId="9" hidden="1"/>
    <cellStyle name="Followed Hyperlink" xfId="37292" builtinId="9" hidden="1"/>
    <cellStyle name="Followed Hyperlink" xfId="37293" builtinId="9" hidden="1"/>
    <cellStyle name="Followed Hyperlink" xfId="37294" builtinId="9" hidden="1"/>
    <cellStyle name="Followed Hyperlink" xfId="37295" builtinId="9" hidden="1"/>
    <cellStyle name="Followed Hyperlink" xfId="37296" builtinId="9" hidden="1"/>
    <cellStyle name="Followed Hyperlink" xfId="37297" builtinId="9" hidden="1"/>
    <cellStyle name="Followed Hyperlink" xfId="37298" builtinId="9" hidden="1"/>
    <cellStyle name="Followed Hyperlink" xfId="37299" builtinId="9" hidden="1"/>
    <cellStyle name="Followed Hyperlink" xfId="37300" builtinId="9" hidden="1"/>
    <cellStyle name="Followed Hyperlink" xfId="37301" builtinId="9" hidden="1"/>
    <cellStyle name="Followed Hyperlink" xfId="37302" builtinId="9" hidden="1"/>
    <cellStyle name="Followed Hyperlink" xfId="37303" builtinId="9" hidden="1"/>
    <cellStyle name="Followed Hyperlink" xfId="37304" builtinId="9" hidden="1"/>
    <cellStyle name="Followed Hyperlink" xfId="37305" builtinId="9" hidden="1"/>
    <cellStyle name="Followed Hyperlink" xfId="37306" builtinId="9" hidden="1"/>
    <cellStyle name="Followed Hyperlink" xfId="37307" builtinId="9" hidden="1"/>
    <cellStyle name="Followed Hyperlink" xfId="37308" builtinId="9" hidden="1"/>
    <cellStyle name="Followed Hyperlink" xfId="37309" builtinId="9" hidden="1"/>
    <cellStyle name="Followed Hyperlink" xfId="37310" builtinId="9" hidden="1"/>
    <cellStyle name="Followed Hyperlink" xfId="37311" builtinId="9" hidden="1"/>
    <cellStyle name="Followed Hyperlink" xfId="37312" builtinId="9" hidden="1"/>
    <cellStyle name="Followed Hyperlink" xfId="37313" builtinId="9" hidden="1"/>
    <cellStyle name="Followed Hyperlink" xfId="37314" builtinId="9" hidden="1"/>
    <cellStyle name="Followed Hyperlink" xfId="37315" builtinId="9" hidden="1"/>
    <cellStyle name="Followed Hyperlink" xfId="37316" builtinId="9" hidden="1"/>
    <cellStyle name="Followed Hyperlink" xfId="37317" builtinId="9" hidden="1"/>
    <cellStyle name="Followed Hyperlink" xfId="37318" builtinId="9" hidden="1"/>
    <cellStyle name="Followed Hyperlink" xfId="37319" builtinId="9" hidden="1"/>
    <cellStyle name="Followed Hyperlink" xfId="37320" builtinId="9" hidden="1"/>
    <cellStyle name="Followed Hyperlink" xfId="37321" builtinId="9" hidden="1"/>
    <cellStyle name="Followed Hyperlink" xfId="37322" builtinId="9" hidden="1"/>
    <cellStyle name="Followed Hyperlink" xfId="37323" builtinId="9" hidden="1"/>
    <cellStyle name="Followed Hyperlink" xfId="37324" builtinId="9" hidden="1"/>
    <cellStyle name="Followed Hyperlink" xfId="37359" builtinId="9" hidden="1"/>
    <cellStyle name="Followed Hyperlink" xfId="37360" builtinId="9" hidden="1"/>
    <cellStyle name="Followed Hyperlink" xfId="37361" builtinId="9" hidden="1"/>
    <cellStyle name="Followed Hyperlink" xfId="37362" builtinId="9" hidden="1"/>
    <cellStyle name="Followed Hyperlink" xfId="37363" builtinId="9" hidden="1"/>
    <cellStyle name="Followed Hyperlink" xfId="37364" builtinId="9" hidden="1"/>
    <cellStyle name="Followed Hyperlink" xfId="37365" builtinId="9" hidden="1"/>
    <cellStyle name="Followed Hyperlink" xfId="37366" builtinId="9" hidden="1"/>
    <cellStyle name="Followed Hyperlink" xfId="37367" builtinId="9" hidden="1"/>
    <cellStyle name="Followed Hyperlink" xfId="37368" builtinId="9" hidden="1"/>
    <cellStyle name="Followed Hyperlink" xfId="37369" builtinId="9" hidden="1"/>
    <cellStyle name="Followed Hyperlink" xfId="37370" builtinId="9" hidden="1"/>
    <cellStyle name="Followed Hyperlink" xfId="37371" builtinId="9" hidden="1"/>
    <cellStyle name="Followed Hyperlink" xfId="37372" builtinId="9" hidden="1"/>
    <cellStyle name="Followed Hyperlink" xfId="37373" builtinId="9" hidden="1"/>
    <cellStyle name="Followed Hyperlink" xfId="37374" builtinId="9" hidden="1"/>
    <cellStyle name="Followed Hyperlink" xfId="37375" builtinId="9" hidden="1"/>
    <cellStyle name="Followed Hyperlink" xfId="37376" builtinId="9" hidden="1"/>
    <cellStyle name="Followed Hyperlink" xfId="37377" builtinId="9" hidden="1"/>
    <cellStyle name="Followed Hyperlink" xfId="37378" builtinId="9" hidden="1"/>
    <cellStyle name="Followed Hyperlink" xfId="37379" builtinId="9" hidden="1"/>
    <cellStyle name="Followed Hyperlink" xfId="37380" builtinId="9" hidden="1"/>
    <cellStyle name="Followed Hyperlink" xfId="37381" builtinId="9" hidden="1"/>
    <cellStyle name="Followed Hyperlink" xfId="37382" builtinId="9" hidden="1"/>
    <cellStyle name="Followed Hyperlink" xfId="37383" builtinId="9" hidden="1"/>
    <cellStyle name="Followed Hyperlink" xfId="37384" builtinId="9" hidden="1"/>
    <cellStyle name="Followed Hyperlink" xfId="37385" builtinId="9" hidden="1"/>
    <cellStyle name="Followed Hyperlink" xfId="37386" builtinId="9" hidden="1"/>
    <cellStyle name="Followed Hyperlink" xfId="37387" builtinId="9" hidden="1"/>
    <cellStyle name="Followed Hyperlink" xfId="37388" builtinId="9" hidden="1"/>
    <cellStyle name="Followed Hyperlink" xfId="37389" builtinId="9" hidden="1"/>
    <cellStyle name="Followed Hyperlink" xfId="37390" builtinId="9" hidden="1"/>
    <cellStyle name="Followed Hyperlink" xfId="37391" builtinId="9" hidden="1"/>
    <cellStyle name="Followed Hyperlink" xfId="37392" builtinId="9" hidden="1"/>
    <cellStyle name="Followed Hyperlink" xfId="37393" builtinId="9" hidden="1"/>
    <cellStyle name="Followed Hyperlink" xfId="37394" builtinId="9" hidden="1"/>
    <cellStyle name="Followed Hyperlink" xfId="37395" builtinId="9" hidden="1"/>
    <cellStyle name="Followed Hyperlink" xfId="37396" builtinId="9" hidden="1"/>
    <cellStyle name="Followed Hyperlink" xfId="37397" builtinId="9" hidden="1"/>
    <cellStyle name="Followed Hyperlink" xfId="37398" builtinId="9" hidden="1"/>
    <cellStyle name="Followed Hyperlink" xfId="37399" builtinId="9" hidden="1"/>
    <cellStyle name="Followed Hyperlink" xfId="37400" builtinId="9" hidden="1"/>
    <cellStyle name="Followed Hyperlink" xfId="37401" builtinId="9" hidden="1"/>
    <cellStyle name="Followed Hyperlink" xfId="37402" builtinId="9" hidden="1"/>
    <cellStyle name="Followed Hyperlink" xfId="37403" builtinId="9" hidden="1"/>
    <cellStyle name="Followed Hyperlink" xfId="37404" builtinId="9" hidden="1"/>
    <cellStyle name="Followed Hyperlink" xfId="37405" builtinId="9" hidden="1"/>
    <cellStyle name="Followed Hyperlink" xfId="37406" builtinId="9" hidden="1"/>
    <cellStyle name="Followed Hyperlink" xfId="37407" builtinId="9" hidden="1"/>
    <cellStyle name="Followed Hyperlink" xfId="37408" builtinId="9" hidden="1"/>
    <cellStyle name="Followed Hyperlink" xfId="37409" builtinId="9" hidden="1"/>
    <cellStyle name="Followed Hyperlink" xfId="37410" builtinId="9" hidden="1"/>
    <cellStyle name="Followed Hyperlink" xfId="37411" builtinId="9" hidden="1"/>
    <cellStyle name="Followed Hyperlink" xfId="37412" builtinId="9" hidden="1"/>
    <cellStyle name="Followed Hyperlink" xfId="37413" builtinId="9" hidden="1"/>
    <cellStyle name="Followed Hyperlink" xfId="37414" builtinId="9" hidden="1"/>
    <cellStyle name="Followed Hyperlink" xfId="37415" builtinId="9" hidden="1"/>
    <cellStyle name="Followed Hyperlink" xfId="37416" builtinId="9" hidden="1"/>
    <cellStyle name="Followed Hyperlink" xfId="37417" builtinId="9" hidden="1"/>
    <cellStyle name="Followed Hyperlink" xfId="37418" builtinId="9" hidden="1"/>
    <cellStyle name="Followed Hyperlink" xfId="37419" builtinId="9" hidden="1"/>
    <cellStyle name="Followed Hyperlink" xfId="37420" builtinId="9" hidden="1"/>
    <cellStyle name="Followed Hyperlink" xfId="37421" builtinId="9" hidden="1"/>
    <cellStyle name="Followed Hyperlink" xfId="37422" builtinId="9" hidden="1"/>
    <cellStyle name="Followed Hyperlink" xfId="37423" builtinId="9" hidden="1"/>
    <cellStyle name="Followed Hyperlink" xfId="37424" builtinId="9" hidden="1"/>
    <cellStyle name="Followed Hyperlink" xfId="37425" builtinId="9" hidden="1"/>
    <cellStyle name="Followed Hyperlink" xfId="37426" builtinId="9" hidden="1"/>
    <cellStyle name="Followed Hyperlink" xfId="37427" builtinId="9" hidden="1"/>
    <cellStyle name="Followed Hyperlink" xfId="37428" builtinId="9" hidden="1"/>
    <cellStyle name="Followed Hyperlink" xfId="37429" builtinId="9" hidden="1"/>
    <cellStyle name="Followed Hyperlink" xfId="37430" builtinId="9" hidden="1"/>
    <cellStyle name="Followed Hyperlink" xfId="37330" builtinId="9" hidden="1"/>
    <cellStyle name="Followed Hyperlink" xfId="37336" builtinId="9" hidden="1"/>
    <cellStyle name="Followed Hyperlink" xfId="37327" builtinId="9" hidden="1"/>
    <cellStyle name="Followed Hyperlink" xfId="37337" builtinId="9" hidden="1"/>
    <cellStyle name="Followed Hyperlink" xfId="37326" builtinId="9" hidden="1"/>
    <cellStyle name="Followed Hyperlink" xfId="37334" builtinId="9" hidden="1"/>
    <cellStyle name="Followed Hyperlink" xfId="37252" builtinId="9" hidden="1"/>
    <cellStyle name="Followed Hyperlink" xfId="37332" builtinId="9" hidden="1"/>
    <cellStyle name="Followed Hyperlink" xfId="37325" builtinId="9" hidden="1"/>
    <cellStyle name="Followed Hyperlink" xfId="37331" builtinId="9" hidden="1"/>
    <cellStyle name="Followed Hyperlink" xfId="37355" builtinId="9" hidden="1"/>
    <cellStyle name="Followed Hyperlink" xfId="37335" builtinId="9" hidden="1"/>
    <cellStyle name="Followed Hyperlink" xfId="37329" builtinId="9" hidden="1"/>
    <cellStyle name="Followed Hyperlink" xfId="37328" builtinId="9" hidden="1"/>
    <cellStyle name="Followed Hyperlink" xfId="37338" builtinId="9" hidden="1"/>
    <cellStyle name="Followed Hyperlink" xfId="37352" builtinId="9" hidden="1"/>
    <cellStyle name="Followed Hyperlink" xfId="37350" builtinId="9" hidden="1"/>
    <cellStyle name="Followed Hyperlink" xfId="37343" builtinId="9" hidden="1"/>
    <cellStyle name="Followed Hyperlink" xfId="37358" builtinId="9" hidden="1"/>
    <cellStyle name="Followed Hyperlink" xfId="37348" builtinId="9" hidden="1"/>
    <cellStyle name="Followed Hyperlink" xfId="37435" builtinId="9" hidden="1"/>
    <cellStyle name="Followed Hyperlink" xfId="37341" builtinId="9" hidden="1"/>
    <cellStyle name="Followed Hyperlink" xfId="37356" builtinId="9" hidden="1"/>
    <cellStyle name="Followed Hyperlink" xfId="37353" builtinId="9" hidden="1"/>
    <cellStyle name="Followed Hyperlink" xfId="37347" builtinId="9" hidden="1"/>
    <cellStyle name="Followed Hyperlink" xfId="37251" builtinId="9" hidden="1"/>
    <cellStyle name="Followed Hyperlink" xfId="37434" builtinId="9" hidden="1"/>
    <cellStyle name="Followed Hyperlink" xfId="37345" builtinId="9" hidden="1"/>
    <cellStyle name="Followed Hyperlink" xfId="37342" builtinId="9" hidden="1"/>
    <cellStyle name="Followed Hyperlink" xfId="37357" builtinId="9" hidden="1"/>
    <cellStyle name="Followed Hyperlink" xfId="37351" builtinId="9" hidden="1"/>
    <cellStyle name="Followed Hyperlink" xfId="37340" builtinId="9" hidden="1"/>
    <cellStyle name="Followed Hyperlink" xfId="37433" builtinId="9" hidden="1"/>
    <cellStyle name="Followed Hyperlink" xfId="37349" builtinId="9" hidden="1"/>
    <cellStyle name="Followed Hyperlink" xfId="37346" builtinId="9" hidden="1"/>
    <cellStyle name="Followed Hyperlink" xfId="37339" builtinId="9" hidden="1"/>
    <cellStyle name="Followed Hyperlink" xfId="37354" builtinId="9" hidden="1"/>
    <cellStyle name="Followed Hyperlink" xfId="37344" builtinId="9" hidden="1"/>
    <cellStyle name="Followed Hyperlink" xfId="37436" builtinId="9" hidden="1"/>
    <cellStyle name="Followed Hyperlink" xfId="37437" builtinId="9" hidden="1"/>
    <cellStyle name="Followed Hyperlink" xfId="37438" builtinId="9" hidden="1"/>
    <cellStyle name="Followed Hyperlink" xfId="37439" builtinId="9" hidden="1"/>
    <cellStyle name="Followed Hyperlink" xfId="37440" builtinId="9" hidden="1"/>
    <cellStyle name="Followed Hyperlink" xfId="37441" builtinId="9" hidden="1"/>
    <cellStyle name="Followed Hyperlink" xfId="37442" builtinId="9" hidden="1"/>
    <cellStyle name="Followed Hyperlink" xfId="37443" builtinId="9" hidden="1"/>
    <cellStyle name="Followed Hyperlink" xfId="37444" builtinId="9" hidden="1"/>
    <cellStyle name="Followed Hyperlink" xfId="37445" builtinId="9" hidden="1"/>
    <cellStyle name="Followed Hyperlink" xfId="37446" builtinId="9" hidden="1"/>
    <cellStyle name="Followed Hyperlink" xfId="37447" builtinId="9" hidden="1"/>
    <cellStyle name="Followed Hyperlink" xfId="37448" builtinId="9" hidden="1"/>
    <cellStyle name="Followed Hyperlink" xfId="37449" builtinId="9" hidden="1"/>
    <cellStyle name="Followed Hyperlink" xfId="37450" builtinId="9" hidden="1"/>
    <cellStyle name="Followed Hyperlink" xfId="37451" builtinId="9" hidden="1"/>
    <cellStyle name="Followed Hyperlink" xfId="37452" builtinId="9" hidden="1"/>
    <cellStyle name="Followed Hyperlink" xfId="37453" builtinId="9" hidden="1"/>
    <cellStyle name="Followed Hyperlink" xfId="37454" builtinId="9" hidden="1"/>
    <cellStyle name="Followed Hyperlink" xfId="37455" builtinId="9" hidden="1"/>
    <cellStyle name="Followed Hyperlink" xfId="37456" builtinId="9" hidden="1"/>
    <cellStyle name="Followed Hyperlink" xfId="37457" builtinId="9" hidden="1"/>
    <cellStyle name="Followed Hyperlink" xfId="37458" builtinId="9" hidden="1"/>
    <cellStyle name="Followed Hyperlink" xfId="37459" builtinId="9" hidden="1"/>
    <cellStyle name="Followed Hyperlink" xfId="37460" builtinId="9" hidden="1"/>
    <cellStyle name="Followed Hyperlink" xfId="37461" builtinId="9" hidden="1"/>
    <cellStyle name="Followed Hyperlink" xfId="37462" builtinId="9" hidden="1"/>
    <cellStyle name="Followed Hyperlink" xfId="37463" builtinId="9" hidden="1"/>
    <cellStyle name="Followed Hyperlink" xfId="37464" builtinId="9" hidden="1"/>
    <cellStyle name="Followed Hyperlink" xfId="37465" builtinId="9" hidden="1"/>
    <cellStyle name="Followed Hyperlink" xfId="37466" builtinId="9" hidden="1"/>
    <cellStyle name="Followed Hyperlink" xfId="37467" builtinId="9" hidden="1"/>
    <cellStyle name="Followed Hyperlink" xfId="37468" builtinId="9" hidden="1"/>
    <cellStyle name="Followed Hyperlink" xfId="37469" builtinId="9" hidden="1"/>
    <cellStyle name="Followed Hyperlink" xfId="37474" builtinId="9" hidden="1"/>
    <cellStyle name="Followed Hyperlink" xfId="37475" builtinId="9" hidden="1"/>
    <cellStyle name="Followed Hyperlink" xfId="37476" builtinId="9" hidden="1"/>
    <cellStyle name="Followed Hyperlink" xfId="37477" builtinId="9" hidden="1"/>
    <cellStyle name="Followed Hyperlink" xfId="37478" builtinId="9" hidden="1"/>
    <cellStyle name="Followed Hyperlink" xfId="37479" builtinId="9" hidden="1"/>
    <cellStyle name="Followed Hyperlink" xfId="37480" builtinId="9" hidden="1"/>
    <cellStyle name="Followed Hyperlink" xfId="37481" builtinId="9" hidden="1"/>
    <cellStyle name="Followed Hyperlink" xfId="37482" builtinId="9" hidden="1"/>
    <cellStyle name="Followed Hyperlink" xfId="37483" builtinId="9" hidden="1"/>
    <cellStyle name="Followed Hyperlink" xfId="37484" builtinId="9" hidden="1"/>
    <cellStyle name="Followed Hyperlink" xfId="37485" builtinId="9" hidden="1"/>
    <cellStyle name="Followed Hyperlink" xfId="37486" builtinId="9" hidden="1"/>
    <cellStyle name="Followed Hyperlink" xfId="37487" builtinId="9" hidden="1"/>
    <cellStyle name="Followed Hyperlink" xfId="37488" builtinId="9" hidden="1"/>
    <cellStyle name="Followed Hyperlink" xfId="37489" builtinId="9" hidden="1"/>
    <cellStyle name="Followed Hyperlink" xfId="37490" builtinId="9" hidden="1"/>
    <cellStyle name="Followed Hyperlink" xfId="37491" builtinId="9" hidden="1"/>
    <cellStyle name="Followed Hyperlink" xfId="37492" builtinId="9" hidden="1"/>
    <cellStyle name="Followed Hyperlink" xfId="37493" builtinId="9" hidden="1"/>
    <cellStyle name="Followed Hyperlink" xfId="37494" builtinId="9" hidden="1"/>
    <cellStyle name="Followed Hyperlink" xfId="37495" builtinId="9" hidden="1"/>
    <cellStyle name="Followed Hyperlink" xfId="37496" builtinId="9" hidden="1"/>
    <cellStyle name="Followed Hyperlink" xfId="37497" builtinId="9" hidden="1"/>
    <cellStyle name="Followed Hyperlink" xfId="37498" builtinId="9" hidden="1"/>
    <cellStyle name="Followed Hyperlink" xfId="37499" builtinId="9" hidden="1"/>
    <cellStyle name="Followed Hyperlink" xfId="37500" builtinId="9" hidden="1"/>
    <cellStyle name="Followed Hyperlink" xfId="37501" builtinId="9" hidden="1"/>
    <cellStyle name="Followed Hyperlink" xfId="37502" builtinId="9" hidden="1"/>
    <cellStyle name="Followed Hyperlink" xfId="37503" builtinId="9" hidden="1"/>
    <cellStyle name="Followed Hyperlink" xfId="37504" builtinId="9" hidden="1"/>
    <cellStyle name="Followed Hyperlink" xfId="37505" builtinId="9" hidden="1"/>
    <cellStyle name="Followed Hyperlink" xfId="37506" builtinId="9" hidden="1"/>
    <cellStyle name="Followed Hyperlink" xfId="37507" builtinId="9" hidden="1"/>
    <cellStyle name="Followed Hyperlink" xfId="37508" builtinId="9" hidden="1"/>
    <cellStyle name="Followed Hyperlink" xfId="37509" builtinId="9" hidden="1"/>
    <cellStyle name="Followed Hyperlink" xfId="37510" builtinId="9" hidden="1"/>
    <cellStyle name="Followed Hyperlink" xfId="37511" builtinId="9" hidden="1"/>
    <cellStyle name="Followed Hyperlink" xfId="37512" builtinId="9" hidden="1"/>
    <cellStyle name="Followed Hyperlink" xfId="37513" builtinId="9" hidden="1"/>
    <cellStyle name="Followed Hyperlink" xfId="37514" builtinId="9" hidden="1"/>
    <cellStyle name="Followed Hyperlink" xfId="37515" builtinId="9" hidden="1"/>
    <cellStyle name="Followed Hyperlink" xfId="37516" builtinId="9" hidden="1"/>
    <cellStyle name="Followed Hyperlink" xfId="37517" builtinId="9" hidden="1"/>
    <cellStyle name="Followed Hyperlink" xfId="37518" builtinId="9" hidden="1"/>
    <cellStyle name="Followed Hyperlink" xfId="37519" builtinId="9" hidden="1"/>
    <cellStyle name="Followed Hyperlink" xfId="37520" builtinId="9" hidden="1"/>
    <cellStyle name="Followed Hyperlink" xfId="37521" builtinId="9" hidden="1"/>
    <cellStyle name="Followed Hyperlink" xfId="37522" builtinId="9" hidden="1"/>
    <cellStyle name="Followed Hyperlink" xfId="37523" builtinId="9" hidden="1"/>
    <cellStyle name="Followed Hyperlink" xfId="37524" builtinId="9" hidden="1"/>
    <cellStyle name="Followed Hyperlink" xfId="37525" builtinId="9" hidden="1"/>
    <cellStyle name="Followed Hyperlink" xfId="37526" builtinId="9" hidden="1"/>
    <cellStyle name="Followed Hyperlink" xfId="37527" builtinId="9" hidden="1"/>
    <cellStyle name="Followed Hyperlink" xfId="37528" builtinId="9" hidden="1"/>
    <cellStyle name="Followed Hyperlink" xfId="37529" builtinId="9" hidden="1"/>
    <cellStyle name="Followed Hyperlink" xfId="37530" builtinId="9" hidden="1"/>
    <cellStyle name="Followed Hyperlink" xfId="37531" builtinId="9" hidden="1"/>
    <cellStyle name="Followed Hyperlink" xfId="37533" builtinId="9" hidden="1"/>
    <cellStyle name="Followed Hyperlink" xfId="37534" builtinId="9" hidden="1"/>
    <cellStyle name="Followed Hyperlink" xfId="37535" builtinId="9" hidden="1"/>
    <cellStyle name="Followed Hyperlink" xfId="37536" builtinId="9" hidden="1"/>
    <cellStyle name="Followed Hyperlink" xfId="37537" builtinId="9" hidden="1"/>
    <cellStyle name="Followed Hyperlink" xfId="37538" builtinId="9" hidden="1"/>
    <cellStyle name="Followed Hyperlink" xfId="37539" builtinId="9" hidden="1"/>
    <cellStyle name="Followed Hyperlink" xfId="37540" builtinId="9" hidden="1"/>
    <cellStyle name="Followed Hyperlink" xfId="37541" builtinId="9" hidden="1"/>
    <cellStyle name="Followed Hyperlink" xfId="37542" builtinId="9" hidden="1"/>
    <cellStyle name="Followed Hyperlink" xfId="37543" builtinId="9" hidden="1"/>
    <cellStyle name="Followed Hyperlink" xfId="37544" builtinId="9" hidden="1"/>
    <cellStyle name="Followed Hyperlink" xfId="37545" builtinId="9" hidden="1"/>
    <cellStyle name="Followed Hyperlink" xfId="37546" builtinId="9" hidden="1"/>
    <cellStyle name="Followed Hyperlink" xfId="37562" builtinId="9" hidden="1"/>
    <cellStyle name="Followed Hyperlink" xfId="37586" builtinId="9" hidden="1"/>
    <cellStyle name="Followed Hyperlink" xfId="37587" builtinId="9" hidden="1"/>
    <cellStyle name="Followed Hyperlink" xfId="37588" builtinId="9" hidden="1"/>
    <cellStyle name="Followed Hyperlink" xfId="37589" builtinId="9" hidden="1"/>
    <cellStyle name="Followed Hyperlink" xfId="37590" builtinId="9" hidden="1"/>
    <cellStyle name="Followed Hyperlink" xfId="37591" builtinId="9" hidden="1"/>
    <cellStyle name="Followed Hyperlink" xfId="37592" builtinId="9" hidden="1"/>
    <cellStyle name="Followed Hyperlink" xfId="37593" builtinId="9" hidden="1"/>
    <cellStyle name="Followed Hyperlink" xfId="37594" builtinId="9" hidden="1"/>
    <cellStyle name="Followed Hyperlink" xfId="37595" builtinId="9" hidden="1"/>
    <cellStyle name="Followed Hyperlink" xfId="37596" builtinId="9" hidden="1"/>
    <cellStyle name="Followed Hyperlink" xfId="37597" builtinId="9" hidden="1"/>
    <cellStyle name="Followed Hyperlink" xfId="37598" builtinId="9" hidden="1"/>
    <cellStyle name="Followed Hyperlink" xfId="37599" builtinId="9" hidden="1"/>
    <cellStyle name="Followed Hyperlink" xfId="37600" builtinId="9" hidden="1"/>
    <cellStyle name="Followed Hyperlink" xfId="37601" builtinId="9" hidden="1"/>
    <cellStyle name="Followed Hyperlink" xfId="37602" builtinId="9" hidden="1"/>
    <cellStyle name="Followed Hyperlink" xfId="37603" builtinId="9" hidden="1"/>
    <cellStyle name="Followed Hyperlink" xfId="37604" builtinId="9" hidden="1"/>
    <cellStyle name="Followed Hyperlink" xfId="37605" builtinId="9" hidden="1"/>
    <cellStyle name="Followed Hyperlink" xfId="37606" builtinId="9" hidden="1"/>
    <cellStyle name="Followed Hyperlink" xfId="37607" builtinId="9" hidden="1"/>
    <cellStyle name="Followed Hyperlink" xfId="37608" builtinId="9" hidden="1"/>
    <cellStyle name="Followed Hyperlink" xfId="37609" builtinId="9" hidden="1"/>
    <cellStyle name="Followed Hyperlink" xfId="37610" builtinId="9" hidden="1"/>
    <cellStyle name="Followed Hyperlink" xfId="37611" builtinId="9" hidden="1"/>
    <cellStyle name="Followed Hyperlink" xfId="37612" builtinId="9" hidden="1"/>
    <cellStyle name="Followed Hyperlink" xfId="37613" builtinId="9" hidden="1"/>
    <cellStyle name="Followed Hyperlink" xfId="37614" builtinId="9" hidden="1"/>
    <cellStyle name="Followed Hyperlink" xfId="37615" builtinId="9" hidden="1"/>
    <cellStyle name="Followed Hyperlink" xfId="37616" builtinId="9" hidden="1"/>
    <cellStyle name="Followed Hyperlink" xfId="37617" builtinId="9" hidden="1"/>
    <cellStyle name="Followed Hyperlink" xfId="37618" builtinId="9" hidden="1"/>
    <cellStyle name="Followed Hyperlink" xfId="37619" builtinId="9" hidden="1"/>
    <cellStyle name="Followed Hyperlink" xfId="37620" builtinId="9" hidden="1"/>
    <cellStyle name="Followed Hyperlink" xfId="37621" builtinId="9" hidden="1"/>
    <cellStyle name="Followed Hyperlink" xfId="37622" builtinId="9" hidden="1"/>
    <cellStyle name="Followed Hyperlink" xfId="37623" builtinId="9" hidden="1"/>
    <cellStyle name="Followed Hyperlink" xfId="37624" builtinId="9" hidden="1"/>
    <cellStyle name="Followed Hyperlink" xfId="37625" builtinId="9" hidden="1"/>
    <cellStyle name="Followed Hyperlink" xfId="37626" builtinId="9" hidden="1"/>
    <cellStyle name="Followed Hyperlink" xfId="37627" builtinId="9" hidden="1"/>
    <cellStyle name="Followed Hyperlink" xfId="37628" builtinId="9" hidden="1"/>
    <cellStyle name="Followed Hyperlink" xfId="37629" builtinId="9" hidden="1"/>
    <cellStyle name="Followed Hyperlink" xfId="37630" builtinId="9" hidden="1"/>
    <cellStyle name="Followed Hyperlink" xfId="37631" builtinId="9" hidden="1"/>
    <cellStyle name="Followed Hyperlink" xfId="37632" builtinId="9" hidden="1"/>
    <cellStyle name="Followed Hyperlink" xfId="37633" builtinId="9" hidden="1"/>
    <cellStyle name="Followed Hyperlink" xfId="37634" builtinId="9" hidden="1"/>
    <cellStyle name="Followed Hyperlink" xfId="37635" builtinId="9" hidden="1"/>
    <cellStyle name="Followed Hyperlink" xfId="37636" builtinId="9" hidden="1"/>
    <cellStyle name="Followed Hyperlink" xfId="37637" builtinId="9" hidden="1"/>
    <cellStyle name="Followed Hyperlink" xfId="37638" builtinId="9" hidden="1"/>
    <cellStyle name="Followed Hyperlink" xfId="37639" builtinId="9" hidden="1"/>
    <cellStyle name="Followed Hyperlink" xfId="37640" builtinId="9" hidden="1"/>
    <cellStyle name="Followed Hyperlink" xfId="37641" builtinId="9" hidden="1"/>
    <cellStyle name="Followed Hyperlink" xfId="37642" builtinId="9" hidden="1"/>
    <cellStyle name="Followed Hyperlink" xfId="37643" builtinId="9" hidden="1"/>
    <cellStyle name="Followed Hyperlink" xfId="37644" builtinId="9" hidden="1"/>
    <cellStyle name="Followed Hyperlink" xfId="37645" builtinId="9" hidden="1"/>
    <cellStyle name="Followed Hyperlink" xfId="37646" builtinId="9" hidden="1"/>
    <cellStyle name="Followed Hyperlink" xfId="37647" builtinId="9" hidden="1"/>
    <cellStyle name="Followed Hyperlink" xfId="37648" builtinId="9" hidden="1"/>
    <cellStyle name="Followed Hyperlink" xfId="37649" builtinId="9" hidden="1"/>
    <cellStyle name="Followed Hyperlink" xfId="37650" builtinId="9" hidden="1"/>
    <cellStyle name="Followed Hyperlink" xfId="37651" builtinId="9" hidden="1"/>
    <cellStyle name="Followed Hyperlink" xfId="37652" builtinId="9" hidden="1"/>
    <cellStyle name="Followed Hyperlink" xfId="37653" builtinId="9" hidden="1"/>
    <cellStyle name="Followed Hyperlink" xfId="37654" builtinId="9" hidden="1"/>
    <cellStyle name="Followed Hyperlink" xfId="37655" builtinId="9" hidden="1"/>
    <cellStyle name="Followed Hyperlink" xfId="37656" builtinId="9" hidden="1"/>
    <cellStyle name="Followed Hyperlink" xfId="37657" builtinId="9" hidden="1"/>
    <cellStyle name="Followed Hyperlink" xfId="37658" builtinId="9" hidden="1"/>
    <cellStyle name="Followed Hyperlink" xfId="37659" builtinId="9" hidden="1"/>
    <cellStyle name="Followed Hyperlink" xfId="37660" builtinId="9" hidden="1"/>
    <cellStyle name="Followed Hyperlink" xfId="37661" builtinId="9" hidden="1"/>
    <cellStyle name="Followed Hyperlink" xfId="37662" builtinId="9" hidden="1"/>
    <cellStyle name="Followed Hyperlink" xfId="37663" builtinId="9" hidden="1"/>
    <cellStyle name="Followed Hyperlink" xfId="37664" builtinId="9" hidden="1"/>
    <cellStyle name="Followed Hyperlink" xfId="37665" builtinId="9" hidden="1"/>
    <cellStyle name="Followed Hyperlink" xfId="37666" builtinId="9" hidden="1"/>
    <cellStyle name="Followed Hyperlink" xfId="37667" builtinId="9" hidden="1"/>
    <cellStyle name="Followed Hyperlink" xfId="37668" builtinId="9" hidden="1"/>
    <cellStyle name="Followed Hyperlink" xfId="37669" builtinId="9" hidden="1"/>
    <cellStyle name="Followed Hyperlink" xfId="37670" builtinId="9" hidden="1"/>
    <cellStyle name="Followed Hyperlink" xfId="37671" builtinId="9" hidden="1"/>
    <cellStyle name="Followed Hyperlink" xfId="37672" builtinId="9" hidden="1"/>
    <cellStyle name="Followed Hyperlink" xfId="37673" builtinId="9" hidden="1"/>
    <cellStyle name="Followed Hyperlink" xfId="37674" builtinId="9" hidden="1"/>
    <cellStyle name="Followed Hyperlink" xfId="37675" builtinId="9" hidden="1"/>
    <cellStyle name="Followed Hyperlink" xfId="37676" builtinId="9" hidden="1"/>
    <cellStyle name="Followed Hyperlink" xfId="37677" builtinId="9" hidden="1"/>
    <cellStyle name="Followed Hyperlink" xfId="37678" builtinId="9" hidden="1"/>
    <cellStyle name="Followed Hyperlink" xfId="37679" builtinId="9" hidden="1"/>
    <cellStyle name="Followed Hyperlink" xfId="37680" builtinId="9" hidden="1"/>
    <cellStyle name="Followed Hyperlink" xfId="37681" builtinId="9" hidden="1"/>
    <cellStyle name="Followed Hyperlink" xfId="37682" builtinId="9" hidden="1"/>
    <cellStyle name="Followed Hyperlink" xfId="37683" builtinId="9" hidden="1"/>
    <cellStyle name="Followed Hyperlink" xfId="37684" builtinId="9" hidden="1"/>
    <cellStyle name="Followed Hyperlink" xfId="37685" builtinId="9" hidden="1"/>
    <cellStyle name="Followed Hyperlink" xfId="37686" builtinId="9" hidden="1"/>
    <cellStyle name="Followed Hyperlink" xfId="37687" builtinId="9" hidden="1"/>
    <cellStyle name="Followed Hyperlink" xfId="37688" builtinId="9" hidden="1"/>
    <cellStyle name="Followed Hyperlink" xfId="37689" builtinId="9" hidden="1"/>
    <cellStyle name="Followed Hyperlink" xfId="37690" builtinId="9" hidden="1"/>
    <cellStyle name="Followed Hyperlink" xfId="37691" builtinId="9" hidden="1"/>
    <cellStyle name="Followed Hyperlink" xfId="37692" builtinId="9" hidden="1"/>
    <cellStyle name="Followed Hyperlink" xfId="37693" builtinId="9" hidden="1"/>
    <cellStyle name="Followed Hyperlink" xfId="37694" builtinId="9" hidden="1"/>
    <cellStyle name="Followed Hyperlink" xfId="37695" builtinId="9" hidden="1"/>
    <cellStyle name="Followed Hyperlink" xfId="37696" builtinId="9" hidden="1"/>
    <cellStyle name="Followed Hyperlink" xfId="37697" builtinId="9" hidden="1"/>
    <cellStyle name="Followed Hyperlink" xfId="37698" builtinId="9" hidden="1"/>
    <cellStyle name="Followed Hyperlink" xfId="37699" builtinId="9" hidden="1"/>
    <cellStyle name="Followed Hyperlink" xfId="37700" builtinId="9" hidden="1"/>
    <cellStyle name="Followed Hyperlink" xfId="37701" builtinId="9" hidden="1"/>
    <cellStyle name="Followed Hyperlink" xfId="37702" builtinId="9" hidden="1"/>
    <cellStyle name="Followed Hyperlink" xfId="37703" builtinId="9" hidden="1"/>
    <cellStyle name="Followed Hyperlink" xfId="37704" builtinId="9" hidden="1"/>
    <cellStyle name="Followed Hyperlink" xfId="37705" builtinId="9" hidden="1"/>
    <cellStyle name="Followed Hyperlink" xfId="37706" builtinId="9" hidden="1"/>
    <cellStyle name="Followed Hyperlink" xfId="37707" builtinId="9" hidden="1"/>
    <cellStyle name="Followed Hyperlink" xfId="37708" builtinId="9" hidden="1"/>
    <cellStyle name="Followed Hyperlink" xfId="37709" builtinId="9" hidden="1"/>
    <cellStyle name="Followed Hyperlink" xfId="37710" builtinId="9" hidden="1"/>
    <cellStyle name="Followed Hyperlink" xfId="37711" builtinId="9" hidden="1"/>
    <cellStyle name="Followed Hyperlink" xfId="37712" builtinId="9" hidden="1"/>
    <cellStyle name="Followed Hyperlink" xfId="37713" builtinId="9" hidden="1"/>
    <cellStyle name="Followed Hyperlink" xfId="37714" builtinId="9" hidden="1"/>
    <cellStyle name="Followed Hyperlink" xfId="37715" builtinId="9" hidden="1"/>
    <cellStyle name="Followed Hyperlink" xfId="37716" builtinId="9" hidden="1"/>
    <cellStyle name="Followed Hyperlink" xfId="37717" builtinId="9" hidden="1"/>
    <cellStyle name="Followed Hyperlink" xfId="37718" builtinId="9" hidden="1"/>
    <cellStyle name="Followed Hyperlink" xfId="37719" builtinId="9" hidden="1"/>
    <cellStyle name="Followed Hyperlink" xfId="37720" builtinId="9" hidden="1"/>
    <cellStyle name="Followed Hyperlink" xfId="37721" builtinId="9" hidden="1"/>
    <cellStyle name="Followed Hyperlink" xfId="37722" builtinId="9" hidden="1"/>
    <cellStyle name="Followed Hyperlink" xfId="37723" builtinId="9" hidden="1"/>
    <cellStyle name="Followed Hyperlink" xfId="37724" builtinId="9" hidden="1"/>
    <cellStyle name="Followed Hyperlink" xfId="37725" builtinId="9" hidden="1"/>
    <cellStyle name="Followed Hyperlink" xfId="37726" builtinId="9" hidden="1"/>
    <cellStyle name="Followed Hyperlink" xfId="37727" builtinId="9" hidden="1"/>
    <cellStyle name="Followed Hyperlink" xfId="37728" builtinId="9" hidden="1"/>
    <cellStyle name="Followed Hyperlink" xfId="37730" builtinId="9" hidden="1"/>
    <cellStyle name="Followed Hyperlink" xfId="37532" builtinId="9" hidden="1"/>
    <cellStyle name="Followed Hyperlink" xfId="37548" builtinId="9" hidden="1"/>
    <cellStyle name="Followed Hyperlink" xfId="37551" builtinId="9" hidden="1"/>
    <cellStyle name="Followed Hyperlink" xfId="37472" builtinId="9" hidden="1"/>
    <cellStyle name="Followed Hyperlink" xfId="37470" builtinId="9" hidden="1"/>
    <cellStyle name="Followed Hyperlink" xfId="37555" builtinId="9" hidden="1"/>
    <cellStyle name="Followed Hyperlink" xfId="37547" builtinId="9" hidden="1"/>
    <cellStyle name="Followed Hyperlink" xfId="37557" builtinId="9" hidden="1"/>
    <cellStyle name="Followed Hyperlink" xfId="37558" builtinId="9" hidden="1"/>
    <cellStyle name="Followed Hyperlink" xfId="37552" builtinId="9" hidden="1"/>
    <cellStyle name="Followed Hyperlink" xfId="37549" builtinId="9" hidden="1"/>
    <cellStyle name="Followed Hyperlink" xfId="37554" builtinId="9" hidden="1"/>
    <cellStyle name="Followed Hyperlink" xfId="37581" builtinId="9" hidden="1"/>
    <cellStyle name="Followed Hyperlink" xfId="37574" builtinId="9" hidden="1"/>
    <cellStyle name="Followed Hyperlink" xfId="37567" builtinId="9" hidden="1"/>
    <cellStyle name="Followed Hyperlink" xfId="37583" builtinId="9" hidden="1"/>
    <cellStyle name="Followed Hyperlink" xfId="37572" builtinId="9" hidden="1"/>
    <cellStyle name="Followed Hyperlink" xfId="37553" builtinId="9" hidden="1"/>
    <cellStyle name="Followed Hyperlink" xfId="37569" builtinId="9" hidden="1"/>
    <cellStyle name="Followed Hyperlink" xfId="37473" builtinId="9" hidden="1"/>
    <cellStyle name="Followed Hyperlink" xfId="37578" builtinId="9" hidden="1"/>
    <cellStyle name="Followed Hyperlink" xfId="37571" builtinId="9" hidden="1"/>
    <cellStyle name="Followed Hyperlink" xfId="37471" builtinId="9" hidden="1"/>
    <cellStyle name="Followed Hyperlink" xfId="37576" builtinId="9" hidden="1"/>
    <cellStyle name="Followed Hyperlink" xfId="37573" builtinId="9" hidden="1"/>
    <cellStyle name="Followed Hyperlink" xfId="37566" builtinId="9" hidden="1"/>
    <cellStyle name="Followed Hyperlink" xfId="37582" builtinId="9" hidden="1"/>
    <cellStyle name="Followed Hyperlink" xfId="37575" builtinId="9" hidden="1"/>
    <cellStyle name="Followed Hyperlink" xfId="37564" builtinId="9" hidden="1"/>
    <cellStyle name="Followed Hyperlink" xfId="37577" builtinId="9" hidden="1"/>
    <cellStyle name="Followed Hyperlink" xfId="37570" builtinId="9" hidden="1"/>
    <cellStyle name="Followed Hyperlink" xfId="37563" builtinId="9" hidden="1"/>
    <cellStyle name="Followed Hyperlink" xfId="37579" builtinId="9" hidden="1"/>
    <cellStyle name="Followed Hyperlink" xfId="37568" builtinId="9" hidden="1"/>
    <cellStyle name="Followed Hyperlink" xfId="37580" builtinId="9" hidden="1"/>
    <cellStyle name="Followed Hyperlink" xfId="37731" builtinId="9" hidden="1"/>
    <cellStyle name="Followed Hyperlink" xfId="37732" builtinId="9" hidden="1"/>
    <cellStyle name="Followed Hyperlink" xfId="37733" builtinId="9" hidden="1"/>
    <cellStyle name="Followed Hyperlink" xfId="37734" builtinId="9" hidden="1"/>
    <cellStyle name="Followed Hyperlink" xfId="37735" builtinId="9" hidden="1"/>
    <cellStyle name="Followed Hyperlink" xfId="37736" builtinId="9" hidden="1"/>
    <cellStyle name="Followed Hyperlink" xfId="37737" builtinId="9" hidden="1"/>
    <cellStyle name="Followed Hyperlink" xfId="37738" builtinId="9" hidden="1"/>
    <cellStyle name="Followed Hyperlink" xfId="37739" builtinId="9" hidden="1"/>
    <cellStyle name="Followed Hyperlink" xfId="37740" builtinId="9" hidden="1"/>
    <cellStyle name="Followed Hyperlink" xfId="37741" builtinId="9" hidden="1"/>
    <cellStyle name="Followed Hyperlink" xfId="37742" builtinId="9" hidden="1"/>
    <cellStyle name="Followed Hyperlink" xfId="37743" builtinId="9" hidden="1"/>
    <cellStyle name="Followed Hyperlink" xfId="37744" builtinId="9" hidden="1"/>
    <cellStyle name="Followed Hyperlink" xfId="37745" builtinId="9" hidden="1"/>
    <cellStyle name="Followed Hyperlink" xfId="37746" builtinId="9" hidden="1"/>
    <cellStyle name="Followed Hyperlink" xfId="37747" builtinId="9" hidden="1"/>
    <cellStyle name="Followed Hyperlink" xfId="37748" builtinId="9" hidden="1"/>
    <cellStyle name="Followed Hyperlink" xfId="37749" builtinId="9" hidden="1"/>
    <cellStyle name="Followed Hyperlink" xfId="37750" builtinId="9" hidden="1"/>
    <cellStyle name="Followed Hyperlink" xfId="37751" builtinId="9" hidden="1"/>
    <cellStyle name="Followed Hyperlink" xfId="37752" builtinId="9" hidden="1"/>
    <cellStyle name="Followed Hyperlink" xfId="37754" builtinId="9" hidden="1"/>
    <cellStyle name="Followed Hyperlink" xfId="37755" builtinId="9" hidden="1"/>
    <cellStyle name="Followed Hyperlink" xfId="37756" builtinId="9" hidden="1"/>
    <cellStyle name="Followed Hyperlink" xfId="37757" builtinId="9" hidden="1"/>
    <cellStyle name="Followed Hyperlink" xfId="37758" builtinId="9" hidden="1"/>
    <cellStyle name="Followed Hyperlink" xfId="37759" builtinId="9" hidden="1"/>
    <cellStyle name="Followed Hyperlink" xfId="37760" builtinId="9" hidden="1"/>
    <cellStyle name="Followed Hyperlink" xfId="37761" builtinId="9" hidden="1"/>
    <cellStyle name="Followed Hyperlink" xfId="37762" builtinId="9" hidden="1"/>
    <cellStyle name="Followed Hyperlink" xfId="37763" builtinId="9" hidden="1"/>
    <cellStyle name="Followed Hyperlink" xfId="37764" builtinId="9" hidden="1"/>
    <cellStyle name="Followed Hyperlink" xfId="37765" builtinId="9" hidden="1"/>
    <cellStyle name="Followed Hyperlink" xfId="37766" builtinId="9" hidden="1"/>
    <cellStyle name="Followed Hyperlink" xfId="37767" builtinId="9" hidden="1"/>
    <cellStyle name="Followed Hyperlink" xfId="37802" builtinId="9" hidden="1"/>
    <cellStyle name="Followed Hyperlink" xfId="37801" builtinId="9" hidden="1"/>
    <cellStyle name="Followed Hyperlink" xfId="37560" builtinId="9" hidden="1"/>
    <cellStyle name="Followed Hyperlink" xfId="37561" builtinId="9" hidden="1"/>
    <cellStyle name="Followed Hyperlink" xfId="37776" builtinId="9" hidden="1"/>
    <cellStyle name="Followed Hyperlink" xfId="37774" builtinId="9" hidden="1"/>
    <cellStyle name="Followed Hyperlink" xfId="37753" builtinId="9" hidden="1"/>
    <cellStyle name="Followed Hyperlink" xfId="37771" builtinId="9" hidden="1"/>
    <cellStyle name="Followed Hyperlink" xfId="37770" builtinId="9" hidden="1"/>
    <cellStyle name="Followed Hyperlink" xfId="37769" builtinId="9" hidden="1"/>
    <cellStyle name="Followed Hyperlink" xfId="37768" builtinId="9" hidden="1"/>
    <cellStyle name="Followed Hyperlink" xfId="37772" builtinId="9" hidden="1"/>
    <cellStyle name="Followed Hyperlink" xfId="37778" builtinId="9" hidden="1"/>
    <cellStyle name="Followed Hyperlink" xfId="37777" builtinId="9" hidden="1"/>
    <cellStyle name="Followed Hyperlink" xfId="37775" builtinId="9" hidden="1"/>
    <cellStyle name="Followed Hyperlink" xfId="37773" builtinId="9" hidden="1"/>
    <cellStyle name="Followed Hyperlink" xfId="37797" builtinId="9" hidden="1"/>
    <cellStyle name="Followed Hyperlink" xfId="37793" builtinId="9" hidden="1"/>
    <cellStyle name="Followed Hyperlink" xfId="37789" builtinId="9" hidden="1"/>
    <cellStyle name="Followed Hyperlink" xfId="37785" builtinId="9" hidden="1"/>
    <cellStyle name="Followed Hyperlink" xfId="37781" builtinId="9" hidden="1"/>
    <cellStyle name="Followed Hyperlink" xfId="37556" builtinId="9" hidden="1"/>
    <cellStyle name="Followed Hyperlink" xfId="37800" builtinId="9" hidden="1"/>
    <cellStyle name="Followed Hyperlink" xfId="37796" builtinId="9" hidden="1"/>
    <cellStyle name="Followed Hyperlink" xfId="37792" builtinId="9" hidden="1"/>
    <cellStyle name="Followed Hyperlink" xfId="37788" builtinId="9" hidden="1"/>
    <cellStyle name="Followed Hyperlink" xfId="37784" builtinId="9" hidden="1"/>
    <cellStyle name="Followed Hyperlink" xfId="37780" builtinId="9" hidden="1"/>
    <cellStyle name="Followed Hyperlink" xfId="37799" builtinId="9" hidden="1"/>
    <cellStyle name="Followed Hyperlink" xfId="37795" builtinId="9" hidden="1"/>
    <cellStyle name="Followed Hyperlink" xfId="37791" builtinId="9" hidden="1"/>
    <cellStyle name="Followed Hyperlink" xfId="37787" builtinId="9" hidden="1"/>
    <cellStyle name="Followed Hyperlink" xfId="37783" builtinId="9" hidden="1"/>
    <cellStyle name="Followed Hyperlink" xfId="37803" builtinId="9" hidden="1"/>
    <cellStyle name="Followed Hyperlink" xfId="37550" builtinId="9" hidden="1"/>
    <cellStyle name="Followed Hyperlink" xfId="37798" builtinId="9" hidden="1"/>
    <cellStyle name="Followed Hyperlink" xfId="37794" builtinId="9" hidden="1"/>
    <cellStyle name="Followed Hyperlink" xfId="37790" builtinId="9" hidden="1"/>
    <cellStyle name="Followed Hyperlink" xfId="37786" builtinId="9" hidden="1"/>
    <cellStyle name="Followed Hyperlink" xfId="37782" builtinId="9" hidden="1"/>
    <cellStyle name="Followed Hyperlink" xfId="37779" builtinId="9" hidden="1"/>
    <cellStyle name="Followed Hyperlink" xfId="37804" builtinId="9" hidden="1"/>
    <cellStyle name="Followed Hyperlink" xfId="37805" builtinId="9" hidden="1"/>
    <cellStyle name="Followed Hyperlink" xfId="37806" builtinId="9" hidden="1"/>
    <cellStyle name="Followed Hyperlink" xfId="37807" builtinId="9" hidden="1"/>
    <cellStyle name="Followed Hyperlink" xfId="37808" builtinId="9" hidden="1"/>
    <cellStyle name="Followed Hyperlink" xfId="37809" builtinId="9" hidden="1"/>
    <cellStyle name="Followed Hyperlink" xfId="37810" builtinId="9" hidden="1"/>
    <cellStyle name="Followed Hyperlink" xfId="37811" builtinId="9" hidden="1"/>
    <cellStyle name="Followed Hyperlink" xfId="37812" builtinId="9" hidden="1"/>
    <cellStyle name="Followed Hyperlink" xfId="37813" builtinId="9" hidden="1"/>
    <cellStyle name="Followed Hyperlink" xfId="37814" builtinId="9" hidden="1"/>
    <cellStyle name="Followed Hyperlink" xfId="37815" builtinId="9" hidden="1"/>
    <cellStyle name="Followed Hyperlink" xfId="37816" builtinId="9" hidden="1"/>
    <cellStyle name="Followed Hyperlink" xfId="37817" builtinId="9" hidden="1"/>
    <cellStyle name="Followed Hyperlink" xfId="37818" builtinId="9" hidden="1"/>
    <cellStyle name="Followed Hyperlink" xfId="37819" builtinId="9" hidden="1"/>
    <cellStyle name="Followed Hyperlink" xfId="37820" builtinId="9" hidden="1"/>
    <cellStyle name="Followed Hyperlink" xfId="37821" builtinId="9" hidden="1"/>
    <cellStyle name="Followed Hyperlink" xfId="37822" builtinId="9" hidden="1"/>
    <cellStyle name="Followed Hyperlink" xfId="37823" builtinId="9" hidden="1"/>
    <cellStyle name="Followed Hyperlink" xfId="37824" builtinId="9" hidden="1"/>
    <cellStyle name="Followed Hyperlink" xfId="37825" builtinId="9" hidden="1"/>
    <cellStyle name="Followed Hyperlink" xfId="37826" builtinId="9" hidden="1"/>
    <cellStyle name="Followed Hyperlink" xfId="37827" builtinId="9" hidden="1"/>
    <cellStyle name="Followed Hyperlink" xfId="37828" builtinId="9" hidden="1"/>
    <cellStyle name="Followed Hyperlink" xfId="37829" builtinId="9" hidden="1"/>
    <cellStyle name="Followed Hyperlink" xfId="37830" builtinId="9" hidden="1"/>
    <cellStyle name="Followed Hyperlink" xfId="37831" builtinId="9" hidden="1"/>
    <cellStyle name="Followed Hyperlink" xfId="37832" builtinId="9" hidden="1"/>
    <cellStyle name="Followed Hyperlink" xfId="37833" builtinId="9" hidden="1"/>
    <cellStyle name="Followed Hyperlink" xfId="37834" builtinId="9" hidden="1"/>
    <cellStyle name="Followed Hyperlink" xfId="37839" builtinId="9" hidden="1"/>
    <cellStyle name="Followed Hyperlink" xfId="37840" builtinId="9" hidden="1"/>
    <cellStyle name="Followed Hyperlink" xfId="37841" builtinId="9" hidden="1"/>
    <cellStyle name="Followed Hyperlink" xfId="37842" builtinId="9" hidden="1"/>
    <cellStyle name="Followed Hyperlink" xfId="37843" builtinId="9" hidden="1"/>
    <cellStyle name="Followed Hyperlink" xfId="37844" builtinId="9" hidden="1"/>
    <cellStyle name="Followed Hyperlink" xfId="37845" builtinId="9" hidden="1"/>
    <cellStyle name="Followed Hyperlink" xfId="37846" builtinId="9" hidden="1"/>
    <cellStyle name="Followed Hyperlink" xfId="37847" builtinId="9" hidden="1"/>
    <cellStyle name="Followed Hyperlink" xfId="37848" builtinId="9" hidden="1"/>
    <cellStyle name="Followed Hyperlink" xfId="37849" builtinId="9" hidden="1"/>
    <cellStyle name="Followed Hyperlink" xfId="37850" builtinId="9" hidden="1"/>
    <cellStyle name="Followed Hyperlink" xfId="37851" builtinId="9" hidden="1"/>
    <cellStyle name="Followed Hyperlink" xfId="37852" builtinId="9" hidden="1"/>
    <cellStyle name="Followed Hyperlink" xfId="37853" builtinId="9" hidden="1"/>
    <cellStyle name="Followed Hyperlink" xfId="37854" builtinId="9" hidden="1"/>
    <cellStyle name="Followed Hyperlink" xfId="37855" builtinId="9" hidden="1"/>
    <cellStyle name="Followed Hyperlink" xfId="37856" builtinId="9" hidden="1"/>
    <cellStyle name="Followed Hyperlink" xfId="37857" builtinId="9" hidden="1"/>
    <cellStyle name="Followed Hyperlink" xfId="37858" builtinId="9" hidden="1"/>
    <cellStyle name="Followed Hyperlink" xfId="37859" builtinId="9" hidden="1"/>
    <cellStyle name="Followed Hyperlink" xfId="37860" builtinId="9" hidden="1"/>
    <cellStyle name="Followed Hyperlink" xfId="37861" builtinId="9" hidden="1"/>
    <cellStyle name="Followed Hyperlink" xfId="37862" builtinId="9" hidden="1"/>
    <cellStyle name="Followed Hyperlink" xfId="37863" builtinId="9" hidden="1"/>
    <cellStyle name="Followed Hyperlink" xfId="37864" builtinId="9" hidden="1"/>
    <cellStyle name="Followed Hyperlink" xfId="37865" builtinId="9" hidden="1"/>
    <cellStyle name="Followed Hyperlink" xfId="37866" builtinId="9" hidden="1"/>
    <cellStyle name="Followed Hyperlink" xfId="37867" builtinId="9" hidden="1"/>
    <cellStyle name="Followed Hyperlink" xfId="37868" builtinId="9" hidden="1"/>
    <cellStyle name="Followed Hyperlink" xfId="37869" builtinId="9" hidden="1"/>
    <cellStyle name="Followed Hyperlink" xfId="37870" builtinId="9" hidden="1"/>
    <cellStyle name="Followed Hyperlink" xfId="37871" builtinId="9" hidden="1"/>
    <cellStyle name="Followed Hyperlink" xfId="37872" builtinId="9" hidden="1"/>
    <cellStyle name="Followed Hyperlink" xfId="37873" builtinId="9" hidden="1"/>
    <cellStyle name="Followed Hyperlink" xfId="37874" builtinId="9" hidden="1"/>
    <cellStyle name="Followed Hyperlink" xfId="37875" builtinId="9" hidden="1"/>
    <cellStyle name="Followed Hyperlink" xfId="37876" builtinId="9" hidden="1"/>
    <cellStyle name="Followed Hyperlink" xfId="37877" builtinId="9" hidden="1"/>
    <cellStyle name="Followed Hyperlink" xfId="37878" builtinId="9" hidden="1"/>
    <cellStyle name="Followed Hyperlink" xfId="37879" builtinId="9" hidden="1"/>
    <cellStyle name="Followed Hyperlink" xfId="37880" builtinId="9" hidden="1"/>
    <cellStyle name="Followed Hyperlink" xfId="37881" builtinId="9" hidden="1"/>
    <cellStyle name="Followed Hyperlink" xfId="37882" builtinId="9" hidden="1"/>
    <cellStyle name="Followed Hyperlink" xfId="37883" builtinId="9" hidden="1"/>
    <cellStyle name="Followed Hyperlink" xfId="37884" builtinId="9" hidden="1"/>
    <cellStyle name="Followed Hyperlink" xfId="37885" builtinId="9" hidden="1"/>
    <cellStyle name="Followed Hyperlink" xfId="37886" builtinId="9" hidden="1"/>
    <cellStyle name="Followed Hyperlink" xfId="37887" builtinId="9" hidden="1"/>
    <cellStyle name="Followed Hyperlink" xfId="37888" builtinId="9" hidden="1"/>
    <cellStyle name="Followed Hyperlink" xfId="37889" builtinId="9" hidden="1"/>
    <cellStyle name="Followed Hyperlink" xfId="37890" builtinId="9" hidden="1"/>
    <cellStyle name="Followed Hyperlink" xfId="37891" builtinId="9" hidden="1"/>
    <cellStyle name="Followed Hyperlink" xfId="37892" builtinId="9" hidden="1"/>
    <cellStyle name="Followed Hyperlink" xfId="37893" builtinId="9" hidden="1"/>
    <cellStyle name="Followed Hyperlink" xfId="37894" builtinId="9" hidden="1"/>
    <cellStyle name="Followed Hyperlink" xfId="37895" builtinId="9" hidden="1"/>
    <cellStyle name="Followed Hyperlink" xfId="37896" builtinId="9" hidden="1"/>
    <cellStyle name="Followed Hyperlink" xfId="37897" builtinId="9" hidden="1"/>
    <cellStyle name="Followed Hyperlink" xfId="37898" builtinId="9" hidden="1"/>
    <cellStyle name="Followed Hyperlink" xfId="37899" builtinId="9" hidden="1"/>
    <cellStyle name="Followed Hyperlink" xfId="37900" builtinId="9" hidden="1"/>
    <cellStyle name="Followed Hyperlink" xfId="37901" builtinId="9" hidden="1"/>
    <cellStyle name="Followed Hyperlink" xfId="37902" builtinId="9" hidden="1"/>
    <cellStyle name="Followed Hyperlink" xfId="37903" builtinId="9" hidden="1"/>
    <cellStyle name="Followed Hyperlink" xfId="37904" builtinId="9" hidden="1"/>
    <cellStyle name="Followed Hyperlink" xfId="37905" builtinId="9" hidden="1"/>
    <cellStyle name="Followed Hyperlink" xfId="37906" builtinId="9" hidden="1"/>
    <cellStyle name="Followed Hyperlink" xfId="37907" builtinId="9" hidden="1"/>
    <cellStyle name="Followed Hyperlink" xfId="37908" builtinId="9" hidden="1"/>
    <cellStyle name="Followed Hyperlink" xfId="37909" builtinId="9" hidden="1"/>
    <cellStyle name="Followed Hyperlink" xfId="37910" builtinId="9" hidden="1"/>
    <cellStyle name="Followed Hyperlink" xfId="38082" builtinId="9" hidden="1"/>
    <cellStyle name="Followed Hyperlink" xfId="38083" builtinId="9" hidden="1"/>
    <cellStyle name="Followed Hyperlink" xfId="38084" builtinId="9" hidden="1"/>
    <cellStyle name="Followed Hyperlink" xfId="38085" builtinId="9" hidden="1"/>
    <cellStyle name="Followed Hyperlink" xfId="38086" builtinId="9" hidden="1"/>
    <cellStyle name="Followed Hyperlink" xfId="38087" builtinId="9" hidden="1"/>
    <cellStyle name="Followed Hyperlink" xfId="38088" builtinId="9" hidden="1"/>
    <cellStyle name="Followed Hyperlink" xfId="38089" builtinId="9" hidden="1"/>
    <cellStyle name="Followed Hyperlink" xfId="38090" builtinId="9" hidden="1"/>
    <cellStyle name="Followed Hyperlink" xfId="38091" builtinId="9" hidden="1"/>
    <cellStyle name="Followed Hyperlink" xfId="38092" builtinId="9" hidden="1"/>
    <cellStyle name="Followed Hyperlink" xfId="38093" builtinId="9" hidden="1"/>
    <cellStyle name="Followed Hyperlink" xfId="38094" builtinId="9" hidden="1"/>
    <cellStyle name="Followed Hyperlink" xfId="38095" builtinId="9" hidden="1"/>
    <cellStyle name="Followed Hyperlink" xfId="38096" builtinId="9" hidden="1"/>
    <cellStyle name="Followed Hyperlink" xfId="38097" builtinId="9" hidden="1"/>
    <cellStyle name="Followed Hyperlink" xfId="38098" builtinId="9" hidden="1"/>
    <cellStyle name="Followed Hyperlink" xfId="38099" builtinId="9" hidden="1"/>
    <cellStyle name="Followed Hyperlink" xfId="38100" builtinId="9" hidden="1"/>
    <cellStyle name="Followed Hyperlink" xfId="38101" builtinId="9" hidden="1"/>
    <cellStyle name="Followed Hyperlink" xfId="38102" builtinId="9" hidden="1"/>
    <cellStyle name="Followed Hyperlink" xfId="38103" builtinId="9" hidden="1"/>
    <cellStyle name="Followed Hyperlink" xfId="38104" builtinId="9" hidden="1"/>
    <cellStyle name="Followed Hyperlink" xfId="38105" builtinId="9" hidden="1"/>
    <cellStyle name="Followed Hyperlink" xfId="38106" builtinId="9" hidden="1"/>
    <cellStyle name="Followed Hyperlink" xfId="38107" builtinId="9" hidden="1"/>
    <cellStyle name="Followed Hyperlink" xfId="38108" builtinId="9" hidden="1"/>
    <cellStyle name="Followed Hyperlink" xfId="38109" builtinId="9" hidden="1"/>
    <cellStyle name="Followed Hyperlink" xfId="38110" builtinId="9" hidden="1"/>
    <cellStyle name="Followed Hyperlink" xfId="38111" builtinId="9" hidden="1"/>
    <cellStyle name="Followed Hyperlink" xfId="38112" builtinId="9" hidden="1"/>
    <cellStyle name="Followed Hyperlink" xfId="38113" builtinId="9" hidden="1"/>
    <cellStyle name="Followed Hyperlink" xfId="38114" builtinId="9" hidden="1"/>
    <cellStyle name="Followed Hyperlink" xfId="38115" builtinId="9" hidden="1"/>
    <cellStyle name="Followed Hyperlink" xfId="38116" builtinId="9" hidden="1"/>
    <cellStyle name="Followed Hyperlink" xfId="38117" builtinId="9" hidden="1"/>
    <cellStyle name="Followed Hyperlink" xfId="38118" builtinId="9" hidden="1"/>
    <cellStyle name="Followed Hyperlink" xfId="38119" builtinId="9" hidden="1"/>
    <cellStyle name="Followed Hyperlink" xfId="38120" builtinId="9" hidden="1"/>
    <cellStyle name="Followed Hyperlink" xfId="38121" builtinId="9" hidden="1"/>
    <cellStyle name="Followed Hyperlink" xfId="38122" builtinId="9" hidden="1"/>
    <cellStyle name="Followed Hyperlink" xfId="38123" builtinId="9" hidden="1"/>
    <cellStyle name="Followed Hyperlink" xfId="38124" builtinId="9" hidden="1"/>
    <cellStyle name="Followed Hyperlink" xfId="38125" builtinId="9" hidden="1"/>
    <cellStyle name="Followed Hyperlink" xfId="38126" builtinId="9" hidden="1"/>
    <cellStyle name="Followed Hyperlink" xfId="38127" builtinId="9" hidden="1"/>
    <cellStyle name="Followed Hyperlink" xfId="38128" builtinId="9" hidden="1"/>
    <cellStyle name="Followed Hyperlink" xfId="38129" builtinId="9" hidden="1"/>
    <cellStyle name="Followed Hyperlink" xfId="38130" builtinId="9" hidden="1"/>
    <cellStyle name="Followed Hyperlink" xfId="38131" builtinId="9" hidden="1"/>
    <cellStyle name="Followed Hyperlink" xfId="38132" builtinId="9" hidden="1"/>
    <cellStyle name="Followed Hyperlink" xfId="38133" builtinId="9" hidden="1"/>
    <cellStyle name="Followed Hyperlink" xfId="38134" builtinId="9" hidden="1"/>
    <cellStyle name="Followed Hyperlink" xfId="38135" builtinId="9" hidden="1"/>
    <cellStyle name="Followed Hyperlink" xfId="38136" builtinId="9" hidden="1"/>
    <cellStyle name="Followed Hyperlink" xfId="38137" builtinId="9" hidden="1"/>
    <cellStyle name="Followed Hyperlink" xfId="38138" builtinId="9" hidden="1"/>
    <cellStyle name="Followed Hyperlink" xfId="38139" builtinId="9" hidden="1"/>
    <cellStyle name="Followed Hyperlink" xfId="38140" builtinId="9" hidden="1"/>
    <cellStyle name="Followed Hyperlink" xfId="38141" builtinId="9" hidden="1"/>
    <cellStyle name="Followed Hyperlink" xfId="38142" builtinId="9" hidden="1"/>
    <cellStyle name="Followed Hyperlink" xfId="38143" builtinId="9" hidden="1"/>
    <cellStyle name="Followed Hyperlink" xfId="38144" builtinId="9" hidden="1"/>
    <cellStyle name="Followed Hyperlink" xfId="38145" builtinId="9" hidden="1"/>
    <cellStyle name="Followed Hyperlink" xfId="38146" builtinId="9" hidden="1"/>
    <cellStyle name="Followed Hyperlink" xfId="38147" builtinId="9" hidden="1"/>
    <cellStyle name="Followed Hyperlink" xfId="38148" builtinId="9" hidden="1"/>
    <cellStyle name="Followed Hyperlink" xfId="38149" builtinId="9" hidden="1"/>
    <cellStyle name="Followed Hyperlink" xfId="38150" builtinId="9" hidden="1"/>
    <cellStyle name="Followed Hyperlink" xfId="38151" builtinId="9" hidden="1"/>
    <cellStyle name="Followed Hyperlink" xfId="38152" builtinId="9" hidden="1"/>
    <cellStyle name="Followed Hyperlink" xfId="38153" builtinId="9" hidden="1"/>
    <cellStyle name="Followed Hyperlink" xfId="38188" builtinId="9" hidden="1"/>
    <cellStyle name="Followed Hyperlink" xfId="38189" builtinId="9" hidden="1"/>
    <cellStyle name="Followed Hyperlink" xfId="38190" builtinId="9" hidden="1"/>
    <cellStyle name="Followed Hyperlink" xfId="38191" builtinId="9" hidden="1"/>
    <cellStyle name="Followed Hyperlink" xfId="38192" builtinId="9" hidden="1"/>
    <cellStyle name="Followed Hyperlink" xfId="38193" builtinId="9" hidden="1"/>
    <cellStyle name="Followed Hyperlink" xfId="38194" builtinId="9" hidden="1"/>
    <cellStyle name="Followed Hyperlink" xfId="38195" builtinId="9" hidden="1"/>
    <cellStyle name="Followed Hyperlink" xfId="38196" builtinId="9" hidden="1"/>
    <cellStyle name="Followed Hyperlink" xfId="38197" builtinId="9" hidden="1"/>
    <cellStyle name="Followed Hyperlink" xfId="38198" builtinId="9" hidden="1"/>
    <cellStyle name="Followed Hyperlink" xfId="38199" builtinId="9" hidden="1"/>
    <cellStyle name="Followed Hyperlink" xfId="38200" builtinId="9" hidden="1"/>
    <cellStyle name="Followed Hyperlink" xfId="38201" builtinId="9" hidden="1"/>
    <cellStyle name="Followed Hyperlink" xfId="38202" builtinId="9" hidden="1"/>
    <cellStyle name="Followed Hyperlink" xfId="38203" builtinId="9" hidden="1"/>
    <cellStyle name="Followed Hyperlink" xfId="38204" builtinId="9" hidden="1"/>
    <cellStyle name="Followed Hyperlink" xfId="38205" builtinId="9" hidden="1"/>
    <cellStyle name="Followed Hyperlink" xfId="38206" builtinId="9" hidden="1"/>
    <cellStyle name="Followed Hyperlink" xfId="38207" builtinId="9" hidden="1"/>
    <cellStyle name="Followed Hyperlink" xfId="38208" builtinId="9" hidden="1"/>
    <cellStyle name="Followed Hyperlink" xfId="38209" builtinId="9" hidden="1"/>
    <cellStyle name="Followed Hyperlink" xfId="38210" builtinId="9" hidden="1"/>
    <cellStyle name="Followed Hyperlink" xfId="38211" builtinId="9" hidden="1"/>
    <cellStyle name="Followed Hyperlink" xfId="38212" builtinId="9" hidden="1"/>
    <cellStyle name="Followed Hyperlink" xfId="38213" builtinId="9" hidden="1"/>
    <cellStyle name="Followed Hyperlink" xfId="38214" builtinId="9" hidden="1"/>
    <cellStyle name="Followed Hyperlink" xfId="38215" builtinId="9" hidden="1"/>
    <cellStyle name="Followed Hyperlink" xfId="38216" builtinId="9" hidden="1"/>
    <cellStyle name="Followed Hyperlink" xfId="38217" builtinId="9" hidden="1"/>
    <cellStyle name="Followed Hyperlink" xfId="38218" builtinId="9" hidden="1"/>
    <cellStyle name="Followed Hyperlink" xfId="38219" builtinId="9" hidden="1"/>
    <cellStyle name="Followed Hyperlink" xfId="38220" builtinId="9" hidden="1"/>
    <cellStyle name="Followed Hyperlink" xfId="38221" builtinId="9" hidden="1"/>
    <cellStyle name="Followed Hyperlink" xfId="38222" builtinId="9" hidden="1"/>
    <cellStyle name="Followed Hyperlink" xfId="38223" builtinId="9" hidden="1"/>
    <cellStyle name="Followed Hyperlink" xfId="38224" builtinId="9" hidden="1"/>
    <cellStyle name="Followed Hyperlink" xfId="38225" builtinId="9" hidden="1"/>
    <cellStyle name="Followed Hyperlink" xfId="38226" builtinId="9" hidden="1"/>
    <cellStyle name="Followed Hyperlink" xfId="38227" builtinId="9" hidden="1"/>
    <cellStyle name="Followed Hyperlink" xfId="38228" builtinId="9" hidden="1"/>
    <cellStyle name="Followed Hyperlink" xfId="38229" builtinId="9" hidden="1"/>
    <cellStyle name="Followed Hyperlink" xfId="38230" builtinId="9" hidden="1"/>
    <cellStyle name="Followed Hyperlink" xfId="38231" builtinId="9" hidden="1"/>
    <cellStyle name="Followed Hyperlink" xfId="38232" builtinId="9" hidden="1"/>
    <cellStyle name="Followed Hyperlink" xfId="38233" builtinId="9" hidden="1"/>
    <cellStyle name="Followed Hyperlink" xfId="38234" builtinId="9" hidden="1"/>
    <cellStyle name="Followed Hyperlink" xfId="38235" builtinId="9" hidden="1"/>
    <cellStyle name="Followed Hyperlink" xfId="38236" builtinId="9" hidden="1"/>
    <cellStyle name="Followed Hyperlink" xfId="38237" builtinId="9" hidden="1"/>
    <cellStyle name="Followed Hyperlink" xfId="38238" builtinId="9" hidden="1"/>
    <cellStyle name="Followed Hyperlink" xfId="38239" builtinId="9" hidden="1"/>
    <cellStyle name="Followed Hyperlink" xfId="38240" builtinId="9" hidden="1"/>
    <cellStyle name="Followed Hyperlink" xfId="38241" builtinId="9" hidden="1"/>
    <cellStyle name="Followed Hyperlink" xfId="38242" builtinId="9" hidden="1"/>
    <cellStyle name="Followed Hyperlink" xfId="38243" builtinId="9" hidden="1"/>
    <cellStyle name="Followed Hyperlink" xfId="38244" builtinId="9" hidden="1"/>
    <cellStyle name="Followed Hyperlink" xfId="38245" builtinId="9" hidden="1"/>
    <cellStyle name="Followed Hyperlink" xfId="38246" builtinId="9" hidden="1"/>
    <cellStyle name="Followed Hyperlink" xfId="38247" builtinId="9" hidden="1"/>
    <cellStyle name="Followed Hyperlink" xfId="38248" builtinId="9" hidden="1"/>
    <cellStyle name="Followed Hyperlink" xfId="38249" builtinId="9" hidden="1"/>
    <cellStyle name="Followed Hyperlink" xfId="38250" builtinId="9" hidden="1"/>
    <cellStyle name="Followed Hyperlink" xfId="38251" builtinId="9" hidden="1"/>
    <cellStyle name="Followed Hyperlink" xfId="38252" builtinId="9" hidden="1"/>
    <cellStyle name="Followed Hyperlink" xfId="38253" builtinId="9" hidden="1"/>
    <cellStyle name="Followed Hyperlink" xfId="38254" builtinId="9" hidden="1"/>
    <cellStyle name="Followed Hyperlink" xfId="38255" builtinId="9" hidden="1"/>
    <cellStyle name="Followed Hyperlink" xfId="38256" builtinId="9" hidden="1"/>
    <cellStyle name="Followed Hyperlink" xfId="38257" builtinId="9" hidden="1"/>
    <cellStyle name="Followed Hyperlink" xfId="38258" builtinId="9" hidden="1"/>
    <cellStyle name="Followed Hyperlink" xfId="38259" builtinId="9" hidden="1"/>
    <cellStyle name="Followed Hyperlink" xfId="38159" builtinId="9" hidden="1"/>
    <cellStyle name="Followed Hyperlink" xfId="38165" builtinId="9" hidden="1"/>
    <cellStyle name="Followed Hyperlink" xfId="38156" builtinId="9" hidden="1"/>
    <cellStyle name="Followed Hyperlink" xfId="38166" builtinId="9" hidden="1"/>
    <cellStyle name="Followed Hyperlink" xfId="38155" builtinId="9" hidden="1"/>
    <cellStyle name="Followed Hyperlink" xfId="38163" builtinId="9" hidden="1"/>
    <cellStyle name="Followed Hyperlink" xfId="38081" builtinId="9" hidden="1"/>
    <cellStyle name="Followed Hyperlink" xfId="38161" builtinId="9" hidden="1"/>
    <cellStyle name="Followed Hyperlink" xfId="38154" builtinId="9" hidden="1"/>
    <cellStyle name="Followed Hyperlink" xfId="38160" builtinId="9" hidden="1"/>
    <cellStyle name="Followed Hyperlink" xfId="38184" builtinId="9" hidden="1"/>
    <cellStyle name="Followed Hyperlink" xfId="38164" builtinId="9" hidden="1"/>
    <cellStyle name="Followed Hyperlink" xfId="38158" builtinId="9" hidden="1"/>
    <cellStyle name="Followed Hyperlink" xfId="38157" builtinId="9" hidden="1"/>
    <cellStyle name="Followed Hyperlink" xfId="38167" builtinId="9" hidden="1"/>
    <cellStyle name="Followed Hyperlink" xfId="38181" builtinId="9" hidden="1"/>
    <cellStyle name="Followed Hyperlink" xfId="38179" builtinId="9" hidden="1"/>
    <cellStyle name="Followed Hyperlink" xfId="38172" builtinId="9" hidden="1"/>
    <cellStyle name="Followed Hyperlink" xfId="38187" builtinId="9" hidden="1"/>
    <cellStyle name="Followed Hyperlink" xfId="38177" builtinId="9" hidden="1"/>
    <cellStyle name="Followed Hyperlink" xfId="38264" builtinId="9" hidden="1"/>
    <cellStyle name="Followed Hyperlink" xfId="38170" builtinId="9" hidden="1"/>
    <cellStyle name="Followed Hyperlink" xfId="38185" builtinId="9" hidden="1"/>
    <cellStyle name="Followed Hyperlink" xfId="38182" builtinId="9" hidden="1"/>
    <cellStyle name="Followed Hyperlink" xfId="38176" builtinId="9" hidden="1"/>
    <cellStyle name="Followed Hyperlink" xfId="38080" builtinId="9" hidden="1"/>
    <cellStyle name="Followed Hyperlink" xfId="38263" builtinId="9" hidden="1"/>
    <cellStyle name="Followed Hyperlink" xfId="38174" builtinId="9" hidden="1"/>
    <cellStyle name="Followed Hyperlink" xfId="38171" builtinId="9" hidden="1"/>
    <cellStyle name="Followed Hyperlink" xfId="38186" builtinId="9" hidden="1"/>
    <cellStyle name="Followed Hyperlink" xfId="38180" builtinId="9" hidden="1"/>
    <cellStyle name="Followed Hyperlink" xfId="38169" builtinId="9" hidden="1"/>
    <cellStyle name="Followed Hyperlink" xfId="38262" builtinId="9" hidden="1"/>
    <cellStyle name="Followed Hyperlink" xfId="38178" builtinId="9" hidden="1"/>
    <cellStyle name="Followed Hyperlink" xfId="38175" builtinId="9" hidden="1"/>
    <cellStyle name="Followed Hyperlink" xfId="38168" builtinId="9" hidden="1"/>
    <cellStyle name="Followed Hyperlink" xfId="38183" builtinId="9" hidden="1"/>
    <cellStyle name="Followed Hyperlink" xfId="38173" builtinId="9" hidden="1"/>
    <cellStyle name="Followed Hyperlink" xfId="38265" builtinId="9" hidden="1"/>
    <cellStyle name="Followed Hyperlink" xfId="38266" builtinId="9" hidden="1"/>
    <cellStyle name="Followed Hyperlink" xfId="38267" builtinId="9" hidden="1"/>
    <cellStyle name="Followed Hyperlink" xfId="38268" builtinId="9" hidden="1"/>
    <cellStyle name="Followed Hyperlink" xfId="38269" builtinId="9" hidden="1"/>
    <cellStyle name="Followed Hyperlink" xfId="38270" builtinId="9" hidden="1"/>
    <cellStyle name="Followed Hyperlink" xfId="38271" builtinId="9" hidden="1"/>
    <cellStyle name="Followed Hyperlink" xfId="38272" builtinId="9" hidden="1"/>
    <cellStyle name="Followed Hyperlink" xfId="38273" builtinId="9" hidden="1"/>
    <cellStyle name="Followed Hyperlink" xfId="38274" builtinId="9" hidden="1"/>
    <cellStyle name="Followed Hyperlink" xfId="38275" builtinId="9" hidden="1"/>
    <cellStyle name="Followed Hyperlink" xfId="38276" builtinId="9" hidden="1"/>
    <cellStyle name="Followed Hyperlink" xfId="38277" builtinId="9" hidden="1"/>
    <cellStyle name="Followed Hyperlink" xfId="38278" builtinId="9" hidden="1"/>
    <cellStyle name="Followed Hyperlink" xfId="38279" builtinId="9" hidden="1"/>
    <cellStyle name="Followed Hyperlink" xfId="38280" builtinId="9" hidden="1"/>
    <cellStyle name="Followed Hyperlink" xfId="38281" builtinId="9" hidden="1"/>
    <cellStyle name="Followed Hyperlink" xfId="38282" builtinId="9" hidden="1"/>
    <cellStyle name="Followed Hyperlink" xfId="38283" builtinId="9" hidden="1"/>
    <cellStyle name="Followed Hyperlink" xfId="38284" builtinId="9" hidden="1"/>
    <cellStyle name="Followed Hyperlink" xfId="38285" builtinId="9" hidden="1"/>
    <cellStyle name="Followed Hyperlink" xfId="38286" builtinId="9" hidden="1"/>
    <cellStyle name="Followed Hyperlink" xfId="38287" builtinId="9" hidden="1"/>
    <cellStyle name="Followed Hyperlink" xfId="38288" builtinId="9" hidden="1"/>
    <cellStyle name="Followed Hyperlink" xfId="38289" builtinId="9" hidden="1"/>
    <cellStyle name="Followed Hyperlink" xfId="38290" builtinId="9" hidden="1"/>
    <cellStyle name="Followed Hyperlink" xfId="38291" builtinId="9" hidden="1"/>
    <cellStyle name="Followed Hyperlink" xfId="38292" builtinId="9" hidden="1"/>
    <cellStyle name="Followed Hyperlink" xfId="38293" builtinId="9" hidden="1"/>
    <cellStyle name="Followed Hyperlink" xfId="38294" builtinId="9" hidden="1"/>
    <cellStyle name="Followed Hyperlink" xfId="38295" builtinId="9" hidden="1"/>
    <cellStyle name="Followed Hyperlink" xfId="38296" builtinId="9" hidden="1"/>
    <cellStyle name="Followed Hyperlink" xfId="38297" builtinId="9" hidden="1"/>
    <cellStyle name="Followed Hyperlink" xfId="38298" builtinId="9" hidden="1"/>
    <cellStyle name="Followed Hyperlink" xfId="38303" builtinId="9" hidden="1"/>
    <cellStyle name="Followed Hyperlink" xfId="38304" builtinId="9" hidden="1"/>
    <cellStyle name="Followed Hyperlink" xfId="38305" builtinId="9" hidden="1"/>
    <cellStyle name="Followed Hyperlink" xfId="38306" builtinId="9" hidden="1"/>
    <cellStyle name="Followed Hyperlink" xfId="38307" builtinId="9" hidden="1"/>
    <cellStyle name="Followed Hyperlink" xfId="38308" builtinId="9" hidden="1"/>
    <cellStyle name="Followed Hyperlink" xfId="38309" builtinId="9" hidden="1"/>
    <cellStyle name="Followed Hyperlink" xfId="38310" builtinId="9" hidden="1"/>
    <cellStyle name="Followed Hyperlink" xfId="38311" builtinId="9" hidden="1"/>
    <cellStyle name="Followed Hyperlink" xfId="38312" builtinId="9" hidden="1"/>
    <cellStyle name="Followed Hyperlink" xfId="38313" builtinId="9" hidden="1"/>
    <cellStyle name="Followed Hyperlink" xfId="38314" builtinId="9" hidden="1"/>
    <cellStyle name="Followed Hyperlink" xfId="38315" builtinId="9" hidden="1"/>
    <cellStyle name="Followed Hyperlink" xfId="38316" builtinId="9" hidden="1"/>
    <cellStyle name="Followed Hyperlink" xfId="38317" builtinId="9" hidden="1"/>
    <cellStyle name="Followed Hyperlink" xfId="38318" builtinId="9" hidden="1"/>
    <cellStyle name="Followed Hyperlink" xfId="38319" builtinId="9" hidden="1"/>
    <cellStyle name="Followed Hyperlink" xfId="38320" builtinId="9" hidden="1"/>
    <cellStyle name="Followed Hyperlink" xfId="38321" builtinId="9" hidden="1"/>
    <cellStyle name="Followed Hyperlink" xfId="38322" builtinId="9" hidden="1"/>
    <cellStyle name="Followed Hyperlink" xfId="38323" builtinId="9" hidden="1"/>
    <cellStyle name="Followed Hyperlink" xfId="38324" builtinId="9" hidden="1"/>
    <cellStyle name="Followed Hyperlink" xfId="38325" builtinId="9" hidden="1"/>
    <cellStyle name="Followed Hyperlink" xfId="38326" builtinId="9" hidden="1"/>
    <cellStyle name="Followed Hyperlink" xfId="38327" builtinId="9" hidden="1"/>
    <cellStyle name="Followed Hyperlink" xfId="38328" builtinId="9" hidden="1"/>
    <cellStyle name="Followed Hyperlink" xfId="38329" builtinId="9" hidden="1"/>
    <cellStyle name="Followed Hyperlink" xfId="38330" builtinId="9" hidden="1"/>
    <cellStyle name="Followed Hyperlink" xfId="38331" builtinId="9" hidden="1"/>
    <cellStyle name="Followed Hyperlink" xfId="38332" builtinId="9" hidden="1"/>
    <cellStyle name="Followed Hyperlink" xfId="38333" builtinId="9" hidden="1"/>
    <cellStyle name="Followed Hyperlink" xfId="38334" builtinId="9" hidden="1"/>
    <cellStyle name="Followed Hyperlink" xfId="38335" builtinId="9" hidden="1"/>
    <cellStyle name="Followed Hyperlink" xfId="38336" builtinId="9" hidden="1"/>
    <cellStyle name="Followed Hyperlink" xfId="38337" builtinId="9" hidden="1"/>
    <cellStyle name="Followed Hyperlink" xfId="38338" builtinId="9" hidden="1"/>
    <cellStyle name="Followed Hyperlink" xfId="38339" builtinId="9" hidden="1"/>
    <cellStyle name="Followed Hyperlink" xfId="38340" builtinId="9" hidden="1"/>
    <cellStyle name="Followed Hyperlink" xfId="38341" builtinId="9" hidden="1"/>
    <cellStyle name="Followed Hyperlink" xfId="38342" builtinId="9" hidden="1"/>
    <cellStyle name="Followed Hyperlink" xfId="38343" builtinId="9" hidden="1"/>
    <cellStyle name="Followed Hyperlink" xfId="38344" builtinId="9" hidden="1"/>
    <cellStyle name="Followed Hyperlink" xfId="38345" builtinId="9" hidden="1"/>
    <cellStyle name="Followed Hyperlink" xfId="38346" builtinId="9" hidden="1"/>
    <cellStyle name="Followed Hyperlink" xfId="38347" builtinId="9" hidden="1"/>
    <cellStyle name="Followed Hyperlink" xfId="38348" builtinId="9" hidden="1"/>
    <cellStyle name="Followed Hyperlink" xfId="38349" builtinId="9" hidden="1"/>
    <cellStyle name="Followed Hyperlink" xfId="38350" builtinId="9" hidden="1"/>
    <cellStyle name="Followed Hyperlink" xfId="38351" builtinId="9" hidden="1"/>
    <cellStyle name="Followed Hyperlink" xfId="38352" builtinId="9" hidden="1"/>
    <cellStyle name="Followed Hyperlink" xfId="38353" builtinId="9" hidden="1"/>
    <cellStyle name="Followed Hyperlink" xfId="38354" builtinId="9" hidden="1"/>
    <cellStyle name="Followed Hyperlink" xfId="38355" builtinId="9" hidden="1"/>
    <cellStyle name="Followed Hyperlink" xfId="38356" builtinId="9" hidden="1"/>
    <cellStyle name="Followed Hyperlink" xfId="38357" builtinId="9" hidden="1"/>
    <cellStyle name="Followed Hyperlink" xfId="38358" builtinId="9" hidden="1"/>
    <cellStyle name="Followed Hyperlink" xfId="38359" builtinId="9" hidden="1"/>
    <cellStyle name="Followed Hyperlink" xfId="38360" builtinId="9" hidden="1"/>
    <cellStyle name="Followed Hyperlink" xfId="38362" builtinId="9" hidden="1"/>
    <cellStyle name="Followed Hyperlink" xfId="38363" builtinId="9" hidden="1"/>
    <cellStyle name="Followed Hyperlink" xfId="38364" builtinId="9" hidden="1"/>
    <cellStyle name="Followed Hyperlink" xfId="38365" builtinId="9" hidden="1"/>
    <cellStyle name="Followed Hyperlink" xfId="38366" builtinId="9" hidden="1"/>
    <cellStyle name="Followed Hyperlink" xfId="38367" builtinId="9" hidden="1"/>
    <cellStyle name="Followed Hyperlink" xfId="38368" builtinId="9" hidden="1"/>
    <cellStyle name="Followed Hyperlink" xfId="38369" builtinId="9" hidden="1"/>
    <cellStyle name="Followed Hyperlink" xfId="38370" builtinId="9" hidden="1"/>
    <cellStyle name="Followed Hyperlink" xfId="38371" builtinId="9" hidden="1"/>
    <cellStyle name="Followed Hyperlink" xfId="38372" builtinId="9" hidden="1"/>
    <cellStyle name="Followed Hyperlink" xfId="38373" builtinId="9" hidden="1"/>
    <cellStyle name="Followed Hyperlink" xfId="38374" builtinId="9" hidden="1"/>
    <cellStyle name="Followed Hyperlink" xfId="38375" builtinId="9" hidden="1"/>
    <cellStyle name="Followed Hyperlink" xfId="38391" builtinId="9" hidden="1"/>
    <cellStyle name="Followed Hyperlink" xfId="38415" builtinId="9" hidden="1"/>
    <cellStyle name="Followed Hyperlink" xfId="38416" builtinId="9" hidden="1"/>
    <cellStyle name="Followed Hyperlink" xfId="38417" builtinId="9" hidden="1"/>
    <cellStyle name="Followed Hyperlink" xfId="38418" builtinId="9" hidden="1"/>
    <cellStyle name="Followed Hyperlink" xfId="38419" builtinId="9" hidden="1"/>
    <cellStyle name="Followed Hyperlink" xfId="38420" builtinId="9" hidden="1"/>
    <cellStyle name="Followed Hyperlink" xfId="38421" builtinId="9" hidden="1"/>
    <cellStyle name="Followed Hyperlink" xfId="38422" builtinId="9" hidden="1"/>
    <cellStyle name="Followed Hyperlink" xfId="38423" builtinId="9" hidden="1"/>
    <cellStyle name="Followed Hyperlink" xfId="38424" builtinId="9" hidden="1"/>
    <cellStyle name="Followed Hyperlink" xfId="38425" builtinId="9" hidden="1"/>
    <cellStyle name="Followed Hyperlink" xfId="38426" builtinId="9" hidden="1"/>
    <cellStyle name="Followed Hyperlink" xfId="38427" builtinId="9" hidden="1"/>
    <cellStyle name="Followed Hyperlink" xfId="38428" builtinId="9" hidden="1"/>
    <cellStyle name="Followed Hyperlink" xfId="38429" builtinId="9" hidden="1"/>
    <cellStyle name="Followed Hyperlink" xfId="38430" builtinId="9" hidden="1"/>
    <cellStyle name="Followed Hyperlink" xfId="38431" builtinId="9" hidden="1"/>
    <cellStyle name="Followed Hyperlink" xfId="38432" builtinId="9" hidden="1"/>
    <cellStyle name="Followed Hyperlink" xfId="38433" builtinId="9" hidden="1"/>
    <cellStyle name="Followed Hyperlink" xfId="38434" builtinId="9" hidden="1"/>
    <cellStyle name="Followed Hyperlink" xfId="38435" builtinId="9" hidden="1"/>
    <cellStyle name="Followed Hyperlink" xfId="38436" builtinId="9" hidden="1"/>
    <cellStyle name="Followed Hyperlink" xfId="38437" builtinId="9" hidden="1"/>
    <cellStyle name="Followed Hyperlink" xfId="38438" builtinId="9" hidden="1"/>
    <cellStyle name="Followed Hyperlink" xfId="38439" builtinId="9" hidden="1"/>
    <cellStyle name="Followed Hyperlink" xfId="38440" builtinId="9" hidden="1"/>
    <cellStyle name="Followed Hyperlink" xfId="38441" builtinId="9" hidden="1"/>
    <cellStyle name="Followed Hyperlink" xfId="38442" builtinId="9" hidden="1"/>
    <cellStyle name="Followed Hyperlink" xfId="38443" builtinId="9" hidden="1"/>
    <cellStyle name="Followed Hyperlink" xfId="38444" builtinId="9" hidden="1"/>
    <cellStyle name="Followed Hyperlink" xfId="38445" builtinId="9" hidden="1"/>
    <cellStyle name="Followed Hyperlink" xfId="38446" builtinId="9" hidden="1"/>
    <cellStyle name="Followed Hyperlink" xfId="38447" builtinId="9" hidden="1"/>
    <cellStyle name="Followed Hyperlink" xfId="38448" builtinId="9" hidden="1"/>
    <cellStyle name="Followed Hyperlink" xfId="38449" builtinId="9" hidden="1"/>
    <cellStyle name="Followed Hyperlink" xfId="38450" builtinId="9" hidden="1"/>
    <cellStyle name="Followed Hyperlink" xfId="38451" builtinId="9" hidden="1"/>
    <cellStyle name="Followed Hyperlink" xfId="38452" builtinId="9" hidden="1"/>
    <cellStyle name="Followed Hyperlink" xfId="38453" builtinId="9" hidden="1"/>
    <cellStyle name="Followed Hyperlink" xfId="38454" builtinId="9" hidden="1"/>
    <cellStyle name="Followed Hyperlink" xfId="38455" builtinId="9" hidden="1"/>
    <cellStyle name="Followed Hyperlink" xfId="38456" builtinId="9" hidden="1"/>
    <cellStyle name="Followed Hyperlink" xfId="38457" builtinId="9" hidden="1"/>
    <cellStyle name="Followed Hyperlink" xfId="38458" builtinId="9" hidden="1"/>
    <cellStyle name="Followed Hyperlink" xfId="38459" builtinId="9" hidden="1"/>
    <cellStyle name="Followed Hyperlink" xfId="38460" builtinId="9" hidden="1"/>
    <cellStyle name="Followed Hyperlink" xfId="38461" builtinId="9" hidden="1"/>
    <cellStyle name="Followed Hyperlink" xfId="38462" builtinId="9" hidden="1"/>
    <cellStyle name="Followed Hyperlink" xfId="38463" builtinId="9" hidden="1"/>
    <cellStyle name="Followed Hyperlink" xfId="38464" builtinId="9" hidden="1"/>
    <cellStyle name="Followed Hyperlink" xfId="38465" builtinId="9" hidden="1"/>
    <cellStyle name="Followed Hyperlink" xfId="38466" builtinId="9" hidden="1"/>
    <cellStyle name="Followed Hyperlink" xfId="38467" builtinId="9" hidden="1"/>
    <cellStyle name="Followed Hyperlink" xfId="38468" builtinId="9" hidden="1"/>
    <cellStyle name="Followed Hyperlink" xfId="38469" builtinId="9" hidden="1"/>
    <cellStyle name="Followed Hyperlink" xfId="38470" builtinId="9" hidden="1"/>
    <cellStyle name="Followed Hyperlink" xfId="38471" builtinId="9" hidden="1"/>
    <cellStyle name="Followed Hyperlink" xfId="38472" builtinId="9" hidden="1"/>
    <cellStyle name="Followed Hyperlink" xfId="38473" builtinId="9" hidden="1"/>
    <cellStyle name="Followed Hyperlink" xfId="38474" builtinId="9" hidden="1"/>
    <cellStyle name="Followed Hyperlink" xfId="38475" builtinId="9" hidden="1"/>
    <cellStyle name="Followed Hyperlink" xfId="38476" builtinId="9" hidden="1"/>
    <cellStyle name="Followed Hyperlink" xfId="38477" builtinId="9" hidden="1"/>
    <cellStyle name="Followed Hyperlink" xfId="38478" builtinId="9" hidden="1"/>
    <cellStyle name="Followed Hyperlink" xfId="38479" builtinId="9" hidden="1"/>
    <cellStyle name="Followed Hyperlink" xfId="38480" builtinId="9" hidden="1"/>
    <cellStyle name="Followed Hyperlink" xfId="38481" builtinId="9" hidden="1"/>
    <cellStyle name="Followed Hyperlink" xfId="38482" builtinId="9" hidden="1"/>
    <cellStyle name="Followed Hyperlink" xfId="38483" builtinId="9" hidden="1"/>
    <cellStyle name="Followed Hyperlink" xfId="38484" builtinId="9" hidden="1"/>
    <cellStyle name="Followed Hyperlink" xfId="38485" builtinId="9" hidden="1"/>
    <cellStyle name="Followed Hyperlink" xfId="38486" builtinId="9" hidden="1"/>
    <cellStyle name="Followed Hyperlink" xfId="38487" builtinId="9" hidden="1"/>
    <cellStyle name="Followed Hyperlink" xfId="38488" builtinId="9" hidden="1"/>
    <cellStyle name="Followed Hyperlink" xfId="38489" builtinId="9" hidden="1"/>
    <cellStyle name="Followed Hyperlink" xfId="38490" builtinId="9" hidden="1"/>
    <cellStyle name="Followed Hyperlink" xfId="38491" builtinId="9" hidden="1"/>
    <cellStyle name="Followed Hyperlink" xfId="38492" builtinId="9" hidden="1"/>
    <cellStyle name="Followed Hyperlink" xfId="38493" builtinId="9" hidden="1"/>
    <cellStyle name="Followed Hyperlink" xfId="38494" builtinId="9" hidden="1"/>
    <cellStyle name="Followed Hyperlink" xfId="38495" builtinId="9" hidden="1"/>
    <cellStyle name="Followed Hyperlink" xfId="38496" builtinId="9" hidden="1"/>
    <cellStyle name="Followed Hyperlink" xfId="38497" builtinId="9" hidden="1"/>
    <cellStyle name="Followed Hyperlink" xfId="38498" builtinId="9" hidden="1"/>
    <cellStyle name="Followed Hyperlink" xfId="38499" builtinId="9" hidden="1"/>
    <cellStyle name="Followed Hyperlink" xfId="38500" builtinId="9" hidden="1"/>
    <cellStyle name="Followed Hyperlink" xfId="38501" builtinId="9" hidden="1"/>
    <cellStyle name="Followed Hyperlink" xfId="38502" builtinId="9" hidden="1"/>
    <cellStyle name="Followed Hyperlink" xfId="38503" builtinId="9" hidden="1"/>
    <cellStyle name="Followed Hyperlink" xfId="38504" builtinId="9" hidden="1"/>
    <cellStyle name="Followed Hyperlink" xfId="38505" builtinId="9" hidden="1"/>
    <cellStyle name="Followed Hyperlink" xfId="38506" builtinId="9" hidden="1"/>
    <cellStyle name="Followed Hyperlink" xfId="38507" builtinId="9" hidden="1"/>
    <cellStyle name="Followed Hyperlink" xfId="38508" builtinId="9" hidden="1"/>
    <cellStyle name="Followed Hyperlink" xfId="38509" builtinId="9" hidden="1"/>
    <cellStyle name="Followed Hyperlink" xfId="38510" builtinId="9" hidden="1"/>
    <cellStyle name="Followed Hyperlink" xfId="38511" builtinId="9" hidden="1"/>
    <cellStyle name="Followed Hyperlink" xfId="38512" builtinId="9" hidden="1"/>
    <cellStyle name="Followed Hyperlink" xfId="38513" builtinId="9" hidden="1"/>
    <cellStyle name="Followed Hyperlink" xfId="38514" builtinId="9" hidden="1"/>
    <cellStyle name="Followed Hyperlink" xfId="38515" builtinId="9" hidden="1"/>
    <cellStyle name="Followed Hyperlink" xfId="38516" builtinId="9" hidden="1"/>
    <cellStyle name="Followed Hyperlink" xfId="38517" builtinId="9" hidden="1"/>
    <cellStyle name="Followed Hyperlink" xfId="38518" builtinId="9" hidden="1"/>
    <cellStyle name="Followed Hyperlink" xfId="38519" builtinId="9" hidden="1"/>
    <cellStyle name="Followed Hyperlink" xfId="38520" builtinId="9" hidden="1"/>
    <cellStyle name="Followed Hyperlink" xfId="38521" builtinId="9" hidden="1"/>
    <cellStyle name="Followed Hyperlink" xfId="38522" builtinId="9" hidden="1"/>
    <cellStyle name="Followed Hyperlink" xfId="38523" builtinId="9" hidden="1"/>
    <cellStyle name="Followed Hyperlink" xfId="38524" builtinId="9" hidden="1"/>
    <cellStyle name="Followed Hyperlink" xfId="38525" builtinId="9" hidden="1"/>
    <cellStyle name="Followed Hyperlink" xfId="38526" builtinId="9" hidden="1"/>
    <cellStyle name="Followed Hyperlink" xfId="38527" builtinId="9" hidden="1"/>
    <cellStyle name="Followed Hyperlink" xfId="38528" builtinId="9" hidden="1"/>
    <cellStyle name="Followed Hyperlink" xfId="38529" builtinId="9" hidden="1"/>
    <cellStyle name="Followed Hyperlink" xfId="38530" builtinId="9" hidden="1"/>
    <cellStyle name="Followed Hyperlink" xfId="38531" builtinId="9" hidden="1"/>
    <cellStyle name="Followed Hyperlink" xfId="38532" builtinId="9" hidden="1"/>
    <cellStyle name="Followed Hyperlink" xfId="38533" builtinId="9" hidden="1"/>
    <cellStyle name="Followed Hyperlink" xfId="38534" builtinId="9" hidden="1"/>
    <cellStyle name="Followed Hyperlink" xfId="38535" builtinId="9" hidden="1"/>
    <cellStyle name="Followed Hyperlink" xfId="38536" builtinId="9" hidden="1"/>
    <cellStyle name="Followed Hyperlink" xfId="38537" builtinId="9" hidden="1"/>
    <cellStyle name="Followed Hyperlink" xfId="38538" builtinId="9" hidden="1"/>
    <cellStyle name="Followed Hyperlink" xfId="38539" builtinId="9" hidden="1"/>
    <cellStyle name="Followed Hyperlink" xfId="38540" builtinId="9" hidden="1"/>
    <cellStyle name="Followed Hyperlink" xfId="38541" builtinId="9" hidden="1"/>
    <cellStyle name="Followed Hyperlink" xfId="38542" builtinId="9" hidden="1"/>
    <cellStyle name="Followed Hyperlink" xfId="38543" builtinId="9" hidden="1"/>
    <cellStyle name="Followed Hyperlink" xfId="38544" builtinId="9" hidden="1"/>
    <cellStyle name="Followed Hyperlink" xfId="38545" builtinId="9" hidden="1"/>
    <cellStyle name="Followed Hyperlink" xfId="38546" builtinId="9" hidden="1"/>
    <cellStyle name="Followed Hyperlink" xfId="38547" builtinId="9" hidden="1"/>
    <cellStyle name="Followed Hyperlink" xfId="38548" builtinId="9" hidden="1"/>
    <cellStyle name="Followed Hyperlink" xfId="38549" builtinId="9" hidden="1"/>
    <cellStyle name="Followed Hyperlink" xfId="38550" builtinId="9" hidden="1"/>
    <cellStyle name="Followed Hyperlink" xfId="38551" builtinId="9" hidden="1"/>
    <cellStyle name="Followed Hyperlink" xfId="38552" builtinId="9" hidden="1"/>
    <cellStyle name="Followed Hyperlink" xfId="38553" builtinId="9" hidden="1"/>
    <cellStyle name="Followed Hyperlink" xfId="38554" builtinId="9" hidden="1"/>
    <cellStyle name="Followed Hyperlink" xfId="38555" builtinId="9" hidden="1"/>
    <cellStyle name="Followed Hyperlink" xfId="38556" builtinId="9" hidden="1"/>
    <cellStyle name="Followed Hyperlink" xfId="38557" builtinId="9" hidden="1"/>
    <cellStyle name="Followed Hyperlink" xfId="38559" builtinId="9" hidden="1"/>
    <cellStyle name="Followed Hyperlink" xfId="38361" builtinId="9" hidden="1"/>
    <cellStyle name="Followed Hyperlink" xfId="38377" builtinId="9" hidden="1"/>
    <cellStyle name="Followed Hyperlink" xfId="38380" builtinId="9" hidden="1"/>
    <cellStyle name="Followed Hyperlink" xfId="38301" builtinId="9" hidden="1"/>
    <cellStyle name="Followed Hyperlink" xfId="38299" builtinId="9" hidden="1"/>
    <cellStyle name="Followed Hyperlink" xfId="38384" builtinId="9" hidden="1"/>
    <cellStyle name="Followed Hyperlink" xfId="38376" builtinId="9" hidden="1"/>
    <cellStyle name="Followed Hyperlink" xfId="38386" builtinId="9" hidden="1"/>
    <cellStyle name="Followed Hyperlink" xfId="38387" builtinId="9" hidden="1"/>
    <cellStyle name="Followed Hyperlink" xfId="38381" builtinId="9" hidden="1"/>
    <cellStyle name="Followed Hyperlink" xfId="38378" builtinId="9" hidden="1"/>
    <cellStyle name="Followed Hyperlink" xfId="38383" builtinId="9" hidden="1"/>
    <cellStyle name="Followed Hyperlink" xfId="38410" builtinId="9" hidden="1"/>
    <cellStyle name="Followed Hyperlink" xfId="38403" builtinId="9" hidden="1"/>
    <cellStyle name="Followed Hyperlink" xfId="38396" builtinId="9" hidden="1"/>
    <cellStyle name="Followed Hyperlink" xfId="38412" builtinId="9" hidden="1"/>
    <cellStyle name="Followed Hyperlink" xfId="38401" builtinId="9" hidden="1"/>
    <cellStyle name="Followed Hyperlink" xfId="38382" builtinId="9" hidden="1"/>
    <cellStyle name="Followed Hyperlink" xfId="38398" builtinId="9" hidden="1"/>
    <cellStyle name="Followed Hyperlink" xfId="38302" builtinId="9" hidden="1"/>
    <cellStyle name="Followed Hyperlink" xfId="38407" builtinId="9" hidden="1"/>
    <cellStyle name="Followed Hyperlink" xfId="38400" builtinId="9" hidden="1"/>
    <cellStyle name="Followed Hyperlink" xfId="38300" builtinId="9" hidden="1"/>
    <cellStyle name="Followed Hyperlink" xfId="38405" builtinId="9" hidden="1"/>
    <cellStyle name="Followed Hyperlink" xfId="38402" builtinId="9" hidden="1"/>
    <cellStyle name="Followed Hyperlink" xfId="38395" builtinId="9" hidden="1"/>
    <cellStyle name="Followed Hyperlink" xfId="38411" builtinId="9" hidden="1"/>
    <cellStyle name="Followed Hyperlink" xfId="38404" builtinId="9" hidden="1"/>
    <cellStyle name="Followed Hyperlink" xfId="38393" builtinId="9" hidden="1"/>
    <cellStyle name="Followed Hyperlink" xfId="38406" builtinId="9" hidden="1"/>
    <cellStyle name="Followed Hyperlink" xfId="38399" builtinId="9" hidden="1"/>
    <cellStyle name="Followed Hyperlink" xfId="38392" builtinId="9" hidden="1"/>
    <cellStyle name="Followed Hyperlink" xfId="38408" builtinId="9" hidden="1"/>
    <cellStyle name="Followed Hyperlink" xfId="38397" builtinId="9" hidden="1"/>
    <cellStyle name="Followed Hyperlink" xfId="38409" builtinId="9" hidden="1"/>
    <cellStyle name="Followed Hyperlink" xfId="38560" builtinId="9" hidden="1"/>
    <cellStyle name="Followed Hyperlink" xfId="38561" builtinId="9" hidden="1"/>
    <cellStyle name="Followed Hyperlink" xfId="38562" builtinId="9" hidden="1"/>
    <cellStyle name="Followed Hyperlink" xfId="38563" builtinId="9" hidden="1"/>
    <cellStyle name="Followed Hyperlink" xfId="38564" builtinId="9" hidden="1"/>
    <cellStyle name="Followed Hyperlink" xfId="38565" builtinId="9" hidden="1"/>
    <cellStyle name="Followed Hyperlink" xfId="38566" builtinId="9" hidden="1"/>
    <cellStyle name="Followed Hyperlink" xfId="38567" builtinId="9" hidden="1"/>
    <cellStyle name="Followed Hyperlink" xfId="38568" builtinId="9" hidden="1"/>
    <cellStyle name="Followed Hyperlink" xfId="38569" builtinId="9" hidden="1"/>
    <cellStyle name="Followed Hyperlink" xfId="38570" builtinId="9" hidden="1"/>
    <cellStyle name="Followed Hyperlink" xfId="38571" builtinId="9" hidden="1"/>
    <cellStyle name="Followed Hyperlink" xfId="38572" builtinId="9" hidden="1"/>
    <cellStyle name="Followed Hyperlink" xfId="38573" builtinId="9" hidden="1"/>
    <cellStyle name="Followed Hyperlink" xfId="38574" builtinId="9" hidden="1"/>
    <cellStyle name="Followed Hyperlink" xfId="38575" builtinId="9" hidden="1"/>
    <cellStyle name="Followed Hyperlink" xfId="38576" builtinId="9" hidden="1"/>
    <cellStyle name="Followed Hyperlink" xfId="38577" builtinId="9" hidden="1"/>
    <cellStyle name="Followed Hyperlink" xfId="38578" builtinId="9" hidden="1"/>
    <cellStyle name="Followed Hyperlink" xfId="38579" builtinId="9" hidden="1"/>
    <cellStyle name="Followed Hyperlink" xfId="38580" builtinId="9" hidden="1"/>
    <cellStyle name="Followed Hyperlink" xfId="38581" builtinId="9" hidden="1"/>
    <cellStyle name="Followed Hyperlink" xfId="38583" builtinId="9" hidden="1"/>
    <cellStyle name="Followed Hyperlink" xfId="38584" builtinId="9" hidden="1"/>
    <cellStyle name="Followed Hyperlink" xfId="38585" builtinId="9" hidden="1"/>
    <cellStyle name="Followed Hyperlink" xfId="38586" builtinId="9" hidden="1"/>
    <cellStyle name="Followed Hyperlink" xfId="38587" builtinId="9" hidden="1"/>
    <cellStyle name="Followed Hyperlink" xfId="38588" builtinId="9" hidden="1"/>
    <cellStyle name="Followed Hyperlink" xfId="38589" builtinId="9" hidden="1"/>
    <cellStyle name="Followed Hyperlink" xfId="38590" builtinId="9" hidden="1"/>
    <cellStyle name="Followed Hyperlink" xfId="38591" builtinId="9" hidden="1"/>
    <cellStyle name="Followed Hyperlink" xfId="38592" builtinId="9" hidden="1"/>
    <cellStyle name="Followed Hyperlink" xfId="38593" builtinId="9" hidden="1"/>
    <cellStyle name="Followed Hyperlink" xfId="38594" builtinId="9" hidden="1"/>
    <cellStyle name="Followed Hyperlink" xfId="38595" builtinId="9" hidden="1"/>
    <cellStyle name="Followed Hyperlink" xfId="38596" builtinId="9" hidden="1"/>
    <cellStyle name="Followed Hyperlink" xfId="38631" builtinId="9" hidden="1"/>
    <cellStyle name="Followed Hyperlink" xfId="38630" builtinId="9" hidden="1"/>
    <cellStyle name="Followed Hyperlink" xfId="38389" builtinId="9" hidden="1"/>
    <cellStyle name="Followed Hyperlink" xfId="38390" builtinId="9" hidden="1"/>
    <cellStyle name="Followed Hyperlink" xfId="38605" builtinId="9" hidden="1"/>
    <cellStyle name="Followed Hyperlink" xfId="38603" builtinId="9" hidden="1"/>
    <cellStyle name="Followed Hyperlink" xfId="38582" builtinId="9" hidden="1"/>
    <cellStyle name="Followed Hyperlink" xfId="38600" builtinId="9" hidden="1"/>
    <cellStyle name="Followed Hyperlink" xfId="38599" builtinId="9" hidden="1"/>
    <cellStyle name="Followed Hyperlink" xfId="38598" builtinId="9" hidden="1"/>
    <cellStyle name="Followed Hyperlink" xfId="38597" builtinId="9" hidden="1"/>
    <cellStyle name="Followed Hyperlink" xfId="38601" builtinId="9" hidden="1"/>
    <cellStyle name="Followed Hyperlink" xfId="38607" builtinId="9" hidden="1"/>
    <cellStyle name="Followed Hyperlink" xfId="38606" builtinId="9" hidden="1"/>
    <cellStyle name="Followed Hyperlink" xfId="38604" builtinId="9" hidden="1"/>
    <cellStyle name="Followed Hyperlink" xfId="38602" builtinId="9" hidden="1"/>
    <cellStyle name="Followed Hyperlink" xfId="38626" builtinId="9" hidden="1"/>
    <cellStyle name="Followed Hyperlink" xfId="38622" builtinId="9" hidden="1"/>
    <cellStyle name="Followed Hyperlink" xfId="38618" builtinId="9" hidden="1"/>
    <cellStyle name="Followed Hyperlink" xfId="38614" builtinId="9" hidden="1"/>
    <cellStyle name="Followed Hyperlink" xfId="38610" builtinId="9" hidden="1"/>
    <cellStyle name="Followed Hyperlink" xfId="38385" builtinId="9" hidden="1"/>
    <cellStyle name="Followed Hyperlink" xfId="38629" builtinId="9" hidden="1"/>
    <cellStyle name="Followed Hyperlink" xfId="38625" builtinId="9" hidden="1"/>
    <cellStyle name="Followed Hyperlink" xfId="38621" builtinId="9" hidden="1"/>
    <cellStyle name="Followed Hyperlink" xfId="38617" builtinId="9" hidden="1"/>
    <cellStyle name="Followed Hyperlink" xfId="38613" builtinId="9" hidden="1"/>
    <cellStyle name="Followed Hyperlink" xfId="38609" builtinId="9" hidden="1"/>
    <cellStyle name="Followed Hyperlink" xfId="38628" builtinId="9" hidden="1"/>
    <cellStyle name="Followed Hyperlink" xfId="38624" builtinId="9" hidden="1"/>
    <cellStyle name="Followed Hyperlink" xfId="38620" builtinId="9" hidden="1"/>
    <cellStyle name="Followed Hyperlink" xfId="38616" builtinId="9" hidden="1"/>
    <cellStyle name="Followed Hyperlink" xfId="38612" builtinId="9" hidden="1"/>
    <cellStyle name="Followed Hyperlink" xfId="38632" builtinId="9" hidden="1"/>
    <cellStyle name="Followed Hyperlink" xfId="38379" builtinId="9" hidden="1"/>
    <cellStyle name="Followed Hyperlink" xfId="38627" builtinId="9" hidden="1"/>
    <cellStyle name="Followed Hyperlink" xfId="38623" builtinId="9" hidden="1"/>
    <cellStyle name="Followed Hyperlink" xfId="38619" builtinId="9" hidden="1"/>
    <cellStyle name="Followed Hyperlink" xfId="38615" builtinId="9" hidden="1"/>
    <cellStyle name="Followed Hyperlink" xfId="38611" builtinId="9" hidden="1"/>
    <cellStyle name="Followed Hyperlink" xfId="38608" builtinId="9" hidden="1"/>
    <cellStyle name="Followed Hyperlink" xfId="38633" builtinId="9" hidden="1"/>
    <cellStyle name="Followed Hyperlink" xfId="38634" builtinId="9" hidden="1"/>
    <cellStyle name="Followed Hyperlink" xfId="38635" builtinId="9" hidden="1"/>
    <cellStyle name="Followed Hyperlink" xfId="38636" builtinId="9" hidden="1"/>
    <cellStyle name="Followed Hyperlink" xfId="38637" builtinId="9" hidden="1"/>
    <cellStyle name="Followed Hyperlink" xfId="38638" builtinId="9" hidden="1"/>
    <cellStyle name="Followed Hyperlink" xfId="38639" builtinId="9" hidden="1"/>
    <cellStyle name="Followed Hyperlink" xfId="38640" builtinId="9" hidden="1"/>
    <cellStyle name="Followed Hyperlink" xfId="38641" builtinId="9" hidden="1"/>
    <cellStyle name="Followed Hyperlink" xfId="38642" builtinId="9" hidden="1"/>
    <cellStyle name="Followed Hyperlink" xfId="38643" builtinId="9" hidden="1"/>
    <cellStyle name="Followed Hyperlink" xfId="38644" builtinId="9" hidden="1"/>
    <cellStyle name="Followed Hyperlink" xfId="38645" builtinId="9" hidden="1"/>
    <cellStyle name="Followed Hyperlink" xfId="38646" builtinId="9" hidden="1"/>
    <cellStyle name="Followed Hyperlink" xfId="38647" builtinId="9" hidden="1"/>
    <cellStyle name="Followed Hyperlink" xfId="38648" builtinId="9" hidden="1"/>
    <cellStyle name="Followed Hyperlink" xfId="38649" builtinId="9" hidden="1"/>
    <cellStyle name="Followed Hyperlink" xfId="38650" builtinId="9" hidden="1"/>
    <cellStyle name="Followed Hyperlink" xfId="38651" builtinId="9" hidden="1"/>
    <cellStyle name="Followed Hyperlink" xfId="38652" builtinId="9" hidden="1"/>
    <cellStyle name="Followed Hyperlink" xfId="38653" builtinId="9" hidden="1"/>
    <cellStyle name="Followed Hyperlink" xfId="38654" builtinId="9" hidden="1"/>
    <cellStyle name="Followed Hyperlink" xfId="38655" builtinId="9" hidden="1"/>
    <cellStyle name="Followed Hyperlink" xfId="38656" builtinId="9" hidden="1"/>
    <cellStyle name="Followed Hyperlink" xfId="38657" builtinId="9" hidden="1"/>
    <cellStyle name="Followed Hyperlink" xfId="38658" builtinId="9" hidden="1"/>
    <cellStyle name="Followed Hyperlink" xfId="38659" builtinId="9" hidden="1"/>
    <cellStyle name="Followed Hyperlink" xfId="38660" builtinId="9" hidden="1"/>
    <cellStyle name="Followed Hyperlink" xfId="38661" builtinId="9" hidden="1"/>
    <cellStyle name="Followed Hyperlink" xfId="38662" builtinId="9" hidden="1"/>
    <cellStyle name="Followed Hyperlink" xfId="38663" builtinId="9" hidden="1"/>
    <cellStyle name="Followed Hyperlink" xfId="38668" builtinId="9" hidden="1"/>
    <cellStyle name="Followed Hyperlink" xfId="38669" builtinId="9" hidden="1"/>
    <cellStyle name="Followed Hyperlink" xfId="38670" builtinId="9" hidden="1"/>
    <cellStyle name="Followed Hyperlink" xfId="38671" builtinId="9" hidden="1"/>
    <cellStyle name="Followed Hyperlink" xfId="38672" builtinId="9" hidden="1"/>
    <cellStyle name="Followed Hyperlink" xfId="38673" builtinId="9" hidden="1"/>
    <cellStyle name="Followed Hyperlink" xfId="38674" builtinId="9" hidden="1"/>
    <cellStyle name="Followed Hyperlink" xfId="38675" builtinId="9" hidden="1"/>
    <cellStyle name="Followed Hyperlink" xfId="38676" builtinId="9" hidden="1"/>
    <cellStyle name="Followed Hyperlink" xfId="38677" builtinId="9" hidden="1"/>
    <cellStyle name="Followed Hyperlink" xfId="38678" builtinId="9" hidden="1"/>
    <cellStyle name="Followed Hyperlink" xfId="38679" builtinId="9" hidden="1"/>
    <cellStyle name="Followed Hyperlink" xfId="38680" builtinId="9" hidden="1"/>
    <cellStyle name="Followed Hyperlink" xfId="38681" builtinId="9" hidden="1"/>
    <cellStyle name="Followed Hyperlink" xfId="38682" builtinId="9" hidden="1"/>
    <cellStyle name="Followed Hyperlink" xfId="38683" builtinId="9" hidden="1"/>
    <cellStyle name="Followed Hyperlink" xfId="38684" builtinId="9" hidden="1"/>
    <cellStyle name="Followed Hyperlink" xfId="38685" builtinId="9" hidden="1"/>
    <cellStyle name="Followed Hyperlink" xfId="38686" builtinId="9" hidden="1"/>
    <cellStyle name="Followed Hyperlink" xfId="38687" builtinId="9" hidden="1"/>
    <cellStyle name="Followed Hyperlink" xfId="38688" builtinId="9" hidden="1"/>
    <cellStyle name="Followed Hyperlink" xfId="38689" builtinId="9" hidden="1"/>
    <cellStyle name="Followed Hyperlink" xfId="38690" builtinId="9" hidden="1"/>
    <cellStyle name="Followed Hyperlink" xfId="38691" builtinId="9" hidden="1"/>
    <cellStyle name="Followed Hyperlink" xfId="38692" builtinId="9" hidden="1"/>
    <cellStyle name="Followed Hyperlink" xfId="38693" builtinId="9" hidden="1"/>
    <cellStyle name="Followed Hyperlink" xfId="38694" builtinId="9" hidden="1"/>
    <cellStyle name="Followed Hyperlink" xfId="38695" builtinId="9" hidden="1"/>
    <cellStyle name="Followed Hyperlink" xfId="38696" builtinId="9" hidden="1"/>
    <cellStyle name="Followed Hyperlink" xfId="38697" builtinId="9" hidden="1"/>
    <cellStyle name="Followed Hyperlink" xfId="38698" builtinId="9" hidden="1"/>
    <cellStyle name="Followed Hyperlink" xfId="38699" builtinId="9" hidden="1"/>
    <cellStyle name="Followed Hyperlink" xfId="38700" builtinId="9" hidden="1"/>
    <cellStyle name="Followed Hyperlink" xfId="38701" builtinId="9" hidden="1"/>
    <cellStyle name="Followed Hyperlink" xfId="38702" builtinId="9" hidden="1"/>
    <cellStyle name="Followed Hyperlink" xfId="38703" builtinId="9" hidden="1"/>
    <cellStyle name="Followed Hyperlink" xfId="38704" builtinId="9" hidden="1"/>
    <cellStyle name="Followed Hyperlink" xfId="38705" builtinId="9" hidden="1"/>
    <cellStyle name="Followed Hyperlink" xfId="38706" builtinId="9" hidden="1"/>
    <cellStyle name="Followed Hyperlink" xfId="38707" builtinId="9" hidden="1"/>
    <cellStyle name="Followed Hyperlink" xfId="38708" builtinId="9" hidden="1"/>
    <cellStyle name="Followed Hyperlink" xfId="38709" builtinId="9" hidden="1"/>
    <cellStyle name="Followed Hyperlink" xfId="38710" builtinId="9" hidden="1"/>
    <cellStyle name="Followed Hyperlink" xfId="38711" builtinId="9" hidden="1"/>
    <cellStyle name="Followed Hyperlink" xfId="38712" builtinId="9" hidden="1"/>
    <cellStyle name="Followed Hyperlink" xfId="38713" builtinId="9" hidden="1"/>
    <cellStyle name="Followed Hyperlink" xfId="38714" builtinId="9" hidden="1"/>
    <cellStyle name="Followed Hyperlink" xfId="38715" builtinId="9" hidden="1"/>
    <cellStyle name="Followed Hyperlink" xfId="38716" builtinId="9" hidden="1"/>
    <cellStyle name="Followed Hyperlink" xfId="38717" builtinId="9" hidden="1"/>
    <cellStyle name="Followed Hyperlink" xfId="38718" builtinId="9" hidden="1"/>
    <cellStyle name="Followed Hyperlink" xfId="38719" builtinId="9" hidden="1"/>
    <cellStyle name="Followed Hyperlink" xfId="38720" builtinId="9" hidden="1"/>
    <cellStyle name="Followed Hyperlink" xfId="38721" builtinId="9" hidden="1"/>
    <cellStyle name="Followed Hyperlink" xfId="38722" builtinId="9" hidden="1"/>
    <cellStyle name="Followed Hyperlink" xfId="38723" builtinId="9" hidden="1"/>
    <cellStyle name="Followed Hyperlink" xfId="38724" builtinId="9" hidden="1"/>
    <cellStyle name="Followed Hyperlink" xfId="38725" builtinId="9" hidden="1"/>
    <cellStyle name="Followed Hyperlink" xfId="38726" builtinId="9" hidden="1"/>
    <cellStyle name="Followed Hyperlink" xfId="38727" builtinId="9" hidden="1"/>
    <cellStyle name="Followed Hyperlink" xfId="38728" builtinId="9" hidden="1"/>
    <cellStyle name="Followed Hyperlink" xfId="38729" builtinId="9" hidden="1"/>
    <cellStyle name="Followed Hyperlink" xfId="38730" builtinId="9" hidden="1"/>
    <cellStyle name="Followed Hyperlink" xfId="38731" builtinId="9" hidden="1"/>
    <cellStyle name="Followed Hyperlink" xfId="38732" builtinId="9" hidden="1"/>
    <cellStyle name="Followed Hyperlink" xfId="38733" builtinId="9" hidden="1"/>
    <cellStyle name="Followed Hyperlink" xfId="38734" builtinId="9" hidden="1"/>
    <cellStyle name="Followed Hyperlink" xfId="38735" builtinId="9" hidden="1"/>
    <cellStyle name="Followed Hyperlink" xfId="38736" builtinId="9" hidden="1"/>
    <cellStyle name="Followed Hyperlink" xfId="38737" builtinId="9" hidden="1"/>
    <cellStyle name="Followed Hyperlink" xfId="38738" builtinId="9" hidden="1"/>
    <cellStyle name="Followed Hyperlink" xfId="38739" builtinId="9" hidden="1"/>
    <cellStyle name="Followed Hyperlink" xfId="38906" builtinId="9" hidden="1"/>
    <cellStyle name="Followed Hyperlink" xfId="38907" builtinId="9" hidden="1"/>
    <cellStyle name="Followed Hyperlink" xfId="38908" builtinId="9" hidden="1"/>
    <cellStyle name="Followed Hyperlink" xfId="38909" builtinId="9" hidden="1"/>
    <cellStyle name="Followed Hyperlink" xfId="38910" builtinId="9" hidden="1"/>
    <cellStyle name="Followed Hyperlink" xfId="38911" builtinId="9" hidden="1"/>
    <cellStyle name="Followed Hyperlink" xfId="38912" builtinId="9" hidden="1"/>
    <cellStyle name="Followed Hyperlink" xfId="38913" builtinId="9" hidden="1"/>
    <cellStyle name="Followed Hyperlink" xfId="38914" builtinId="9" hidden="1"/>
    <cellStyle name="Followed Hyperlink" xfId="38915" builtinId="9" hidden="1"/>
    <cellStyle name="Followed Hyperlink" xfId="38916" builtinId="9" hidden="1"/>
    <cellStyle name="Followed Hyperlink" xfId="38917" builtinId="9" hidden="1"/>
    <cellStyle name="Followed Hyperlink" xfId="38918" builtinId="9" hidden="1"/>
    <cellStyle name="Followed Hyperlink" xfId="38919" builtinId="9" hidden="1"/>
    <cellStyle name="Followed Hyperlink" xfId="38920" builtinId="9" hidden="1"/>
    <cellStyle name="Followed Hyperlink" xfId="38921" builtinId="9" hidden="1"/>
    <cellStyle name="Followed Hyperlink" xfId="38922" builtinId="9" hidden="1"/>
    <cellStyle name="Followed Hyperlink" xfId="38923" builtinId="9" hidden="1"/>
    <cellStyle name="Followed Hyperlink" xfId="38924" builtinId="9" hidden="1"/>
    <cellStyle name="Followed Hyperlink" xfId="38925" builtinId="9" hidden="1"/>
    <cellStyle name="Followed Hyperlink" xfId="38926" builtinId="9" hidden="1"/>
    <cellStyle name="Followed Hyperlink" xfId="38927" builtinId="9" hidden="1"/>
    <cellStyle name="Followed Hyperlink" xfId="38928" builtinId="9" hidden="1"/>
    <cellStyle name="Followed Hyperlink" xfId="38929" builtinId="9" hidden="1"/>
    <cellStyle name="Followed Hyperlink" xfId="38930" builtinId="9" hidden="1"/>
    <cellStyle name="Followed Hyperlink" xfId="38931" builtinId="9" hidden="1"/>
    <cellStyle name="Followed Hyperlink" xfId="38932" builtinId="9" hidden="1"/>
    <cellStyle name="Followed Hyperlink" xfId="38933" builtinId="9" hidden="1"/>
    <cellStyle name="Followed Hyperlink" xfId="38934" builtinId="9" hidden="1"/>
    <cellStyle name="Followed Hyperlink" xfId="38935" builtinId="9" hidden="1"/>
    <cellStyle name="Followed Hyperlink" xfId="38936" builtinId="9" hidden="1"/>
    <cellStyle name="Followed Hyperlink" xfId="38937" builtinId="9" hidden="1"/>
    <cellStyle name="Followed Hyperlink" xfId="38938" builtinId="9" hidden="1"/>
    <cellStyle name="Followed Hyperlink" xfId="38939" builtinId="9" hidden="1"/>
    <cellStyle name="Followed Hyperlink" xfId="38940" builtinId="9" hidden="1"/>
    <cellStyle name="Followed Hyperlink" xfId="38941" builtinId="9" hidden="1"/>
    <cellStyle name="Followed Hyperlink" xfId="38942" builtinId="9" hidden="1"/>
    <cellStyle name="Followed Hyperlink" xfId="38943" builtinId="9" hidden="1"/>
    <cellStyle name="Followed Hyperlink" xfId="38944" builtinId="9" hidden="1"/>
    <cellStyle name="Followed Hyperlink" xfId="38945" builtinId="9" hidden="1"/>
    <cellStyle name="Followed Hyperlink" xfId="38946" builtinId="9" hidden="1"/>
    <cellStyle name="Followed Hyperlink" xfId="38947" builtinId="9" hidden="1"/>
    <cellStyle name="Followed Hyperlink" xfId="38948" builtinId="9" hidden="1"/>
    <cellStyle name="Followed Hyperlink" xfId="38949" builtinId="9" hidden="1"/>
    <cellStyle name="Followed Hyperlink" xfId="38950" builtinId="9" hidden="1"/>
    <cellStyle name="Followed Hyperlink" xfId="38951" builtinId="9" hidden="1"/>
    <cellStyle name="Followed Hyperlink" xfId="38952" builtinId="9" hidden="1"/>
    <cellStyle name="Followed Hyperlink" xfId="38953" builtinId="9" hidden="1"/>
    <cellStyle name="Followed Hyperlink" xfId="38954" builtinId="9" hidden="1"/>
    <cellStyle name="Followed Hyperlink" xfId="38955" builtinId="9" hidden="1"/>
    <cellStyle name="Followed Hyperlink" xfId="38956" builtinId="9" hidden="1"/>
    <cellStyle name="Followed Hyperlink" xfId="38957" builtinId="9" hidden="1"/>
    <cellStyle name="Followed Hyperlink" xfId="38958" builtinId="9" hidden="1"/>
    <cellStyle name="Followed Hyperlink" xfId="38959" builtinId="9" hidden="1"/>
    <cellStyle name="Followed Hyperlink" xfId="38960" builtinId="9" hidden="1"/>
    <cellStyle name="Followed Hyperlink" xfId="38961" builtinId="9" hidden="1"/>
    <cellStyle name="Followed Hyperlink" xfId="38962" builtinId="9" hidden="1"/>
    <cellStyle name="Followed Hyperlink" xfId="38963" builtinId="9" hidden="1"/>
    <cellStyle name="Followed Hyperlink" xfId="38964" builtinId="9" hidden="1"/>
    <cellStyle name="Followed Hyperlink" xfId="38965" builtinId="9" hidden="1"/>
    <cellStyle name="Followed Hyperlink" xfId="38966" builtinId="9" hidden="1"/>
    <cellStyle name="Followed Hyperlink" xfId="38967" builtinId="9" hidden="1"/>
    <cellStyle name="Followed Hyperlink" xfId="38968" builtinId="9" hidden="1"/>
    <cellStyle name="Followed Hyperlink" xfId="38969" builtinId="9" hidden="1"/>
    <cellStyle name="Followed Hyperlink" xfId="38970" builtinId="9" hidden="1"/>
    <cellStyle name="Followed Hyperlink" xfId="38971" builtinId="9" hidden="1"/>
    <cellStyle name="Followed Hyperlink" xfId="38972" builtinId="9" hidden="1"/>
    <cellStyle name="Followed Hyperlink" xfId="38973" builtinId="9" hidden="1"/>
    <cellStyle name="Followed Hyperlink" xfId="38974" builtinId="9" hidden="1"/>
    <cellStyle name="Followed Hyperlink" xfId="38975" builtinId="9" hidden="1"/>
    <cellStyle name="Followed Hyperlink" xfId="38976" builtinId="9" hidden="1"/>
    <cellStyle name="Followed Hyperlink" xfId="38977" builtinId="9" hidden="1"/>
    <cellStyle name="Followed Hyperlink" xfId="39012" builtinId="9" hidden="1"/>
    <cellStyle name="Followed Hyperlink" xfId="39013" builtinId="9" hidden="1"/>
    <cellStyle name="Followed Hyperlink" xfId="39014" builtinId="9" hidden="1"/>
    <cellStyle name="Followed Hyperlink" xfId="39015" builtinId="9" hidden="1"/>
    <cellStyle name="Followed Hyperlink" xfId="39016" builtinId="9" hidden="1"/>
    <cellStyle name="Followed Hyperlink" xfId="39017" builtinId="9" hidden="1"/>
    <cellStyle name="Followed Hyperlink" xfId="39018" builtinId="9" hidden="1"/>
    <cellStyle name="Followed Hyperlink" xfId="39019" builtinId="9" hidden="1"/>
    <cellStyle name="Followed Hyperlink" xfId="39020" builtinId="9" hidden="1"/>
    <cellStyle name="Followed Hyperlink" xfId="39021" builtinId="9" hidden="1"/>
    <cellStyle name="Followed Hyperlink" xfId="39022" builtinId="9" hidden="1"/>
    <cellStyle name="Followed Hyperlink" xfId="39023" builtinId="9" hidden="1"/>
    <cellStyle name="Followed Hyperlink" xfId="39024" builtinId="9" hidden="1"/>
    <cellStyle name="Followed Hyperlink" xfId="39025" builtinId="9" hidden="1"/>
    <cellStyle name="Followed Hyperlink" xfId="39026" builtinId="9" hidden="1"/>
    <cellStyle name="Followed Hyperlink" xfId="39027" builtinId="9" hidden="1"/>
    <cellStyle name="Followed Hyperlink" xfId="39028" builtinId="9" hidden="1"/>
    <cellStyle name="Followed Hyperlink" xfId="39029" builtinId="9" hidden="1"/>
    <cellStyle name="Followed Hyperlink" xfId="39030" builtinId="9" hidden="1"/>
    <cellStyle name="Followed Hyperlink" xfId="39031" builtinId="9" hidden="1"/>
    <cellStyle name="Followed Hyperlink" xfId="39032" builtinId="9" hidden="1"/>
    <cellStyle name="Followed Hyperlink" xfId="39033" builtinId="9" hidden="1"/>
    <cellStyle name="Followed Hyperlink" xfId="39034" builtinId="9" hidden="1"/>
    <cellStyle name="Followed Hyperlink" xfId="39035" builtinId="9" hidden="1"/>
    <cellStyle name="Followed Hyperlink" xfId="39036" builtinId="9" hidden="1"/>
    <cellStyle name="Followed Hyperlink" xfId="39037" builtinId="9" hidden="1"/>
    <cellStyle name="Followed Hyperlink" xfId="39038" builtinId="9" hidden="1"/>
    <cellStyle name="Followed Hyperlink" xfId="39039" builtinId="9" hidden="1"/>
    <cellStyle name="Followed Hyperlink" xfId="39040" builtinId="9" hidden="1"/>
    <cellStyle name="Followed Hyperlink" xfId="39041" builtinId="9" hidden="1"/>
    <cellStyle name="Followed Hyperlink" xfId="39042" builtinId="9" hidden="1"/>
    <cellStyle name="Followed Hyperlink" xfId="39043" builtinId="9" hidden="1"/>
    <cellStyle name="Followed Hyperlink" xfId="39044" builtinId="9" hidden="1"/>
    <cellStyle name="Followed Hyperlink" xfId="39045" builtinId="9" hidden="1"/>
    <cellStyle name="Followed Hyperlink" xfId="39046" builtinId="9" hidden="1"/>
    <cellStyle name="Followed Hyperlink" xfId="39047" builtinId="9" hidden="1"/>
    <cellStyle name="Followed Hyperlink" xfId="39048" builtinId="9" hidden="1"/>
    <cellStyle name="Followed Hyperlink" xfId="39049" builtinId="9" hidden="1"/>
    <cellStyle name="Followed Hyperlink" xfId="39050" builtinId="9" hidden="1"/>
    <cellStyle name="Followed Hyperlink" xfId="39051" builtinId="9" hidden="1"/>
    <cellStyle name="Followed Hyperlink" xfId="39052" builtinId="9" hidden="1"/>
    <cellStyle name="Followed Hyperlink" xfId="39053" builtinId="9" hidden="1"/>
    <cellStyle name="Followed Hyperlink" xfId="39054" builtinId="9" hidden="1"/>
    <cellStyle name="Followed Hyperlink" xfId="39055" builtinId="9" hidden="1"/>
    <cellStyle name="Followed Hyperlink" xfId="39056" builtinId="9" hidden="1"/>
    <cellStyle name="Followed Hyperlink" xfId="39057" builtinId="9" hidden="1"/>
    <cellStyle name="Followed Hyperlink" xfId="39058" builtinId="9" hidden="1"/>
    <cellStyle name="Followed Hyperlink" xfId="39059" builtinId="9" hidden="1"/>
    <cellStyle name="Followed Hyperlink" xfId="39060" builtinId="9" hidden="1"/>
    <cellStyle name="Followed Hyperlink" xfId="39061" builtinId="9" hidden="1"/>
    <cellStyle name="Followed Hyperlink" xfId="39062" builtinId="9" hidden="1"/>
    <cellStyle name="Followed Hyperlink" xfId="39063" builtinId="9" hidden="1"/>
    <cellStyle name="Followed Hyperlink" xfId="39064" builtinId="9" hidden="1"/>
    <cellStyle name="Followed Hyperlink" xfId="39065" builtinId="9" hidden="1"/>
    <cellStyle name="Followed Hyperlink" xfId="39066" builtinId="9" hidden="1"/>
    <cellStyle name="Followed Hyperlink" xfId="39067" builtinId="9" hidden="1"/>
    <cellStyle name="Followed Hyperlink" xfId="39068" builtinId="9" hidden="1"/>
    <cellStyle name="Followed Hyperlink" xfId="39069" builtinId="9" hidden="1"/>
    <cellStyle name="Followed Hyperlink" xfId="39070" builtinId="9" hidden="1"/>
    <cellStyle name="Followed Hyperlink" xfId="39071" builtinId="9" hidden="1"/>
    <cellStyle name="Followed Hyperlink" xfId="39072" builtinId="9" hidden="1"/>
    <cellStyle name="Followed Hyperlink" xfId="39073" builtinId="9" hidden="1"/>
    <cellStyle name="Followed Hyperlink" xfId="39074" builtinId="9" hidden="1"/>
    <cellStyle name="Followed Hyperlink" xfId="39075" builtinId="9" hidden="1"/>
    <cellStyle name="Followed Hyperlink" xfId="39076" builtinId="9" hidden="1"/>
    <cellStyle name="Followed Hyperlink" xfId="39077" builtinId="9" hidden="1"/>
    <cellStyle name="Followed Hyperlink" xfId="39078" builtinId="9" hidden="1"/>
    <cellStyle name="Followed Hyperlink" xfId="39079" builtinId="9" hidden="1"/>
    <cellStyle name="Followed Hyperlink" xfId="39080" builtinId="9" hidden="1"/>
    <cellStyle name="Followed Hyperlink" xfId="39081" builtinId="9" hidden="1"/>
    <cellStyle name="Followed Hyperlink" xfId="39082" builtinId="9" hidden="1"/>
    <cellStyle name="Followed Hyperlink" xfId="39083" builtinId="9" hidden="1"/>
    <cellStyle name="Followed Hyperlink" xfId="38983" builtinId="9" hidden="1"/>
    <cellStyle name="Followed Hyperlink" xfId="38989" builtinId="9" hidden="1"/>
    <cellStyle name="Followed Hyperlink" xfId="38980" builtinId="9" hidden="1"/>
    <cellStyle name="Followed Hyperlink" xfId="38990" builtinId="9" hidden="1"/>
    <cellStyle name="Followed Hyperlink" xfId="38979" builtinId="9" hidden="1"/>
    <cellStyle name="Followed Hyperlink" xfId="38987" builtinId="9" hidden="1"/>
    <cellStyle name="Followed Hyperlink" xfId="38905" builtinId="9" hidden="1"/>
    <cellStyle name="Followed Hyperlink" xfId="38985" builtinId="9" hidden="1"/>
    <cellStyle name="Followed Hyperlink" xfId="38978" builtinId="9" hidden="1"/>
    <cellStyle name="Followed Hyperlink" xfId="38984" builtinId="9" hidden="1"/>
    <cellStyle name="Followed Hyperlink" xfId="39008" builtinId="9" hidden="1"/>
    <cellStyle name="Followed Hyperlink" xfId="38988" builtinId="9" hidden="1"/>
    <cellStyle name="Followed Hyperlink" xfId="38982" builtinId="9" hidden="1"/>
    <cellStyle name="Followed Hyperlink" xfId="38981" builtinId="9" hidden="1"/>
    <cellStyle name="Followed Hyperlink" xfId="38991" builtinId="9" hidden="1"/>
    <cellStyle name="Followed Hyperlink" xfId="39005" builtinId="9" hidden="1"/>
    <cellStyle name="Followed Hyperlink" xfId="39003" builtinId="9" hidden="1"/>
    <cellStyle name="Followed Hyperlink" xfId="38996" builtinId="9" hidden="1"/>
    <cellStyle name="Followed Hyperlink" xfId="39011" builtinId="9" hidden="1"/>
    <cellStyle name="Followed Hyperlink" xfId="39001" builtinId="9" hidden="1"/>
    <cellStyle name="Followed Hyperlink" xfId="39088" builtinId="9" hidden="1"/>
    <cellStyle name="Followed Hyperlink" xfId="38994" builtinId="9" hidden="1"/>
    <cellStyle name="Followed Hyperlink" xfId="39009" builtinId="9" hidden="1"/>
    <cellStyle name="Followed Hyperlink" xfId="39006" builtinId="9" hidden="1"/>
    <cellStyle name="Followed Hyperlink" xfId="39000" builtinId="9" hidden="1"/>
    <cellStyle name="Followed Hyperlink" xfId="38904" builtinId="9" hidden="1"/>
    <cellStyle name="Followed Hyperlink" xfId="39087" builtinId="9" hidden="1"/>
    <cellStyle name="Followed Hyperlink" xfId="38998" builtinId="9" hidden="1"/>
    <cellStyle name="Followed Hyperlink" xfId="38995" builtinId="9" hidden="1"/>
    <cellStyle name="Followed Hyperlink" xfId="39010" builtinId="9" hidden="1"/>
    <cellStyle name="Followed Hyperlink" xfId="39004" builtinId="9" hidden="1"/>
    <cellStyle name="Followed Hyperlink" xfId="38993" builtinId="9" hidden="1"/>
    <cellStyle name="Followed Hyperlink" xfId="39086" builtinId="9" hidden="1"/>
    <cellStyle name="Followed Hyperlink" xfId="39002" builtinId="9" hidden="1"/>
    <cellStyle name="Followed Hyperlink" xfId="38999" builtinId="9" hidden="1"/>
    <cellStyle name="Followed Hyperlink" xfId="38992" builtinId="9" hidden="1"/>
    <cellStyle name="Followed Hyperlink" xfId="39007" builtinId="9" hidden="1"/>
    <cellStyle name="Followed Hyperlink" xfId="38997" builtinId="9" hidden="1"/>
    <cellStyle name="Followed Hyperlink" xfId="39089" builtinId="9" hidden="1"/>
    <cellStyle name="Followed Hyperlink" xfId="39090" builtinId="9" hidden="1"/>
    <cellStyle name="Followed Hyperlink" xfId="39091" builtinId="9" hidden="1"/>
    <cellStyle name="Followed Hyperlink" xfId="39092" builtinId="9" hidden="1"/>
    <cellStyle name="Followed Hyperlink" xfId="39093" builtinId="9" hidden="1"/>
    <cellStyle name="Followed Hyperlink" xfId="39094" builtinId="9" hidden="1"/>
    <cellStyle name="Followed Hyperlink" xfId="39095" builtinId="9" hidden="1"/>
    <cellStyle name="Followed Hyperlink" xfId="39096" builtinId="9" hidden="1"/>
    <cellStyle name="Followed Hyperlink" xfId="39097" builtinId="9" hidden="1"/>
    <cellStyle name="Followed Hyperlink" xfId="39098" builtinId="9" hidden="1"/>
    <cellStyle name="Followed Hyperlink" xfId="39099" builtinId="9" hidden="1"/>
    <cellStyle name="Followed Hyperlink" xfId="39100" builtinId="9" hidden="1"/>
    <cellStyle name="Followed Hyperlink" xfId="39101" builtinId="9" hidden="1"/>
    <cellStyle name="Followed Hyperlink" xfId="39102" builtinId="9" hidden="1"/>
    <cellStyle name="Followed Hyperlink" xfId="39103" builtinId="9" hidden="1"/>
    <cellStyle name="Followed Hyperlink" xfId="39104" builtinId="9" hidden="1"/>
    <cellStyle name="Followed Hyperlink" xfId="39105" builtinId="9" hidden="1"/>
    <cellStyle name="Followed Hyperlink" xfId="39106" builtinId="9" hidden="1"/>
    <cellStyle name="Followed Hyperlink" xfId="39107" builtinId="9" hidden="1"/>
    <cellStyle name="Followed Hyperlink" xfId="39108" builtinId="9" hidden="1"/>
    <cellStyle name="Followed Hyperlink" xfId="39109" builtinId="9" hidden="1"/>
    <cellStyle name="Followed Hyperlink" xfId="39110" builtinId="9" hidden="1"/>
    <cellStyle name="Followed Hyperlink" xfId="39111" builtinId="9" hidden="1"/>
    <cellStyle name="Followed Hyperlink" xfId="39112" builtinId="9" hidden="1"/>
    <cellStyle name="Followed Hyperlink" xfId="39113" builtinId="9" hidden="1"/>
    <cellStyle name="Followed Hyperlink" xfId="39114" builtinId="9" hidden="1"/>
    <cellStyle name="Followed Hyperlink" xfId="39115" builtinId="9" hidden="1"/>
    <cellStyle name="Followed Hyperlink" xfId="39116" builtinId="9" hidden="1"/>
    <cellStyle name="Followed Hyperlink" xfId="39117" builtinId="9" hidden="1"/>
    <cellStyle name="Followed Hyperlink" xfId="39118" builtinId="9" hidden="1"/>
    <cellStyle name="Followed Hyperlink" xfId="39119" builtinId="9" hidden="1"/>
    <cellStyle name="Followed Hyperlink" xfId="39120" builtinId="9" hidden="1"/>
    <cellStyle name="Followed Hyperlink" xfId="39121" builtinId="9" hidden="1"/>
    <cellStyle name="Followed Hyperlink" xfId="39122" builtinId="9" hidden="1"/>
    <cellStyle name="Followed Hyperlink" xfId="39127" builtinId="9" hidden="1"/>
    <cellStyle name="Followed Hyperlink" xfId="39128" builtinId="9" hidden="1"/>
    <cellStyle name="Followed Hyperlink" xfId="39129" builtinId="9" hidden="1"/>
    <cellStyle name="Followed Hyperlink" xfId="39130" builtinId="9" hidden="1"/>
    <cellStyle name="Followed Hyperlink" xfId="39131" builtinId="9" hidden="1"/>
    <cellStyle name="Followed Hyperlink" xfId="39132" builtinId="9" hidden="1"/>
    <cellStyle name="Followed Hyperlink" xfId="39133" builtinId="9" hidden="1"/>
    <cellStyle name="Followed Hyperlink" xfId="39134" builtinId="9" hidden="1"/>
    <cellStyle name="Followed Hyperlink" xfId="39135" builtinId="9" hidden="1"/>
    <cellStyle name="Followed Hyperlink" xfId="39136" builtinId="9" hidden="1"/>
    <cellStyle name="Followed Hyperlink" xfId="39137" builtinId="9" hidden="1"/>
    <cellStyle name="Followed Hyperlink" xfId="39138" builtinId="9" hidden="1"/>
    <cellStyle name="Followed Hyperlink" xfId="39139" builtinId="9" hidden="1"/>
    <cellStyle name="Followed Hyperlink" xfId="39140" builtinId="9" hidden="1"/>
    <cellStyle name="Followed Hyperlink" xfId="39141" builtinId="9" hidden="1"/>
    <cellStyle name="Followed Hyperlink" xfId="39142" builtinId="9" hidden="1"/>
    <cellStyle name="Followed Hyperlink" xfId="39143" builtinId="9" hidden="1"/>
    <cellStyle name="Followed Hyperlink" xfId="39144" builtinId="9" hidden="1"/>
    <cellStyle name="Followed Hyperlink" xfId="39145" builtinId="9" hidden="1"/>
    <cellStyle name="Followed Hyperlink" xfId="39146" builtinId="9" hidden="1"/>
    <cellStyle name="Followed Hyperlink" xfId="39147" builtinId="9" hidden="1"/>
    <cellStyle name="Followed Hyperlink" xfId="39148" builtinId="9" hidden="1"/>
    <cellStyle name="Followed Hyperlink" xfId="39149" builtinId="9" hidden="1"/>
    <cellStyle name="Followed Hyperlink" xfId="39150" builtinId="9" hidden="1"/>
    <cellStyle name="Followed Hyperlink" xfId="39151" builtinId="9" hidden="1"/>
    <cellStyle name="Followed Hyperlink" xfId="39152" builtinId="9" hidden="1"/>
    <cellStyle name="Followed Hyperlink" xfId="39153" builtinId="9" hidden="1"/>
    <cellStyle name="Followed Hyperlink" xfId="39154" builtinId="9" hidden="1"/>
    <cellStyle name="Followed Hyperlink" xfId="39155" builtinId="9" hidden="1"/>
    <cellStyle name="Followed Hyperlink" xfId="39156" builtinId="9" hidden="1"/>
    <cellStyle name="Followed Hyperlink" xfId="39157" builtinId="9" hidden="1"/>
    <cellStyle name="Followed Hyperlink" xfId="39158" builtinId="9" hidden="1"/>
    <cellStyle name="Followed Hyperlink" xfId="39159" builtinId="9" hidden="1"/>
    <cellStyle name="Followed Hyperlink" xfId="39160" builtinId="9" hidden="1"/>
    <cellStyle name="Followed Hyperlink" xfId="39161" builtinId="9" hidden="1"/>
    <cellStyle name="Followed Hyperlink" xfId="39162" builtinId="9" hidden="1"/>
    <cellStyle name="Followed Hyperlink" xfId="39163" builtinId="9" hidden="1"/>
    <cellStyle name="Followed Hyperlink" xfId="39164" builtinId="9" hidden="1"/>
    <cellStyle name="Followed Hyperlink" xfId="39165" builtinId="9" hidden="1"/>
    <cellStyle name="Followed Hyperlink" xfId="39166" builtinId="9" hidden="1"/>
    <cellStyle name="Followed Hyperlink" xfId="39167" builtinId="9" hidden="1"/>
    <cellStyle name="Followed Hyperlink" xfId="39168" builtinId="9" hidden="1"/>
    <cellStyle name="Followed Hyperlink" xfId="39169" builtinId="9" hidden="1"/>
    <cellStyle name="Followed Hyperlink" xfId="39170" builtinId="9" hidden="1"/>
    <cellStyle name="Followed Hyperlink" xfId="39171" builtinId="9" hidden="1"/>
    <cellStyle name="Followed Hyperlink" xfId="39172" builtinId="9" hidden="1"/>
    <cellStyle name="Followed Hyperlink" xfId="39173" builtinId="9" hidden="1"/>
    <cellStyle name="Followed Hyperlink" xfId="39174" builtinId="9" hidden="1"/>
    <cellStyle name="Followed Hyperlink" xfId="39175" builtinId="9" hidden="1"/>
    <cellStyle name="Followed Hyperlink" xfId="39176" builtinId="9" hidden="1"/>
    <cellStyle name="Followed Hyperlink" xfId="39177" builtinId="9" hidden="1"/>
    <cellStyle name="Followed Hyperlink" xfId="39178" builtinId="9" hidden="1"/>
    <cellStyle name="Followed Hyperlink" xfId="39179" builtinId="9" hidden="1"/>
    <cellStyle name="Followed Hyperlink" xfId="39180" builtinId="9" hidden="1"/>
    <cellStyle name="Followed Hyperlink" xfId="39181" builtinId="9" hidden="1"/>
    <cellStyle name="Followed Hyperlink" xfId="39182" builtinId="9" hidden="1"/>
    <cellStyle name="Followed Hyperlink" xfId="39183" builtinId="9" hidden="1"/>
    <cellStyle name="Followed Hyperlink" xfId="39184" builtinId="9" hidden="1"/>
    <cellStyle name="Followed Hyperlink" xfId="39186" builtinId="9" hidden="1"/>
    <cellStyle name="Followed Hyperlink" xfId="39187" builtinId="9" hidden="1"/>
    <cellStyle name="Followed Hyperlink" xfId="39188" builtinId="9" hidden="1"/>
    <cellStyle name="Followed Hyperlink" xfId="39189" builtinId="9" hidden="1"/>
    <cellStyle name="Followed Hyperlink" xfId="39190" builtinId="9" hidden="1"/>
    <cellStyle name="Followed Hyperlink" xfId="39191" builtinId="9" hidden="1"/>
    <cellStyle name="Followed Hyperlink" xfId="39192" builtinId="9" hidden="1"/>
    <cellStyle name="Followed Hyperlink" xfId="39193" builtinId="9" hidden="1"/>
    <cellStyle name="Followed Hyperlink" xfId="39194" builtinId="9" hidden="1"/>
    <cellStyle name="Followed Hyperlink" xfId="39195" builtinId="9" hidden="1"/>
    <cellStyle name="Followed Hyperlink" xfId="39196" builtinId="9" hidden="1"/>
    <cellStyle name="Followed Hyperlink" xfId="39197" builtinId="9" hidden="1"/>
    <cellStyle name="Followed Hyperlink" xfId="39198" builtinId="9" hidden="1"/>
    <cellStyle name="Followed Hyperlink" xfId="39199" builtinId="9" hidden="1"/>
    <cellStyle name="Followed Hyperlink" xfId="39215" builtinId="9" hidden="1"/>
    <cellStyle name="Followed Hyperlink" xfId="39239" builtinId="9" hidden="1"/>
    <cellStyle name="Followed Hyperlink" xfId="39240" builtinId="9" hidden="1"/>
    <cellStyle name="Followed Hyperlink" xfId="39241" builtinId="9" hidden="1"/>
    <cellStyle name="Followed Hyperlink" xfId="39242" builtinId="9" hidden="1"/>
    <cellStyle name="Followed Hyperlink" xfId="39243" builtinId="9" hidden="1"/>
    <cellStyle name="Followed Hyperlink" xfId="39244" builtinId="9" hidden="1"/>
    <cellStyle name="Followed Hyperlink" xfId="39245" builtinId="9" hidden="1"/>
    <cellStyle name="Followed Hyperlink" xfId="39246" builtinId="9" hidden="1"/>
    <cellStyle name="Followed Hyperlink" xfId="39247" builtinId="9" hidden="1"/>
    <cellStyle name="Followed Hyperlink" xfId="39248" builtinId="9" hidden="1"/>
    <cellStyle name="Followed Hyperlink" xfId="39249" builtinId="9" hidden="1"/>
    <cellStyle name="Followed Hyperlink" xfId="39250" builtinId="9" hidden="1"/>
    <cellStyle name="Followed Hyperlink" xfId="39251" builtinId="9" hidden="1"/>
    <cellStyle name="Followed Hyperlink" xfId="39252" builtinId="9" hidden="1"/>
    <cellStyle name="Followed Hyperlink" xfId="39253" builtinId="9" hidden="1"/>
    <cellStyle name="Followed Hyperlink" xfId="39254" builtinId="9" hidden="1"/>
    <cellStyle name="Followed Hyperlink" xfId="39255" builtinId="9" hidden="1"/>
    <cellStyle name="Followed Hyperlink" xfId="39256" builtinId="9" hidden="1"/>
    <cellStyle name="Followed Hyperlink" xfId="39257" builtinId="9" hidden="1"/>
    <cellStyle name="Followed Hyperlink" xfId="39258" builtinId="9" hidden="1"/>
    <cellStyle name="Followed Hyperlink" xfId="39259" builtinId="9" hidden="1"/>
    <cellStyle name="Followed Hyperlink" xfId="39260" builtinId="9" hidden="1"/>
    <cellStyle name="Followed Hyperlink" xfId="39261" builtinId="9" hidden="1"/>
    <cellStyle name="Followed Hyperlink" xfId="39262" builtinId="9" hidden="1"/>
    <cellStyle name="Followed Hyperlink" xfId="39263" builtinId="9" hidden="1"/>
    <cellStyle name="Followed Hyperlink" xfId="39264" builtinId="9" hidden="1"/>
    <cellStyle name="Followed Hyperlink" xfId="39265" builtinId="9" hidden="1"/>
    <cellStyle name="Followed Hyperlink" xfId="39266" builtinId="9" hidden="1"/>
    <cellStyle name="Followed Hyperlink" xfId="39267" builtinId="9" hidden="1"/>
    <cellStyle name="Followed Hyperlink" xfId="39268" builtinId="9" hidden="1"/>
    <cellStyle name="Followed Hyperlink" xfId="39269" builtinId="9" hidden="1"/>
    <cellStyle name="Followed Hyperlink" xfId="39270" builtinId="9" hidden="1"/>
    <cellStyle name="Followed Hyperlink" xfId="39271" builtinId="9" hidden="1"/>
    <cellStyle name="Followed Hyperlink" xfId="39272" builtinId="9" hidden="1"/>
    <cellStyle name="Followed Hyperlink" xfId="39273" builtinId="9" hidden="1"/>
    <cellStyle name="Followed Hyperlink" xfId="39274" builtinId="9" hidden="1"/>
    <cellStyle name="Followed Hyperlink" xfId="39275" builtinId="9" hidden="1"/>
    <cellStyle name="Followed Hyperlink" xfId="39276" builtinId="9" hidden="1"/>
    <cellStyle name="Followed Hyperlink" xfId="39277" builtinId="9" hidden="1"/>
    <cellStyle name="Followed Hyperlink" xfId="39278" builtinId="9" hidden="1"/>
    <cellStyle name="Followed Hyperlink" xfId="39279" builtinId="9" hidden="1"/>
    <cellStyle name="Followed Hyperlink" xfId="39280" builtinId="9" hidden="1"/>
    <cellStyle name="Followed Hyperlink" xfId="39281" builtinId="9" hidden="1"/>
    <cellStyle name="Followed Hyperlink" xfId="39282" builtinId="9" hidden="1"/>
    <cellStyle name="Followed Hyperlink" xfId="39283" builtinId="9" hidden="1"/>
    <cellStyle name="Followed Hyperlink" xfId="39284" builtinId="9" hidden="1"/>
    <cellStyle name="Followed Hyperlink" xfId="39285" builtinId="9" hidden="1"/>
    <cellStyle name="Followed Hyperlink" xfId="39286" builtinId="9" hidden="1"/>
    <cellStyle name="Followed Hyperlink" xfId="39287" builtinId="9" hidden="1"/>
    <cellStyle name="Followed Hyperlink" xfId="39288" builtinId="9" hidden="1"/>
    <cellStyle name="Followed Hyperlink" xfId="39289" builtinId="9" hidden="1"/>
    <cellStyle name="Followed Hyperlink" xfId="39290" builtinId="9" hidden="1"/>
    <cellStyle name="Followed Hyperlink" xfId="39291" builtinId="9" hidden="1"/>
    <cellStyle name="Followed Hyperlink" xfId="39292" builtinId="9" hidden="1"/>
    <cellStyle name="Followed Hyperlink" xfId="39293" builtinId="9" hidden="1"/>
    <cellStyle name="Followed Hyperlink" xfId="39294" builtinId="9" hidden="1"/>
    <cellStyle name="Followed Hyperlink" xfId="39295" builtinId="9" hidden="1"/>
    <cellStyle name="Followed Hyperlink" xfId="39296" builtinId="9" hidden="1"/>
    <cellStyle name="Followed Hyperlink" xfId="39297" builtinId="9" hidden="1"/>
    <cellStyle name="Followed Hyperlink" xfId="39298" builtinId="9" hidden="1"/>
    <cellStyle name="Followed Hyperlink" xfId="39299" builtinId="9" hidden="1"/>
    <cellStyle name="Followed Hyperlink" xfId="39300" builtinId="9" hidden="1"/>
    <cellStyle name="Followed Hyperlink" xfId="39301" builtinId="9" hidden="1"/>
    <cellStyle name="Followed Hyperlink" xfId="39302" builtinId="9" hidden="1"/>
    <cellStyle name="Followed Hyperlink" xfId="39303" builtinId="9" hidden="1"/>
    <cellStyle name="Followed Hyperlink" xfId="39304" builtinId="9" hidden="1"/>
    <cellStyle name="Followed Hyperlink" xfId="39305" builtinId="9" hidden="1"/>
    <cellStyle name="Followed Hyperlink" xfId="39306" builtinId="9" hidden="1"/>
    <cellStyle name="Followed Hyperlink" xfId="39307" builtinId="9" hidden="1"/>
    <cellStyle name="Followed Hyperlink" xfId="39308" builtinId="9" hidden="1"/>
    <cellStyle name="Followed Hyperlink" xfId="39309" builtinId="9" hidden="1"/>
    <cellStyle name="Followed Hyperlink" xfId="39310" builtinId="9" hidden="1"/>
    <cellStyle name="Followed Hyperlink" xfId="39311" builtinId="9" hidden="1"/>
    <cellStyle name="Followed Hyperlink" xfId="39312" builtinId="9" hidden="1"/>
    <cellStyle name="Followed Hyperlink" xfId="39313" builtinId="9" hidden="1"/>
    <cellStyle name="Followed Hyperlink" xfId="39314" builtinId="9" hidden="1"/>
    <cellStyle name="Followed Hyperlink" xfId="39315" builtinId="9" hidden="1"/>
    <cellStyle name="Followed Hyperlink" xfId="39316" builtinId="9" hidden="1"/>
    <cellStyle name="Followed Hyperlink" xfId="39317" builtinId="9" hidden="1"/>
    <cellStyle name="Followed Hyperlink" xfId="39318" builtinId="9" hidden="1"/>
    <cellStyle name="Followed Hyperlink" xfId="39319" builtinId="9" hidden="1"/>
    <cellStyle name="Followed Hyperlink" xfId="39320" builtinId="9" hidden="1"/>
    <cellStyle name="Followed Hyperlink" xfId="39321" builtinId="9" hidden="1"/>
    <cellStyle name="Followed Hyperlink" xfId="39322" builtinId="9" hidden="1"/>
    <cellStyle name="Followed Hyperlink" xfId="39323" builtinId="9" hidden="1"/>
    <cellStyle name="Followed Hyperlink" xfId="39324" builtinId="9" hidden="1"/>
    <cellStyle name="Followed Hyperlink" xfId="39325" builtinId="9" hidden="1"/>
    <cellStyle name="Followed Hyperlink" xfId="39326" builtinId="9" hidden="1"/>
    <cellStyle name="Followed Hyperlink" xfId="39327" builtinId="9" hidden="1"/>
    <cellStyle name="Followed Hyperlink" xfId="39328" builtinId="9" hidden="1"/>
    <cellStyle name="Followed Hyperlink" xfId="39329" builtinId="9" hidden="1"/>
    <cellStyle name="Followed Hyperlink" xfId="39330" builtinId="9" hidden="1"/>
    <cellStyle name="Followed Hyperlink" xfId="39331" builtinId="9" hidden="1"/>
    <cellStyle name="Followed Hyperlink" xfId="39332" builtinId="9" hidden="1"/>
    <cellStyle name="Followed Hyperlink" xfId="39333" builtinId="9" hidden="1"/>
    <cellStyle name="Followed Hyperlink" xfId="39334" builtinId="9" hidden="1"/>
    <cellStyle name="Followed Hyperlink" xfId="39335" builtinId="9" hidden="1"/>
    <cellStyle name="Followed Hyperlink" xfId="39336" builtinId="9" hidden="1"/>
    <cellStyle name="Followed Hyperlink" xfId="39337" builtinId="9" hidden="1"/>
    <cellStyle name="Followed Hyperlink" xfId="39338" builtinId="9" hidden="1"/>
    <cellStyle name="Followed Hyperlink" xfId="39339" builtinId="9" hidden="1"/>
    <cellStyle name="Followed Hyperlink" xfId="39340" builtinId="9" hidden="1"/>
    <cellStyle name="Followed Hyperlink" xfId="39341" builtinId="9" hidden="1"/>
    <cellStyle name="Followed Hyperlink" xfId="39342" builtinId="9" hidden="1"/>
    <cellStyle name="Followed Hyperlink" xfId="39343" builtinId="9" hidden="1"/>
    <cellStyle name="Followed Hyperlink" xfId="39344" builtinId="9" hidden="1"/>
    <cellStyle name="Followed Hyperlink" xfId="39345" builtinId="9" hidden="1"/>
    <cellStyle name="Followed Hyperlink" xfId="39346" builtinId="9" hidden="1"/>
    <cellStyle name="Followed Hyperlink" xfId="39347" builtinId="9" hidden="1"/>
    <cellStyle name="Followed Hyperlink" xfId="39348" builtinId="9" hidden="1"/>
    <cellStyle name="Followed Hyperlink" xfId="39349" builtinId="9" hidden="1"/>
    <cellStyle name="Followed Hyperlink" xfId="39350" builtinId="9" hidden="1"/>
    <cellStyle name="Followed Hyperlink" xfId="39351" builtinId="9" hidden="1"/>
    <cellStyle name="Followed Hyperlink" xfId="39352" builtinId="9" hidden="1"/>
    <cellStyle name="Followed Hyperlink" xfId="39353" builtinId="9" hidden="1"/>
    <cellStyle name="Followed Hyperlink" xfId="39354" builtinId="9" hidden="1"/>
    <cellStyle name="Followed Hyperlink" xfId="39355" builtinId="9" hidden="1"/>
    <cellStyle name="Followed Hyperlink" xfId="39356" builtinId="9" hidden="1"/>
    <cellStyle name="Followed Hyperlink" xfId="39357" builtinId="9" hidden="1"/>
    <cellStyle name="Followed Hyperlink" xfId="39358" builtinId="9" hidden="1"/>
    <cellStyle name="Followed Hyperlink" xfId="39359" builtinId="9" hidden="1"/>
    <cellStyle name="Followed Hyperlink" xfId="39360" builtinId="9" hidden="1"/>
    <cellStyle name="Followed Hyperlink" xfId="39361" builtinId="9" hidden="1"/>
    <cellStyle name="Followed Hyperlink" xfId="39362" builtinId="9" hidden="1"/>
    <cellStyle name="Followed Hyperlink" xfId="39363" builtinId="9" hidden="1"/>
    <cellStyle name="Followed Hyperlink" xfId="39364" builtinId="9" hidden="1"/>
    <cellStyle name="Followed Hyperlink" xfId="39365" builtinId="9" hidden="1"/>
    <cellStyle name="Followed Hyperlink" xfId="39366" builtinId="9" hidden="1"/>
    <cellStyle name="Followed Hyperlink" xfId="39367" builtinId="9" hidden="1"/>
    <cellStyle name="Followed Hyperlink" xfId="39368" builtinId="9" hidden="1"/>
    <cellStyle name="Followed Hyperlink" xfId="39369" builtinId="9" hidden="1"/>
    <cellStyle name="Followed Hyperlink" xfId="39370" builtinId="9" hidden="1"/>
    <cellStyle name="Followed Hyperlink" xfId="39371" builtinId="9" hidden="1"/>
    <cellStyle name="Followed Hyperlink" xfId="39372" builtinId="9" hidden="1"/>
    <cellStyle name="Followed Hyperlink" xfId="39373" builtinId="9" hidden="1"/>
    <cellStyle name="Followed Hyperlink" xfId="39374" builtinId="9" hidden="1"/>
    <cellStyle name="Followed Hyperlink" xfId="39375" builtinId="9" hidden="1"/>
    <cellStyle name="Followed Hyperlink" xfId="39376" builtinId="9" hidden="1"/>
    <cellStyle name="Followed Hyperlink" xfId="39377" builtinId="9" hidden="1"/>
    <cellStyle name="Followed Hyperlink" xfId="39378" builtinId="9" hidden="1"/>
    <cellStyle name="Followed Hyperlink" xfId="39379" builtinId="9" hidden="1"/>
    <cellStyle name="Followed Hyperlink" xfId="39380" builtinId="9" hidden="1"/>
    <cellStyle name="Followed Hyperlink" xfId="39381" builtinId="9" hidden="1"/>
    <cellStyle name="Followed Hyperlink" xfId="39383" builtinId="9" hidden="1"/>
    <cellStyle name="Followed Hyperlink" xfId="39185" builtinId="9" hidden="1"/>
    <cellStyle name="Followed Hyperlink" xfId="39201" builtinId="9" hidden="1"/>
    <cellStyle name="Followed Hyperlink" xfId="39204" builtinId="9" hidden="1"/>
    <cellStyle name="Followed Hyperlink" xfId="39125" builtinId="9" hidden="1"/>
    <cellStyle name="Followed Hyperlink" xfId="39123" builtinId="9" hidden="1"/>
    <cellStyle name="Followed Hyperlink" xfId="39208" builtinId="9" hidden="1"/>
    <cellStyle name="Followed Hyperlink" xfId="39200" builtinId="9" hidden="1"/>
    <cellStyle name="Followed Hyperlink" xfId="39210" builtinId="9" hidden="1"/>
    <cellStyle name="Followed Hyperlink" xfId="39211" builtinId="9" hidden="1"/>
    <cellStyle name="Followed Hyperlink" xfId="39205" builtinId="9" hidden="1"/>
    <cellStyle name="Followed Hyperlink" xfId="39202" builtinId="9" hidden="1"/>
    <cellStyle name="Followed Hyperlink" xfId="39207" builtinId="9" hidden="1"/>
    <cellStyle name="Followed Hyperlink" xfId="39234" builtinId="9" hidden="1"/>
    <cellStyle name="Followed Hyperlink" xfId="39227" builtinId="9" hidden="1"/>
    <cellStyle name="Followed Hyperlink" xfId="39220" builtinId="9" hidden="1"/>
    <cellStyle name="Followed Hyperlink" xfId="39236" builtinId="9" hidden="1"/>
    <cellStyle name="Followed Hyperlink" xfId="39225" builtinId="9" hidden="1"/>
    <cellStyle name="Followed Hyperlink" xfId="39206" builtinId="9" hidden="1"/>
    <cellStyle name="Followed Hyperlink" xfId="39222" builtinId="9" hidden="1"/>
    <cellStyle name="Followed Hyperlink" xfId="39126" builtinId="9" hidden="1"/>
    <cellStyle name="Followed Hyperlink" xfId="39231" builtinId="9" hidden="1"/>
    <cellStyle name="Followed Hyperlink" xfId="39224" builtinId="9" hidden="1"/>
    <cellStyle name="Followed Hyperlink" xfId="39124" builtinId="9" hidden="1"/>
    <cellStyle name="Followed Hyperlink" xfId="39229" builtinId="9" hidden="1"/>
    <cellStyle name="Followed Hyperlink" xfId="39226" builtinId="9" hidden="1"/>
    <cellStyle name="Followed Hyperlink" xfId="39219" builtinId="9" hidden="1"/>
    <cellStyle name="Followed Hyperlink" xfId="39235" builtinId="9" hidden="1"/>
    <cellStyle name="Followed Hyperlink" xfId="39228" builtinId="9" hidden="1"/>
    <cellStyle name="Followed Hyperlink" xfId="39217" builtinId="9" hidden="1"/>
    <cellStyle name="Followed Hyperlink" xfId="39230" builtinId="9" hidden="1"/>
    <cellStyle name="Followed Hyperlink" xfId="39223" builtinId="9" hidden="1"/>
    <cellStyle name="Followed Hyperlink" xfId="39216" builtinId="9" hidden="1"/>
    <cellStyle name="Followed Hyperlink" xfId="39232" builtinId="9" hidden="1"/>
    <cellStyle name="Followed Hyperlink" xfId="39221" builtinId="9" hidden="1"/>
    <cellStyle name="Followed Hyperlink" xfId="39233" builtinId="9" hidden="1"/>
    <cellStyle name="Followed Hyperlink" xfId="39384" builtinId="9" hidden="1"/>
    <cellStyle name="Followed Hyperlink" xfId="39385" builtinId="9" hidden="1"/>
    <cellStyle name="Followed Hyperlink" xfId="39386" builtinId="9" hidden="1"/>
    <cellStyle name="Followed Hyperlink" xfId="39387" builtinId="9" hidden="1"/>
    <cellStyle name="Followed Hyperlink" xfId="39388" builtinId="9" hidden="1"/>
    <cellStyle name="Followed Hyperlink" xfId="39389" builtinId="9" hidden="1"/>
    <cellStyle name="Followed Hyperlink" xfId="39390" builtinId="9" hidden="1"/>
    <cellStyle name="Followed Hyperlink" xfId="39391" builtinId="9" hidden="1"/>
    <cellStyle name="Followed Hyperlink" xfId="39392" builtinId="9" hidden="1"/>
    <cellStyle name="Followed Hyperlink" xfId="39393" builtinId="9" hidden="1"/>
    <cellStyle name="Followed Hyperlink" xfId="39394" builtinId="9" hidden="1"/>
    <cellStyle name="Followed Hyperlink" xfId="39395" builtinId="9" hidden="1"/>
    <cellStyle name="Followed Hyperlink" xfId="39396" builtinId="9" hidden="1"/>
    <cellStyle name="Followed Hyperlink" xfId="39397" builtinId="9" hidden="1"/>
    <cellStyle name="Followed Hyperlink" xfId="39398" builtinId="9" hidden="1"/>
    <cellStyle name="Followed Hyperlink" xfId="39399" builtinId="9" hidden="1"/>
    <cellStyle name="Followed Hyperlink" xfId="39400" builtinId="9" hidden="1"/>
    <cellStyle name="Followed Hyperlink" xfId="39401" builtinId="9" hidden="1"/>
    <cellStyle name="Followed Hyperlink" xfId="39402" builtinId="9" hidden="1"/>
    <cellStyle name="Followed Hyperlink" xfId="39403" builtinId="9" hidden="1"/>
    <cellStyle name="Followed Hyperlink" xfId="39404" builtinId="9" hidden="1"/>
    <cellStyle name="Followed Hyperlink" xfId="39405" builtinId="9" hidden="1"/>
    <cellStyle name="Followed Hyperlink" xfId="39407" builtinId="9" hidden="1"/>
    <cellStyle name="Followed Hyperlink" xfId="39408" builtinId="9" hidden="1"/>
    <cellStyle name="Followed Hyperlink" xfId="39409" builtinId="9" hidden="1"/>
    <cellStyle name="Followed Hyperlink" xfId="39410" builtinId="9" hidden="1"/>
    <cellStyle name="Followed Hyperlink" xfId="39411" builtinId="9" hidden="1"/>
    <cellStyle name="Followed Hyperlink" xfId="39412" builtinId="9" hidden="1"/>
    <cellStyle name="Followed Hyperlink" xfId="39413" builtinId="9" hidden="1"/>
    <cellStyle name="Followed Hyperlink" xfId="39414" builtinId="9" hidden="1"/>
    <cellStyle name="Followed Hyperlink" xfId="39415" builtinId="9" hidden="1"/>
    <cellStyle name="Followed Hyperlink" xfId="39416" builtinId="9" hidden="1"/>
    <cellStyle name="Followed Hyperlink" xfId="39417" builtinId="9" hidden="1"/>
    <cellStyle name="Followed Hyperlink" xfId="39418" builtinId="9" hidden="1"/>
    <cellStyle name="Followed Hyperlink" xfId="39419" builtinId="9" hidden="1"/>
    <cellStyle name="Followed Hyperlink" xfId="39420" builtinId="9" hidden="1"/>
    <cellStyle name="Followed Hyperlink" xfId="39455" builtinId="9" hidden="1"/>
    <cellStyle name="Followed Hyperlink" xfId="39454" builtinId="9" hidden="1"/>
    <cellStyle name="Followed Hyperlink" xfId="39213" builtinId="9" hidden="1"/>
    <cellStyle name="Followed Hyperlink" xfId="39214" builtinId="9" hidden="1"/>
    <cellStyle name="Followed Hyperlink" xfId="39429" builtinId="9" hidden="1"/>
    <cellStyle name="Followed Hyperlink" xfId="39427" builtinId="9" hidden="1"/>
    <cellStyle name="Followed Hyperlink" xfId="39406" builtinId="9" hidden="1"/>
    <cellStyle name="Followed Hyperlink" xfId="39424" builtinId="9" hidden="1"/>
    <cellStyle name="Followed Hyperlink" xfId="39423" builtinId="9" hidden="1"/>
    <cellStyle name="Followed Hyperlink" xfId="39422" builtinId="9" hidden="1"/>
    <cellStyle name="Followed Hyperlink" xfId="39421" builtinId="9" hidden="1"/>
    <cellStyle name="Followed Hyperlink" xfId="39425" builtinId="9" hidden="1"/>
    <cellStyle name="Followed Hyperlink" xfId="39431" builtinId="9" hidden="1"/>
    <cellStyle name="Followed Hyperlink" xfId="39430" builtinId="9" hidden="1"/>
    <cellStyle name="Followed Hyperlink" xfId="39428" builtinId="9" hidden="1"/>
    <cellStyle name="Followed Hyperlink" xfId="39426" builtinId="9" hidden="1"/>
    <cellStyle name="Followed Hyperlink" xfId="39450" builtinId="9" hidden="1"/>
    <cellStyle name="Followed Hyperlink" xfId="39446" builtinId="9" hidden="1"/>
    <cellStyle name="Followed Hyperlink" xfId="39442" builtinId="9" hidden="1"/>
    <cellStyle name="Followed Hyperlink" xfId="39438" builtinId="9" hidden="1"/>
    <cellStyle name="Followed Hyperlink" xfId="39434" builtinId="9" hidden="1"/>
    <cellStyle name="Followed Hyperlink" xfId="39209" builtinId="9" hidden="1"/>
    <cellStyle name="Followed Hyperlink" xfId="39453" builtinId="9" hidden="1"/>
    <cellStyle name="Followed Hyperlink" xfId="39449" builtinId="9" hidden="1"/>
    <cellStyle name="Followed Hyperlink" xfId="39445" builtinId="9" hidden="1"/>
    <cellStyle name="Followed Hyperlink" xfId="39441" builtinId="9" hidden="1"/>
    <cellStyle name="Followed Hyperlink" xfId="39437" builtinId="9" hidden="1"/>
    <cellStyle name="Followed Hyperlink" xfId="39433" builtinId="9" hidden="1"/>
    <cellStyle name="Followed Hyperlink" xfId="39452" builtinId="9" hidden="1"/>
    <cellStyle name="Followed Hyperlink" xfId="39448" builtinId="9" hidden="1"/>
    <cellStyle name="Followed Hyperlink" xfId="39444" builtinId="9" hidden="1"/>
    <cellStyle name="Followed Hyperlink" xfId="39440" builtinId="9" hidden="1"/>
    <cellStyle name="Followed Hyperlink" xfId="39436" builtinId="9" hidden="1"/>
    <cellStyle name="Followed Hyperlink" xfId="39456" builtinId="9" hidden="1"/>
    <cellStyle name="Followed Hyperlink" xfId="39203" builtinId="9" hidden="1"/>
    <cellStyle name="Followed Hyperlink" xfId="39451" builtinId="9" hidden="1"/>
    <cellStyle name="Followed Hyperlink" xfId="39447" builtinId="9" hidden="1"/>
    <cellStyle name="Followed Hyperlink" xfId="39443" builtinId="9" hidden="1"/>
    <cellStyle name="Followed Hyperlink" xfId="39439" builtinId="9" hidden="1"/>
    <cellStyle name="Followed Hyperlink" xfId="39435" builtinId="9" hidden="1"/>
    <cellStyle name="Followed Hyperlink" xfId="39432" builtinId="9" hidden="1"/>
    <cellStyle name="Followed Hyperlink" xfId="39457" builtinId="9" hidden="1"/>
    <cellStyle name="Followed Hyperlink" xfId="39458" builtinId="9" hidden="1"/>
    <cellStyle name="Followed Hyperlink" xfId="39459" builtinId="9" hidden="1"/>
    <cellStyle name="Followed Hyperlink" xfId="39460" builtinId="9" hidden="1"/>
    <cellStyle name="Followed Hyperlink" xfId="39461" builtinId="9" hidden="1"/>
    <cellStyle name="Followed Hyperlink" xfId="39462" builtinId="9" hidden="1"/>
    <cellStyle name="Followed Hyperlink" xfId="39463" builtinId="9" hidden="1"/>
    <cellStyle name="Followed Hyperlink" xfId="39464" builtinId="9" hidden="1"/>
    <cellStyle name="Followed Hyperlink" xfId="39465" builtinId="9" hidden="1"/>
    <cellStyle name="Followed Hyperlink" xfId="39466" builtinId="9" hidden="1"/>
    <cellStyle name="Followed Hyperlink" xfId="39467" builtinId="9" hidden="1"/>
    <cellStyle name="Followed Hyperlink" xfId="39468" builtinId="9" hidden="1"/>
    <cellStyle name="Followed Hyperlink" xfId="39469" builtinId="9" hidden="1"/>
    <cellStyle name="Followed Hyperlink" xfId="39470" builtinId="9" hidden="1"/>
    <cellStyle name="Followed Hyperlink" xfId="39471" builtinId="9" hidden="1"/>
    <cellStyle name="Followed Hyperlink" xfId="39472" builtinId="9" hidden="1"/>
    <cellStyle name="Followed Hyperlink" xfId="39473" builtinId="9" hidden="1"/>
    <cellStyle name="Followed Hyperlink" xfId="39474" builtinId="9" hidden="1"/>
    <cellStyle name="Followed Hyperlink" xfId="39475" builtinId="9" hidden="1"/>
    <cellStyle name="Followed Hyperlink" xfId="39476" builtinId="9" hidden="1"/>
    <cellStyle name="Followed Hyperlink" xfId="39477" builtinId="9" hidden="1"/>
    <cellStyle name="Followed Hyperlink" xfId="39478" builtinId="9" hidden="1"/>
    <cellStyle name="Followed Hyperlink" xfId="39479" builtinId="9" hidden="1"/>
    <cellStyle name="Followed Hyperlink" xfId="39480" builtinId="9" hidden="1"/>
    <cellStyle name="Followed Hyperlink" xfId="39481" builtinId="9" hidden="1"/>
    <cellStyle name="Followed Hyperlink" xfId="39482" builtinId="9" hidden="1"/>
    <cellStyle name="Followed Hyperlink" xfId="39483" builtinId="9" hidden="1"/>
    <cellStyle name="Followed Hyperlink" xfId="39484" builtinId="9" hidden="1"/>
    <cellStyle name="Followed Hyperlink" xfId="39485" builtinId="9" hidden="1"/>
    <cellStyle name="Followed Hyperlink" xfId="39486" builtinId="9" hidden="1"/>
    <cellStyle name="Followed Hyperlink" xfId="39487" builtinId="9" hidden="1"/>
    <cellStyle name="Followed Hyperlink" xfId="39492" builtinId="9" hidden="1"/>
    <cellStyle name="Followed Hyperlink" xfId="39493" builtinId="9" hidden="1"/>
    <cellStyle name="Followed Hyperlink" xfId="39494" builtinId="9" hidden="1"/>
    <cellStyle name="Followed Hyperlink" xfId="39495" builtinId="9" hidden="1"/>
    <cellStyle name="Followed Hyperlink" xfId="39496" builtinId="9" hidden="1"/>
    <cellStyle name="Followed Hyperlink" xfId="39497" builtinId="9" hidden="1"/>
    <cellStyle name="Followed Hyperlink" xfId="39498" builtinId="9" hidden="1"/>
    <cellStyle name="Followed Hyperlink" xfId="39499" builtinId="9" hidden="1"/>
    <cellStyle name="Followed Hyperlink" xfId="39500" builtinId="9" hidden="1"/>
    <cellStyle name="Followed Hyperlink" xfId="39501" builtinId="9" hidden="1"/>
    <cellStyle name="Followed Hyperlink" xfId="39502" builtinId="9" hidden="1"/>
    <cellStyle name="Followed Hyperlink" xfId="39503" builtinId="9" hidden="1"/>
    <cellStyle name="Followed Hyperlink" xfId="39504" builtinId="9" hidden="1"/>
    <cellStyle name="Followed Hyperlink" xfId="39505" builtinId="9" hidden="1"/>
    <cellStyle name="Followed Hyperlink" xfId="39506" builtinId="9" hidden="1"/>
    <cellStyle name="Followed Hyperlink" xfId="39507" builtinId="9" hidden="1"/>
    <cellStyle name="Followed Hyperlink" xfId="39508" builtinId="9" hidden="1"/>
    <cellStyle name="Followed Hyperlink" xfId="39509" builtinId="9" hidden="1"/>
    <cellStyle name="Followed Hyperlink" xfId="39510" builtinId="9" hidden="1"/>
    <cellStyle name="Followed Hyperlink" xfId="39511" builtinId="9" hidden="1"/>
    <cellStyle name="Followed Hyperlink" xfId="39512" builtinId="9" hidden="1"/>
    <cellStyle name="Followed Hyperlink" xfId="39513" builtinId="9" hidden="1"/>
    <cellStyle name="Followed Hyperlink" xfId="39514" builtinId="9" hidden="1"/>
    <cellStyle name="Followed Hyperlink" xfId="39515" builtinId="9" hidden="1"/>
    <cellStyle name="Followed Hyperlink" xfId="39516" builtinId="9" hidden="1"/>
    <cellStyle name="Followed Hyperlink" xfId="39517" builtinId="9" hidden="1"/>
    <cellStyle name="Followed Hyperlink" xfId="39518" builtinId="9" hidden="1"/>
    <cellStyle name="Followed Hyperlink" xfId="39519" builtinId="9" hidden="1"/>
    <cellStyle name="Followed Hyperlink" xfId="39520" builtinId="9" hidden="1"/>
    <cellStyle name="Followed Hyperlink" xfId="39521" builtinId="9" hidden="1"/>
    <cellStyle name="Followed Hyperlink" xfId="39522" builtinId="9" hidden="1"/>
    <cellStyle name="Followed Hyperlink" xfId="39523" builtinId="9" hidden="1"/>
    <cellStyle name="Followed Hyperlink" xfId="39524" builtinId="9" hidden="1"/>
    <cellStyle name="Followed Hyperlink" xfId="39525" builtinId="9" hidden="1"/>
    <cellStyle name="Followed Hyperlink" xfId="39526" builtinId="9" hidden="1"/>
    <cellStyle name="Followed Hyperlink" xfId="39527" builtinId="9" hidden="1"/>
    <cellStyle name="Followed Hyperlink" xfId="39528" builtinId="9" hidden="1"/>
    <cellStyle name="Followed Hyperlink" xfId="39529" builtinId="9" hidden="1"/>
    <cellStyle name="Followed Hyperlink" xfId="39530" builtinId="9" hidden="1"/>
    <cellStyle name="Followed Hyperlink" xfId="39531" builtinId="9" hidden="1"/>
    <cellStyle name="Followed Hyperlink" xfId="39532" builtinId="9" hidden="1"/>
    <cellStyle name="Followed Hyperlink" xfId="39533" builtinId="9" hidden="1"/>
    <cellStyle name="Followed Hyperlink" xfId="39534" builtinId="9" hidden="1"/>
    <cellStyle name="Followed Hyperlink" xfId="39535" builtinId="9" hidden="1"/>
    <cellStyle name="Followed Hyperlink" xfId="39536" builtinId="9" hidden="1"/>
    <cellStyle name="Followed Hyperlink" xfId="39537" builtinId="9" hidden="1"/>
    <cellStyle name="Followed Hyperlink" xfId="39538" builtinId="9" hidden="1"/>
    <cellStyle name="Followed Hyperlink" xfId="39539" builtinId="9" hidden="1"/>
    <cellStyle name="Followed Hyperlink" xfId="39540" builtinId="9" hidden="1"/>
    <cellStyle name="Followed Hyperlink" xfId="39541" builtinId="9" hidden="1"/>
    <cellStyle name="Followed Hyperlink" xfId="39542" builtinId="9" hidden="1"/>
    <cellStyle name="Followed Hyperlink" xfId="39543" builtinId="9" hidden="1"/>
    <cellStyle name="Followed Hyperlink" xfId="39544" builtinId="9" hidden="1"/>
    <cellStyle name="Followed Hyperlink" xfId="39545" builtinId="9" hidden="1"/>
    <cellStyle name="Followed Hyperlink" xfId="39546" builtinId="9" hidden="1"/>
    <cellStyle name="Followed Hyperlink" xfId="39547" builtinId="9" hidden="1"/>
    <cellStyle name="Followed Hyperlink" xfId="39548" builtinId="9" hidden="1"/>
    <cellStyle name="Followed Hyperlink" xfId="39549" builtinId="9" hidden="1"/>
    <cellStyle name="Followed Hyperlink" xfId="39550" builtinId="9" hidden="1"/>
    <cellStyle name="Followed Hyperlink" xfId="39551" builtinId="9" hidden="1"/>
    <cellStyle name="Followed Hyperlink" xfId="39552" builtinId="9" hidden="1"/>
    <cellStyle name="Followed Hyperlink" xfId="39553" builtinId="9" hidden="1"/>
    <cellStyle name="Followed Hyperlink" xfId="39554" builtinId="9" hidden="1"/>
    <cellStyle name="Followed Hyperlink" xfId="39555" builtinId="9" hidden="1"/>
    <cellStyle name="Followed Hyperlink" xfId="39556" builtinId="9" hidden="1"/>
    <cellStyle name="Followed Hyperlink" xfId="39557" builtinId="9" hidden="1"/>
    <cellStyle name="Followed Hyperlink" xfId="39558" builtinId="9" hidden="1"/>
    <cellStyle name="Followed Hyperlink" xfId="39559" builtinId="9" hidden="1"/>
    <cellStyle name="Followed Hyperlink" xfId="39560" builtinId="9" hidden="1"/>
    <cellStyle name="Followed Hyperlink" xfId="39561" builtinId="9" hidden="1"/>
    <cellStyle name="Followed Hyperlink" xfId="39562" builtinId="9" hidden="1"/>
    <cellStyle name="Followed Hyperlink" xfId="39563" builtinId="9" hidden="1"/>
    <cellStyle name="Followed Hyperlink" xfId="39734" builtinId="9" hidden="1"/>
    <cellStyle name="Followed Hyperlink" xfId="39735" builtinId="9" hidden="1"/>
    <cellStyle name="Followed Hyperlink" xfId="39736" builtinId="9" hidden="1"/>
    <cellStyle name="Followed Hyperlink" xfId="39737" builtinId="9" hidden="1"/>
    <cellStyle name="Followed Hyperlink" xfId="39738" builtinId="9" hidden="1"/>
    <cellStyle name="Followed Hyperlink" xfId="39739" builtinId="9" hidden="1"/>
    <cellStyle name="Followed Hyperlink" xfId="39740" builtinId="9" hidden="1"/>
    <cellStyle name="Followed Hyperlink" xfId="39741" builtinId="9" hidden="1"/>
    <cellStyle name="Followed Hyperlink" xfId="39742" builtinId="9" hidden="1"/>
    <cellStyle name="Followed Hyperlink" xfId="39743" builtinId="9" hidden="1"/>
    <cellStyle name="Followed Hyperlink" xfId="39744" builtinId="9" hidden="1"/>
    <cellStyle name="Followed Hyperlink" xfId="39745" builtinId="9" hidden="1"/>
    <cellStyle name="Followed Hyperlink" xfId="39746" builtinId="9" hidden="1"/>
    <cellStyle name="Followed Hyperlink" xfId="39747" builtinId="9" hidden="1"/>
    <cellStyle name="Followed Hyperlink" xfId="39748" builtinId="9" hidden="1"/>
    <cellStyle name="Followed Hyperlink" xfId="39749" builtinId="9" hidden="1"/>
    <cellStyle name="Followed Hyperlink" xfId="39750" builtinId="9" hidden="1"/>
    <cellStyle name="Followed Hyperlink" xfId="39751" builtinId="9" hidden="1"/>
    <cellStyle name="Followed Hyperlink" xfId="39752" builtinId="9" hidden="1"/>
    <cellStyle name="Followed Hyperlink" xfId="39753" builtinId="9" hidden="1"/>
    <cellStyle name="Followed Hyperlink" xfId="39754" builtinId="9" hidden="1"/>
    <cellStyle name="Followed Hyperlink" xfId="39755" builtinId="9" hidden="1"/>
    <cellStyle name="Followed Hyperlink" xfId="39756" builtinId="9" hidden="1"/>
    <cellStyle name="Followed Hyperlink" xfId="39757" builtinId="9" hidden="1"/>
    <cellStyle name="Followed Hyperlink" xfId="39758" builtinId="9" hidden="1"/>
    <cellStyle name="Followed Hyperlink" xfId="39759" builtinId="9" hidden="1"/>
    <cellStyle name="Followed Hyperlink" xfId="39760" builtinId="9" hidden="1"/>
    <cellStyle name="Followed Hyperlink" xfId="39761" builtinId="9" hidden="1"/>
    <cellStyle name="Followed Hyperlink" xfId="39762" builtinId="9" hidden="1"/>
    <cellStyle name="Followed Hyperlink" xfId="39763" builtinId="9" hidden="1"/>
    <cellStyle name="Followed Hyperlink" xfId="39764" builtinId="9" hidden="1"/>
    <cellStyle name="Followed Hyperlink" xfId="39765" builtinId="9" hidden="1"/>
    <cellStyle name="Followed Hyperlink" xfId="39766" builtinId="9" hidden="1"/>
    <cellStyle name="Followed Hyperlink" xfId="39767" builtinId="9" hidden="1"/>
    <cellStyle name="Followed Hyperlink" xfId="39768" builtinId="9" hidden="1"/>
    <cellStyle name="Followed Hyperlink" xfId="39769" builtinId="9" hidden="1"/>
    <cellStyle name="Followed Hyperlink" xfId="39770" builtinId="9" hidden="1"/>
    <cellStyle name="Followed Hyperlink" xfId="39771" builtinId="9" hidden="1"/>
    <cellStyle name="Followed Hyperlink" xfId="39772" builtinId="9" hidden="1"/>
    <cellStyle name="Followed Hyperlink" xfId="39773" builtinId="9" hidden="1"/>
    <cellStyle name="Followed Hyperlink" xfId="39774" builtinId="9" hidden="1"/>
    <cellStyle name="Followed Hyperlink" xfId="39775" builtinId="9" hidden="1"/>
    <cellStyle name="Followed Hyperlink" xfId="39776" builtinId="9" hidden="1"/>
    <cellStyle name="Followed Hyperlink" xfId="39777" builtinId="9" hidden="1"/>
    <cellStyle name="Followed Hyperlink" xfId="39778" builtinId="9" hidden="1"/>
    <cellStyle name="Followed Hyperlink" xfId="39779" builtinId="9" hidden="1"/>
    <cellStyle name="Followed Hyperlink" xfId="39780" builtinId="9" hidden="1"/>
    <cellStyle name="Followed Hyperlink" xfId="39781" builtinId="9" hidden="1"/>
    <cellStyle name="Followed Hyperlink" xfId="39782" builtinId="9" hidden="1"/>
    <cellStyle name="Followed Hyperlink" xfId="39783" builtinId="9" hidden="1"/>
    <cellStyle name="Followed Hyperlink" xfId="39784" builtinId="9" hidden="1"/>
    <cellStyle name="Followed Hyperlink" xfId="39785" builtinId="9" hidden="1"/>
    <cellStyle name="Followed Hyperlink" xfId="39786" builtinId="9" hidden="1"/>
    <cellStyle name="Followed Hyperlink" xfId="39787" builtinId="9" hidden="1"/>
    <cellStyle name="Followed Hyperlink" xfId="39788" builtinId="9" hidden="1"/>
    <cellStyle name="Followed Hyperlink" xfId="39789" builtinId="9" hidden="1"/>
    <cellStyle name="Followed Hyperlink" xfId="39790" builtinId="9" hidden="1"/>
    <cellStyle name="Followed Hyperlink" xfId="39791" builtinId="9" hidden="1"/>
    <cellStyle name="Followed Hyperlink" xfId="39792" builtinId="9" hidden="1"/>
    <cellStyle name="Followed Hyperlink" xfId="39793" builtinId="9" hidden="1"/>
    <cellStyle name="Followed Hyperlink" xfId="39794" builtinId="9" hidden="1"/>
    <cellStyle name="Followed Hyperlink" xfId="39795" builtinId="9" hidden="1"/>
    <cellStyle name="Followed Hyperlink" xfId="39796" builtinId="9" hidden="1"/>
    <cellStyle name="Followed Hyperlink" xfId="39797" builtinId="9" hidden="1"/>
    <cellStyle name="Followed Hyperlink" xfId="39798" builtinId="9" hidden="1"/>
    <cellStyle name="Followed Hyperlink" xfId="39799" builtinId="9" hidden="1"/>
    <cellStyle name="Followed Hyperlink" xfId="39800" builtinId="9" hidden="1"/>
    <cellStyle name="Followed Hyperlink" xfId="39801" builtinId="9" hidden="1"/>
    <cellStyle name="Followed Hyperlink" xfId="39802" builtinId="9" hidden="1"/>
    <cellStyle name="Followed Hyperlink" xfId="39803" builtinId="9" hidden="1"/>
    <cellStyle name="Followed Hyperlink" xfId="39804" builtinId="9" hidden="1"/>
    <cellStyle name="Followed Hyperlink" xfId="39805" builtinId="9" hidden="1"/>
    <cellStyle name="Followed Hyperlink" xfId="39840" builtinId="9" hidden="1"/>
    <cellStyle name="Followed Hyperlink" xfId="39841" builtinId="9" hidden="1"/>
    <cellStyle name="Followed Hyperlink" xfId="39842" builtinId="9" hidden="1"/>
    <cellStyle name="Followed Hyperlink" xfId="39843" builtinId="9" hidden="1"/>
    <cellStyle name="Followed Hyperlink" xfId="39844" builtinId="9" hidden="1"/>
    <cellStyle name="Followed Hyperlink" xfId="39845" builtinId="9" hidden="1"/>
    <cellStyle name="Followed Hyperlink" xfId="39846" builtinId="9" hidden="1"/>
    <cellStyle name="Followed Hyperlink" xfId="39847" builtinId="9" hidden="1"/>
    <cellStyle name="Followed Hyperlink" xfId="39848" builtinId="9" hidden="1"/>
    <cellStyle name="Followed Hyperlink" xfId="39849" builtinId="9" hidden="1"/>
    <cellStyle name="Followed Hyperlink" xfId="39850" builtinId="9" hidden="1"/>
    <cellStyle name="Followed Hyperlink" xfId="39851" builtinId="9" hidden="1"/>
    <cellStyle name="Followed Hyperlink" xfId="39852" builtinId="9" hidden="1"/>
    <cellStyle name="Followed Hyperlink" xfId="39853" builtinId="9" hidden="1"/>
    <cellStyle name="Followed Hyperlink" xfId="39854" builtinId="9" hidden="1"/>
    <cellStyle name="Followed Hyperlink" xfId="39855" builtinId="9" hidden="1"/>
    <cellStyle name="Followed Hyperlink" xfId="39856" builtinId="9" hidden="1"/>
    <cellStyle name="Followed Hyperlink" xfId="39857" builtinId="9" hidden="1"/>
    <cellStyle name="Followed Hyperlink" xfId="39858" builtinId="9" hidden="1"/>
    <cellStyle name="Followed Hyperlink" xfId="39859" builtinId="9" hidden="1"/>
    <cellStyle name="Followed Hyperlink" xfId="39860" builtinId="9" hidden="1"/>
    <cellStyle name="Followed Hyperlink" xfId="39861" builtinId="9" hidden="1"/>
    <cellStyle name="Followed Hyperlink" xfId="39862" builtinId="9" hidden="1"/>
    <cellStyle name="Followed Hyperlink" xfId="39863" builtinId="9" hidden="1"/>
    <cellStyle name="Followed Hyperlink" xfId="39864" builtinId="9" hidden="1"/>
    <cellStyle name="Followed Hyperlink" xfId="39865" builtinId="9" hidden="1"/>
    <cellStyle name="Followed Hyperlink" xfId="39866" builtinId="9" hidden="1"/>
    <cellStyle name="Followed Hyperlink" xfId="39867" builtinId="9" hidden="1"/>
    <cellStyle name="Followed Hyperlink" xfId="39868" builtinId="9" hidden="1"/>
    <cellStyle name="Followed Hyperlink" xfId="39869" builtinId="9" hidden="1"/>
    <cellStyle name="Followed Hyperlink" xfId="39870" builtinId="9" hidden="1"/>
    <cellStyle name="Followed Hyperlink" xfId="39871" builtinId="9" hidden="1"/>
    <cellStyle name="Followed Hyperlink" xfId="39872" builtinId="9" hidden="1"/>
    <cellStyle name="Followed Hyperlink" xfId="39873" builtinId="9" hidden="1"/>
    <cellStyle name="Followed Hyperlink" xfId="39874" builtinId="9" hidden="1"/>
    <cellStyle name="Followed Hyperlink" xfId="39875" builtinId="9" hidden="1"/>
    <cellStyle name="Followed Hyperlink" xfId="39876" builtinId="9" hidden="1"/>
    <cellStyle name="Followed Hyperlink" xfId="39877" builtinId="9" hidden="1"/>
    <cellStyle name="Followed Hyperlink" xfId="39878" builtinId="9" hidden="1"/>
    <cellStyle name="Followed Hyperlink" xfId="39879" builtinId="9" hidden="1"/>
    <cellStyle name="Followed Hyperlink" xfId="39880" builtinId="9" hidden="1"/>
    <cellStyle name="Followed Hyperlink" xfId="39881" builtinId="9" hidden="1"/>
    <cellStyle name="Followed Hyperlink" xfId="39882" builtinId="9" hidden="1"/>
    <cellStyle name="Followed Hyperlink" xfId="39883" builtinId="9" hidden="1"/>
    <cellStyle name="Followed Hyperlink" xfId="39884" builtinId="9" hidden="1"/>
    <cellStyle name="Followed Hyperlink" xfId="39885" builtinId="9" hidden="1"/>
    <cellStyle name="Followed Hyperlink" xfId="39886" builtinId="9" hidden="1"/>
    <cellStyle name="Followed Hyperlink" xfId="39887" builtinId="9" hidden="1"/>
    <cellStyle name="Followed Hyperlink" xfId="39888" builtinId="9" hidden="1"/>
    <cellStyle name="Followed Hyperlink" xfId="39889" builtinId="9" hidden="1"/>
    <cellStyle name="Followed Hyperlink" xfId="39890" builtinId="9" hidden="1"/>
    <cellStyle name="Followed Hyperlink" xfId="39891" builtinId="9" hidden="1"/>
    <cellStyle name="Followed Hyperlink" xfId="39892" builtinId="9" hidden="1"/>
    <cellStyle name="Followed Hyperlink" xfId="39893" builtinId="9" hidden="1"/>
    <cellStyle name="Followed Hyperlink" xfId="39894" builtinId="9" hidden="1"/>
    <cellStyle name="Followed Hyperlink" xfId="39895" builtinId="9" hidden="1"/>
    <cellStyle name="Followed Hyperlink" xfId="39896" builtinId="9" hidden="1"/>
    <cellStyle name="Followed Hyperlink" xfId="39897" builtinId="9" hidden="1"/>
    <cellStyle name="Followed Hyperlink" xfId="39898" builtinId="9" hidden="1"/>
    <cellStyle name="Followed Hyperlink" xfId="39899" builtinId="9" hidden="1"/>
    <cellStyle name="Followed Hyperlink" xfId="39900" builtinId="9" hidden="1"/>
    <cellStyle name="Followed Hyperlink" xfId="39901" builtinId="9" hidden="1"/>
    <cellStyle name="Followed Hyperlink" xfId="39902" builtinId="9" hidden="1"/>
    <cellStyle name="Followed Hyperlink" xfId="39903" builtinId="9" hidden="1"/>
    <cellStyle name="Followed Hyperlink" xfId="39904" builtinId="9" hidden="1"/>
    <cellStyle name="Followed Hyperlink" xfId="39905" builtinId="9" hidden="1"/>
    <cellStyle name="Followed Hyperlink" xfId="39906" builtinId="9" hidden="1"/>
    <cellStyle name="Followed Hyperlink" xfId="39907" builtinId="9" hidden="1"/>
    <cellStyle name="Followed Hyperlink" xfId="39908" builtinId="9" hidden="1"/>
    <cellStyle name="Followed Hyperlink" xfId="39909" builtinId="9" hidden="1"/>
    <cellStyle name="Followed Hyperlink" xfId="39910" builtinId="9" hidden="1"/>
    <cellStyle name="Followed Hyperlink" xfId="39911" builtinId="9" hidden="1"/>
    <cellStyle name="Followed Hyperlink" xfId="39811" builtinId="9" hidden="1"/>
    <cellStyle name="Followed Hyperlink" xfId="39817" builtinId="9" hidden="1"/>
    <cellStyle name="Followed Hyperlink" xfId="39808" builtinId="9" hidden="1"/>
    <cellStyle name="Followed Hyperlink" xfId="39818" builtinId="9" hidden="1"/>
    <cellStyle name="Followed Hyperlink" xfId="39807" builtinId="9" hidden="1"/>
    <cellStyle name="Followed Hyperlink" xfId="39815" builtinId="9" hidden="1"/>
    <cellStyle name="Followed Hyperlink" xfId="39733" builtinId="9" hidden="1"/>
    <cellStyle name="Followed Hyperlink" xfId="39813" builtinId="9" hidden="1"/>
    <cellStyle name="Followed Hyperlink" xfId="39806" builtinId="9" hidden="1"/>
    <cellStyle name="Followed Hyperlink" xfId="39812" builtinId="9" hidden="1"/>
    <cellStyle name="Followed Hyperlink" xfId="39836" builtinId="9" hidden="1"/>
    <cellStyle name="Followed Hyperlink" xfId="39816" builtinId="9" hidden="1"/>
    <cellStyle name="Followed Hyperlink" xfId="39810" builtinId="9" hidden="1"/>
    <cellStyle name="Followed Hyperlink" xfId="39809" builtinId="9" hidden="1"/>
    <cellStyle name="Followed Hyperlink" xfId="39819" builtinId="9" hidden="1"/>
    <cellStyle name="Followed Hyperlink" xfId="39833" builtinId="9" hidden="1"/>
    <cellStyle name="Followed Hyperlink" xfId="39831" builtinId="9" hidden="1"/>
    <cellStyle name="Followed Hyperlink" xfId="39824" builtinId="9" hidden="1"/>
    <cellStyle name="Followed Hyperlink" xfId="39839" builtinId="9" hidden="1"/>
    <cellStyle name="Followed Hyperlink" xfId="39829" builtinId="9" hidden="1"/>
    <cellStyle name="Followed Hyperlink" xfId="39916" builtinId="9" hidden="1"/>
    <cellStyle name="Followed Hyperlink" xfId="39822" builtinId="9" hidden="1"/>
    <cellStyle name="Followed Hyperlink" xfId="39837" builtinId="9" hidden="1"/>
    <cellStyle name="Followed Hyperlink" xfId="39834" builtinId="9" hidden="1"/>
    <cellStyle name="Followed Hyperlink" xfId="39828" builtinId="9" hidden="1"/>
    <cellStyle name="Followed Hyperlink" xfId="39732" builtinId="9" hidden="1"/>
    <cellStyle name="Followed Hyperlink" xfId="39915" builtinId="9" hidden="1"/>
    <cellStyle name="Followed Hyperlink" xfId="39826" builtinId="9" hidden="1"/>
    <cellStyle name="Followed Hyperlink" xfId="39823" builtinId="9" hidden="1"/>
    <cellStyle name="Followed Hyperlink" xfId="39838" builtinId="9" hidden="1"/>
    <cellStyle name="Followed Hyperlink" xfId="39832" builtinId="9" hidden="1"/>
    <cellStyle name="Followed Hyperlink" xfId="39821" builtinId="9" hidden="1"/>
    <cellStyle name="Followed Hyperlink" xfId="39914" builtinId="9" hidden="1"/>
    <cellStyle name="Followed Hyperlink" xfId="39830" builtinId="9" hidden="1"/>
    <cellStyle name="Followed Hyperlink" xfId="39827" builtinId="9" hidden="1"/>
    <cellStyle name="Followed Hyperlink" xfId="39820" builtinId="9" hidden="1"/>
    <cellStyle name="Followed Hyperlink" xfId="39835" builtinId="9" hidden="1"/>
    <cellStyle name="Followed Hyperlink" xfId="39825" builtinId="9" hidden="1"/>
    <cellStyle name="Followed Hyperlink" xfId="39917" builtinId="9" hidden="1"/>
    <cellStyle name="Followed Hyperlink" xfId="39918" builtinId="9" hidden="1"/>
    <cellStyle name="Followed Hyperlink" xfId="39919" builtinId="9" hidden="1"/>
    <cellStyle name="Followed Hyperlink" xfId="39920" builtinId="9" hidden="1"/>
    <cellStyle name="Followed Hyperlink" xfId="39921" builtinId="9" hidden="1"/>
    <cellStyle name="Followed Hyperlink" xfId="39922" builtinId="9" hidden="1"/>
    <cellStyle name="Followed Hyperlink" xfId="39923" builtinId="9" hidden="1"/>
    <cellStyle name="Followed Hyperlink" xfId="39924" builtinId="9" hidden="1"/>
    <cellStyle name="Followed Hyperlink" xfId="39925" builtinId="9" hidden="1"/>
    <cellStyle name="Followed Hyperlink" xfId="39926" builtinId="9" hidden="1"/>
    <cellStyle name="Followed Hyperlink" xfId="39927" builtinId="9" hidden="1"/>
    <cellStyle name="Followed Hyperlink" xfId="39928" builtinId="9" hidden="1"/>
    <cellStyle name="Followed Hyperlink" xfId="39929" builtinId="9" hidden="1"/>
    <cellStyle name="Followed Hyperlink" xfId="39930" builtinId="9" hidden="1"/>
    <cellStyle name="Followed Hyperlink" xfId="39931" builtinId="9" hidden="1"/>
    <cellStyle name="Followed Hyperlink" xfId="39932" builtinId="9" hidden="1"/>
    <cellStyle name="Followed Hyperlink" xfId="39933" builtinId="9" hidden="1"/>
    <cellStyle name="Followed Hyperlink" xfId="39934" builtinId="9" hidden="1"/>
    <cellStyle name="Followed Hyperlink" xfId="39935" builtinId="9" hidden="1"/>
    <cellStyle name="Followed Hyperlink" xfId="39936" builtinId="9" hidden="1"/>
    <cellStyle name="Followed Hyperlink" xfId="39937" builtinId="9" hidden="1"/>
    <cellStyle name="Followed Hyperlink" xfId="39938" builtinId="9" hidden="1"/>
    <cellStyle name="Followed Hyperlink" xfId="39939" builtinId="9" hidden="1"/>
    <cellStyle name="Followed Hyperlink" xfId="39940" builtinId="9" hidden="1"/>
    <cellStyle name="Followed Hyperlink" xfId="39941" builtinId="9" hidden="1"/>
    <cellStyle name="Followed Hyperlink" xfId="39942" builtinId="9" hidden="1"/>
    <cellStyle name="Followed Hyperlink" xfId="39943" builtinId="9" hidden="1"/>
    <cellStyle name="Followed Hyperlink" xfId="39944" builtinId="9" hidden="1"/>
    <cellStyle name="Followed Hyperlink" xfId="39945" builtinId="9" hidden="1"/>
    <cellStyle name="Followed Hyperlink" xfId="39946" builtinId="9" hidden="1"/>
    <cellStyle name="Followed Hyperlink" xfId="39947" builtinId="9" hidden="1"/>
    <cellStyle name="Followed Hyperlink" xfId="39948" builtinId="9" hidden="1"/>
    <cellStyle name="Followed Hyperlink" xfId="39949" builtinId="9" hidden="1"/>
    <cellStyle name="Followed Hyperlink" xfId="39950" builtinId="9" hidden="1"/>
    <cellStyle name="Followed Hyperlink" xfId="39955" builtinId="9" hidden="1"/>
    <cellStyle name="Followed Hyperlink" xfId="39956" builtinId="9" hidden="1"/>
    <cellStyle name="Followed Hyperlink" xfId="39957" builtinId="9" hidden="1"/>
    <cellStyle name="Followed Hyperlink" xfId="39958" builtinId="9" hidden="1"/>
    <cellStyle name="Followed Hyperlink" xfId="39959" builtinId="9" hidden="1"/>
    <cellStyle name="Followed Hyperlink" xfId="39960" builtinId="9" hidden="1"/>
    <cellStyle name="Followed Hyperlink" xfId="39961" builtinId="9" hidden="1"/>
    <cellStyle name="Followed Hyperlink" xfId="39962" builtinId="9" hidden="1"/>
    <cellStyle name="Followed Hyperlink" xfId="39963" builtinId="9" hidden="1"/>
    <cellStyle name="Followed Hyperlink" xfId="39964" builtinId="9" hidden="1"/>
    <cellStyle name="Followed Hyperlink" xfId="39965" builtinId="9" hidden="1"/>
    <cellStyle name="Followed Hyperlink" xfId="39966" builtinId="9" hidden="1"/>
    <cellStyle name="Followed Hyperlink" xfId="39967" builtinId="9" hidden="1"/>
    <cellStyle name="Followed Hyperlink" xfId="39968" builtinId="9" hidden="1"/>
    <cellStyle name="Followed Hyperlink" xfId="39969" builtinId="9" hidden="1"/>
    <cellStyle name="Followed Hyperlink" xfId="39970" builtinId="9" hidden="1"/>
    <cellStyle name="Followed Hyperlink" xfId="39971" builtinId="9" hidden="1"/>
    <cellStyle name="Followed Hyperlink" xfId="39972" builtinId="9" hidden="1"/>
    <cellStyle name="Followed Hyperlink" xfId="39973" builtinId="9" hidden="1"/>
    <cellStyle name="Followed Hyperlink" xfId="39974" builtinId="9" hidden="1"/>
    <cellStyle name="Followed Hyperlink" xfId="39975" builtinId="9" hidden="1"/>
    <cellStyle name="Followed Hyperlink" xfId="39976" builtinId="9" hidden="1"/>
    <cellStyle name="Followed Hyperlink" xfId="39977" builtinId="9" hidden="1"/>
    <cellStyle name="Followed Hyperlink" xfId="39978" builtinId="9" hidden="1"/>
    <cellStyle name="Followed Hyperlink" xfId="39979" builtinId="9" hidden="1"/>
    <cellStyle name="Followed Hyperlink" xfId="39980" builtinId="9" hidden="1"/>
    <cellStyle name="Followed Hyperlink" xfId="39981" builtinId="9" hidden="1"/>
    <cellStyle name="Followed Hyperlink" xfId="39982" builtinId="9" hidden="1"/>
    <cellStyle name="Followed Hyperlink" xfId="39983" builtinId="9" hidden="1"/>
    <cellStyle name="Followed Hyperlink" xfId="39984" builtinId="9" hidden="1"/>
    <cellStyle name="Followed Hyperlink" xfId="39985" builtinId="9" hidden="1"/>
    <cellStyle name="Followed Hyperlink" xfId="39986" builtinId="9" hidden="1"/>
    <cellStyle name="Followed Hyperlink" xfId="39987" builtinId="9" hidden="1"/>
    <cellStyle name="Followed Hyperlink" xfId="39988" builtinId="9" hidden="1"/>
    <cellStyle name="Followed Hyperlink" xfId="39989" builtinId="9" hidden="1"/>
    <cellStyle name="Followed Hyperlink" xfId="39990" builtinId="9" hidden="1"/>
    <cellStyle name="Followed Hyperlink" xfId="39991" builtinId="9" hidden="1"/>
    <cellStyle name="Followed Hyperlink" xfId="39992" builtinId="9" hidden="1"/>
    <cellStyle name="Followed Hyperlink" xfId="39993" builtinId="9" hidden="1"/>
    <cellStyle name="Followed Hyperlink" xfId="39994" builtinId="9" hidden="1"/>
    <cellStyle name="Followed Hyperlink" xfId="39995" builtinId="9" hidden="1"/>
    <cellStyle name="Followed Hyperlink" xfId="39996" builtinId="9" hidden="1"/>
    <cellStyle name="Followed Hyperlink" xfId="39997" builtinId="9" hidden="1"/>
    <cellStyle name="Followed Hyperlink" xfId="39998" builtinId="9" hidden="1"/>
    <cellStyle name="Followed Hyperlink" xfId="39999" builtinId="9" hidden="1"/>
    <cellStyle name="Followed Hyperlink" xfId="40000" builtinId="9" hidden="1"/>
    <cellStyle name="Followed Hyperlink" xfId="40001" builtinId="9" hidden="1"/>
    <cellStyle name="Followed Hyperlink" xfId="40002" builtinId="9" hidden="1"/>
    <cellStyle name="Followed Hyperlink" xfId="40003" builtinId="9" hidden="1"/>
    <cellStyle name="Followed Hyperlink" xfId="40004" builtinId="9" hidden="1"/>
    <cellStyle name="Followed Hyperlink" xfId="40005" builtinId="9" hidden="1"/>
    <cellStyle name="Followed Hyperlink" xfId="40006" builtinId="9" hidden="1"/>
    <cellStyle name="Followed Hyperlink" xfId="40007" builtinId="9" hidden="1"/>
    <cellStyle name="Followed Hyperlink" xfId="40008" builtinId="9" hidden="1"/>
    <cellStyle name="Followed Hyperlink" xfId="40009" builtinId="9" hidden="1"/>
    <cellStyle name="Followed Hyperlink" xfId="40010" builtinId="9" hidden="1"/>
    <cellStyle name="Followed Hyperlink" xfId="40011" builtinId="9" hidden="1"/>
    <cellStyle name="Followed Hyperlink" xfId="40012" builtinId="9" hidden="1"/>
    <cellStyle name="Followed Hyperlink" xfId="40014" builtinId="9" hidden="1"/>
    <cellStyle name="Followed Hyperlink" xfId="40015" builtinId="9" hidden="1"/>
    <cellStyle name="Followed Hyperlink" xfId="40016" builtinId="9" hidden="1"/>
    <cellStyle name="Followed Hyperlink" xfId="40017" builtinId="9" hidden="1"/>
    <cellStyle name="Followed Hyperlink" xfId="40018" builtinId="9" hidden="1"/>
    <cellStyle name="Followed Hyperlink" xfId="40019" builtinId="9" hidden="1"/>
    <cellStyle name="Followed Hyperlink" xfId="40020" builtinId="9" hidden="1"/>
    <cellStyle name="Followed Hyperlink" xfId="40021" builtinId="9" hidden="1"/>
    <cellStyle name="Followed Hyperlink" xfId="40022" builtinId="9" hidden="1"/>
    <cellStyle name="Followed Hyperlink" xfId="40023" builtinId="9" hidden="1"/>
    <cellStyle name="Followed Hyperlink" xfId="40024" builtinId="9" hidden="1"/>
    <cellStyle name="Followed Hyperlink" xfId="40025" builtinId="9" hidden="1"/>
    <cellStyle name="Followed Hyperlink" xfId="40026" builtinId="9" hidden="1"/>
    <cellStyle name="Followed Hyperlink" xfId="40027" builtinId="9" hidden="1"/>
    <cellStyle name="Followed Hyperlink" xfId="40043" builtinId="9" hidden="1"/>
    <cellStyle name="Followed Hyperlink" xfId="40067" builtinId="9" hidden="1"/>
    <cellStyle name="Followed Hyperlink" xfId="40068" builtinId="9" hidden="1"/>
    <cellStyle name="Followed Hyperlink" xfId="40069" builtinId="9" hidden="1"/>
    <cellStyle name="Followed Hyperlink" xfId="40070" builtinId="9" hidden="1"/>
    <cellStyle name="Followed Hyperlink" xfId="40071" builtinId="9" hidden="1"/>
    <cellStyle name="Followed Hyperlink" xfId="40072" builtinId="9" hidden="1"/>
    <cellStyle name="Followed Hyperlink" xfId="40073" builtinId="9" hidden="1"/>
    <cellStyle name="Followed Hyperlink" xfId="40074" builtinId="9" hidden="1"/>
    <cellStyle name="Followed Hyperlink" xfId="40075" builtinId="9" hidden="1"/>
    <cellStyle name="Followed Hyperlink" xfId="40076" builtinId="9" hidden="1"/>
    <cellStyle name="Followed Hyperlink" xfId="40077" builtinId="9" hidden="1"/>
    <cellStyle name="Followed Hyperlink" xfId="40078" builtinId="9" hidden="1"/>
    <cellStyle name="Followed Hyperlink" xfId="40079" builtinId="9" hidden="1"/>
    <cellStyle name="Followed Hyperlink" xfId="40080" builtinId="9" hidden="1"/>
    <cellStyle name="Followed Hyperlink" xfId="40081" builtinId="9" hidden="1"/>
    <cellStyle name="Followed Hyperlink" xfId="40082" builtinId="9" hidden="1"/>
    <cellStyle name="Followed Hyperlink" xfId="40083" builtinId="9" hidden="1"/>
    <cellStyle name="Followed Hyperlink" xfId="40084" builtinId="9" hidden="1"/>
    <cellStyle name="Followed Hyperlink" xfId="40085" builtinId="9" hidden="1"/>
    <cellStyle name="Followed Hyperlink" xfId="40086" builtinId="9" hidden="1"/>
    <cellStyle name="Followed Hyperlink" xfId="40087" builtinId="9" hidden="1"/>
    <cellStyle name="Followed Hyperlink" xfId="40088" builtinId="9" hidden="1"/>
    <cellStyle name="Followed Hyperlink" xfId="40089" builtinId="9" hidden="1"/>
    <cellStyle name="Followed Hyperlink" xfId="40090" builtinId="9" hidden="1"/>
    <cellStyle name="Followed Hyperlink" xfId="40091" builtinId="9" hidden="1"/>
    <cellStyle name="Followed Hyperlink" xfId="40092" builtinId="9" hidden="1"/>
    <cellStyle name="Followed Hyperlink" xfId="40093" builtinId="9" hidden="1"/>
    <cellStyle name="Followed Hyperlink" xfId="40094" builtinId="9" hidden="1"/>
    <cellStyle name="Followed Hyperlink" xfId="40095" builtinId="9" hidden="1"/>
    <cellStyle name="Followed Hyperlink" xfId="40096" builtinId="9" hidden="1"/>
    <cellStyle name="Followed Hyperlink" xfId="40097" builtinId="9" hidden="1"/>
    <cellStyle name="Followed Hyperlink" xfId="40098" builtinId="9" hidden="1"/>
    <cellStyle name="Followed Hyperlink" xfId="40099" builtinId="9" hidden="1"/>
    <cellStyle name="Followed Hyperlink" xfId="40100" builtinId="9" hidden="1"/>
    <cellStyle name="Followed Hyperlink" xfId="40101" builtinId="9" hidden="1"/>
    <cellStyle name="Followed Hyperlink" xfId="40102" builtinId="9" hidden="1"/>
    <cellStyle name="Followed Hyperlink" xfId="40103" builtinId="9" hidden="1"/>
    <cellStyle name="Followed Hyperlink" xfId="40104" builtinId="9" hidden="1"/>
    <cellStyle name="Followed Hyperlink" xfId="40105" builtinId="9" hidden="1"/>
    <cellStyle name="Followed Hyperlink" xfId="40106" builtinId="9" hidden="1"/>
    <cellStyle name="Followed Hyperlink" xfId="40107" builtinId="9" hidden="1"/>
    <cellStyle name="Followed Hyperlink" xfId="40108" builtinId="9" hidden="1"/>
    <cellStyle name="Followed Hyperlink" xfId="40109" builtinId="9" hidden="1"/>
    <cellStyle name="Followed Hyperlink" xfId="40110" builtinId="9" hidden="1"/>
    <cellStyle name="Followed Hyperlink" xfId="40111" builtinId="9" hidden="1"/>
    <cellStyle name="Followed Hyperlink" xfId="40112" builtinId="9" hidden="1"/>
    <cellStyle name="Followed Hyperlink" xfId="40113" builtinId="9" hidden="1"/>
    <cellStyle name="Followed Hyperlink" xfId="40114" builtinId="9" hidden="1"/>
    <cellStyle name="Followed Hyperlink" xfId="40115" builtinId="9" hidden="1"/>
    <cellStyle name="Followed Hyperlink" xfId="40116" builtinId="9" hidden="1"/>
    <cellStyle name="Followed Hyperlink" xfId="40117" builtinId="9" hidden="1"/>
    <cellStyle name="Followed Hyperlink" xfId="40118" builtinId="9" hidden="1"/>
    <cellStyle name="Followed Hyperlink" xfId="40119" builtinId="9" hidden="1"/>
    <cellStyle name="Followed Hyperlink" xfId="40120" builtinId="9" hidden="1"/>
    <cellStyle name="Followed Hyperlink" xfId="40121" builtinId="9" hidden="1"/>
    <cellStyle name="Followed Hyperlink" xfId="40122" builtinId="9" hidden="1"/>
    <cellStyle name="Followed Hyperlink" xfId="40123" builtinId="9" hidden="1"/>
    <cellStyle name="Followed Hyperlink" xfId="40124" builtinId="9" hidden="1"/>
    <cellStyle name="Followed Hyperlink" xfId="40125" builtinId="9" hidden="1"/>
    <cellStyle name="Followed Hyperlink" xfId="40126" builtinId="9" hidden="1"/>
    <cellStyle name="Followed Hyperlink" xfId="40127" builtinId="9" hidden="1"/>
    <cellStyle name="Followed Hyperlink" xfId="40128" builtinId="9" hidden="1"/>
    <cellStyle name="Followed Hyperlink" xfId="40129" builtinId="9" hidden="1"/>
    <cellStyle name="Followed Hyperlink" xfId="40130" builtinId="9" hidden="1"/>
    <cellStyle name="Followed Hyperlink" xfId="40131" builtinId="9" hidden="1"/>
    <cellStyle name="Followed Hyperlink" xfId="40132" builtinId="9" hidden="1"/>
    <cellStyle name="Followed Hyperlink" xfId="40133" builtinId="9" hidden="1"/>
    <cellStyle name="Followed Hyperlink" xfId="40134" builtinId="9" hidden="1"/>
    <cellStyle name="Followed Hyperlink" xfId="40135" builtinId="9" hidden="1"/>
    <cellStyle name="Followed Hyperlink" xfId="40136" builtinId="9" hidden="1"/>
    <cellStyle name="Followed Hyperlink" xfId="40137" builtinId="9" hidden="1"/>
    <cellStyle name="Followed Hyperlink" xfId="40138" builtinId="9" hidden="1"/>
    <cellStyle name="Followed Hyperlink" xfId="40139" builtinId="9" hidden="1"/>
    <cellStyle name="Followed Hyperlink" xfId="40140" builtinId="9" hidden="1"/>
    <cellStyle name="Followed Hyperlink" xfId="40141" builtinId="9" hidden="1"/>
    <cellStyle name="Followed Hyperlink" xfId="40142" builtinId="9" hidden="1"/>
    <cellStyle name="Followed Hyperlink" xfId="40143" builtinId="9" hidden="1"/>
    <cellStyle name="Followed Hyperlink" xfId="40144" builtinId="9" hidden="1"/>
    <cellStyle name="Followed Hyperlink" xfId="40145" builtinId="9" hidden="1"/>
    <cellStyle name="Followed Hyperlink" xfId="40146" builtinId="9" hidden="1"/>
    <cellStyle name="Followed Hyperlink" xfId="40147" builtinId="9" hidden="1"/>
    <cellStyle name="Followed Hyperlink" xfId="40148" builtinId="9" hidden="1"/>
    <cellStyle name="Followed Hyperlink" xfId="40149" builtinId="9" hidden="1"/>
    <cellStyle name="Followed Hyperlink" xfId="40150" builtinId="9" hidden="1"/>
    <cellStyle name="Followed Hyperlink" xfId="40151" builtinId="9" hidden="1"/>
    <cellStyle name="Followed Hyperlink" xfId="40152" builtinId="9" hidden="1"/>
    <cellStyle name="Followed Hyperlink" xfId="40153" builtinId="9" hidden="1"/>
    <cellStyle name="Followed Hyperlink" xfId="40154" builtinId="9" hidden="1"/>
    <cellStyle name="Followed Hyperlink" xfId="40155" builtinId="9" hidden="1"/>
    <cellStyle name="Followed Hyperlink" xfId="40156" builtinId="9" hidden="1"/>
    <cellStyle name="Followed Hyperlink" xfId="40157" builtinId="9" hidden="1"/>
    <cellStyle name="Followed Hyperlink" xfId="40158" builtinId="9" hidden="1"/>
    <cellStyle name="Followed Hyperlink" xfId="40159" builtinId="9" hidden="1"/>
    <cellStyle name="Followed Hyperlink" xfId="40160" builtinId="9" hidden="1"/>
    <cellStyle name="Followed Hyperlink" xfId="40161" builtinId="9" hidden="1"/>
    <cellStyle name="Followed Hyperlink" xfId="40162" builtinId="9" hidden="1"/>
    <cellStyle name="Followed Hyperlink" xfId="40163" builtinId="9" hidden="1"/>
    <cellStyle name="Followed Hyperlink" xfId="40164" builtinId="9" hidden="1"/>
    <cellStyle name="Followed Hyperlink" xfId="40165" builtinId="9" hidden="1"/>
    <cellStyle name="Followed Hyperlink" xfId="40166" builtinId="9" hidden="1"/>
    <cellStyle name="Followed Hyperlink" xfId="40167" builtinId="9" hidden="1"/>
    <cellStyle name="Followed Hyperlink" xfId="40168" builtinId="9" hidden="1"/>
    <cellStyle name="Followed Hyperlink" xfId="40169" builtinId="9" hidden="1"/>
    <cellStyle name="Followed Hyperlink" xfId="40170" builtinId="9" hidden="1"/>
    <cellStyle name="Followed Hyperlink" xfId="40171" builtinId="9" hidden="1"/>
    <cellStyle name="Followed Hyperlink" xfId="40172" builtinId="9" hidden="1"/>
    <cellStyle name="Followed Hyperlink" xfId="40173" builtinId="9" hidden="1"/>
    <cellStyle name="Followed Hyperlink" xfId="40174" builtinId="9" hidden="1"/>
    <cellStyle name="Followed Hyperlink" xfId="40175" builtinId="9" hidden="1"/>
    <cellStyle name="Followed Hyperlink" xfId="40176" builtinId="9" hidden="1"/>
    <cellStyle name="Followed Hyperlink" xfId="40177" builtinId="9" hidden="1"/>
    <cellStyle name="Followed Hyperlink" xfId="40178" builtinId="9" hidden="1"/>
    <cellStyle name="Followed Hyperlink" xfId="40179" builtinId="9" hidden="1"/>
    <cellStyle name="Followed Hyperlink" xfId="40180" builtinId="9" hidden="1"/>
    <cellStyle name="Followed Hyperlink" xfId="40181" builtinId="9" hidden="1"/>
    <cellStyle name="Followed Hyperlink" xfId="40182" builtinId="9" hidden="1"/>
    <cellStyle name="Followed Hyperlink" xfId="40183" builtinId="9" hidden="1"/>
    <cellStyle name="Followed Hyperlink" xfId="40184" builtinId="9" hidden="1"/>
    <cellStyle name="Followed Hyperlink" xfId="40185" builtinId="9" hidden="1"/>
    <cellStyle name="Followed Hyperlink" xfId="40186" builtinId="9" hidden="1"/>
    <cellStyle name="Followed Hyperlink" xfId="40187" builtinId="9" hidden="1"/>
    <cellStyle name="Followed Hyperlink" xfId="40188" builtinId="9" hidden="1"/>
    <cellStyle name="Followed Hyperlink" xfId="40189" builtinId="9" hidden="1"/>
    <cellStyle name="Followed Hyperlink" xfId="40190" builtinId="9" hidden="1"/>
    <cellStyle name="Followed Hyperlink" xfId="40191" builtinId="9" hidden="1"/>
    <cellStyle name="Followed Hyperlink" xfId="40192" builtinId="9" hidden="1"/>
    <cellStyle name="Followed Hyperlink" xfId="40193" builtinId="9" hidden="1"/>
    <cellStyle name="Followed Hyperlink" xfId="40194" builtinId="9" hidden="1"/>
    <cellStyle name="Followed Hyperlink" xfId="40195" builtinId="9" hidden="1"/>
    <cellStyle name="Followed Hyperlink" xfId="40196" builtinId="9" hidden="1"/>
    <cellStyle name="Followed Hyperlink" xfId="40197" builtinId="9" hidden="1"/>
    <cellStyle name="Followed Hyperlink" xfId="40198" builtinId="9" hidden="1"/>
    <cellStyle name="Followed Hyperlink" xfId="40199" builtinId="9" hidden="1"/>
    <cellStyle name="Followed Hyperlink" xfId="40200" builtinId="9" hidden="1"/>
    <cellStyle name="Followed Hyperlink" xfId="40201" builtinId="9" hidden="1"/>
    <cellStyle name="Followed Hyperlink" xfId="40202" builtinId="9" hidden="1"/>
    <cellStyle name="Followed Hyperlink" xfId="40203" builtinId="9" hidden="1"/>
    <cellStyle name="Followed Hyperlink" xfId="40204" builtinId="9" hidden="1"/>
    <cellStyle name="Followed Hyperlink" xfId="40205" builtinId="9" hidden="1"/>
    <cellStyle name="Followed Hyperlink" xfId="40206" builtinId="9" hidden="1"/>
    <cellStyle name="Followed Hyperlink" xfId="40207" builtinId="9" hidden="1"/>
    <cellStyle name="Followed Hyperlink" xfId="40208" builtinId="9" hidden="1"/>
    <cellStyle name="Followed Hyperlink" xfId="40209" builtinId="9" hidden="1"/>
    <cellStyle name="Followed Hyperlink" xfId="40211" builtinId="9" hidden="1"/>
    <cellStyle name="Followed Hyperlink" xfId="40013" builtinId="9" hidden="1"/>
    <cellStyle name="Followed Hyperlink" xfId="40029" builtinId="9" hidden="1"/>
    <cellStyle name="Followed Hyperlink" xfId="40032" builtinId="9" hidden="1"/>
    <cellStyle name="Followed Hyperlink" xfId="39953" builtinId="9" hidden="1"/>
    <cellStyle name="Followed Hyperlink" xfId="39951" builtinId="9" hidden="1"/>
    <cellStyle name="Followed Hyperlink" xfId="40036" builtinId="9" hidden="1"/>
    <cellStyle name="Followed Hyperlink" xfId="40028" builtinId="9" hidden="1"/>
    <cellStyle name="Followed Hyperlink" xfId="40038" builtinId="9" hidden="1"/>
    <cellStyle name="Followed Hyperlink" xfId="40039" builtinId="9" hidden="1"/>
    <cellStyle name="Followed Hyperlink" xfId="40033" builtinId="9" hidden="1"/>
    <cellStyle name="Followed Hyperlink" xfId="40030" builtinId="9" hidden="1"/>
    <cellStyle name="Followed Hyperlink" xfId="40035" builtinId="9" hidden="1"/>
    <cellStyle name="Followed Hyperlink" xfId="40062" builtinId="9" hidden="1"/>
    <cellStyle name="Followed Hyperlink" xfId="40055" builtinId="9" hidden="1"/>
    <cellStyle name="Followed Hyperlink" xfId="40048" builtinId="9" hidden="1"/>
    <cellStyle name="Followed Hyperlink" xfId="40064" builtinId="9" hidden="1"/>
    <cellStyle name="Followed Hyperlink" xfId="40053" builtinId="9" hidden="1"/>
    <cellStyle name="Followed Hyperlink" xfId="40034" builtinId="9" hidden="1"/>
    <cellStyle name="Followed Hyperlink" xfId="40050" builtinId="9" hidden="1"/>
    <cellStyle name="Followed Hyperlink" xfId="39954" builtinId="9" hidden="1"/>
    <cellStyle name="Followed Hyperlink" xfId="40059" builtinId="9" hidden="1"/>
    <cellStyle name="Followed Hyperlink" xfId="40052" builtinId="9" hidden="1"/>
    <cellStyle name="Followed Hyperlink" xfId="39952" builtinId="9" hidden="1"/>
    <cellStyle name="Followed Hyperlink" xfId="40057" builtinId="9" hidden="1"/>
    <cellStyle name="Followed Hyperlink" xfId="40054" builtinId="9" hidden="1"/>
    <cellStyle name="Followed Hyperlink" xfId="40047" builtinId="9" hidden="1"/>
    <cellStyle name="Followed Hyperlink" xfId="40063" builtinId="9" hidden="1"/>
    <cellStyle name="Followed Hyperlink" xfId="40056" builtinId="9" hidden="1"/>
    <cellStyle name="Followed Hyperlink" xfId="40045" builtinId="9" hidden="1"/>
    <cellStyle name="Followed Hyperlink" xfId="40058" builtinId="9" hidden="1"/>
    <cellStyle name="Followed Hyperlink" xfId="40051" builtinId="9" hidden="1"/>
    <cellStyle name="Followed Hyperlink" xfId="40044" builtinId="9" hidden="1"/>
    <cellStyle name="Followed Hyperlink" xfId="40060" builtinId="9" hidden="1"/>
    <cellStyle name="Followed Hyperlink" xfId="40049" builtinId="9" hidden="1"/>
    <cellStyle name="Followed Hyperlink" xfId="40061" builtinId="9" hidden="1"/>
    <cellStyle name="Followed Hyperlink" xfId="40212" builtinId="9" hidden="1"/>
    <cellStyle name="Followed Hyperlink" xfId="40213" builtinId="9" hidden="1"/>
    <cellStyle name="Followed Hyperlink" xfId="40214" builtinId="9" hidden="1"/>
    <cellStyle name="Followed Hyperlink" xfId="40215" builtinId="9" hidden="1"/>
    <cellStyle name="Followed Hyperlink" xfId="40216" builtinId="9" hidden="1"/>
    <cellStyle name="Followed Hyperlink" xfId="40217" builtinId="9" hidden="1"/>
    <cellStyle name="Followed Hyperlink" xfId="40218" builtinId="9" hidden="1"/>
    <cellStyle name="Followed Hyperlink" xfId="40219" builtinId="9" hidden="1"/>
    <cellStyle name="Followed Hyperlink" xfId="40220" builtinId="9" hidden="1"/>
    <cellStyle name="Followed Hyperlink" xfId="40221" builtinId="9" hidden="1"/>
    <cellStyle name="Followed Hyperlink" xfId="40222" builtinId="9" hidden="1"/>
    <cellStyle name="Followed Hyperlink" xfId="40223" builtinId="9" hidden="1"/>
    <cellStyle name="Followed Hyperlink" xfId="40224" builtinId="9" hidden="1"/>
    <cellStyle name="Followed Hyperlink" xfId="40225" builtinId="9" hidden="1"/>
    <cellStyle name="Followed Hyperlink" xfId="40226" builtinId="9" hidden="1"/>
    <cellStyle name="Followed Hyperlink" xfId="40227" builtinId="9" hidden="1"/>
    <cellStyle name="Followed Hyperlink" xfId="40228" builtinId="9" hidden="1"/>
    <cellStyle name="Followed Hyperlink" xfId="40229" builtinId="9" hidden="1"/>
    <cellStyle name="Followed Hyperlink" xfId="40230" builtinId="9" hidden="1"/>
    <cellStyle name="Followed Hyperlink" xfId="40231" builtinId="9" hidden="1"/>
    <cellStyle name="Followed Hyperlink" xfId="40232" builtinId="9" hidden="1"/>
    <cellStyle name="Followed Hyperlink" xfId="40233" builtinId="9" hidden="1"/>
    <cellStyle name="Followed Hyperlink" xfId="40235" builtinId="9" hidden="1"/>
    <cellStyle name="Followed Hyperlink" xfId="40236" builtinId="9" hidden="1"/>
    <cellStyle name="Followed Hyperlink" xfId="40237" builtinId="9" hidden="1"/>
    <cellStyle name="Followed Hyperlink" xfId="40238" builtinId="9" hidden="1"/>
    <cellStyle name="Followed Hyperlink" xfId="40239" builtinId="9" hidden="1"/>
    <cellStyle name="Followed Hyperlink" xfId="40240" builtinId="9" hidden="1"/>
    <cellStyle name="Followed Hyperlink" xfId="40241" builtinId="9" hidden="1"/>
    <cellStyle name="Followed Hyperlink" xfId="40242" builtinId="9" hidden="1"/>
    <cellStyle name="Followed Hyperlink" xfId="40243" builtinId="9" hidden="1"/>
    <cellStyle name="Followed Hyperlink" xfId="40244" builtinId="9" hidden="1"/>
    <cellStyle name="Followed Hyperlink" xfId="40245" builtinId="9" hidden="1"/>
    <cellStyle name="Followed Hyperlink" xfId="40246" builtinId="9" hidden="1"/>
    <cellStyle name="Followed Hyperlink" xfId="40247" builtinId="9" hidden="1"/>
    <cellStyle name="Followed Hyperlink" xfId="40248" builtinId="9" hidden="1"/>
    <cellStyle name="Followed Hyperlink" xfId="40283" builtinId="9" hidden="1"/>
    <cellStyle name="Followed Hyperlink" xfId="40282" builtinId="9" hidden="1"/>
    <cellStyle name="Followed Hyperlink" xfId="40041" builtinId="9" hidden="1"/>
    <cellStyle name="Followed Hyperlink" xfId="40042" builtinId="9" hidden="1"/>
    <cellStyle name="Followed Hyperlink" xfId="40257" builtinId="9" hidden="1"/>
    <cellStyle name="Followed Hyperlink" xfId="40255" builtinId="9" hidden="1"/>
    <cellStyle name="Followed Hyperlink" xfId="40234" builtinId="9" hidden="1"/>
    <cellStyle name="Followed Hyperlink" xfId="40252" builtinId="9" hidden="1"/>
    <cellStyle name="Followed Hyperlink" xfId="40251" builtinId="9" hidden="1"/>
    <cellStyle name="Followed Hyperlink" xfId="40250" builtinId="9" hidden="1"/>
    <cellStyle name="Followed Hyperlink" xfId="40249" builtinId="9" hidden="1"/>
    <cellStyle name="Followed Hyperlink" xfId="40253" builtinId="9" hidden="1"/>
    <cellStyle name="Followed Hyperlink" xfId="40259" builtinId="9" hidden="1"/>
    <cellStyle name="Followed Hyperlink" xfId="40258" builtinId="9" hidden="1"/>
    <cellStyle name="Followed Hyperlink" xfId="40256" builtinId="9" hidden="1"/>
    <cellStyle name="Followed Hyperlink" xfId="40254" builtinId="9" hidden="1"/>
    <cellStyle name="Followed Hyperlink" xfId="40278" builtinId="9" hidden="1"/>
    <cellStyle name="Followed Hyperlink" xfId="40274" builtinId="9" hidden="1"/>
    <cellStyle name="Followed Hyperlink" xfId="40270" builtinId="9" hidden="1"/>
    <cellStyle name="Followed Hyperlink" xfId="40266" builtinId="9" hidden="1"/>
    <cellStyle name="Followed Hyperlink" xfId="40262" builtinId="9" hidden="1"/>
    <cellStyle name="Followed Hyperlink" xfId="40037" builtinId="9" hidden="1"/>
    <cellStyle name="Followed Hyperlink" xfId="40281" builtinId="9" hidden="1"/>
    <cellStyle name="Followed Hyperlink" xfId="40277" builtinId="9" hidden="1"/>
    <cellStyle name="Followed Hyperlink" xfId="40273" builtinId="9" hidden="1"/>
    <cellStyle name="Followed Hyperlink" xfId="40269" builtinId="9" hidden="1"/>
    <cellStyle name="Followed Hyperlink" xfId="40265" builtinId="9" hidden="1"/>
    <cellStyle name="Followed Hyperlink" xfId="40261" builtinId="9" hidden="1"/>
    <cellStyle name="Followed Hyperlink" xfId="40280" builtinId="9" hidden="1"/>
    <cellStyle name="Followed Hyperlink" xfId="40276" builtinId="9" hidden="1"/>
    <cellStyle name="Followed Hyperlink" xfId="40272" builtinId="9" hidden="1"/>
    <cellStyle name="Followed Hyperlink" xfId="40268" builtinId="9" hidden="1"/>
    <cellStyle name="Followed Hyperlink" xfId="40264" builtinId="9" hidden="1"/>
    <cellStyle name="Followed Hyperlink" xfId="40284" builtinId="9" hidden="1"/>
    <cellStyle name="Followed Hyperlink" xfId="40031" builtinId="9" hidden="1"/>
    <cellStyle name="Followed Hyperlink" xfId="40279" builtinId="9" hidden="1"/>
    <cellStyle name="Followed Hyperlink" xfId="40275" builtinId="9" hidden="1"/>
    <cellStyle name="Followed Hyperlink" xfId="40271" builtinId="9" hidden="1"/>
    <cellStyle name="Followed Hyperlink" xfId="40267" builtinId="9" hidden="1"/>
    <cellStyle name="Followed Hyperlink" xfId="40263" builtinId="9" hidden="1"/>
    <cellStyle name="Followed Hyperlink" xfId="40260" builtinId="9" hidden="1"/>
    <cellStyle name="Followed Hyperlink" xfId="40285" builtinId="9" hidden="1"/>
    <cellStyle name="Followed Hyperlink" xfId="40286" builtinId="9" hidden="1"/>
    <cellStyle name="Followed Hyperlink" xfId="40287" builtinId="9" hidden="1"/>
    <cellStyle name="Followed Hyperlink" xfId="40288" builtinId="9" hidden="1"/>
    <cellStyle name="Followed Hyperlink" xfId="40289" builtinId="9" hidden="1"/>
    <cellStyle name="Followed Hyperlink" xfId="40290" builtinId="9" hidden="1"/>
    <cellStyle name="Followed Hyperlink" xfId="40291" builtinId="9" hidden="1"/>
    <cellStyle name="Followed Hyperlink" xfId="40292" builtinId="9" hidden="1"/>
    <cellStyle name="Followed Hyperlink" xfId="40293" builtinId="9" hidden="1"/>
    <cellStyle name="Followed Hyperlink" xfId="40294" builtinId="9" hidden="1"/>
    <cellStyle name="Followed Hyperlink" xfId="40295" builtinId="9" hidden="1"/>
    <cellStyle name="Followed Hyperlink" xfId="40296" builtinId="9" hidden="1"/>
    <cellStyle name="Followed Hyperlink" xfId="40297" builtinId="9" hidden="1"/>
    <cellStyle name="Followed Hyperlink" xfId="40298" builtinId="9" hidden="1"/>
    <cellStyle name="Followed Hyperlink" xfId="40299" builtinId="9" hidden="1"/>
    <cellStyle name="Followed Hyperlink" xfId="40300" builtinId="9" hidden="1"/>
    <cellStyle name="Followed Hyperlink" xfId="40301" builtinId="9" hidden="1"/>
    <cellStyle name="Followed Hyperlink" xfId="40302" builtinId="9" hidden="1"/>
    <cellStyle name="Followed Hyperlink" xfId="40303" builtinId="9" hidden="1"/>
    <cellStyle name="Followed Hyperlink" xfId="40304" builtinId="9" hidden="1"/>
    <cellStyle name="Followed Hyperlink" xfId="40305" builtinId="9" hidden="1"/>
    <cellStyle name="Followed Hyperlink" xfId="40306" builtinId="9" hidden="1"/>
    <cellStyle name="Followed Hyperlink" xfId="40307" builtinId="9" hidden="1"/>
    <cellStyle name="Followed Hyperlink" xfId="40308" builtinId="9" hidden="1"/>
    <cellStyle name="Followed Hyperlink" xfId="40309" builtinId="9" hidden="1"/>
    <cellStyle name="Followed Hyperlink" xfId="40310" builtinId="9" hidden="1"/>
    <cellStyle name="Followed Hyperlink" xfId="40311" builtinId="9" hidden="1"/>
    <cellStyle name="Followed Hyperlink" xfId="40312" builtinId="9" hidden="1"/>
    <cellStyle name="Followed Hyperlink" xfId="40313" builtinId="9" hidden="1"/>
    <cellStyle name="Followed Hyperlink" xfId="40314" builtinId="9" hidden="1"/>
    <cellStyle name="Followed Hyperlink" xfId="40315" builtinId="9" hidden="1"/>
    <cellStyle name="Followed Hyperlink" xfId="40320" builtinId="9" hidden="1"/>
    <cellStyle name="Followed Hyperlink" xfId="40321" builtinId="9" hidden="1"/>
    <cellStyle name="Followed Hyperlink" xfId="40322" builtinId="9" hidden="1"/>
    <cellStyle name="Followed Hyperlink" xfId="40323" builtinId="9" hidden="1"/>
    <cellStyle name="Followed Hyperlink" xfId="40324" builtinId="9" hidden="1"/>
    <cellStyle name="Followed Hyperlink" xfId="40325" builtinId="9" hidden="1"/>
    <cellStyle name="Followed Hyperlink" xfId="40326" builtinId="9" hidden="1"/>
    <cellStyle name="Followed Hyperlink" xfId="40327" builtinId="9" hidden="1"/>
    <cellStyle name="Followed Hyperlink" xfId="40328" builtinId="9" hidden="1"/>
    <cellStyle name="Followed Hyperlink" xfId="40329" builtinId="9" hidden="1"/>
    <cellStyle name="Followed Hyperlink" xfId="40330" builtinId="9" hidden="1"/>
    <cellStyle name="Followed Hyperlink" xfId="40331" builtinId="9" hidden="1"/>
    <cellStyle name="Followed Hyperlink" xfId="40332" builtinId="9" hidden="1"/>
    <cellStyle name="Followed Hyperlink" xfId="40333" builtinId="9" hidden="1"/>
    <cellStyle name="Followed Hyperlink" xfId="40334" builtinId="9" hidden="1"/>
    <cellStyle name="Followed Hyperlink" xfId="40335" builtinId="9" hidden="1"/>
    <cellStyle name="Followed Hyperlink" xfId="40336" builtinId="9" hidden="1"/>
    <cellStyle name="Followed Hyperlink" xfId="40337" builtinId="9" hidden="1"/>
    <cellStyle name="Followed Hyperlink" xfId="40338" builtinId="9" hidden="1"/>
    <cellStyle name="Followed Hyperlink" xfId="40339" builtinId="9" hidden="1"/>
    <cellStyle name="Followed Hyperlink" xfId="40340" builtinId="9" hidden="1"/>
    <cellStyle name="Followed Hyperlink" xfId="40341" builtinId="9" hidden="1"/>
    <cellStyle name="Followed Hyperlink" xfId="40342" builtinId="9" hidden="1"/>
    <cellStyle name="Followed Hyperlink" xfId="40343" builtinId="9" hidden="1"/>
    <cellStyle name="Followed Hyperlink" xfId="40344" builtinId="9" hidden="1"/>
    <cellStyle name="Followed Hyperlink" xfId="40345" builtinId="9" hidden="1"/>
    <cellStyle name="Followed Hyperlink" xfId="40346" builtinId="9" hidden="1"/>
    <cellStyle name="Followed Hyperlink" xfId="40347" builtinId="9" hidden="1"/>
    <cellStyle name="Followed Hyperlink" xfId="40348" builtinId="9" hidden="1"/>
    <cellStyle name="Followed Hyperlink" xfId="40349" builtinId="9" hidden="1"/>
    <cellStyle name="Followed Hyperlink" xfId="40350" builtinId="9" hidden="1"/>
    <cellStyle name="Followed Hyperlink" xfId="40351" builtinId="9" hidden="1"/>
    <cellStyle name="Followed Hyperlink" xfId="40352" builtinId="9" hidden="1"/>
    <cellStyle name="Followed Hyperlink" xfId="40353" builtinId="9" hidden="1"/>
    <cellStyle name="Followed Hyperlink" xfId="40354" builtinId="9" hidden="1"/>
    <cellStyle name="Followed Hyperlink" xfId="40355" builtinId="9" hidden="1"/>
    <cellStyle name="Followed Hyperlink" xfId="40356" builtinId="9" hidden="1"/>
    <cellStyle name="Followed Hyperlink" xfId="40357" builtinId="9" hidden="1"/>
    <cellStyle name="Followed Hyperlink" xfId="40358" builtinId="9" hidden="1"/>
    <cellStyle name="Followed Hyperlink" xfId="40359" builtinId="9" hidden="1"/>
    <cellStyle name="Followed Hyperlink" xfId="40360" builtinId="9" hidden="1"/>
    <cellStyle name="Followed Hyperlink" xfId="40361" builtinId="9" hidden="1"/>
    <cellStyle name="Followed Hyperlink" xfId="40362" builtinId="9" hidden="1"/>
    <cellStyle name="Followed Hyperlink" xfId="40363" builtinId="9" hidden="1"/>
    <cellStyle name="Followed Hyperlink" xfId="40364" builtinId="9" hidden="1"/>
    <cellStyle name="Followed Hyperlink" xfId="40365" builtinId="9" hidden="1"/>
    <cellStyle name="Followed Hyperlink" xfId="40366" builtinId="9" hidden="1"/>
    <cellStyle name="Followed Hyperlink" xfId="40367" builtinId="9" hidden="1"/>
    <cellStyle name="Followed Hyperlink" xfId="40368" builtinId="9" hidden="1"/>
    <cellStyle name="Followed Hyperlink" xfId="40369" builtinId="9" hidden="1"/>
    <cellStyle name="Followed Hyperlink" xfId="40370" builtinId="9" hidden="1"/>
    <cellStyle name="Followed Hyperlink" xfId="40371" builtinId="9" hidden="1"/>
    <cellStyle name="Followed Hyperlink" xfId="40372" builtinId="9" hidden="1"/>
    <cellStyle name="Followed Hyperlink" xfId="40373" builtinId="9" hidden="1"/>
    <cellStyle name="Followed Hyperlink" xfId="40374" builtinId="9" hidden="1"/>
    <cellStyle name="Followed Hyperlink" xfId="40375" builtinId="9" hidden="1"/>
    <cellStyle name="Followed Hyperlink" xfId="40376" builtinId="9" hidden="1"/>
    <cellStyle name="Followed Hyperlink" xfId="40377" builtinId="9" hidden="1"/>
    <cellStyle name="Followed Hyperlink" xfId="40378" builtinId="9" hidden="1"/>
    <cellStyle name="Followed Hyperlink" xfId="40379" builtinId="9" hidden="1"/>
    <cellStyle name="Followed Hyperlink" xfId="40380" builtinId="9" hidden="1"/>
    <cellStyle name="Followed Hyperlink" xfId="40381" builtinId="9" hidden="1"/>
    <cellStyle name="Followed Hyperlink" xfId="40382" builtinId="9" hidden="1"/>
    <cellStyle name="Followed Hyperlink" xfId="40383" builtinId="9" hidden="1"/>
    <cellStyle name="Followed Hyperlink" xfId="40384" builtinId="9" hidden="1"/>
    <cellStyle name="Followed Hyperlink" xfId="40385" builtinId="9" hidden="1"/>
    <cellStyle name="Followed Hyperlink" xfId="40386" builtinId="9" hidden="1"/>
    <cellStyle name="Followed Hyperlink" xfId="40387" builtinId="9" hidden="1"/>
    <cellStyle name="Followed Hyperlink" xfId="40388" builtinId="9" hidden="1"/>
    <cellStyle name="Followed Hyperlink" xfId="40389" builtinId="9" hidden="1"/>
    <cellStyle name="Followed Hyperlink" xfId="40390" builtinId="9" hidden="1"/>
    <cellStyle name="Followed Hyperlink" xfId="40391" builtinId="9" hidden="1"/>
    <cellStyle name="Followed Hyperlink" xfId="36122" builtinId="9" hidden="1"/>
    <cellStyle name="Followed Hyperlink" xfId="36044" builtinId="9" hidden="1"/>
    <cellStyle name="Followed Hyperlink" xfId="40425" builtinId="9" hidden="1"/>
    <cellStyle name="Followed Hyperlink" xfId="39597" builtinId="9" hidden="1"/>
    <cellStyle name="Followed Hyperlink" xfId="38773" builtinId="9" hidden="1"/>
    <cellStyle name="Followed Hyperlink" xfId="37944" builtinId="9" hidden="1"/>
    <cellStyle name="Followed Hyperlink" xfId="35991" builtinId="9" hidden="1"/>
    <cellStyle name="Followed Hyperlink" xfId="40316" builtinId="9" hidden="1"/>
    <cellStyle name="Followed Hyperlink" xfId="39488" builtinId="9" hidden="1"/>
    <cellStyle name="Followed Hyperlink" xfId="38664" builtinId="9" hidden="1"/>
    <cellStyle name="Followed Hyperlink" xfId="37835" builtinId="9" hidden="1"/>
    <cellStyle name="Followed Hyperlink" xfId="37168" builtinId="9" hidden="1"/>
    <cellStyle name="Followed Hyperlink" xfId="36571" builtinId="9" hidden="1"/>
    <cellStyle name="Followed Hyperlink" xfId="35882" builtinId="9" hidden="1"/>
    <cellStyle name="Followed Hyperlink" xfId="40556" builtinId="9" hidden="1"/>
    <cellStyle name="Followed Hyperlink" xfId="39814" builtinId="9" hidden="1"/>
    <cellStyle name="Followed Hyperlink" xfId="38986" builtinId="9" hidden="1"/>
    <cellStyle name="Followed Hyperlink" xfId="38162" builtinId="9" hidden="1"/>
    <cellStyle name="Followed Hyperlink" xfId="37333" builtinId="9" hidden="1"/>
    <cellStyle name="Followed Hyperlink" xfId="36294" builtinId="9" hidden="1"/>
    <cellStyle name="Followed Hyperlink" xfId="40040" builtinId="9" hidden="1"/>
    <cellStyle name="Followed Hyperlink" xfId="39212" builtinId="9" hidden="1"/>
    <cellStyle name="Followed Hyperlink" xfId="38388" builtinId="9" hidden="1"/>
    <cellStyle name="Followed Hyperlink" xfId="37559" builtinId="9" hidden="1"/>
    <cellStyle name="Followed Hyperlink" xfId="39731" builtinId="9" hidden="1"/>
    <cellStyle name="Followed Hyperlink" xfId="38903" builtinId="9" hidden="1"/>
    <cellStyle name="Followed Hyperlink" xfId="38079" builtinId="9" hidden="1"/>
    <cellStyle name="Followed Hyperlink" xfId="36319" builtinId="9" hidden="1"/>
    <cellStyle name="Followed Hyperlink" xfId="36110" builtinId="9" hidden="1"/>
    <cellStyle name="Followed Hyperlink" xfId="40500" builtinId="9" hidden="1"/>
    <cellStyle name="Followed Hyperlink" xfId="39672" builtinId="9" hidden="1"/>
    <cellStyle name="Followed Hyperlink" xfId="38848" builtinId="9" hidden="1"/>
    <cellStyle name="Followed Hyperlink" xfId="38019" builtinId="9" hidden="1"/>
    <cellStyle name="Followed Hyperlink" xfId="37250" builtinId="9" hidden="1"/>
    <cellStyle name="Followed Hyperlink" xfId="36068" builtinId="9" hidden="1"/>
    <cellStyle name="Followed Hyperlink" xfId="35990" builtinId="9" hidden="1"/>
    <cellStyle name="Followed Hyperlink" xfId="40065" builtinId="9" hidden="1"/>
    <cellStyle name="Followed Hyperlink" xfId="39237" builtinId="9" hidden="1"/>
    <cellStyle name="Followed Hyperlink" xfId="38413" builtinId="9" hidden="1"/>
    <cellStyle name="Followed Hyperlink" xfId="37584" builtinId="9" hidden="1"/>
    <cellStyle name="Followed Hyperlink" xfId="36918" builtinId="9" hidden="1"/>
    <cellStyle name="Followed Hyperlink" xfId="36587" builtinId="9" hidden="1"/>
    <cellStyle name="Followed Hyperlink" xfId="35632" builtinId="9" hidden="1"/>
    <cellStyle name="Followed Hyperlink" xfId="39912" builtinId="9" hidden="1"/>
    <cellStyle name="Followed Hyperlink" xfId="39084" builtinId="9" hidden="1"/>
    <cellStyle name="Followed Hyperlink" xfId="38260" builtinId="9" hidden="1"/>
    <cellStyle name="Followed Hyperlink" xfId="37431" builtinId="9" hidden="1"/>
    <cellStyle name="Followed Hyperlink" xfId="36767" builtinId="9" hidden="1"/>
    <cellStyle name="Followed Hyperlink" xfId="36300" builtinId="9" hidden="1"/>
    <cellStyle name="Followed Hyperlink" xfId="40046" builtinId="9" hidden="1"/>
    <cellStyle name="Followed Hyperlink" xfId="39218" builtinId="9" hidden="1"/>
    <cellStyle name="Followed Hyperlink" xfId="38394" builtinId="9" hidden="1"/>
    <cellStyle name="Followed Hyperlink" xfId="37565" builtinId="9" hidden="1"/>
    <cellStyle name="Followed Hyperlink" xfId="36464" builtinId="9" hidden="1"/>
    <cellStyle name="Followed Hyperlink" xfId="40210" builtinId="9" hidden="1"/>
    <cellStyle name="Followed Hyperlink" xfId="39382" builtinId="9" hidden="1"/>
    <cellStyle name="Followed Hyperlink" xfId="38558" builtinId="9" hidden="1"/>
    <cellStyle name="Followed Hyperlink" xfId="37729" builtinId="9" hidden="1"/>
    <cellStyle name="Followed Hyperlink" xfId="36201" builtinId="9" hidden="1"/>
    <cellStyle name="Followed Hyperlink" xfId="31605" builtinId="9" hidden="1"/>
    <cellStyle name="Followed Hyperlink" xfId="36199" builtinId="9" hidden="1"/>
    <cellStyle name="Followed Hyperlink" xfId="36202" builtinId="9" hidden="1"/>
    <cellStyle name="Followed Hyperlink" xfId="40554" builtinId="9" hidden="1"/>
    <cellStyle name="Followed Hyperlink" xfId="36197" builtinId="9" hidden="1"/>
    <cellStyle name="Followed Hyperlink" xfId="40553" builtinId="9" hidden="1"/>
    <cellStyle name="Followed Hyperlink" xfId="40555" builtinId="9" hidden="1"/>
    <cellStyle name="Followed Hyperlink" xfId="36204" builtinId="9" hidden="1"/>
    <cellStyle name="Followed Hyperlink" xfId="36200" builtinId="9" hidden="1"/>
    <cellStyle name="Followed Hyperlink" xfId="40552" builtinId="9" hidden="1"/>
    <cellStyle name="Followed Hyperlink" xfId="37242" builtinId="9" hidden="1"/>
    <cellStyle name="Followed Hyperlink" xfId="36198" builtinId="9" hidden="1"/>
    <cellStyle name="Followed Hyperlink" xfId="36466" builtinId="9" hidden="1"/>
    <cellStyle name="Followed Hyperlink" xfId="35299" builtinId="9" hidden="1"/>
    <cellStyle name="Followed Hyperlink" xfId="36203" builtinId="9" hidden="1"/>
    <cellStyle name="Followed Hyperlink" xfId="36196" builtinId="9" hidden="1"/>
    <cellStyle name="Followed Hyperlink" xfId="39725" builtinId="9" hidden="1"/>
    <cellStyle name="Followed Hyperlink" xfId="38075" builtinId="9" hidden="1"/>
    <cellStyle name="Followed Hyperlink" xfId="36577" builtinId="9" hidden="1"/>
    <cellStyle name="Followed Hyperlink" xfId="36574" builtinId="9" hidden="1"/>
    <cellStyle name="Followed Hyperlink" xfId="36123" builtinId="9" hidden="1"/>
    <cellStyle name="Followed Hyperlink" xfId="40398" builtinId="9" hidden="1"/>
    <cellStyle name="Followed Hyperlink" xfId="39570" builtinId="9" hidden="1"/>
    <cellStyle name="Followed Hyperlink" xfId="38746" builtinId="9" hidden="1"/>
    <cellStyle name="Followed Hyperlink" xfId="37917" builtinId="9" hidden="1"/>
    <cellStyle name="Followed Hyperlink" xfId="36572" builtinId="9" hidden="1"/>
    <cellStyle name="Followed Hyperlink" xfId="35963" builtinId="9" hidden="1"/>
    <cellStyle name="Followed Hyperlink" xfId="40319" builtinId="9" hidden="1"/>
    <cellStyle name="Followed Hyperlink" xfId="39491" builtinId="9" hidden="1"/>
    <cellStyle name="Followed Hyperlink" xfId="38667" builtinId="9" hidden="1"/>
    <cellStyle name="Followed Hyperlink" xfId="36320" builtinId="9" hidden="1"/>
    <cellStyle name="Followed Hyperlink" xfId="36111" builtinId="9" hidden="1"/>
    <cellStyle name="Followed Hyperlink" xfId="40502" builtinId="9" hidden="1"/>
    <cellStyle name="Followed Hyperlink" xfId="39674" builtinId="9" hidden="1"/>
    <cellStyle name="Followed Hyperlink" xfId="38850" builtinId="9" hidden="1"/>
    <cellStyle name="Followed Hyperlink" xfId="38021" builtinId="9" hidden="1"/>
    <cellStyle name="Followed Hyperlink" xfId="37838" builtinId="9" hidden="1"/>
    <cellStyle name="Followed Hyperlink" xfId="36070" builtinId="9" hidden="1"/>
    <cellStyle name="Followed Hyperlink" xfId="35992" builtinId="9" hidden="1"/>
    <cellStyle name="Followed Hyperlink" xfId="40066" builtinId="9" hidden="1"/>
    <cellStyle name="Followed Hyperlink" xfId="39238" builtinId="9" hidden="1"/>
    <cellStyle name="Followed Hyperlink" xfId="38414" builtinId="9" hidden="1"/>
    <cellStyle name="Followed Hyperlink" xfId="37585" builtinId="9" hidden="1"/>
    <cellStyle name="Followed Hyperlink" xfId="36919" builtinId="9" hidden="1"/>
    <cellStyle name="Followed Hyperlink" xfId="37169" builtinId="9" hidden="1"/>
    <cellStyle name="Followed Hyperlink" xfId="35633" builtinId="9" hidden="1"/>
    <cellStyle name="Followed Hyperlink" xfId="39913" builtinId="9" hidden="1"/>
    <cellStyle name="Followed Hyperlink" xfId="39085" builtinId="9" hidden="1"/>
    <cellStyle name="Followed Hyperlink" xfId="38261" builtinId="9" hidden="1"/>
    <cellStyle name="Followed Hyperlink" xfId="37432" builtinId="9" hidden="1"/>
    <cellStyle name="Followed Hyperlink" xfId="36768" builtinId="9" hidden="1"/>
    <cellStyle name="Followed Hyperlink" xfId="39730" builtinId="9" hidden="1"/>
    <cellStyle name="Followed Hyperlink" xfId="38902" builtinId="9" hidden="1"/>
    <cellStyle name="Followed Hyperlink" xfId="38078" builtinId="9" hidden="1"/>
    <cellStyle name="Followed Hyperlink" xfId="37248" builtinId="9" hidden="1"/>
    <cellStyle name="Followed Hyperlink" xfId="36586" builtinId="9" hidden="1"/>
    <cellStyle name="Followed Hyperlink" xfId="35303" builtinId="9" hidden="1"/>
    <cellStyle name="Followed Hyperlink" xfId="39729" builtinId="9" hidden="1"/>
    <cellStyle name="Followed Hyperlink" xfId="38901" builtinId="9" hidden="1"/>
    <cellStyle name="Followed Hyperlink" xfId="38076" builtinId="9" hidden="1"/>
    <cellStyle name="Followed Hyperlink" xfId="37246" builtinId="9" hidden="1"/>
    <cellStyle name="Followed Hyperlink" xfId="36584" builtinId="9" hidden="1"/>
    <cellStyle name="Followed Hyperlink" xfId="35302" builtinId="9" hidden="1"/>
    <cellStyle name="Followed Hyperlink" xfId="39728" builtinId="9" hidden="1"/>
    <cellStyle name="Followed Hyperlink" xfId="38890" builtinId="9" hidden="1"/>
    <cellStyle name="Followed Hyperlink" xfId="38073" builtinId="9" hidden="1"/>
    <cellStyle name="Followed Hyperlink" xfId="37244" builtinId="9" hidden="1"/>
    <cellStyle name="Followed Hyperlink" xfId="36582" builtinId="9" hidden="1"/>
    <cellStyle name="Followed Hyperlink" xfId="35301" builtinId="9" hidden="1"/>
    <cellStyle name="Followed Hyperlink" xfId="39727" builtinId="9" hidden="1"/>
    <cellStyle name="Followed Hyperlink" xfId="38074" builtinId="9" hidden="1"/>
    <cellStyle name="Followed Hyperlink" xfId="36573" builtinId="9" hidden="1"/>
    <cellStyle name="Followed Hyperlink" xfId="36579" builtinId="9" hidden="1"/>
    <cellStyle name="Followed Hyperlink" xfId="35300" builtinId="9" hidden="1"/>
    <cellStyle name="Followed Hyperlink" xfId="39726" builtinId="9" hidden="1"/>
    <cellStyle name="Followed Hyperlink" xfId="36581" builtinId="9" hidden="1"/>
    <cellStyle name="Followed Hyperlink" xfId="37249" builtinId="9" hidden="1"/>
    <cellStyle name="Followed Hyperlink" xfId="36585" builtinId="9" hidden="1"/>
    <cellStyle name="Followed Hyperlink" xfId="36575" builtinId="9" hidden="1"/>
    <cellStyle name="Followed Hyperlink" xfId="30187" builtinId="9" hidden="1"/>
    <cellStyle name="Followed Hyperlink" xfId="38062" builtinId="9" hidden="1"/>
    <cellStyle name="Followed Hyperlink" xfId="38061" builtinId="9" hidden="1"/>
    <cellStyle name="Followed Hyperlink" xfId="39724" builtinId="9" hidden="1"/>
    <cellStyle name="Followed Hyperlink" xfId="38077" builtinId="9" hidden="1"/>
    <cellStyle name="Followed Hyperlink" xfId="37243" builtinId="9" hidden="1"/>
    <cellStyle name="Followed Hyperlink" xfId="40570" builtinId="9" hidden="1"/>
    <cellStyle name="Followed Hyperlink" xfId="40591" builtinId="9" hidden="1"/>
    <cellStyle name="Followed Hyperlink" xfId="40592" builtinId="9" hidden="1"/>
    <cellStyle name="Followed Hyperlink" xfId="40593" builtinId="9" hidden="1"/>
    <cellStyle name="Followed Hyperlink" xfId="40594" builtinId="9" hidden="1"/>
    <cellStyle name="Followed Hyperlink" xfId="40595" builtinId="9" hidden="1"/>
    <cellStyle name="Followed Hyperlink" xfId="40596" builtinId="9" hidden="1"/>
    <cellStyle name="Followed Hyperlink" xfId="40597" builtinId="9" hidden="1"/>
    <cellStyle name="Followed Hyperlink" xfId="40598" builtinId="9" hidden="1"/>
    <cellStyle name="Followed Hyperlink" xfId="40599" builtinId="9" hidden="1"/>
    <cellStyle name="Followed Hyperlink" xfId="40600" builtinId="9" hidden="1"/>
    <cellStyle name="Followed Hyperlink" xfId="40601" builtinId="9" hidden="1"/>
    <cellStyle name="Followed Hyperlink" xfId="40602" builtinId="9" hidden="1"/>
    <cellStyle name="Followed Hyperlink" xfId="40603" builtinId="9" hidden="1"/>
    <cellStyle name="Followed Hyperlink" xfId="40604" builtinId="9" hidden="1"/>
    <cellStyle name="Followed Hyperlink" xfId="40605" builtinId="9" hidden="1"/>
    <cellStyle name="Followed Hyperlink" xfId="40606" builtinId="9" hidden="1"/>
    <cellStyle name="Followed Hyperlink" xfId="40607" builtinId="9" hidden="1"/>
    <cellStyle name="Followed Hyperlink" xfId="40608" builtinId="9" hidden="1"/>
    <cellStyle name="Followed Hyperlink" xfId="40609" builtinId="9" hidden="1"/>
    <cellStyle name="Followed Hyperlink" xfId="40610" builtinId="9" hidden="1"/>
    <cellStyle name="Followed Hyperlink" xfId="40611" builtinId="9" hidden="1"/>
    <cellStyle name="Followed Hyperlink" xfId="40612" builtinId="9" hidden="1"/>
    <cellStyle name="Followed Hyperlink" xfId="40613" builtinId="9" hidden="1"/>
    <cellStyle name="Followed Hyperlink" xfId="40614" builtinId="9" hidden="1"/>
    <cellStyle name="Followed Hyperlink" xfId="40615" builtinId="9" hidden="1"/>
    <cellStyle name="Followed Hyperlink" xfId="40616" builtinId="9" hidden="1"/>
    <cellStyle name="Followed Hyperlink" xfId="40617" builtinId="9" hidden="1"/>
    <cellStyle name="Followed Hyperlink" xfId="40618" builtinId="9" hidden="1"/>
    <cellStyle name="Followed Hyperlink" xfId="40619" builtinId="9" hidden="1"/>
    <cellStyle name="Followed Hyperlink" xfId="40620" builtinId="9" hidden="1"/>
    <cellStyle name="Followed Hyperlink" xfId="40621" builtinId="9" hidden="1"/>
    <cellStyle name="Followed Hyperlink" xfId="40622" builtinId="9" hidden="1"/>
    <cellStyle name="Followed Hyperlink" xfId="40623" builtinId="9" hidden="1"/>
    <cellStyle name="Followed Hyperlink" xfId="40624" builtinId="9" hidden="1"/>
    <cellStyle name="Followed Hyperlink" xfId="40625" builtinId="9" hidden="1"/>
    <cellStyle name="Followed Hyperlink" xfId="40626" builtinId="9" hidden="1"/>
    <cellStyle name="Followed Hyperlink" xfId="40627" builtinId="9" hidden="1"/>
    <cellStyle name="Followed Hyperlink" xfId="40628" builtinId="9" hidden="1"/>
    <cellStyle name="Followed Hyperlink" xfId="40629" builtinId="9" hidden="1"/>
    <cellStyle name="Followed Hyperlink" xfId="40630" builtinId="9" hidden="1"/>
    <cellStyle name="Followed Hyperlink" xfId="40631" builtinId="9" hidden="1"/>
    <cellStyle name="Followed Hyperlink" xfId="40632" builtinId="9" hidden="1"/>
    <cellStyle name="Followed Hyperlink" xfId="40633" builtinId="9" hidden="1"/>
    <cellStyle name="Followed Hyperlink" xfId="40634" builtinId="9" hidden="1"/>
    <cellStyle name="Followed Hyperlink" xfId="40635" builtinId="9" hidden="1"/>
    <cellStyle name="Followed Hyperlink" xfId="40636" builtinId="9" hidden="1"/>
    <cellStyle name="Followed Hyperlink" xfId="40637" builtinId="9" hidden="1"/>
    <cellStyle name="Followed Hyperlink" xfId="40638" builtinId="9" hidden="1"/>
    <cellStyle name="Followed Hyperlink" xfId="40639" builtinId="9" hidden="1"/>
    <cellStyle name="Followed Hyperlink" xfId="40640" builtinId="9" hidden="1"/>
    <cellStyle name="Followed Hyperlink" xfId="40641" builtinId="9" hidden="1"/>
    <cellStyle name="Followed Hyperlink" xfId="40642" builtinId="9" hidden="1"/>
    <cellStyle name="Followed Hyperlink" xfId="40643" builtinId="9" hidden="1"/>
    <cellStyle name="Followed Hyperlink" xfId="40644" builtinId="9" hidden="1"/>
    <cellStyle name="Followed Hyperlink" xfId="40645" builtinId="9" hidden="1"/>
    <cellStyle name="Followed Hyperlink" xfId="40646" builtinId="9" hidden="1"/>
    <cellStyle name="Followed Hyperlink" xfId="40647" builtinId="9" hidden="1"/>
    <cellStyle name="Followed Hyperlink" xfId="40648" builtinId="9" hidden="1"/>
    <cellStyle name="Followed Hyperlink" xfId="40649" builtinId="9" hidden="1"/>
    <cellStyle name="Followed Hyperlink" xfId="40650" builtinId="9" hidden="1"/>
    <cellStyle name="Followed Hyperlink" xfId="40651" builtinId="9" hidden="1"/>
    <cellStyle name="Followed Hyperlink" xfId="40652" builtinId="9" hidden="1"/>
    <cellStyle name="Followed Hyperlink" xfId="40653" builtinId="9" hidden="1"/>
    <cellStyle name="Followed Hyperlink" xfId="40654" builtinId="9" hidden="1"/>
    <cellStyle name="Followed Hyperlink" xfId="40655" builtinId="9" hidden="1"/>
    <cellStyle name="Followed Hyperlink" xfId="40656" builtinId="9" hidden="1"/>
    <cellStyle name="Followed Hyperlink" xfId="40657" builtinId="9" hidden="1"/>
    <cellStyle name="Followed Hyperlink" xfId="40658" builtinId="9" hidden="1"/>
    <cellStyle name="Followed Hyperlink" xfId="40659" builtinId="9" hidden="1"/>
    <cellStyle name="Followed Hyperlink" xfId="40660" builtinId="9" hidden="1"/>
    <cellStyle name="Followed Hyperlink" xfId="40661" builtinId="9" hidden="1"/>
    <cellStyle name="Followed Hyperlink" xfId="40662" builtinId="9" hidden="1"/>
    <cellStyle name="Followed Hyperlink" xfId="40663" builtinId="9" hidden="1"/>
    <cellStyle name="Followed Hyperlink" xfId="40664" builtinId="9" hidden="1"/>
    <cellStyle name="Followed Hyperlink" xfId="40665" builtinId="9" hidden="1"/>
    <cellStyle name="Followed Hyperlink" xfId="40666" builtinId="9" hidden="1"/>
    <cellStyle name="Followed Hyperlink" xfId="40667" builtinId="9" hidden="1"/>
    <cellStyle name="Followed Hyperlink" xfId="40668" builtinId="9" hidden="1"/>
    <cellStyle name="Followed Hyperlink" xfId="40669" builtinId="9" hidden="1"/>
    <cellStyle name="Followed Hyperlink" xfId="40670" builtinId="9" hidden="1"/>
    <cellStyle name="Followed Hyperlink" xfId="40671" builtinId="9" hidden="1"/>
    <cellStyle name="Followed Hyperlink" xfId="40672" builtinId="9" hidden="1"/>
    <cellStyle name="Followed Hyperlink" xfId="40673" builtinId="9" hidden="1"/>
    <cellStyle name="Followed Hyperlink" xfId="40674" builtinId="9" hidden="1"/>
    <cellStyle name="Followed Hyperlink" xfId="40675" builtinId="9" hidden="1"/>
    <cellStyle name="Followed Hyperlink" xfId="40676" builtinId="9" hidden="1"/>
    <cellStyle name="Followed Hyperlink" xfId="40677" builtinId="9" hidden="1"/>
    <cellStyle name="Followed Hyperlink" xfId="40678" builtinId="9" hidden="1"/>
    <cellStyle name="Followed Hyperlink" xfId="40679" builtinId="9" hidden="1"/>
    <cellStyle name="Followed Hyperlink" xfId="40680" builtinId="9" hidden="1"/>
    <cellStyle name="Followed Hyperlink" xfId="40681" builtinId="9" hidden="1"/>
    <cellStyle name="Followed Hyperlink" xfId="40682" builtinId="9" hidden="1"/>
    <cellStyle name="Followed Hyperlink" xfId="40683" builtinId="9" hidden="1"/>
    <cellStyle name="Followed Hyperlink" xfId="40684" builtinId="9" hidden="1"/>
    <cellStyle name="Followed Hyperlink" xfId="40685" builtinId="9" hidden="1"/>
    <cellStyle name="Followed Hyperlink" xfId="40686" builtinId="9" hidden="1"/>
    <cellStyle name="Followed Hyperlink" xfId="40687" builtinId="9" hidden="1"/>
    <cellStyle name="Followed Hyperlink" xfId="40688" builtinId="9" hidden="1"/>
    <cellStyle name="Followed Hyperlink" xfId="40689" builtinId="9" hidden="1"/>
    <cellStyle name="Followed Hyperlink" xfId="40690" builtinId="9" hidden="1"/>
    <cellStyle name="Followed Hyperlink" xfId="40691" builtinId="9" hidden="1"/>
    <cellStyle name="Followed Hyperlink" xfId="40692" builtinId="9" hidden="1"/>
    <cellStyle name="Followed Hyperlink" xfId="40693" builtinId="9" hidden="1"/>
    <cellStyle name="Followed Hyperlink" xfId="40694" builtinId="9" hidden="1"/>
    <cellStyle name="Followed Hyperlink" xfId="40695" builtinId="9" hidden="1"/>
    <cellStyle name="Followed Hyperlink" xfId="40696" builtinId="9" hidden="1"/>
    <cellStyle name="Followed Hyperlink" xfId="40697" builtinId="9" hidden="1"/>
    <cellStyle name="Followed Hyperlink" xfId="40698" builtinId="9" hidden="1"/>
    <cellStyle name="Followed Hyperlink" xfId="40699" builtinId="9" hidden="1"/>
    <cellStyle name="Followed Hyperlink" xfId="40700" builtinId="9" hidden="1"/>
    <cellStyle name="Followed Hyperlink" xfId="40701" builtinId="9" hidden="1"/>
    <cellStyle name="Followed Hyperlink" xfId="40702" builtinId="9" hidden="1"/>
    <cellStyle name="Followed Hyperlink" xfId="40703" builtinId="9" hidden="1"/>
    <cellStyle name="Followed Hyperlink" xfId="40704" builtinId="9" hidden="1"/>
    <cellStyle name="Followed Hyperlink" xfId="40705" builtinId="9" hidden="1"/>
    <cellStyle name="Followed Hyperlink" xfId="40706" builtinId="9" hidden="1"/>
    <cellStyle name="Followed Hyperlink" xfId="40707" builtinId="9" hidden="1"/>
    <cellStyle name="Followed Hyperlink" xfId="40708" builtinId="9" hidden="1"/>
    <cellStyle name="Followed Hyperlink" xfId="40709" builtinId="9" hidden="1"/>
    <cellStyle name="Followed Hyperlink" xfId="40710" builtinId="9" hidden="1"/>
    <cellStyle name="Followed Hyperlink" xfId="40711" builtinId="9" hidden="1"/>
    <cellStyle name="Followed Hyperlink" xfId="40712" builtinId="9" hidden="1"/>
    <cellStyle name="Followed Hyperlink" xfId="40713" builtinId="9" hidden="1"/>
    <cellStyle name="Followed Hyperlink" xfId="40714" builtinId="9" hidden="1"/>
    <cellStyle name="Followed Hyperlink" xfId="40715" builtinId="9" hidden="1"/>
    <cellStyle name="Followed Hyperlink" xfId="40716" builtinId="9" hidden="1"/>
    <cellStyle name="Followed Hyperlink" xfId="40717" builtinId="9" hidden="1"/>
    <cellStyle name="Followed Hyperlink" xfId="40718" builtinId="9" hidden="1"/>
    <cellStyle name="Followed Hyperlink" xfId="40719" builtinId="9" hidden="1"/>
    <cellStyle name="Followed Hyperlink" xfId="40720" builtinId="9" hidden="1"/>
    <cellStyle name="Followed Hyperlink" xfId="40721" builtinId="9" hidden="1"/>
    <cellStyle name="Followed Hyperlink" xfId="40722" builtinId="9" hidden="1"/>
    <cellStyle name="Followed Hyperlink" xfId="40723" builtinId="9" hidden="1"/>
    <cellStyle name="Followed Hyperlink" xfId="40724" builtinId="9" hidden="1"/>
    <cellStyle name="Followed Hyperlink" xfId="40725" builtinId="9" hidden="1"/>
    <cellStyle name="Followed Hyperlink" xfId="40726" builtinId="9" hidden="1"/>
    <cellStyle name="Followed Hyperlink" xfId="40727" builtinId="9" hidden="1"/>
    <cellStyle name="Followed Hyperlink" xfId="40728" builtinId="9" hidden="1"/>
    <cellStyle name="Followed Hyperlink" xfId="40729" builtinId="9" hidden="1"/>
    <cellStyle name="Followed Hyperlink" xfId="40730" builtinId="9" hidden="1"/>
    <cellStyle name="Followed Hyperlink" xfId="40731" builtinId="9" hidden="1"/>
    <cellStyle name="Followed Hyperlink" xfId="40732" builtinId="9" hidden="1"/>
    <cellStyle name="Followed Hyperlink" xfId="40733" builtinId="9" hidden="1"/>
    <cellStyle name="Followed Hyperlink" xfId="40734" builtinId="9" hidden="1"/>
    <cellStyle name="Followed Hyperlink" xfId="36580" builtinId="9" hidden="1"/>
    <cellStyle name="Followed Hyperlink" xfId="40557" builtinId="9" hidden="1"/>
    <cellStyle name="Followed Hyperlink" xfId="40560" builtinId="9" hidden="1"/>
    <cellStyle name="Followed Hyperlink" xfId="36583" builtinId="9" hidden="1"/>
    <cellStyle name="Followed Hyperlink" xfId="37245" builtinId="9" hidden="1"/>
    <cellStyle name="Followed Hyperlink" xfId="40564" builtinId="9" hidden="1"/>
    <cellStyle name="Followed Hyperlink" xfId="36578" builtinId="9" hidden="1"/>
    <cellStyle name="Followed Hyperlink" xfId="40566" builtinId="9" hidden="1"/>
    <cellStyle name="Followed Hyperlink" xfId="40567" builtinId="9" hidden="1"/>
    <cellStyle name="Followed Hyperlink" xfId="40561" builtinId="9" hidden="1"/>
    <cellStyle name="Followed Hyperlink" xfId="40558" builtinId="9" hidden="1"/>
    <cellStyle name="Followed Hyperlink" xfId="40563" builtinId="9" hidden="1"/>
    <cellStyle name="Followed Hyperlink" xfId="40588" builtinId="9" hidden="1"/>
    <cellStyle name="Followed Hyperlink" xfId="40581" builtinId="9" hidden="1"/>
    <cellStyle name="Followed Hyperlink" xfId="40574" builtinId="9" hidden="1"/>
    <cellStyle name="Followed Hyperlink" xfId="40590" builtinId="9" hidden="1"/>
    <cellStyle name="Followed Hyperlink" xfId="40579" builtinId="9" hidden="1"/>
    <cellStyle name="Followed Hyperlink" xfId="40562" builtinId="9" hidden="1"/>
    <cellStyle name="Followed Hyperlink" xfId="40576" builtinId="9" hidden="1"/>
    <cellStyle name="Followed Hyperlink" xfId="36576" builtinId="9" hidden="1"/>
    <cellStyle name="Followed Hyperlink" xfId="40585" builtinId="9" hidden="1"/>
    <cellStyle name="Followed Hyperlink" xfId="40578" builtinId="9" hidden="1"/>
    <cellStyle name="Followed Hyperlink" xfId="37247" builtinId="9" hidden="1"/>
    <cellStyle name="Followed Hyperlink" xfId="40583" builtinId="9" hidden="1"/>
    <cellStyle name="Followed Hyperlink" xfId="40580" builtinId="9" hidden="1"/>
    <cellStyle name="Followed Hyperlink" xfId="40573" builtinId="9" hidden="1"/>
    <cellStyle name="Followed Hyperlink" xfId="40589" builtinId="9" hidden="1"/>
    <cellStyle name="Followed Hyperlink" xfId="40582" builtinId="9" hidden="1"/>
    <cellStyle name="Followed Hyperlink" xfId="40572" builtinId="9" hidden="1"/>
    <cellStyle name="Followed Hyperlink" xfId="40584" builtinId="9" hidden="1"/>
    <cellStyle name="Followed Hyperlink" xfId="40577" builtinId="9" hidden="1"/>
    <cellStyle name="Followed Hyperlink" xfId="40571" builtinId="9" hidden="1"/>
    <cellStyle name="Followed Hyperlink" xfId="40586" builtinId="9" hidden="1"/>
    <cellStyle name="Followed Hyperlink" xfId="40575" builtinId="9" hidden="1"/>
    <cellStyle name="Followed Hyperlink" xfId="40587" builtinId="9" hidden="1"/>
    <cellStyle name="Followed Hyperlink" xfId="40735" builtinId="9" hidden="1"/>
    <cellStyle name="Followed Hyperlink" xfId="40736" builtinId="9" hidden="1"/>
    <cellStyle name="Followed Hyperlink" xfId="40737" builtinId="9" hidden="1"/>
    <cellStyle name="Followed Hyperlink" xfId="40738" builtinId="9" hidden="1"/>
    <cellStyle name="Followed Hyperlink" xfId="40739" builtinId="9" hidden="1"/>
    <cellStyle name="Followed Hyperlink" xfId="40740" builtinId="9" hidden="1"/>
    <cellStyle name="Followed Hyperlink" xfId="40741" builtinId="9" hidden="1"/>
    <cellStyle name="Followed Hyperlink" xfId="40742" builtinId="9" hidden="1"/>
    <cellStyle name="Followed Hyperlink" xfId="40743" builtinId="9" hidden="1"/>
    <cellStyle name="Followed Hyperlink" xfId="40744" builtinId="9" hidden="1"/>
    <cellStyle name="Followed Hyperlink" xfId="40745" builtinId="9" hidden="1"/>
    <cellStyle name="Followed Hyperlink" xfId="40746" builtinId="9" hidden="1"/>
    <cellStyle name="Followed Hyperlink" xfId="40747" builtinId="9" hidden="1"/>
    <cellStyle name="Followed Hyperlink" xfId="40748" builtinId="9" hidden="1"/>
    <cellStyle name="Followed Hyperlink" xfId="40749" builtinId="9" hidden="1"/>
    <cellStyle name="Followed Hyperlink" xfId="40750" builtinId="9" hidden="1"/>
    <cellStyle name="Followed Hyperlink" xfId="40751" builtinId="9" hidden="1"/>
    <cellStyle name="Followed Hyperlink" xfId="40752" builtinId="9" hidden="1"/>
    <cellStyle name="Followed Hyperlink" xfId="40753" builtinId="9" hidden="1"/>
    <cellStyle name="Followed Hyperlink" xfId="40754" builtinId="9" hidden="1"/>
    <cellStyle name="Followed Hyperlink" xfId="40755" builtinId="9" hidden="1"/>
    <cellStyle name="Followed Hyperlink" xfId="40756" builtinId="9" hidden="1"/>
    <cellStyle name="Followed Hyperlink" xfId="40758" builtinId="9" hidden="1"/>
    <cellStyle name="Followed Hyperlink" xfId="40759" builtinId="9" hidden="1"/>
    <cellStyle name="Followed Hyperlink" xfId="40760" builtinId="9" hidden="1"/>
    <cellStyle name="Followed Hyperlink" xfId="40761" builtinId="9" hidden="1"/>
    <cellStyle name="Followed Hyperlink" xfId="40762" builtinId="9" hidden="1"/>
    <cellStyle name="Followed Hyperlink" xfId="40763" builtinId="9" hidden="1"/>
    <cellStyle name="Followed Hyperlink" xfId="40764" builtinId="9" hidden="1"/>
    <cellStyle name="Followed Hyperlink" xfId="40765" builtinId="9" hidden="1"/>
    <cellStyle name="Followed Hyperlink" xfId="40766" builtinId="9" hidden="1"/>
    <cellStyle name="Followed Hyperlink" xfId="40767" builtinId="9" hidden="1"/>
    <cellStyle name="Followed Hyperlink" xfId="40768" builtinId="9" hidden="1"/>
    <cellStyle name="Followed Hyperlink" xfId="40769" builtinId="9" hidden="1"/>
    <cellStyle name="Followed Hyperlink" xfId="40770" builtinId="9" hidden="1"/>
    <cellStyle name="Followed Hyperlink" xfId="40771" builtinId="9" hidden="1"/>
    <cellStyle name="Followed Hyperlink" xfId="40806" builtinId="9" hidden="1"/>
    <cellStyle name="Followed Hyperlink" xfId="40805" builtinId="9" hidden="1"/>
    <cellStyle name="Followed Hyperlink" xfId="40568" builtinId="9" hidden="1"/>
    <cellStyle name="Followed Hyperlink" xfId="40569" builtinId="9" hidden="1"/>
    <cellStyle name="Followed Hyperlink" xfId="40780" builtinId="9" hidden="1"/>
    <cellStyle name="Followed Hyperlink" xfId="40778" builtinId="9" hidden="1"/>
    <cellStyle name="Followed Hyperlink" xfId="40757" builtinId="9" hidden="1"/>
    <cellStyle name="Followed Hyperlink" xfId="40775" builtinId="9" hidden="1"/>
    <cellStyle name="Followed Hyperlink" xfId="40774" builtinId="9" hidden="1"/>
    <cellStyle name="Followed Hyperlink" xfId="40773" builtinId="9" hidden="1"/>
    <cellStyle name="Followed Hyperlink" xfId="40772" builtinId="9" hidden="1"/>
    <cellStyle name="Followed Hyperlink" xfId="40776" builtinId="9" hidden="1"/>
    <cellStyle name="Followed Hyperlink" xfId="40782" builtinId="9" hidden="1"/>
    <cellStyle name="Followed Hyperlink" xfId="40781" builtinId="9" hidden="1"/>
    <cellStyle name="Followed Hyperlink" xfId="40779" builtinId="9" hidden="1"/>
    <cellStyle name="Followed Hyperlink" xfId="40777" builtinId="9" hidden="1"/>
    <cellStyle name="Followed Hyperlink" xfId="40801" builtinId="9" hidden="1"/>
    <cellStyle name="Followed Hyperlink" xfId="40797" builtinId="9" hidden="1"/>
    <cellStyle name="Followed Hyperlink" xfId="40793" builtinId="9" hidden="1"/>
    <cellStyle name="Followed Hyperlink" xfId="40789" builtinId="9" hidden="1"/>
    <cellStyle name="Followed Hyperlink" xfId="40785" builtinId="9" hidden="1"/>
    <cellStyle name="Followed Hyperlink" xfId="40565" builtinId="9" hidden="1"/>
    <cellStyle name="Followed Hyperlink" xfId="40804" builtinId="9" hidden="1"/>
    <cellStyle name="Followed Hyperlink" xfId="40800" builtinId="9" hidden="1"/>
    <cellStyle name="Followed Hyperlink" xfId="40796" builtinId="9" hidden="1"/>
    <cellStyle name="Followed Hyperlink" xfId="40792" builtinId="9" hidden="1"/>
    <cellStyle name="Followed Hyperlink" xfId="40788" builtinId="9" hidden="1"/>
    <cellStyle name="Followed Hyperlink" xfId="40784" builtinId="9" hidden="1"/>
    <cellStyle name="Followed Hyperlink" xfId="40803" builtinId="9" hidden="1"/>
    <cellStyle name="Followed Hyperlink" xfId="40799" builtinId="9" hidden="1"/>
    <cellStyle name="Followed Hyperlink" xfId="40795" builtinId="9" hidden="1"/>
    <cellStyle name="Followed Hyperlink" xfId="40791" builtinId="9" hidden="1"/>
    <cellStyle name="Followed Hyperlink" xfId="40787" builtinId="9" hidden="1"/>
    <cellStyle name="Followed Hyperlink" xfId="40807" builtinId="9" hidden="1"/>
    <cellStyle name="Followed Hyperlink" xfId="40559" builtinId="9" hidden="1"/>
    <cellStyle name="Followed Hyperlink" xfId="40802" builtinId="9" hidden="1"/>
    <cellStyle name="Followed Hyperlink" xfId="40798" builtinId="9" hidden="1"/>
    <cellStyle name="Followed Hyperlink" xfId="40794" builtinId="9" hidden="1"/>
    <cellStyle name="Followed Hyperlink" xfId="40790" builtinId="9" hidden="1"/>
    <cellStyle name="Followed Hyperlink" xfId="40786" builtinId="9" hidden="1"/>
    <cellStyle name="Followed Hyperlink" xfId="40783" builtinId="9" hidden="1"/>
    <cellStyle name="Followed Hyperlink" xfId="40808" builtinId="9" hidden="1"/>
    <cellStyle name="Followed Hyperlink" xfId="40809" builtinId="9" hidden="1"/>
    <cellStyle name="Followed Hyperlink" xfId="40810" builtinId="9" hidden="1"/>
    <cellStyle name="Followed Hyperlink" xfId="40811" builtinId="9" hidden="1"/>
    <cellStyle name="Followed Hyperlink" xfId="40812" builtinId="9" hidden="1"/>
    <cellStyle name="Followed Hyperlink" xfId="40813" builtinId="9" hidden="1"/>
    <cellStyle name="Followed Hyperlink" xfId="40814" builtinId="9" hidden="1"/>
    <cellStyle name="Followed Hyperlink" xfId="40815" builtinId="9" hidden="1"/>
    <cellStyle name="Followed Hyperlink" xfId="40816" builtinId="9" hidden="1"/>
    <cellStyle name="Followed Hyperlink" xfId="40817" builtinId="9" hidden="1"/>
    <cellStyle name="Followed Hyperlink" xfId="40818" builtinId="9" hidden="1"/>
    <cellStyle name="Followed Hyperlink" xfId="40819" builtinId="9" hidden="1"/>
    <cellStyle name="Followed Hyperlink" xfId="40820" builtinId="9" hidden="1"/>
    <cellStyle name="Followed Hyperlink" xfId="40821" builtinId="9" hidden="1"/>
    <cellStyle name="Followed Hyperlink" xfId="40822" builtinId="9" hidden="1"/>
    <cellStyle name="Followed Hyperlink" xfId="40823" builtinId="9" hidden="1"/>
    <cellStyle name="Followed Hyperlink" xfId="40824" builtinId="9" hidden="1"/>
    <cellStyle name="Followed Hyperlink" xfId="40825" builtinId="9" hidden="1"/>
    <cellStyle name="Followed Hyperlink" xfId="40826" builtinId="9" hidden="1"/>
    <cellStyle name="Followed Hyperlink" xfId="40827" builtinId="9" hidden="1"/>
    <cellStyle name="Followed Hyperlink" xfId="40828" builtinId="9" hidden="1"/>
    <cellStyle name="Followed Hyperlink" xfId="40829" builtinId="9" hidden="1"/>
    <cellStyle name="Followed Hyperlink" xfId="40830" builtinId="9" hidden="1"/>
    <cellStyle name="Followed Hyperlink" xfId="40831" builtinId="9" hidden="1"/>
    <cellStyle name="Followed Hyperlink" xfId="40832" builtinId="9" hidden="1"/>
    <cellStyle name="Followed Hyperlink" xfId="40833" builtinId="9" hidden="1"/>
    <cellStyle name="Followed Hyperlink" xfId="40834" builtinId="9" hidden="1"/>
    <cellStyle name="Followed Hyperlink" xfId="40835" builtinId="9" hidden="1"/>
    <cellStyle name="Followed Hyperlink" xfId="40836" builtinId="9" hidden="1"/>
    <cellStyle name="Followed Hyperlink" xfId="40837" builtinId="9" hidden="1"/>
    <cellStyle name="Followed Hyperlink" xfId="40838" builtinId="9" hidden="1"/>
    <cellStyle name="Followed Hyperlink" xfId="40841" builtinId="9" hidden="1"/>
    <cellStyle name="Followed Hyperlink" xfId="40842" builtinId="9" hidden="1"/>
    <cellStyle name="Followed Hyperlink" xfId="40843" builtinId="9" hidden="1"/>
    <cellStyle name="Followed Hyperlink" xfId="40844" builtinId="9" hidden="1"/>
    <cellStyle name="Followed Hyperlink" xfId="40845" builtinId="9" hidden="1"/>
    <cellStyle name="Followed Hyperlink" xfId="40846" builtinId="9" hidden="1"/>
    <cellStyle name="Followed Hyperlink" xfId="40847" builtinId="9" hidden="1"/>
    <cellStyle name="Followed Hyperlink" xfId="40848" builtinId="9" hidden="1"/>
    <cellStyle name="Followed Hyperlink" xfId="40849" builtinId="9" hidden="1"/>
    <cellStyle name="Followed Hyperlink" xfId="40850" builtinId="9" hidden="1"/>
    <cellStyle name="Followed Hyperlink" xfId="40851" builtinId="9" hidden="1"/>
    <cellStyle name="Followed Hyperlink" xfId="40852" builtinId="9" hidden="1"/>
    <cellStyle name="Followed Hyperlink" xfId="40853" builtinId="9" hidden="1"/>
    <cellStyle name="Followed Hyperlink" xfId="40854" builtinId="9" hidden="1"/>
    <cellStyle name="Followed Hyperlink" xfId="40855" builtinId="9" hidden="1"/>
    <cellStyle name="Followed Hyperlink" xfId="40856" builtinId="9" hidden="1"/>
    <cellStyle name="Followed Hyperlink" xfId="40857" builtinId="9" hidden="1"/>
    <cellStyle name="Followed Hyperlink" xfId="40858" builtinId="9" hidden="1"/>
    <cellStyle name="Followed Hyperlink" xfId="40859" builtinId="9" hidden="1"/>
    <cellStyle name="Followed Hyperlink" xfId="40860" builtinId="9" hidden="1"/>
    <cellStyle name="Followed Hyperlink" xfId="40861" builtinId="9" hidden="1"/>
    <cellStyle name="Followed Hyperlink" xfId="40862" builtinId="9" hidden="1"/>
    <cellStyle name="Followed Hyperlink" xfId="40863" builtinId="9" hidden="1"/>
    <cellStyle name="Followed Hyperlink" xfId="40864" builtinId="9" hidden="1"/>
    <cellStyle name="Followed Hyperlink" xfId="40865" builtinId="9" hidden="1"/>
    <cellStyle name="Followed Hyperlink" xfId="40866" builtinId="9" hidden="1"/>
    <cellStyle name="Followed Hyperlink" xfId="40867" builtinId="9" hidden="1"/>
    <cellStyle name="Followed Hyperlink" xfId="40868" builtinId="9" hidden="1"/>
    <cellStyle name="Followed Hyperlink" xfId="40869" builtinId="9" hidden="1"/>
    <cellStyle name="Followed Hyperlink" xfId="40870" builtinId="9" hidden="1"/>
    <cellStyle name="Followed Hyperlink" xfId="40871" builtinId="9" hidden="1"/>
    <cellStyle name="Followed Hyperlink" xfId="40872" builtinId="9" hidden="1"/>
    <cellStyle name="Followed Hyperlink" xfId="40873" builtinId="9" hidden="1"/>
    <cellStyle name="Followed Hyperlink" xfId="40874" builtinId="9" hidden="1"/>
    <cellStyle name="Followed Hyperlink" xfId="40875" builtinId="9" hidden="1"/>
    <cellStyle name="Followed Hyperlink" xfId="40876" builtinId="9" hidden="1"/>
    <cellStyle name="Followed Hyperlink" xfId="40877" builtinId="9" hidden="1"/>
    <cellStyle name="Followed Hyperlink" xfId="40878" builtinId="9" hidden="1"/>
    <cellStyle name="Followed Hyperlink" xfId="40879" builtinId="9" hidden="1"/>
    <cellStyle name="Followed Hyperlink" xfId="40880" builtinId="9" hidden="1"/>
    <cellStyle name="Followed Hyperlink" xfId="40881" builtinId="9" hidden="1"/>
    <cellStyle name="Followed Hyperlink" xfId="40882" builtinId="9" hidden="1"/>
    <cellStyle name="Followed Hyperlink" xfId="40883" builtinId="9" hidden="1"/>
    <cellStyle name="Followed Hyperlink" xfId="40884" builtinId="9" hidden="1"/>
    <cellStyle name="Followed Hyperlink" xfId="40885" builtinId="9" hidden="1"/>
    <cellStyle name="Followed Hyperlink" xfId="40886" builtinId="9" hidden="1"/>
    <cellStyle name="Followed Hyperlink" xfId="40887" builtinId="9" hidden="1"/>
    <cellStyle name="Followed Hyperlink" xfId="40888" builtinId="9" hidden="1"/>
    <cellStyle name="Followed Hyperlink" xfId="40889" builtinId="9" hidden="1"/>
    <cellStyle name="Followed Hyperlink" xfId="40890" builtinId="9" hidden="1"/>
    <cellStyle name="Followed Hyperlink" xfId="40891" builtinId="9" hidden="1"/>
    <cellStyle name="Followed Hyperlink" xfId="40892" builtinId="9" hidden="1"/>
    <cellStyle name="Followed Hyperlink" xfId="40893" builtinId="9" hidden="1"/>
    <cellStyle name="Followed Hyperlink" xfId="40894" builtinId="9" hidden="1"/>
    <cellStyle name="Followed Hyperlink" xfId="40895" builtinId="9" hidden="1"/>
    <cellStyle name="Followed Hyperlink" xfId="40896" builtinId="9" hidden="1"/>
    <cellStyle name="Followed Hyperlink" xfId="40897" builtinId="9" hidden="1"/>
    <cellStyle name="Followed Hyperlink" xfId="40898" builtinId="9" hidden="1"/>
    <cellStyle name="Followed Hyperlink" xfId="40899" builtinId="9" hidden="1"/>
    <cellStyle name="Followed Hyperlink" xfId="40900" builtinId="9" hidden="1"/>
    <cellStyle name="Followed Hyperlink" xfId="40901" builtinId="9" hidden="1"/>
    <cellStyle name="Followed Hyperlink" xfId="40902" builtinId="9" hidden="1"/>
    <cellStyle name="Followed Hyperlink" xfId="40903" builtinId="9" hidden="1"/>
    <cellStyle name="Followed Hyperlink" xfId="40904" builtinId="9" hidden="1"/>
    <cellStyle name="Followed Hyperlink" xfId="40905" builtinId="9" hidden="1"/>
    <cellStyle name="Followed Hyperlink" xfId="40906" builtinId="9" hidden="1"/>
    <cellStyle name="Followed Hyperlink" xfId="40907" builtinId="9" hidden="1"/>
    <cellStyle name="Followed Hyperlink" xfId="40908" builtinId="9" hidden="1"/>
    <cellStyle name="Followed Hyperlink" xfId="40909" builtinId="9" hidden="1"/>
    <cellStyle name="Followed Hyperlink" xfId="40910" builtinId="9" hidden="1"/>
    <cellStyle name="Followed Hyperlink" xfId="40911" builtinId="9" hidden="1"/>
    <cellStyle name="Followed Hyperlink" xfId="40912" builtinId="9" hidden="1"/>
    <cellStyle name="Followed Hyperlink" xfId="40946" builtinId="9" hidden="1"/>
    <cellStyle name="Followed Hyperlink" xfId="40947" builtinId="9" hidden="1"/>
    <cellStyle name="Followed Hyperlink" xfId="40948" builtinId="9" hidden="1"/>
    <cellStyle name="Followed Hyperlink" xfId="40949" builtinId="9" hidden="1"/>
    <cellStyle name="Followed Hyperlink" xfId="40950" builtinId="9" hidden="1"/>
    <cellStyle name="Followed Hyperlink" xfId="40951" builtinId="9" hidden="1"/>
    <cellStyle name="Followed Hyperlink" xfId="40952" builtinId="9" hidden="1"/>
    <cellStyle name="Followed Hyperlink" xfId="40953" builtinId="9" hidden="1"/>
    <cellStyle name="Followed Hyperlink" xfId="40954" builtinId="9" hidden="1"/>
    <cellStyle name="Followed Hyperlink" xfId="40955" builtinId="9" hidden="1"/>
    <cellStyle name="Followed Hyperlink" xfId="40956" builtinId="9" hidden="1"/>
    <cellStyle name="Followed Hyperlink" xfId="40957" builtinId="9" hidden="1"/>
    <cellStyle name="Followed Hyperlink" xfId="40958" builtinId="9" hidden="1"/>
    <cellStyle name="Followed Hyperlink" xfId="40959" builtinId="9" hidden="1"/>
    <cellStyle name="Followed Hyperlink" xfId="40960" builtinId="9" hidden="1"/>
    <cellStyle name="Followed Hyperlink" xfId="40961" builtinId="9" hidden="1"/>
    <cellStyle name="Followed Hyperlink" xfId="40962" builtinId="9" hidden="1"/>
    <cellStyle name="Followed Hyperlink" xfId="40963" builtinId="9" hidden="1"/>
    <cellStyle name="Followed Hyperlink" xfId="40964" builtinId="9" hidden="1"/>
    <cellStyle name="Followed Hyperlink" xfId="40965" builtinId="9" hidden="1"/>
    <cellStyle name="Followed Hyperlink" xfId="40966" builtinId="9" hidden="1"/>
    <cellStyle name="Followed Hyperlink" xfId="40967" builtinId="9" hidden="1"/>
    <cellStyle name="Followed Hyperlink" xfId="40968" builtinId="9" hidden="1"/>
    <cellStyle name="Followed Hyperlink" xfId="40969" builtinId="9" hidden="1"/>
    <cellStyle name="Followed Hyperlink" xfId="40970" builtinId="9" hidden="1"/>
    <cellStyle name="Followed Hyperlink" xfId="40971" builtinId="9" hidden="1"/>
    <cellStyle name="Followed Hyperlink" xfId="40972" builtinId="9" hidden="1"/>
    <cellStyle name="Followed Hyperlink" xfId="40973" builtinId="9" hidden="1"/>
    <cellStyle name="Followed Hyperlink" xfId="40974" builtinId="9" hidden="1"/>
    <cellStyle name="Followed Hyperlink" xfId="40975" builtinId="9" hidden="1"/>
    <cellStyle name="Followed Hyperlink" xfId="40976" builtinId="9" hidden="1"/>
    <cellStyle name="Followed Hyperlink" xfId="40977" builtinId="9" hidden="1"/>
    <cellStyle name="Followed Hyperlink" xfId="40978" builtinId="9" hidden="1"/>
    <cellStyle name="Followed Hyperlink" xfId="40979" builtinId="9" hidden="1"/>
    <cellStyle name="Followed Hyperlink" xfId="40980" builtinId="9" hidden="1"/>
    <cellStyle name="Followed Hyperlink" xfId="40981" builtinId="9" hidden="1"/>
    <cellStyle name="Followed Hyperlink" xfId="40982" builtinId="9" hidden="1"/>
    <cellStyle name="Followed Hyperlink" xfId="40983" builtinId="9" hidden="1"/>
    <cellStyle name="Followed Hyperlink" xfId="40984" builtinId="9" hidden="1"/>
    <cellStyle name="Followed Hyperlink" xfId="40985" builtinId="9" hidden="1"/>
    <cellStyle name="Followed Hyperlink" xfId="40986" builtinId="9" hidden="1"/>
    <cellStyle name="Followed Hyperlink" xfId="40987" builtinId="9" hidden="1"/>
    <cellStyle name="Followed Hyperlink" xfId="40988" builtinId="9" hidden="1"/>
    <cellStyle name="Followed Hyperlink" xfId="40989" builtinId="9" hidden="1"/>
    <cellStyle name="Followed Hyperlink" xfId="40990" builtinId="9" hidden="1"/>
    <cellStyle name="Followed Hyperlink" xfId="40991" builtinId="9" hidden="1"/>
    <cellStyle name="Followed Hyperlink" xfId="40992" builtinId="9" hidden="1"/>
    <cellStyle name="Followed Hyperlink" xfId="40993" builtinId="9" hidden="1"/>
    <cellStyle name="Followed Hyperlink" xfId="40994" builtinId="9" hidden="1"/>
    <cellStyle name="Followed Hyperlink" xfId="40995" builtinId="9" hidden="1"/>
    <cellStyle name="Followed Hyperlink" xfId="40996" builtinId="9" hidden="1"/>
    <cellStyle name="Followed Hyperlink" xfId="40997" builtinId="9" hidden="1"/>
    <cellStyle name="Followed Hyperlink" xfId="40998" builtinId="9" hidden="1"/>
    <cellStyle name="Followed Hyperlink" xfId="40999" builtinId="9" hidden="1"/>
    <cellStyle name="Followed Hyperlink" xfId="41000" builtinId="9" hidden="1"/>
    <cellStyle name="Followed Hyperlink" xfId="41001" builtinId="9" hidden="1"/>
    <cellStyle name="Followed Hyperlink" xfId="41002" builtinId="9" hidden="1"/>
    <cellStyle name="Followed Hyperlink" xfId="41003" builtinId="9" hidden="1"/>
    <cellStyle name="Followed Hyperlink" xfId="41004" builtinId="9" hidden="1"/>
    <cellStyle name="Followed Hyperlink" xfId="41005" builtinId="9" hidden="1"/>
    <cellStyle name="Followed Hyperlink" xfId="41006" builtinId="9" hidden="1"/>
    <cellStyle name="Followed Hyperlink" xfId="41007" builtinId="9" hidden="1"/>
    <cellStyle name="Followed Hyperlink" xfId="41008" builtinId="9" hidden="1"/>
    <cellStyle name="Followed Hyperlink" xfId="41009" builtinId="9" hidden="1"/>
    <cellStyle name="Followed Hyperlink" xfId="41010" builtinId="9" hidden="1"/>
    <cellStyle name="Followed Hyperlink" xfId="41011" builtinId="9" hidden="1"/>
    <cellStyle name="Followed Hyperlink" xfId="41012" builtinId="9" hidden="1"/>
    <cellStyle name="Followed Hyperlink" xfId="41013" builtinId="9" hidden="1"/>
    <cellStyle name="Followed Hyperlink" xfId="41014" builtinId="9" hidden="1"/>
    <cellStyle name="Followed Hyperlink" xfId="41015" builtinId="9" hidden="1"/>
    <cellStyle name="Followed Hyperlink" xfId="41016" builtinId="9" hidden="1"/>
    <cellStyle name="Followed Hyperlink" xfId="41017" builtinId="9" hidden="1"/>
    <cellStyle name="Followed Hyperlink" xfId="40918" builtinId="9" hidden="1"/>
    <cellStyle name="Followed Hyperlink" xfId="40923" builtinId="9" hidden="1"/>
    <cellStyle name="Followed Hyperlink" xfId="40915" builtinId="9" hidden="1"/>
    <cellStyle name="Followed Hyperlink" xfId="40924" builtinId="9" hidden="1"/>
    <cellStyle name="Followed Hyperlink" xfId="40914" builtinId="9" hidden="1"/>
    <cellStyle name="Followed Hyperlink" xfId="40921" builtinId="9" hidden="1"/>
    <cellStyle name="Followed Hyperlink" xfId="40840" builtinId="9" hidden="1"/>
    <cellStyle name="Followed Hyperlink" xfId="40920" builtinId="9" hidden="1"/>
    <cellStyle name="Followed Hyperlink" xfId="40913" builtinId="9" hidden="1"/>
    <cellStyle name="Followed Hyperlink" xfId="40919" builtinId="9" hidden="1"/>
    <cellStyle name="Followed Hyperlink" xfId="40942" builtinId="9" hidden="1"/>
    <cellStyle name="Followed Hyperlink" xfId="40922" builtinId="9" hidden="1"/>
    <cellStyle name="Followed Hyperlink" xfId="40917" builtinId="9" hidden="1"/>
    <cellStyle name="Followed Hyperlink" xfId="40916" builtinId="9" hidden="1"/>
    <cellStyle name="Followed Hyperlink" xfId="40925" builtinId="9" hidden="1"/>
    <cellStyle name="Followed Hyperlink" xfId="40939" builtinId="9" hidden="1"/>
    <cellStyle name="Followed Hyperlink" xfId="40937" builtinId="9" hidden="1"/>
    <cellStyle name="Followed Hyperlink" xfId="40930" builtinId="9" hidden="1"/>
    <cellStyle name="Followed Hyperlink" xfId="40945" builtinId="9" hidden="1"/>
    <cellStyle name="Followed Hyperlink" xfId="40935" builtinId="9" hidden="1"/>
    <cellStyle name="Followed Hyperlink" xfId="41020" builtinId="9" hidden="1"/>
    <cellStyle name="Followed Hyperlink" xfId="40928" builtinId="9" hidden="1"/>
    <cellStyle name="Followed Hyperlink" xfId="40943" builtinId="9" hidden="1"/>
    <cellStyle name="Followed Hyperlink" xfId="40940" builtinId="9" hidden="1"/>
    <cellStyle name="Followed Hyperlink" xfId="40934" builtinId="9" hidden="1"/>
    <cellStyle name="Followed Hyperlink" xfId="40839" builtinId="9" hidden="1"/>
    <cellStyle name="Followed Hyperlink" xfId="41019" builtinId="9" hidden="1"/>
    <cellStyle name="Followed Hyperlink" xfId="40932" builtinId="9" hidden="1"/>
    <cellStyle name="Followed Hyperlink" xfId="40929" builtinId="9" hidden="1"/>
    <cellStyle name="Followed Hyperlink" xfId="40944" builtinId="9" hidden="1"/>
    <cellStyle name="Followed Hyperlink" xfId="40938" builtinId="9" hidden="1"/>
    <cellStyle name="Followed Hyperlink" xfId="40927" builtinId="9" hidden="1"/>
    <cellStyle name="Followed Hyperlink" xfId="41018" builtinId="9" hidden="1"/>
    <cellStyle name="Followed Hyperlink" xfId="40936" builtinId="9" hidden="1"/>
    <cellStyle name="Followed Hyperlink" xfId="40933" builtinId="9" hidden="1"/>
    <cellStyle name="Followed Hyperlink" xfId="40926" builtinId="9" hidden="1"/>
    <cellStyle name="Followed Hyperlink" xfId="40941" builtinId="9" hidden="1"/>
    <cellStyle name="Followed Hyperlink" xfId="40931" builtinId="9" hidden="1"/>
    <cellStyle name="Followed Hyperlink" xfId="41021" builtinId="9" hidden="1"/>
    <cellStyle name="Followed Hyperlink" xfId="41022" builtinId="9" hidden="1"/>
    <cellStyle name="Followed Hyperlink" xfId="41023" builtinId="9" hidden="1"/>
    <cellStyle name="Followed Hyperlink" xfId="41024" builtinId="9" hidden="1"/>
    <cellStyle name="Followed Hyperlink" xfId="41025" builtinId="9" hidden="1"/>
    <cellStyle name="Followed Hyperlink" xfId="41026" builtinId="9" hidden="1"/>
    <cellStyle name="Followed Hyperlink" xfId="41027" builtinId="9" hidden="1"/>
    <cellStyle name="Followed Hyperlink" xfId="41028" builtinId="9" hidden="1"/>
    <cellStyle name="Followed Hyperlink" xfId="41029" builtinId="9" hidden="1"/>
    <cellStyle name="Followed Hyperlink" xfId="41030" builtinId="9" hidden="1"/>
    <cellStyle name="Followed Hyperlink" xfId="41031" builtinId="9" hidden="1"/>
    <cellStyle name="Followed Hyperlink" xfId="41032" builtinId="9" hidden="1"/>
    <cellStyle name="Followed Hyperlink" xfId="41033" builtinId="9" hidden="1"/>
    <cellStyle name="Followed Hyperlink" xfId="41034" builtinId="9" hidden="1"/>
    <cellStyle name="Followed Hyperlink" xfId="41035" builtinId="9" hidden="1"/>
    <cellStyle name="Followed Hyperlink" xfId="41036" builtinId="9" hidden="1"/>
    <cellStyle name="Followed Hyperlink" xfId="41037" builtinId="9" hidden="1"/>
    <cellStyle name="Followed Hyperlink" xfId="41038" builtinId="9" hidden="1"/>
    <cellStyle name="Followed Hyperlink" xfId="41039" builtinId="9" hidden="1"/>
    <cellStyle name="Followed Hyperlink" xfId="41040" builtinId="9" hidden="1"/>
    <cellStyle name="Followed Hyperlink" xfId="41041" builtinId="9" hidden="1"/>
    <cellStyle name="Followed Hyperlink" xfId="41042" builtinId="9" hidden="1"/>
    <cellStyle name="Followed Hyperlink" xfId="41043" builtinId="9" hidden="1"/>
    <cellStyle name="Followed Hyperlink" xfId="41044" builtinId="9" hidden="1"/>
    <cellStyle name="Followed Hyperlink" xfId="41045" builtinId="9" hidden="1"/>
    <cellStyle name="Followed Hyperlink" xfId="41046" builtinId="9" hidden="1"/>
    <cellStyle name="Followed Hyperlink" xfId="41047" builtinId="9" hidden="1"/>
    <cellStyle name="Followed Hyperlink" xfId="41048" builtinId="9" hidden="1"/>
    <cellStyle name="Followed Hyperlink" xfId="41049" builtinId="9" hidden="1"/>
    <cellStyle name="Followed Hyperlink" xfId="41050" builtinId="9" hidden="1"/>
    <cellStyle name="Followed Hyperlink" xfId="41051" builtinId="9" hidden="1"/>
    <cellStyle name="Followed Hyperlink" xfId="41052" builtinId="9" hidden="1"/>
    <cellStyle name="Followed Hyperlink" xfId="41053" builtinId="9" hidden="1"/>
    <cellStyle name="Followed Hyperlink" xfId="41054" builtinId="9" hidden="1"/>
    <cellStyle name="Followed Hyperlink" xfId="41059" builtinId="9" hidden="1"/>
    <cellStyle name="Followed Hyperlink" xfId="41060" builtinId="9" hidden="1"/>
    <cellStyle name="Followed Hyperlink" xfId="41061" builtinId="9" hidden="1"/>
    <cellStyle name="Followed Hyperlink" xfId="41062" builtinId="9" hidden="1"/>
    <cellStyle name="Followed Hyperlink" xfId="41063" builtinId="9" hidden="1"/>
    <cellStyle name="Followed Hyperlink" xfId="41064" builtinId="9" hidden="1"/>
    <cellStyle name="Followed Hyperlink" xfId="41065" builtinId="9" hidden="1"/>
    <cellStyle name="Followed Hyperlink" xfId="41066" builtinId="9" hidden="1"/>
    <cellStyle name="Followed Hyperlink" xfId="41067" builtinId="9" hidden="1"/>
    <cellStyle name="Followed Hyperlink" xfId="41068" builtinId="9" hidden="1"/>
    <cellStyle name="Followed Hyperlink" xfId="41069" builtinId="9" hidden="1"/>
    <cellStyle name="Followed Hyperlink" xfId="41070" builtinId="9" hidden="1"/>
    <cellStyle name="Followed Hyperlink" xfId="41071" builtinId="9" hidden="1"/>
    <cellStyle name="Followed Hyperlink" xfId="41072" builtinId="9" hidden="1"/>
    <cellStyle name="Followed Hyperlink" xfId="41073" builtinId="9" hidden="1"/>
    <cellStyle name="Followed Hyperlink" xfId="41074" builtinId="9" hidden="1"/>
    <cellStyle name="Followed Hyperlink" xfId="41075" builtinId="9" hidden="1"/>
    <cellStyle name="Followed Hyperlink" xfId="41076" builtinId="9" hidden="1"/>
    <cellStyle name="Followed Hyperlink" xfId="41077" builtinId="9" hidden="1"/>
    <cellStyle name="Followed Hyperlink" xfId="41078" builtinId="9" hidden="1"/>
    <cellStyle name="Followed Hyperlink" xfId="41079" builtinId="9" hidden="1"/>
    <cellStyle name="Followed Hyperlink" xfId="41080" builtinId="9" hidden="1"/>
    <cellStyle name="Followed Hyperlink" xfId="41081" builtinId="9" hidden="1"/>
    <cellStyle name="Followed Hyperlink" xfId="41082" builtinId="9" hidden="1"/>
    <cellStyle name="Followed Hyperlink" xfId="41083" builtinId="9" hidden="1"/>
    <cellStyle name="Followed Hyperlink" xfId="41084" builtinId="9" hidden="1"/>
    <cellStyle name="Followed Hyperlink" xfId="41085" builtinId="9" hidden="1"/>
    <cellStyle name="Followed Hyperlink" xfId="41086" builtinId="9" hidden="1"/>
    <cellStyle name="Followed Hyperlink" xfId="41087" builtinId="9" hidden="1"/>
    <cellStyle name="Followed Hyperlink" xfId="41088" builtinId="9" hidden="1"/>
    <cellStyle name="Followed Hyperlink" xfId="41089" builtinId="9" hidden="1"/>
    <cellStyle name="Followed Hyperlink" xfId="41090" builtinId="9" hidden="1"/>
    <cellStyle name="Followed Hyperlink" xfId="41091" builtinId="9" hidden="1"/>
    <cellStyle name="Followed Hyperlink" xfId="41092" builtinId="9" hidden="1"/>
    <cellStyle name="Followed Hyperlink" xfId="41093" builtinId="9" hidden="1"/>
    <cellStyle name="Followed Hyperlink" xfId="41094" builtinId="9" hidden="1"/>
    <cellStyle name="Followed Hyperlink" xfId="41095" builtinId="9" hidden="1"/>
    <cellStyle name="Followed Hyperlink" xfId="41096" builtinId="9" hidden="1"/>
    <cellStyle name="Followed Hyperlink" xfId="41097" builtinId="9" hidden="1"/>
    <cellStyle name="Followed Hyperlink" xfId="41098" builtinId="9" hidden="1"/>
    <cellStyle name="Followed Hyperlink" xfId="41099" builtinId="9" hidden="1"/>
    <cellStyle name="Followed Hyperlink" xfId="41100" builtinId="9" hidden="1"/>
    <cellStyle name="Followed Hyperlink" xfId="41101" builtinId="9" hidden="1"/>
    <cellStyle name="Followed Hyperlink" xfId="41102" builtinId="9" hidden="1"/>
    <cellStyle name="Followed Hyperlink" xfId="41103" builtinId="9" hidden="1"/>
    <cellStyle name="Followed Hyperlink" xfId="41104" builtinId="9" hidden="1"/>
    <cellStyle name="Followed Hyperlink" xfId="41105" builtinId="9" hidden="1"/>
    <cellStyle name="Followed Hyperlink" xfId="41106" builtinId="9" hidden="1"/>
    <cellStyle name="Followed Hyperlink" xfId="41107" builtinId="9" hidden="1"/>
    <cellStyle name="Followed Hyperlink" xfId="41108" builtinId="9" hidden="1"/>
    <cellStyle name="Followed Hyperlink" xfId="41109" builtinId="9" hidden="1"/>
    <cellStyle name="Followed Hyperlink" xfId="41110" builtinId="9" hidden="1"/>
    <cellStyle name="Followed Hyperlink" xfId="41111" builtinId="9" hidden="1"/>
    <cellStyle name="Followed Hyperlink" xfId="41112" builtinId="9" hidden="1"/>
    <cellStyle name="Followed Hyperlink" xfId="41113" builtinId="9" hidden="1"/>
    <cellStyle name="Followed Hyperlink" xfId="41114" builtinId="9" hidden="1"/>
    <cellStyle name="Followed Hyperlink" xfId="41115" builtinId="9" hidden="1"/>
    <cellStyle name="Followed Hyperlink" xfId="41116" builtinId="9" hidden="1"/>
    <cellStyle name="Followed Hyperlink" xfId="41118" builtinId="9" hidden="1"/>
    <cellStyle name="Followed Hyperlink" xfId="41119" builtinId="9" hidden="1"/>
    <cellStyle name="Followed Hyperlink" xfId="41120" builtinId="9" hidden="1"/>
    <cellStyle name="Followed Hyperlink" xfId="41121" builtinId="9" hidden="1"/>
    <cellStyle name="Followed Hyperlink" xfId="41122" builtinId="9" hidden="1"/>
    <cellStyle name="Followed Hyperlink" xfId="41123" builtinId="9" hidden="1"/>
    <cellStyle name="Followed Hyperlink" xfId="41124" builtinId="9" hidden="1"/>
    <cellStyle name="Followed Hyperlink" xfId="41125" builtinId="9" hidden="1"/>
    <cellStyle name="Followed Hyperlink" xfId="41126" builtinId="9" hidden="1"/>
    <cellStyle name="Followed Hyperlink" xfId="41127" builtinId="9" hidden="1"/>
    <cellStyle name="Followed Hyperlink" xfId="41128" builtinId="9" hidden="1"/>
    <cellStyle name="Followed Hyperlink" xfId="41129" builtinId="9" hidden="1"/>
    <cellStyle name="Followed Hyperlink" xfId="41130" builtinId="9" hidden="1"/>
    <cellStyle name="Followed Hyperlink" xfId="41131" builtinId="9" hidden="1"/>
    <cellStyle name="Followed Hyperlink" xfId="41146" builtinId="9" hidden="1"/>
    <cellStyle name="Followed Hyperlink" xfId="41167" builtinId="9" hidden="1"/>
    <cellStyle name="Followed Hyperlink" xfId="41168" builtinId="9" hidden="1"/>
    <cellStyle name="Followed Hyperlink" xfId="41169" builtinId="9" hidden="1"/>
    <cellStyle name="Followed Hyperlink" xfId="41170" builtinId="9" hidden="1"/>
    <cellStyle name="Followed Hyperlink" xfId="41171" builtinId="9" hidden="1"/>
    <cellStyle name="Followed Hyperlink" xfId="41172" builtinId="9" hidden="1"/>
    <cellStyle name="Followed Hyperlink" xfId="41173" builtinId="9" hidden="1"/>
    <cellStyle name="Followed Hyperlink" xfId="41174" builtinId="9" hidden="1"/>
    <cellStyle name="Followed Hyperlink" xfId="41175" builtinId="9" hidden="1"/>
    <cellStyle name="Followed Hyperlink" xfId="41176" builtinId="9" hidden="1"/>
    <cellStyle name="Followed Hyperlink" xfId="41177" builtinId="9" hidden="1"/>
    <cellStyle name="Followed Hyperlink" xfId="41178" builtinId="9" hidden="1"/>
    <cellStyle name="Followed Hyperlink" xfId="41179" builtinId="9" hidden="1"/>
    <cellStyle name="Followed Hyperlink" xfId="41180" builtinId="9" hidden="1"/>
    <cellStyle name="Followed Hyperlink" xfId="41181" builtinId="9" hidden="1"/>
    <cellStyle name="Followed Hyperlink" xfId="41182" builtinId="9" hidden="1"/>
    <cellStyle name="Followed Hyperlink" xfId="41183" builtinId="9" hidden="1"/>
    <cellStyle name="Followed Hyperlink" xfId="41184" builtinId="9" hidden="1"/>
    <cellStyle name="Followed Hyperlink" xfId="41185" builtinId="9" hidden="1"/>
    <cellStyle name="Followed Hyperlink" xfId="41186" builtinId="9" hidden="1"/>
    <cellStyle name="Followed Hyperlink" xfId="41187" builtinId="9" hidden="1"/>
    <cellStyle name="Followed Hyperlink" xfId="41188" builtinId="9" hidden="1"/>
    <cellStyle name="Followed Hyperlink" xfId="41189" builtinId="9" hidden="1"/>
    <cellStyle name="Followed Hyperlink" xfId="41190" builtinId="9" hidden="1"/>
    <cellStyle name="Followed Hyperlink" xfId="41191" builtinId="9" hidden="1"/>
    <cellStyle name="Followed Hyperlink" xfId="41192" builtinId="9" hidden="1"/>
    <cellStyle name="Followed Hyperlink" xfId="41193" builtinId="9" hidden="1"/>
    <cellStyle name="Followed Hyperlink" xfId="41194" builtinId="9" hidden="1"/>
    <cellStyle name="Followed Hyperlink" xfId="41195" builtinId="9" hidden="1"/>
    <cellStyle name="Followed Hyperlink" xfId="41196" builtinId="9" hidden="1"/>
    <cellStyle name="Followed Hyperlink" xfId="41197" builtinId="9" hidden="1"/>
    <cellStyle name="Followed Hyperlink" xfId="41198" builtinId="9" hidden="1"/>
    <cellStyle name="Followed Hyperlink" xfId="41199" builtinId="9" hidden="1"/>
    <cellStyle name="Followed Hyperlink" xfId="41200" builtinId="9" hidden="1"/>
    <cellStyle name="Followed Hyperlink" xfId="41201" builtinId="9" hidden="1"/>
    <cellStyle name="Followed Hyperlink" xfId="41202" builtinId="9" hidden="1"/>
    <cellStyle name="Followed Hyperlink" xfId="41203" builtinId="9" hidden="1"/>
    <cellStyle name="Followed Hyperlink" xfId="41204" builtinId="9" hidden="1"/>
    <cellStyle name="Followed Hyperlink" xfId="41205" builtinId="9" hidden="1"/>
    <cellStyle name="Followed Hyperlink" xfId="41206" builtinId="9" hidden="1"/>
    <cellStyle name="Followed Hyperlink" xfId="41207" builtinId="9" hidden="1"/>
    <cellStyle name="Followed Hyperlink" xfId="41208" builtinId="9" hidden="1"/>
    <cellStyle name="Followed Hyperlink" xfId="41209" builtinId="9" hidden="1"/>
    <cellStyle name="Followed Hyperlink" xfId="41210" builtinId="9" hidden="1"/>
    <cellStyle name="Followed Hyperlink" xfId="41211" builtinId="9" hidden="1"/>
    <cellStyle name="Followed Hyperlink" xfId="41212" builtinId="9" hidden="1"/>
    <cellStyle name="Followed Hyperlink" xfId="41213" builtinId="9" hidden="1"/>
    <cellStyle name="Followed Hyperlink" xfId="41214" builtinId="9" hidden="1"/>
    <cellStyle name="Followed Hyperlink" xfId="41215" builtinId="9" hidden="1"/>
    <cellStyle name="Followed Hyperlink" xfId="41216" builtinId="9" hidden="1"/>
    <cellStyle name="Followed Hyperlink" xfId="41217" builtinId="9" hidden="1"/>
    <cellStyle name="Followed Hyperlink" xfId="41218" builtinId="9" hidden="1"/>
    <cellStyle name="Followed Hyperlink" xfId="41219" builtinId="9" hidden="1"/>
    <cellStyle name="Followed Hyperlink" xfId="41220" builtinId="9" hidden="1"/>
    <cellStyle name="Followed Hyperlink" xfId="41221" builtinId="9" hidden="1"/>
    <cellStyle name="Followed Hyperlink" xfId="41222" builtinId="9" hidden="1"/>
    <cellStyle name="Followed Hyperlink" xfId="41223" builtinId="9" hidden="1"/>
    <cellStyle name="Followed Hyperlink" xfId="41224" builtinId="9" hidden="1"/>
    <cellStyle name="Followed Hyperlink" xfId="41225" builtinId="9" hidden="1"/>
    <cellStyle name="Followed Hyperlink" xfId="41226" builtinId="9" hidden="1"/>
    <cellStyle name="Followed Hyperlink" xfId="41227" builtinId="9" hidden="1"/>
    <cellStyle name="Followed Hyperlink" xfId="41228" builtinId="9" hidden="1"/>
    <cellStyle name="Followed Hyperlink" xfId="41229" builtinId="9" hidden="1"/>
    <cellStyle name="Followed Hyperlink" xfId="41230" builtinId="9" hidden="1"/>
    <cellStyle name="Followed Hyperlink" xfId="41231" builtinId="9" hidden="1"/>
    <cellStyle name="Followed Hyperlink" xfId="41232" builtinId="9" hidden="1"/>
    <cellStyle name="Followed Hyperlink" xfId="41233" builtinId="9" hidden="1"/>
    <cellStyle name="Followed Hyperlink" xfId="41234" builtinId="9" hidden="1"/>
    <cellStyle name="Followed Hyperlink" xfId="41235" builtinId="9" hidden="1"/>
    <cellStyle name="Followed Hyperlink" xfId="41236" builtinId="9" hidden="1"/>
    <cellStyle name="Followed Hyperlink" xfId="41237" builtinId="9" hidden="1"/>
    <cellStyle name="Followed Hyperlink" xfId="41238" builtinId="9" hidden="1"/>
    <cellStyle name="Followed Hyperlink" xfId="41239" builtinId="9" hidden="1"/>
    <cellStyle name="Followed Hyperlink" xfId="41240" builtinId="9" hidden="1"/>
    <cellStyle name="Followed Hyperlink" xfId="41241" builtinId="9" hidden="1"/>
    <cellStyle name="Followed Hyperlink" xfId="41242" builtinId="9" hidden="1"/>
    <cellStyle name="Followed Hyperlink" xfId="41243" builtinId="9" hidden="1"/>
    <cellStyle name="Followed Hyperlink" xfId="41244" builtinId="9" hidden="1"/>
    <cellStyle name="Followed Hyperlink" xfId="41245" builtinId="9" hidden="1"/>
    <cellStyle name="Followed Hyperlink" xfId="41246" builtinId="9" hidden="1"/>
    <cellStyle name="Followed Hyperlink" xfId="41247" builtinId="9" hidden="1"/>
    <cellStyle name="Followed Hyperlink" xfId="41248" builtinId="9" hidden="1"/>
    <cellStyle name="Followed Hyperlink" xfId="41249" builtinId="9" hidden="1"/>
    <cellStyle name="Followed Hyperlink" xfId="41250" builtinId="9" hidden="1"/>
    <cellStyle name="Followed Hyperlink" xfId="41251" builtinId="9" hidden="1"/>
    <cellStyle name="Followed Hyperlink" xfId="41252" builtinId="9" hidden="1"/>
    <cellStyle name="Followed Hyperlink" xfId="41253" builtinId="9" hidden="1"/>
    <cellStyle name="Followed Hyperlink" xfId="41254" builtinId="9" hidden="1"/>
    <cellStyle name="Followed Hyperlink" xfId="41255" builtinId="9" hidden="1"/>
    <cellStyle name="Followed Hyperlink" xfId="41256" builtinId="9" hidden="1"/>
    <cellStyle name="Followed Hyperlink" xfId="41257" builtinId="9" hidden="1"/>
    <cellStyle name="Followed Hyperlink" xfId="41258" builtinId="9" hidden="1"/>
    <cellStyle name="Followed Hyperlink" xfId="41259" builtinId="9" hidden="1"/>
    <cellStyle name="Followed Hyperlink" xfId="41260" builtinId="9" hidden="1"/>
    <cellStyle name="Followed Hyperlink" xfId="41261" builtinId="9" hidden="1"/>
    <cellStyle name="Followed Hyperlink" xfId="41262" builtinId="9" hidden="1"/>
    <cellStyle name="Followed Hyperlink" xfId="41263" builtinId="9" hidden="1"/>
    <cellStyle name="Followed Hyperlink" xfId="41264" builtinId="9" hidden="1"/>
    <cellStyle name="Followed Hyperlink" xfId="41265" builtinId="9" hidden="1"/>
    <cellStyle name="Followed Hyperlink" xfId="41266" builtinId="9" hidden="1"/>
    <cellStyle name="Followed Hyperlink" xfId="41267" builtinId="9" hidden="1"/>
    <cellStyle name="Followed Hyperlink" xfId="41268" builtinId="9" hidden="1"/>
    <cellStyle name="Followed Hyperlink" xfId="41269" builtinId="9" hidden="1"/>
    <cellStyle name="Followed Hyperlink" xfId="41270" builtinId="9" hidden="1"/>
    <cellStyle name="Followed Hyperlink" xfId="41271" builtinId="9" hidden="1"/>
    <cellStyle name="Followed Hyperlink" xfId="41272" builtinId="9" hidden="1"/>
    <cellStyle name="Followed Hyperlink" xfId="41273" builtinId="9" hidden="1"/>
    <cellStyle name="Followed Hyperlink" xfId="41274" builtinId="9" hidden="1"/>
    <cellStyle name="Followed Hyperlink" xfId="41275" builtinId="9" hidden="1"/>
    <cellStyle name="Followed Hyperlink" xfId="41276" builtinId="9" hidden="1"/>
    <cellStyle name="Followed Hyperlink" xfId="41277" builtinId="9" hidden="1"/>
    <cellStyle name="Followed Hyperlink" xfId="41278" builtinId="9" hidden="1"/>
    <cellStyle name="Followed Hyperlink" xfId="41279" builtinId="9" hidden="1"/>
    <cellStyle name="Followed Hyperlink" xfId="41280" builtinId="9" hidden="1"/>
    <cellStyle name="Followed Hyperlink" xfId="41281" builtinId="9" hidden="1"/>
    <cellStyle name="Followed Hyperlink" xfId="41282" builtinId="9" hidden="1"/>
    <cellStyle name="Followed Hyperlink" xfId="41283" builtinId="9" hidden="1"/>
    <cellStyle name="Followed Hyperlink" xfId="41284" builtinId="9" hidden="1"/>
    <cellStyle name="Followed Hyperlink" xfId="41285" builtinId="9" hidden="1"/>
    <cellStyle name="Followed Hyperlink" xfId="41286" builtinId="9" hidden="1"/>
    <cellStyle name="Followed Hyperlink" xfId="41287" builtinId="9" hidden="1"/>
    <cellStyle name="Followed Hyperlink" xfId="41288" builtinId="9" hidden="1"/>
    <cellStyle name="Followed Hyperlink" xfId="41289" builtinId="9" hidden="1"/>
    <cellStyle name="Followed Hyperlink" xfId="41290" builtinId="9" hidden="1"/>
    <cellStyle name="Followed Hyperlink" xfId="41291" builtinId="9" hidden="1"/>
    <cellStyle name="Followed Hyperlink" xfId="41292" builtinId="9" hidden="1"/>
    <cellStyle name="Followed Hyperlink" xfId="41293" builtinId="9" hidden="1"/>
    <cellStyle name="Followed Hyperlink" xfId="41294" builtinId="9" hidden="1"/>
    <cellStyle name="Followed Hyperlink" xfId="41295" builtinId="9" hidden="1"/>
    <cellStyle name="Followed Hyperlink" xfId="41296" builtinId="9" hidden="1"/>
    <cellStyle name="Followed Hyperlink" xfId="41297" builtinId="9" hidden="1"/>
    <cellStyle name="Followed Hyperlink" xfId="41298" builtinId="9" hidden="1"/>
    <cellStyle name="Followed Hyperlink" xfId="41299" builtinId="9" hidden="1"/>
    <cellStyle name="Followed Hyperlink" xfId="41300" builtinId="9" hidden="1"/>
    <cellStyle name="Followed Hyperlink" xfId="41301" builtinId="9" hidden="1"/>
    <cellStyle name="Followed Hyperlink" xfId="41302" builtinId="9" hidden="1"/>
    <cellStyle name="Followed Hyperlink" xfId="41303" builtinId="9" hidden="1"/>
    <cellStyle name="Followed Hyperlink" xfId="41304" builtinId="9" hidden="1"/>
    <cellStyle name="Followed Hyperlink" xfId="41305" builtinId="9" hidden="1"/>
    <cellStyle name="Followed Hyperlink" xfId="41306" builtinId="9" hidden="1"/>
    <cellStyle name="Followed Hyperlink" xfId="41307" builtinId="9" hidden="1"/>
    <cellStyle name="Followed Hyperlink" xfId="41308" builtinId="9" hidden="1"/>
    <cellStyle name="Followed Hyperlink" xfId="41309" builtinId="9" hidden="1"/>
    <cellStyle name="Followed Hyperlink" xfId="41310" builtinId="9" hidden="1"/>
    <cellStyle name="Followed Hyperlink" xfId="41117" builtinId="9" hidden="1"/>
    <cellStyle name="Followed Hyperlink" xfId="41133" builtinId="9" hidden="1"/>
    <cellStyle name="Followed Hyperlink" xfId="41136" builtinId="9" hidden="1"/>
    <cellStyle name="Followed Hyperlink" xfId="41057" builtinId="9" hidden="1"/>
    <cellStyle name="Followed Hyperlink" xfId="41055" builtinId="9" hidden="1"/>
    <cellStyle name="Followed Hyperlink" xfId="41140" builtinId="9" hidden="1"/>
    <cellStyle name="Followed Hyperlink" xfId="41132" builtinId="9" hidden="1"/>
    <cellStyle name="Followed Hyperlink" xfId="41142" builtinId="9" hidden="1"/>
    <cellStyle name="Followed Hyperlink" xfId="41143" builtinId="9" hidden="1"/>
    <cellStyle name="Followed Hyperlink" xfId="41137" builtinId="9" hidden="1"/>
    <cellStyle name="Followed Hyperlink" xfId="41134" builtinId="9" hidden="1"/>
    <cellStyle name="Followed Hyperlink" xfId="41139" builtinId="9" hidden="1"/>
    <cellStyle name="Followed Hyperlink" xfId="41164" builtinId="9" hidden="1"/>
    <cellStyle name="Followed Hyperlink" xfId="41157" builtinId="9" hidden="1"/>
    <cellStyle name="Followed Hyperlink" xfId="41150" builtinId="9" hidden="1"/>
    <cellStyle name="Followed Hyperlink" xfId="41166" builtinId="9" hidden="1"/>
    <cellStyle name="Followed Hyperlink" xfId="41155" builtinId="9" hidden="1"/>
    <cellStyle name="Followed Hyperlink" xfId="41138" builtinId="9" hidden="1"/>
    <cellStyle name="Followed Hyperlink" xfId="41152" builtinId="9" hidden="1"/>
    <cellStyle name="Followed Hyperlink" xfId="41058" builtinId="9" hidden="1"/>
    <cellStyle name="Followed Hyperlink" xfId="41161" builtinId="9" hidden="1"/>
    <cellStyle name="Followed Hyperlink" xfId="41154" builtinId="9" hidden="1"/>
    <cellStyle name="Followed Hyperlink" xfId="41056" builtinId="9" hidden="1"/>
    <cellStyle name="Followed Hyperlink" xfId="41159" builtinId="9" hidden="1"/>
    <cellStyle name="Followed Hyperlink" xfId="41156" builtinId="9" hidden="1"/>
    <cellStyle name="Followed Hyperlink" xfId="41149" builtinId="9" hidden="1"/>
    <cellStyle name="Followed Hyperlink" xfId="41165" builtinId="9" hidden="1"/>
    <cellStyle name="Followed Hyperlink" xfId="41158" builtinId="9" hidden="1"/>
    <cellStyle name="Followed Hyperlink" xfId="41148" builtinId="9" hidden="1"/>
    <cellStyle name="Followed Hyperlink" xfId="41160" builtinId="9" hidden="1"/>
    <cellStyle name="Followed Hyperlink" xfId="41153" builtinId="9" hidden="1"/>
    <cellStyle name="Followed Hyperlink" xfId="41147" builtinId="9" hidden="1"/>
    <cellStyle name="Followed Hyperlink" xfId="41162" builtinId="9" hidden="1"/>
    <cellStyle name="Followed Hyperlink" xfId="41151" builtinId="9" hidden="1"/>
    <cellStyle name="Followed Hyperlink" xfId="41163" builtinId="9" hidden="1"/>
    <cellStyle name="Followed Hyperlink" xfId="41311" builtinId="9" hidden="1"/>
    <cellStyle name="Followed Hyperlink" xfId="41312" builtinId="9" hidden="1"/>
    <cellStyle name="Followed Hyperlink" xfId="41313" builtinId="9" hidden="1"/>
    <cellStyle name="Followed Hyperlink" xfId="41314" builtinId="9" hidden="1"/>
    <cellStyle name="Followed Hyperlink" xfId="41315" builtinId="9" hidden="1"/>
    <cellStyle name="Followed Hyperlink" xfId="41316" builtinId="9" hidden="1"/>
    <cellStyle name="Followed Hyperlink" xfId="41317" builtinId="9" hidden="1"/>
    <cellStyle name="Followed Hyperlink" xfId="41318" builtinId="9" hidden="1"/>
    <cellStyle name="Followed Hyperlink" xfId="41319" builtinId="9" hidden="1"/>
    <cellStyle name="Followed Hyperlink" xfId="41320" builtinId="9" hidden="1"/>
    <cellStyle name="Followed Hyperlink" xfId="41321" builtinId="9" hidden="1"/>
    <cellStyle name="Followed Hyperlink" xfId="41322" builtinId="9" hidden="1"/>
    <cellStyle name="Followed Hyperlink" xfId="41323" builtinId="9" hidden="1"/>
    <cellStyle name="Followed Hyperlink" xfId="41324" builtinId="9" hidden="1"/>
    <cellStyle name="Followed Hyperlink" xfId="41325" builtinId="9" hidden="1"/>
    <cellStyle name="Followed Hyperlink" xfId="41326" builtinId="9" hidden="1"/>
    <cellStyle name="Followed Hyperlink" xfId="41327" builtinId="9" hidden="1"/>
    <cellStyle name="Followed Hyperlink" xfId="41328" builtinId="9" hidden="1"/>
    <cellStyle name="Followed Hyperlink" xfId="41329" builtinId="9" hidden="1"/>
    <cellStyle name="Followed Hyperlink" xfId="41330" builtinId="9" hidden="1"/>
    <cellStyle name="Followed Hyperlink" xfId="41331" builtinId="9" hidden="1"/>
    <cellStyle name="Followed Hyperlink" xfId="41332" builtinId="9" hidden="1"/>
    <cellStyle name="Followed Hyperlink" xfId="41334" builtinId="9" hidden="1"/>
    <cellStyle name="Followed Hyperlink" xfId="41335" builtinId="9" hidden="1"/>
    <cellStyle name="Followed Hyperlink" xfId="41336" builtinId="9" hidden="1"/>
    <cellStyle name="Followed Hyperlink" xfId="41337" builtinId="9" hidden="1"/>
    <cellStyle name="Followed Hyperlink" xfId="41338" builtinId="9" hidden="1"/>
    <cellStyle name="Followed Hyperlink" xfId="41339" builtinId="9" hidden="1"/>
    <cellStyle name="Followed Hyperlink" xfId="41340" builtinId="9" hidden="1"/>
    <cellStyle name="Followed Hyperlink" xfId="41341" builtinId="9" hidden="1"/>
    <cellStyle name="Followed Hyperlink" xfId="41342" builtinId="9" hidden="1"/>
    <cellStyle name="Followed Hyperlink" xfId="41343" builtinId="9" hidden="1"/>
    <cellStyle name="Followed Hyperlink" xfId="41344" builtinId="9" hidden="1"/>
    <cellStyle name="Followed Hyperlink" xfId="41345" builtinId="9" hidden="1"/>
    <cellStyle name="Followed Hyperlink" xfId="41346" builtinId="9" hidden="1"/>
    <cellStyle name="Followed Hyperlink" xfId="41347" builtinId="9" hidden="1"/>
    <cellStyle name="Followed Hyperlink" xfId="41382" builtinId="9" hidden="1"/>
    <cellStyle name="Followed Hyperlink" xfId="41381" builtinId="9" hidden="1"/>
    <cellStyle name="Followed Hyperlink" xfId="41144" builtinId="9" hidden="1"/>
    <cellStyle name="Followed Hyperlink" xfId="41145" builtinId="9" hidden="1"/>
    <cellStyle name="Followed Hyperlink" xfId="41356" builtinId="9" hidden="1"/>
    <cellStyle name="Followed Hyperlink" xfId="41354" builtinId="9" hidden="1"/>
    <cellStyle name="Followed Hyperlink" xfId="41333" builtinId="9" hidden="1"/>
    <cellStyle name="Followed Hyperlink" xfId="41351" builtinId="9" hidden="1"/>
    <cellStyle name="Followed Hyperlink" xfId="41350" builtinId="9" hidden="1"/>
    <cellStyle name="Followed Hyperlink" xfId="41349" builtinId="9" hidden="1"/>
    <cellStyle name="Followed Hyperlink" xfId="41348" builtinId="9" hidden="1"/>
    <cellStyle name="Followed Hyperlink" xfId="41352" builtinId="9" hidden="1"/>
    <cellStyle name="Followed Hyperlink" xfId="41358" builtinId="9" hidden="1"/>
    <cellStyle name="Followed Hyperlink" xfId="41357" builtinId="9" hidden="1"/>
    <cellStyle name="Followed Hyperlink" xfId="41355" builtinId="9" hidden="1"/>
    <cellStyle name="Followed Hyperlink" xfId="41353" builtinId="9" hidden="1"/>
    <cellStyle name="Followed Hyperlink" xfId="41377" builtinId="9" hidden="1"/>
    <cellStyle name="Followed Hyperlink" xfId="41373" builtinId="9" hidden="1"/>
    <cellStyle name="Followed Hyperlink" xfId="41369" builtinId="9" hidden="1"/>
    <cellStyle name="Followed Hyperlink" xfId="41365" builtinId="9" hidden="1"/>
    <cellStyle name="Followed Hyperlink" xfId="41361" builtinId="9" hidden="1"/>
    <cellStyle name="Followed Hyperlink" xfId="41141" builtinId="9" hidden="1"/>
    <cellStyle name="Followed Hyperlink" xfId="41380" builtinId="9" hidden="1"/>
    <cellStyle name="Followed Hyperlink" xfId="41376" builtinId="9" hidden="1"/>
    <cellStyle name="Followed Hyperlink" xfId="41372" builtinId="9" hidden="1"/>
    <cellStyle name="Followed Hyperlink" xfId="41368" builtinId="9" hidden="1"/>
    <cellStyle name="Followed Hyperlink" xfId="41364" builtinId="9" hidden="1"/>
    <cellStyle name="Followed Hyperlink" xfId="41360" builtinId="9" hidden="1"/>
    <cellStyle name="Followed Hyperlink" xfId="41379" builtinId="9" hidden="1"/>
    <cellStyle name="Followed Hyperlink" xfId="41375" builtinId="9" hidden="1"/>
    <cellStyle name="Followed Hyperlink" xfId="41371" builtinId="9" hidden="1"/>
    <cellStyle name="Followed Hyperlink" xfId="41367" builtinId="9" hidden="1"/>
    <cellStyle name="Followed Hyperlink" xfId="41363" builtinId="9" hidden="1"/>
    <cellStyle name="Followed Hyperlink" xfId="41383" builtinId="9" hidden="1"/>
    <cellStyle name="Followed Hyperlink" xfId="41135" builtinId="9" hidden="1"/>
    <cellStyle name="Followed Hyperlink" xfId="41378" builtinId="9" hidden="1"/>
    <cellStyle name="Followed Hyperlink" xfId="41374" builtinId="9" hidden="1"/>
    <cellStyle name="Followed Hyperlink" xfId="41370" builtinId="9" hidden="1"/>
    <cellStyle name="Followed Hyperlink" xfId="41366" builtinId="9" hidden="1"/>
    <cellStyle name="Followed Hyperlink" xfId="41362" builtinId="9" hidden="1"/>
    <cellStyle name="Followed Hyperlink" xfId="41359" builtinId="9" hidden="1"/>
    <cellStyle name="Followed Hyperlink" xfId="41384" builtinId="9" hidden="1"/>
    <cellStyle name="Followed Hyperlink" xfId="41385" builtinId="9" hidden="1"/>
    <cellStyle name="Followed Hyperlink" xfId="41386" builtinId="9" hidden="1"/>
    <cellStyle name="Followed Hyperlink" xfId="41387" builtinId="9" hidden="1"/>
    <cellStyle name="Followed Hyperlink" xfId="41388" builtinId="9" hidden="1"/>
    <cellStyle name="Followed Hyperlink" xfId="41389" builtinId="9" hidden="1"/>
    <cellStyle name="Followed Hyperlink" xfId="41390" builtinId="9" hidden="1"/>
    <cellStyle name="Followed Hyperlink" xfId="41391" builtinId="9" hidden="1"/>
    <cellStyle name="Followed Hyperlink" xfId="41392" builtinId="9" hidden="1"/>
    <cellStyle name="Followed Hyperlink" xfId="41393" builtinId="9" hidden="1"/>
    <cellStyle name="Followed Hyperlink" xfId="41394" builtinId="9" hidden="1"/>
    <cellStyle name="Followed Hyperlink" xfId="41395" builtinId="9" hidden="1"/>
    <cellStyle name="Followed Hyperlink" xfId="41396" builtinId="9" hidden="1"/>
    <cellStyle name="Followed Hyperlink" xfId="41397" builtinId="9" hidden="1"/>
    <cellStyle name="Followed Hyperlink" xfId="41398" builtinId="9" hidden="1"/>
    <cellStyle name="Followed Hyperlink" xfId="41399" builtinId="9" hidden="1"/>
    <cellStyle name="Followed Hyperlink" xfId="41400" builtinId="9" hidden="1"/>
    <cellStyle name="Followed Hyperlink" xfId="41401" builtinId="9" hidden="1"/>
    <cellStyle name="Followed Hyperlink" xfId="41402" builtinId="9" hidden="1"/>
    <cellStyle name="Followed Hyperlink" xfId="41403" builtinId="9" hidden="1"/>
    <cellStyle name="Followed Hyperlink" xfId="41404" builtinId="9" hidden="1"/>
    <cellStyle name="Followed Hyperlink" xfId="41405" builtinId="9" hidden="1"/>
    <cellStyle name="Followed Hyperlink" xfId="41406" builtinId="9" hidden="1"/>
    <cellStyle name="Followed Hyperlink" xfId="41407" builtinId="9" hidden="1"/>
    <cellStyle name="Followed Hyperlink" xfId="41408" builtinId="9" hidden="1"/>
    <cellStyle name="Followed Hyperlink" xfId="41409" builtinId="9" hidden="1"/>
    <cellStyle name="Followed Hyperlink" xfId="41410" builtinId="9" hidden="1"/>
    <cellStyle name="Followed Hyperlink" xfId="41411" builtinId="9" hidden="1"/>
    <cellStyle name="Followed Hyperlink" xfId="41412" builtinId="9" hidden="1"/>
    <cellStyle name="Followed Hyperlink" xfId="41413" builtinId="9" hidden="1"/>
    <cellStyle name="Followed Hyperlink" xfId="41414" builtinId="9" hidden="1"/>
    <cellStyle name="Followed Hyperlink" xfId="41415" builtinId="9" hidden="1"/>
    <cellStyle name="Followed Hyperlink" xfId="41416" builtinId="9" hidden="1"/>
    <cellStyle name="Followed Hyperlink" xfId="41417" builtinId="9" hidden="1"/>
    <cellStyle name="Followed Hyperlink" xfId="41418" builtinId="9" hidden="1"/>
    <cellStyle name="Followed Hyperlink" xfId="41419" builtinId="9" hidden="1"/>
    <cellStyle name="Followed Hyperlink" xfId="41420" builtinId="9" hidden="1"/>
    <cellStyle name="Followed Hyperlink" xfId="41421" builtinId="9" hidden="1"/>
    <cellStyle name="Followed Hyperlink" xfId="41422" builtinId="9" hidden="1"/>
    <cellStyle name="Followed Hyperlink" xfId="41423" builtinId="9" hidden="1"/>
    <cellStyle name="Followed Hyperlink" xfId="41424" builtinId="9" hidden="1"/>
    <cellStyle name="Followed Hyperlink" xfId="41425" builtinId="9" hidden="1"/>
    <cellStyle name="Followed Hyperlink" xfId="41426" builtinId="9" hidden="1"/>
    <cellStyle name="Followed Hyperlink" xfId="41427" builtinId="9" hidden="1"/>
    <cellStyle name="Followed Hyperlink" xfId="41428" builtinId="9" hidden="1"/>
    <cellStyle name="Followed Hyperlink" xfId="41429" builtinId="9" hidden="1"/>
    <cellStyle name="Followed Hyperlink" xfId="41430" builtinId="9" hidden="1"/>
    <cellStyle name="Followed Hyperlink" xfId="41431" builtinId="9" hidden="1"/>
    <cellStyle name="Followed Hyperlink" xfId="41432" builtinId="9" hidden="1"/>
    <cellStyle name="Followed Hyperlink" xfId="41433" builtinId="9" hidden="1"/>
    <cellStyle name="Followed Hyperlink" xfId="41434" builtinId="9" hidden="1"/>
    <cellStyle name="Followed Hyperlink" xfId="41435" builtinId="9" hidden="1"/>
    <cellStyle name="Followed Hyperlink" xfId="41436" builtinId="9" hidden="1"/>
    <cellStyle name="Followed Hyperlink" xfId="41437" builtinId="9" hidden="1"/>
    <cellStyle name="Followed Hyperlink" xfId="41438" builtinId="9" hidden="1"/>
    <cellStyle name="Followed Hyperlink" xfId="41439" builtinId="9" hidden="1"/>
    <cellStyle name="Followed Hyperlink" xfId="41440" builtinId="9" hidden="1"/>
    <cellStyle name="Followed Hyperlink" xfId="41441" builtinId="9" hidden="1"/>
    <cellStyle name="Followed Hyperlink" xfId="41442" builtinId="9" hidden="1"/>
    <cellStyle name="Followed Hyperlink" xfId="41443" builtinId="9" hidden="1"/>
    <cellStyle name="Followed Hyperlink" xfId="41444" builtinId="9" hidden="1"/>
    <cellStyle name="Followed Hyperlink" xfId="41445" builtinId="9" hidden="1"/>
    <cellStyle name="Followed Hyperlink" xfId="41446" builtinId="9" hidden="1"/>
    <cellStyle name="Followed Hyperlink" xfId="41447" builtinId="9" hidden="1"/>
    <cellStyle name="Followed Hyperlink" xfId="41448" builtinId="9" hidden="1"/>
    <cellStyle name="Followed Hyperlink" xfId="41449" builtinId="9" hidden="1"/>
    <cellStyle name="Followed Hyperlink" xfId="41450" builtinId="9" hidden="1"/>
    <cellStyle name="Followed Hyperlink" xfId="41451" builtinId="9" hidden="1"/>
    <cellStyle name="Followed Hyperlink" xfId="41452" builtinId="9" hidden="1"/>
    <cellStyle name="Followed Hyperlink" xfId="41453" builtinId="9" hidden="1"/>
    <cellStyle name="Followed Hyperlink" xfId="41454" builtinId="9" hidden="1"/>
    <cellStyle name="Followed Hyperlink" xfId="41455" builtinId="9" hidden="1"/>
    <cellStyle name="Followed Hyperlink" xfId="41456" builtinId="9" hidden="1"/>
    <cellStyle name="Followed Hyperlink" xfId="41457" builtinId="9" hidden="1"/>
    <cellStyle name="Followed Hyperlink" xfId="41458" builtinId="9" hidden="1"/>
    <cellStyle name="Followed Hyperlink" xfId="41459" builtinId="9" hidden="1"/>
    <cellStyle name="Followed Hyperlink" xfId="41460" builtinId="9" hidden="1"/>
    <cellStyle name="Followed Hyperlink" xfId="41461" builtinId="9" hidden="1"/>
    <cellStyle name="Followed Hyperlink" xfId="41462" builtinId="9" hidden="1"/>
    <cellStyle name="Followed Hyperlink" xfId="41463" builtinId="9" hidden="1"/>
    <cellStyle name="Followed Hyperlink" xfId="41464" builtinId="9" hidden="1"/>
    <cellStyle name="Followed Hyperlink" xfId="41465" builtinId="9" hidden="1"/>
    <cellStyle name="Followed Hyperlink" xfId="41466" builtinId="9" hidden="1"/>
    <cellStyle name="Followed Hyperlink" xfId="41467" builtinId="9" hidden="1"/>
    <cellStyle name="Followed Hyperlink" xfId="41468" builtinId="9" hidden="1"/>
    <cellStyle name="Followed Hyperlink" xfId="41469" builtinId="9" hidden="1"/>
    <cellStyle name="Followed Hyperlink" xfId="41470" builtinId="9" hidden="1"/>
    <cellStyle name="Followed Hyperlink" xfId="41471" builtinId="9" hidden="1"/>
    <cellStyle name="Followed Hyperlink" xfId="41472" builtinId="9" hidden="1"/>
    <cellStyle name="Followed Hyperlink" xfId="41473" builtinId="9" hidden="1"/>
    <cellStyle name="Followed Hyperlink" xfId="41474" builtinId="9" hidden="1"/>
    <cellStyle name="Followed Hyperlink" xfId="41475" builtinId="9" hidden="1"/>
    <cellStyle name="Followed Hyperlink" xfId="41476" builtinId="9" hidden="1"/>
    <cellStyle name="Followed Hyperlink" xfId="41477" builtinId="9" hidden="1"/>
    <cellStyle name="Followed Hyperlink" xfId="41478" builtinId="9" hidden="1"/>
    <cellStyle name="Followed Hyperlink" xfId="41479" builtinId="9" hidden="1"/>
    <cellStyle name="Followed Hyperlink" xfId="41480" builtinId="9" hidden="1"/>
    <cellStyle name="Followed Hyperlink" xfId="41481" builtinId="9" hidden="1"/>
    <cellStyle name="Followed Hyperlink" xfId="41482" builtinId="9" hidden="1"/>
    <cellStyle name="Followed Hyperlink" xfId="41483" builtinId="9" hidden="1"/>
    <cellStyle name="Followed Hyperlink" xfId="41484" builtinId="9" hidden="1"/>
    <cellStyle name="Followed Hyperlink" xfId="41485" builtinId="9" hidden="1"/>
    <cellStyle name="Followed Hyperlink" xfId="41486" builtinId="9" hidden="1"/>
    <cellStyle name="Followed Hyperlink" xfId="41489" builtinId="9" hidden="1"/>
    <cellStyle name="Followed Hyperlink" xfId="41490" builtinId="9" hidden="1"/>
    <cellStyle name="Followed Hyperlink" xfId="41491" builtinId="9" hidden="1"/>
    <cellStyle name="Followed Hyperlink" xfId="41492" builtinId="9" hidden="1"/>
    <cellStyle name="Followed Hyperlink" xfId="41493" builtinId="9" hidden="1"/>
    <cellStyle name="Followed Hyperlink" xfId="41494" builtinId="9" hidden="1"/>
    <cellStyle name="Followed Hyperlink" xfId="41495" builtinId="9" hidden="1"/>
    <cellStyle name="Followed Hyperlink" xfId="41496" builtinId="9" hidden="1"/>
    <cellStyle name="Followed Hyperlink" xfId="41497" builtinId="9" hidden="1"/>
    <cellStyle name="Followed Hyperlink" xfId="41498" builtinId="9" hidden="1"/>
    <cellStyle name="Followed Hyperlink" xfId="41499" builtinId="9" hidden="1"/>
    <cellStyle name="Followed Hyperlink" xfId="41500" builtinId="9" hidden="1"/>
    <cellStyle name="Followed Hyperlink" xfId="41501" builtinId="9" hidden="1"/>
    <cellStyle name="Followed Hyperlink" xfId="41502" builtinId="9" hidden="1"/>
    <cellStyle name="Followed Hyperlink" xfId="41503" builtinId="9" hidden="1"/>
    <cellStyle name="Followed Hyperlink" xfId="41504" builtinId="9" hidden="1"/>
    <cellStyle name="Followed Hyperlink" xfId="41505" builtinId="9" hidden="1"/>
    <cellStyle name="Followed Hyperlink" xfId="41506" builtinId="9" hidden="1"/>
    <cellStyle name="Followed Hyperlink" xfId="41507" builtinId="9" hidden="1"/>
    <cellStyle name="Followed Hyperlink" xfId="41508" builtinId="9" hidden="1"/>
    <cellStyle name="Followed Hyperlink" xfId="41509" builtinId="9" hidden="1"/>
    <cellStyle name="Followed Hyperlink" xfId="41510" builtinId="9" hidden="1"/>
    <cellStyle name="Followed Hyperlink" xfId="41511" builtinId="9" hidden="1"/>
    <cellStyle name="Followed Hyperlink" xfId="41512" builtinId="9" hidden="1"/>
    <cellStyle name="Followed Hyperlink" xfId="41513" builtinId="9" hidden="1"/>
    <cellStyle name="Followed Hyperlink" xfId="41514" builtinId="9" hidden="1"/>
    <cellStyle name="Followed Hyperlink" xfId="41515" builtinId="9" hidden="1"/>
    <cellStyle name="Followed Hyperlink" xfId="41516" builtinId="9" hidden="1"/>
    <cellStyle name="Followed Hyperlink" xfId="41517" builtinId="9" hidden="1"/>
    <cellStyle name="Followed Hyperlink" xfId="41518" builtinId="9" hidden="1"/>
    <cellStyle name="Followed Hyperlink" xfId="41519" builtinId="9" hidden="1"/>
    <cellStyle name="Followed Hyperlink" xfId="41520" builtinId="9" hidden="1"/>
    <cellStyle name="Followed Hyperlink" xfId="41521" builtinId="9" hidden="1"/>
    <cellStyle name="Followed Hyperlink" xfId="41522" builtinId="9" hidden="1"/>
    <cellStyle name="Followed Hyperlink" xfId="41523" builtinId="9" hidden="1"/>
    <cellStyle name="Followed Hyperlink" xfId="41524" builtinId="9" hidden="1"/>
    <cellStyle name="Followed Hyperlink" xfId="41525" builtinId="9" hidden="1"/>
    <cellStyle name="Followed Hyperlink" xfId="41526" builtinId="9" hidden="1"/>
    <cellStyle name="Followed Hyperlink" xfId="41527" builtinId="9" hidden="1"/>
    <cellStyle name="Followed Hyperlink" xfId="41528" builtinId="9" hidden="1"/>
    <cellStyle name="Followed Hyperlink" xfId="41529" builtinId="9" hidden="1"/>
    <cellStyle name="Followed Hyperlink" xfId="41530" builtinId="9" hidden="1"/>
    <cellStyle name="Followed Hyperlink" xfId="41531" builtinId="9" hidden="1"/>
    <cellStyle name="Followed Hyperlink" xfId="41532" builtinId="9" hidden="1"/>
    <cellStyle name="Followed Hyperlink" xfId="41533" builtinId="9" hidden="1"/>
    <cellStyle name="Followed Hyperlink" xfId="41534" builtinId="9" hidden="1"/>
    <cellStyle name="Followed Hyperlink" xfId="41535" builtinId="9" hidden="1"/>
    <cellStyle name="Followed Hyperlink" xfId="41536" builtinId="9" hidden="1"/>
    <cellStyle name="Followed Hyperlink" xfId="41537" builtinId="9" hidden="1"/>
    <cellStyle name="Followed Hyperlink" xfId="41538" builtinId="9" hidden="1"/>
    <cellStyle name="Followed Hyperlink" xfId="41539" builtinId="9" hidden="1"/>
    <cellStyle name="Followed Hyperlink" xfId="41540" builtinId="9" hidden="1"/>
    <cellStyle name="Followed Hyperlink" xfId="41541" builtinId="9" hidden="1"/>
    <cellStyle name="Followed Hyperlink" xfId="41542" builtinId="9" hidden="1"/>
    <cellStyle name="Followed Hyperlink" xfId="41543" builtinId="9" hidden="1"/>
    <cellStyle name="Followed Hyperlink" xfId="41544" builtinId="9" hidden="1"/>
    <cellStyle name="Followed Hyperlink" xfId="41545" builtinId="9" hidden="1"/>
    <cellStyle name="Followed Hyperlink" xfId="41546" builtinId="9" hidden="1"/>
    <cellStyle name="Followed Hyperlink" xfId="41547" builtinId="9" hidden="1"/>
    <cellStyle name="Followed Hyperlink" xfId="41548" builtinId="9" hidden="1"/>
    <cellStyle name="Followed Hyperlink" xfId="41549" builtinId="9" hidden="1"/>
    <cellStyle name="Followed Hyperlink" xfId="41550" builtinId="9" hidden="1"/>
    <cellStyle name="Followed Hyperlink" xfId="41551" builtinId="9" hidden="1"/>
    <cellStyle name="Followed Hyperlink" xfId="41552" builtinId="9" hidden="1"/>
    <cellStyle name="Followed Hyperlink" xfId="41553" builtinId="9" hidden="1"/>
    <cellStyle name="Followed Hyperlink" xfId="41554" builtinId="9" hidden="1"/>
    <cellStyle name="Followed Hyperlink" xfId="41555" builtinId="9" hidden="1"/>
    <cellStyle name="Followed Hyperlink" xfId="41556" builtinId="9" hidden="1"/>
    <cellStyle name="Followed Hyperlink" xfId="41557" builtinId="9" hidden="1"/>
    <cellStyle name="Followed Hyperlink" xfId="41558" builtinId="9" hidden="1"/>
    <cellStyle name="Followed Hyperlink" xfId="41559" builtinId="9" hidden="1"/>
    <cellStyle name="Followed Hyperlink" xfId="41560" builtinId="9" hidden="1"/>
    <cellStyle name="Followed Hyperlink" xfId="41594" builtinId="9" hidden="1"/>
    <cellStyle name="Followed Hyperlink" xfId="41595" builtinId="9" hidden="1"/>
    <cellStyle name="Followed Hyperlink" xfId="41596" builtinId="9" hidden="1"/>
    <cellStyle name="Followed Hyperlink" xfId="41597" builtinId="9" hidden="1"/>
    <cellStyle name="Followed Hyperlink" xfId="41598" builtinId="9" hidden="1"/>
    <cellStyle name="Followed Hyperlink" xfId="41599" builtinId="9" hidden="1"/>
    <cellStyle name="Followed Hyperlink" xfId="41600" builtinId="9" hidden="1"/>
    <cellStyle name="Followed Hyperlink" xfId="41601" builtinId="9" hidden="1"/>
    <cellStyle name="Followed Hyperlink" xfId="41602" builtinId="9" hidden="1"/>
    <cellStyle name="Followed Hyperlink" xfId="41603" builtinId="9" hidden="1"/>
    <cellStyle name="Followed Hyperlink" xfId="41604" builtinId="9" hidden="1"/>
    <cellStyle name="Followed Hyperlink" xfId="41605" builtinId="9" hidden="1"/>
    <cellStyle name="Followed Hyperlink" xfId="41606" builtinId="9" hidden="1"/>
    <cellStyle name="Followed Hyperlink" xfId="41607" builtinId="9" hidden="1"/>
    <cellStyle name="Followed Hyperlink" xfId="41608" builtinId="9" hidden="1"/>
    <cellStyle name="Followed Hyperlink" xfId="41609" builtinId="9" hidden="1"/>
    <cellStyle name="Followed Hyperlink" xfId="41610" builtinId="9" hidden="1"/>
    <cellStyle name="Followed Hyperlink" xfId="41611" builtinId="9" hidden="1"/>
    <cellStyle name="Followed Hyperlink" xfId="41612" builtinId="9" hidden="1"/>
    <cellStyle name="Followed Hyperlink" xfId="41613" builtinId="9" hidden="1"/>
    <cellStyle name="Followed Hyperlink" xfId="41614" builtinId="9" hidden="1"/>
    <cellStyle name="Followed Hyperlink" xfId="41615" builtinId="9" hidden="1"/>
    <cellStyle name="Followed Hyperlink" xfId="41616" builtinId="9" hidden="1"/>
    <cellStyle name="Followed Hyperlink" xfId="41617" builtinId="9" hidden="1"/>
    <cellStyle name="Followed Hyperlink" xfId="41618" builtinId="9" hidden="1"/>
    <cellStyle name="Followed Hyperlink" xfId="41619" builtinId="9" hidden="1"/>
    <cellStyle name="Followed Hyperlink" xfId="41620" builtinId="9" hidden="1"/>
    <cellStyle name="Followed Hyperlink" xfId="41621" builtinId="9" hidden="1"/>
    <cellStyle name="Followed Hyperlink" xfId="41622" builtinId="9" hidden="1"/>
    <cellStyle name="Followed Hyperlink" xfId="41623" builtinId="9" hidden="1"/>
    <cellStyle name="Followed Hyperlink" xfId="41624" builtinId="9" hidden="1"/>
    <cellStyle name="Followed Hyperlink" xfId="41625" builtinId="9" hidden="1"/>
    <cellStyle name="Followed Hyperlink" xfId="41626" builtinId="9" hidden="1"/>
    <cellStyle name="Followed Hyperlink" xfId="41627" builtinId="9" hidden="1"/>
    <cellStyle name="Followed Hyperlink" xfId="41628" builtinId="9" hidden="1"/>
    <cellStyle name="Followed Hyperlink" xfId="41629" builtinId="9" hidden="1"/>
    <cellStyle name="Followed Hyperlink" xfId="41630" builtinId="9" hidden="1"/>
    <cellStyle name="Followed Hyperlink" xfId="41631" builtinId="9" hidden="1"/>
    <cellStyle name="Followed Hyperlink" xfId="41632" builtinId="9" hidden="1"/>
    <cellStyle name="Followed Hyperlink" xfId="41633" builtinId="9" hidden="1"/>
    <cellStyle name="Followed Hyperlink" xfId="41634" builtinId="9" hidden="1"/>
    <cellStyle name="Followed Hyperlink" xfId="41635" builtinId="9" hidden="1"/>
    <cellStyle name="Followed Hyperlink" xfId="41636" builtinId="9" hidden="1"/>
    <cellStyle name="Followed Hyperlink" xfId="41637" builtinId="9" hidden="1"/>
    <cellStyle name="Followed Hyperlink" xfId="41638" builtinId="9" hidden="1"/>
    <cellStyle name="Followed Hyperlink" xfId="41639" builtinId="9" hidden="1"/>
    <cellStyle name="Followed Hyperlink" xfId="41640" builtinId="9" hidden="1"/>
    <cellStyle name="Followed Hyperlink" xfId="41641" builtinId="9" hidden="1"/>
    <cellStyle name="Followed Hyperlink" xfId="41642" builtinId="9" hidden="1"/>
    <cellStyle name="Followed Hyperlink" xfId="41643" builtinId="9" hidden="1"/>
    <cellStyle name="Followed Hyperlink" xfId="41644" builtinId="9" hidden="1"/>
    <cellStyle name="Followed Hyperlink" xfId="41645" builtinId="9" hidden="1"/>
    <cellStyle name="Followed Hyperlink" xfId="41646" builtinId="9" hidden="1"/>
    <cellStyle name="Followed Hyperlink" xfId="41647" builtinId="9" hidden="1"/>
    <cellStyle name="Followed Hyperlink" xfId="41648" builtinId="9" hidden="1"/>
    <cellStyle name="Followed Hyperlink" xfId="41649" builtinId="9" hidden="1"/>
    <cellStyle name="Followed Hyperlink" xfId="41650" builtinId="9" hidden="1"/>
    <cellStyle name="Followed Hyperlink" xfId="41651" builtinId="9" hidden="1"/>
    <cellStyle name="Followed Hyperlink" xfId="41652" builtinId="9" hidden="1"/>
    <cellStyle name="Followed Hyperlink" xfId="41653" builtinId="9" hidden="1"/>
    <cellStyle name="Followed Hyperlink" xfId="41654" builtinId="9" hidden="1"/>
    <cellStyle name="Followed Hyperlink" xfId="41655" builtinId="9" hidden="1"/>
    <cellStyle name="Followed Hyperlink" xfId="41656" builtinId="9" hidden="1"/>
    <cellStyle name="Followed Hyperlink" xfId="41657" builtinId="9" hidden="1"/>
    <cellStyle name="Followed Hyperlink" xfId="41658" builtinId="9" hidden="1"/>
    <cellStyle name="Followed Hyperlink" xfId="41659" builtinId="9" hidden="1"/>
    <cellStyle name="Followed Hyperlink" xfId="41660" builtinId="9" hidden="1"/>
    <cellStyle name="Followed Hyperlink" xfId="41661" builtinId="9" hidden="1"/>
    <cellStyle name="Followed Hyperlink" xfId="41662" builtinId="9" hidden="1"/>
    <cellStyle name="Followed Hyperlink" xfId="41663" builtinId="9" hidden="1"/>
    <cellStyle name="Followed Hyperlink" xfId="41664" builtinId="9" hidden="1"/>
    <cellStyle name="Followed Hyperlink" xfId="41665" builtinId="9" hidden="1"/>
    <cellStyle name="Followed Hyperlink" xfId="41566" builtinId="9" hidden="1"/>
    <cellStyle name="Followed Hyperlink" xfId="41571" builtinId="9" hidden="1"/>
    <cellStyle name="Followed Hyperlink" xfId="41563" builtinId="9" hidden="1"/>
    <cellStyle name="Followed Hyperlink" xfId="41572" builtinId="9" hidden="1"/>
    <cellStyle name="Followed Hyperlink" xfId="41562" builtinId="9" hidden="1"/>
    <cellStyle name="Followed Hyperlink" xfId="41569" builtinId="9" hidden="1"/>
    <cellStyle name="Followed Hyperlink" xfId="41488" builtinId="9" hidden="1"/>
    <cellStyle name="Followed Hyperlink" xfId="41568" builtinId="9" hidden="1"/>
    <cellStyle name="Followed Hyperlink" xfId="41561" builtinId="9" hidden="1"/>
    <cellStyle name="Followed Hyperlink" xfId="41567" builtinId="9" hidden="1"/>
    <cellStyle name="Followed Hyperlink" xfId="41590" builtinId="9" hidden="1"/>
    <cellStyle name="Followed Hyperlink" xfId="41570" builtinId="9" hidden="1"/>
    <cellStyle name="Followed Hyperlink" xfId="41565" builtinId="9" hidden="1"/>
    <cellStyle name="Followed Hyperlink" xfId="41564" builtinId="9" hidden="1"/>
    <cellStyle name="Followed Hyperlink" xfId="41573" builtinId="9" hidden="1"/>
    <cellStyle name="Followed Hyperlink" xfId="41587" builtinId="9" hidden="1"/>
    <cellStyle name="Followed Hyperlink" xfId="41585" builtinId="9" hidden="1"/>
    <cellStyle name="Followed Hyperlink" xfId="41578" builtinId="9" hidden="1"/>
    <cellStyle name="Followed Hyperlink" xfId="41593" builtinId="9" hidden="1"/>
    <cellStyle name="Followed Hyperlink" xfId="41583" builtinId="9" hidden="1"/>
    <cellStyle name="Followed Hyperlink" xfId="41668" builtinId="9" hidden="1"/>
    <cellStyle name="Followed Hyperlink" xfId="41576" builtinId="9" hidden="1"/>
    <cellStyle name="Followed Hyperlink" xfId="41591" builtinId="9" hidden="1"/>
    <cellStyle name="Followed Hyperlink" xfId="41588" builtinId="9" hidden="1"/>
    <cellStyle name="Followed Hyperlink" xfId="41582" builtinId="9" hidden="1"/>
    <cellStyle name="Followed Hyperlink" xfId="41487" builtinId="9" hidden="1"/>
    <cellStyle name="Followed Hyperlink" xfId="41667" builtinId="9" hidden="1"/>
    <cellStyle name="Followed Hyperlink" xfId="41580" builtinId="9" hidden="1"/>
    <cellStyle name="Followed Hyperlink" xfId="41577" builtinId="9" hidden="1"/>
    <cellStyle name="Followed Hyperlink" xfId="41592" builtinId="9" hidden="1"/>
    <cellStyle name="Followed Hyperlink" xfId="41586" builtinId="9" hidden="1"/>
    <cellStyle name="Followed Hyperlink" xfId="41575" builtinId="9" hidden="1"/>
    <cellStyle name="Followed Hyperlink" xfId="41666" builtinId="9" hidden="1"/>
    <cellStyle name="Followed Hyperlink" xfId="41584" builtinId="9" hidden="1"/>
    <cellStyle name="Followed Hyperlink" xfId="41581" builtinId="9" hidden="1"/>
    <cellStyle name="Followed Hyperlink" xfId="41574" builtinId="9" hidden="1"/>
    <cellStyle name="Followed Hyperlink" xfId="41589" builtinId="9" hidden="1"/>
    <cellStyle name="Followed Hyperlink" xfId="41579" builtinId="9" hidden="1"/>
    <cellStyle name="Followed Hyperlink" xfId="41669" builtinId="9" hidden="1"/>
    <cellStyle name="Followed Hyperlink" xfId="41670" builtinId="9" hidden="1"/>
    <cellStyle name="Followed Hyperlink" xfId="41671" builtinId="9" hidden="1"/>
    <cellStyle name="Followed Hyperlink" xfId="41672" builtinId="9" hidden="1"/>
    <cellStyle name="Followed Hyperlink" xfId="41673" builtinId="9" hidden="1"/>
    <cellStyle name="Followed Hyperlink" xfId="41674" builtinId="9" hidden="1"/>
    <cellStyle name="Followed Hyperlink" xfId="41675" builtinId="9" hidden="1"/>
    <cellStyle name="Followed Hyperlink" xfId="41676" builtinId="9" hidden="1"/>
    <cellStyle name="Followed Hyperlink" xfId="41677" builtinId="9" hidden="1"/>
    <cellStyle name="Followed Hyperlink" xfId="41678" builtinId="9" hidden="1"/>
    <cellStyle name="Followed Hyperlink" xfId="41679" builtinId="9" hidden="1"/>
    <cellStyle name="Followed Hyperlink" xfId="41680" builtinId="9" hidden="1"/>
    <cellStyle name="Followed Hyperlink" xfId="41681" builtinId="9" hidden="1"/>
    <cellStyle name="Followed Hyperlink" xfId="41682" builtinId="9" hidden="1"/>
    <cellStyle name="Followed Hyperlink" xfId="41683" builtinId="9" hidden="1"/>
    <cellStyle name="Followed Hyperlink" xfId="41684" builtinId="9" hidden="1"/>
    <cellStyle name="Followed Hyperlink" xfId="41685" builtinId="9" hidden="1"/>
    <cellStyle name="Followed Hyperlink" xfId="41686" builtinId="9" hidden="1"/>
    <cellStyle name="Followed Hyperlink" xfId="41687" builtinId="9" hidden="1"/>
    <cellStyle name="Followed Hyperlink" xfId="41688" builtinId="9" hidden="1"/>
    <cellStyle name="Followed Hyperlink" xfId="41689" builtinId="9" hidden="1"/>
    <cellStyle name="Followed Hyperlink" xfId="41690" builtinId="9" hidden="1"/>
    <cellStyle name="Followed Hyperlink" xfId="41691" builtinId="9" hidden="1"/>
    <cellStyle name="Followed Hyperlink" xfId="41692" builtinId="9" hidden="1"/>
    <cellStyle name="Followed Hyperlink" xfId="41693" builtinId="9" hidden="1"/>
    <cellStyle name="Followed Hyperlink" xfId="41694" builtinId="9" hidden="1"/>
    <cellStyle name="Followed Hyperlink" xfId="41695" builtinId="9" hidden="1"/>
    <cellStyle name="Followed Hyperlink" xfId="41696" builtinId="9" hidden="1"/>
    <cellStyle name="Followed Hyperlink" xfId="41697" builtinId="9" hidden="1"/>
    <cellStyle name="Followed Hyperlink" xfId="41698" builtinId="9" hidden="1"/>
    <cellStyle name="Followed Hyperlink" xfId="41699" builtinId="9" hidden="1"/>
    <cellStyle name="Followed Hyperlink" xfId="41700" builtinId="9" hidden="1"/>
    <cellStyle name="Followed Hyperlink" xfId="41701" builtinId="9" hidden="1"/>
    <cellStyle name="Followed Hyperlink" xfId="41702" builtinId="9" hidden="1"/>
    <cellStyle name="Followed Hyperlink" xfId="41707" builtinId="9" hidden="1"/>
    <cellStyle name="Followed Hyperlink" xfId="41708" builtinId="9" hidden="1"/>
    <cellStyle name="Followed Hyperlink" xfId="41709" builtinId="9" hidden="1"/>
    <cellStyle name="Followed Hyperlink" xfId="41710" builtinId="9" hidden="1"/>
    <cellStyle name="Followed Hyperlink" xfId="41711" builtinId="9" hidden="1"/>
    <cellStyle name="Followed Hyperlink" xfId="41712" builtinId="9" hidden="1"/>
    <cellStyle name="Followed Hyperlink" xfId="41713" builtinId="9" hidden="1"/>
    <cellStyle name="Followed Hyperlink" xfId="41714" builtinId="9" hidden="1"/>
    <cellStyle name="Followed Hyperlink" xfId="41715" builtinId="9" hidden="1"/>
    <cellStyle name="Followed Hyperlink" xfId="41716" builtinId="9" hidden="1"/>
    <cellStyle name="Followed Hyperlink" xfId="41717" builtinId="9" hidden="1"/>
    <cellStyle name="Followed Hyperlink" xfId="41718" builtinId="9" hidden="1"/>
    <cellStyle name="Followed Hyperlink" xfId="41719" builtinId="9" hidden="1"/>
    <cellStyle name="Followed Hyperlink" xfId="41720" builtinId="9" hidden="1"/>
    <cellStyle name="Followed Hyperlink" xfId="41721" builtinId="9" hidden="1"/>
    <cellStyle name="Followed Hyperlink" xfId="41722" builtinId="9" hidden="1"/>
    <cellStyle name="Followed Hyperlink" xfId="41723" builtinId="9" hidden="1"/>
    <cellStyle name="Followed Hyperlink" xfId="41724" builtinId="9" hidden="1"/>
    <cellStyle name="Followed Hyperlink" xfId="41725" builtinId="9" hidden="1"/>
    <cellStyle name="Followed Hyperlink" xfId="41726" builtinId="9" hidden="1"/>
    <cellStyle name="Followed Hyperlink" xfId="41727" builtinId="9" hidden="1"/>
    <cellStyle name="Followed Hyperlink" xfId="41728" builtinId="9" hidden="1"/>
    <cellStyle name="Followed Hyperlink" xfId="41729" builtinId="9" hidden="1"/>
    <cellStyle name="Followed Hyperlink" xfId="41730" builtinId="9" hidden="1"/>
    <cellStyle name="Followed Hyperlink" xfId="41731" builtinId="9" hidden="1"/>
    <cellStyle name="Followed Hyperlink" xfId="41732" builtinId="9" hidden="1"/>
    <cellStyle name="Followed Hyperlink" xfId="41733" builtinId="9" hidden="1"/>
    <cellStyle name="Followed Hyperlink" xfId="41734" builtinId="9" hidden="1"/>
    <cellStyle name="Followed Hyperlink" xfId="41735" builtinId="9" hidden="1"/>
    <cellStyle name="Followed Hyperlink" xfId="41736" builtinId="9" hidden="1"/>
    <cellStyle name="Followed Hyperlink" xfId="41737" builtinId="9" hidden="1"/>
    <cellStyle name="Followed Hyperlink" xfId="41738" builtinId="9" hidden="1"/>
    <cellStyle name="Followed Hyperlink" xfId="41739" builtinId="9" hidden="1"/>
    <cellStyle name="Followed Hyperlink" xfId="41740" builtinId="9" hidden="1"/>
    <cellStyle name="Followed Hyperlink" xfId="41741" builtinId="9" hidden="1"/>
    <cellStyle name="Followed Hyperlink" xfId="41742" builtinId="9" hidden="1"/>
    <cellStyle name="Followed Hyperlink" xfId="41743" builtinId="9" hidden="1"/>
    <cellStyle name="Followed Hyperlink" xfId="41744" builtinId="9" hidden="1"/>
    <cellStyle name="Followed Hyperlink" xfId="41745" builtinId="9" hidden="1"/>
    <cellStyle name="Followed Hyperlink" xfId="41746" builtinId="9" hidden="1"/>
    <cellStyle name="Followed Hyperlink" xfId="41747" builtinId="9" hidden="1"/>
    <cellStyle name="Followed Hyperlink" xfId="41748" builtinId="9" hidden="1"/>
    <cellStyle name="Followed Hyperlink" xfId="41749" builtinId="9" hidden="1"/>
    <cellStyle name="Followed Hyperlink" xfId="41750" builtinId="9" hidden="1"/>
    <cellStyle name="Followed Hyperlink" xfId="41751" builtinId="9" hidden="1"/>
    <cellStyle name="Followed Hyperlink" xfId="41752" builtinId="9" hidden="1"/>
    <cellStyle name="Followed Hyperlink" xfId="41753" builtinId="9" hidden="1"/>
    <cellStyle name="Followed Hyperlink" xfId="41754" builtinId="9" hidden="1"/>
    <cellStyle name="Followed Hyperlink" xfId="41755" builtinId="9" hidden="1"/>
    <cellStyle name="Followed Hyperlink" xfId="41756" builtinId="9" hidden="1"/>
    <cellStyle name="Followed Hyperlink" xfId="41757" builtinId="9" hidden="1"/>
    <cellStyle name="Followed Hyperlink" xfId="41758" builtinId="9" hidden="1"/>
    <cellStyle name="Followed Hyperlink" xfId="41759" builtinId="9" hidden="1"/>
    <cellStyle name="Followed Hyperlink" xfId="41760" builtinId="9" hidden="1"/>
    <cellStyle name="Followed Hyperlink" xfId="41761" builtinId="9" hidden="1"/>
    <cellStyle name="Followed Hyperlink" xfId="41762" builtinId="9" hidden="1"/>
    <cellStyle name="Followed Hyperlink" xfId="41763" builtinId="9" hidden="1"/>
    <cellStyle name="Followed Hyperlink" xfId="41764" builtinId="9" hidden="1"/>
    <cellStyle name="Followed Hyperlink" xfId="41766" builtinId="9" hidden="1"/>
    <cellStyle name="Followed Hyperlink" xfId="41767" builtinId="9" hidden="1"/>
    <cellStyle name="Followed Hyperlink" xfId="41768" builtinId="9" hidden="1"/>
    <cellStyle name="Followed Hyperlink" xfId="41769" builtinId="9" hidden="1"/>
    <cellStyle name="Followed Hyperlink" xfId="41770" builtinId="9" hidden="1"/>
    <cellStyle name="Followed Hyperlink" xfId="41771" builtinId="9" hidden="1"/>
    <cellStyle name="Followed Hyperlink" xfId="41772" builtinId="9" hidden="1"/>
    <cellStyle name="Followed Hyperlink" xfId="41773" builtinId="9" hidden="1"/>
    <cellStyle name="Followed Hyperlink" xfId="41774" builtinId="9" hidden="1"/>
    <cellStyle name="Followed Hyperlink" xfId="41775" builtinId="9" hidden="1"/>
    <cellStyle name="Followed Hyperlink" xfId="41776" builtinId="9" hidden="1"/>
    <cellStyle name="Followed Hyperlink" xfId="41777" builtinId="9" hidden="1"/>
    <cellStyle name="Followed Hyperlink" xfId="41778" builtinId="9" hidden="1"/>
    <cellStyle name="Followed Hyperlink" xfId="41779" builtinId="9" hidden="1"/>
    <cellStyle name="Followed Hyperlink" xfId="41794" builtinId="9" hidden="1"/>
    <cellStyle name="Followed Hyperlink" xfId="41815" builtinId="9" hidden="1"/>
    <cellStyle name="Followed Hyperlink" xfId="41816" builtinId="9" hidden="1"/>
    <cellStyle name="Followed Hyperlink" xfId="41817" builtinId="9" hidden="1"/>
    <cellStyle name="Followed Hyperlink" xfId="41818" builtinId="9" hidden="1"/>
    <cellStyle name="Followed Hyperlink" xfId="41819" builtinId="9" hidden="1"/>
    <cellStyle name="Followed Hyperlink" xfId="41820" builtinId="9" hidden="1"/>
    <cellStyle name="Followed Hyperlink" xfId="41821" builtinId="9" hidden="1"/>
    <cellStyle name="Followed Hyperlink" xfId="41822" builtinId="9" hidden="1"/>
    <cellStyle name="Followed Hyperlink" xfId="41823" builtinId="9" hidden="1"/>
    <cellStyle name="Followed Hyperlink" xfId="41824" builtinId="9" hidden="1"/>
    <cellStyle name="Followed Hyperlink" xfId="41825" builtinId="9" hidden="1"/>
    <cellStyle name="Followed Hyperlink" xfId="41826" builtinId="9" hidden="1"/>
    <cellStyle name="Followed Hyperlink" xfId="41827" builtinId="9" hidden="1"/>
    <cellStyle name="Followed Hyperlink" xfId="41828" builtinId="9" hidden="1"/>
    <cellStyle name="Followed Hyperlink" xfId="41829" builtinId="9" hidden="1"/>
    <cellStyle name="Followed Hyperlink" xfId="41830" builtinId="9" hidden="1"/>
    <cellStyle name="Followed Hyperlink" xfId="41831" builtinId="9" hidden="1"/>
    <cellStyle name="Followed Hyperlink" xfId="41832" builtinId="9" hidden="1"/>
    <cellStyle name="Followed Hyperlink" xfId="41833" builtinId="9" hidden="1"/>
    <cellStyle name="Followed Hyperlink" xfId="41834" builtinId="9" hidden="1"/>
    <cellStyle name="Followed Hyperlink" xfId="41835" builtinId="9" hidden="1"/>
    <cellStyle name="Followed Hyperlink" xfId="41836" builtinId="9" hidden="1"/>
    <cellStyle name="Followed Hyperlink" xfId="41837" builtinId="9" hidden="1"/>
    <cellStyle name="Followed Hyperlink" xfId="41838" builtinId="9" hidden="1"/>
    <cellStyle name="Followed Hyperlink" xfId="41839" builtinId="9" hidden="1"/>
    <cellStyle name="Followed Hyperlink" xfId="41840" builtinId="9" hidden="1"/>
    <cellStyle name="Followed Hyperlink" xfId="41841" builtinId="9" hidden="1"/>
    <cellStyle name="Followed Hyperlink" xfId="41842" builtinId="9" hidden="1"/>
    <cellStyle name="Followed Hyperlink" xfId="41843" builtinId="9" hidden="1"/>
    <cellStyle name="Followed Hyperlink" xfId="41844" builtinId="9" hidden="1"/>
    <cellStyle name="Followed Hyperlink" xfId="41845" builtinId="9" hidden="1"/>
    <cellStyle name="Followed Hyperlink" xfId="41846" builtinId="9" hidden="1"/>
    <cellStyle name="Followed Hyperlink" xfId="41847" builtinId="9" hidden="1"/>
    <cellStyle name="Followed Hyperlink" xfId="41848" builtinId="9" hidden="1"/>
    <cellStyle name="Followed Hyperlink" xfId="41849" builtinId="9" hidden="1"/>
    <cellStyle name="Followed Hyperlink" xfId="41850" builtinId="9" hidden="1"/>
    <cellStyle name="Followed Hyperlink" xfId="41851" builtinId="9" hidden="1"/>
    <cellStyle name="Followed Hyperlink" xfId="41852" builtinId="9" hidden="1"/>
    <cellStyle name="Followed Hyperlink" xfId="41853" builtinId="9" hidden="1"/>
    <cellStyle name="Followed Hyperlink" xfId="41854" builtinId="9" hidden="1"/>
    <cellStyle name="Followed Hyperlink" xfId="41855" builtinId="9" hidden="1"/>
    <cellStyle name="Followed Hyperlink" xfId="41856" builtinId="9" hidden="1"/>
    <cellStyle name="Followed Hyperlink" xfId="41857" builtinId="9" hidden="1"/>
    <cellStyle name="Followed Hyperlink" xfId="41858" builtinId="9" hidden="1"/>
    <cellStyle name="Followed Hyperlink" xfId="41859" builtinId="9" hidden="1"/>
    <cellStyle name="Followed Hyperlink" xfId="41860" builtinId="9" hidden="1"/>
    <cellStyle name="Followed Hyperlink" xfId="41861" builtinId="9" hidden="1"/>
    <cellStyle name="Followed Hyperlink" xfId="41862" builtinId="9" hidden="1"/>
    <cellStyle name="Followed Hyperlink" xfId="41863" builtinId="9" hidden="1"/>
    <cellStyle name="Followed Hyperlink" xfId="41864" builtinId="9" hidden="1"/>
    <cellStyle name="Followed Hyperlink" xfId="41865" builtinId="9" hidden="1"/>
    <cellStyle name="Followed Hyperlink" xfId="41866" builtinId="9" hidden="1"/>
    <cellStyle name="Followed Hyperlink" xfId="41867" builtinId="9" hidden="1"/>
    <cellStyle name="Followed Hyperlink" xfId="41868" builtinId="9" hidden="1"/>
    <cellStyle name="Followed Hyperlink" xfId="41869" builtinId="9" hidden="1"/>
    <cellStyle name="Followed Hyperlink" xfId="41870" builtinId="9" hidden="1"/>
    <cellStyle name="Followed Hyperlink" xfId="41871" builtinId="9" hidden="1"/>
    <cellStyle name="Followed Hyperlink" xfId="41872" builtinId="9" hidden="1"/>
    <cellStyle name="Followed Hyperlink" xfId="41873" builtinId="9" hidden="1"/>
    <cellStyle name="Followed Hyperlink" xfId="41874" builtinId="9" hidden="1"/>
    <cellStyle name="Followed Hyperlink" xfId="41875" builtinId="9" hidden="1"/>
    <cellStyle name="Followed Hyperlink" xfId="41876" builtinId="9" hidden="1"/>
    <cellStyle name="Followed Hyperlink" xfId="41877" builtinId="9" hidden="1"/>
    <cellStyle name="Followed Hyperlink" xfId="41878" builtinId="9" hidden="1"/>
    <cellStyle name="Followed Hyperlink" xfId="41879" builtinId="9" hidden="1"/>
    <cellStyle name="Followed Hyperlink" xfId="41880" builtinId="9" hidden="1"/>
    <cellStyle name="Followed Hyperlink" xfId="41881" builtinId="9" hidden="1"/>
    <cellStyle name="Followed Hyperlink" xfId="41882" builtinId="9" hidden="1"/>
    <cellStyle name="Followed Hyperlink" xfId="41883" builtinId="9" hidden="1"/>
    <cellStyle name="Followed Hyperlink" xfId="41884" builtinId="9" hidden="1"/>
    <cellStyle name="Followed Hyperlink" xfId="41885" builtinId="9" hidden="1"/>
    <cellStyle name="Followed Hyperlink" xfId="41886" builtinId="9" hidden="1"/>
    <cellStyle name="Followed Hyperlink" xfId="41887" builtinId="9" hidden="1"/>
    <cellStyle name="Followed Hyperlink" xfId="41888" builtinId="9" hidden="1"/>
    <cellStyle name="Followed Hyperlink" xfId="41889" builtinId="9" hidden="1"/>
    <cellStyle name="Followed Hyperlink" xfId="41890" builtinId="9" hidden="1"/>
    <cellStyle name="Followed Hyperlink" xfId="41891" builtinId="9" hidden="1"/>
    <cellStyle name="Followed Hyperlink" xfId="41892" builtinId="9" hidden="1"/>
    <cellStyle name="Followed Hyperlink" xfId="41893" builtinId="9" hidden="1"/>
    <cellStyle name="Followed Hyperlink" xfId="41894" builtinId="9" hidden="1"/>
    <cellStyle name="Followed Hyperlink" xfId="41895" builtinId="9" hidden="1"/>
    <cellStyle name="Followed Hyperlink" xfId="41896" builtinId="9" hidden="1"/>
    <cellStyle name="Followed Hyperlink" xfId="41897" builtinId="9" hidden="1"/>
    <cellStyle name="Followed Hyperlink" xfId="41898" builtinId="9" hidden="1"/>
    <cellStyle name="Followed Hyperlink" xfId="41899" builtinId="9" hidden="1"/>
    <cellStyle name="Followed Hyperlink" xfId="41900" builtinId="9" hidden="1"/>
    <cellStyle name="Followed Hyperlink" xfId="41901" builtinId="9" hidden="1"/>
    <cellStyle name="Followed Hyperlink" xfId="41902" builtinId="9" hidden="1"/>
    <cellStyle name="Followed Hyperlink" xfId="41903" builtinId="9" hidden="1"/>
    <cellStyle name="Followed Hyperlink" xfId="41904" builtinId="9" hidden="1"/>
    <cellStyle name="Followed Hyperlink" xfId="41905" builtinId="9" hidden="1"/>
    <cellStyle name="Followed Hyperlink" xfId="41906" builtinId="9" hidden="1"/>
    <cellStyle name="Followed Hyperlink" xfId="41907" builtinId="9" hidden="1"/>
    <cellStyle name="Followed Hyperlink" xfId="41908" builtinId="9" hidden="1"/>
    <cellStyle name="Followed Hyperlink" xfId="41909" builtinId="9" hidden="1"/>
    <cellStyle name="Followed Hyperlink" xfId="41910" builtinId="9" hidden="1"/>
    <cellStyle name="Followed Hyperlink" xfId="41911" builtinId="9" hidden="1"/>
    <cellStyle name="Followed Hyperlink" xfId="41912" builtinId="9" hidden="1"/>
    <cellStyle name="Followed Hyperlink" xfId="41913" builtinId="9" hidden="1"/>
    <cellStyle name="Followed Hyperlink" xfId="41914" builtinId="9" hidden="1"/>
    <cellStyle name="Followed Hyperlink" xfId="41915" builtinId="9" hidden="1"/>
    <cellStyle name="Followed Hyperlink" xfId="41916" builtinId="9" hidden="1"/>
    <cellStyle name="Followed Hyperlink" xfId="41917" builtinId="9" hidden="1"/>
    <cellStyle name="Followed Hyperlink" xfId="41918" builtinId="9" hidden="1"/>
    <cellStyle name="Followed Hyperlink" xfId="41919" builtinId="9" hidden="1"/>
    <cellStyle name="Followed Hyperlink" xfId="41920" builtinId="9" hidden="1"/>
    <cellStyle name="Followed Hyperlink" xfId="41921" builtinId="9" hidden="1"/>
    <cellStyle name="Followed Hyperlink" xfId="41922" builtinId="9" hidden="1"/>
    <cellStyle name="Followed Hyperlink" xfId="41923" builtinId="9" hidden="1"/>
    <cellStyle name="Followed Hyperlink" xfId="41924" builtinId="9" hidden="1"/>
    <cellStyle name="Followed Hyperlink" xfId="41925" builtinId="9" hidden="1"/>
    <cellStyle name="Followed Hyperlink" xfId="41926" builtinId="9" hidden="1"/>
    <cellStyle name="Followed Hyperlink" xfId="41927" builtinId="9" hidden="1"/>
    <cellStyle name="Followed Hyperlink" xfId="41928" builtinId="9" hidden="1"/>
    <cellStyle name="Followed Hyperlink" xfId="41929" builtinId="9" hidden="1"/>
    <cellStyle name="Followed Hyperlink" xfId="41930" builtinId="9" hidden="1"/>
    <cellStyle name="Followed Hyperlink" xfId="41931" builtinId="9" hidden="1"/>
    <cellStyle name="Followed Hyperlink" xfId="41932" builtinId="9" hidden="1"/>
    <cellStyle name="Followed Hyperlink" xfId="41933" builtinId="9" hidden="1"/>
    <cellStyle name="Followed Hyperlink" xfId="41934" builtinId="9" hidden="1"/>
    <cellStyle name="Followed Hyperlink" xfId="41935" builtinId="9" hidden="1"/>
    <cellStyle name="Followed Hyperlink" xfId="41936" builtinId="9" hidden="1"/>
    <cellStyle name="Followed Hyperlink" xfId="41937" builtinId="9" hidden="1"/>
    <cellStyle name="Followed Hyperlink" xfId="41938" builtinId="9" hidden="1"/>
    <cellStyle name="Followed Hyperlink" xfId="41939" builtinId="9" hidden="1"/>
    <cellStyle name="Followed Hyperlink" xfId="41940" builtinId="9" hidden="1"/>
    <cellStyle name="Followed Hyperlink" xfId="41941" builtinId="9" hidden="1"/>
    <cellStyle name="Followed Hyperlink" xfId="41942" builtinId="9" hidden="1"/>
    <cellStyle name="Followed Hyperlink" xfId="41943" builtinId="9" hidden="1"/>
    <cellStyle name="Followed Hyperlink" xfId="41944" builtinId="9" hidden="1"/>
    <cellStyle name="Followed Hyperlink" xfId="41945" builtinId="9" hidden="1"/>
    <cellStyle name="Followed Hyperlink" xfId="41946" builtinId="9" hidden="1"/>
    <cellStyle name="Followed Hyperlink" xfId="41947" builtinId="9" hidden="1"/>
    <cellStyle name="Followed Hyperlink" xfId="41948" builtinId="9" hidden="1"/>
    <cellStyle name="Followed Hyperlink" xfId="41949" builtinId="9" hidden="1"/>
    <cellStyle name="Followed Hyperlink" xfId="41950" builtinId="9" hidden="1"/>
    <cellStyle name="Followed Hyperlink" xfId="41951" builtinId="9" hidden="1"/>
    <cellStyle name="Followed Hyperlink" xfId="41952" builtinId="9" hidden="1"/>
    <cellStyle name="Followed Hyperlink" xfId="41953" builtinId="9" hidden="1"/>
    <cellStyle name="Followed Hyperlink" xfId="41954" builtinId="9" hidden="1"/>
    <cellStyle name="Followed Hyperlink" xfId="41955" builtinId="9" hidden="1"/>
    <cellStyle name="Followed Hyperlink" xfId="41956" builtinId="9" hidden="1"/>
    <cellStyle name="Followed Hyperlink" xfId="41957" builtinId="9" hidden="1"/>
    <cellStyle name="Followed Hyperlink" xfId="41958" builtinId="9" hidden="1"/>
    <cellStyle name="Followed Hyperlink" xfId="41765" builtinId="9" hidden="1"/>
    <cellStyle name="Followed Hyperlink" xfId="41781" builtinId="9" hidden="1"/>
    <cellStyle name="Followed Hyperlink" xfId="41784" builtinId="9" hidden="1"/>
    <cellStyle name="Followed Hyperlink" xfId="41705" builtinId="9" hidden="1"/>
    <cellStyle name="Followed Hyperlink" xfId="41703" builtinId="9" hidden="1"/>
    <cellStyle name="Followed Hyperlink" xfId="41788" builtinId="9" hidden="1"/>
    <cellStyle name="Followed Hyperlink" xfId="41780" builtinId="9" hidden="1"/>
    <cellStyle name="Followed Hyperlink" xfId="41790" builtinId="9" hidden="1"/>
    <cellStyle name="Followed Hyperlink" xfId="41791" builtinId="9" hidden="1"/>
    <cellStyle name="Followed Hyperlink" xfId="41785" builtinId="9" hidden="1"/>
    <cellStyle name="Followed Hyperlink" xfId="41782" builtinId="9" hidden="1"/>
    <cellStyle name="Followed Hyperlink" xfId="41787" builtinId="9" hidden="1"/>
    <cellStyle name="Followed Hyperlink" xfId="41812" builtinId="9" hidden="1"/>
    <cellStyle name="Followed Hyperlink" xfId="41805" builtinId="9" hidden="1"/>
    <cellStyle name="Followed Hyperlink" xfId="41798" builtinId="9" hidden="1"/>
    <cellStyle name="Followed Hyperlink" xfId="41814" builtinId="9" hidden="1"/>
    <cellStyle name="Followed Hyperlink" xfId="41803" builtinId="9" hidden="1"/>
    <cellStyle name="Followed Hyperlink" xfId="41786" builtinId="9" hidden="1"/>
    <cellStyle name="Followed Hyperlink" xfId="41800" builtinId="9" hidden="1"/>
    <cellStyle name="Followed Hyperlink" xfId="41706" builtinId="9" hidden="1"/>
    <cellStyle name="Followed Hyperlink" xfId="41809" builtinId="9" hidden="1"/>
    <cellStyle name="Followed Hyperlink" xfId="41802" builtinId="9" hidden="1"/>
    <cellStyle name="Followed Hyperlink" xfId="41704" builtinId="9" hidden="1"/>
    <cellStyle name="Followed Hyperlink" xfId="41807" builtinId="9" hidden="1"/>
    <cellStyle name="Followed Hyperlink" xfId="41804" builtinId="9" hidden="1"/>
    <cellStyle name="Followed Hyperlink" xfId="41797" builtinId="9" hidden="1"/>
    <cellStyle name="Followed Hyperlink" xfId="41813" builtinId="9" hidden="1"/>
    <cellStyle name="Followed Hyperlink" xfId="41806" builtinId="9" hidden="1"/>
    <cellStyle name="Followed Hyperlink" xfId="41796" builtinId="9" hidden="1"/>
    <cellStyle name="Followed Hyperlink" xfId="41808" builtinId="9" hidden="1"/>
    <cellStyle name="Followed Hyperlink" xfId="41801" builtinId="9" hidden="1"/>
    <cellStyle name="Followed Hyperlink" xfId="41795" builtinId="9" hidden="1"/>
    <cellStyle name="Followed Hyperlink" xfId="41810" builtinId="9" hidden="1"/>
    <cellStyle name="Followed Hyperlink" xfId="41799" builtinId="9" hidden="1"/>
    <cellStyle name="Followed Hyperlink" xfId="41811" builtinId="9" hidden="1"/>
    <cellStyle name="Followed Hyperlink" xfId="41959" builtinId="9" hidden="1"/>
    <cellStyle name="Followed Hyperlink" xfId="41960" builtinId="9" hidden="1"/>
    <cellStyle name="Followed Hyperlink" xfId="41961" builtinId="9" hidden="1"/>
    <cellStyle name="Followed Hyperlink" xfId="41962" builtinId="9" hidden="1"/>
    <cellStyle name="Followed Hyperlink" xfId="41963" builtinId="9" hidden="1"/>
    <cellStyle name="Followed Hyperlink" xfId="41964" builtinId="9" hidden="1"/>
    <cellStyle name="Followed Hyperlink" xfId="41965" builtinId="9" hidden="1"/>
    <cellStyle name="Followed Hyperlink" xfId="41966" builtinId="9" hidden="1"/>
    <cellStyle name="Followed Hyperlink" xfId="41967" builtinId="9" hidden="1"/>
    <cellStyle name="Followed Hyperlink" xfId="41968" builtinId="9" hidden="1"/>
    <cellStyle name="Followed Hyperlink" xfId="41969" builtinId="9" hidden="1"/>
    <cellStyle name="Followed Hyperlink" xfId="41970" builtinId="9" hidden="1"/>
    <cellStyle name="Followed Hyperlink" xfId="41971" builtinId="9" hidden="1"/>
    <cellStyle name="Followed Hyperlink" xfId="41972" builtinId="9" hidden="1"/>
    <cellStyle name="Followed Hyperlink" xfId="41973" builtinId="9" hidden="1"/>
    <cellStyle name="Followed Hyperlink" xfId="41974" builtinId="9" hidden="1"/>
    <cellStyle name="Followed Hyperlink" xfId="41975" builtinId="9" hidden="1"/>
    <cellStyle name="Followed Hyperlink" xfId="41976" builtinId="9" hidden="1"/>
    <cellStyle name="Followed Hyperlink" xfId="41977" builtinId="9" hidden="1"/>
    <cellStyle name="Followed Hyperlink" xfId="41978" builtinId="9" hidden="1"/>
    <cellStyle name="Followed Hyperlink" xfId="41979" builtinId="9" hidden="1"/>
    <cellStyle name="Followed Hyperlink" xfId="41980" builtinId="9" hidden="1"/>
    <cellStyle name="Followed Hyperlink" xfId="41982" builtinId="9" hidden="1"/>
    <cellStyle name="Followed Hyperlink" xfId="41983" builtinId="9" hidden="1"/>
    <cellStyle name="Followed Hyperlink" xfId="41984" builtinId="9" hidden="1"/>
    <cellStyle name="Followed Hyperlink" xfId="41985" builtinId="9" hidden="1"/>
    <cellStyle name="Followed Hyperlink" xfId="41986" builtinId="9" hidden="1"/>
    <cellStyle name="Followed Hyperlink" xfId="41987" builtinId="9" hidden="1"/>
    <cellStyle name="Followed Hyperlink" xfId="41988" builtinId="9" hidden="1"/>
    <cellStyle name="Followed Hyperlink" xfId="41989" builtinId="9" hidden="1"/>
    <cellStyle name="Followed Hyperlink" xfId="41990" builtinId="9" hidden="1"/>
    <cellStyle name="Followed Hyperlink" xfId="41991" builtinId="9" hidden="1"/>
    <cellStyle name="Followed Hyperlink" xfId="41992" builtinId="9" hidden="1"/>
    <cellStyle name="Followed Hyperlink" xfId="41993" builtinId="9" hidden="1"/>
    <cellStyle name="Followed Hyperlink" xfId="41994" builtinId="9" hidden="1"/>
    <cellStyle name="Followed Hyperlink" xfId="41995" builtinId="9" hidden="1"/>
    <cellStyle name="Followed Hyperlink" xfId="42030" builtinId="9" hidden="1"/>
    <cellStyle name="Followed Hyperlink" xfId="42029" builtinId="9" hidden="1"/>
    <cellStyle name="Followed Hyperlink" xfId="41792" builtinId="9" hidden="1"/>
    <cellStyle name="Followed Hyperlink" xfId="41793" builtinId="9" hidden="1"/>
    <cellStyle name="Followed Hyperlink" xfId="42004" builtinId="9" hidden="1"/>
    <cellStyle name="Followed Hyperlink" xfId="42002" builtinId="9" hidden="1"/>
    <cellStyle name="Followed Hyperlink" xfId="41981" builtinId="9" hidden="1"/>
    <cellStyle name="Followed Hyperlink" xfId="41999" builtinId="9" hidden="1"/>
    <cellStyle name="Followed Hyperlink" xfId="41998" builtinId="9" hidden="1"/>
    <cellStyle name="Followed Hyperlink" xfId="41997" builtinId="9" hidden="1"/>
    <cellStyle name="Followed Hyperlink" xfId="41996" builtinId="9" hidden="1"/>
    <cellStyle name="Followed Hyperlink" xfId="42000" builtinId="9" hidden="1"/>
    <cellStyle name="Followed Hyperlink" xfId="42006" builtinId="9" hidden="1"/>
    <cellStyle name="Followed Hyperlink" xfId="42005" builtinId="9" hidden="1"/>
    <cellStyle name="Followed Hyperlink" xfId="42003" builtinId="9" hidden="1"/>
    <cellStyle name="Followed Hyperlink" xfId="42001" builtinId="9" hidden="1"/>
    <cellStyle name="Followed Hyperlink" xfId="42025" builtinId="9" hidden="1"/>
    <cellStyle name="Followed Hyperlink" xfId="42021" builtinId="9" hidden="1"/>
    <cellStyle name="Followed Hyperlink" xfId="42017" builtinId="9" hidden="1"/>
    <cellStyle name="Followed Hyperlink" xfId="42013" builtinId="9" hidden="1"/>
    <cellStyle name="Followed Hyperlink" xfId="42009" builtinId="9" hidden="1"/>
    <cellStyle name="Followed Hyperlink" xfId="41789" builtinId="9" hidden="1"/>
    <cellStyle name="Followed Hyperlink" xfId="42028" builtinId="9" hidden="1"/>
    <cellStyle name="Followed Hyperlink" xfId="42024" builtinId="9" hidden="1"/>
    <cellStyle name="Followed Hyperlink" xfId="42020" builtinId="9" hidden="1"/>
    <cellStyle name="Followed Hyperlink" xfId="42016" builtinId="9" hidden="1"/>
    <cellStyle name="Followed Hyperlink" xfId="42012" builtinId="9" hidden="1"/>
    <cellStyle name="Followed Hyperlink" xfId="42008" builtinId="9" hidden="1"/>
    <cellStyle name="Followed Hyperlink" xfId="42027" builtinId="9" hidden="1"/>
    <cellStyle name="Followed Hyperlink" xfId="42023" builtinId="9" hidden="1"/>
    <cellStyle name="Followed Hyperlink" xfId="42019" builtinId="9" hidden="1"/>
    <cellStyle name="Followed Hyperlink" xfId="42015" builtinId="9" hidden="1"/>
    <cellStyle name="Followed Hyperlink" xfId="42011" builtinId="9" hidden="1"/>
    <cellStyle name="Followed Hyperlink" xfId="42031" builtinId="9" hidden="1"/>
    <cellStyle name="Followed Hyperlink" xfId="41783" builtinId="9" hidden="1"/>
    <cellStyle name="Followed Hyperlink" xfId="42026" builtinId="9" hidden="1"/>
    <cellStyle name="Followed Hyperlink" xfId="42022" builtinId="9" hidden="1"/>
    <cellStyle name="Followed Hyperlink" xfId="42018" builtinId="9" hidden="1"/>
    <cellStyle name="Followed Hyperlink" xfId="42014" builtinId="9" hidden="1"/>
    <cellStyle name="Followed Hyperlink" xfId="42010" builtinId="9" hidden="1"/>
    <cellStyle name="Followed Hyperlink" xfId="42007" builtinId="9" hidden="1"/>
    <cellStyle name="Followed Hyperlink" xfId="42032" builtinId="9" hidden="1"/>
    <cellStyle name="Followed Hyperlink" xfId="42033" builtinId="9" hidden="1"/>
    <cellStyle name="Followed Hyperlink" xfId="42034" builtinId="9" hidden="1"/>
    <cellStyle name="Followed Hyperlink" xfId="42035" builtinId="9" hidden="1"/>
    <cellStyle name="Followed Hyperlink" xfId="42036" builtinId="9" hidden="1"/>
    <cellStyle name="Followed Hyperlink" xfId="42037" builtinId="9" hidden="1"/>
    <cellStyle name="Followed Hyperlink" xfId="42038" builtinId="9" hidden="1"/>
    <cellStyle name="Followed Hyperlink" xfId="42039" builtinId="9" hidden="1"/>
    <cellStyle name="Followed Hyperlink" xfId="42040" builtinId="9" hidden="1"/>
    <cellStyle name="Followed Hyperlink" xfId="42041" builtinId="9" hidden="1"/>
    <cellStyle name="Followed Hyperlink" xfId="42042" builtinId="9" hidden="1"/>
    <cellStyle name="Followed Hyperlink" xfId="42043" builtinId="9" hidden="1"/>
    <cellStyle name="Followed Hyperlink" xfId="42044" builtinId="9" hidden="1"/>
    <cellStyle name="Followed Hyperlink" xfId="42045" builtinId="9" hidden="1"/>
    <cellStyle name="Followed Hyperlink" xfId="42046" builtinId="9" hidden="1"/>
    <cellStyle name="Followed Hyperlink" xfId="42047" builtinId="9" hidden="1"/>
    <cellStyle name="Followed Hyperlink" xfId="42048" builtinId="9" hidden="1"/>
    <cellStyle name="Followed Hyperlink" xfId="42049" builtinId="9" hidden="1"/>
    <cellStyle name="Followed Hyperlink" xfId="42050" builtinId="9" hidden="1"/>
    <cellStyle name="Followed Hyperlink" xfId="42051" builtinId="9" hidden="1"/>
    <cellStyle name="Followed Hyperlink" xfId="42052" builtinId="9" hidden="1"/>
    <cellStyle name="Followed Hyperlink" xfId="42053" builtinId="9" hidden="1"/>
    <cellStyle name="Followed Hyperlink" xfId="42054" builtinId="9" hidden="1"/>
    <cellStyle name="Followed Hyperlink" xfId="42055" builtinId="9" hidden="1"/>
    <cellStyle name="Followed Hyperlink" xfId="42056" builtinId="9" hidden="1"/>
    <cellStyle name="Followed Hyperlink" xfId="42057" builtinId="9" hidden="1"/>
    <cellStyle name="Followed Hyperlink" xfId="42058" builtinId="9" hidden="1"/>
    <cellStyle name="Followed Hyperlink" xfId="42059" builtinId="9" hidden="1"/>
    <cellStyle name="Followed Hyperlink" xfId="42060" builtinId="9" hidden="1"/>
    <cellStyle name="Followed Hyperlink" xfId="42061" builtinId="9" hidden="1"/>
    <cellStyle name="Followed Hyperlink" xfId="42062" builtinId="9" hidden="1"/>
    <cellStyle name="Followed Hyperlink" xfId="42065" builtinId="9" hidden="1"/>
    <cellStyle name="Followed Hyperlink" xfId="42066" builtinId="9" hidden="1"/>
    <cellStyle name="Followed Hyperlink" xfId="42067" builtinId="9" hidden="1"/>
    <cellStyle name="Followed Hyperlink" xfId="42068" builtinId="9" hidden="1"/>
    <cellStyle name="Followed Hyperlink" xfId="42069" builtinId="9" hidden="1"/>
    <cellStyle name="Followed Hyperlink" xfId="42070" builtinId="9" hidden="1"/>
    <cellStyle name="Followed Hyperlink" xfId="42071" builtinId="9" hidden="1"/>
    <cellStyle name="Followed Hyperlink" xfId="42072" builtinId="9" hidden="1"/>
    <cellStyle name="Followed Hyperlink" xfId="42073" builtinId="9" hidden="1"/>
    <cellStyle name="Followed Hyperlink" xfId="42074" builtinId="9" hidden="1"/>
    <cellStyle name="Followed Hyperlink" xfId="42075" builtinId="9" hidden="1"/>
    <cellStyle name="Followed Hyperlink" xfId="42076" builtinId="9" hidden="1"/>
    <cellStyle name="Followed Hyperlink" xfId="42077" builtinId="9" hidden="1"/>
    <cellStyle name="Followed Hyperlink" xfId="42078" builtinId="9" hidden="1"/>
    <cellStyle name="Followed Hyperlink" xfId="42079" builtinId="9" hidden="1"/>
    <cellStyle name="Followed Hyperlink" xfId="42080" builtinId="9" hidden="1"/>
    <cellStyle name="Followed Hyperlink" xfId="42081" builtinId="9" hidden="1"/>
    <cellStyle name="Followed Hyperlink" xfId="42082" builtinId="9" hidden="1"/>
    <cellStyle name="Followed Hyperlink" xfId="42083" builtinId="9" hidden="1"/>
    <cellStyle name="Followed Hyperlink" xfId="42084" builtinId="9" hidden="1"/>
    <cellStyle name="Followed Hyperlink" xfId="42085" builtinId="9" hidden="1"/>
    <cellStyle name="Followed Hyperlink" xfId="42086" builtinId="9" hidden="1"/>
    <cellStyle name="Followed Hyperlink" xfId="42087" builtinId="9" hidden="1"/>
    <cellStyle name="Followed Hyperlink" xfId="42088" builtinId="9" hidden="1"/>
    <cellStyle name="Followed Hyperlink" xfId="42089" builtinId="9" hidden="1"/>
    <cellStyle name="Followed Hyperlink" xfId="42090" builtinId="9" hidden="1"/>
    <cellStyle name="Followed Hyperlink" xfId="42091" builtinId="9" hidden="1"/>
    <cellStyle name="Followed Hyperlink" xfId="42092" builtinId="9" hidden="1"/>
    <cellStyle name="Followed Hyperlink" xfId="42093" builtinId="9" hidden="1"/>
    <cellStyle name="Followed Hyperlink" xfId="42094" builtinId="9" hidden="1"/>
    <cellStyle name="Followed Hyperlink" xfId="42095" builtinId="9" hidden="1"/>
    <cellStyle name="Followed Hyperlink" xfId="42096" builtinId="9" hidden="1"/>
    <cellStyle name="Followed Hyperlink" xfId="42097" builtinId="9" hidden="1"/>
    <cellStyle name="Followed Hyperlink" xfId="42098" builtinId="9" hidden="1"/>
    <cellStyle name="Followed Hyperlink" xfId="42099" builtinId="9" hidden="1"/>
    <cellStyle name="Followed Hyperlink" xfId="42100" builtinId="9" hidden="1"/>
    <cellStyle name="Followed Hyperlink" xfId="42101" builtinId="9" hidden="1"/>
    <cellStyle name="Followed Hyperlink" xfId="42102" builtinId="9" hidden="1"/>
    <cellStyle name="Followed Hyperlink" xfId="42103" builtinId="9" hidden="1"/>
    <cellStyle name="Followed Hyperlink" xfId="42104" builtinId="9" hidden="1"/>
    <cellStyle name="Followed Hyperlink" xfId="42105" builtinId="9" hidden="1"/>
    <cellStyle name="Followed Hyperlink" xfId="42106" builtinId="9" hidden="1"/>
    <cellStyle name="Followed Hyperlink" xfId="42107" builtinId="9" hidden="1"/>
    <cellStyle name="Followed Hyperlink" xfId="42108" builtinId="9" hidden="1"/>
    <cellStyle name="Followed Hyperlink" xfId="42109" builtinId="9" hidden="1"/>
    <cellStyle name="Followed Hyperlink" xfId="42110" builtinId="9" hidden="1"/>
    <cellStyle name="Followed Hyperlink" xfId="42111" builtinId="9" hidden="1"/>
    <cellStyle name="Followed Hyperlink" xfId="42112" builtinId="9" hidden="1"/>
    <cellStyle name="Followed Hyperlink" xfId="42113" builtinId="9" hidden="1"/>
    <cellStyle name="Followed Hyperlink" xfId="42114" builtinId="9" hidden="1"/>
    <cellStyle name="Followed Hyperlink" xfId="42115" builtinId="9" hidden="1"/>
    <cellStyle name="Followed Hyperlink" xfId="42116" builtinId="9" hidden="1"/>
    <cellStyle name="Followed Hyperlink" xfId="42117" builtinId="9" hidden="1"/>
    <cellStyle name="Followed Hyperlink" xfId="42118" builtinId="9" hidden="1"/>
    <cellStyle name="Followed Hyperlink" xfId="42119" builtinId="9" hidden="1"/>
    <cellStyle name="Followed Hyperlink" xfId="42120" builtinId="9" hidden="1"/>
    <cellStyle name="Followed Hyperlink" xfId="42121" builtinId="9" hidden="1"/>
    <cellStyle name="Followed Hyperlink" xfId="42122" builtinId="9" hidden="1"/>
    <cellStyle name="Followed Hyperlink" xfId="42123" builtinId="9" hidden="1"/>
    <cellStyle name="Followed Hyperlink" xfId="42124" builtinId="9" hidden="1"/>
    <cellStyle name="Followed Hyperlink" xfId="42125" builtinId="9" hidden="1"/>
    <cellStyle name="Followed Hyperlink" xfId="42126" builtinId="9" hidden="1"/>
    <cellStyle name="Followed Hyperlink" xfId="42127" builtinId="9" hidden="1"/>
    <cellStyle name="Followed Hyperlink" xfId="42128" builtinId="9" hidden="1"/>
    <cellStyle name="Followed Hyperlink" xfId="42129" builtinId="9" hidden="1"/>
    <cellStyle name="Followed Hyperlink" xfId="42130" builtinId="9" hidden="1"/>
    <cellStyle name="Followed Hyperlink" xfId="42131" builtinId="9" hidden="1"/>
    <cellStyle name="Followed Hyperlink" xfId="42132" builtinId="9" hidden="1"/>
    <cellStyle name="Followed Hyperlink" xfId="42133" builtinId="9" hidden="1"/>
    <cellStyle name="Followed Hyperlink" xfId="42134" builtinId="9" hidden="1"/>
    <cellStyle name="Followed Hyperlink" xfId="42135" builtinId="9" hidden="1"/>
    <cellStyle name="Followed Hyperlink" xfId="42136" builtinId="9" hidden="1"/>
    <cellStyle name="Followed Hyperlink" xfId="42295" builtinId="9" hidden="1"/>
    <cellStyle name="Followed Hyperlink" xfId="42296" builtinId="9" hidden="1"/>
    <cellStyle name="Followed Hyperlink" xfId="42297" builtinId="9" hidden="1"/>
    <cellStyle name="Followed Hyperlink" xfId="42298" builtinId="9" hidden="1"/>
    <cellStyle name="Followed Hyperlink" xfId="42299" builtinId="9" hidden="1"/>
    <cellStyle name="Followed Hyperlink" xfId="42300" builtinId="9" hidden="1"/>
    <cellStyle name="Followed Hyperlink" xfId="42301" builtinId="9" hidden="1"/>
    <cellStyle name="Followed Hyperlink" xfId="42302" builtinId="9" hidden="1"/>
    <cellStyle name="Followed Hyperlink" xfId="42303" builtinId="9" hidden="1"/>
    <cellStyle name="Followed Hyperlink" xfId="42304" builtinId="9" hidden="1"/>
    <cellStyle name="Followed Hyperlink" xfId="42305" builtinId="9" hidden="1"/>
    <cellStyle name="Followed Hyperlink" xfId="42306" builtinId="9" hidden="1"/>
    <cellStyle name="Followed Hyperlink" xfId="42307" builtinId="9" hidden="1"/>
    <cellStyle name="Followed Hyperlink" xfId="42308" builtinId="9" hidden="1"/>
    <cellStyle name="Followed Hyperlink" xfId="42309" builtinId="9" hidden="1"/>
    <cellStyle name="Followed Hyperlink" xfId="42310" builtinId="9" hidden="1"/>
    <cellStyle name="Followed Hyperlink" xfId="42311" builtinId="9" hidden="1"/>
    <cellStyle name="Followed Hyperlink" xfId="42312" builtinId="9" hidden="1"/>
    <cellStyle name="Followed Hyperlink" xfId="42313" builtinId="9" hidden="1"/>
    <cellStyle name="Followed Hyperlink" xfId="42314" builtinId="9" hidden="1"/>
    <cellStyle name="Followed Hyperlink" xfId="42315" builtinId="9" hidden="1"/>
    <cellStyle name="Followed Hyperlink" xfId="42316" builtinId="9" hidden="1"/>
    <cellStyle name="Followed Hyperlink" xfId="42317" builtinId="9" hidden="1"/>
    <cellStyle name="Followed Hyperlink" xfId="42318" builtinId="9" hidden="1"/>
    <cellStyle name="Followed Hyperlink" xfId="42319" builtinId="9" hidden="1"/>
    <cellStyle name="Followed Hyperlink" xfId="42320" builtinId="9" hidden="1"/>
    <cellStyle name="Followed Hyperlink" xfId="42321" builtinId="9" hidden="1"/>
    <cellStyle name="Followed Hyperlink" xfId="42322" builtinId="9" hidden="1"/>
    <cellStyle name="Followed Hyperlink" xfId="42323" builtinId="9" hidden="1"/>
    <cellStyle name="Followed Hyperlink" xfId="42324" builtinId="9" hidden="1"/>
    <cellStyle name="Followed Hyperlink" xfId="42325" builtinId="9" hidden="1"/>
    <cellStyle name="Followed Hyperlink" xfId="42326" builtinId="9" hidden="1"/>
    <cellStyle name="Followed Hyperlink" xfId="42327" builtinId="9" hidden="1"/>
    <cellStyle name="Followed Hyperlink" xfId="42328" builtinId="9" hidden="1"/>
    <cellStyle name="Followed Hyperlink" xfId="42329" builtinId="9" hidden="1"/>
    <cellStyle name="Followed Hyperlink" xfId="42330" builtinId="9" hidden="1"/>
    <cellStyle name="Followed Hyperlink" xfId="42331" builtinId="9" hidden="1"/>
    <cellStyle name="Followed Hyperlink" xfId="42332" builtinId="9" hidden="1"/>
    <cellStyle name="Followed Hyperlink" xfId="42333" builtinId="9" hidden="1"/>
    <cellStyle name="Followed Hyperlink" xfId="42334" builtinId="9" hidden="1"/>
    <cellStyle name="Followed Hyperlink" xfId="42335" builtinId="9" hidden="1"/>
    <cellStyle name="Followed Hyperlink" xfId="42336" builtinId="9" hidden="1"/>
    <cellStyle name="Followed Hyperlink" xfId="42337" builtinId="9" hidden="1"/>
    <cellStyle name="Followed Hyperlink" xfId="42338" builtinId="9" hidden="1"/>
    <cellStyle name="Followed Hyperlink" xfId="42339" builtinId="9" hidden="1"/>
    <cellStyle name="Followed Hyperlink" xfId="42340" builtinId="9" hidden="1"/>
    <cellStyle name="Followed Hyperlink" xfId="42341" builtinId="9" hidden="1"/>
    <cellStyle name="Followed Hyperlink" xfId="42342" builtinId="9" hidden="1"/>
    <cellStyle name="Followed Hyperlink" xfId="42343" builtinId="9" hidden="1"/>
    <cellStyle name="Followed Hyperlink" xfId="42344" builtinId="9" hidden="1"/>
    <cellStyle name="Followed Hyperlink" xfId="42345" builtinId="9" hidden="1"/>
    <cellStyle name="Followed Hyperlink" xfId="42346" builtinId="9" hidden="1"/>
    <cellStyle name="Followed Hyperlink" xfId="42347" builtinId="9" hidden="1"/>
    <cellStyle name="Followed Hyperlink" xfId="42348" builtinId="9" hidden="1"/>
    <cellStyle name="Followed Hyperlink" xfId="42349" builtinId="9" hidden="1"/>
    <cellStyle name="Followed Hyperlink" xfId="42350" builtinId="9" hidden="1"/>
    <cellStyle name="Followed Hyperlink" xfId="42351" builtinId="9" hidden="1"/>
    <cellStyle name="Followed Hyperlink" xfId="42352" builtinId="9" hidden="1"/>
    <cellStyle name="Followed Hyperlink" xfId="42353" builtinId="9" hidden="1"/>
    <cellStyle name="Followed Hyperlink" xfId="42354" builtinId="9" hidden="1"/>
    <cellStyle name="Followed Hyperlink" xfId="42355" builtinId="9" hidden="1"/>
    <cellStyle name="Followed Hyperlink" xfId="42356" builtinId="9" hidden="1"/>
    <cellStyle name="Followed Hyperlink" xfId="42357" builtinId="9" hidden="1"/>
    <cellStyle name="Followed Hyperlink" xfId="42358" builtinId="9" hidden="1"/>
    <cellStyle name="Followed Hyperlink" xfId="42359" builtinId="9" hidden="1"/>
    <cellStyle name="Followed Hyperlink" xfId="42360" builtinId="9" hidden="1"/>
    <cellStyle name="Followed Hyperlink" xfId="42361" builtinId="9" hidden="1"/>
    <cellStyle name="Followed Hyperlink" xfId="42362" builtinId="9" hidden="1"/>
    <cellStyle name="Followed Hyperlink" xfId="42363" builtinId="9" hidden="1"/>
    <cellStyle name="Followed Hyperlink" xfId="42364" builtinId="9" hidden="1"/>
    <cellStyle name="Followed Hyperlink" xfId="42365" builtinId="9" hidden="1"/>
    <cellStyle name="Followed Hyperlink" xfId="42366" builtinId="9" hidden="1"/>
    <cellStyle name="Followed Hyperlink" xfId="42400" builtinId="9" hidden="1"/>
    <cellStyle name="Followed Hyperlink" xfId="42401" builtinId="9" hidden="1"/>
    <cellStyle name="Followed Hyperlink" xfId="42402" builtinId="9" hidden="1"/>
    <cellStyle name="Followed Hyperlink" xfId="42403" builtinId="9" hidden="1"/>
    <cellStyle name="Followed Hyperlink" xfId="42404" builtinId="9" hidden="1"/>
    <cellStyle name="Followed Hyperlink" xfId="42405" builtinId="9" hidden="1"/>
    <cellStyle name="Followed Hyperlink" xfId="42406" builtinId="9" hidden="1"/>
    <cellStyle name="Followed Hyperlink" xfId="42407" builtinId="9" hidden="1"/>
    <cellStyle name="Followed Hyperlink" xfId="42408" builtinId="9" hidden="1"/>
    <cellStyle name="Followed Hyperlink" xfId="42409" builtinId="9" hidden="1"/>
    <cellStyle name="Followed Hyperlink" xfId="42410" builtinId="9" hidden="1"/>
    <cellStyle name="Followed Hyperlink" xfId="42411" builtinId="9" hidden="1"/>
    <cellStyle name="Followed Hyperlink" xfId="42412" builtinId="9" hidden="1"/>
    <cellStyle name="Followed Hyperlink" xfId="42413" builtinId="9" hidden="1"/>
    <cellStyle name="Followed Hyperlink" xfId="42414" builtinId="9" hidden="1"/>
    <cellStyle name="Followed Hyperlink" xfId="42415" builtinId="9" hidden="1"/>
    <cellStyle name="Followed Hyperlink" xfId="42416" builtinId="9" hidden="1"/>
    <cellStyle name="Followed Hyperlink" xfId="42417" builtinId="9" hidden="1"/>
    <cellStyle name="Followed Hyperlink" xfId="42418" builtinId="9" hidden="1"/>
    <cellStyle name="Followed Hyperlink" xfId="42419" builtinId="9" hidden="1"/>
    <cellStyle name="Followed Hyperlink" xfId="42420" builtinId="9" hidden="1"/>
    <cellStyle name="Followed Hyperlink" xfId="42421" builtinId="9" hidden="1"/>
    <cellStyle name="Followed Hyperlink" xfId="42422" builtinId="9" hidden="1"/>
    <cellStyle name="Followed Hyperlink" xfId="42423" builtinId="9" hidden="1"/>
    <cellStyle name="Followed Hyperlink" xfId="42424" builtinId="9" hidden="1"/>
    <cellStyle name="Followed Hyperlink" xfId="42425" builtinId="9" hidden="1"/>
    <cellStyle name="Followed Hyperlink" xfId="42426" builtinId="9" hidden="1"/>
    <cellStyle name="Followed Hyperlink" xfId="42427" builtinId="9" hidden="1"/>
    <cellStyle name="Followed Hyperlink" xfId="42428" builtinId="9" hidden="1"/>
    <cellStyle name="Followed Hyperlink" xfId="42429" builtinId="9" hidden="1"/>
    <cellStyle name="Followed Hyperlink" xfId="42430" builtinId="9" hidden="1"/>
    <cellStyle name="Followed Hyperlink" xfId="42431" builtinId="9" hidden="1"/>
    <cellStyle name="Followed Hyperlink" xfId="42432" builtinId="9" hidden="1"/>
    <cellStyle name="Followed Hyperlink" xfId="42433" builtinId="9" hidden="1"/>
    <cellStyle name="Followed Hyperlink" xfId="42434" builtinId="9" hidden="1"/>
    <cellStyle name="Followed Hyperlink" xfId="42435" builtinId="9" hidden="1"/>
    <cellStyle name="Followed Hyperlink" xfId="42436" builtinId="9" hidden="1"/>
    <cellStyle name="Followed Hyperlink" xfId="42437" builtinId="9" hidden="1"/>
    <cellStyle name="Followed Hyperlink" xfId="42438" builtinId="9" hidden="1"/>
    <cellStyle name="Followed Hyperlink" xfId="42439" builtinId="9" hidden="1"/>
    <cellStyle name="Followed Hyperlink" xfId="42440" builtinId="9" hidden="1"/>
    <cellStyle name="Followed Hyperlink" xfId="42441" builtinId="9" hidden="1"/>
    <cellStyle name="Followed Hyperlink" xfId="42442" builtinId="9" hidden="1"/>
    <cellStyle name="Followed Hyperlink" xfId="42443" builtinId="9" hidden="1"/>
    <cellStyle name="Followed Hyperlink" xfId="42444" builtinId="9" hidden="1"/>
    <cellStyle name="Followed Hyperlink" xfId="42445" builtinId="9" hidden="1"/>
    <cellStyle name="Followed Hyperlink" xfId="42446" builtinId="9" hidden="1"/>
    <cellStyle name="Followed Hyperlink" xfId="42447" builtinId="9" hidden="1"/>
    <cellStyle name="Followed Hyperlink" xfId="42448" builtinId="9" hidden="1"/>
    <cellStyle name="Followed Hyperlink" xfId="42449" builtinId="9" hidden="1"/>
    <cellStyle name="Followed Hyperlink" xfId="42450" builtinId="9" hidden="1"/>
    <cellStyle name="Followed Hyperlink" xfId="42451" builtinId="9" hidden="1"/>
    <cellStyle name="Followed Hyperlink" xfId="42452" builtinId="9" hidden="1"/>
    <cellStyle name="Followed Hyperlink" xfId="42453" builtinId="9" hidden="1"/>
    <cellStyle name="Followed Hyperlink" xfId="42454" builtinId="9" hidden="1"/>
    <cellStyle name="Followed Hyperlink" xfId="42455" builtinId="9" hidden="1"/>
    <cellStyle name="Followed Hyperlink" xfId="42456" builtinId="9" hidden="1"/>
    <cellStyle name="Followed Hyperlink" xfId="42457" builtinId="9" hidden="1"/>
    <cellStyle name="Followed Hyperlink" xfId="42458" builtinId="9" hidden="1"/>
    <cellStyle name="Followed Hyperlink" xfId="42459" builtinId="9" hidden="1"/>
    <cellStyle name="Followed Hyperlink" xfId="42460" builtinId="9" hidden="1"/>
    <cellStyle name="Followed Hyperlink" xfId="42461" builtinId="9" hidden="1"/>
    <cellStyle name="Followed Hyperlink" xfId="42462" builtinId="9" hidden="1"/>
    <cellStyle name="Followed Hyperlink" xfId="42463" builtinId="9" hidden="1"/>
    <cellStyle name="Followed Hyperlink" xfId="42464" builtinId="9" hidden="1"/>
    <cellStyle name="Followed Hyperlink" xfId="42465" builtinId="9" hidden="1"/>
    <cellStyle name="Followed Hyperlink" xfId="42466" builtinId="9" hidden="1"/>
    <cellStyle name="Followed Hyperlink" xfId="42467" builtinId="9" hidden="1"/>
    <cellStyle name="Followed Hyperlink" xfId="42468" builtinId="9" hidden="1"/>
    <cellStyle name="Followed Hyperlink" xfId="42469" builtinId="9" hidden="1"/>
    <cellStyle name="Followed Hyperlink" xfId="42470" builtinId="9" hidden="1"/>
    <cellStyle name="Followed Hyperlink" xfId="42471" builtinId="9" hidden="1"/>
    <cellStyle name="Followed Hyperlink" xfId="42372" builtinId="9" hidden="1"/>
    <cellStyle name="Followed Hyperlink" xfId="42377" builtinId="9" hidden="1"/>
    <cellStyle name="Followed Hyperlink" xfId="42369" builtinId="9" hidden="1"/>
    <cellStyle name="Followed Hyperlink" xfId="42378" builtinId="9" hidden="1"/>
    <cellStyle name="Followed Hyperlink" xfId="42368" builtinId="9" hidden="1"/>
    <cellStyle name="Followed Hyperlink" xfId="42375" builtinId="9" hidden="1"/>
    <cellStyle name="Followed Hyperlink" xfId="42294" builtinId="9" hidden="1"/>
    <cellStyle name="Followed Hyperlink" xfId="42374" builtinId="9" hidden="1"/>
    <cellStyle name="Followed Hyperlink" xfId="42367" builtinId="9" hidden="1"/>
    <cellStyle name="Followed Hyperlink" xfId="42373" builtinId="9" hidden="1"/>
    <cellStyle name="Followed Hyperlink" xfId="42396" builtinId="9" hidden="1"/>
    <cellStyle name="Followed Hyperlink" xfId="42376" builtinId="9" hidden="1"/>
    <cellStyle name="Followed Hyperlink" xfId="42371" builtinId="9" hidden="1"/>
    <cellStyle name="Followed Hyperlink" xfId="42370" builtinId="9" hidden="1"/>
    <cellStyle name="Followed Hyperlink" xfId="42379" builtinId="9" hidden="1"/>
    <cellStyle name="Followed Hyperlink" xfId="42393" builtinId="9" hidden="1"/>
    <cellStyle name="Followed Hyperlink" xfId="42391" builtinId="9" hidden="1"/>
    <cellStyle name="Followed Hyperlink" xfId="42384" builtinId="9" hidden="1"/>
    <cellStyle name="Followed Hyperlink" xfId="42399" builtinId="9" hidden="1"/>
    <cellStyle name="Followed Hyperlink" xfId="42389" builtinId="9" hidden="1"/>
    <cellStyle name="Followed Hyperlink" xfId="42474" builtinId="9" hidden="1"/>
    <cellStyle name="Followed Hyperlink" xfId="42382" builtinId="9" hidden="1"/>
    <cellStyle name="Followed Hyperlink" xfId="42397" builtinId="9" hidden="1"/>
    <cellStyle name="Followed Hyperlink" xfId="42394" builtinId="9" hidden="1"/>
    <cellStyle name="Followed Hyperlink" xfId="42388" builtinId="9" hidden="1"/>
    <cellStyle name="Followed Hyperlink" xfId="42293" builtinId="9" hidden="1"/>
    <cellStyle name="Followed Hyperlink" xfId="42473" builtinId="9" hidden="1"/>
    <cellStyle name="Followed Hyperlink" xfId="42386" builtinId="9" hidden="1"/>
    <cellStyle name="Followed Hyperlink" xfId="42383" builtinId="9" hidden="1"/>
    <cellStyle name="Followed Hyperlink" xfId="42398" builtinId="9" hidden="1"/>
    <cellStyle name="Followed Hyperlink" xfId="42392" builtinId="9" hidden="1"/>
    <cellStyle name="Followed Hyperlink" xfId="42381" builtinId="9" hidden="1"/>
    <cellStyle name="Followed Hyperlink" xfId="42472" builtinId="9" hidden="1"/>
    <cellStyle name="Followed Hyperlink" xfId="42390" builtinId="9" hidden="1"/>
    <cellStyle name="Followed Hyperlink" xfId="42387" builtinId="9" hidden="1"/>
    <cellStyle name="Followed Hyperlink" xfId="42380" builtinId="9" hidden="1"/>
    <cellStyle name="Followed Hyperlink" xfId="42395" builtinId="9" hidden="1"/>
    <cellStyle name="Followed Hyperlink" xfId="42385" builtinId="9" hidden="1"/>
    <cellStyle name="Followed Hyperlink" xfId="42475" builtinId="9" hidden="1"/>
    <cellStyle name="Followed Hyperlink" xfId="42476" builtinId="9" hidden="1"/>
    <cellStyle name="Followed Hyperlink" xfId="42477" builtinId="9" hidden="1"/>
    <cellStyle name="Followed Hyperlink" xfId="42478" builtinId="9" hidden="1"/>
    <cellStyle name="Followed Hyperlink" xfId="42479" builtinId="9" hidden="1"/>
    <cellStyle name="Followed Hyperlink" xfId="42480" builtinId="9" hidden="1"/>
    <cellStyle name="Followed Hyperlink" xfId="42481" builtinId="9" hidden="1"/>
    <cellStyle name="Followed Hyperlink" xfId="42482" builtinId="9" hidden="1"/>
    <cellStyle name="Followed Hyperlink" xfId="42483" builtinId="9" hidden="1"/>
    <cellStyle name="Followed Hyperlink" xfId="42484" builtinId="9" hidden="1"/>
    <cellStyle name="Followed Hyperlink" xfId="42485" builtinId="9" hidden="1"/>
    <cellStyle name="Followed Hyperlink" xfId="42486" builtinId="9" hidden="1"/>
    <cellStyle name="Followed Hyperlink" xfId="42487" builtinId="9" hidden="1"/>
    <cellStyle name="Followed Hyperlink" xfId="42488" builtinId="9" hidden="1"/>
    <cellStyle name="Followed Hyperlink" xfId="42489" builtinId="9" hidden="1"/>
    <cellStyle name="Followed Hyperlink" xfId="42490" builtinId="9" hidden="1"/>
    <cellStyle name="Followed Hyperlink" xfId="42491" builtinId="9" hidden="1"/>
    <cellStyle name="Followed Hyperlink" xfId="42492" builtinId="9" hidden="1"/>
    <cellStyle name="Followed Hyperlink" xfId="42493" builtinId="9" hidden="1"/>
    <cellStyle name="Followed Hyperlink" xfId="42494" builtinId="9" hidden="1"/>
    <cellStyle name="Followed Hyperlink" xfId="42495" builtinId="9" hidden="1"/>
    <cellStyle name="Followed Hyperlink" xfId="42496" builtinId="9" hidden="1"/>
    <cellStyle name="Followed Hyperlink" xfId="42497" builtinId="9" hidden="1"/>
    <cellStyle name="Followed Hyperlink" xfId="42498" builtinId="9" hidden="1"/>
    <cellStyle name="Followed Hyperlink" xfId="42499" builtinId="9" hidden="1"/>
    <cellStyle name="Followed Hyperlink" xfId="42500" builtinId="9" hidden="1"/>
    <cellStyle name="Followed Hyperlink" xfId="42501" builtinId="9" hidden="1"/>
    <cellStyle name="Followed Hyperlink" xfId="42502" builtinId="9" hidden="1"/>
    <cellStyle name="Followed Hyperlink" xfId="42503" builtinId="9" hidden="1"/>
    <cellStyle name="Followed Hyperlink" xfId="42504" builtinId="9" hidden="1"/>
    <cellStyle name="Followed Hyperlink" xfId="42505" builtinId="9" hidden="1"/>
    <cellStyle name="Followed Hyperlink" xfId="42506" builtinId="9" hidden="1"/>
    <cellStyle name="Followed Hyperlink" xfId="42507" builtinId="9" hidden="1"/>
    <cellStyle name="Followed Hyperlink" xfId="42508" builtinId="9" hidden="1"/>
    <cellStyle name="Followed Hyperlink" xfId="42513" builtinId="9" hidden="1"/>
    <cellStyle name="Followed Hyperlink" xfId="42514" builtinId="9" hidden="1"/>
    <cellStyle name="Followed Hyperlink" xfId="42515" builtinId="9" hidden="1"/>
    <cellStyle name="Followed Hyperlink" xfId="42516" builtinId="9" hidden="1"/>
    <cellStyle name="Followed Hyperlink" xfId="42517" builtinId="9" hidden="1"/>
    <cellStyle name="Followed Hyperlink" xfId="42518" builtinId="9" hidden="1"/>
    <cellStyle name="Followed Hyperlink" xfId="42519" builtinId="9" hidden="1"/>
    <cellStyle name="Followed Hyperlink" xfId="42520" builtinId="9" hidden="1"/>
    <cellStyle name="Followed Hyperlink" xfId="42521" builtinId="9" hidden="1"/>
    <cellStyle name="Followed Hyperlink" xfId="42522" builtinId="9" hidden="1"/>
    <cellStyle name="Followed Hyperlink" xfId="42523" builtinId="9" hidden="1"/>
    <cellStyle name="Followed Hyperlink" xfId="42524" builtinId="9" hidden="1"/>
    <cellStyle name="Followed Hyperlink" xfId="42525" builtinId="9" hidden="1"/>
    <cellStyle name="Followed Hyperlink" xfId="42526" builtinId="9" hidden="1"/>
    <cellStyle name="Followed Hyperlink" xfId="42527" builtinId="9" hidden="1"/>
    <cellStyle name="Followed Hyperlink" xfId="42528" builtinId="9" hidden="1"/>
    <cellStyle name="Followed Hyperlink" xfId="42529" builtinId="9" hidden="1"/>
    <cellStyle name="Followed Hyperlink" xfId="42530" builtinId="9" hidden="1"/>
    <cellStyle name="Followed Hyperlink" xfId="42531" builtinId="9" hidden="1"/>
    <cellStyle name="Followed Hyperlink" xfId="42532" builtinId="9" hidden="1"/>
    <cellStyle name="Followed Hyperlink" xfId="42533" builtinId="9" hidden="1"/>
    <cellStyle name="Followed Hyperlink" xfId="42534" builtinId="9" hidden="1"/>
    <cellStyle name="Followed Hyperlink" xfId="42535" builtinId="9" hidden="1"/>
    <cellStyle name="Followed Hyperlink" xfId="42536" builtinId="9" hidden="1"/>
    <cellStyle name="Followed Hyperlink" xfId="42537" builtinId="9" hidden="1"/>
    <cellStyle name="Followed Hyperlink" xfId="42538" builtinId="9" hidden="1"/>
    <cellStyle name="Followed Hyperlink" xfId="42539" builtinId="9" hidden="1"/>
    <cellStyle name="Followed Hyperlink" xfId="42540" builtinId="9" hidden="1"/>
    <cellStyle name="Followed Hyperlink" xfId="42541" builtinId="9" hidden="1"/>
    <cellStyle name="Followed Hyperlink" xfId="42542" builtinId="9" hidden="1"/>
    <cellStyle name="Followed Hyperlink" xfId="42543" builtinId="9" hidden="1"/>
    <cellStyle name="Followed Hyperlink" xfId="42544" builtinId="9" hidden="1"/>
    <cellStyle name="Followed Hyperlink" xfId="42545" builtinId="9" hidden="1"/>
    <cellStyle name="Followed Hyperlink" xfId="42546" builtinId="9" hidden="1"/>
    <cellStyle name="Followed Hyperlink" xfId="42547" builtinId="9" hidden="1"/>
    <cellStyle name="Followed Hyperlink" xfId="42548" builtinId="9" hidden="1"/>
    <cellStyle name="Followed Hyperlink" xfId="42549" builtinId="9" hidden="1"/>
    <cellStyle name="Followed Hyperlink" xfId="42550" builtinId="9" hidden="1"/>
    <cellStyle name="Followed Hyperlink" xfId="42551" builtinId="9" hidden="1"/>
    <cellStyle name="Followed Hyperlink" xfId="42552" builtinId="9" hidden="1"/>
    <cellStyle name="Followed Hyperlink" xfId="42553" builtinId="9" hidden="1"/>
    <cellStyle name="Followed Hyperlink" xfId="42554" builtinId="9" hidden="1"/>
    <cellStyle name="Followed Hyperlink" xfId="42555" builtinId="9" hidden="1"/>
    <cellStyle name="Followed Hyperlink" xfId="42556" builtinId="9" hidden="1"/>
    <cellStyle name="Followed Hyperlink" xfId="42557" builtinId="9" hidden="1"/>
    <cellStyle name="Followed Hyperlink" xfId="42558" builtinId="9" hidden="1"/>
    <cellStyle name="Followed Hyperlink" xfId="42559" builtinId="9" hidden="1"/>
    <cellStyle name="Followed Hyperlink" xfId="42560" builtinId="9" hidden="1"/>
    <cellStyle name="Followed Hyperlink" xfId="42561" builtinId="9" hidden="1"/>
    <cellStyle name="Followed Hyperlink" xfId="42562" builtinId="9" hidden="1"/>
    <cellStyle name="Followed Hyperlink" xfId="42563" builtinId="9" hidden="1"/>
    <cellStyle name="Followed Hyperlink" xfId="42564" builtinId="9" hidden="1"/>
    <cellStyle name="Followed Hyperlink" xfId="42565" builtinId="9" hidden="1"/>
    <cellStyle name="Followed Hyperlink" xfId="42566" builtinId="9" hidden="1"/>
    <cellStyle name="Followed Hyperlink" xfId="42567" builtinId="9" hidden="1"/>
    <cellStyle name="Followed Hyperlink" xfId="42568" builtinId="9" hidden="1"/>
    <cellStyle name="Followed Hyperlink" xfId="42569" builtinId="9" hidden="1"/>
    <cellStyle name="Followed Hyperlink" xfId="42570" builtinId="9" hidden="1"/>
    <cellStyle name="Followed Hyperlink" xfId="42572" builtinId="9" hidden="1"/>
    <cellStyle name="Followed Hyperlink" xfId="42573" builtinId="9" hidden="1"/>
    <cellStyle name="Followed Hyperlink" xfId="42574" builtinId="9" hidden="1"/>
    <cellStyle name="Followed Hyperlink" xfId="42575" builtinId="9" hidden="1"/>
    <cellStyle name="Followed Hyperlink" xfId="42576" builtinId="9" hidden="1"/>
    <cellStyle name="Followed Hyperlink" xfId="42577" builtinId="9" hidden="1"/>
    <cellStyle name="Followed Hyperlink" xfId="42578" builtinId="9" hidden="1"/>
    <cellStyle name="Followed Hyperlink" xfId="42579" builtinId="9" hidden="1"/>
    <cellStyle name="Followed Hyperlink" xfId="42580" builtinId="9" hidden="1"/>
    <cellStyle name="Followed Hyperlink" xfId="42581" builtinId="9" hidden="1"/>
    <cellStyle name="Followed Hyperlink" xfId="42582" builtinId="9" hidden="1"/>
    <cellStyle name="Followed Hyperlink" xfId="42583" builtinId="9" hidden="1"/>
    <cellStyle name="Followed Hyperlink" xfId="42584" builtinId="9" hidden="1"/>
    <cellStyle name="Followed Hyperlink" xfId="42585" builtinId="9" hidden="1"/>
    <cellStyle name="Followed Hyperlink" xfId="42600" builtinId="9" hidden="1"/>
    <cellStyle name="Followed Hyperlink" xfId="42621" builtinId="9" hidden="1"/>
    <cellStyle name="Followed Hyperlink" xfId="42622" builtinId="9" hidden="1"/>
    <cellStyle name="Followed Hyperlink" xfId="42623" builtinId="9" hidden="1"/>
    <cellStyle name="Followed Hyperlink" xfId="42624" builtinId="9" hidden="1"/>
    <cellStyle name="Followed Hyperlink" xfId="42625" builtinId="9" hidden="1"/>
    <cellStyle name="Followed Hyperlink" xfId="42626" builtinId="9" hidden="1"/>
    <cellStyle name="Followed Hyperlink" xfId="42627" builtinId="9" hidden="1"/>
    <cellStyle name="Followed Hyperlink" xfId="42628" builtinId="9" hidden="1"/>
    <cellStyle name="Followed Hyperlink" xfId="42629" builtinId="9" hidden="1"/>
    <cellStyle name="Followed Hyperlink" xfId="42630" builtinId="9" hidden="1"/>
    <cellStyle name="Followed Hyperlink" xfId="42631" builtinId="9" hidden="1"/>
    <cellStyle name="Followed Hyperlink" xfId="42632" builtinId="9" hidden="1"/>
    <cellStyle name="Followed Hyperlink" xfId="42633" builtinId="9" hidden="1"/>
    <cellStyle name="Followed Hyperlink" xfId="42634" builtinId="9" hidden="1"/>
    <cellStyle name="Followed Hyperlink" xfId="42635" builtinId="9" hidden="1"/>
    <cellStyle name="Followed Hyperlink" xfId="42636" builtinId="9" hidden="1"/>
    <cellStyle name="Followed Hyperlink" xfId="42637" builtinId="9" hidden="1"/>
    <cellStyle name="Followed Hyperlink" xfId="42638" builtinId="9" hidden="1"/>
    <cellStyle name="Followed Hyperlink" xfId="42639" builtinId="9" hidden="1"/>
    <cellStyle name="Followed Hyperlink" xfId="42640" builtinId="9" hidden="1"/>
    <cellStyle name="Followed Hyperlink" xfId="42641" builtinId="9" hidden="1"/>
    <cellStyle name="Followed Hyperlink" xfId="42642" builtinId="9" hidden="1"/>
    <cellStyle name="Followed Hyperlink" xfId="42643" builtinId="9" hidden="1"/>
    <cellStyle name="Followed Hyperlink" xfId="42644" builtinId="9" hidden="1"/>
    <cellStyle name="Followed Hyperlink" xfId="42645" builtinId="9" hidden="1"/>
    <cellStyle name="Followed Hyperlink" xfId="42646" builtinId="9" hidden="1"/>
    <cellStyle name="Followed Hyperlink" xfId="42647" builtinId="9" hidden="1"/>
    <cellStyle name="Followed Hyperlink" xfId="42648" builtinId="9" hidden="1"/>
    <cellStyle name="Followed Hyperlink" xfId="42649" builtinId="9" hidden="1"/>
    <cellStyle name="Followed Hyperlink" xfId="42650" builtinId="9" hidden="1"/>
    <cellStyle name="Followed Hyperlink" xfId="42651" builtinId="9" hidden="1"/>
    <cellStyle name="Followed Hyperlink" xfId="42652" builtinId="9" hidden="1"/>
    <cellStyle name="Followed Hyperlink" xfId="42653" builtinId="9" hidden="1"/>
    <cellStyle name="Followed Hyperlink" xfId="42654" builtinId="9" hidden="1"/>
    <cellStyle name="Followed Hyperlink" xfId="42655" builtinId="9" hidden="1"/>
    <cellStyle name="Followed Hyperlink" xfId="42656" builtinId="9" hidden="1"/>
    <cellStyle name="Followed Hyperlink" xfId="42657" builtinId="9" hidden="1"/>
    <cellStyle name="Followed Hyperlink" xfId="42658" builtinId="9" hidden="1"/>
    <cellStyle name="Followed Hyperlink" xfId="42659" builtinId="9" hidden="1"/>
    <cellStyle name="Followed Hyperlink" xfId="42660" builtinId="9" hidden="1"/>
    <cellStyle name="Followed Hyperlink" xfId="42661" builtinId="9" hidden="1"/>
    <cellStyle name="Followed Hyperlink" xfId="42662" builtinId="9" hidden="1"/>
    <cellStyle name="Followed Hyperlink" xfId="42663" builtinId="9" hidden="1"/>
    <cellStyle name="Followed Hyperlink" xfId="42664" builtinId="9" hidden="1"/>
    <cellStyle name="Followed Hyperlink" xfId="42665" builtinId="9" hidden="1"/>
    <cellStyle name="Followed Hyperlink" xfId="42666" builtinId="9" hidden="1"/>
    <cellStyle name="Followed Hyperlink" xfId="42667" builtinId="9" hidden="1"/>
    <cellStyle name="Followed Hyperlink" xfId="42668" builtinId="9" hidden="1"/>
    <cellStyle name="Followed Hyperlink" xfId="42669" builtinId="9" hidden="1"/>
    <cellStyle name="Followed Hyperlink" xfId="42670" builtinId="9" hidden="1"/>
    <cellStyle name="Followed Hyperlink" xfId="42671" builtinId="9" hidden="1"/>
    <cellStyle name="Followed Hyperlink" xfId="42672" builtinId="9" hidden="1"/>
    <cellStyle name="Followed Hyperlink" xfId="42673" builtinId="9" hidden="1"/>
    <cellStyle name="Followed Hyperlink" xfId="42674" builtinId="9" hidden="1"/>
    <cellStyle name="Followed Hyperlink" xfId="42675" builtinId="9" hidden="1"/>
    <cellStyle name="Followed Hyperlink" xfId="42676" builtinId="9" hidden="1"/>
    <cellStyle name="Followed Hyperlink" xfId="42677" builtinId="9" hidden="1"/>
    <cellStyle name="Followed Hyperlink" xfId="42678" builtinId="9" hidden="1"/>
    <cellStyle name="Followed Hyperlink" xfId="42679" builtinId="9" hidden="1"/>
    <cellStyle name="Followed Hyperlink" xfId="42680" builtinId="9" hidden="1"/>
    <cellStyle name="Followed Hyperlink" xfId="42681" builtinId="9" hidden="1"/>
    <cellStyle name="Followed Hyperlink" xfId="42682" builtinId="9" hidden="1"/>
    <cellStyle name="Followed Hyperlink" xfId="42683" builtinId="9" hidden="1"/>
    <cellStyle name="Followed Hyperlink" xfId="42684" builtinId="9" hidden="1"/>
    <cellStyle name="Followed Hyperlink" xfId="42685" builtinId="9" hidden="1"/>
    <cellStyle name="Followed Hyperlink" xfId="42686" builtinId="9" hidden="1"/>
    <cellStyle name="Followed Hyperlink" xfId="42687" builtinId="9" hidden="1"/>
    <cellStyle name="Followed Hyperlink" xfId="42688" builtinId="9" hidden="1"/>
    <cellStyle name="Followed Hyperlink" xfId="42689" builtinId="9" hidden="1"/>
    <cellStyle name="Followed Hyperlink" xfId="42690" builtinId="9" hidden="1"/>
    <cellStyle name="Followed Hyperlink" xfId="42691" builtinId="9" hidden="1"/>
    <cellStyle name="Followed Hyperlink" xfId="42692" builtinId="9" hidden="1"/>
    <cellStyle name="Followed Hyperlink" xfId="42693" builtinId="9" hidden="1"/>
    <cellStyle name="Followed Hyperlink" xfId="42694" builtinId="9" hidden="1"/>
    <cellStyle name="Followed Hyperlink" xfId="42695" builtinId="9" hidden="1"/>
    <cellStyle name="Followed Hyperlink" xfId="42696" builtinId="9" hidden="1"/>
    <cellStyle name="Followed Hyperlink" xfId="42697" builtinId="9" hidden="1"/>
    <cellStyle name="Followed Hyperlink" xfId="42698" builtinId="9" hidden="1"/>
    <cellStyle name="Followed Hyperlink" xfId="42699" builtinId="9" hidden="1"/>
    <cellStyle name="Followed Hyperlink" xfId="42700" builtinId="9" hidden="1"/>
    <cellStyle name="Followed Hyperlink" xfId="42701" builtinId="9" hidden="1"/>
    <cellStyle name="Followed Hyperlink" xfId="42702" builtinId="9" hidden="1"/>
    <cellStyle name="Followed Hyperlink" xfId="42703" builtinId="9" hidden="1"/>
    <cellStyle name="Followed Hyperlink" xfId="42704" builtinId="9" hidden="1"/>
    <cellStyle name="Followed Hyperlink" xfId="42705" builtinId="9" hidden="1"/>
    <cellStyle name="Followed Hyperlink" xfId="42706" builtinId="9" hidden="1"/>
    <cellStyle name="Followed Hyperlink" xfId="42707" builtinId="9" hidden="1"/>
    <cellStyle name="Followed Hyperlink" xfId="42708" builtinId="9" hidden="1"/>
    <cellStyle name="Followed Hyperlink" xfId="42709" builtinId="9" hidden="1"/>
    <cellStyle name="Followed Hyperlink" xfId="42710" builtinId="9" hidden="1"/>
    <cellStyle name="Followed Hyperlink" xfId="42711" builtinId="9" hidden="1"/>
    <cellStyle name="Followed Hyperlink" xfId="42712" builtinId="9" hidden="1"/>
    <cellStyle name="Followed Hyperlink" xfId="42713" builtinId="9" hidden="1"/>
    <cellStyle name="Followed Hyperlink" xfId="42714" builtinId="9" hidden="1"/>
    <cellStyle name="Followed Hyperlink" xfId="42715" builtinId="9" hidden="1"/>
    <cellStyle name="Followed Hyperlink" xfId="42716" builtinId="9" hidden="1"/>
    <cellStyle name="Followed Hyperlink" xfId="42717" builtinId="9" hidden="1"/>
    <cellStyle name="Followed Hyperlink" xfId="42718" builtinId="9" hidden="1"/>
    <cellStyle name="Followed Hyperlink" xfId="42719" builtinId="9" hidden="1"/>
    <cellStyle name="Followed Hyperlink" xfId="42720" builtinId="9" hidden="1"/>
    <cellStyle name="Followed Hyperlink" xfId="42721" builtinId="9" hidden="1"/>
    <cellStyle name="Followed Hyperlink" xfId="42722" builtinId="9" hidden="1"/>
    <cellStyle name="Followed Hyperlink" xfId="42723" builtinId="9" hidden="1"/>
    <cellStyle name="Followed Hyperlink" xfId="42724" builtinId="9" hidden="1"/>
    <cellStyle name="Followed Hyperlink" xfId="42725" builtinId="9" hidden="1"/>
    <cellStyle name="Followed Hyperlink" xfId="42726" builtinId="9" hidden="1"/>
    <cellStyle name="Followed Hyperlink" xfId="42727" builtinId="9" hidden="1"/>
    <cellStyle name="Followed Hyperlink" xfId="42728" builtinId="9" hidden="1"/>
    <cellStyle name="Followed Hyperlink" xfId="42729" builtinId="9" hidden="1"/>
    <cellStyle name="Followed Hyperlink" xfId="42730" builtinId="9" hidden="1"/>
    <cellStyle name="Followed Hyperlink" xfId="42731" builtinId="9" hidden="1"/>
    <cellStyle name="Followed Hyperlink" xfId="42732" builtinId="9" hidden="1"/>
    <cellStyle name="Followed Hyperlink" xfId="42733" builtinId="9" hidden="1"/>
    <cellStyle name="Followed Hyperlink" xfId="42734" builtinId="9" hidden="1"/>
    <cellStyle name="Followed Hyperlink" xfId="42735" builtinId="9" hidden="1"/>
    <cellStyle name="Followed Hyperlink" xfId="42736" builtinId="9" hidden="1"/>
    <cellStyle name="Followed Hyperlink" xfId="42737" builtinId="9" hidden="1"/>
    <cellStyle name="Followed Hyperlink" xfId="42738" builtinId="9" hidden="1"/>
    <cellStyle name="Followed Hyperlink" xfId="42739" builtinId="9" hidden="1"/>
    <cellStyle name="Followed Hyperlink" xfId="42740" builtinId="9" hidden="1"/>
    <cellStyle name="Followed Hyperlink" xfId="42741" builtinId="9" hidden="1"/>
    <cellStyle name="Followed Hyperlink" xfId="42742" builtinId="9" hidden="1"/>
    <cellStyle name="Followed Hyperlink" xfId="42743" builtinId="9" hidden="1"/>
    <cellStyle name="Followed Hyperlink" xfId="42744" builtinId="9" hidden="1"/>
    <cellStyle name="Followed Hyperlink" xfId="42745" builtinId="9" hidden="1"/>
    <cellStyle name="Followed Hyperlink" xfId="42746" builtinId="9" hidden="1"/>
    <cellStyle name="Followed Hyperlink" xfId="42747" builtinId="9" hidden="1"/>
    <cellStyle name="Followed Hyperlink" xfId="42748" builtinId="9" hidden="1"/>
    <cellStyle name="Followed Hyperlink" xfId="42749" builtinId="9" hidden="1"/>
    <cellStyle name="Followed Hyperlink" xfId="42750" builtinId="9" hidden="1"/>
    <cellStyle name="Followed Hyperlink" xfId="42751" builtinId="9" hidden="1"/>
    <cellStyle name="Followed Hyperlink" xfId="42752" builtinId="9" hidden="1"/>
    <cellStyle name="Followed Hyperlink" xfId="42753" builtinId="9" hidden="1"/>
    <cellStyle name="Followed Hyperlink" xfId="42754" builtinId="9" hidden="1"/>
    <cellStyle name="Followed Hyperlink" xfId="42755" builtinId="9" hidden="1"/>
    <cellStyle name="Followed Hyperlink" xfId="42756" builtinId="9" hidden="1"/>
    <cellStyle name="Followed Hyperlink" xfId="42757" builtinId="9" hidden="1"/>
    <cellStyle name="Followed Hyperlink" xfId="42758" builtinId="9" hidden="1"/>
    <cellStyle name="Followed Hyperlink" xfId="42759" builtinId="9" hidden="1"/>
    <cellStyle name="Followed Hyperlink" xfId="42760" builtinId="9" hidden="1"/>
    <cellStyle name="Followed Hyperlink" xfId="42761" builtinId="9" hidden="1"/>
    <cellStyle name="Followed Hyperlink" xfId="42762" builtinId="9" hidden="1"/>
    <cellStyle name="Followed Hyperlink" xfId="42763" builtinId="9" hidden="1"/>
    <cellStyle name="Followed Hyperlink" xfId="42764" builtinId="9" hidden="1"/>
    <cellStyle name="Followed Hyperlink" xfId="42571" builtinId="9" hidden="1"/>
    <cellStyle name="Followed Hyperlink" xfId="42587" builtinId="9" hidden="1"/>
    <cellStyle name="Followed Hyperlink" xfId="42590" builtinId="9" hidden="1"/>
    <cellStyle name="Followed Hyperlink" xfId="42511" builtinId="9" hidden="1"/>
    <cellStyle name="Followed Hyperlink" xfId="42509" builtinId="9" hidden="1"/>
    <cellStyle name="Followed Hyperlink" xfId="42594" builtinId="9" hidden="1"/>
    <cellStyle name="Followed Hyperlink" xfId="42586" builtinId="9" hidden="1"/>
    <cellStyle name="Followed Hyperlink" xfId="42596" builtinId="9" hidden="1"/>
    <cellStyle name="Followed Hyperlink" xfId="42597" builtinId="9" hidden="1"/>
    <cellStyle name="Followed Hyperlink" xfId="42591" builtinId="9" hidden="1"/>
    <cellStyle name="Followed Hyperlink" xfId="42588" builtinId="9" hidden="1"/>
    <cellStyle name="Followed Hyperlink" xfId="42593" builtinId="9" hidden="1"/>
    <cellStyle name="Followed Hyperlink" xfId="42618" builtinId="9" hidden="1"/>
    <cellStyle name="Followed Hyperlink" xfId="42611" builtinId="9" hidden="1"/>
    <cellStyle name="Followed Hyperlink" xfId="42604" builtinId="9" hidden="1"/>
    <cellStyle name="Followed Hyperlink" xfId="42620" builtinId="9" hidden="1"/>
    <cellStyle name="Followed Hyperlink" xfId="42609" builtinId="9" hidden="1"/>
    <cellStyle name="Followed Hyperlink" xfId="42592" builtinId="9" hidden="1"/>
    <cellStyle name="Followed Hyperlink" xfId="42606" builtinId="9" hidden="1"/>
    <cellStyle name="Followed Hyperlink" xfId="42512" builtinId="9" hidden="1"/>
    <cellStyle name="Followed Hyperlink" xfId="42615" builtinId="9" hidden="1"/>
    <cellStyle name="Followed Hyperlink" xfId="42608" builtinId="9" hidden="1"/>
    <cellStyle name="Followed Hyperlink" xfId="42510" builtinId="9" hidden="1"/>
    <cellStyle name="Followed Hyperlink" xfId="42613" builtinId="9" hidden="1"/>
    <cellStyle name="Followed Hyperlink" xfId="42610" builtinId="9" hidden="1"/>
    <cellStyle name="Followed Hyperlink" xfId="42603" builtinId="9" hidden="1"/>
    <cellStyle name="Followed Hyperlink" xfId="42619" builtinId="9" hidden="1"/>
    <cellStyle name="Followed Hyperlink" xfId="42612" builtinId="9" hidden="1"/>
    <cellStyle name="Followed Hyperlink" xfId="42602" builtinId="9" hidden="1"/>
    <cellStyle name="Followed Hyperlink" xfId="42614" builtinId="9" hidden="1"/>
    <cellStyle name="Followed Hyperlink" xfId="42607" builtinId="9" hidden="1"/>
    <cellStyle name="Followed Hyperlink" xfId="42601" builtinId="9" hidden="1"/>
    <cellStyle name="Followed Hyperlink" xfId="42616" builtinId="9" hidden="1"/>
    <cellStyle name="Followed Hyperlink" xfId="42605" builtinId="9" hidden="1"/>
    <cellStyle name="Followed Hyperlink" xfId="42617" builtinId="9" hidden="1"/>
    <cellStyle name="Followed Hyperlink" xfId="42765" builtinId="9" hidden="1"/>
    <cellStyle name="Followed Hyperlink" xfId="42766" builtinId="9" hidden="1"/>
    <cellStyle name="Followed Hyperlink" xfId="42767" builtinId="9" hidden="1"/>
    <cellStyle name="Followed Hyperlink" xfId="42768" builtinId="9" hidden="1"/>
    <cellStyle name="Followed Hyperlink" xfId="42769" builtinId="9" hidden="1"/>
    <cellStyle name="Followed Hyperlink" xfId="42770" builtinId="9" hidden="1"/>
    <cellStyle name="Followed Hyperlink" xfId="42771" builtinId="9" hidden="1"/>
    <cellStyle name="Followed Hyperlink" xfId="42772" builtinId="9" hidden="1"/>
    <cellStyle name="Followed Hyperlink" xfId="42773" builtinId="9" hidden="1"/>
    <cellStyle name="Followed Hyperlink" xfId="42774" builtinId="9" hidden="1"/>
    <cellStyle name="Followed Hyperlink" xfId="42775" builtinId="9" hidden="1"/>
    <cellStyle name="Followed Hyperlink" xfId="42776" builtinId="9" hidden="1"/>
    <cellStyle name="Followed Hyperlink" xfId="42777" builtinId="9" hidden="1"/>
    <cellStyle name="Followed Hyperlink" xfId="42778" builtinId="9" hidden="1"/>
    <cellStyle name="Followed Hyperlink" xfId="42779" builtinId="9" hidden="1"/>
    <cellStyle name="Followed Hyperlink" xfId="42780" builtinId="9" hidden="1"/>
    <cellStyle name="Followed Hyperlink" xfId="42781" builtinId="9" hidden="1"/>
    <cellStyle name="Followed Hyperlink" xfId="42782" builtinId="9" hidden="1"/>
    <cellStyle name="Followed Hyperlink" xfId="42783" builtinId="9" hidden="1"/>
    <cellStyle name="Followed Hyperlink" xfId="42784" builtinId="9" hidden="1"/>
    <cellStyle name="Followed Hyperlink" xfId="42785" builtinId="9" hidden="1"/>
    <cellStyle name="Followed Hyperlink" xfId="42786" builtinId="9" hidden="1"/>
    <cellStyle name="Followed Hyperlink" xfId="42788" builtinId="9" hidden="1"/>
    <cellStyle name="Followed Hyperlink" xfId="42789" builtinId="9" hidden="1"/>
    <cellStyle name="Followed Hyperlink" xfId="42790" builtinId="9" hidden="1"/>
    <cellStyle name="Followed Hyperlink" xfId="42791" builtinId="9" hidden="1"/>
    <cellStyle name="Followed Hyperlink" xfId="42792" builtinId="9" hidden="1"/>
    <cellStyle name="Followed Hyperlink" xfId="42793" builtinId="9" hidden="1"/>
    <cellStyle name="Followed Hyperlink" xfId="42794" builtinId="9" hidden="1"/>
    <cellStyle name="Followed Hyperlink" xfId="42795" builtinId="9" hidden="1"/>
    <cellStyle name="Followed Hyperlink" xfId="42796" builtinId="9" hidden="1"/>
    <cellStyle name="Followed Hyperlink" xfId="42797" builtinId="9" hidden="1"/>
    <cellStyle name="Followed Hyperlink" xfId="42798" builtinId="9" hidden="1"/>
    <cellStyle name="Followed Hyperlink" xfId="42799" builtinId="9" hidden="1"/>
    <cellStyle name="Followed Hyperlink" xfId="42800" builtinId="9" hidden="1"/>
    <cellStyle name="Followed Hyperlink" xfId="42801" builtinId="9" hidden="1"/>
    <cellStyle name="Followed Hyperlink" xfId="42836" builtinId="9" hidden="1"/>
    <cellStyle name="Followed Hyperlink" xfId="42835" builtinId="9" hidden="1"/>
    <cellStyle name="Followed Hyperlink" xfId="42598" builtinId="9" hidden="1"/>
    <cellStyle name="Followed Hyperlink" xfId="42599" builtinId="9" hidden="1"/>
    <cellStyle name="Followed Hyperlink" xfId="42810" builtinId="9" hidden="1"/>
    <cellStyle name="Followed Hyperlink" xfId="42808" builtinId="9" hidden="1"/>
    <cellStyle name="Followed Hyperlink" xfId="42787" builtinId="9" hidden="1"/>
    <cellStyle name="Followed Hyperlink" xfId="42805" builtinId="9" hidden="1"/>
    <cellStyle name="Followed Hyperlink" xfId="42804" builtinId="9" hidden="1"/>
    <cellStyle name="Followed Hyperlink" xfId="42803" builtinId="9" hidden="1"/>
    <cellStyle name="Followed Hyperlink" xfId="42802" builtinId="9" hidden="1"/>
    <cellStyle name="Followed Hyperlink" xfId="42806" builtinId="9" hidden="1"/>
    <cellStyle name="Followed Hyperlink" xfId="42812" builtinId="9" hidden="1"/>
    <cellStyle name="Followed Hyperlink" xfId="42811" builtinId="9" hidden="1"/>
    <cellStyle name="Followed Hyperlink" xfId="42809" builtinId="9" hidden="1"/>
    <cellStyle name="Followed Hyperlink" xfId="42807" builtinId="9" hidden="1"/>
    <cellStyle name="Followed Hyperlink" xfId="42831" builtinId="9" hidden="1"/>
    <cellStyle name="Followed Hyperlink" xfId="42827" builtinId="9" hidden="1"/>
    <cellStyle name="Followed Hyperlink" xfId="42823" builtinId="9" hidden="1"/>
    <cellStyle name="Followed Hyperlink" xfId="42819" builtinId="9" hidden="1"/>
    <cellStyle name="Followed Hyperlink" xfId="42815" builtinId="9" hidden="1"/>
    <cellStyle name="Followed Hyperlink" xfId="42595" builtinId="9" hidden="1"/>
    <cellStyle name="Followed Hyperlink" xfId="42834" builtinId="9" hidden="1"/>
    <cellStyle name="Followed Hyperlink" xfId="42830" builtinId="9" hidden="1"/>
    <cellStyle name="Followed Hyperlink" xfId="42826" builtinId="9" hidden="1"/>
    <cellStyle name="Followed Hyperlink" xfId="42822" builtinId="9" hidden="1"/>
    <cellStyle name="Followed Hyperlink" xfId="42818" builtinId="9" hidden="1"/>
    <cellStyle name="Followed Hyperlink" xfId="42814" builtinId="9" hidden="1"/>
    <cellStyle name="Followed Hyperlink" xfId="42833" builtinId="9" hidden="1"/>
    <cellStyle name="Followed Hyperlink" xfId="42829" builtinId="9" hidden="1"/>
    <cellStyle name="Followed Hyperlink" xfId="42825" builtinId="9" hidden="1"/>
    <cellStyle name="Followed Hyperlink" xfId="42821" builtinId="9" hidden="1"/>
    <cellStyle name="Followed Hyperlink" xfId="42817" builtinId="9" hidden="1"/>
    <cellStyle name="Followed Hyperlink" xfId="42837" builtinId="9" hidden="1"/>
    <cellStyle name="Followed Hyperlink" xfId="42589" builtinId="9" hidden="1"/>
    <cellStyle name="Followed Hyperlink" xfId="42832" builtinId="9" hidden="1"/>
    <cellStyle name="Followed Hyperlink" xfId="42828" builtinId="9" hidden="1"/>
    <cellStyle name="Followed Hyperlink" xfId="42824" builtinId="9" hidden="1"/>
    <cellStyle name="Followed Hyperlink" xfId="42820" builtinId="9" hidden="1"/>
    <cellStyle name="Followed Hyperlink" xfId="42816" builtinId="9" hidden="1"/>
    <cellStyle name="Followed Hyperlink" xfId="42813" builtinId="9" hidden="1"/>
    <cellStyle name="Followed Hyperlink" xfId="42838" builtinId="9" hidden="1"/>
    <cellStyle name="Followed Hyperlink" xfId="42839" builtinId="9" hidden="1"/>
    <cellStyle name="Followed Hyperlink" xfId="42840" builtinId="9" hidden="1"/>
    <cellStyle name="Followed Hyperlink" xfId="42841" builtinId="9" hidden="1"/>
    <cellStyle name="Followed Hyperlink" xfId="42842" builtinId="9" hidden="1"/>
    <cellStyle name="Followed Hyperlink" xfId="42843" builtinId="9" hidden="1"/>
    <cellStyle name="Followed Hyperlink" xfId="42844" builtinId="9" hidden="1"/>
    <cellStyle name="Followed Hyperlink" xfId="42845" builtinId="9" hidden="1"/>
    <cellStyle name="Followed Hyperlink" xfId="42846" builtinId="9" hidden="1"/>
    <cellStyle name="Followed Hyperlink" xfId="42847" builtinId="9" hidden="1"/>
    <cellStyle name="Followed Hyperlink" xfId="42848" builtinId="9" hidden="1"/>
    <cellStyle name="Followed Hyperlink" xfId="42849" builtinId="9" hidden="1"/>
    <cellStyle name="Followed Hyperlink" xfId="42850" builtinId="9" hidden="1"/>
    <cellStyle name="Followed Hyperlink" xfId="42851" builtinId="9" hidden="1"/>
    <cellStyle name="Followed Hyperlink" xfId="42852" builtinId="9" hidden="1"/>
    <cellStyle name="Followed Hyperlink" xfId="42853" builtinId="9" hidden="1"/>
    <cellStyle name="Followed Hyperlink" xfId="42854" builtinId="9" hidden="1"/>
    <cellStyle name="Followed Hyperlink" xfId="42855" builtinId="9" hidden="1"/>
    <cellStyle name="Followed Hyperlink" xfId="42856" builtinId="9" hidden="1"/>
    <cellStyle name="Followed Hyperlink" xfId="42857" builtinId="9" hidden="1"/>
    <cellStyle name="Followed Hyperlink" xfId="42858" builtinId="9" hidden="1"/>
    <cellStyle name="Followed Hyperlink" xfId="42859" builtinId="9" hidden="1"/>
    <cellStyle name="Followed Hyperlink" xfId="42860" builtinId="9" hidden="1"/>
    <cellStyle name="Followed Hyperlink" xfId="42861" builtinId="9" hidden="1"/>
    <cellStyle name="Followed Hyperlink" xfId="42862" builtinId="9" hidden="1"/>
    <cellStyle name="Followed Hyperlink" xfId="42863" builtinId="9" hidden="1"/>
    <cellStyle name="Followed Hyperlink" xfId="42864" builtinId="9" hidden="1"/>
    <cellStyle name="Followed Hyperlink" xfId="42865" builtinId="9" hidden="1"/>
    <cellStyle name="Followed Hyperlink" xfId="42866" builtinId="9" hidden="1"/>
    <cellStyle name="Followed Hyperlink" xfId="42867" builtinId="9" hidden="1"/>
    <cellStyle name="Followed Hyperlink" xfId="42868" builtinId="9" hidden="1"/>
    <cellStyle name="Followed Hyperlink" xfId="42871" builtinId="9" hidden="1"/>
    <cellStyle name="Followed Hyperlink" xfId="42872" builtinId="9" hidden="1"/>
    <cellStyle name="Followed Hyperlink" xfId="42873" builtinId="9" hidden="1"/>
    <cellStyle name="Followed Hyperlink" xfId="42874" builtinId="9" hidden="1"/>
    <cellStyle name="Followed Hyperlink" xfId="42875" builtinId="9" hidden="1"/>
    <cellStyle name="Followed Hyperlink" xfId="42876" builtinId="9" hidden="1"/>
    <cellStyle name="Followed Hyperlink" xfId="42877" builtinId="9" hidden="1"/>
    <cellStyle name="Followed Hyperlink" xfId="42878" builtinId="9" hidden="1"/>
    <cellStyle name="Followed Hyperlink" xfId="42879" builtinId="9" hidden="1"/>
    <cellStyle name="Followed Hyperlink" xfId="42880" builtinId="9" hidden="1"/>
    <cellStyle name="Followed Hyperlink" xfId="42881" builtinId="9" hidden="1"/>
    <cellStyle name="Followed Hyperlink" xfId="42882" builtinId="9" hidden="1"/>
    <cellStyle name="Followed Hyperlink" xfId="42883" builtinId="9" hidden="1"/>
    <cellStyle name="Followed Hyperlink" xfId="42884" builtinId="9" hidden="1"/>
    <cellStyle name="Followed Hyperlink" xfId="42885" builtinId="9" hidden="1"/>
    <cellStyle name="Followed Hyperlink" xfId="42886" builtinId="9" hidden="1"/>
    <cellStyle name="Followed Hyperlink" xfId="42887" builtinId="9" hidden="1"/>
    <cellStyle name="Followed Hyperlink" xfId="42888" builtinId="9" hidden="1"/>
    <cellStyle name="Followed Hyperlink" xfId="42889" builtinId="9" hidden="1"/>
    <cellStyle name="Followed Hyperlink" xfId="42890" builtinId="9" hidden="1"/>
    <cellStyle name="Followed Hyperlink" xfId="42891" builtinId="9" hidden="1"/>
    <cellStyle name="Followed Hyperlink" xfId="42892" builtinId="9" hidden="1"/>
    <cellStyle name="Followed Hyperlink" xfId="42893" builtinId="9" hidden="1"/>
    <cellStyle name="Followed Hyperlink" xfId="42894" builtinId="9" hidden="1"/>
    <cellStyle name="Followed Hyperlink" xfId="42895" builtinId="9" hidden="1"/>
    <cellStyle name="Followed Hyperlink" xfId="42896" builtinId="9" hidden="1"/>
    <cellStyle name="Followed Hyperlink" xfId="42897" builtinId="9" hidden="1"/>
    <cellStyle name="Followed Hyperlink" xfId="42898" builtinId="9" hidden="1"/>
    <cellStyle name="Followed Hyperlink" xfId="42899" builtinId="9" hidden="1"/>
    <cellStyle name="Followed Hyperlink" xfId="42900" builtinId="9" hidden="1"/>
    <cellStyle name="Followed Hyperlink" xfId="42901" builtinId="9" hidden="1"/>
    <cellStyle name="Followed Hyperlink" xfId="42902" builtinId="9" hidden="1"/>
    <cellStyle name="Followed Hyperlink" xfId="42903" builtinId="9" hidden="1"/>
    <cellStyle name="Followed Hyperlink" xfId="42904" builtinId="9" hidden="1"/>
    <cellStyle name="Followed Hyperlink" xfId="42905" builtinId="9" hidden="1"/>
    <cellStyle name="Followed Hyperlink" xfId="42906" builtinId="9" hidden="1"/>
    <cellStyle name="Followed Hyperlink" xfId="42907" builtinId="9" hidden="1"/>
    <cellStyle name="Followed Hyperlink" xfId="42908" builtinId="9" hidden="1"/>
    <cellStyle name="Followed Hyperlink" xfId="42909" builtinId="9" hidden="1"/>
    <cellStyle name="Followed Hyperlink" xfId="42910" builtinId="9" hidden="1"/>
    <cellStyle name="Followed Hyperlink" xfId="42911" builtinId="9" hidden="1"/>
    <cellStyle name="Followed Hyperlink" xfId="42912" builtinId="9" hidden="1"/>
    <cellStyle name="Followed Hyperlink" xfId="42913" builtinId="9" hidden="1"/>
    <cellStyle name="Followed Hyperlink" xfId="42914" builtinId="9" hidden="1"/>
    <cellStyle name="Followed Hyperlink" xfId="42915" builtinId="9" hidden="1"/>
    <cellStyle name="Followed Hyperlink" xfId="42916" builtinId="9" hidden="1"/>
    <cellStyle name="Followed Hyperlink" xfId="42917" builtinId="9" hidden="1"/>
    <cellStyle name="Followed Hyperlink" xfId="42918" builtinId="9" hidden="1"/>
    <cellStyle name="Followed Hyperlink" xfId="42919" builtinId="9" hidden="1"/>
    <cellStyle name="Followed Hyperlink" xfId="42920" builtinId="9" hidden="1"/>
    <cellStyle name="Followed Hyperlink" xfId="42921" builtinId="9" hidden="1"/>
    <cellStyle name="Followed Hyperlink" xfId="42922" builtinId="9" hidden="1"/>
    <cellStyle name="Followed Hyperlink" xfId="42923" builtinId="9" hidden="1"/>
    <cellStyle name="Followed Hyperlink" xfId="42924" builtinId="9" hidden="1"/>
    <cellStyle name="Followed Hyperlink" xfId="42925" builtinId="9" hidden="1"/>
    <cellStyle name="Followed Hyperlink" xfId="42926" builtinId="9" hidden="1"/>
    <cellStyle name="Followed Hyperlink" xfId="42927" builtinId="9" hidden="1"/>
    <cellStyle name="Followed Hyperlink" xfId="42928" builtinId="9" hidden="1"/>
    <cellStyle name="Followed Hyperlink" xfId="42929" builtinId="9" hidden="1"/>
    <cellStyle name="Followed Hyperlink" xfId="42930" builtinId="9" hidden="1"/>
    <cellStyle name="Followed Hyperlink" xfId="42931" builtinId="9" hidden="1"/>
    <cellStyle name="Followed Hyperlink" xfId="42932" builtinId="9" hidden="1"/>
    <cellStyle name="Followed Hyperlink" xfId="42933" builtinId="9" hidden="1"/>
    <cellStyle name="Followed Hyperlink" xfId="42934" builtinId="9" hidden="1"/>
    <cellStyle name="Followed Hyperlink" xfId="42935" builtinId="9" hidden="1"/>
    <cellStyle name="Followed Hyperlink" xfId="42936" builtinId="9" hidden="1"/>
    <cellStyle name="Followed Hyperlink" xfId="42937" builtinId="9" hidden="1"/>
    <cellStyle name="Followed Hyperlink" xfId="42938" builtinId="9" hidden="1"/>
    <cellStyle name="Followed Hyperlink" xfId="42939" builtinId="9" hidden="1"/>
    <cellStyle name="Followed Hyperlink" xfId="42940" builtinId="9" hidden="1"/>
    <cellStyle name="Followed Hyperlink" xfId="42941" builtinId="9" hidden="1"/>
    <cellStyle name="Followed Hyperlink" xfId="42942" builtinId="9" hidden="1"/>
    <cellStyle name="Followed Hyperlink" xfId="43101" builtinId="9" hidden="1"/>
    <cellStyle name="Followed Hyperlink" xfId="43102" builtinId="9" hidden="1"/>
    <cellStyle name="Followed Hyperlink" xfId="43103" builtinId="9" hidden="1"/>
    <cellStyle name="Followed Hyperlink" xfId="43104" builtinId="9" hidden="1"/>
    <cellStyle name="Followed Hyperlink" xfId="43105" builtinId="9" hidden="1"/>
    <cellStyle name="Followed Hyperlink" xfId="43106" builtinId="9" hidden="1"/>
    <cellStyle name="Followed Hyperlink" xfId="43107" builtinId="9" hidden="1"/>
    <cellStyle name="Followed Hyperlink" xfId="43108" builtinId="9" hidden="1"/>
    <cellStyle name="Followed Hyperlink" xfId="43109" builtinId="9" hidden="1"/>
    <cellStyle name="Followed Hyperlink" xfId="43110" builtinId="9" hidden="1"/>
    <cellStyle name="Followed Hyperlink" xfId="43111" builtinId="9" hidden="1"/>
    <cellStyle name="Followed Hyperlink" xfId="43112" builtinId="9" hidden="1"/>
    <cellStyle name="Followed Hyperlink" xfId="43113" builtinId="9" hidden="1"/>
    <cellStyle name="Followed Hyperlink" xfId="43114" builtinId="9" hidden="1"/>
    <cellStyle name="Followed Hyperlink" xfId="43115" builtinId="9" hidden="1"/>
    <cellStyle name="Followed Hyperlink" xfId="43116" builtinId="9" hidden="1"/>
    <cellStyle name="Followed Hyperlink" xfId="43117" builtinId="9" hidden="1"/>
    <cellStyle name="Followed Hyperlink" xfId="43118" builtinId="9" hidden="1"/>
    <cellStyle name="Followed Hyperlink" xfId="43119" builtinId="9" hidden="1"/>
    <cellStyle name="Followed Hyperlink" xfId="43120" builtinId="9" hidden="1"/>
    <cellStyle name="Followed Hyperlink" xfId="43121" builtinId="9" hidden="1"/>
    <cellStyle name="Followed Hyperlink" xfId="43122" builtinId="9" hidden="1"/>
    <cellStyle name="Followed Hyperlink" xfId="43123" builtinId="9" hidden="1"/>
    <cellStyle name="Followed Hyperlink" xfId="43124" builtinId="9" hidden="1"/>
    <cellStyle name="Followed Hyperlink" xfId="43125" builtinId="9" hidden="1"/>
    <cellStyle name="Followed Hyperlink" xfId="43126" builtinId="9" hidden="1"/>
    <cellStyle name="Followed Hyperlink" xfId="43127" builtinId="9" hidden="1"/>
    <cellStyle name="Followed Hyperlink" xfId="43128" builtinId="9" hidden="1"/>
    <cellStyle name="Followed Hyperlink" xfId="43129" builtinId="9" hidden="1"/>
    <cellStyle name="Followed Hyperlink" xfId="43130" builtinId="9" hidden="1"/>
    <cellStyle name="Followed Hyperlink" xfId="43131" builtinId="9" hidden="1"/>
    <cellStyle name="Followed Hyperlink" xfId="43132" builtinId="9" hidden="1"/>
    <cellStyle name="Followed Hyperlink" xfId="43133" builtinId="9" hidden="1"/>
    <cellStyle name="Followed Hyperlink" xfId="43134" builtinId="9" hidden="1"/>
    <cellStyle name="Followed Hyperlink" xfId="43135" builtinId="9" hidden="1"/>
    <cellStyle name="Followed Hyperlink" xfId="43136" builtinId="9" hidden="1"/>
    <cellStyle name="Followed Hyperlink" xfId="43137" builtinId="9" hidden="1"/>
    <cellStyle name="Followed Hyperlink" xfId="43138" builtinId="9" hidden="1"/>
    <cellStyle name="Followed Hyperlink" xfId="43139" builtinId="9" hidden="1"/>
    <cellStyle name="Followed Hyperlink" xfId="43140" builtinId="9" hidden="1"/>
    <cellStyle name="Followed Hyperlink" xfId="43141" builtinId="9" hidden="1"/>
    <cellStyle name="Followed Hyperlink" xfId="43142" builtinId="9" hidden="1"/>
    <cellStyle name="Followed Hyperlink" xfId="43143" builtinId="9" hidden="1"/>
    <cellStyle name="Followed Hyperlink" xfId="43144" builtinId="9" hidden="1"/>
    <cellStyle name="Followed Hyperlink" xfId="43145" builtinId="9" hidden="1"/>
    <cellStyle name="Followed Hyperlink" xfId="43146" builtinId="9" hidden="1"/>
    <cellStyle name="Followed Hyperlink" xfId="43147" builtinId="9" hidden="1"/>
    <cellStyle name="Followed Hyperlink" xfId="43148" builtinId="9" hidden="1"/>
    <cellStyle name="Followed Hyperlink" xfId="43149" builtinId="9" hidden="1"/>
    <cellStyle name="Followed Hyperlink" xfId="43150" builtinId="9" hidden="1"/>
    <cellStyle name="Followed Hyperlink" xfId="43151" builtinId="9" hidden="1"/>
    <cellStyle name="Followed Hyperlink" xfId="43152" builtinId="9" hidden="1"/>
    <cellStyle name="Followed Hyperlink" xfId="43153" builtinId="9" hidden="1"/>
    <cellStyle name="Followed Hyperlink" xfId="43154" builtinId="9" hidden="1"/>
    <cellStyle name="Followed Hyperlink" xfId="43155" builtinId="9" hidden="1"/>
    <cellStyle name="Followed Hyperlink" xfId="43156" builtinId="9" hidden="1"/>
    <cellStyle name="Followed Hyperlink" xfId="43157" builtinId="9" hidden="1"/>
    <cellStyle name="Followed Hyperlink" xfId="43158" builtinId="9" hidden="1"/>
    <cellStyle name="Followed Hyperlink" xfId="43159" builtinId="9" hidden="1"/>
    <cellStyle name="Followed Hyperlink" xfId="43160" builtinId="9" hidden="1"/>
    <cellStyle name="Followed Hyperlink" xfId="43161" builtinId="9" hidden="1"/>
    <cellStyle name="Followed Hyperlink" xfId="43162" builtinId="9" hidden="1"/>
    <cellStyle name="Followed Hyperlink" xfId="43163" builtinId="9" hidden="1"/>
    <cellStyle name="Followed Hyperlink" xfId="43164" builtinId="9" hidden="1"/>
    <cellStyle name="Followed Hyperlink" xfId="43165" builtinId="9" hidden="1"/>
    <cellStyle name="Followed Hyperlink" xfId="43166" builtinId="9" hidden="1"/>
    <cellStyle name="Followed Hyperlink" xfId="43167" builtinId="9" hidden="1"/>
    <cellStyle name="Followed Hyperlink" xfId="43168" builtinId="9" hidden="1"/>
    <cellStyle name="Followed Hyperlink" xfId="43169" builtinId="9" hidden="1"/>
    <cellStyle name="Followed Hyperlink" xfId="43170" builtinId="9" hidden="1"/>
    <cellStyle name="Followed Hyperlink" xfId="43171" builtinId="9" hidden="1"/>
    <cellStyle name="Followed Hyperlink" xfId="43172" builtinId="9" hidden="1"/>
    <cellStyle name="Followed Hyperlink" xfId="43206" builtinId="9" hidden="1"/>
    <cellStyle name="Followed Hyperlink" xfId="43207" builtinId="9" hidden="1"/>
    <cellStyle name="Followed Hyperlink" xfId="43208" builtinId="9" hidden="1"/>
    <cellStyle name="Followed Hyperlink" xfId="43209" builtinId="9" hidden="1"/>
    <cellStyle name="Followed Hyperlink" xfId="43210" builtinId="9" hidden="1"/>
    <cellStyle name="Followed Hyperlink" xfId="43211" builtinId="9" hidden="1"/>
    <cellStyle name="Followed Hyperlink" xfId="43212" builtinId="9" hidden="1"/>
    <cellStyle name="Followed Hyperlink" xfId="43213" builtinId="9" hidden="1"/>
    <cellStyle name="Followed Hyperlink" xfId="43214" builtinId="9" hidden="1"/>
    <cellStyle name="Followed Hyperlink" xfId="43215" builtinId="9" hidden="1"/>
    <cellStyle name="Followed Hyperlink" xfId="43216" builtinId="9" hidden="1"/>
    <cellStyle name="Followed Hyperlink" xfId="43217" builtinId="9" hidden="1"/>
    <cellStyle name="Followed Hyperlink" xfId="43218" builtinId="9" hidden="1"/>
    <cellStyle name="Followed Hyperlink" xfId="43219" builtinId="9" hidden="1"/>
    <cellStyle name="Followed Hyperlink" xfId="43220" builtinId="9" hidden="1"/>
    <cellStyle name="Followed Hyperlink" xfId="43221" builtinId="9" hidden="1"/>
    <cellStyle name="Followed Hyperlink" xfId="43222" builtinId="9" hidden="1"/>
    <cellStyle name="Followed Hyperlink" xfId="43223" builtinId="9" hidden="1"/>
    <cellStyle name="Followed Hyperlink" xfId="43224" builtinId="9" hidden="1"/>
    <cellStyle name="Followed Hyperlink" xfId="43225" builtinId="9" hidden="1"/>
    <cellStyle name="Followed Hyperlink" xfId="43226" builtinId="9" hidden="1"/>
    <cellStyle name="Followed Hyperlink" xfId="43227" builtinId="9" hidden="1"/>
    <cellStyle name="Followed Hyperlink" xfId="43228" builtinId="9" hidden="1"/>
    <cellStyle name="Followed Hyperlink" xfId="43229" builtinId="9" hidden="1"/>
    <cellStyle name="Followed Hyperlink" xfId="43230" builtinId="9" hidden="1"/>
    <cellStyle name="Followed Hyperlink" xfId="43231" builtinId="9" hidden="1"/>
    <cellStyle name="Followed Hyperlink" xfId="43232" builtinId="9" hidden="1"/>
    <cellStyle name="Followed Hyperlink" xfId="43233" builtinId="9" hidden="1"/>
    <cellStyle name="Followed Hyperlink" xfId="43234" builtinId="9" hidden="1"/>
    <cellStyle name="Followed Hyperlink" xfId="43235" builtinId="9" hidden="1"/>
    <cellStyle name="Followed Hyperlink" xfId="43236" builtinId="9" hidden="1"/>
    <cellStyle name="Followed Hyperlink" xfId="43237" builtinId="9" hidden="1"/>
    <cellStyle name="Followed Hyperlink" xfId="43238" builtinId="9" hidden="1"/>
    <cellStyle name="Followed Hyperlink" xfId="43239" builtinId="9" hidden="1"/>
    <cellStyle name="Followed Hyperlink" xfId="43240" builtinId="9" hidden="1"/>
    <cellStyle name="Followed Hyperlink" xfId="43241" builtinId="9" hidden="1"/>
    <cellStyle name="Followed Hyperlink" xfId="43242" builtinId="9" hidden="1"/>
    <cellStyle name="Followed Hyperlink" xfId="43243" builtinId="9" hidden="1"/>
    <cellStyle name="Followed Hyperlink" xfId="43244" builtinId="9" hidden="1"/>
    <cellStyle name="Followed Hyperlink" xfId="43245" builtinId="9" hidden="1"/>
    <cellStyle name="Followed Hyperlink" xfId="43246" builtinId="9" hidden="1"/>
    <cellStyle name="Followed Hyperlink" xfId="43247" builtinId="9" hidden="1"/>
    <cellStyle name="Followed Hyperlink" xfId="43248" builtinId="9" hidden="1"/>
    <cellStyle name="Followed Hyperlink" xfId="43249" builtinId="9" hidden="1"/>
    <cellStyle name="Followed Hyperlink" xfId="43250" builtinId="9" hidden="1"/>
    <cellStyle name="Followed Hyperlink" xfId="43251" builtinId="9" hidden="1"/>
    <cellStyle name="Followed Hyperlink" xfId="43252" builtinId="9" hidden="1"/>
    <cellStyle name="Followed Hyperlink" xfId="43253" builtinId="9" hidden="1"/>
    <cellStyle name="Followed Hyperlink" xfId="43254" builtinId="9" hidden="1"/>
    <cellStyle name="Followed Hyperlink" xfId="43255" builtinId="9" hidden="1"/>
    <cellStyle name="Followed Hyperlink" xfId="43256" builtinId="9" hidden="1"/>
    <cellStyle name="Followed Hyperlink" xfId="43257" builtinId="9" hidden="1"/>
    <cellStyle name="Followed Hyperlink" xfId="43258" builtinId="9" hidden="1"/>
    <cellStyle name="Followed Hyperlink" xfId="43259" builtinId="9" hidden="1"/>
    <cellStyle name="Followed Hyperlink" xfId="43260" builtinId="9" hidden="1"/>
    <cellStyle name="Followed Hyperlink" xfId="43261" builtinId="9" hidden="1"/>
    <cellStyle name="Followed Hyperlink" xfId="43262" builtinId="9" hidden="1"/>
    <cellStyle name="Followed Hyperlink" xfId="43263" builtinId="9" hidden="1"/>
    <cellStyle name="Followed Hyperlink" xfId="43264" builtinId="9" hidden="1"/>
    <cellStyle name="Followed Hyperlink" xfId="43265" builtinId="9" hidden="1"/>
    <cellStyle name="Followed Hyperlink" xfId="43266" builtinId="9" hidden="1"/>
    <cellStyle name="Followed Hyperlink" xfId="43267" builtinId="9" hidden="1"/>
    <cellStyle name="Followed Hyperlink" xfId="43268" builtinId="9" hidden="1"/>
    <cellStyle name="Followed Hyperlink" xfId="43269" builtinId="9" hidden="1"/>
    <cellStyle name="Followed Hyperlink" xfId="43270" builtinId="9" hidden="1"/>
    <cellStyle name="Followed Hyperlink" xfId="43271" builtinId="9" hidden="1"/>
    <cellStyle name="Followed Hyperlink" xfId="43272" builtinId="9" hidden="1"/>
    <cellStyle name="Followed Hyperlink" xfId="43273" builtinId="9" hidden="1"/>
    <cellStyle name="Followed Hyperlink" xfId="43274" builtinId="9" hidden="1"/>
    <cellStyle name="Followed Hyperlink" xfId="43275" builtinId="9" hidden="1"/>
    <cellStyle name="Followed Hyperlink" xfId="43276" builtinId="9" hidden="1"/>
    <cellStyle name="Followed Hyperlink" xfId="43277" builtinId="9" hidden="1"/>
    <cellStyle name="Followed Hyperlink" xfId="43178" builtinId="9" hidden="1"/>
    <cellStyle name="Followed Hyperlink" xfId="43183" builtinId="9" hidden="1"/>
    <cellStyle name="Followed Hyperlink" xfId="43175" builtinId="9" hidden="1"/>
    <cellStyle name="Followed Hyperlink" xfId="43184" builtinId="9" hidden="1"/>
    <cellStyle name="Followed Hyperlink" xfId="43174" builtinId="9" hidden="1"/>
    <cellStyle name="Followed Hyperlink" xfId="43181" builtinId="9" hidden="1"/>
    <cellStyle name="Followed Hyperlink" xfId="43100" builtinId="9" hidden="1"/>
    <cellStyle name="Followed Hyperlink" xfId="43180" builtinId="9" hidden="1"/>
    <cellStyle name="Followed Hyperlink" xfId="43173" builtinId="9" hidden="1"/>
    <cellStyle name="Followed Hyperlink" xfId="43179" builtinId="9" hidden="1"/>
    <cellStyle name="Followed Hyperlink" xfId="43202" builtinId="9" hidden="1"/>
    <cellStyle name="Followed Hyperlink" xfId="43182" builtinId="9" hidden="1"/>
    <cellStyle name="Followed Hyperlink" xfId="43177" builtinId="9" hidden="1"/>
    <cellStyle name="Followed Hyperlink" xfId="43176" builtinId="9" hidden="1"/>
    <cellStyle name="Followed Hyperlink" xfId="43185" builtinId="9" hidden="1"/>
    <cellStyle name="Followed Hyperlink" xfId="43199" builtinId="9" hidden="1"/>
    <cellStyle name="Followed Hyperlink" xfId="43197" builtinId="9" hidden="1"/>
    <cellStyle name="Followed Hyperlink" xfId="43190" builtinId="9" hidden="1"/>
    <cellStyle name="Followed Hyperlink" xfId="43205" builtinId="9" hidden="1"/>
    <cellStyle name="Followed Hyperlink" xfId="43195" builtinId="9" hidden="1"/>
    <cellStyle name="Followed Hyperlink" xfId="43280" builtinId="9" hidden="1"/>
    <cellStyle name="Followed Hyperlink" xfId="43188" builtinId="9" hidden="1"/>
    <cellStyle name="Followed Hyperlink" xfId="43203" builtinId="9" hidden="1"/>
    <cellStyle name="Followed Hyperlink" xfId="43200" builtinId="9" hidden="1"/>
    <cellStyle name="Followed Hyperlink" xfId="43194" builtinId="9" hidden="1"/>
    <cellStyle name="Followed Hyperlink" xfId="43099" builtinId="9" hidden="1"/>
    <cellStyle name="Followed Hyperlink" xfId="43279" builtinId="9" hidden="1"/>
    <cellStyle name="Followed Hyperlink" xfId="43192" builtinId="9" hidden="1"/>
    <cellStyle name="Followed Hyperlink" xfId="43189" builtinId="9" hidden="1"/>
    <cellStyle name="Followed Hyperlink" xfId="43204" builtinId="9" hidden="1"/>
    <cellStyle name="Followed Hyperlink" xfId="43198" builtinId="9" hidden="1"/>
    <cellStyle name="Followed Hyperlink" xfId="43187" builtinId="9" hidden="1"/>
    <cellStyle name="Followed Hyperlink" xfId="43278" builtinId="9" hidden="1"/>
    <cellStyle name="Followed Hyperlink" xfId="43196" builtinId="9" hidden="1"/>
    <cellStyle name="Followed Hyperlink" xfId="43193" builtinId="9" hidden="1"/>
    <cellStyle name="Followed Hyperlink" xfId="43186" builtinId="9" hidden="1"/>
    <cellStyle name="Followed Hyperlink" xfId="43201" builtinId="9" hidden="1"/>
    <cellStyle name="Followed Hyperlink" xfId="43191" builtinId="9" hidden="1"/>
    <cellStyle name="Followed Hyperlink" xfId="43281" builtinId="9" hidden="1"/>
    <cellStyle name="Followed Hyperlink" xfId="43282" builtinId="9" hidden="1"/>
    <cellStyle name="Followed Hyperlink" xfId="43283" builtinId="9" hidden="1"/>
    <cellStyle name="Followed Hyperlink" xfId="43284" builtinId="9" hidden="1"/>
    <cellStyle name="Followed Hyperlink" xfId="43285" builtinId="9" hidden="1"/>
    <cellStyle name="Followed Hyperlink" xfId="43286" builtinId="9" hidden="1"/>
    <cellStyle name="Followed Hyperlink" xfId="43287" builtinId="9" hidden="1"/>
    <cellStyle name="Followed Hyperlink" xfId="43288" builtinId="9" hidden="1"/>
    <cellStyle name="Followed Hyperlink" xfId="43289" builtinId="9" hidden="1"/>
    <cellStyle name="Followed Hyperlink" xfId="43290" builtinId="9" hidden="1"/>
    <cellStyle name="Followed Hyperlink" xfId="43291" builtinId="9" hidden="1"/>
    <cellStyle name="Followed Hyperlink" xfId="43292" builtinId="9" hidden="1"/>
    <cellStyle name="Followed Hyperlink" xfId="43293" builtinId="9" hidden="1"/>
    <cellStyle name="Followed Hyperlink" xfId="43294" builtinId="9" hidden="1"/>
    <cellStyle name="Followed Hyperlink" xfId="43295" builtinId="9" hidden="1"/>
    <cellStyle name="Followed Hyperlink" xfId="43296" builtinId="9" hidden="1"/>
    <cellStyle name="Followed Hyperlink" xfId="43297" builtinId="9" hidden="1"/>
    <cellStyle name="Followed Hyperlink" xfId="43298" builtinId="9" hidden="1"/>
    <cellStyle name="Followed Hyperlink" xfId="43299" builtinId="9" hidden="1"/>
    <cellStyle name="Followed Hyperlink" xfId="43300" builtinId="9" hidden="1"/>
    <cellStyle name="Followed Hyperlink" xfId="43301" builtinId="9" hidden="1"/>
    <cellStyle name="Followed Hyperlink" xfId="43302" builtinId="9" hidden="1"/>
    <cellStyle name="Followed Hyperlink" xfId="43303" builtinId="9" hidden="1"/>
    <cellStyle name="Followed Hyperlink" xfId="43304" builtinId="9" hidden="1"/>
    <cellStyle name="Followed Hyperlink" xfId="43305" builtinId="9" hidden="1"/>
    <cellStyle name="Followed Hyperlink" xfId="43306" builtinId="9" hidden="1"/>
    <cellStyle name="Followed Hyperlink" xfId="43307" builtinId="9" hidden="1"/>
    <cellStyle name="Followed Hyperlink" xfId="43308" builtinId="9" hidden="1"/>
    <cellStyle name="Followed Hyperlink" xfId="43309" builtinId="9" hidden="1"/>
    <cellStyle name="Followed Hyperlink" xfId="43310" builtinId="9" hidden="1"/>
    <cellStyle name="Followed Hyperlink" xfId="43311" builtinId="9" hidden="1"/>
    <cellStyle name="Followed Hyperlink" xfId="43312" builtinId="9" hidden="1"/>
    <cellStyle name="Followed Hyperlink" xfId="43313" builtinId="9" hidden="1"/>
    <cellStyle name="Followed Hyperlink" xfId="43314" builtinId="9" hidden="1"/>
    <cellStyle name="Followed Hyperlink" xfId="43319" builtinId="9" hidden="1"/>
    <cellStyle name="Followed Hyperlink" xfId="43320" builtinId="9" hidden="1"/>
    <cellStyle name="Followed Hyperlink" xfId="43321" builtinId="9" hidden="1"/>
    <cellStyle name="Followed Hyperlink" xfId="43322" builtinId="9" hidden="1"/>
    <cellStyle name="Followed Hyperlink" xfId="43323" builtinId="9" hidden="1"/>
    <cellStyle name="Followed Hyperlink" xfId="43324" builtinId="9" hidden="1"/>
    <cellStyle name="Followed Hyperlink" xfId="43325" builtinId="9" hidden="1"/>
    <cellStyle name="Followed Hyperlink" xfId="43326" builtinId="9" hidden="1"/>
    <cellStyle name="Followed Hyperlink" xfId="43327" builtinId="9" hidden="1"/>
    <cellStyle name="Followed Hyperlink" xfId="43328" builtinId="9" hidden="1"/>
    <cellStyle name="Followed Hyperlink" xfId="43329" builtinId="9" hidden="1"/>
    <cellStyle name="Followed Hyperlink" xfId="43330" builtinId="9" hidden="1"/>
    <cellStyle name="Followed Hyperlink" xfId="43331" builtinId="9" hidden="1"/>
    <cellStyle name="Followed Hyperlink" xfId="43332" builtinId="9" hidden="1"/>
    <cellStyle name="Followed Hyperlink" xfId="43333" builtinId="9" hidden="1"/>
    <cellStyle name="Followed Hyperlink" xfId="43334" builtinId="9" hidden="1"/>
    <cellStyle name="Followed Hyperlink" xfId="43335" builtinId="9" hidden="1"/>
    <cellStyle name="Followed Hyperlink" xfId="43336" builtinId="9" hidden="1"/>
    <cellStyle name="Followed Hyperlink" xfId="43337" builtinId="9" hidden="1"/>
    <cellStyle name="Followed Hyperlink" xfId="43338" builtinId="9" hidden="1"/>
    <cellStyle name="Followed Hyperlink" xfId="43339" builtinId="9" hidden="1"/>
    <cellStyle name="Followed Hyperlink" xfId="43340" builtinId="9" hidden="1"/>
    <cellStyle name="Followed Hyperlink" xfId="43341" builtinId="9" hidden="1"/>
    <cellStyle name="Followed Hyperlink" xfId="43342" builtinId="9" hidden="1"/>
    <cellStyle name="Followed Hyperlink" xfId="43343" builtinId="9" hidden="1"/>
    <cellStyle name="Followed Hyperlink" xfId="43344" builtinId="9" hidden="1"/>
    <cellStyle name="Followed Hyperlink" xfId="43345" builtinId="9" hidden="1"/>
    <cellStyle name="Followed Hyperlink" xfId="43346" builtinId="9" hidden="1"/>
    <cellStyle name="Followed Hyperlink" xfId="43347" builtinId="9" hidden="1"/>
    <cellStyle name="Followed Hyperlink" xfId="43348" builtinId="9" hidden="1"/>
    <cellStyle name="Followed Hyperlink" xfId="43349" builtinId="9" hidden="1"/>
    <cellStyle name="Followed Hyperlink" xfId="43350" builtinId="9" hidden="1"/>
    <cellStyle name="Followed Hyperlink" xfId="43351" builtinId="9" hidden="1"/>
    <cellStyle name="Followed Hyperlink" xfId="43352" builtinId="9" hidden="1"/>
    <cellStyle name="Followed Hyperlink" xfId="43353" builtinId="9" hidden="1"/>
    <cellStyle name="Followed Hyperlink" xfId="43354" builtinId="9" hidden="1"/>
    <cellStyle name="Followed Hyperlink" xfId="43355" builtinId="9" hidden="1"/>
    <cellStyle name="Followed Hyperlink" xfId="43356" builtinId="9" hidden="1"/>
    <cellStyle name="Followed Hyperlink" xfId="43357" builtinId="9" hidden="1"/>
    <cellStyle name="Followed Hyperlink" xfId="43358" builtinId="9" hidden="1"/>
    <cellStyle name="Followed Hyperlink" xfId="43359" builtinId="9" hidden="1"/>
    <cellStyle name="Followed Hyperlink" xfId="43360" builtinId="9" hidden="1"/>
    <cellStyle name="Followed Hyperlink" xfId="43361" builtinId="9" hidden="1"/>
    <cellStyle name="Followed Hyperlink" xfId="43362" builtinId="9" hidden="1"/>
    <cellStyle name="Followed Hyperlink" xfId="43363" builtinId="9" hidden="1"/>
    <cellStyle name="Followed Hyperlink" xfId="43364" builtinId="9" hidden="1"/>
    <cellStyle name="Followed Hyperlink" xfId="43365" builtinId="9" hidden="1"/>
    <cellStyle name="Followed Hyperlink" xfId="43366" builtinId="9" hidden="1"/>
    <cellStyle name="Followed Hyperlink" xfId="43367" builtinId="9" hidden="1"/>
    <cellStyle name="Followed Hyperlink" xfId="43368" builtinId="9" hidden="1"/>
    <cellStyle name="Followed Hyperlink" xfId="43369" builtinId="9" hidden="1"/>
    <cellStyle name="Followed Hyperlink" xfId="43370" builtinId="9" hidden="1"/>
    <cellStyle name="Followed Hyperlink" xfId="43371" builtinId="9" hidden="1"/>
    <cellStyle name="Followed Hyperlink" xfId="43372" builtinId="9" hidden="1"/>
    <cellStyle name="Followed Hyperlink" xfId="43373" builtinId="9" hidden="1"/>
    <cellStyle name="Followed Hyperlink" xfId="43374" builtinId="9" hidden="1"/>
    <cellStyle name="Followed Hyperlink" xfId="43375" builtinId="9" hidden="1"/>
    <cellStyle name="Followed Hyperlink" xfId="43376" builtinId="9" hidden="1"/>
    <cellStyle name="Followed Hyperlink" xfId="43378" builtinId="9" hidden="1"/>
    <cellStyle name="Followed Hyperlink" xfId="43379" builtinId="9" hidden="1"/>
    <cellStyle name="Followed Hyperlink" xfId="43380" builtinId="9" hidden="1"/>
    <cellStyle name="Followed Hyperlink" xfId="43381" builtinId="9" hidden="1"/>
    <cellStyle name="Followed Hyperlink" xfId="43382" builtinId="9" hidden="1"/>
    <cellStyle name="Followed Hyperlink" xfId="43383" builtinId="9" hidden="1"/>
    <cellStyle name="Followed Hyperlink" xfId="43384" builtinId="9" hidden="1"/>
    <cellStyle name="Followed Hyperlink" xfId="43385" builtinId="9" hidden="1"/>
    <cellStyle name="Followed Hyperlink" xfId="43386" builtinId="9" hidden="1"/>
    <cellStyle name="Followed Hyperlink" xfId="43387" builtinId="9" hidden="1"/>
    <cellStyle name="Followed Hyperlink" xfId="43388" builtinId="9" hidden="1"/>
    <cellStyle name="Followed Hyperlink" xfId="43389" builtinId="9" hidden="1"/>
    <cellStyle name="Followed Hyperlink" xfId="43390" builtinId="9" hidden="1"/>
    <cellStyle name="Followed Hyperlink" xfId="43391" builtinId="9" hidden="1"/>
    <cellStyle name="Followed Hyperlink" xfId="43406" builtinId="9" hidden="1"/>
    <cellStyle name="Followed Hyperlink" xfId="43427" builtinId="9" hidden="1"/>
    <cellStyle name="Followed Hyperlink" xfId="43428" builtinId="9" hidden="1"/>
    <cellStyle name="Followed Hyperlink" xfId="43429" builtinId="9" hidden="1"/>
    <cellStyle name="Followed Hyperlink" xfId="43430" builtinId="9" hidden="1"/>
    <cellStyle name="Followed Hyperlink" xfId="43431" builtinId="9" hidden="1"/>
    <cellStyle name="Followed Hyperlink" xfId="43432" builtinId="9" hidden="1"/>
    <cellStyle name="Followed Hyperlink" xfId="43433" builtinId="9" hidden="1"/>
    <cellStyle name="Followed Hyperlink" xfId="43434" builtinId="9" hidden="1"/>
    <cellStyle name="Followed Hyperlink" xfId="43435" builtinId="9" hidden="1"/>
    <cellStyle name="Followed Hyperlink" xfId="43436" builtinId="9" hidden="1"/>
    <cellStyle name="Followed Hyperlink" xfId="43437" builtinId="9" hidden="1"/>
    <cellStyle name="Followed Hyperlink" xfId="43438" builtinId="9" hidden="1"/>
    <cellStyle name="Followed Hyperlink" xfId="43439" builtinId="9" hidden="1"/>
    <cellStyle name="Followed Hyperlink" xfId="43440" builtinId="9" hidden="1"/>
    <cellStyle name="Followed Hyperlink" xfId="43441" builtinId="9" hidden="1"/>
    <cellStyle name="Followed Hyperlink" xfId="43442" builtinId="9" hidden="1"/>
    <cellStyle name="Followed Hyperlink" xfId="43443" builtinId="9" hidden="1"/>
    <cellStyle name="Followed Hyperlink" xfId="43444" builtinId="9" hidden="1"/>
    <cellStyle name="Followed Hyperlink" xfId="43445" builtinId="9" hidden="1"/>
    <cellStyle name="Followed Hyperlink" xfId="43446" builtinId="9" hidden="1"/>
    <cellStyle name="Followed Hyperlink" xfId="43447" builtinId="9" hidden="1"/>
    <cellStyle name="Followed Hyperlink" xfId="43448" builtinId="9" hidden="1"/>
    <cellStyle name="Followed Hyperlink" xfId="43449" builtinId="9" hidden="1"/>
    <cellStyle name="Followed Hyperlink" xfId="43450" builtinId="9" hidden="1"/>
    <cellStyle name="Followed Hyperlink" xfId="43451" builtinId="9" hidden="1"/>
    <cellStyle name="Followed Hyperlink" xfId="43452" builtinId="9" hidden="1"/>
    <cellStyle name="Followed Hyperlink" xfId="43453" builtinId="9" hidden="1"/>
    <cellStyle name="Followed Hyperlink" xfId="43454" builtinId="9" hidden="1"/>
    <cellStyle name="Followed Hyperlink" xfId="43455" builtinId="9" hidden="1"/>
    <cellStyle name="Followed Hyperlink" xfId="43456" builtinId="9" hidden="1"/>
    <cellStyle name="Followed Hyperlink" xfId="43457" builtinId="9" hidden="1"/>
    <cellStyle name="Followed Hyperlink" xfId="43458" builtinId="9" hidden="1"/>
    <cellStyle name="Followed Hyperlink" xfId="43459" builtinId="9" hidden="1"/>
    <cellStyle name="Followed Hyperlink" xfId="43460" builtinId="9" hidden="1"/>
    <cellStyle name="Followed Hyperlink" xfId="43461" builtinId="9" hidden="1"/>
    <cellStyle name="Followed Hyperlink" xfId="43462" builtinId="9" hidden="1"/>
    <cellStyle name="Followed Hyperlink" xfId="43463" builtinId="9" hidden="1"/>
    <cellStyle name="Followed Hyperlink" xfId="43464" builtinId="9" hidden="1"/>
    <cellStyle name="Followed Hyperlink" xfId="43465" builtinId="9" hidden="1"/>
    <cellStyle name="Followed Hyperlink" xfId="43466" builtinId="9" hidden="1"/>
    <cellStyle name="Followed Hyperlink" xfId="43467" builtinId="9" hidden="1"/>
    <cellStyle name="Followed Hyperlink" xfId="43468" builtinId="9" hidden="1"/>
    <cellStyle name="Followed Hyperlink" xfId="43469" builtinId="9" hidden="1"/>
    <cellStyle name="Followed Hyperlink" xfId="43470" builtinId="9" hidden="1"/>
    <cellStyle name="Followed Hyperlink" xfId="43471" builtinId="9" hidden="1"/>
    <cellStyle name="Followed Hyperlink" xfId="43472" builtinId="9" hidden="1"/>
    <cellStyle name="Followed Hyperlink" xfId="43473" builtinId="9" hidden="1"/>
    <cellStyle name="Followed Hyperlink" xfId="43474" builtinId="9" hidden="1"/>
    <cellStyle name="Followed Hyperlink" xfId="43475" builtinId="9" hidden="1"/>
    <cellStyle name="Followed Hyperlink" xfId="43476" builtinId="9" hidden="1"/>
    <cellStyle name="Followed Hyperlink" xfId="43477" builtinId="9" hidden="1"/>
    <cellStyle name="Followed Hyperlink" xfId="43478" builtinId="9" hidden="1"/>
    <cellStyle name="Followed Hyperlink" xfId="43479" builtinId="9" hidden="1"/>
    <cellStyle name="Followed Hyperlink" xfId="43480" builtinId="9" hidden="1"/>
    <cellStyle name="Followed Hyperlink" xfId="43481" builtinId="9" hidden="1"/>
    <cellStyle name="Followed Hyperlink" xfId="43482" builtinId="9" hidden="1"/>
    <cellStyle name="Followed Hyperlink" xfId="43483" builtinId="9" hidden="1"/>
    <cellStyle name="Followed Hyperlink" xfId="43484" builtinId="9" hidden="1"/>
    <cellStyle name="Followed Hyperlink" xfId="43485" builtinId="9" hidden="1"/>
    <cellStyle name="Followed Hyperlink" xfId="43486" builtinId="9" hidden="1"/>
    <cellStyle name="Followed Hyperlink" xfId="43487" builtinId="9" hidden="1"/>
    <cellStyle name="Followed Hyperlink" xfId="43488" builtinId="9" hidden="1"/>
    <cellStyle name="Followed Hyperlink" xfId="43489" builtinId="9" hidden="1"/>
    <cellStyle name="Followed Hyperlink" xfId="43490" builtinId="9" hidden="1"/>
    <cellStyle name="Followed Hyperlink" xfId="43491" builtinId="9" hidden="1"/>
    <cellStyle name="Followed Hyperlink" xfId="43492" builtinId="9" hidden="1"/>
    <cellStyle name="Followed Hyperlink" xfId="43493" builtinId="9" hidden="1"/>
    <cellStyle name="Followed Hyperlink" xfId="43494" builtinId="9" hidden="1"/>
    <cellStyle name="Followed Hyperlink" xfId="43495" builtinId="9" hidden="1"/>
    <cellStyle name="Followed Hyperlink" xfId="43496" builtinId="9" hidden="1"/>
    <cellStyle name="Followed Hyperlink" xfId="43497" builtinId="9" hidden="1"/>
    <cellStyle name="Followed Hyperlink" xfId="43498" builtinId="9" hidden="1"/>
    <cellStyle name="Followed Hyperlink" xfId="43499" builtinId="9" hidden="1"/>
    <cellStyle name="Followed Hyperlink" xfId="43500" builtinId="9" hidden="1"/>
    <cellStyle name="Followed Hyperlink" xfId="43501" builtinId="9" hidden="1"/>
    <cellStyle name="Followed Hyperlink" xfId="43502" builtinId="9" hidden="1"/>
    <cellStyle name="Followed Hyperlink" xfId="43503" builtinId="9" hidden="1"/>
    <cellStyle name="Followed Hyperlink" xfId="43504" builtinId="9" hidden="1"/>
    <cellStyle name="Followed Hyperlink" xfId="43505" builtinId="9" hidden="1"/>
    <cellStyle name="Followed Hyperlink" xfId="43506" builtinId="9" hidden="1"/>
    <cellStyle name="Followed Hyperlink" xfId="43507" builtinId="9" hidden="1"/>
    <cellStyle name="Followed Hyperlink" xfId="43508" builtinId="9" hidden="1"/>
    <cellStyle name="Followed Hyperlink" xfId="43509" builtinId="9" hidden="1"/>
    <cellStyle name="Followed Hyperlink" xfId="43510" builtinId="9" hidden="1"/>
    <cellStyle name="Followed Hyperlink" xfId="43511" builtinId="9" hidden="1"/>
    <cellStyle name="Followed Hyperlink" xfId="43512" builtinId="9" hidden="1"/>
    <cellStyle name="Followed Hyperlink" xfId="43513" builtinId="9" hidden="1"/>
    <cellStyle name="Followed Hyperlink" xfId="43514" builtinId="9" hidden="1"/>
    <cellStyle name="Followed Hyperlink" xfId="43515" builtinId="9" hidden="1"/>
    <cellStyle name="Followed Hyperlink" xfId="43516" builtinId="9" hidden="1"/>
    <cellStyle name="Followed Hyperlink" xfId="43517" builtinId="9" hidden="1"/>
    <cellStyle name="Followed Hyperlink" xfId="43518" builtinId="9" hidden="1"/>
    <cellStyle name="Followed Hyperlink" xfId="43519" builtinId="9" hidden="1"/>
    <cellStyle name="Followed Hyperlink" xfId="43520" builtinId="9" hidden="1"/>
    <cellStyle name="Followed Hyperlink" xfId="43521" builtinId="9" hidden="1"/>
    <cellStyle name="Followed Hyperlink" xfId="43522" builtinId="9" hidden="1"/>
    <cellStyle name="Followed Hyperlink" xfId="43523" builtinId="9" hidden="1"/>
    <cellStyle name="Followed Hyperlink" xfId="43524" builtinId="9" hidden="1"/>
    <cellStyle name="Followed Hyperlink" xfId="43525" builtinId="9" hidden="1"/>
    <cellStyle name="Followed Hyperlink" xfId="43526" builtinId="9" hidden="1"/>
    <cellStyle name="Followed Hyperlink" xfId="43527" builtinId="9" hidden="1"/>
    <cellStyle name="Followed Hyperlink" xfId="43528" builtinId="9" hidden="1"/>
    <cellStyle name="Followed Hyperlink" xfId="43529" builtinId="9" hidden="1"/>
    <cellStyle name="Followed Hyperlink" xfId="43530" builtinId="9" hidden="1"/>
    <cellStyle name="Followed Hyperlink" xfId="43531" builtinId="9" hidden="1"/>
    <cellStyle name="Followed Hyperlink" xfId="43532" builtinId="9" hidden="1"/>
    <cellStyle name="Followed Hyperlink" xfId="43533" builtinId="9" hidden="1"/>
    <cellStyle name="Followed Hyperlink" xfId="43534" builtinId="9" hidden="1"/>
    <cellStyle name="Followed Hyperlink" xfId="43535" builtinId="9" hidden="1"/>
    <cellStyle name="Followed Hyperlink" xfId="43536" builtinId="9" hidden="1"/>
    <cellStyle name="Followed Hyperlink" xfId="43537" builtinId="9" hidden="1"/>
    <cellStyle name="Followed Hyperlink" xfId="43538" builtinId="9" hidden="1"/>
    <cellStyle name="Followed Hyperlink" xfId="43539" builtinId="9" hidden="1"/>
    <cellStyle name="Followed Hyperlink" xfId="43540" builtinId="9" hidden="1"/>
    <cellStyle name="Followed Hyperlink" xfId="43541" builtinId="9" hidden="1"/>
    <cellStyle name="Followed Hyperlink" xfId="43542" builtinId="9" hidden="1"/>
    <cellStyle name="Followed Hyperlink" xfId="43543" builtinId="9" hidden="1"/>
    <cellStyle name="Followed Hyperlink" xfId="43544" builtinId="9" hidden="1"/>
    <cellStyle name="Followed Hyperlink" xfId="43545" builtinId="9" hidden="1"/>
    <cellStyle name="Followed Hyperlink" xfId="43546" builtinId="9" hidden="1"/>
    <cellStyle name="Followed Hyperlink" xfId="43547" builtinId="9" hidden="1"/>
    <cellStyle name="Followed Hyperlink" xfId="43548" builtinId="9" hidden="1"/>
    <cellStyle name="Followed Hyperlink" xfId="43549" builtinId="9" hidden="1"/>
    <cellStyle name="Followed Hyperlink" xfId="43550" builtinId="9" hidden="1"/>
    <cellStyle name="Followed Hyperlink" xfId="43551" builtinId="9" hidden="1"/>
    <cellStyle name="Followed Hyperlink" xfId="43552" builtinId="9" hidden="1"/>
    <cellStyle name="Followed Hyperlink" xfId="43553" builtinId="9" hidden="1"/>
    <cellStyle name="Followed Hyperlink" xfId="43554" builtinId="9" hidden="1"/>
    <cellStyle name="Followed Hyperlink" xfId="43555" builtinId="9" hidden="1"/>
    <cellStyle name="Followed Hyperlink" xfId="43556" builtinId="9" hidden="1"/>
    <cellStyle name="Followed Hyperlink" xfId="43557" builtinId="9" hidden="1"/>
    <cellStyle name="Followed Hyperlink" xfId="43558" builtinId="9" hidden="1"/>
    <cellStyle name="Followed Hyperlink" xfId="43559" builtinId="9" hidden="1"/>
    <cellStyle name="Followed Hyperlink" xfId="43560" builtinId="9" hidden="1"/>
    <cellStyle name="Followed Hyperlink" xfId="43561" builtinId="9" hidden="1"/>
    <cellStyle name="Followed Hyperlink" xfId="43562" builtinId="9" hidden="1"/>
    <cellStyle name="Followed Hyperlink" xfId="43563" builtinId="9" hidden="1"/>
    <cellStyle name="Followed Hyperlink" xfId="43564" builtinId="9" hidden="1"/>
    <cellStyle name="Followed Hyperlink" xfId="43565" builtinId="9" hidden="1"/>
    <cellStyle name="Followed Hyperlink" xfId="43566" builtinId="9" hidden="1"/>
    <cellStyle name="Followed Hyperlink" xfId="43567" builtinId="9" hidden="1"/>
    <cellStyle name="Followed Hyperlink" xfId="43568" builtinId="9" hidden="1"/>
    <cellStyle name="Followed Hyperlink" xfId="43569" builtinId="9" hidden="1"/>
    <cellStyle name="Followed Hyperlink" xfId="43570" builtinId="9" hidden="1"/>
    <cellStyle name="Followed Hyperlink" xfId="43377" builtinId="9" hidden="1"/>
    <cellStyle name="Followed Hyperlink" xfId="43393" builtinId="9" hidden="1"/>
    <cellStyle name="Followed Hyperlink" xfId="43396" builtinId="9" hidden="1"/>
    <cellStyle name="Followed Hyperlink" xfId="43317" builtinId="9" hidden="1"/>
    <cellStyle name="Followed Hyperlink" xfId="43315" builtinId="9" hidden="1"/>
    <cellStyle name="Followed Hyperlink" xfId="43400" builtinId="9" hidden="1"/>
    <cellStyle name="Followed Hyperlink" xfId="43392" builtinId="9" hidden="1"/>
    <cellStyle name="Followed Hyperlink" xfId="43402" builtinId="9" hidden="1"/>
    <cellStyle name="Followed Hyperlink" xfId="43403" builtinId="9" hidden="1"/>
    <cellStyle name="Followed Hyperlink" xfId="43397" builtinId="9" hidden="1"/>
    <cellStyle name="Followed Hyperlink" xfId="43394" builtinId="9" hidden="1"/>
    <cellStyle name="Followed Hyperlink" xfId="43399" builtinId="9" hidden="1"/>
    <cellStyle name="Followed Hyperlink" xfId="43424" builtinId="9" hidden="1"/>
    <cellStyle name="Followed Hyperlink" xfId="43417" builtinId="9" hidden="1"/>
    <cellStyle name="Followed Hyperlink" xfId="43410" builtinId="9" hidden="1"/>
    <cellStyle name="Followed Hyperlink" xfId="43426" builtinId="9" hidden="1"/>
    <cellStyle name="Followed Hyperlink" xfId="43415" builtinId="9" hidden="1"/>
    <cellStyle name="Followed Hyperlink" xfId="43398" builtinId="9" hidden="1"/>
    <cellStyle name="Followed Hyperlink" xfId="43412" builtinId="9" hidden="1"/>
    <cellStyle name="Followed Hyperlink" xfId="43318" builtinId="9" hidden="1"/>
    <cellStyle name="Followed Hyperlink" xfId="43421" builtinId="9" hidden="1"/>
    <cellStyle name="Followed Hyperlink" xfId="43414" builtinId="9" hidden="1"/>
    <cellStyle name="Followed Hyperlink" xfId="43316" builtinId="9" hidden="1"/>
    <cellStyle name="Followed Hyperlink" xfId="43419" builtinId="9" hidden="1"/>
    <cellStyle name="Followed Hyperlink" xfId="43416" builtinId="9" hidden="1"/>
    <cellStyle name="Followed Hyperlink" xfId="43409" builtinId="9" hidden="1"/>
    <cellStyle name="Followed Hyperlink" xfId="43425" builtinId="9" hidden="1"/>
    <cellStyle name="Followed Hyperlink" xfId="43418" builtinId="9" hidden="1"/>
    <cellStyle name="Followed Hyperlink" xfId="43408" builtinId="9" hidden="1"/>
    <cellStyle name="Followed Hyperlink" xfId="43420" builtinId="9" hidden="1"/>
    <cellStyle name="Followed Hyperlink" xfId="43413" builtinId="9" hidden="1"/>
    <cellStyle name="Followed Hyperlink" xfId="43407" builtinId="9" hidden="1"/>
    <cellStyle name="Followed Hyperlink" xfId="43422" builtinId="9" hidden="1"/>
    <cellStyle name="Followed Hyperlink" xfId="43411" builtinId="9" hidden="1"/>
    <cellStyle name="Followed Hyperlink" xfId="43423" builtinId="9" hidden="1"/>
    <cellStyle name="Followed Hyperlink" xfId="43571" builtinId="9" hidden="1"/>
    <cellStyle name="Followed Hyperlink" xfId="43572" builtinId="9" hidden="1"/>
    <cellStyle name="Followed Hyperlink" xfId="43573" builtinId="9" hidden="1"/>
    <cellStyle name="Followed Hyperlink" xfId="43574" builtinId="9" hidden="1"/>
    <cellStyle name="Followed Hyperlink" xfId="43575" builtinId="9" hidden="1"/>
    <cellStyle name="Followed Hyperlink" xfId="43576" builtinId="9" hidden="1"/>
    <cellStyle name="Followed Hyperlink" xfId="43577" builtinId="9" hidden="1"/>
    <cellStyle name="Followed Hyperlink" xfId="43578" builtinId="9" hidden="1"/>
    <cellStyle name="Followed Hyperlink" xfId="43579" builtinId="9" hidden="1"/>
    <cellStyle name="Followed Hyperlink" xfId="43580" builtinId="9" hidden="1"/>
    <cellStyle name="Followed Hyperlink" xfId="43581" builtinId="9" hidden="1"/>
    <cellStyle name="Followed Hyperlink" xfId="43582" builtinId="9" hidden="1"/>
    <cellStyle name="Followed Hyperlink" xfId="43583" builtinId="9" hidden="1"/>
    <cellStyle name="Followed Hyperlink" xfId="43584" builtinId="9" hidden="1"/>
    <cellStyle name="Followed Hyperlink" xfId="43585" builtinId="9" hidden="1"/>
    <cellStyle name="Followed Hyperlink" xfId="43586" builtinId="9" hidden="1"/>
    <cellStyle name="Followed Hyperlink" xfId="43587" builtinId="9" hidden="1"/>
    <cellStyle name="Followed Hyperlink" xfId="43588" builtinId="9" hidden="1"/>
    <cellStyle name="Followed Hyperlink" xfId="43589" builtinId="9" hidden="1"/>
    <cellStyle name="Followed Hyperlink" xfId="43590" builtinId="9" hidden="1"/>
    <cellStyle name="Followed Hyperlink" xfId="43591" builtinId="9" hidden="1"/>
    <cellStyle name="Followed Hyperlink" xfId="43592" builtinId="9" hidden="1"/>
    <cellStyle name="Followed Hyperlink" xfId="43594" builtinId="9" hidden="1"/>
    <cellStyle name="Followed Hyperlink" xfId="43595" builtinId="9" hidden="1"/>
    <cellStyle name="Followed Hyperlink" xfId="43596" builtinId="9" hidden="1"/>
    <cellStyle name="Followed Hyperlink" xfId="43597" builtinId="9" hidden="1"/>
    <cellStyle name="Followed Hyperlink" xfId="43598" builtinId="9" hidden="1"/>
    <cellStyle name="Followed Hyperlink" xfId="43599" builtinId="9" hidden="1"/>
    <cellStyle name="Followed Hyperlink" xfId="43600" builtinId="9" hidden="1"/>
    <cellStyle name="Followed Hyperlink" xfId="43601" builtinId="9" hidden="1"/>
    <cellStyle name="Followed Hyperlink" xfId="43602" builtinId="9" hidden="1"/>
    <cellStyle name="Followed Hyperlink" xfId="43603" builtinId="9" hidden="1"/>
    <cellStyle name="Followed Hyperlink" xfId="43604" builtinId="9" hidden="1"/>
    <cellStyle name="Followed Hyperlink" xfId="43605" builtinId="9" hidden="1"/>
    <cellStyle name="Followed Hyperlink" xfId="43606" builtinId="9" hidden="1"/>
    <cellStyle name="Followed Hyperlink" xfId="43607" builtinId="9" hidden="1"/>
    <cellStyle name="Followed Hyperlink" xfId="43642" builtinId="9" hidden="1"/>
    <cellStyle name="Followed Hyperlink" xfId="43641" builtinId="9" hidden="1"/>
    <cellStyle name="Followed Hyperlink" xfId="43404" builtinId="9" hidden="1"/>
    <cellStyle name="Followed Hyperlink" xfId="43405" builtinId="9" hidden="1"/>
    <cellStyle name="Followed Hyperlink" xfId="43616" builtinId="9" hidden="1"/>
    <cellStyle name="Followed Hyperlink" xfId="43614" builtinId="9" hidden="1"/>
    <cellStyle name="Followed Hyperlink" xfId="43593" builtinId="9" hidden="1"/>
    <cellStyle name="Followed Hyperlink" xfId="43611" builtinId="9" hidden="1"/>
    <cellStyle name="Followed Hyperlink" xfId="43610" builtinId="9" hidden="1"/>
    <cellStyle name="Followed Hyperlink" xfId="43609" builtinId="9" hidden="1"/>
    <cellStyle name="Followed Hyperlink" xfId="43608" builtinId="9" hidden="1"/>
    <cellStyle name="Followed Hyperlink" xfId="43612" builtinId="9" hidden="1"/>
    <cellStyle name="Followed Hyperlink" xfId="43618" builtinId="9" hidden="1"/>
    <cellStyle name="Followed Hyperlink" xfId="43617" builtinId="9" hidden="1"/>
    <cellStyle name="Followed Hyperlink" xfId="43615" builtinId="9" hidden="1"/>
    <cellStyle name="Followed Hyperlink" xfId="43613" builtinId="9" hidden="1"/>
    <cellStyle name="Followed Hyperlink" xfId="43637" builtinId="9" hidden="1"/>
    <cellStyle name="Followed Hyperlink" xfId="43633" builtinId="9" hidden="1"/>
    <cellStyle name="Followed Hyperlink" xfId="43629" builtinId="9" hidden="1"/>
    <cellStyle name="Followed Hyperlink" xfId="43625" builtinId="9" hidden="1"/>
    <cellStyle name="Followed Hyperlink" xfId="43621" builtinId="9" hidden="1"/>
    <cellStyle name="Followed Hyperlink" xfId="43401" builtinId="9" hidden="1"/>
    <cellStyle name="Followed Hyperlink" xfId="43640" builtinId="9" hidden="1"/>
    <cellStyle name="Followed Hyperlink" xfId="43636" builtinId="9" hidden="1"/>
    <cellStyle name="Followed Hyperlink" xfId="43632" builtinId="9" hidden="1"/>
    <cellStyle name="Followed Hyperlink" xfId="43628" builtinId="9" hidden="1"/>
    <cellStyle name="Followed Hyperlink" xfId="43624" builtinId="9" hidden="1"/>
    <cellStyle name="Followed Hyperlink" xfId="43620" builtinId="9" hidden="1"/>
    <cellStyle name="Followed Hyperlink" xfId="43639" builtinId="9" hidden="1"/>
    <cellStyle name="Followed Hyperlink" xfId="43635" builtinId="9" hidden="1"/>
    <cellStyle name="Followed Hyperlink" xfId="43631" builtinId="9" hidden="1"/>
    <cellStyle name="Followed Hyperlink" xfId="43627" builtinId="9" hidden="1"/>
    <cellStyle name="Followed Hyperlink" xfId="43623" builtinId="9" hidden="1"/>
    <cellStyle name="Followed Hyperlink" xfId="43643" builtinId="9" hidden="1"/>
    <cellStyle name="Followed Hyperlink" xfId="43395" builtinId="9" hidden="1"/>
    <cellStyle name="Followed Hyperlink" xfId="43638" builtinId="9" hidden="1"/>
    <cellStyle name="Followed Hyperlink" xfId="43634" builtinId="9" hidden="1"/>
    <cellStyle name="Followed Hyperlink" xfId="43630" builtinId="9" hidden="1"/>
    <cellStyle name="Followed Hyperlink" xfId="43626" builtinId="9" hidden="1"/>
    <cellStyle name="Followed Hyperlink" xfId="43622" builtinId="9" hidden="1"/>
    <cellStyle name="Followed Hyperlink" xfId="43619" builtinId="9" hidden="1"/>
    <cellStyle name="Followed Hyperlink" xfId="43644" builtinId="9" hidden="1"/>
    <cellStyle name="Followed Hyperlink" xfId="43645" builtinId="9" hidden="1"/>
    <cellStyle name="Followed Hyperlink" xfId="43646" builtinId="9" hidden="1"/>
    <cellStyle name="Followed Hyperlink" xfId="43647" builtinId="9" hidden="1"/>
    <cellStyle name="Followed Hyperlink" xfId="43648" builtinId="9" hidden="1"/>
    <cellStyle name="Followed Hyperlink" xfId="43649" builtinId="9" hidden="1"/>
    <cellStyle name="Followed Hyperlink" xfId="43650" builtinId="9" hidden="1"/>
    <cellStyle name="Followed Hyperlink" xfId="43651" builtinId="9" hidden="1"/>
    <cellStyle name="Followed Hyperlink" xfId="43652" builtinId="9" hidden="1"/>
    <cellStyle name="Followed Hyperlink" xfId="43653" builtinId="9" hidden="1"/>
    <cellStyle name="Followed Hyperlink" xfId="43654" builtinId="9" hidden="1"/>
    <cellStyle name="Followed Hyperlink" xfId="43655" builtinId="9" hidden="1"/>
    <cellStyle name="Followed Hyperlink" xfId="43656" builtinId="9" hidden="1"/>
    <cellStyle name="Followed Hyperlink" xfId="43657" builtinId="9" hidden="1"/>
    <cellStyle name="Followed Hyperlink" xfId="43658" builtinId="9" hidden="1"/>
    <cellStyle name="Followed Hyperlink" xfId="43659" builtinId="9" hidden="1"/>
    <cellStyle name="Followed Hyperlink" xfId="43660" builtinId="9" hidden="1"/>
    <cellStyle name="Followed Hyperlink" xfId="43661" builtinId="9" hidden="1"/>
    <cellStyle name="Followed Hyperlink" xfId="43662" builtinId="9" hidden="1"/>
    <cellStyle name="Followed Hyperlink" xfId="43663" builtinId="9" hidden="1"/>
    <cellStyle name="Followed Hyperlink" xfId="43664" builtinId="9" hidden="1"/>
    <cellStyle name="Followed Hyperlink" xfId="43665" builtinId="9" hidden="1"/>
    <cellStyle name="Followed Hyperlink" xfId="43666" builtinId="9" hidden="1"/>
    <cellStyle name="Followed Hyperlink" xfId="43667" builtinId="9" hidden="1"/>
    <cellStyle name="Followed Hyperlink" xfId="43668" builtinId="9" hidden="1"/>
    <cellStyle name="Followed Hyperlink" xfId="43669" builtinId="9" hidden="1"/>
    <cellStyle name="Followed Hyperlink" xfId="43670" builtinId="9" hidden="1"/>
    <cellStyle name="Followed Hyperlink" xfId="43671" builtinId="9" hidden="1"/>
    <cellStyle name="Followed Hyperlink" xfId="43672" builtinId="9" hidden="1"/>
    <cellStyle name="Followed Hyperlink" xfId="43673" builtinId="9" hidden="1"/>
    <cellStyle name="Followed Hyperlink" xfId="43674" builtinId="9" hidden="1"/>
    <cellStyle name="Followed Hyperlink" xfId="43677" builtinId="9" hidden="1"/>
    <cellStyle name="Followed Hyperlink" xfId="43678" builtinId="9" hidden="1"/>
    <cellStyle name="Followed Hyperlink" xfId="43679" builtinId="9" hidden="1"/>
    <cellStyle name="Followed Hyperlink" xfId="43680" builtinId="9" hidden="1"/>
    <cellStyle name="Followed Hyperlink" xfId="43681" builtinId="9" hidden="1"/>
    <cellStyle name="Followed Hyperlink" xfId="43682" builtinId="9" hidden="1"/>
    <cellStyle name="Followed Hyperlink" xfId="43683" builtinId="9" hidden="1"/>
    <cellStyle name="Followed Hyperlink" xfId="43684" builtinId="9" hidden="1"/>
    <cellStyle name="Followed Hyperlink" xfId="43685" builtinId="9" hidden="1"/>
    <cellStyle name="Followed Hyperlink" xfId="43686" builtinId="9" hidden="1"/>
    <cellStyle name="Followed Hyperlink" xfId="43687" builtinId="9" hidden="1"/>
    <cellStyle name="Followed Hyperlink" xfId="43688" builtinId="9" hidden="1"/>
    <cellStyle name="Followed Hyperlink" xfId="43689" builtinId="9" hidden="1"/>
    <cellStyle name="Followed Hyperlink" xfId="43690" builtinId="9" hidden="1"/>
    <cellStyle name="Followed Hyperlink" xfId="43691" builtinId="9" hidden="1"/>
    <cellStyle name="Followed Hyperlink" xfId="43692" builtinId="9" hidden="1"/>
    <cellStyle name="Followed Hyperlink" xfId="43693" builtinId="9" hidden="1"/>
    <cellStyle name="Followed Hyperlink" xfId="43694" builtinId="9" hidden="1"/>
    <cellStyle name="Followed Hyperlink" xfId="43695" builtinId="9" hidden="1"/>
    <cellStyle name="Followed Hyperlink" xfId="43696" builtinId="9" hidden="1"/>
    <cellStyle name="Followed Hyperlink" xfId="43697" builtinId="9" hidden="1"/>
    <cellStyle name="Followed Hyperlink" xfId="43698" builtinId="9" hidden="1"/>
    <cellStyle name="Followed Hyperlink" xfId="43699" builtinId="9" hidden="1"/>
    <cellStyle name="Followed Hyperlink" xfId="43700" builtinId="9" hidden="1"/>
    <cellStyle name="Followed Hyperlink" xfId="43701" builtinId="9" hidden="1"/>
    <cellStyle name="Followed Hyperlink" xfId="43702" builtinId="9" hidden="1"/>
    <cellStyle name="Followed Hyperlink" xfId="43703" builtinId="9" hidden="1"/>
    <cellStyle name="Followed Hyperlink" xfId="43704" builtinId="9" hidden="1"/>
    <cellStyle name="Followed Hyperlink" xfId="43705" builtinId="9" hidden="1"/>
    <cellStyle name="Followed Hyperlink" xfId="43706" builtinId="9" hidden="1"/>
    <cellStyle name="Followed Hyperlink" xfId="43707" builtinId="9" hidden="1"/>
    <cellStyle name="Followed Hyperlink" xfId="43708" builtinId="9" hidden="1"/>
    <cellStyle name="Followed Hyperlink" xfId="43709" builtinId="9" hidden="1"/>
    <cellStyle name="Followed Hyperlink" xfId="43710" builtinId="9" hidden="1"/>
    <cellStyle name="Followed Hyperlink" xfId="43711" builtinId="9" hidden="1"/>
    <cellStyle name="Followed Hyperlink" xfId="43712" builtinId="9" hidden="1"/>
    <cellStyle name="Followed Hyperlink" xfId="43713" builtinId="9" hidden="1"/>
    <cellStyle name="Followed Hyperlink" xfId="43714" builtinId="9" hidden="1"/>
    <cellStyle name="Followed Hyperlink" xfId="43715" builtinId="9" hidden="1"/>
    <cellStyle name="Followed Hyperlink" xfId="43716" builtinId="9" hidden="1"/>
    <cellStyle name="Followed Hyperlink" xfId="43717" builtinId="9" hidden="1"/>
    <cellStyle name="Followed Hyperlink" xfId="43718" builtinId="9" hidden="1"/>
    <cellStyle name="Followed Hyperlink" xfId="43719" builtinId="9" hidden="1"/>
    <cellStyle name="Followed Hyperlink" xfId="43720" builtinId="9" hidden="1"/>
    <cellStyle name="Followed Hyperlink" xfId="43721" builtinId="9" hidden="1"/>
    <cellStyle name="Followed Hyperlink" xfId="43722" builtinId="9" hidden="1"/>
    <cellStyle name="Followed Hyperlink" xfId="43723" builtinId="9" hidden="1"/>
    <cellStyle name="Followed Hyperlink" xfId="43724" builtinId="9" hidden="1"/>
    <cellStyle name="Followed Hyperlink" xfId="43725" builtinId="9" hidden="1"/>
    <cellStyle name="Followed Hyperlink" xfId="43726" builtinId="9" hidden="1"/>
    <cellStyle name="Followed Hyperlink" xfId="43727" builtinId="9" hidden="1"/>
    <cellStyle name="Followed Hyperlink" xfId="43728" builtinId="9" hidden="1"/>
    <cellStyle name="Followed Hyperlink" xfId="43729" builtinId="9" hidden="1"/>
    <cellStyle name="Followed Hyperlink" xfId="43730" builtinId="9" hidden="1"/>
    <cellStyle name="Followed Hyperlink" xfId="43731" builtinId="9" hidden="1"/>
    <cellStyle name="Followed Hyperlink" xfId="43732" builtinId="9" hidden="1"/>
    <cellStyle name="Followed Hyperlink" xfId="43733" builtinId="9" hidden="1"/>
    <cellStyle name="Followed Hyperlink" xfId="43734" builtinId="9" hidden="1"/>
    <cellStyle name="Followed Hyperlink" xfId="43735" builtinId="9" hidden="1"/>
    <cellStyle name="Followed Hyperlink" xfId="43736" builtinId="9" hidden="1"/>
    <cellStyle name="Followed Hyperlink" xfId="43737" builtinId="9" hidden="1"/>
    <cellStyle name="Followed Hyperlink" xfId="43738" builtinId="9" hidden="1"/>
    <cellStyle name="Followed Hyperlink" xfId="43739" builtinId="9" hidden="1"/>
    <cellStyle name="Followed Hyperlink" xfId="43740" builtinId="9" hidden="1"/>
    <cellStyle name="Followed Hyperlink" xfId="43741" builtinId="9" hidden="1"/>
    <cellStyle name="Followed Hyperlink" xfId="43742" builtinId="9" hidden="1"/>
    <cellStyle name="Followed Hyperlink" xfId="43743" builtinId="9" hidden="1"/>
    <cellStyle name="Followed Hyperlink" xfId="43744" builtinId="9" hidden="1"/>
    <cellStyle name="Followed Hyperlink" xfId="43745" builtinId="9" hidden="1"/>
    <cellStyle name="Followed Hyperlink" xfId="43746" builtinId="9" hidden="1"/>
    <cellStyle name="Followed Hyperlink" xfId="43747" builtinId="9" hidden="1"/>
    <cellStyle name="Followed Hyperlink" xfId="43748" builtinId="9" hidden="1"/>
    <cellStyle name="Followed Hyperlink" xfId="43907" builtinId="9" hidden="1"/>
    <cellStyle name="Followed Hyperlink" xfId="43908" builtinId="9" hidden="1"/>
    <cellStyle name="Followed Hyperlink" xfId="43909" builtinId="9" hidden="1"/>
    <cellStyle name="Followed Hyperlink" xfId="43910" builtinId="9" hidden="1"/>
    <cellStyle name="Followed Hyperlink" xfId="43911" builtinId="9" hidden="1"/>
    <cellStyle name="Followed Hyperlink" xfId="43912" builtinId="9" hidden="1"/>
    <cellStyle name="Followed Hyperlink" xfId="43913" builtinId="9" hidden="1"/>
    <cellStyle name="Followed Hyperlink" xfId="43914" builtinId="9" hidden="1"/>
    <cellStyle name="Followed Hyperlink" xfId="43915" builtinId="9" hidden="1"/>
    <cellStyle name="Followed Hyperlink" xfId="43916" builtinId="9" hidden="1"/>
    <cellStyle name="Followed Hyperlink" xfId="43917" builtinId="9" hidden="1"/>
    <cellStyle name="Followed Hyperlink" xfId="43918" builtinId="9" hidden="1"/>
    <cellStyle name="Followed Hyperlink" xfId="43919" builtinId="9" hidden="1"/>
    <cellStyle name="Followed Hyperlink" xfId="43920" builtinId="9" hidden="1"/>
    <cellStyle name="Followed Hyperlink" xfId="43921" builtinId="9" hidden="1"/>
    <cellStyle name="Followed Hyperlink" xfId="43922" builtinId="9" hidden="1"/>
    <cellStyle name="Followed Hyperlink" xfId="43923" builtinId="9" hidden="1"/>
    <cellStyle name="Followed Hyperlink" xfId="43924" builtinId="9" hidden="1"/>
    <cellStyle name="Followed Hyperlink" xfId="43925" builtinId="9" hidden="1"/>
    <cellStyle name="Followed Hyperlink" xfId="43926" builtinId="9" hidden="1"/>
    <cellStyle name="Followed Hyperlink" xfId="43927" builtinId="9" hidden="1"/>
    <cellStyle name="Followed Hyperlink" xfId="43928" builtinId="9" hidden="1"/>
    <cellStyle name="Followed Hyperlink" xfId="43929" builtinId="9" hidden="1"/>
    <cellStyle name="Followed Hyperlink" xfId="43930" builtinId="9" hidden="1"/>
    <cellStyle name="Followed Hyperlink" xfId="43931" builtinId="9" hidden="1"/>
    <cellStyle name="Followed Hyperlink" xfId="43932" builtinId="9" hidden="1"/>
    <cellStyle name="Followed Hyperlink" xfId="43933" builtinId="9" hidden="1"/>
    <cellStyle name="Followed Hyperlink" xfId="43934" builtinId="9" hidden="1"/>
    <cellStyle name="Followed Hyperlink" xfId="43935" builtinId="9" hidden="1"/>
    <cellStyle name="Followed Hyperlink" xfId="43936" builtinId="9" hidden="1"/>
    <cellStyle name="Followed Hyperlink" xfId="43937" builtinId="9" hidden="1"/>
    <cellStyle name="Followed Hyperlink" xfId="43938" builtinId="9" hidden="1"/>
    <cellStyle name="Followed Hyperlink" xfId="43939" builtinId="9" hidden="1"/>
    <cellStyle name="Followed Hyperlink" xfId="43940" builtinId="9" hidden="1"/>
    <cellStyle name="Followed Hyperlink" xfId="43941" builtinId="9" hidden="1"/>
    <cellStyle name="Followed Hyperlink" xfId="43942" builtinId="9" hidden="1"/>
    <cellStyle name="Followed Hyperlink" xfId="43943" builtinId="9" hidden="1"/>
    <cellStyle name="Followed Hyperlink" xfId="43944" builtinId="9" hidden="1"/>
    <cellStyle name="Followed Hyperlink" xfId="43945" builtinId="9" hidden="1"/>
    <cellStyle name="Followed Hyperlink" xfId="43946" builtinId="9" hidden="1"/>
    <cellStyle name="Followed Hyperlink" xfId="43947" builtinId="9" hidden="1"/>
    <cellStyle name="Followed Hyperlink" xfId="43948" builtinId="9" hidden="1"/>
    <cellStyle name="Followed Hyperlink" xfId="43949" builtinId="9" hidden="1"/>
    <cellStyle name="Followed Hyperlink" xfId="43950" builtinId="9" hidden="1"/>
    <cellStyle name="Followed Hyperlink" xfId="43951" builtinId="9" hidden="1"/>
    <cellStyle name="Followed Hyperlink" xfId="43952" builtinId="9" hidden="1"/>
    <cellStyle name="Followed Hyperlink" xfId="43953" builtinId="9" hidden="1"/>
    <cellStyle name="Followed Hyperlink" xfId="43954" builtinId="9" hidden="1"/>
    <cellStyle name="Followed Hyperlink" xfId="43955" builtinId="9" hidden="1"/>
    <cellStyle name="Followed Hyperlink" xfId="43956" builtinId="9" hidden="1"/>
    <cellStyle name="Followed Hyperlink" xfId="43957" builtinId="9" hidden="1"/>
    <cellStyle name="Followed Hyperlink" xfId="43958" builtinId="9" hidden="1"/>
    <cellStyle name="Followed Hyperlink" xfId="43959" builtinId="9" hidden="1"/>
    <cellStyle name="Followed Hyperlink" xfId="43960" builtinId="9" hidden="1"/>
    <cellStyle name="Followed Hyperlink" xfId="43961" builtinId="9" hidden="1"/>
    <cellStyle name="Followed Hyperlink" xfId="43962" builtinId="9" hidden="1"/>
    <cellStyle name="Followed Hyperlink" xfId="43963" builtinId="9" hidden="1"/>
    <cellStyle name="Followed Hyperlink" xfId="43964" builtinId="9" hidden="1"/>
    <cellStyle name="Followed Hyperlink" xfId="43965" builtinId="9" hidden="1"/>
    <cellStyle name="Followed Hyperlink" xfId="43966" builtinId="9" hidden="1"/>
    <cellStyle name="Followed Hyperlink" xfId="43967" builtinId="9" hidden="1"/>
    <cellStyle name="Followed Hyperlink" xfId="43968" builtinId="9" hidden="1"/>
    <cellStyle name="Followed Hyperlink" xfId="43969" builtinId="9" hidden="1"/>
    <cellStyle name="Followed Hyperlink" xfId="43970" builtinId="9" hidden="1"/>
    <cellStyle name="Followed Hyperlink" xfId="43971" builtinId="9" hidden="1"/>
    <cellStyle name="Followed Hyperlink" xfId="43972" builtinId="9" hidden="1"/>
    <cellStyle name="Followed Hyperlink" xfId="43973" builtinId="9" hidden="1"/>
    <cellStyle name="Followed Hyperlink" xfId="43974" builtinId="9" hidden="1"/>
    <cellStyle name="Followed Hyperlink" xfId="43975" builtinId="9" hidden="1"/>
    <cellStyle name="Followed Hyperlink" xfId="43976" builtinId="9" hidden="1"/>
    <cellStyle name="Followed Hyperlink" xfId="43977" builtinId="9" hidden="1"/>
    <cellStyle name="Followed Hyperlink" xfId="43978" builtinId="9" hidden="1"/>
    <cellStyle name="Followed Hyperlink" xfId="44012" builtinId="9" hidden="1"/>
    <cellStyle name="Followed Hyperlink" xfId="44013" builtinId="9" hidden="1"/>
    <cellStyle name="Followed Hyperlink" xfId="44014" builtinId="9" hidden="1"/>
    <cellStyle name="Followed Hyperlink" xfId="44015" builtinId="9" hidden="1"/>
    <cellStyle name="Followed Hyperlink" xfId="44016" builtinId="9" hidden="1"/>
    <cellStyle name="Followed Hyperlink" xfId="44017" builtinId="9" hidden="1"/>
    <cellStyle name="Followed Hyperlink" xfId="44018" builtinId="9" hidden="1"/>
    <cellStyle name="Followed Hyperlink" xfId="44019" builtinId="9" hidden="1"/>
    <cellStyle name="Followed Hyperlink" xfId="44020" builtinId="9" hidden="1"/>
    <cellStyle name="Followed Hyperlink" xfId="44021" builtinId="9" hidden="1"/>
    <cellStyle name="Followed Hyperlink" xfId="44022" builtinId="9" hidden="1"/>
    <cellStyle name="Followed Hyperlink" xfId="44023" builtinId="9" hidden="1"/>
    <cellStyle name="Followed Hyperlink" xfId="44024" builtinId="9" hidden="1"/>
    <cellStyle name="Followed Hyperlink" xfId="44025" builtinId="9" hidden="1"/>
    <cellStyle name="Followed Hyperlink" xfId="44026" builtinId="9" hidden="1"/>
    <cellStyle name="Followed Hyperlink" xfId="44027" builtinId="9" hidden="1"/>
    <cellStyle name="Followed Hyperlink" xfId="44028" builtinId="9" hidden="1"/>
    <cellStyle name="Followed Hyperlink" xfId="44029" builtinId="9" hidden="1"/>
    <cellStyle name="Followed Hyperlink" xfId="44030" builtinId="9" hidden="1"/>
    <cellStyle name="Followed Hyperlink" xfId="44031" builtinId="9" hidden="1"/>
    <cellStyle name="Followed Hyperlink" xfId="44032" builtinId="9" hidden="1"/>
    <cellStyle name="Followed Hyperlink" xfId="44033" builtinId="9" hidden="1"/>
    <cellStyle name="Followed Hyperlink" xfId="44034" builtinId="9" hidden="1"/>
    <cellStyle name="Followed Hyperlink" xfId="44035" builtinId="9" hidden="1"/>
    <cellStyle name="Followed Hyperlink" xfId="44036" builtinId="9" hidden="1"/>
    <cellStyle name="Followed Hyperlink" xfId="44037" builtinId="9" hidden="1"/>
    <cellStyle name="Followed Hyperlink" xfId="44038" builtinId="9" hidden="1"/>
    <cellStyle name="Followed Hyperlink" xfId="44039" builtinId="9" hidden="1"/>
    <cellStyle name="Followed Hyperlink" xfId="44040" builtinId="9" hidden="1"/>
    <cellStyle name="Followed Hyperlink" xfId="44041" builtinId="9" hidden="1"/>
    <cellStyle name="Followed Hyperlink" xfId="44042" builtinId="9" hidden="1"/>
    <cellStyle name="Followed Hyperlink" xfId="44043" builtinId="9" hidden="1"/>
    <cellStyle name="Followed Hyperlink" xfId="44044" builtinId="9" hidden="1"/>
    <cellStyle name="Followed Hyperlink" xfId="44045" builtinId="9" hidden="1"/>
    <cellStyle name="Followed Hyperlink" xfId="44046" builtinId="9" hidden="1"/>
    <cellStyle name="Followed Hyperlink" xfId="44047" builtinId="9" hidden="1"/>
    <cellStyle name="Followed Hyperlink" xfId="44048" builtinId="9" hidden="1"/>
    <cellStyle name="Followed Hyperlink" xfId="44049" builtinId="9" hidden="1"/>
    <cellStyle name="Followed Hyperlink" xfId="44050" builtinId="9" hidden="1"/>
    <cellStyle name="Followed Hyperlink" xfId="44051" builtinId="9" hidden="1"/>
    <cellStyle name="Followed Hyperlink" xfId="44052" builtinId="9" hidden="1"/>
    <cellStyle name="Followed Hyperlink" xfId="44053" builtinId="9" hidden="1"/>
    <cellStyle name="Followed Hyperlink" xfId="44054" builtinId="9" hidden="1"/>
    <cellStyle name="Followed Hyperlink" xfId="44055" builtinId="9" hidden="1"/>
    <cellStyle name="Followed Hyperlink" xfId="44056" builtinId="9" hidden="1"/>
    <cellStyle name="Followed Hyperlink" xfId="44057" builtinId="9" hidden="1"/>
    <cellStyle name="Followed Hyperlink" xfId="44058" builtinId="9" hidden="1"/>
    <cellStyle name="Followed Hyperlink" xfId="44059" builtinId="9" hidden="1"/>
    <cellStyle name="Followed Hyperlink" xfId="44060" builtinId="9" hidden="1"/>
    <cellStyle name="Followed Hyperlink" xfId="44061" builtinId="9" hidden="1"/>
    <cellStyle name="Followed Hyperlink" xfId="44062" builtinId="9" hidden="1"/>
    <cellStyle name="Followed Hyperlink" xfId="44063" builtinId="9" hidden="1"/>
    <cellStyle name="Followed Hyperlink" xfId="44064" builtinId="9" hidden="1"/>
    <cellStyle name="Followed Hyperlink" xfId="44065" builtinId="9" hidden="1"/>
    <cellStyle name="Followed Hyperlink" xfId="44066" builtinId="9" hidden="1"/>
    <cellStyle name="Followed Hyperlink" xfId="44067" builtinId="9" hidden="1"/>
    <cellStyle name="Followed Hyperlink" xfId="44068" builtinId="9" hidden="1"/>
    <cellStyle name="Followed Hyperlink" xfId="44069" builtinId="9" hidden="1"/>
    <cellStyle name="Followed Hyperlink" xfId="44070" builtinId="9" hidden="1"/>
    <cellStyle name="Followed Hyperlink" xfId="44071" builtinId="9" hidden="1"/>
    <cellStyle name="Followed Hyperlink" xfId="44072" builtinId="9" hidden="1"/>
    <cellStyle name="Followed Hyperlink" xfId="44073" builtinId="9" hidden="1"/>
    <cellStyle name="Followed Hyperlink" xfId="44074" builtinId="9" hidden="1"/>
    <cellStyle name="Followed Hyperlink" xfId="44075" builtinId="9" hidden="1"/>
    <cellStyle name="Followed Hyperlink" xfId="44076" builtinId="9" hidden="1"/>
    <cellStyle name="Followed Hyperlink" xfId="44077" builtinId="9" hidden="1"/>
    <cellStyle name="Followed Hyperlink" xfId="44078" builtinId="9" hidden="1"/>
    <cellStyle name="Followed Hyperlink" xfId="44079" builtinId="9" hidden="1"/>
    <cellStyle name="Followed Hyperlink" xfId="44080" builtinId="9" hidden="1"/>
    <cellStyle name="Followed Hyperlink" xfId="44081" builtinId="9" hidden="1"/>
    <cellStyle name="Followed Hyperlink" xfId="44082" builtinId="9" hidden="1"/>
    <cellStyle name="Followed Hyperlink" xfId="44083" builtinId="9" hidden="1"/>
    <cellStyle name="Followed Hyperlink" xfId="43984" builtinId="9" hidden="1"/>
    <cellStyle name="Followed Hyperlink" xfId="43989" builtinId="9" hidden="1"/>
    <cellStyle name="Followed Hyperlink" xfId="43981" builtinId="9" hidden="1"/>
    <cellStyle name="Followed Hyperlink" xfId="43990" builtinId="9" hidden="1"/>
    <cellStyle name="Followed Hyperlink" xfId="43980" builtinId="9" hidden="1"/>
    <cellStyle name="Followed Hyperlink" xfId="43987" builtinId="9" hidden="1"/>
    <cellStyle name="Followed Hyperlink" xfId="43906" builtinId="9" hidden="1"/>
    <cellStyle name="Followed Hyperlink" xfId="43986" builtinId="9" hidden="1"/>
    <cellStyle name="Followed Hyperlink" xfId="43979" builtinId="9" hidden="1"/>
    <cellStyle name="Followed Hyperlink" xfId="43985" builtinId="9" hidden="1"/>
    <cellStyle name="Followed Hyperlink" xfId="44008" builtinId="9" hidden="1"/>
    <cellStyle name="Followed Hyperlink" xfId="43988" builtinId="9" hidden="1"/>
    <cellStyle name="Followed Hyperlink" xfId="43983" builtinId="9" hidden="1"/>
    <cellStyle name="Followed Hyperlink" xfId="43982" builtinId="9" hidden="1"/>
    <cellStyle name="Followed Hyperlink" xfId="43991" builtinId="9" hidden="1"/>
    <cellStyle name="Followed Hyperlink" xfId="44005" builtinId="9" hidden="1"/>
    <cellStyle name="Followed Hyperlink" xfId="44003" builtinId="9" hidden="1"/>
    <cellStyle name="Followed Hyperlink" xfId="43996" builtinId="9" hidden="1"/>
    <cellStyle name="Followed Hyperlink" xfId="44011" builtinId="9" hidden="1"/>
    <cellStyle name="Followed Hyperlink" xfId="44001" builtinId="9" hidden="1"/>
    <cellStyle name="Followed Hyperlink" xfId="44086" builtinId="9" hidden="1"/>
    <cellStyle name="Followed Hyperlink" xfId="43994" builtinId="9" hidden="1"/>
    <cellStyle name="Followed Hyperlink" xfId="44009" builtinId="9" hidden="1"/>
    <cellStyle name="Followed Hyperlink" xfId="44006" builtinId="9" hidden="1"/>
    <cellStyle name="Followed Hyperlink" xfId="44000" builtinId="9" hidden="1"/>
    <cellStyle name="Followed Hyperlink" xfId="43905" builtinId="9" hidden="1"/>
    <cellStyle name="Followed Hyperlink" xfId="44085" builtinId="9" hidden="1"/>
    <cellStyle name="Followed Hyperlink" xfId="43998" builtinId="9" hidden="1"/>
    <cellStyle name="Followed Hyperlink" xfId="43995" builtinId="9" hidden="1"/>
    <cellStyle name="Followed Hyperlink" xfId="44010" builtinId="9" hidden="1"/>
    <cellStyle name="Followed Hyperlink" xfId="44004" builtinId="9" hidden="1"/>
    <cellStyle name="Followed Hyperlink" xfId="43993" builtinId="9" hidden="1"/>
    <cellStyle name="Followed Hyperlink" xfId="44084" builtinId="9" hidden="1"/>
    <cellStyle name="Followed Hyperlink" xfId="44002" builtinId="9" hidden="1"/>
    <cellStyle name="Followed Hyperlink" xfId="43999" builtinId="9" hidden="1"/>
    <cellStyle name="Followed Hyperlink" xfId="43992" builtinId="9" hidden="1"/>
    <cellStyle name="Followed Hyperlink" xfId="44007" builtinId="9" hidden="1"/>
    <cellStyle name="Followed Hyperlink" xfId="43997" builtinId="9" hidden="1"/>
    <cellStyle name="Followed Hyperlink" xfId="44087" builtinId="9" hidden="1"/>
    <cellStyle name="Followed Hyperlink" xfId="44088" builtinId="9" hidden="1"/>
    <cellStyle name="Followed Hyperlink" xfId="44089" builtinId="9" hidden="1"/>
    <cellStyle name="Followed Hyperlink" xfId="44090" builtinId="9" hidden="1"/>
    <cellStyle name="Followed Hyperlink" xfId="44091" builtinId="9" hidden="1"/>
    <cellStyle name="Followed Hyperlink" xfId="44092" builtinId="9" hidden="1"/>
    <cellStyle name="Followed Hyperlink" xfId="44093" builtinId="9" hidden="1"/>
    <cellStyle name="Followed Hyperlink" xfId="44094" builtinId="9" hidden="1"/>
    <cellStyle name="Followed Hyperlink" xfId="44095" builtinId="9" hidden="1"/>
    <cellStyle name="Followed Hyperlink" xfId="44096" builtinId="9" hidden="1"/>
    <cellStyle name="Followed Hyperlink" xfId="44097" builtinId="9" hidden="1"/>
    <cellStyle name="Followed Hyperlink" xfId="44098" builtinId="9" hidden="1"/>
    <cellStyle name="Followed Hyperlink" xfId="44099" builtinId="9" hidden="1"/>
    <cellStyle name="Followed Hyperlink" xfId="44100" builtinId="9" hidden="1"/>
    <cellStyle name="Followed Hyperlink" xfId="44101" builtinId="9" hidden="1"/>
    <cellStyle name="Followed Hyperlink" xfId="44102" builtinId="9" hidden="1"/>
    <cellStyle name="Followed Hyperlink" xfId="44103" builtinId="9" hidden="1"/>
    <cellStyle name="Followed Hyperlink" xfId="44104" builtinId="9" hidden="1"/>
    <cellStyle name="Followed Hyperlink" xfId="44105" builtinId="9" hidden="1"/>
    <cellStyle name="Followed Hyperlink" xfId="44106" builtinId="9" hidden="1"/>
    <cellStyle name="Followed Hyperlink" xfId="44107" builtinId="9" hidden="1"/>
    <cellStyle name="Followed Hyperlink" xfId="44108" builtinId="9" hidden="1"/>
    <cellStyle name="Followed Hyperlink" xfId="44109" builtinId="9" hidden="1"/>
    <cellStyle name="Followed Hyperlink" xfId="44110" builtinId="9" hidden="1"/>
    <cellStyle name="Followed Hyperlink" xfId="44111" builtinId="9" hidden="1"/>
    <cellStyle name="Followed Hyperlink" xfId="44112" builtinId="9" hidden="1"/>
    <cellStyle name="Followed Hyperlink" xfId="44113" builtinId="9" hidden="1"/>
    <cellStyle name="Followed Hyperlink" xfId="44114" builtinId="9" hidden="1"/>
    <cellStyle name="Followed Hyperlink" xfId="44115" builtinId="9" hidden="1"/>
    <cellStyle name="Followed Hyperlink" xfId="44116" builtinId="9" hidden="1"/>
    <cellStyle name="Followed Hyperlink" xfId="44117" builtinId="9" hidden="1"/>
    <cellStyle name="Followed Hyperlink" xfId="44118" builtinId="9" hidden="1"/>
    <cellStyle name="Followed Hyperlink" xfId="44119" builtinId="9" hidden="1"/>
    <cellStyle name="Followed Hyperlink" xfId="44120" builtinId="9" hidden="1"/>
    <cellStyle name="Followed Hyperlink" xfId="44125" builtinId="9" hidden="1"/>
    <cellStyle name="Followed Hyperlink" xfId="44126" builtinId="9" hidden="1"/>
    <cellStyle name="Followed Hyperlink" xfId="44127" builtinId="9" hidden="1"/>
    <cellStyle name="Followed Hyperlink" xfId="44128" builtinId="9" hidden="1"/>
    <cellStyle name="Followed Hyperlink" xfId="44129" builtinId="9" hidden="1"/>
    <cellStyle name="Followed Hyperlink" xfId="44130" builtinId="9" hidden="1"/>
    <cellStyle name="Followed Hyperlink" xfId="44131" builtinId="9" hidden="1"/>
    <cellStyle name="Followed Hyperlink" xfId="44132" builtinId="9" hidden="1"/>
    <cellStyle name="Followed Hyperlink" xfId="44133" builtinId="9" hidden="1"/>
    <cellStyle name="Followed Hyperlink" xfId="44134" builtinId="9" hidden="1"/>
    <cellStyle name="Followed Hyperlink" xfId="44135" builtinId="9" hidden="1"/>
    <cellStyle name="Followed Hyperlink" xfId="44136" builtinId="9" hidden="1"/>
    <cellStyle name="Followed Hyperlink" xfId="44137" builtinId="9" hidden="1"/>
    <cellStyle name="Followed Hyperlink" xfId="44138" builtinId="9" hidden="1"/>
    <cellStyle name="Followed Hyperlink" xfId="44139" builtinId="9" hidden="1"/>
    <cellStyle name="Followed Hyperlink" xfId="44140" builtinId="9" hidden="1"/>
    <cellStyle name="Followed Hyperlink" xfId="44141" builtinId="9" hidden="1"/>
    <cellStyle name="Followed Hyperlink" xfId="44142" builtinId="9" hidden="1"/>
    <cellStyle name="Followed Hyperlink" xfId="44143" builtinId="9" hidden="1"/>
    <cellStyle name="Followed Hyperlink" xfId="44144" builtinId="9" hidden="1"/>
    <cellStyle name="Followed Hyperlink" xfId="44145" builtinId="9" hidden="1"/>
    <cellStyle name="Followed Hyperlink" xfId="44146" builtinId="9" hidden="1"/>
    <cellStyle name="Followed Hyperlink" xfId="44147" builtinId="9" hidden="1"/>
    <cellStyle name="Followed Hyperlink" xfId="44148" builtinId="9" hidden="1"/>
    <cellStyle name="Followed Hyperlink" xfId="44149" builtinId="9" hidden="1"/>
    <cellStyle name="Followed Hyperlink" xfId="44150" builtinId="9" hidden="1"/>
    <cellStyle name="Followed Hyperlink" xfId="44151" builtinId="9" hidden="1"/>
    <cellStyle name="Followed Hyperlink" xfId="44152" builtinId="9" hidden="1"/>
    <cellStyle name="Followed Hyperlink" xfId="44153" builtinId="9" hidden="1"/>
    <cellStyle name="Followed Hyperlink" xfId="44154" builtinId="9" hidden="1"/>
    <cellStyle name="Followed Hyperlink" xfId="44155" builtinId="9" hidden="1"/>
    <cellStyle name="Followed Hyperlink" xfId="44156" builtinId="9" hidden="1"/>
    <cellStyle name="Followed Hyperlink" xfId="44157" builtinId="9" hidden="1"/>
    <cellStyle name="Followed Hyperlink" xfId="44158" builtinId="9" hidden="1"/>
    <cellStyle name="Followed Hyperlink" xfId="44159" builtinId="9" hidden="1"/>
    <cellStyle name="Followed Hyperlink" xfId="44160" builtinId="9" hidden="1"/>
    <cellStyle name="Followed Hyperlink" xfId="44161" builtinId="9" hidden="1"/>
    <cellStyle name="Followed Hyperlink" xfId="44162" builtinId="9" hidden="1"/>
    <cellStyle name="Followed Hyperlink" xfId="44163" builtinId="9" hidden="1"/>
    <cellStyle name="Followed Hyperlink" xfId="44164" builtinId="9" hidden="1"/>
    <cellStyle name="Followed Hyperlink" xfId="44165" builtinId="9" hidden="1"/>
    <cellStyle name="Followed Hyperlink" xfId="44166" builtinId="9" hidden="1"/>
    <cellStyle name="Followed Hyperlink" xfId="44167" builtinId="9" hidden="1"/>
    <cellStyle name="Followed Hyperlink" xfId="44168" builtinId="9" hidden="1"/>
    <cellStyle name="Followed Hyperlink" xfId="44169" builtinId="9" hidden="1"/>
    <cellStyle name="Followed Hyperlink" xfId="44170" builtinId="9" hidden="1"/>
    <cellStyle name="Followed Hyperlink" xfId="44171" builtinId="9" hidden="1"/>
    <cellStyle name="Followed Hyperlink" xfId="44172" builtinId="9" hidden="1"/>
    <cellStyle name="Followed Hyperlink" xfId="44173" builtinId="9" hidden="1"/>
    <cellStyle name="Followed Hyperlink" xfId="44174" builtinId="9" hidden="1"/>
    <cellStyle name="Followed Hyperlink" xfId="44175" builtinId="9" hidden="1"/>
    <cellStyle name="Followed Hyperlink" xfId="44176" builtinId="9" hidden="1"/>
    <cellStyle name="Followed Hyperlink" xfId="44177" builtinId="9" hidden="1"/>
    <cellStyle name="Followed Hyperlink" xfId="44178" builtinId="9" hidden="1"/>
    <cellStyle name="Followed Hyperlink" xfId="44179" builtinId="9" hidden="1"/>
    <cellStyle name="Followed Hyperlink" xfId="44180" builtinId="9" hidden="1"/>
    <cellStyle name="Followed Hyperlink" xfId="44181" builtinId="9" hidden="1"/>
    <cellStyle name="Followed Hyperlink" xfId="44182" builtinId="9" hidden="1"/>
    <cellStyle name="Followed Hyperlink" xfId="44184" builtinId="9" hidden="1"/>
    <cellStyle name="Followed Hyperlink" xfId="44185" builtinId="9" hidden="1"/>
    <cellStyle name="Followed Hyperlink" xfId="44186" builtinId="9" hidden="1"/>
    <cellStyle name="Followed Hyperlink" xfId="44187" builtinId="9" hidden="1"/>
    <cellStyle name="Followed Hyperlink" xfId="44188" builtinId="9" hidden="1"/>
    <cellStyle name="Followed Hyperlink" xfId="44189" builtinId="9" hidden="1"/>
    <cellStyle name="Followed Hyperlink" xfId="44190" builtinId="9" hidden="1"/>
    <cellStyle name="Followed Hyperlink" xfId="44191" builtinId="9" hidden="1"/>
    <cellStyle name="Followed Hyperlink" xfId="44192" builtinId="9" hidden="1"/>
    <cellStyle name="Followed Hyperlink" xfId="44193" builtinId="9" hidden="1"/>
    <cellStyle name="Followed Hyperlink" xfId="44194" builtinId="9" hidden="1"/>
    <cellStyle name="Followed Hyperlink" xfId="44195" builtinId="9" hidden="1"/>
    <cellStyle name="Followed Hyperlink" xfId="44196" builtinId="9" hidden="1"/>
    <cellStyle name="Followed Hyperlink" xfId="44197" builtinId="9" hidden="1"/>
    <cellStyle name="Followed Hyperlink" xfId="44212" builtinId="9" hidden="1"/>
    <cellStyle name="Followed Hyperlink" xfId="44233" builtinId="9" hidden="1"/>
    <cellStyle name="Followed Hyperlink" xfId="44234" builtinId="9" hidden="1"/>
    <cellStyle name="Followed Hyperlink" xfId="44235" builtinId="9" hidden="1"/>
    <cellStyle name="Followed Hyperlink" xfId="44236" builtinId="9" hidden="1"/>
    <cellStyle name="Followed Hyperlink" xfId="44237" builtinId="9" hidden="1"/>
    <cellStyle name="Followed Hyperlink" xfId="44238" builtinId="9" hidden="1"/>
    <cellStyle name="Followed Hyperlink" xfId="44239" builtinId="9" hidden="1"/>
    <cellStyle name="Followed Hyperlink" xfId="44240" builtinId="9" hidden="1"/>
    <cellStyle name="Followed Hyperlink" xfId="44241" builtinId="9" hidden="1"/>
    <cellStyle name="Followed Hyperlink" xfId="44242" builtinId="9" hidden="1"/>
    <cellStyle name="Followed Hyperlink" xfId="44243" builtinId="9" hidden="1"/>
    <cellStyle name="Followed Hyperlink" xfId="44244" builtinId="9" hidden="1"/>
    <cellStyle name="Followed Hyperlink" xfId="44245" builtinId="9" hidden="1"/>
    <cellStyle name="Followed Hyperlink" xfId="44246" builtinId="9" hidden="1"/>
    <cellStyle name="Followed Hyperlink" xfId="44247" builtinId="9" hidden="1"/>
    <cellStyle name="Followed Hyperlink" xfId="44248" builtinId="9" hidden="1"/>
    <cellStyle name="Followed Hyperlink" xfId="44249" builtinId="9" hidden="1"/>
    <cellStyle name="Followed Hyperlink" xfId="44250" builtinId="9" hidden="1"/>
    <cellStyle name="Followed Hyperlink" xfId="44251" builtinId="9" hidden="1"/>
    <cellStyle name="Followed Hyperlink" xfId="44252" builtinId="9" hidden="1"/>
    <cellStyle name="Followed Hyperlink" xfId="44253" builtinId="9" hidden="1"/>
    <cellStyle name="Followed Hyperlink" xfId="44254" builtinId="9" hidden="1"/>
    <cellStyle name="Followed Hyperlink" xfId="44255" builtinId="9" hidden="1"/>
    <cellStyle name="Followed Hyperlink" xfId="44256" builtinId="9" hidden="1"/>
    <cellStyle name="Followed Hyperlink" xfId="44257" builtinId="9" hidden="1"/>
    <cellStyle name="Followed Hyperlink" xfId="44258" builtinId="9" hidden="1"/>
    <cellStyle name="Followed Hyperlink" xfId="44259" builtinId="9" hidden="1"/>
    <cellStyle name="Followed Hyperlink" xfId="44260" builtinId="9" hidden="1"/>
    <cellStyle name="Followed Hyperlink" xfId="44261" builtinId="9" hidden="1"/>
    <cellStyle name="Followed Hyperlink" xfId="44262" builtinId="9" hidden="1"/>
    <cellStyle name="Followed Hyperlink" xfId="44263" builtinId="9" hidden="1"/>
    <cellStyle name="Followed Hyperlink" xfId="44264" builtinId="9" hidden="1"/>
    <cellStyle name="Followed Hyperlink" xfId="44265" builtinId="9" hidden="1"/>
    <cellStyle name="Followed Hyperlink" xfId="44266" builtinId="9" hidden="1"/>
    <cellStyle name="Followed Hyperlink" xfId="44267" builtinId="9" hidden="1"/>
    <cellStyle name="Followed Hyperlink" xfId="44268" builtinId="9" hidden="1"/>
    <cellStyle name="Followed Hyperlink" xfId="44269" builtinId="9" hidden="1"/>
    <cellStyle name="Followed Hyperlink" xfId="44270" builtinId="9" hidden="1"/>
    <cellStyle name="Followed Hyperlink" xfId="44271" builtinId="9" hidden="1"/>
    <cellStyle name="Followed Hyperlink" xfId="44272" builtinId="9" hidden="1"/>
    <cellStyle name="Followed Hyperlink" xfId="44273" builtinId="9" hidden="1"/>
    <cellStyle name="Followed Hyperlink" xfId="44274" builtinId="9" hidden="1"/>
    <cellStyle name="Followed Hyperlink" xfId="44275" builtinId="9" hidden="1"/>
    <cellStyle name="Followed Hyperlink" xfId="44276" builtinId="9" hidden="1"/>
    <cellStyle name="Followed Hyperlink" xfId="44277" builtinId="9" hidden="1"/>
    <cellStyle name="Followed Hyperlink" xfId="44278" builtinId="9" hidden="1"/>
    <cellStyle name="Followed Hyperlink" xfId="44279" builtinId="9" hidden="1"/>
    <cellStyle name="Followed Hyperlink" xfId="44280" builtinId="9" hidden="1"/>
    <cellStyle name="Followed Hyperlink" xfId="44281" builtinId="9" hidden="1"/>
    <cellStyle name="Followed Hyperlink" xfId="44282" builtinId="9" hidden="1"/>
    <cellStyle name="Followed Hyperlink" xfId="44283" builtinId="9" hidden="1"/>
    <cellStyle name="Followed Hyperlink" xfId="44284" builtinId="9" hidden="1"/>
    <cellStyle name="Followed Hyperlink" xfId="44285" builtinId="9" hidden="1"/>
    <cellStyle name="Followed Hyperlink" xfId="44286" builtinId="9" hidden="1"/>
    <cellStyle name="Followed Hyperlink" xfId="44287" builtinId="9" hidden="1"/>
    <cellStyle name="Followed Hyperlink" xfId="44288" builtinId="9" hidden="1"/>
    <cellStyle name="Followed Hyperlink" xfId="44289" builtinId="9" hidden="1"/>
    <cellStyle name="Followed Hyperlink" xfId="44290" builtinId="9" hidden="1"/>
    <cellStyle name="Followed Hyperlink" xfId="44291" builtinId="9" hidden="1"/>
    <cellStyle name="Followed Hyperlink" xfId="44292" builtinId="9" hidden="1"/>
    <cellStyle name="Followed Hyperlink" xfId="44293" builtinId="9" hidden="1"/>
    <cellStyle name="Followed Hyperlink" xfId="44294" builtinId="9" hidden="1"/>
    <cellStyle name="Followed Hyperlink" xfId="44295" builtinId="9" hidden="1"/>
    <cellStyle name="Followed Hyperlink" xfId="44296" builtinId="9" hidden="1"/>
    <cellStyle name="Followed Hyperlink" xfId="44297" builtinId="9" hidden="1"/>
    <cellStyle name="Followed Hyperlink" xfId="44298" builtinId="9" hidden="1"/>
    <cellStyle name="Followed Hyperlink" xfId="44299" builtinId="9" hidden="1"/>
    <cellStyle name="Followed Hyperlink" xfId="44300" builtinId="9" hidden="1"/>
    <cellStyle name="Followed Hyperlink" xfId="44301" builtinId="9" hidden="1"/>
    <cellStyle name="Followed Hyperlink" xfId="44302" builtinId="9" hidden="1"/>
    <cellStyle name="Followed Hyperlink" xfId="44303" builtinId="9" hidden="1"/>
    <cellStyle name="Followed Hyperlink" xfId="44304" builtinId="9" hidden="1"/>
    <cellStyle name="Followed Hyperlink" xfId="44305" builtinId="9" hidden="1"/>
    <cellStyle name="Followed Hyperlink" xfId="44306" builtinId="9" hidden="1"/>
    <cellStyle name="Followed Hyperlink" xfId="44307" builtinId="9" hidden="1"/>
    <cellStyle name="Followed Hyperlink" xfId="44308" builtinId="9" hidden="1"/>
    <cellStyle name="Followed Hyperlink" xfId="44309" builtinId="9" hidden="1"/>
    <cellStyle name="Followed Hyperlink" xfId="44310" builtinId="9" hidden="1"/>
    <cellStyle name="Followed Hyperlink" xfId="44311" builtinId="9" hidden="1"/>
    <cellStyle name="Followed Hyperlink" xfId="44312" builtinId="9" hidden="1"/>
    <cellStyle name="Followed Hyperlink" xfId="44313" builtinId="9" hidden="1"/>
    <cellStyle name="Followed Hyperlink" xfId="44314" builtinId="9" hidden="1"/>
    <cellStyle name="Followed Hyperlink" xfId="44315" builtinId="9" hidden="1"/>
    <cellStyle name="Followed Hyperlink" xfId="44316" builtinId="9" hidden="1"/>
    <cellStyle name="Followed Hyperlink" xfId="44317" builtinId="9" hidden="1"/>
    <cellStyle name="Followed Hyperlink" xfId="44318" builtinId="9" hidden="1"/>
    <cellStyle name="Followed Hyperlink" xfId="44319" builtinId="9" hidden="1"/>
    <cellStyle name="Followed Hyperlink" xfId="44320" builtinId="9" hidden="1"/>
    <cellStyle name="Followed Hyperlink" xfId="44321" builtinId="9" hidden="1"/>
    <cellStyle name="Followed Hyperlink" xfId="44322" builtinId="9" hidden="1"/>
    <cellStyle name="Followed Hyperlink" xfId="44323" builtinId="9" hidden="1"/>
    <cellStyle name="Followed Hyperlink" xfId="44324" builtinId="9" hidden="1"/>
    <cellStyle name="Followed Hyperlink" xfId="44325" builtinId="9" hidden="1"/>
    <cellStyle name="Followed Hyperlink" xfId="44326" builtinId="9" hidden="1"/>
    <cellStyle name="Followed Hyperlink" xfId="44327" builtinId="9" hidden="1"/>
    <cellStyle name="Followed Hyperlink" xfId="44328" builtinId="9" hidden="1"/>
    <cellStyle name="Followed Hyperlink" xfId="44329" builtinId="9" hidden="1"/>
    <cellStyle name="Followed Hyperlink" xfId="44330" builtinId="9" hidden="1"/>
    <cellStyle name="Followed Hyperlink" xfId="44331" builtinId="9" hidden="1"/>
    <cellStyle name="Followed Hyperlink" xfId="44332" builtinId="9" hidden="1"/>
    <cellStyle name="Followed Hyperlink" xfId="44333" builtinId="9" hidden="1"/>
    <cellStyle name="Followed Hyperlink" xfId="44334" builtinId="9" hidden="1"/>
    <cellStyle name="Followed Hyperlink" xfId="44335" builtinId="9" hidden="1"/>
    <cellStyle name="Followed Hyperlink" xfId="44336" builtinId="9" hidden="1"/>
    <cellStyle name="Followed Hyperlink" xfId="44337" builtinId="9" hidden="1"/>
    <cellStyle name="Followed Hyperlink" xfId="44338" builtinId="9" hidden="1"/>
    <cellStyle name="Followed Hyperlink" xfId="44339" builtinId="9" hidden="1"/>
    <cellStyle name="Followed Hyperlink" xfId="44340" builtinId="9" hidden="1"/>
    <cellStyle name="Followed Hyperlink" xfId="44341" builtinId="9" hidden="1"/>
    <cellStyle name="Followed Hyperlink" xfId="44342" builtinId="9" hidden="1"/>
    <cellStyle name="Followed Hyperlink" xfId="44343" builtinId="9" hidden="1"/>
    <cellStyle name="Followed Hyperlink" xfId="44344" builtinId="9" hidden="1"/>
    <cellStyle name="Followed Hyperlink" xfId="44345" builtinId="9" hidden="1"/>
    <cellStyle name="Followed Hyperlink" xfId="44346" builtinId="9" hidden="1"/>
    <cellStyle name="Followed Hyperlink" xfId="44347" builtinId="9" hidden="1"/>
    <cellStyle name="Followed Hyperlink" xfId="44348" builtinId="9" hidden="1"/>
    <cellStyle name="Followed Hyperlink" xfId="44349" builtinId="9" hidden="1"/>
    <cellStyle name="Followed Hyperlink" xfId="44350" builtinId="9" hidden="1"/>
    <cellStyle name="Followed Hyperlink" xfId="44351" builtinId="9" hidden="1"/>
    <cellStyle name="Followed Hyperlink" xfId="44352" builtinId="9" hidden="1"/>
    <cellStyle name="Followed Hyperlink" xfId="44353" builtinId="9" hidden="1"/>
    <cellStyle name="Followed Hyperlink" xfId="44354" builtinId="9" hidden="1"/>
    <cellStyle name="Followed Hyperlink" xfId="44355" builtinId="9" hidden="1"/>
    <cellStyle name="Followed Hyperlink" xfId="44356" builtinId="9" hidden="1"/>
    <cellStyle name="Followed Hyperlink" xfId="44357" builtinId="9" hidden="1"/>
    <cellStyle name="Followed Hyperlink" xfId="44358" builtinId="9" hidden="1"/>
    <cellStyle name="Followed Hyperlink" xfId="44359" builtinId="9" hidden="1"/>
    <cellStyle name="Followed Hyperlink" xfId="44360" builtinId="9" hidden="1"/>
    <cellStyle name="Followed Hyperlink" xfId="44361" builtinId="9" hidden="1"/>
    <cellStyle name="Followed Hyperlink" xfId="44362" builtinId="9" hidden="1"/>
    <cellStyle name="Followed Hyperlink" xfId="44363" builtinId="9" hidden="1"/>
    <cellStyle name="Followed Hyperlink" xfId="44364" builtinId="9" hidden="1"/>
    <cellStyle name="Followed Hyperlink" xfId="44365" builtinId="9" hidden="1"/>
    <cellStyle name="Followed Hyperlink" xfId="44366" builtinId="9" hidden="1"/>
    <cellStyle name="Followed Hyperlink" xfId="44367" builtinId="9" hidden="1"/>
    <cellStyle name="Followed Hyperlink" xfId="44368" builtinId="9" hidden="1"/>
    <cellStyle name="Followed Hyperlink" xfId="44369" builtinId="9" hidden="1"/>
    <cellStyle name="Followed Hyperlink" xfId="44370" builtinId="9" hidden="1"/>
    <cellStyle name="Followed Hyperlink" xfId="44371" builtinId="9" hidden="1"/>
    <cellStyle name="Followed Hyperlink" xfId="44372" builtinId="9" hidden="1"/>
    <cellStyle name="Followed Hyperlink" xfId="44373" builtinId="9" hidden="1"/>
    <cellStyle name="Followed Hyperlink" xfId="44374" builtinId="9" hidden="1"/>
    <cellStyle name="Followed Hyperlink" xfId="44375" builtinId="9" hidden="1"/>
    <cellStyle name="Followed Hyperlink" xfId="44376" builtinId="9" hidden="1"/>
    <cellStyle name="Followed Hyperlink" xfId="44183" builtinId="9" hidden="1"/>
    <cellStyle name="Followed Hyperlink" xfId="44199" builtinId="9" hidden="1"/>
    <cellStyle name="Followed Hyperlink" xfId="44202" builtinId="9" hidden="1"/>
    <cellStyle name="Followed Hyperlink" xfId="44123" builtinId="9" hidden="1"/>
    <cellStyle name="Followed Hyperlink" xfId="44121" builtinId="9" hidden="1"/>
    <cellStyle name="Followed Hyperlink" xfId="44206" builtinId="9" hidden="1"/>
    <cellStyle name="Followed Hyperlink" xfId="44198" builtinId="9" hidden="1"/>
    <cellStyle name="Followed Hyperlink" xfId="44208" builtinId="9" hidden="1"/>
    <cellStyle name="Followed Hyperlink" xfId="44209" builtinId="9" hidden="1"/>
    <cellStyle name="Followed Hyperlink" xfId="44203" builtinId="9" hidden="1"/>
    <cellStyle name="Followed Hyperlink" xfId="44200" builtinId="9" hidden="1"/>
    <cellStyle name="Followed Hyperlink" xfId="44205" builtinId="9" hidden="1"/>
    <cellStyle name="Followed Hyperlink" xfId="44230" builtinId="9" hidden="1"/>
    <cellStyle name="Followed Hyperlink" xfId="44223" builtinId="9" hidden="1"/>
    <cellStyle name="Followed Hyperlink" xfId="44216" builtinId="9" hidden="1"/>
    <cellStyle name="Followed Hyperlink" xfId="44232" builtinId="9" hidden="1"/>
    <cellStyle name="Followed Hyperlink" xfId="44221" builtinId="9" hidden="1"/>
    <cellStyle name="Followed Hyperlink" xfId="44204" builtinId="9" hidden="1"/>
    <cellStyle name="Followed Hyperlink" xfId="44218" builtinId="9" hidden="1"/>
    <cellStyle name="Followed Hyperlink" xfId="44124" builtinId="9" hidden="1"/>
    <cellStyle name="Followed Hyperlink" xfId="44227" builtinId="9" hidden="1"/>
    <cellStyle name="Followed Hyperlink" xfId="44220" builtinId="9" hidden="1"/>
    <cellStyle name="Followed Hyperlink" xfId="44122" builtinId="9" hidden="1"/>
    <cellStyle name="Followed Hyperlink" xfId="44225" builtinId="9" hidden="1"/>
    <cellStyle name="Followed Hyperlink" xfId="44222" builtinId="9" hidden="1"/>
    <cellStyle name="Followed Hyperlink" xfId="44215" builtinId="9" hidden="1"/>
    <cellStyle name="Followed Hyperlink" xfId="44231" builtinId="9" hidden="1"/>
    <cellStyle name="Followed Hyperlink" xfId="44224" builtinId="9" hidden="1"/>
    <cellStyle name="Followed Hyperlink" xfId="44214" builtinId="9" hidden="1"/>
    <cellStyle name="Followed Hyperlink" xfId="44226" builtinId="9" hidden="1"/>
    <cellStyle name="Followed Hyperlink" xfId="44219" builtinId="9" hidden="1"/>
    <cellStyle name="Followed Hyperlink" xfId="44213" builtinId="9" hidden="1"/>
    <cellStyle name="Followed Hyperlink" xfId="44228" builtinId="9" hidden="1"/>
    <cellStyle name="Followed Hyperlink" xfId="44217" builtinId="9" hidden="1"/>
    <cellStyle name="Followed Hyperlink" xfId="44229" builtinId="9" hidden="1"/>
    <cellStyle name="Followed Hyperlink" xfId="44377" builtinId="9" hidden="1"/>
    <cellStyle name="Followed Hyperlink" xfId="44378" builtinId="9" hidden="1"/>
    <cellStyle name="Followed Hyperlink" xfId="44379" builtinId="9" hidden="1"/>
    <cellStyle name="Followed Hyperlink" xfId="44380" builtinId="9" hidden="1"/>
    <cellStyle name="Followed Hyperlink" xfId="44381" builtinId="9" hidden="1"/>
    <cellStyle name="Followed Hyperlink" xfId="44382" builtinId="9" hidden="1"/>
    <cellStyle name="Followed Hyperlink" xfId="44383" builtinId="9" hidden="1"/>
    <cellStyle name="Followed Hyperlink" xfId="44384" builtinId="9" hidden="1"/>
    <cellStyle name="Followed Hyperlink" xfId="44385" builtinId="9" hidden="1"/>
    <cellStyle name="Followed Hyperlink" xfId="44386" builtinId="9" hidden="1"/>
    <cellStyle name="Followed Hyperlink" xfId="44387" builtinId="9" hidden="1"/>
    <cellStyle name="Followed Hyperlink" xfId="44388" builtinId="9" hidden="1"/>
    <cellStyle name="Followed Hyperlink" xfId="44389" builtinId="9" hidden="1"/>
    <cellStyle name="Followed Hyperlink" xfId="44390" builtinId="9" hidden="1"/>
    <cellStyle name="Followed Hyperlink" xfId="44391" builtinId="9" hidden="1"/>
    <cellStyle name="Followed Hyperlink" xfId="44392" builtinId="9" hidden="1"/>
    <cellStyle name="Followed Hyperlink" xfId="44393" builtinId="9" hidden="1"/>
    <cellStyle name="Followed Hyperlink" xfId="44394" builtinId="9" hidden="1"/>
    <cellStyle name="Followed Hyperlink" xfId="44395" builtinId="9" hidden="1"/>
    <cellStyle name="Followed Hyperlink" xfId="44396" builtinId="9" hidden="1"/>
    <cellStyle name="Followed Hyperlink" xfId="44397" builtinId="9" hidden="1"/>
    <cellStyle name="Followed Hyperlink" xfId="44398" builtinId="9" hidden="1"/>
    <cellStyle name="Followed Hyperlink" xfId="44400" builtinId="9" hidden="1"/>
    <cellStyle name="Followed Hyperlink" xfId="44401" builtinId="9" hidden="1"/>
    <cellStyle name="Followed Hyperlink" xfId="44402" builtinId="9" hidden="1"/>
    <cellStyle name="Followed Hyperlink" xfId="44403" builtinId="9" hidden="1"/>
    <cellStyle name="Followed Hyperlink" xfId="44404" builtinId="9" hidden="1"/>
    <cellStyle name="Followed Hyperlink" xfId="44405" builtinId="9" hidden="1"/>
    <cellStyle name="Followed Hyperlink" xfId="44406" builtinId="9" hidden="1"/>
    <cellStyle name="Followed Hyperlink" xfId="44407" builtinId="9" hidden="1"/>
    <cellStyle name="Followed Hyperlink" xfId="44408" builtinId="9" hidden="1"/>
    <cellStyle name="Followed Hyperlink" xfId="44409" builtinId="9" hidden="1"/>
    <cellStyle name="Followed Hyperlink" xfId="44410" builtinId="9" hidden="1"/>
    <cellStyle name="Followed Hyperlink" xfId="44411" builtinId="9" hidden="1"/>
    <cellStyle name="Followed Hyperlink" xfId="44412" builtinId="9" hidden="1"/>
    <cellStyle name="Followed Hyperlink" xfId="44413" builtinId="9" hidden="1"/>
    <cellStyle name="Followed Hyperlink" xfId="44448" builtinId="9" hidden="1"/>
    <cellStyle name="Followed Hyperlink" xfId="44447" builtinId="9" hidden="1"/>
    <cellStyle name="Followed Hyperlink" xfId="44210" builtinId="9" hidden="1"/>
    <cellStyle name="Followed Hyperlink" xfId="44211" builtinId="9" hidden="1"/>
    <cellStyle name="Followed Hyperlink" xfId="44422" builtinId="9" hidden="1"/>
    <cellStyle name="Followed Hyperlink" xfId="44420" builtinId="9" hidden="1"/>
    <cellStyle name="Followed Hyperlink" xfId="44399" builtinId="9" hidden="1"/>
    <cellStyle name="Followed Hyperlink" xfId="44417" builtinId="9" hidden="1"/>
    <cellStyle name="Followed Hyperlink" xfId="44416" builtinId="9" hidden="1"/>
    <cellStyle name="Followed Hyperlink" xfId="44415" builtinId="9" hidden="1"/>
    <cellStyle name="Followed Hyperlink" xfId="44414" builtinId="9" hidden="1"/>
    <cellStyle name="Followed Hyperlink" xfId="44418" builtinId="9" hidden="1"/>
    <cellStyle name="Followed Hyperlink" xfId="44424" builtinId="9" hidden="1"/>
    <cellStyle name="Followed Hyperlink" xfId="44423" builtinId="9" hidden="1"/>
    <cellStyle name="Followed Hyperlink" xfId="44421" builtinId="9" hidden="1"/>
    <cellStyle name="Followed Hyperlink" xfId="44419" builtinId="9" hidden="1"/>
    <cellStyle name="Followed Hyperlink" xfId="44443" builtinId="9" hidden="1"/>
    <cellStyle name="Followed Hyperlink" xfId="44439" builtinId="9" hidden="1"/>
    <cellStyle name="Followed Hyperlink" xfId="44435" builtinId="9" hidden="1"/>
    <cellStyle name="Followed Hyperlink" xfId="44431" builtinId="9" hidden="1"/>
    <cellStyle name="Followed Hyperlink" xfId="44427" builtinId="9" hidden="1"/>
    <cellStyle name="Followed Hyperlink" xfId="44207" builtinId="9" hidden="1"/>
    <cellStyle name="Followed Hyperlink" xfId="44446" builtinId="9" hidden="1"/>
    <cellStyle name="Followed Hyperlink" xfId="44442" builtinId="9" hidden="1"/>
    <cellStyle name="Followed Hyperlink" xfId="44438" builtinId="9" hidden="1"/>
    <cellStyle name="Followed Hyperlink" xfId="44434" builtinId="9" hidden="1"/>
    <cellStyle name="Followed Hyperlink" xfId="44430" builtinId="9" hidden="1"/>
    <cellStyle name="Followed Hyperlink" xfId="44426" builtinId="9" hidden="1"/>
    <cellStyle name="Followed Hyperlink" xfId="44445" builtinId="9" hidden="1"/>
    <cellStyle name="Followed Hyperlink" xfId="44441" builtinId="9" hidden="1"/>
    <cellStyle name="Followed Hyperlink" xfId="44437" builtinId="9" hidden="1"/>
    <cellStyle name="Followed Hyperlink" xfId="44433" builtinId="9" hidden="1"/>
    <cellStyle name="Followed Hyperlink" xfId="44429" builtinId="9" hidden="1"/>
    <cellStyle name="Followed Hyperlink" xfId="44449" builtinId="9" hidden="1"/>
    <cellStyle name="Followed Hyperlink" xfId="44201" builtinId="9" hidden="1"/>
    <cellStyle name="Followed Hyperlink" xfId="44444" builtinId="9" hidden="1"/>
    <cellStyle name="Followed Hyperlink" xfId="44440" builtinId="9" hidden="1"/>
    <cellStyle name="Followed Hyperlink" xfId="44436" builtinId="9" hidden="1"/>
    <cellStyle name="Followed Hyperlink" xfId="44432" builtinId="9" hidden="1"/>
    <cellStyle name="Followed Hyperlink" xfId="44428" builtinId="9" hidden="1"/>
    <cellStyle name="Followed Hyperlink" xfId="44425" builtinId="9" hidden="1"/>
    <cellStyle name="Followed Hyperlink" xfId="44450" builtinId="9" hidden="1"/>
    <cellStyle name="Followed Hyperlink" xfId="44451" builtinId="9" hidden="1"/>
    <cellStyle name="Followed Hyperlink" xfId="44452" builtinId="9" hidden="1"/>
    <cellStyle name="Followed Hyperlink" xfId="44453" builtinId="9" hidden="1"/>
    <cellStyle name="Followed Hyperlink" xfId="44454" builtinId="9" hidden="1"/>
    <cellStyle name="Followed Hyperlink" xfId="44455" builtinId="9" hidden="1"/>
    <cellStyle name="Followed Hyperlink" xfId="44456" builtinId="9" hidden="1"/>
    <cellStyle name="Followed Hyperlink" xfId="44457" builtinId="9" hidden="1"/>
    <cellStyle name="Followed Hyperlink" xfId="44458" builtinId="9" hidden="1"/>
    <cellStyle name="Followed Hyperlink" xfId="44459" builtinId="9" hidden="1"/>
    <cellStyle name="Followed Hyperlink" xfId="44460" builtinId="9" hidden="1"/>
    <cellStyle name="Followed Hyperlink" xfId="44461" builtinId="9" hidden="1"/>
    <cellStyle name="Followed Hyperlink" xfId="44462" builtinId="9" hidden="1"/>
    <cellStyle name="Followed Hyperlink" xfId="44463" builtinId="9" hidden="1"/>
    <cellStyle name="Followed Hyperlink" xfId="44464" builtinId="9" hidden="1"/>
    <cellStyle name="Followed Hyperlink" xfId="44465" builtinId="9" hidden="1"/>
    <cellStyle name="Followed Hyperlink" xfId="44466" builtinId="9" hidden="1"/>
    <cellStyle name="Followed Hyperlink" xfId="44467" builtinId="9" hidden="1"/>
    <cellStyle name="Followed Hyperlink" xfId="44468" builtinId="9" hidden="1"/>
    <cellStyle name="Followed Hyperlink" xfId="44469" builtinId="9" hidden="1"/>
    <cellStyle name="Followed Hyperlink" xfId="44470" builtinId="9" hidden="1"/>
    <cellStyle name="Followed Hyperlink" xfId="44471" builtinId="9" hidden="1"/>
    <cellStyle name="Followed Hyperlink" xfId="44472" builtinId="9" hidden="1"/>
    <cellStyle name="Followed Hyperlink" xfId="44473" builtinId="9" hidden="1"/>
    <cellStyle name="Followed Hyperlink" xfId="44474" builtinId="9" hidden="1"/>
    <cellStyle name="Followed Hyperlink" xfId="44475" builtinId="9" hidden="1"/>
    <cellStyle name="Followed Hyperlink" xfId="44476" builtinId="9" hidden="1"/>
    <cellStyle name="Followed Hyperlink" xfId="44477" builtinId="9" hidden="1"/>
    <cellStyle name="Followed Hyperlink" xfId="44478" builtinId="9" hidden="1"/>
    <cellStyle name="Followed Hyperlink" xfId="44479" builtinId="9" hidden="1"/>
    <cellStyle name="Followed Hyperlink" xfId="44480" builtinId="9" hidden="1"/>
    <cellStyle name="Followed Hyperlink" xfId="44483" builtinId="9" hidden="1"/>
    <cellStyle name="Followed Hyperlink" xfId="44484" builtinId="9" hidden="1"/>
    <cellStyle name="Followed Hyperlink" xfId="44485" builtinId="9" hidden="1"/>
    <cellStyle name="Followed Hyperlink" xfId="44486" builtinId="9" hidden="1"/>
    <cellStyle name="Followed Hyperlink" xfId="44487" builtinId="9" hidden="1"/>
    <cellStyle name="Followed Hyperlink" xfId="44488" builtinId="9" hidden="1"/>
    <cellStyle name="Followed Hyperlink" xfId="44489" builtinId="9" hidden="1"/>
    <cellStyle name="Followed Hyperlink" xfId="44490" builtinId="9" hidden="1"/>
    <cellStyle name="Followed Hyperlink" xfId="44491" builtinId="9" hidden="1"/>
    <cellStyle name="Followed Hyperlink" xfId="44492" builtinId="9" hidden="1"/>
    <cellStyle name="Followed Hyperlink" xfId="44493" builtinId="9" hidden="1"/>
    <cellStyle name="Followed Hyperlink" xfId="44494" builtinId="9" hidden="1"/>
    <cellStyle name="Followed Hyperlink" xfId="44495" builtinId="9" hidden="1"/>
    <cellStyle name="Followed Hyperlink" xfId="44496" builtinId="9" hidden="1"/>
    <cellStyle name="Followed Hyperlink" xfId="44497" builtinId="9" hidden="1"/>
    <cellStyle name="Followed Hyperlink" xfId="44498" builtinId="9" hidden="1"/>
    <cellStyle name="Followed Hyperlink" xfId="44499" builtinId="9" hidden="1"/>
    <cellStyle name="Followed Hyperlink" xfId="44500" builtinId="9" hidden="1"/>
    <cellStyle name="Followed Hyperlink" xfId="44501" builtinId="9" hidden="1"/>
    <cellStyle name="Followed Hyperlink" xfId="44502" builtinId="9" hidden="1"/>
    <cellStyle name="Followed Hyperlink" xfId="44503" builtinId="9" hidden="1"/>
    <cellStyle name="Followed Hyperlink" xfId="44504" builtinId="9" hidden="1"/>
    <cellStyle name="Followed Hyperlink" xfId="44505" builtinId="9" hidden="1"/>
    <cellStyle name="Followed Hyperlink" xfId="44506" builtinId="9" hidden="1"/>
    <cellStyle name="Followed Hyperlink" xfId="44507" builtinId="9" hidden="1"/>
    <cellStyle name="Followed Hyperlink" xfId="44508" builtinId="9" hidden="1"/>
    <cellStyle name="Followed Hyperlink" xfId="44509" builtinId="9" hidden="1"/>
    <cellStyle name="Followed Hyperlink" xfId="44510" builtinId="9" hidden="1"/>
    <cellStyle name="Followed Hyperlink" xfId="44511" builtinId="9" hidden="1"/>
    <cellStyle name="Followed Hyperlink" xfId="44512" builtinId="9" hidden="1"/>
    <cellStyle name="Followed Hyperlink" xfId="44513" builtinId="9" hidden="1"/>
    <cellStyle name="Followed Hyperlink" xfId="44514" builtinId="9" hidden="1"/>
    <cellStyle name="Followed Hyperlink" xfId="44515" builtinId="9" hidden="1"/>
    <cellStyle name="Followed Hyperlink" xfId="44516" builtinId="9" hidden="1"/>
    <cellStyle name="Followed Hyperlink" xfId="44517" builtinId="9" hidden="1"/>
    <cellStyle name="Followed Hyperlink" xfId="44518" builtinId="9" hidden="1"/>
    <cellStyle name="Followed Hyperlink" xfId="44519" builtinId="9" hidden="1"/>
    <cellStyle name="Followed Hyperlink" xfId="44520" builtinId="9" hidden="1"/>
    <cellStyle name="Followed Hyperlink" xfId="44521" builtinId="9" hidden="1"/>
    <cellStyle name="Followed Hyperlink" xfId="44522" builtinId="9" hidden="1"/>
    <cellStyle name="Followed Hyperlink" xfId="44523" builtinId="9" hidden="1"/>
    <cellStyle name="Followed Hyperlink" xfId="44524" builtinId="9" hidden="1"/>
    <cellStyle name="Followed Hyperlink" xfId="44525" builtinId="9" hidden="1"/>
    <cellStyle name="Followed Hyperlink" xfId="44526" builtinId="9" hidden="1"/>
    <cellStyle name="Followed Hyperlink" xfId="44527" builtinId="9" hidden="1"/>
    <cellStyle name="Followed Hyperlink" xfId="44528" builtinId="9" hidden="1"/>
    <cellStyle name="Followed Hyperlink" xfId="44529" builtinId="9" hidden="1"/>
    <cellStyle name="Followed Hyperlink" xfId="44530" builtinId="9" hidden="1"/>
    <cellStyle name="Followed Hyperlink" xfId="44531" builtinId="9" hidden="1"/>
    <cellStyle name="Followed Hyperlink" xfId="44532" builtinId="9" hidden="1"/>
    <cellStyle name="Followed Hyperlink" xfId="44533" builtinId="9" hidden="1"/>
    <cellStyle name="Followed Hyperlink" xfId="44534" builtinId="9" hidden="1"/>
    <cellStyle name="Followed Hyperlink" xfId="44535" builtinId="9" hidden="1"/>
    <cellStyle name="Followed Hyperlink" xfId="44536" builtinId="9" hidden="1"/>
    <cellStyle name="Followed Hyperlink" xfId="44537" builtinId="9" hidden="1"/>
    <cellStyle name="Followed Hyperlink" xfId="44538" builtinId="9" hidden="1"/>
    <cellStyle name="Followed Hyperlink" xfId="44539" builtinId="9" hidden="1"/>
    <cellStyle name="Followed Hyperlink" xfId="44540" builtinId="9" hidden="1"/>
    <cellStyle name="Followed Hyperlink" xfId="44541" builtinId="9" hidden="1"/>
    <cellStyle name="Followed Hyperlink" xfId="44542" builtinId="9" hidden="1"/>
    <cellStyle name="Followed Hyperlink" xfId="44543" builtinId="9" hidden="1"/>
    <cellStyle name="Followed Hyperlink" xfId="44544" builtinId="9" hidden="1"/>
    <cellStyle name="Followed Hyperlink" xfId="44545" builtinId="9" hidden="1"/>
    <cellStyle name="Followed Hyperlink" xfId="44546" builtinId="9" hidden="1"/>
    <cellStyle name="Followed Hyperlink" xfId="44547" builtinId="9" hidden="1"/>
    <cellStyle name="Followed Hyperlink" xfId="44548" builtinId="9" hidden="1"/>
    <cellStyle name="Followed Hyperlink" xfId="44549" builtinId="9" hidden="1"/>
    <cellStyle name="Followed Hyperlink" xfId="44550" builtinId="9" hidden="1"/>
    <cellStyle name="Followed Hyperlink" xfId="44551" builtinId="9" hidden="1"/>
    <cellStyle name="Followed Hyperlink" xfId="44552" builtinId="9" hidden="1"/>
    <cellStyle name="Followed Hyperlink" xfId="44553" builtinId="9" hidden="1"/>
    <cellStyle name="Followed Hyperlink" xfId="44554" builtinId="9" hidden="1"/>
    <cellStyle name="Followed Hyperlink" xfId="44714" builtinId="9" hidden="1"/>
    <cellStyle name="Followed Hyperlink" xfId="44715" builtinId="9" hidden="1"/>
    <cellStyle name="Followed Hyperlink" xfId="44716" builtinId="9" hidden="1"/>
    <cellStyle name="Followed Hyperlink" xfId="44717" builtinId="9" hidden="1"/>
    <cellStyle name="Followed Hyperlink" xfId="44718" builtinId="9" hidden="1"/>
    <cellStyle name="Followed Hyperlink" xfId="44719" builtinId="9" hidden="1"/>
    <cellStyle name="Followed Hyperlink" xfId="44720" builtinId="9" hidden="1"/>
    <cellStyle name="Followed Hyperlink" xfId="44721" builtinId="9" hidden="1"/>
    <cellStyle name="Followed Hyperlink" xfId="44722" builtinId="9" hidden="1"/>
    <cellStyle name="Followed Hyperlink" xfId="44723" builtinId="9" hidden="1"/>
    <cellStyle name="Followed Hyperlink" xfId="44724" builtinId="9" hidden="1"/>
    <cellStyle name="Followed Hyperlink" xfId="44725" builtinId="9" hidden="1"/>
    <cellStyle name="Followed Hyperlink" xfId="44726" builtinId="9" hidden="1"/>
    <cellStyle name="Followed Hyperlink" xfId="44727" builtinId="9" hidden="1"/>
    <cellStyle name="Followed Hyperlink" xfId="44728" builtinId="9" hidden="1"/>
    <cellStyle name="Followed Hyperlink" xfId="44729" builtinId="9" hidden="1"/>
    <cellStyle name="Followed Hyperlink" xfId="44730" builtinId="9" hidden="1"/>
    <cellStyle name="Followed Hyperlink" xfId="44731" builtinId="9" hidden="1"/>
    <cellStyle name="Followed Hyperlink" xfId="44732" builtinId="9" hidden="1"/>
    <cellStyle name="Followed Hyperlink" xfId="44733" builtinId="9" hidden="1"/>
    <cellStyle name="Followed Hyperlink" xfId="44734" builtinId="9" hidden="1"/>
    <cellStyle name="Followed Hyperlink" xfId="44735" builtinId="9" hidden="1"/>
    <cellStyle name="Followed Hyperlink" xfId="44736" builtinId="9" hidden="1"/>
    <cellStyle name="Followed Hyperlink" xfId="44737" builtinId="9" hidden="1"/>
    <cellStyle name="Followed Hyperlink" xfId="44738" builtinId="9" hidden="1"/>
    <cellStyle name="Followed Hyperlink" xfId="44739" builtinId="9" hidden="1"/>
    <cellStyle name="Followed Hyperlink" xfId="44740" builtinId="9" hidden="1"/>
    <cellStyle name="Followed Hyperlink" xfId="44741" builtinId="9" hidden="1"/>
    <cellStyle name="Followed Hyperlink" xfId="44742" builtinId="9" hidden="1"/>
    <cellStyle name="Followed Hyperlink" xfId="44743" builtinId="9" hidden="1"/>
    <cellStyle name="Followed Hyperlink" xfId="44744" builtinId="9" hidden="1"/>
    <cellStyle name="Followed Hyperlink" xfId="44745" builtinId="9" hidden="1"/>
    <cellStyle name="Followed Hyperlink" xfId="44746" builtinId="9" hidden="1"/>
    <cellStyle name="Followed Hyperlink" xfId="44747" builtinId="9" hidden="1"/>
    <cellStyle name="Followed Hyperlink" xfId="44748" builtinId="9" hidden="1"/>
    <cellStyle name="Followed Hyperlink" xfId="44749" builtinId="9" hidden="1"/>
    <cellStyle name="Followed Hyperlink" xfId="44750" builtinId="9" hidden="1"/>
    <cellStyle name="Followed Hyperlink" xfId="44751" builtinId="9" hidden="1"/>
    <cellStyle name="Followed Hyperlink" xfId="44752" builtinId="9" hidden="1"/>
    <cellStyle name="Followed Hyperlink" xfId="44753" builtinId="9" hidden="1"/>
    <cellStyle name="Followed Hyperlink" xfId="44754" builtinId="9" hidden="1"/>
    <cellStyle name="Followed Hyperlink" xfId="44755" builtinId="9" hidden="1"/>
    <cellStyle name="Followed Hyperlink" xfId="44756" builtinId="9" hidden="1"/>
    <cellStyle name="Followed Hyperlink" xfId="44757" builtinId="9" hidden="1"/>
    <cellStyle name="Followed Hyperlink" xfId="44758" builtinId="9" hidden="1"/>
    <cellStyle name="Followed Hyperlink" xfId="44759" builtinId="9" hidden="1"/>
    <cellStyle name="Followed Hyperlink" xfId="44760" builtinId="9" hidden="1"/>
    <cellStyle name="Followed Hyperlink" xfId="44761" builtinId="9" hidden="1"/>
    <cellStyle name="Followed Hyperlink" xfId="44762" builtinId="9" hidden="1"/>
    <cellStyle name="Followed Hyperlink" xfId="44763" builtinId="9" hidden="1"/>
    <cellStyle name="Followed Hyperlink" xfId="44764" builtinId="9" hidden="1"/>
    <cellStyle name="Followed Hyperlink" xfId="44765" builtinId="9" hidden="1"/>
    <cellStyle name="Followed Hyperlink" xfId="44766" builtinId="9" hidden="1"/>
    <cellStyle name="Followed Hyperlink" xfId="44767" builtinId="9" hidden="1"/>
    <cellStyle name="Followed Hyperlink" xfId="44768" builtinId="9" hidden="1"/>
    <cellStyle name="Followed Hyperlink" xfId="44769" builtinId="9" hidden="1"/>
    <cellStyle name="Followed Hyperlink" xfId="44770" builtinId="9" hidden="1"/>
    <cellStyle name="Followed Hyperlink" xfId="44771" builtinId="9" hidden="1"/>
    <cellStyle name="Followed Hyperlink" xfId="44772" builtinId="9" hidden="1"/>
    <cellStyle name="Followed Hyperlink" xfId="44773" builtinId="9" hidden="1"/>
    <cellStyle name="Followed Hyperlink" xfId="44774" builtinId="9" hidden="1"/>
    <cellStyle name="Followed Hyperlink" xfId="44775" builtinId="9" hidden="1"/>
    <cellStyle name="Followed Hyperlink" xfId="44776" builtinId="9" hidden="1"/>
    <cellStyle name="Followed Hyperlink" xfId="44777" builtinId="9" hidden="1"/>
    <cellStyle name="Followed Hyperlink" xfId="44778" builtinId="9" hidden="1"/>
    <cellStyle name="Followed Hyperlink" xfId="44779" builtinId="9" hidden="1"/>
    <cellStyle name="Followed Hyperlink" xfId="44780" builtinId="9" hidden="1"/>
    <cellStyle name="Followed Hyperlink" xfId="44781" builtinId="9" hidden="1"/>
    <cellStyle name="Followed Hyperlink" xfId="44782" builtinId="9" hidden="1"/>
    <cellStyle name="Followed Hyperlink" xfId="44783" builtinId="9" hidden="1"/>
    <cellStyle name="Followed Hyperlink" xfId="44784" builtinId="9" hidden="1"/>
    <cellStyle name="Followed Hyperlink" xfId="44785" builtinId="9" hidden="1"/>
    <cellStyle name="Followed Hyperlink" xfId="44819" builtinId="9" hidden="1"/>
    <cellStyle name="Followed Hyperlink" xfId="44820" builtinId="9" hidden="1"/>
    <cellStyle name="Followed Hyperlink" xfId="44821" builtinId="9" hidden="1"/>
    <cellStyle name="Followed Hyperlink" xfId="44822" builtinId="9" hidden="1"/>
    <cellStyle name="Followed Hyperlink" xfId="44823" builtinId="9" hidden="1"/>
    <cellStyle name="Followed Hyperlink" xfId="44824" builtinId="9" hidden="1"/>
    <cellStyle name="Followed Hyperlink" xfId="44825" builtinId="9" hidden="1"/>
    <cellStyle name="Followed Hyperlink" xfId="44826" builtinId="9" hidden="1"/>
    <cellStyle name="Followed Hyperlink" xfId="44827" builtinId="9" hidden="1"/>
    <cellStyle name="Followed Hyperlink" xfId="44828" builtinId="9" hidden="1"/>
    <cellStyle name="Followed Hyperlink" xfId="44829" builtinId="9" hidden="1"/>
    <cellStyle name="Followed Hyperlink" xfId="44830" builtinId="9" hidden="1"/>
    <cellStyle name="Followed Hyperlink" xfId="44831" builtinId="9" hidden="1"/>
    <cellStyle name="Followed Hyperlink" xfId="44832" builtinId="9" hidden="1"/>
    <cellStyle name="Followed Hyperlink" xfId="44833" builtinId="9" hidden="1"/>
    <cellStyle name="Followed Hyperlink" xfId="44834" builtinId="9" hidden="1"/>
    <cellStyle name="Followed Hyperlink" xfId="44835" builtinId="9" hidden="1"/>
    <cellStyle name="Followed Hyperlink" xfId="44836" builtinId="9" hidden="1"/>
    <cellStyle name="Followed Hyperlink" xfId="44837" builtinId="9" hidden="1"/>
    <cellStyle name="Followed Hyperlink" xfId="44838" builtinId="9" hidden="1"/>
    <cellStyle name="Followed Hyperlink" xfId="44839" builtinId="9" hidden="1"/>
    <cellStyle name="Followed Hyperlink" xfId="44840" builtinId="9" hidden="1"/>
    <cellStyle name="Followed Hyperlink" xfId="44841" builtinId="9" hidden="1"/>
    <cellStyle name="Followed Hyperlink" xfId="44842" builtinId="9" hidden="1"/>
    <cellStyle name="Followed Hyperlink" xfId="44843" builtinId="9" hidden="1"/>
    <cellStyle name="Followed Hyperlink" xfId="44844" builtinId="9" hidden="1"/>
    <cellStyle name="Followed Hyperlink" xfId="44845" builtinId="9" hidden="1"/>
    <cellStyle name="Followed Hyperlink" xfId="44846" builtinId="9" hidden="1"/>
    <cellStyle name="Followed Hyperlink" xfId="44847" builtinId="9" hidden="1"/>
    <cellStyle name="Followed Hyperlink" xfId="44848" builtinId="9" hidden="1"/>
    <cellStyle name="Followed Hyperlink" xfId="44849" builtinId="9" hidden="1"/>
    <cellStyle name="Followed Hyperlink" xfId="44850" builtinId="9" hidden="1"/>
    <cellStyle name="Followed Hyperlink" xfId="44851" builtinId="9" hidden="1"/>
    <cellStyle name="Followed Hyperlink" xfId="44852" builtinId="9" hidden="1"/>
    <cellStyle name="Followed Hyperlink" xfId="44853" builtinId="9" hidden="1"/>
    <cellStyle name="Followed Hyperlink" xfId="44854" builtinId="9" hidden="1"/>
    <cellStyle name="Followed Hyperlink" xfId="44855" builtinId="9" hidden="1"/>
    <cellStyle name="Followed Hyperlink" xfId="44856" builtinId="9" hidden="1"/>
    <cellStyle name="Followed Hyperlink" xfId="44857" builtinId="9" hidden="1"/>
    <cellStyle name="Followed Hyperlink" xfId="44858" builtinId="9" hidden="1"/>
    <cellStyle name="Followed Hyperlink" xfId="44859" builtinId="9" hidden="1"/>
    <cellStyle name="Followed Hyperlink" xfId="44860" builtinId="9" hidden="1"/>
    <cellStyle name="Followed Hyperlink" xfId="44861" builtinId="9" hidden="1"/>
    <cellStyle name="Followed Hyperlink" xfId="44862" builtinId="9" hidden="1"/>
    <cellStyle name="Followed Hyperlink" xfId="44863" builtinId="9" hidden="1"/>
    <cellStyle name="Followed Hyperlink" xfId="44864" builtinId="9" hidden="1"/>
    <cellStyle name="Followed Hyperlink" xfId="44865" builtinId="9" hidden="1"/>
    <cellStyle name="Followed Hyperlink" xfId="44866" builtinId="9" hidden="1"/>
    <cellStyle name="Followed Hyperlink" xfId="44867" builtinId="9" hidden="1"/>
    <cellStyle name="Followed Hyperlink" xfId="44868" builtinId="9" hidden="1"/>
    <cellStyle name="Followed Hyperlink" xfId="44869" builtinId="9" hidden="1"/>
    <cellStyle name="Followed Hyperlink" xfId="44870" builtinId="9" hidden="1"/>
    <cellStyle name="Followed Hyperlink" xfId="44871" builtinId="9" hidden="1"/>
    <cellStyle name="Followed Hyperlink" xfId="44872" builtinId="9" hidden="1"/>
    <cellStyle name="Followed Hyperlink" xfId="44873" builtinId="9" hidden="1"/>
    <cellStyle name="Followed Hyperlink" xfId="44874" builtinId="9" hidden="1"/>
    <cellStyle name="Followed Hyperlink" xfId="44875" builtinId="9" hidden="1"/>
    <cellStyle name="Followed Hyperlink" xfId="44876" builtinId="9" hidden="1"/>
    <cellStyle name="Followed Hyperlink" xfId="44877" builtinId="9" hidden="1"/>
    <cellStyle name="Followed Hyperlink" xfId="44878" builtinId="9" hidden="1"/>
    <cellStyle name="Followed Hyperlink" xfId="44879" builtinId="9" hidden="1"/>
    <cellStyle name="Followed Hyperlink" xfId="44880" builtinId="9" hidden="1"/>
    <cellStyle name="Followed Hyperlink" xfId="44881" builtinId="9" hidden="1"/>
    <cellStyle name="Followed Hyperlink" xfId="44882" builtinId="9" hidden="1"/>
    <cellStyle name="Followed Hyperlink" xfId="44883" builtinId="9" hidden="1"/>
    <cellStyle name="Followed Hyperlink" xfId="44884" builtinId="9" hidden="1"/>
    <cellStyle name="Followed Hyperlink" xfId="44885" builtinId="9" hidden="1"/>
    <cellStyle name="Followed Hyperlink" xfId="44886" builtinId="9" hidden="1"/>
    <cellStyle name="Followed Hyperlink" xfId="44887" builtinId="9" hidden="1"/>
    <cellStyle name="Followed Hyperlink" xfId="44888" builtinId="9" hidden="1"/>
    <cellStyle name="Followed Hyperlink" xfId="44889" builtinId="9" hidden="1"/>
    <cellStyle name="Followed Hyperlink" xfId="44890" builtinId="9" hidden="1"/>
    <cellStyle name="Followed Hyperlink" xfId="44791" builtinId="9" hidden="1"/>
    <cellStyle name="Followed Hyperlink" xfId="44796" builtinId="9" hidden="1"/>
    <cellStyle name="Followed Hyperlink" xfId="44788" builtinId="9" hidden="1"/>
    <cellStyle name="Followed Hyperlink" xfId="44797" builtinId="9" hidden="1"/>
    <cellStyle name="Followed Hyperlink" xfId="44787" builtinId="9" hidden="1"/>
    <cellStyle name="Followed Hyperlink" xfId="44794" builtinId="9" hidden="1"/>
    <cellStyle name="Followed Hyperlink" xfId="44713" builtinId="9" hidden="1"/>
    <cellStyle name="Followed Hyperlink" xfId="44793" builtinId="9" hidden="1"/>
    <cellStyle name="Followed Hyperlink" xfId="44786" builtinId="9" hidden="1"/>
    <cellStyle name="Followed Hyperlink" xfId="44792" builtinId="9" hidden="1"/>
    <cellStyle name="Followed Hyperlink" xfId="44815" builtinId="9" hidden="1"/>
    <cellStyle name="Followed Hyperlink" xfId="44795" builtinId="9" hidden="1"/>
    <cellStyle name="Followed Hyperlink" xfId="44790" builtinId="9" hidden="1"/>
    <cellStyle name="Followed Hyperlink" xfId="44789" builtinId="9" hidden="1"/>
    <cellStyle name="Followed Hyperlink" xfId="44798" builtinId="9" hidden="1"/>
    <cellStyle name="Followed Hyperlink" xfId="44812" builtinId="9" hidden="1"/>
    <cellStyle name="Followed Hyperlink" xfId="44810" builtinId="9" hidden="1"/>
    <cellStyle name="Followed Hyperlink" xfId="44803" builtinId="9" hidden="1"/>
    <cellStyle name="Followed Hyperlink" xfId="44818" builtinId="9" hidden="1"/>
    <cellStyle name="Followed Hyperlink" xfId="44808" builtinId="9" hidden="1"/>
    <cellStyle name="Followed Hyperlink" xfId="44893" builtinId="9" hidden="1"/>
    <cellStyle name="Followed Hyperlink" xfId="44801" builtinId="9" hidden="1"/>
    <cellStyle name="Followed Hyperlink" xfId="44816" builtinId="9" hidden="1"/>
    <cellStyle name="Followed Hyperlink" xfId="44813" builtinId="9" hidden="1"/>
    <cellStyle name="Followed Hyperlink" xfId="44807" builtinId="9" hidden="1"/>
    <cellStyle name="Followed Hyperlink" xfId="44712" builtinId="9" hidden="1"/>
    <cellStyle name="Followed Hyperlink" xfId="44892" builtinId="9" hidden="1"/>
    <cellStyle name="Followed Hyperlink" xfId="44805" builtinId="9" hidden="1"/>
    <cellStyle name="Followed Hyperlink" xfId="44802" builtinId="9" hidden="1"/>
    <cellStyle name="Followed Hyperlink" xfId="44817" builtinId="9" hidden="1"/>
    <cellStyle name="Followed Hyperlink" xfId="44811" builtinId="9" hidden="1"/>
    <cellStyle name="Followed Hyperlink" xfId="44800" builtinId="9" hidden="1"/>
    <cellStyle name="Followed Hyperlink" xfId="44891" builtinId="9" hidden="1"/>
    <cellStyle name="Followed Hyperlink" xfId="44809" builtinId="9" hidden="1"/>
    <cellStyle name="Followed Hyperlink" xfId="44806" builtinId="9" hidden="1"/>
    <cellStyle name="Followed Hyperlink" xfId="44799" builtinId="9" hidden="1"/>
    <cellStyle name="Followed Hyperlink" xfId="44814" builtinId="9" hidden="1"/>
    <cellStyle name="Followed Hyperlink" xfId="44804" builtinId="9" hidden="1"/>
    <cellStyle name="Followed Hyperlink" xfId="44894" builtinId="9" hidden="1"/>
    <cellStyle name="Followed Hyperlink" xfId="44895" builtinId="9" hidden="1"/>
    <cellStyle name="Followed Hyperlink" xfId="44896" builtinId="9" hidden="1"/>
    <cellStyle name="Followed Hyperlink" xfId="44897" builtinId="9" hidden="1"/>
    <cellStyle name="Followed Hyperlink" xfId="44898" builtinId="9" hidden="1"/>
    <cellStyle name="Followed Hyperlink" xfId="44899" builtinId="9" hidden="1"/>
    <cellStyle name="Followed Hyperlink" xfId="44900" builtinId="9" hidden="1"/>
    <cellStyle name="Followed Hyperlink" xfId="44901" builtinId="9" hidden="1"/>
    <cellStyle name="Followed Hyperlink" xfId="44902" builtinId="9" hidden="1"/>
    <cellStyle name="Followed Hyperlink" xfId="44903" builtinId="9" hidden="1"/>
    <cellStyle name="Followed Hyperlink" xfId="44904" builtinId="9" hidden="1"/>
    <cellStyle name="Followed Hyperlink" xfId="44905" builtinId="9" hidden="1"/>
    <cellStyle name="Followed Hyperlink" xfId="44906" builtinId="9" hidden="1"/>
    <cellStyle name="Followed Hyperlink" xfId="44907" builtinId="9" hidden="1"/>
    <cellStyle name="Followed Hyperlink" xfId="44908" builtinId="9" hidden="1"/>
    <cellStyle name="Followed Hyperlink" xfId="44909" builtinId="9" hidden="1"/>
    <cellStyle name="Followed Hyperlink" xfId="44910" builtinId="9" hidden="1"/>
    <cellStyle name="Followed Hyperlink" xfId="44911" builtinId="9" hidden="1"/>
    <cellStyle name="Followed Hyperlink" xfId="44912" builtinId="9" hidden="1"/>
    <cellStyle name="Followed Hyperlink" xfId="44913" builtinId="9" hidden="1"/>
    <cellStyle name="Followed Hyperlink" xfId="44914" builtinId="9" hidden="1"/>
    <cellStyle name="Followed Hyperlink" xfId="44915" builtinId="9" hidden="1"/>
    <cellStyle name="Followed Hyperlink" xfId="44916" builtinId="9" hidden="1"/>
    <cellStyle name="Followed Hyperlink" xfId="44917" builtinId="9" hidden="1"/>
    <cellStyle name="Followed Hyperlink" xfId="44918" builtinId="9" hidden="1"/>
    <cellStyle name="Followed Hyperlink" xfId="44919" builtinId="9" hidden="1"/>
    <cellStyle name="Followed Hyperlink" xfId="44920" builtinId="9" hidden="1"/>
    <cellStyle name="Followed Hyperlink" xfId="44921" builtinId="9" hidden="1"/>
    <cellStyle name="Followed Hyperlink" xfId="44922" builtinId="9" hidden="1"/>
    <cellStyle name="Followed Hyperlink" xfId="44923" builtinId="9" hidden="1"/>
    <cellStyle name="Followed Hyperlink" xfId="44924" builtinId="9" hidden="1"/>
    <cellStyle name="Followed Hyperlink" xfId="44925" builtinId="9" hidden="1"/>
    <cellStyle name="Followed Hyperlink" xfId="44926" builtinId="9" hidden="1"/>
    <cellStyle name="Followed Hyperlink" xfId="44927" builtinId="9" hidden="1"/>
    <cellStyle name="Followed Hyperlink" xfId="44932" builtinId="9" hidden="1"/>
    <cellStyle name="Followed Hyperlink" xfId="44933" builtinId="9" hidden="1"/>
    <cellStyle name="Followed Hyperlink" xfId="44934" builtinId="9" hidden="1"/>
    <cellStyle name="Followed Hyperlink" xfId="44935" builtinId="9" hidden="1"/>
    <cellStyle name="Followed Hyperlink" xfId="44936" builtinId="9" hidden="1"/>
    <cellStyle name="Followed Hyperlink" xfId="44937" builtinId="9" hidden="1"/>
    <cellStyle name="Followed Hyperlink" xfId="44938" builtinId="9" hidden="1"/>
    <cellStyle name="Followed Hyperlink" xfId="44939" builtinId="9" hidden="1"/>
    <cellStyle name="Followed Hyperlink" xfId="44940" builtinId="9" hidden="1"/>
    <cellStyle name="Followed Hyperlink" xfId="44941" builtinId="9" hidden="1"/>
    <cellStyle name="Followed Hyperlink" xfId="44942" builtinId="9" hidden="1"/>
    <cellStyle name="Followed Hyperlink" xfId="44943" builtinId="9" hidden="1"/>
    <cellStyle name="Followed Hyperlink" xfId="44944" builtinId="9" hidden="1"/>
    <cellStyle name="Followed Hyperlink" xfId="44945" builtinId="9" hidden="1"/>
    <cellStyle name="Followed Hyperlink" xfId="44946" builtinId="9" hidden="1"/>
    <cellStyle name="Followed Hyperlink" xfId="44947" builtinId="9" hidden="1"/>
    <cellStyle name="Followed Hyperlink" xfId="44948" builtinId="9" hidden="1"/>
    <cellStyle name="Followed Hyperlink" xfId="44949" builtinId="9" hidden="1"/>
    <cellStyle name="Followed Hyperlink" xfId="44950" builtinId="9" hidden="1"/>
    <cellStyle name="Followed Hyperlink" xfId="44951" builtinId="9" hidden="1"/>
    <cellStyle name="Followed Hyperlink" xfId="44952" builtinId="9" hidden="1"/>
    <cellStyle name="Followed Hyperlink" xfId="44953" builtinId="9" hidden="1"/>
    <cellStyle name="Followed Hyperlink" xfId="44954" builtinId="9" hidden="1"/>
    <cellStyle name="Followed Hyperlink" xfId="44955" builtinId="9" hidden="1"/>
    <cellStyle name="Followed Hyperlink" xfId="44956" builtinId="9" hidden="1"/>
    <cellStyle name="Followed Hyperlink" xfId="44957" builtinId="9" hidden="1"/>
    <cellStyle name="Followed Hyperlink" xfId="44958" builtinId="9" hidden="1"/>
    <cellStyle name="Followed Hyperlink" xfId="44959" builtinId="9" hidden="1"/>
    <cellStyle name="Followed Hyperlink" xfId="44960" builtinId="9" hidden="1"/>
    <cellStyle name="Followed Hyperlink" xfId="44961" builtinId="9" hidden="1"/>
    <cellStyle name="Followed Hyperlink" xfId="44962" builtinId="9" hidden="1"/>
    <cellStyle name="Followed Hyperlink" xfId="44963" builtinId="9" hidden="1"/>
    <cellStyle name="Followed Hyperlink" xfId="44964" builtinId="9" hidden="1"/>
    <cellStyle name="Followed Hyperlink" xfId="44965" builtinId="9" hidden="1"/>
    <cellStyle name="Followed Hyperlink" xfId="44966" builtinId="9" hidden="1"/>
    <cellStyle name="Followed Hyperlink" xfId="44967" builtinId="9" hidden="1"/>
    <cellStyle name="Followed Hyperlink" xfId="44968" builtinId="9" hidden="1"/>
    <cellStyle name="Followed Hyperlink" xfId="44969" builtinId="9" hidden="1"/>
    <cellStyle name="Followed Hyperlink" xfId="44970" builtinId="9" hidden="1"/>
    <cellStyle name="Followed Hyperlink" xfId="44971" builtinId="9" hidden="1"/>
    <cellStyle name="Followed Hyperlink" xfId="44972" builtinId="9" hidden="1"/>
    <cellStyle name="Followed Hyperlink" xfId="44973" builtinId="9" hidden="1"/>
    <cellStyle name="Followed Hyperlink" xfId="44974" builtinId="9" hidden="1"/>
    <cellStyle name="Followed Hyperlink" xfId="44975" builtinId="9" hidden="1"/>
    <cellStyle name="Followed Hyperlink" xfId="44976" builtinId="9" hidden="1"/>
    <cellStyle name="Followed Hyperlink" xfId="44977" builtinId="9" hidden="1"/>
    <cellStyle name="Followed Hyperlink" xfId="44978" builtinId="9" hidden="1"/>
    <cellStyle name="Followed Hyperlink" xfId="44979" builtinId="9" hidden="1"/>
    <cellStyle name="Followed Hyperlink" xfId="44980" builtinId="9" hidden="1"/>
    <cellStyle name="Followed Hyperlink" xfId="44981" builtinId="9" hidden="1"/>
    <cellStyle name="Followed Hyperlink" xfId="44982" builtinId="9" hidden="1"/>
    <cellStyle name="Followed Hyperlink" xfId="44983" builtinId="9" hidden="1"/>
    <cellStyle name="Followed Hyperlink" xfId="44984" builtinId="9" hidden="1"/>
    <cellStyle name="Followed Hyperlink" xfId="44985" builtinId="9" hidden="1"/>
    <cellStyle name="Followed Hyperlink" xfId="44986" builtinId="9" hidden="1"/>
    <cellStyle name="Followed Hyperlink" xfId="44987" builtinId="9" hidden="1"/>
    <cellStyle name="Followed Hyperlink" xfId="44988" builtinId="9" hidden="1"/>
    <cellStyle name="Followed Hyperlink" xfId="44989" builtinId="9" hidden="1"/>
    <cellStyle name="Followed Hyperlink" xfId="44991" builtinId="9" hidden="1"/>
    <cellStyle name="Followed Hyperlink" xfId="44992" builtinId="9" hidden="1"/>
    <cellStyle name="Followed Hyperlink" xfId="44993" builtinId="9" hidden="1"/>
    <cellStyle name="Followed Hyperlink" xfId="44994" builtinId="9" hidden="1"/>
    <cellStyle name="Followed Hyperlink" xfId="44995" builtinId="9" hidden="1"/>
    <cellStyle name="Followed Hyperlink" xfId="44996" builtinId="9" hidden="1"/>
    <cellStyle name="Followed Hyperlink" xfId="44997" builtinId="9" hidden="1"/>
    <cellStyle name="Followed Hyperlink" xfId="44998" builtinId="9" hidden="1"/>
    <cellStyle name="Followed Hyperlink" xfId="44999" builtinId="9" hidden="1"/>
    <cellStyle name="Followed Hyperlink" xfId="45000" builtinId="9" hidden="1"/>
    <cellStyle name="Followed Hyperlink" xfId="45001" builtinId="9" hidden="1"/>
    <cellStyle name="Followed Hyperlink" xfId="45002" builtinId="9" hidden="1"/>
    <cellStyle name="Followed Hyperlink" xfId="45003" builtinId="9" hidden="1"/>
    <cellStyle name="Followed Hyperlink" xfId="45004" builtinId="9" hidden="1"/>
    <cellStyle name="Followed Hyperlink" xfId="45019" builtinId="9" hidden="1"/>
    <cellStyle name="Followed Hyperlink" xfId="45040" builtinId="9" hidden="1"/>
    <cellStyle name="Followed Hyperlink" xfId="45041" builtinId="9" hidden="1"/>
    <cellStyle name="Followed Hyperlink" xfId="45042" builtinId="9" hidden="1"/>
    <cellStyle name="Followed Hyperlink" xfId="45043" builtinId="9" hidden="1"/>
    <cellStyle name="Followed Hyperlink" xfId="45044" builtinId="9" hidden="1"/>
    <cellStyle name="Followed Hyperlink" xfId="45045" builtinId="9" hidden="1"/>
    <cellStyle name="Followed Hyperlink" xfId="45046" builtinId="9" hidden="1"/>
    <cellStyle name="Followed Hyperlink" xfId="45047" builtinId="9" hidden="1"/>
    <cellStyle name="Followed Hyperlink" xfId="45048" builtinId="9" hidden="1"/>
    <cellStyle name="Followed Hyperlink" xfId="45049" builtinId="9" hidden="1"/>
    <cellStyle name="Followed Hyperlink" xfId="45050" builtinId="9" hidden="1"/>
    <cellStyle name="Followed Hyperlink" xfId="45051" builtinId="9" hidden="1"/>
    <cellStyle name="Followed Hyperlink" xfId="45052" builtinId="9" hidden="1"/>
    <cellStyle name="Followed Hyperlink" xfId="45053" builtinId="9" hidden="1"/>
    <cellStyle name="Followed Hyperlink" xfId="45054" builtinId="9" hidden="1"/>
    <cellStyle name="Followed Hyperlink" xfId="45055" builtinId="9" hidden="1"/>
    <cellStyle name="Followed Hyperlink" xfId="45056" builtinId="9" hidden="1"/>
    <cellStyle name="Followed Hyperlink" xfId="45057" builtinId="9" hidden="1"/>
    <cellStyle name="Followed Hyperlink" xfId="45058" builtinId="9" hidden="1"/>
    <cellStyle name="Followed Hyperlink" xfId="45059" builtinId="9" hidden="1"/>
    <cellStyle name="Followed Hyperlink" xfId="45060" builtinId="9" hidden="1"/>
    <cellStyle name="Followed Hyperlink" xfId="45061" builtinId="9" hidden="1"/>
    <cellStyle name="Followed Hyperlink" xfId="45062" builtinId="9" hidden="1"/>
    <cellStyle name="Followed Hyperlink" xfId="45063" builtinId="9" hidden="1"/>
    <cellStyle name="Followed Hyperlink" xfId="45064" builtinId="9" hidden="1"/>
    <cellStyle name="Followed Hyperlink" xfId="45065" builtinId="9" hidden="1"/>
    <cellStyle name="Followed Hyperlink" xfId="45066" builtinId="9" hidden="1"/>
    <cellStyle name="Followed Hyperlink" xfId="45067" builtinId="9" hidden="1"/>
    <cellStyle name="Followed Hyperlink" xfId="45068" builtinId="9" hidden="1"/>
    <cellStyle name="Followed Hyperlink" xfId="45069" builtinId="9" hidden="1"/>
    <cellStyle name="Followed Hyperlink" xfId="45070" builtinId="9" hidden="1"/>
    <cellStyle name="Followed Hyperlink" xfId="45071" builtinId="9" hidden="1"/>
    <cellStyle name="Followed Hyperlink" xfId="45072" builtinId="9" hidden="1"/>
    <cellStyle name="Followed Hyperlink" xfId="45073" builtinId="9" hidden="1"/>
    <cellStyle name="Followed Hyperlink" xfId="45074" builtinId="9" hidden="1"/>
    <cellStyle name="Followed Hyperlink" xfId="45075" builtinId="9" hidden="1"/>
    <cellStyle name="Followed Hyperlink" xfId="45076" builtinId="9" hidden="1"/>
    <cellStyle name="Followed Hyperlink" xfId="45077" builtinId="9" hidden="1"/>
    <cellStyle name="Followed Hyperlink" xfId="45078" builtinId="9" hidden="1"/>
    <cellStyle name="Followed Hyperlink" xfId="45079" builtinId="9" hidden="1"/>
    <cellStyle name="Followed Hyperlink" xfId="45080" builtinId="9" hidden="1"/>
    <cellStyle name="Followed Hyperlink" xfId="45081" builtinId="9" hidden="1"/>
    <cellStyle name="Followed Hyperlink" xfId="45082" builtinId="9" hidden="1"/>
    <cellStyle name="Followed Hyperlink" xfId="45083" builtinId="9" hidden="1"/>
    <cellStyle name="Followed Hyperlink" xfId="45084" builtinId="9" hidden="1"/>
    <cellStyle name="Followed Hyperlink" xfId="45085" builtinId="9" hidden="1"/>
    <cellStyle name="Followed Hyperlink" xfId="45086" builtinId="9" hidden="1"/>
    <cellStyle name="Followed Hyperlink" xfId="45087" builtinId="9" hidden="1"/>
    <cellStyle name="Followed Hyperlink" xfId="45088" builtinId="9" hidden="1"/>
    <cellStyle name="Followed Hyperlink" xfId="45089" builtinId="9" hidden="1"/>
    <cellStyle name="Followed Hyperlink" xfId="45090" builtinId="9" hidden="1"/>
    <cellStyle name="Followed Hyperlink" xfId="45091" builtinId="9" hidden="1"/>
    <cellStyle name="Followed Hyperlink" xfId="45092" builtinId="9" hidden="1"/>
    <cellStyle name="Followed Hyperlink" xfId="45093" builtinId="9" hidden="1"/>
    <cellStyle name="Followed Hyperlink" xfId="45094" builtinId="9" hidden="1"/>
    <cellStyle name="Followed Hyperlink" xfId="45095" builtinId="9" hidden="1"/>
    <cellStyle name="Followed Hyperlink" xfId="45096" builtinId="9" hidden="1"/>
    <cellStyle name="Followed Hyperlink" xfId="45097" builtinId="9" hidden="1"/>
    <cellStyle name="Followed Hyperlink" xfId="45098" builtinId="9" hidden="1"/>
    <cellStyle name="Followed Hyperlink" xfId="45099" builtinId="9" hidden="1"/>
    <cellStyle name="Followed Hyperlink" xfId="45100" builtinId="9" hidden="1"/>
    <cellStyle name="Followed Hyperlink" xfId="45101" builtinId="9" hidden="1"/>
    <cellStyle name="Followed Hyperlink" xfId="45102" builtinId="9" hidden="1"/>
    <cellStyle name="Followed Hyperlink" xfId="45103" builtinId="9" hidden="1"/>
    <cellStyle name="Followed Hyperlink" xfId="45104" builtinId="9" hidden="1"/>
    <cellStyle name="Followed Hyperlink" xfId="45105" builtinId="9" hidden="1"/>
    <cellStyle name="Followed Hyperlink" xfId="45106" builtinId="9" hidden="1"/>
    <cellStyle name="Followed Hyperlink" xfId="45107" builtinId="9" hidden="1"/>
    <cellStyle name="Followed Hyperlink" xfId="45108" builtinId="9" hidden="1"/>
    <cellStyle name="Followed Hyperlink" xfId="45109" builtinId="9" hidden="1"/>
    <cellStyle name="Followed Hyperlink" xfId="45110" builtinId="9" hidden="1"/>
    <cellStyle name="Followed Hyperlink" xfId="45111" builtinId="9" hidden="1"/>
    <cellStyle name="Followed Hyperlink" xfId="45112" builtinId="9" hidden="1"/>
    <cellStyle name="Followed Hyperlink" xfId="45113" builtinId="9" hidden="1"/>
    <cellStyle name="Followed Hyperlink" xfId="45114" builtinId="9" hidden="1"/>
    <cellStyle name="Followed Hyperlink" xfId="45115" builtinId="9" hidden="1"/>
    <cellStyle name="Followed Hyperlink" xfId="45116" builtinId="9" hidden="1"/>
    <cellStyle name="Followed Hyperlink" xfId="45117" builtinId="9" hidden="1"/>
    <cellStyle name="Followed Hyperlink" xfId="45118" builtinId="9" hidden="1"/>
    <cellStyle name="Followed Hyperlink" xfId="45119" builtinId="9" hidden="1"/>
    <cellStyle name="Followed Hyperlink" xfId="45120" builtinId="9" hidden="1"/>
    <cellStyle name="Followed Hyperlink" xfId="45121" builtinId="9" hidden="1"/>
    <cellStyle name="Followed Hyperlink" xfId="45122" builtinId="9" hidden="1"/>
    <cellStyle name="Followed Hyperlink" xfId="45123" builtinId="9" hidden="1"/>
    <cellStyle name="Followed Hyperlink" xfId="45124" builtinId="9" hidden="1"/>
    <cellStyle name="Followed Hyperlink" xfId="45125" builtinId="9" hidden="1"/>
    <cellStyle name="Followed Hyperlink" xfId="45126" builtinId="9" hidden="1"/>
    <cellStyle name="Followed Hyperlink" xfId="45127" builtinId="9" hidden="1"/>
    <cellStyle name="Followed Hyperlink" xfId="45128" builtinId="9" hidden="1"/>
    <cellStyle name="Followed Hyperlink" xfId="45129" builtinId="9" hidden="1"/>
    <cellStyle name="Followed Hyperlink" xfId="45130" builtinId="9" hidden="1"/>
    <cellStyle name="Followed Hyperlink" xfId="45131" builtinId="9" hidden="1"/>
    <cellStyle name="Followed Hyperlink" xfId="45132" builtinId="9" hidden="1"/>
    <cellStyle name="Followed Hyperlink" xfId="45133" builtinId="9" hidden="1"/>
    <cellStyle name="Followed Hyperlink" xfId="45134" builtinId="9" hidden="1"/>
    <cellStyle name="Followed Hyperlink" xfId="45135" builtinId="9" hidden="1"/>
    <cellStyle name="Followed Hyperlink" xfId="45136" builtinId="9" hidden="1"/>
    <cellStyle name="Followed Hyperlink" xfId="45137" builtinId="9" hidden="1"/>
    <cellStyle name="Followed Hyperlink" xfId="45138" builtinId="9" hidden="1"/>
    <cellStyle name="Followed Hyperlink" xfId="45139" builtinId="9" hidden="1"/>
    <cellStyle name="Followed Hyperlink" xfId="45140" builtinId="9" hidden="1"/>
    <cellStyle name="Followed Hyperlink" xfId="45141" builtinId="9" hidden="1"/>
    <cellStyle name="Followed Hyperlink" xfId="45142" builtinId="9" hidden="1"/>
    <cellStyle name="Followed Hyperlink" xfId="45143" builtinId="9" hidden="1"/>
    <cellStyle name="Followed Hyperlink" xfId="45144" builtinId="9" hidden="1"/>
    <cellStyle name="Followed Hyperlink" xfId="45145" builtinId="9" hidden="1"/>
    <cellStyle name="Followed Hyperlink" xfId="45146" builtinId="9" hidden="1"/>
    <cellStyle name="Followed Hyperlink" xfId="45147" builtinId="9" hidden="1"/>
    <cellStyle name="Followed Hyperlink" xfId="45148" builtinId="9" hidden="1"/>
    <cellStyle name="Followed Hyperlink" xfId="45149" builtinId="9" hidden="1"/>
    <cellStyle name="Followed Hyperlink" xfId="45150" builtinId="9" hidden="1"/>
    <cellStyle name="Followed Hyperlink" xfId="45151" builtinId="9" hidden="1"/>
    <cellStyle name="Followed Hyperlink" xfId="45152" builtinId="9" hidden="1"/>
    <cellStyle name="Followed Hyperlink" xfId="45153" builtinId="9" hidden="1"/>
    <cellStyle name="Followed Hyperlink" xfId="45154" builtinId="9" hidden="1"/>
    <cellStyle name="Followed Hyperlink" xfId="45155" builtinId="9" hidden="1"/>
    <cellStyle name="Followed Hyperlink" xfId="45156" builtinId="9" hidden="1"/>
    <cellStyle name="Followed Hyperlink" xfId="45157" builtinId="9" hidden="1"/>
    <cellStyle name="Followed Hyperlink" xfId="45158" builtinId="9" hidden="1"/>
    <cellStyle name="Followed Hyperlink" xfId="45159" builtinId="9" hidden="1"/>
    <cellStyle name="Followed Hyperlink" xfId="45160" builtinId="9" hidden="1"/>
    <cellStyle name="Followed Hyperlink" xfId="45161" builtinId="9" hidden="1"/>
    <cellStyle name="Followed Hyperlink" xfId="45162" builtinId="9" hidden="1"/>
    <cellStyle name="Followed Hyperlink" xfId="45163" builtinId="9" hidden="1"/>
    <cellStyle name="Followed Hyperlink" xfId="45164" builtinId="9" hidden="1"/>
    <cellStyle name="Followed Hyperlink" xfId="45165" builtinId="9" hidden="1"/>
    <cellStyle name="Followed Hyperlink" xfId="45166" builtinId="9" hidden="1"/>
    <cellStyle name="Followed Hyperlink" xfId="45167" builtinId="9" hidden="1"/>
    <cellStyle name="Followed Hyperlink" xfId="45168" builtinId="9" hidden="1"/>
    <cellStyle name="Followed Hyperlink" xfId="45169" builtinId="9" hidden="1"/>
    <cellStyle name="Followed Hyperlink" xfId="45170" builtinId="9" hidden="1"/>
    <cellStyle name="Followed Hyperlink" xfId="45171" builtinId="9" hidden="1"/>
    <cellStyle name="Followed Hyperlink" xfId="45172" builtinId="9" hidden="1"/>
    <cellStyle name="Followed Hyperlink" xfId="45173" builtinId="9" hidden="1"/>
    <cellStyle name="Followed Hyperlink" xfId="45174" builtinId="9" hidden="1"/>
    <cellStyle name="Followed Hyperlink" xfId="45175" builtinId="9" hidden="1"/>
    <cellStyle name="Followed Hyperlink" xfId="45176" builtinId="9" hidden="1"/>
    <cellStyle name="Followed Hyperlink" xfId="45177" builtinId="9" hidden="1"/>
    <cellStyle name="Followed Hyperlink" xfId="45178" builtinId="9" hidden="1"/>
    <cellStyle name="Followed Hyperlink" xfId="45179" builtinId="9" hidden="1"/>
    <cellStyle name="Followed Hyperlink" xfId="45180" builtinId="9" hidden="1"/>
    <cellStyle name="Followed Hyperlink" xfId="45181" builtinId="9" hidden="1"/>
    <cellStyle name="Followed Hyperlink" xfId="45182" builtinId="9" hidden="1"/>
    <cellStyle name="Followed Hyperlink" xfId="45183" builtinId="9" hidden="1"/>
    <cellStyle name="Followed Hyperlink" xfId="44990" builtinId="9" hidden="1"/>
    <cellStyle name="Followed Hyperlink" xfId="45006" builtinId="9" hidden="1"/>
    <cellStyle name="Followed Hyperlink" xfId="45009" builtinId="9" hidden="1"/>
    <cellStyle name="Followed Hyperlink" xfId="44930" builtinId="9" hidden="1"/>
    <cellStyle name="Followed Hyperlink" xfId="44928" builtinId="9" hidden="1"/>
    <cellStyle name="Followed Hyperlink" xfId="45013" builtinId="9" hidden="1"/>
    <cellStyle name="Followed Hyperlink" xfId="45005" builtinId="9" hidden="1"/>
    <cellStyle name="Followed Hyperlink" xfId="45015" builtinId="9" hidden="1"/>
    <cellStyle name="Followed Hyperlink" xfId="45016" builtinId="9" hidden="1"/>
    <cellStyle name="Followed Hyperlink" xfId="45010" builtinId="9" hidden="1"/>
    <cellStyle name="Followed Hyperlink" xfId="45007" builtinId="9" hidden="1"/>
    <cellStyle name="Followed Hyperlink" xfId="45012" builtinId="9" hidden="1"/>
    <cellStyle name="Followed Hyperlink" xfId="45037" builtinId="9" hidden="1"/>
    <cellStyle name="Followed Hyperlink" xfId="45030" builtinId="9" hidden="1"/>
    <cellStyle name="Followed Hyperlink" xfId="45023" builtinId="9" hidden="1"/>
    <cellStyle name="Followed Hyperlink" xfId="45039" builtinId="9" hidden="1"/>
    <cellStyle name="Followed Hyperlink" xfId="45028" builtinId="9" hidden="1"/>
    <cellStyle name="Followed Hyperlink" xfId="45011" builtinId="9" hidden="1"/>
    <cellStyle name="Followed Hyperlink" xfId="45025" builtinId="9" hidden="1"/>
    <cellStyle name="Followed Hyperlink" xfId="44931" builtinId="9" hidden="1"/>
    <cellStyle name="Followed Hyperlink" xfId="45034" builtinId="9" hidden="1"/>
    <cellStyle name="Followed Hyperlink" xfId="45027" builtinId="9" hidden="1"/>
    <cellStyle name="Followed Hyperlink" xfId="44929" builtinId="9" hidden="1"/>
    <cellStyle name="Followed Hyperlink" xfId="45032" builtinId="9" hidden="1"/>
    <cellStyle name="Followed Hyperlink" xfId="45029" builtinId="9" hidden="1"/>
    <cellStyle name="Followed Hyperlink" xfId="45022" builtinId="9" hidden="1"/>
    <cellStyle name="Followed Hyperlink" xfId="45038" builtinId="9" hidden="1"/>
    <cellStyle name="Followed Hyperlink" xfId="45031" builtinId="9" hidden="1"/>
    <cellStyle name="Followed Hyperlink" xfId="45021" builtinId="9" hidden="1"/>
    <cellStyle name="Followed Hyperlink" xfId="45033" builtinId="9" hidden="1"/>
    <cellStyle name="Followed Hyperlink" xfId="45026" builtinId="9" hidden="1"/>
    <cellStyle name="Followed Hyperlink" xfId="45020" builtinId="9" hidden="1"/>
    <cellStyle name="Followed Hyperlink" xfId="45035" builtinId="9" hidden="1"/>
    <cellStyle name="Followed Hyperlink" xfId="45024" builtinId="9" hidden="1"/>
    <cellStyle name="Followed Hyperlink" xfId="45036" builtinId="9" hidden="1"/>
    <cellStyle name="Followed Hyperlink" xfId="45184" builtinId="9" hidden="1"/>
    <cellStyle name="Followed Hyperlink" xfId="45185" builtinId="9" hidden="1"/>
    <cellStyle name="Followed Hyperlink" xfId="45186" builtinId="9" hidden="1"/>
    <cellStyle name="Followed Hyperlink" xfId="45187" builtinId="9" hidden="1"/>
    <cellStyle name="Followed Hyperlink" xfId="45188" builtinId="9" hidden="1"/>
    <cellStyle name="Followed Hyperlink" xfId="45189" builtinId="9" hidden="1"/>
    <cellStyle name="Followed Hyperlink" xfId="45190" builtinId="9" hidden="1"/>
    <cellStyle name="Followed Hyperlink" xfId="45191" builtinId="9" hidden="1"/>
    <cellStyle name="Followed Hyperlink" xfId="45192" builtinId="9" hidden="1"/>
    <cellStyle name="Followed Hyperlink" xfId="45193" builtinId="9" hidden="1"/>
    <cellStyle name="Followed Hyperlink" xfId="45194" builtinId="9" hidden="1"/>
    <cellStyle name="Followed Hyperlink" xfId="45195" builtinId="9" hidden="1"/>
    <cellStyle name="Followed Hyperlink" xfId="45196" builtinId="9" hidden="1"/>
    <cellStyle name="Followed Hyperlink" xfId="45197" builtinId="9" hidden="1"/>
    <cellStyle name="Followed Hyperlink" xfId="45198" builtinId="9" hidden="1"/>
    <cellStyle name="Followed Hyperlink" xfId="45199" builtinId="9" hidden="1"/>
    <cellStyle name="Followed Hyperlink" xfId="45200" builtinId="9" hidden="1"/>
    <cellStyle name="Followed Hyperlink" xfId="45201" builtinId="9" hidden="1"/>
    <cellStyle name="Followed Hyperlink" xfId="45202" builtinId="9" hidden="1"/>
    <cellStyle name="Followed Hyperlink" xfId="45203" builtinId="9" hidden="1"/>
    <cellStyle name="Followed Hyperlink" xfId="45204" builtinId="9" hidden="1"/>
    <cellStyle name="Followed Hyperlink" xfId="45205" builtinId="9" hidden="1"/>
    <cellStyle name="Followed Hyperlink" xfId="45207" builtinId="9" hidden="1"/>
    <cellStyle name="Followed Hyperlink" xfId="45208" builtinId="9" hidden="1"/>
    <cellStyle name="Followed Hyperlink" xfId="45209" builtinId="9" hidden="1"/>
    <cellStyle name="Followed Hyperlink" xfId="45210" builtinId="9" hidden="1"/>
    <cellStyle name="Followed Hyperlink" xfId="45211" builtinId="9" hidden="1"/>
    <cellStyle name="Followed Hyperlink" xfId="45212" builtinId="9" hidden="1"/>
    <cellStyle name="Followed Hyperlink" xfId="45213" builtinId="9" hidden="1"/>
    <cellStyle name="Followed Hyperlink" xfId="45214" builtinId="9" hidden="1"/>
    <cellStyle name="Followed Hyperlink" xfId="45215" builtinId="9" hidden="1"/>
    <cellStyle name="Followed Hyperlink" xfId="45216" builtinId="9" hidden="1"/>
    <cellStyle name="Followed Hyperlink" xfId="45217" builtinId="9" hidden="1"/>
    <cellStyle name="Followed Hyperlink" xfId="45218" builtinId="9" hidden="1"/>
    <cellStyle name="Followed Hyperlink" xfId="45219" builtinId="9" hidden="1"/>
    <cellStyle name="Followed Hyperlink" xfId="45220" builtinId="9" hidden="1"/>
    <cellStyle name="Followed Hyperlink" xfId="45255" builtinId="9" hidden="1"/>
    <cellStyle name="Followed Hyperlink" xfId="45254" builtinId="9" hidden="1"/>
    <cellStyle name="Followed Hyperlink" xfId="45017" builtinId="9" hidden="1"/>
    <cellStyle name="Followed Hyperlink" xfId="45018" builtinId="9" hidden="1"/>
    <cellStyle name="Followed Hyperlink" xfId="45229" builtinId="9" hidden="1"/>
    <cellStyle name="Followed Hyperlink" xfId="45227" builtinId="9" hidden="1"/>
    <cellStyle name="Followed Hyperlink" xfId="45206" builtinId="9" hidden="1"/>
    <cellStyle name="Followed Hyperlink" xfId="45224" builtinId="9" hidden="1"/>
    <cellStyle name="Followed Hyperlink" xfId="45223" builtinId="9" hidden="1"/>
    <cellStyle name="Followed Hyperlink" xfId="45222" builtinId="9" hidden="1"/>
    <cellStyle name="Followed Hyperlink" xfId="45221" builtinId="9" hidden="1"/>
    <cellStyle name="Followed Hyperlink" xfId="45225" builtinId="9" hidden="1"/>
    <cellStyle name="Followed Hyperlink" xfId="45231" builtinId="9" hidden="1"/>
    <cellStyle name="Followed Hyperlink" xfId="45230" builtinId="9" hidden="1"/>
    <cellStyle name="Followed Hyperlink" xfId="45228" builtinId="9" hidden="1"/>
    <cellStyle name="Followed Hyperlink" xfId="45226" builtinId="9" hidden="1"/>
    <cellStyle name="Followed Hyperlink" xfId="45250" builtinId="9" hidden="1"/>
    <cellStyle name="Followed Hyperlink" xfId="45246" builtinId="9" hidden="1"/>
    <cellStyle name="Followed Hyperlink" xfId="45242" builtinId="9" hidden="1"/>
    <cellStyle name="Followed Hyperlink" xfId="45238" builtinId="9" hidden="1"/>
    <cellStyle name="Followed Hyperlink" xfId="45234" builtinId="9" hidden="1"/>
    <cellStyle name="Followed Hyperlink" xfId="45014" builtinId="9" hidden="1"/>
    <cellStyle name="Followed Hyperlink" xfId="45253" builtinId="9" hidden="1"/>
    <cellStyle name="Followed Hyperlink" xfId="45249" builtinId="9" hidden="1"/>
    <cellStyle name="Followed Hyperlink" xfId="45245" builtinId="9" hidden="1"/>
    <cellStyle name="Followed Hyperlink" xfId="45241" builtinId="9" hidden="1"/>
    <cellStyle name="Followed Hyperlink" xfId="45237" builtinId="9" hidden="1"/>
    <cellStyle name="Followed Hyperlink" xfId="45233" builtinId="9" hidden="1"/>
    <cellStyle name="Followed Hyperlink" xfId="45252" builtinId="9" hidden="1"/>
    <cellStyle name="Followed Hyperlink" xfId="45248" builtinId="9" hidden="1"/>
    <cellStyle name="Followed Hyperlink" xfId="45244" builtinId="9" hidden="1"/>
    <cellStyle name="Followed Hyperlink" xfId="45240" builtinId="9" hidden="1"/>
    <cellStyle name="Followed Hyperlink" xfId="45236" builtinId="9" hidden="1"/>
    <cellStyle name="Followed Hyperlink" xfId="45256" builtinId="9" hidden="1"/>
    <cellStyle name="Followed Hyperlink" xfId="45008" builtinId="9" hidden="1"/>
    <cellStyle name="Followed Hyperlink" xfId="45251" builtinId="9" hidden="1"/>
    <cellStyle name="Followed Hyperlink" xfId="45247" builtinId="9" hidden="1"/>
    <cellStyle name="Followed Hyperlink" xfId="45243" builtinId="9" hidden="1"/>
    <cellStyle name="Followed Hyperlink" xfId="45239" builtinId="9" hidden="1"/>
    <cellStyle name="Followed Hyperlink" xfId="45235" builtinId="9" hidden="1"/>
    <cellStyle name="Followed Hyperlink" xfId="45232" builtinId="9" hidden="1"/>
    <cellStyle name="Followed Hyperlink" xfId="45257" builtinId="9" hidden="1"/>
    <cellStyle name="Followed Hyperlink" xfId="45258" builtinId="9" hidden="1"/>
    <cellStyle name="Followed Hyperlink" xfId="45259" builtinId="9" hidden="1"/>
    <cellStyle name="Followed Hyperlink" xfId="45260" builtinId="9" hidden="1"/>
    <cellStyle name="Followed Hyperlink" xfId="45261" builtinId="9" hidden="1"/>
    <cellStyle name="Followed Hyperlink" xfId="45262" builtinId="9" hidden="1"/>
    <cellStyle name="Followed Hyperlink" xfId="45263" builtinId="9" hidden="1"/>
    <cellStyle name="Followed Hyperlink" xfId="45264" builtinId="9" hidden="1"/>
    <cellStyle name="Followed Hyperlink" xfId="45265" builtinId="9" hidden="1"/>
    <cellStyle name="Followed Hyperlink" xfId="45266" builtinId="9" hidden="1"/>
    <cellStyle name="Followed Hyperlink" xfId="45267" builtinId="9" hidden="1"/>
    <cellStyle name="Followed Hyperlink" xfId="45268" builtinId="9" hidden="1"/>
    <cellStyle name="Followed Hyperlink" xfId="45269" builtinId="9" hidden="1"/>
    <cellStyle name="Followed Hyperlink" xfId="45270" builtinId="9" hidden="1"/>
    <cellStyle name="Followed Hyperlink" xfId="45271" builtinId="9" hidden="1"/>
    <cellStyle name="Followed Hyperlink" xfId="45272" builtinId="9" hidden="1"/>
    <cellStyle name="Followed Hyperlink" xfId="45273" builtinId="9" hidden="1"/>
    <cellStyle name="Followed Hyperlink" xfId="45274" builtinId="9" hidden="1"/>
    <cellStyle name="Followed Hyperlink" xfId="45275" builtinId="9" hidden="1"/>
    <cellStyle name="Followed Hyperlink" xfId="45276" builtinId="9" hidden="1"/>
    <cellStyle name="Followed Hyperlink" xfId="45277" builtinId="9" hidden="1"/>
    <cellStyle name="Followed Hyperlink" xfId="45278" builtinId="9" hidden="1"/>
    <cellStyle name="Followed Hyperlink" xfId="45279" builtinId="9" hidden="1"/>
    <cellStyle name="Followed Hyperlink" xfId="45280" builtinId="9" hidden="1"/>
    <cellStyle name="Followed Hyperlink" xfId="45281" builtinId="9" hidden="1"/>
    <cellStyle name="Followed Hyperlink" xfId="45282" builtinId="9" hidden="1"/>
    <cellStyle name="Followed Hyperlink" xfId="45283" builtinId="9" hidden="1"/>
    <cellStyle name="Followed Hyperlink" xfId="45284" builtinId="9" hidden="1"/>
    <cellStyle name="Followed Hyperlink" xfId="45285" builtinId="9" hidden="1"/>
    <cellStyle name="Followed Hyperlink" xfId="45286" builtinId="9" hidden="1"/>
    <cellStyle name="Followed Hyperlink" xfId="45287" builtinId="9" hidden="1"/>
    <cellStyle name="Followed Hyperlink" xfId="45290" builtinId="9" hidden="1"/>
    <cellStyle name="Followed Hyperlink" xfId="45291" builtinId="9" hidden="1"/>
    <cellStyle name="Followed Hyperlink" xfId="45292" builtinId="9" hidden="1"/>
    <cellStyle name="Followed Hyperlink" xfId="45293" builtinId="9" hidden="1"/>
    <cellStyle name="Followed Hyperlink" xfId="45294" builtinId="9" hidden="1"/>
    <cellStyle name="Followed Hyperlink" xfId="45295" builtinId="9" hidden="1"/>
    <cellStyle name="Followed Hyperlink" xfId="45296" builtinId="9" hidden="1"/>
    <cellStyle name="Followed Hyperlink" xfId="45297" builtinId="9" hidden="1"/>
    <cellStyle name="Followed Hyperlink" xfId="45298" builtinId="9" hidden="1"/>
    <cellStyle name="Followed Hyperlink" xfId="45299" builtinId="9" hidden="1"/>
    <cellStyle name="Followed Hyperlink" xfId="45300" builtinId="9" hidden="1"/>
    <cellStyle name="Followed Hyperlink" xfId="45301" builtinId="9" hidden="1"/>
    <cellStyle name="Followed Hyperlink" xfId="45302" builtinId="9" hidden="1"/>
    <cellStyle name="Followed Hyperlink" xfId="45303" builtinId="9" hidden="1"/>
    <cellStyle name="Followed Hyperlink" xfId="45304" builtinId="9" hidden="1"/>
    <cellStyle name="Followed Hyperlink" xfId="45305" builtinId="9" hidden="1"/>
    <cellStyle name="Followed Hyperlink" xfId="45306" builtinId="9" hidden="1"/>
    <cellStyle name="Followed Hyperlink" xfId="45307" builtinId="9" hidden="1"/>
    <cellStyle name="Followed Hyperlink" xfId="45308" builtinId="9" hidden="1"/>
    <cellStyle name="Followed Hyperlink" xfId="45309" builtinId="9" hidden="1"/>
    <cellStyle name="Followed Hyperlink" xfId="45310" builtinId="9" hidden="1"/>
    <cellStyle name="Followed Hyperlink" xfId="45311" builtinId="9" hidden="1"/>
    <cellStyle name="Followed Hyperlink" xfId="45312" builtinId="9" hidden="1"/>
    <cellStyle name="Followed Hyperlink" xfId="45313" builtinId="9" hidden="1"/>
    <cellStyle name="Followed Hyperlink" xfId="45314" builtinId="9" hidden="1"/>
    <cellStyle name="Followed Hyperlink" xfId="45315" builtinId="9" hidden="1"/>
    <cellStyle name="Followed Hyperlink" xfId="45316" builtinId="9" hidden="1"/>
    <cellStyle name="Followed Hyperlink" xfId="45317" builtinId="9" hidden="1"/>
    <cellStyle name="Followed Hyperlink" xfId="45318" builtinId="9" hidden="1"/>
    <cellStyle name="Followed Hyperlink" xfId="45319" builtinId="9" hidden="1"/>
    <cellStyle name="Followed Hyperlink" xfId="45320" builtinId="9" hidden="1"/>
    <cellStyle name="Followed Hyperlink" xfId="45321" builtinId="9" hidden="1"/>
    <cellStyle name="Followed Hyperlink" xfId="45322" builtinId="9" hidden="1"/>
    <cellStyle name="Followed Hyperlink" xfId="45323" builtinId="9" hidden="1"/>
    <cellStyle name="Followed Hyperlink" xfId="45324" builtinId="9" hidden="1"/>
    <cellStyle name="Followed Hyperlink" xfId="45325" builtinId="9" hidden="1"/>
    <cellStyle name="Followed Hyperlink" xfId="45326" builtinId="9" hidden="1"/>
    <cellStyle name="Followed Hyperlink" xfId="45327" builtinId="9" hidden="1"/>
    <cellStyle name="Followed Hyperlink" xfId="45328" builtinId="9" hidden="1"/>
    <cellStyle name="Followed Hyperlink" xfId="45329" builtinId="9" hidden="1"/>
    <cellStyle name="Followed Hyperlink" xfId="45330" builtinId="9" hidden="1"/>
    <cellStyle name="Followed Hyperlink" xfId="45331" builtinId="9" hidden="1"/>
    <cellStyle name="Followed Hyperlink" xfId="45332" builtinId="9" hidden="1"/>
    <cellStyle name="Followed Hyperlink" xfId="45333" builtinId="9" hidden="1"/>
    <cellStyle name="Followed Hyperlink" xfId="45334" builtinId="9" hidden="1"/>
    <cellStyle name="Followed Hyperlink" xfId="45335" builtinId="9" hidden="1"/>
    <cellStyle name="Followed Hyperlink" xfId="45336" builtinId="9" hidden="1"/>
    <cellStyle name="Followed Hyperlink" xfId="45337" builtinId="9" hidden="1"/>
    <cellStyle name="Followed Hyperlink" xfId="45338" builtinId="9" hidden="1"/>
    <cellStyle name="Followed Hyperlink" xfId="45339" builtinId="9" hidden="1"/>
    <cellStyle name="Followed Hyperlink" xfId="45340" builtinId="9" hidden="1"/>
    <cellStyle name="Followed Hyperlink" xfId="45341" builtinId="9" hidden="1"/>
    <cellStyle name="Followed Hyperlink" xfId="45342" builtinId="9" hidden="1"/>
    <cellStyle name="Followed Hyperlink" xfId="45343" builtinId="9" hidden="1"/>
    <cellStyle name="Followed Hyperlink" xfId="45344" builtinId="9" hidden="1"/>
    <cellStyle name="Followed Hyperlink" xfId="45345" builtinId="9" hidden="1"/>
    <cellStyle name="Followed Hyperlink" xfId="45346" builtinId="9" hidden="1"/>
    <cellStyle name="Followed Hyperlink" xfId="45347" builtinId="9" hidden="1"/>
    <cellStyle name="Followed Hyperlink" xfId="45348" builtinId="9" hidden="1"/>
    <cellStyle name="Followed Hyperlink" xfId="45349" builtinId="9" hidden="1"/>
    <cellStyle name="Followed Hyperlink" xfId="45350" builtinId="9" hidden="1"/>
    <cellStyle name="Followed Hyperlink" xfId="45351" builtinId="9" hidden="1"/>
    <cellStyle name="Followed Hyperlink" xfId="45352" builtinId="9" hidden="1"/>
    <cellStyle name="Followed Hyperlink" xfId="45353" builtinId="9" hidden="1"/>
    <cellStyle name="Followed Hyperlink" xfId="45354" builtinId="9" hidden="1"/>
    <cellStyle name="Followed Hyperlink" xfId="45355" builtinId="9" hidden="1"/>
    <cellStyle name="Followed Hyperlink" xfId="45356" builtinId="9" hidden="1"/>
    <cellStyle name="Followed Hyperlink" xfId="45357" builtinId="9" hidden="1"/>
    <cellStyle name="Followed Hyperlink" xfId="45358" builtinId="9" hidden="1"/>
    <cellStyle name="Followed Hyperlink" xfId="45359" builtinId="9" hidden="1"/>
    <cellStyle name="Followed Hyperlink" xfId="45360" builtinId="9" hidden="1"/>
    <cellStyle name="Followed Hyperlink" xfId="45361" builtinId="9" hidden="1"/>
    <cellStyle name="Followed Hyperlink" xfId="45518" builtinId="9" hidden="1"/>
    <cellStyle name="Followed Hyperlink" xfId="45519" builtinId="9" hidden="1"/>
    <cellStyle name="Followed Hyperlink" xfId="45520" builtinId="9" hidden="1"/>
    <cellStyle name="Followed Hyperlink" xfId="45521" builtinId="9" hidden="1"/>
    <cellStyle name="Followed Hyperlink" xfId="45522" builtinId="9" hidden="1"/>
    <cellStyle name="Followed Hyperlink" xfId="45523" builtinId="9" hidden="1"/>
    <cellStyle name="Followed Hyperlink" xfId="45524" builtinId="9" hidden="1"/>
    <cellStyle name="Followed Hyperlink" xfId="45525" builtinId="9" hidden="1"/>
    <cellStyle name="Followed Hyperlink" xfId="45526" builtinId="9" hidden="1"/>
    <cellStyle name="Followed Hyperlink" xfId="45527" builtinId="9" hidden="1"/>
    <cellStyle name="Followed Hyperlink" xfId="45528" builtinId="9" hidden="1"/>
    <cellStyle name="Followed Hyperlink" xfId="45529" builtinId="9" hidden="1"/>
    <cellStyle name="Followed Hyperlink" xfId="45530" builtinId="9" hidden="1"/>
    <cellStyle name="Followed Hyperlink" xfId="45531" builtinId="9" hidden="1"/>
    <cellStyle name="Followed Hyperlink" xfId="45532" builtinId="9" hidden="1"/>
    <cellStyle name="Followed Hyperlink" xfId="45533" builtinId="9" hidden="1"/>
    <cellStyle name="Followed Hyperlink" xfId="45534" builtinId="9" hidden="1"/>
    <cellStyle name="Followed Hyperlink" xfId="45535" builtinId="9" hidden="1"/>
    <cellStyle name="Followed Hyperlink" xfId="45536" builtinId="9" hidden="1"/>
    <cellStyle name="Followed Hyperlink" xfId="45537" builtinId="9" hidden="1"/>
    <cellStyle name="Followed Hyperlink" xfId="45538" builtinId="9" hidden="1"/>
    <cellStyle name="Followed Hyperlink" xfId="45539" builtinId="9" hidden="1"/>
    <cellStyle name="Followed Hyperlink" xfId="45540" builtinId="9" hidden="1"/>
    <cellStyle name="Followed Hyperlink" xfId="45541" builtinId="9" hidden="1"/>
    <cellStyle name="Followed Hyperlink" xfId="45542" builtinId="9" hidden="1"/>
    <cellStyle name="Followed Hyperlink" xfId="45543" builtinId="9" hidden="1"/>
    <cellStyle name="Followed Hyperlink" xfId="45544" builtinId="9" hidden="1"/>
    <cellStyle name="Followed Hyperlink" xfId="45545" builtinId="9" hidden="1"/>
    <cellStyle name="Followed Hyperlink" xfId="45546" builtinId="9" hidden="1"/>
    <cellStyle name="Followed Hyperlink" xfId="45547" builtinId="9" hidden="1"/>
    <cellStyle name="Followed Hyperlink" xfId="45548" builtinId="9" hidden="1"/>
    <cellStyle name="Followed Hyperlink" xfId="45549" builtinId="9" hidden="1"/>
    <cellStyle name="Followed Hyperlink" xfId="45550" builtinId="9" hidden="1"/>
    <cellStyle name="Followed Hyperlink" xfId="45551" builtinId="9" hidden="1"/>
    <cellStyle name="Followed Hyperlink" xfId="45552" builtinId="9" hidden="1"/>
    <cellStyle name="Followed Hyperlink" xfId="45553" builtinId="9" hidden="1"/>
    <cellStyle name="Followed Hyperlink" xfId="45554" builtinId="9" hidden="1"/>
    <cellStyle name="Followed Hyperlink" xfId="45555" builtinId="9" hidden="1"/>
    <cellStyle name="Followed Hyperlink" xfId="45556" builtinId="9" hidden="1"/>
    <cellStyle name="Followed Hyperlink" xfId="45557" builtinId="9" hidden="1"/>
    <cellStyle name="Followed Hyperlink" xfId="45558" builtinId="9" hidden="1"/>
    <cellStyle name="Followed Hyperlink" xfId="45559" builtinId="9" hidden="1"/>
    <cellStyle name="Followed Hyperlink" xfId="45560" builtinId="9" hidden="1"/>
    <cellStyle name="Followed Hyperlink" xfId="45561" builtinId="9" hidden="1"/>
    <cellStyle name="Followed Hyperlink" xfId="45562" builtinId="9" hidden="1"/>
    <cellStyle name="Followed Hyperlink" xfId="45563" builtinId="9" hidden="1"/>
    <cellStyle name="Followed Hyperlink" xfId="45564" builtinId="9" hidden="1"/>
    <cellStyle name="Followed Hyperlink" xfId="45565" builtinId="9" hidden="1"/>
    <cellStyle name="Followed Hyperlink" xfId="45566" builtinId="9" hidden="1"/>
    <cellStyle name="Followed Hyperlink" xfId="45567" builtinId="9" hidden="1"/>
    <cellStyle name="Followed Hyperlink" xfId="45568" builtinId="9" hidden="1"/>
    <cellStyle name="Followed Hyperlink" xfId="45569" builtinId="9" hidden="1"/>
    <cellStyle name="Followed Hyperlink" xfId="45570" builtinId="9" hidden="1"/>
    <cellStyle name="Followed Hyperlink" xfId="45571" builtinId="9" hidden="1"/>
    <cellStyle name="Followed Hyperlink" xfId="45572" builtinId="9" hidden="1"/>
    <cellStyle name="Followed Hyperlink" xfId="45573" builtinId="9" hidden="1"/>
    <cellStyle name="Followed Hyperlink" xfId="45574" builtinId="9" hidden="1"/>
    <cellStyle name="Followed Hyperlink" xfId="45575" builtinId="9" hidden="1"/>
    <cellStyle name="Followed Hyperlink" xfId="45576" builtinId="9" hidden="1"/>
    <cellStyle name="Followed Hyperlink" xfId="45577" builtinId="9" hidden="1"/>
    <cellStyle name="Followed Hyperlink" xfId="45578" builtinId="9" hidden="1"/>
    <cellStyle name="Followed Hyperlink" xfId="45579" builtinId="9" hidden="1"/>
    <cellStyle name="Followed Hyperlink" xfId="45580" builtinId="9" hidden="1"/>
    <cellStyle name="Followed Hyperlink" xfId="45581" builtinId="9" hidden="1"/>
    <cellStyle name="Followed Hyperlink" xfId="45582" builtinId="9" hidden="1"/>
    <cellStyle name="Followed Hyperlink" xfId="45583" builtinId="9" hidden="1"/>
    <cellStyle name="Followed Hyperlink" xfId="45584" builtinId="9" hidden="1"/>
    <cellStyle name="Followed Hyperlink" xfId="45585" builtinId="9" hidden="1"/>
    <cellStyle name="Followed Hyperlink" xfId="45586" builtinId="9" hidden="1"/>
    <cellStyle name="Followed Hyperlink" xfId="45587" builtinId="9" hidden="1"/>
    <cellStyle name="Followed Hyperlink" xfId="45588" builtinId="9" hidden="1"/>
    <cellStyle name="Followed Hyperlink" xfId="45589" builtinId="9" hidden="1"/>
    <cellStyle name="Followed Hyperlink" xfId="45594" builtinId="9" hidden="1"/>
    <cellStyle name="Followed Hyperlink" xfId="45595" builtinId="9" hidden="1"/>
    <cellStyle name="Followed Hyperlink" xfId="45596" builtinId="9" hidden="1"/>
    <cellStyle name="Followed Hyperlink" xfId="45597" builtinId="9" hidden="1"/>
    <cellStyle name="Followed Hyperlink" xfId="45598" builtinId="9" hidden="1"/>
    <cellStyle name="Followed Hyperlink" xfId="45599" builtinId="9" hidden="1"/>
    <cellStyle name="Followed Hyperlink" xfId="45600" builtinId="9" hidden="1"/>
    <cellStyle name="Followed Hyperlink" xfId="45601" builtinId="9" hidden="1"/>
    <cellStyle name="Followed Hyperlink" xfId="45602" builtinId="9" hidden="1"/>
    <cellStyle name="Followed Hyperlink" xfId="45603" builtinId="9" hidden="1"/>
    <cellStyle name="Followed Hyperlink" xfId="45604" builtinId="9" hidden="1"/>
    <cellStyle name="Followed Hyperlink" xfId="45605" builtinId="9" hidden="1"/>
    <cellStyle name="Followed Hyperlink" xfId="45606" builtinId="9" hidden="1"/>
    <cellStyle name="Followed Hyperlink" xfId="45607" builtinId="9" hidden="1"/>
    <cellStyle name="Followed Hyperlink" xfId="45608" builtinId="9" hidden="1"/>
    <cellStyle name="Followed Hyperlink" xfId="45609" builtinId="9" hidden="1"/>
    <cellStyle name="Followed Hyperlink" xfId="45610" builtinId="9" hidden="1"/>
    <cellStyle name="Followed Hyperlink" xfId="45611" builtinId="9" hidden="1"/>
    <cellStyle name="Followed Hyperlink" xfId="45612" builtinId="9" hidden="1"/>
    <cellStyle name="Followed Hyperlink" xfId="45613" builtinId="9" hidden="1"/>
    <cellStyle name="Followed Hyperlink" xfId="45614" builtinId="9" hidden="1"/>
    <cellStyle name="Followed Hyperlink" xfId="45615" builtinId="9" hidden="1"/>
    <cellStyle name="Followed Hyperlink" xfId="45616" builtinId="9" hidden="1"/>
    <cellStyle name="Followed Hyperlink" xfId="45617" builtinId="9" hidden="1"/>
    <cellStyle name="Followed Hyperlink" xfId="45618" builtinId="9" hidden="1"/>
    <cellStyle name="Followed Hyperlink" xfId="45619" builtinId="9" hidden="1"/>
    <cellStyle name="Followed Hyperlink" xfId="45620" builtinId="9" hidden="1"/>
    <cellStyle name="Followed Hyperlink" xfId="45621" builtinId="9" hidden="1"/>
    <cellStyle name="Followed Hyperlink" xfId="45622" builtinId="9" hidden="1"/>
    <cellStyle name="Followed Hyperlink" xfId="45623" builtinId="9" hidden="1"/>
    <cellStyle name="Followed Hyperlink" xfId="45624" builtinId="9" hidden="1"/>
    <cellStyle name="Followed Hyperlink" xfId="45625" builtinId="9" hidden="1"/>
    <cellStyle name="Followed Hyperlink" xfId="45626" builtinId="9" hidden="1"/>
    <cellStyle name="Followed Hyperlink" xfId="45627" builtinId="9" hidden="1"/>
    <cellStyle name="Followed Hyperlink" xfId="45628" builtinId="9" hidden="1"/>
    <cellStyle name="Followed Hyperlink" xfId="45629" builtinId="9" hidden="1"/>
    <cellStyle name="Followed Hyperlink" xfId="45630" builtinId="9" hidden="1"/>
    <cellStyle name="Followed Hyperlink" xfId="45631" builtinId="9" hidden="1"/>
    <cellStyle name="Followed Hyperlink" xfId="45632" builtinId="9" hidden="1"/>
    <cellStyle name="Followed Hyperlink" xfId="45633" builtinId="9" hidden="1"/>
    <cellStyle name="Followed Hyperlink" xfId="45634" builtinId="9" hidden="1"/>
    <cellStyle name="Followed Hyperlink" xfId="45635" builtinId="9" hidden="1"/>
    <cellStyle name="Followed Hyperlink" xfId="45636" builtinId="9" hidden="1"/>
    <cellStyle name="Followed Hyperlink" xfId="45637" builtinId="9" hidden="1"/>
    <cellStyle name="Followed Hyperlink" xfId="45638" builtinId="9" hidden="1"/>
    <cellStyle name="Followed Hyperlink" xfId="45639" builtinId="9" hidden="1"/>
    <cellStyle name="Followed Hyperlink" xfId="45640" builtinId="9" hidden="1"/>
    <cellStyle name="Followed Hyperlink" xfId="45641" builtinId="9" hidden="1"/>
    <cellStyle name="Followed Hyperlink" xfId="45642" builtinId="9" hidden="1"/>
    <cellStyle name="Followed Hyperlink" xfId="45643" builtinId="9" hidden="1"/>
    <cellStyle name="Followed Hyperlink" xfId="45644" builtinId="9" hidden="1"/>
    <cellStyle name="Followed Hyperlink" xfId="45645" builtinId="9" hidden="1"/>
    <cellStyle name="Followed Hyperlink" xfId="45646" builtinId="9" hidden="1"/>
    <cellStyle name="Followed Hyperlink" xfId="45647" builtinId="9" hidden="1"/>
    <cellStyle name="Followed Hyperlink" xfId="45648" builtinId="9" hidden="1"/>
    <cellStyle name="Followed Hyperlink" xfId="45649" builtinId="9" hidden="1"/>
    <cellStyle name="Followed Hyperlink" xfId="45650" builtinId="9" hidden="1"/>
    <cellStyle name="Followed Hyperlink" xfId="45651" builtinId="9" hidden="1"/>
    <cellStyle name="Followed Hyperlink" xfId="45653" builtinId="9" hidden="1"/>
    <cellStyle name="Followed Hyperlink" xfId="45654" builtinId="9" hidden="1"/>
    <cellStyle name="Followed Hyperlink" xfId="45655" builtinId="9" hidden="1"/>
    <cellStyle name="Followed Hyperlink" xfId="45656" builtinId="9" hidden="1"/>
    <cellStyle name="Followed Hyperlink" xfId="45657" builtinId="9" hidden="1"/>
    <cellStyle name="Followed Hyperlink" xfId="45658" builtinId="9" hidden="1"/>
    <cellStyle name="Followed Hyperlink" xfId="45659" builtinId="9" hidden="1"/>
    <cellStyle name="Followed Hyperlink" xfId="45660" builtinId="9" hidden="1"/>
    <cellStyle name="Followed Hyperlink" xfId="45661" builtinId="9" hidden="1"/>
    <cellStyle name="Followed Hyperlink" xfId="45662" builtinId="9" hidden="1"/>
    <cellStyle name="Followed Hyperlink" xfId="45663" builtinId="9" hidden="1"/>
    <cellStyle name="Followed Hyperlink" xfId="45664" builtinId="9" hidden="1"/>
    <cellStyle name="Followed Hyperlink" xfId="45665" builtinId="9" hidden="1"/>
    <cellStyle name="Followed Hyperlink" xfId="45666" builtinId="9" hidden="1"/>
    <cellStyle name="Followed Hyperlink" xfId="45681" builtinId="9" hidden="1"/>
    <cellStyle name="Followed Hyperlink" xfId="45702" builtinId="9" hidden="1"/>
    <cellStyle name="Followed Hyperlink" xfId="45703" builtinId="9" hidden="1"/>
    <cellStyle name="Followed Hyperlink" xfId="45704" builtinId="9" hidden="1"/>
    <cellStyle name="Followed Hyperlink" xfId="45705" builtinId="9" hidden="1"/>
    <cellStyle name="Followed Hyperlink" xfId="45706" builtinId="9" hidden="1"/>
    <cellStyle name="Followed Hyperlink" xfId="45707" builtinId="9" hidden="1"/>
    <cellStyle name="Followed Hyperlink" xfId="45708" builtinId="9" hidden="1"/>
    <cellStyle name="Followed Hyperlink" xfId="45709" builtinId="9" hidden="1"/>
    <cellStyle name="Followed Hyperlink" xfId="45710" builtinId="9" hidden="1"/>
    <cellStyle name="Followed Hyperlink" xfId="45711" builtinId="9" hidden="1"/>
    <cellStyle name="Followed Hyperlink" xfId="45712" builtinId="9" hidden="1"/>
    <cellStyle name="Followed Hyperlink" xfId="45713" builtinId="9" hidden="1"/>
    <cellStyle name="Followed Hyperlink" xfId="45714" builtinId="9" hidden="1"/>
    <cellStyle name="Followed Hyperlink" xfId="45715" builtinId="9" hidden="1"/>
    <cellStyle name="Followed Hyperlink" xfId="45716" builtinId="9" hidden="1"/>
    <cellStyle name="Followed Hyperlink" xfId="45717" builtinId="9" hidden="1"/>
    <cellStyle name="Followed Hyperlink" xfId="45718" builtinId="9" hidden="1"/>
    <cellStyle name="Followed Hyperlink" xfId="45719" builtinId="9" hidden="1"/>
    <cellStyle name="Followed Hyperlink" xfId="45720" builtinId="9" hidden="1"/>
    <cellStyle name="Followed Hyperlink" xfId="45721" builtinId="9" hidden="1"/>
    <cellStyle name="Followed Hyperlink" xfId="45722" builtinId="9" hidden="1"/>
    <cellStyle name="Followed Hyperlink" xfId="45723" builtinId="9" hidden="1"/>
    <cellStyle name="Followed Hyperlink" xfId="45724" builtinId="9" hidden="1"/>
    <cellStyle name="Followed Hyperlink" xfId="45725" builtinId="9" hidden="1"/>
    <cellStyle name="Followed Hyperlink" xfId="45726" builtinId="9" hidden="1"/>
    <cellStyle name="Followed Hyperlink" xfId="45727" builtinId="9" hidden="1"/>
    <cellStyle name="Followed Hyperlink" xfId="45728" builtinId="9" hidden="1"/>
    <cellStyle name="Followed Hyperlink" xfId="45729" builtinId="9" hidden="1"/>
    <cellStyle name="Followed Hyperlink" xfId="45730" builtinId="9" hidden="1"/>
    <cellStyle name="Followed Hyperlink" xfId="45731" builtinId="9" hidden="1"/>
    <cellStyle name="Followed Hyperlink" xfId="45732" builtinId="9" hidden="1"/>
    <cellStyle name="Followed Hyperlink" xfId="45733" builtinId="9" hidden="1"/>
    <cellStyle name="Followed Hyperlink" xfId="45734" builtinId="9" hidden="1"/>
    <cellStyle name="Followed Hyperlink" xfId="45735" builtinId="9" hidden="1"/>
    <cellStyle name="Followed Hyperlink" xfId="45736" builtinId="9" hidden="1"/>
    <cellStyle name="Followed Hyperlink" xfId="45737" builtinId="9" hidden="1"/>
    <cellStyle name="Followed Hyperlink" xfId="45738" builtinId="9" hidden="1"/>
    <cellStyle name="Followed Hyperlink" xfId="45739" builtinId="9" hidden="1"/>
    <cellStyle name="Followed Hyperlink" xfId="45740" builtinId="9" hidden="1"/>
    <cellStyle name="Followed Hyperlink" xfId="45741" builtinId="9" hidden="1"/>
    <cellStyle name="Followed Hyperlink" xfId="45742" builtinId="9" hidden="1"/>
    <cellStyle name="Followed Hyperlink" xfId="45743" builtinId="9" hidden="1"/>
    <cellStyle name="Followed Hyperlink" xfId="45744" builtinId="9" hidden="1"/>
    <cellStyle name="Followed Hyperlink" xfId="45745" builtinId="9" hidden="1"/>
    <cellStyle name="Followed Hyperlink" xfId="45746" builtinId="9" hidden="1"/>
    <cellStyle name="Followed Hyperlink" xfId="45747" builtinId="9" hidden="1"/>
    <cellStyle name="Followed Hyperlink" xfId="45748" builtinId="9" hidden="1"/>
    <cellStyle name="Followed Hyperlink" xfId="45749" builtinId="9" hidden="1"/>
    <cellStyle name="Followed Hyperlink" xfId="45750" builtinId="9" hidden="1"/>
    <cellStyle name="Followed Hyperlink" xfId="45751" builtinId="9" hidden="1"/>
    <cellStyle name="Followed Hyperlink" xfId="45752" builtinId="9" hidden="1"/>
    <cellStyle name="Followed Hyperlink" xfId="45753" builtinId="9" hidden="1"/>
    <cellStyle name="Followed Hyperlink" xfId="45754" builtinId="9" hidden="1"/>
    <cellStyle name="Followed Hyperlink" xfId="45755" builtinId="9" hidden="1"/>
    <cellStyle name="Followed Hyperlink" xfId="45756" builtinId="9" hidden="1"/>
    <cellStyle name="Followed Hyperlink" xfId="45757" builtinId="9" hidden="1"/>
    <cellStyle name="Followed Hyperlink" xfId="45758" builtinId="9" hidden="1"/>
    <cellStyle name="Followed Hyperlink" xfId="45759" builtinId="9" hidden="1"/>
    <cellStyle name="Followed Hyperlink" xfId="45760" builtinId="9" hidden="1"/>
    <cellStyle name="Followed Hyperlink" xfId="45761" builtinId="9" hidden="1"/>
    <cellStyle name="Followed Hyperlink" xfId="45762" builtinId="9" hidden="1"/>
    <cellStyle name="Followed Hyperlink" xfId="45763" builtinId="9" hidden="1"/>
    <cellStyle name="Followed Hyperlink" xfId="45764" builtinId="9" hidden="1"/>
    <cellStyle name="Followed Hyperlink" xfId="45765" builtinId="9" hidden="1"/>
    <cellStyle name="Followed Hyperlink" xfId="45766" builtinId="9" hidden="1"/>
    <cellStyle name="Followed Hyperlink" xfId="45767" builtinId="9" hidden="1"/>
    <cellStyle name="Followed Hyperlink" xfId="45768" builtinId="9" hidden="1"/>
    <cellStyle name="Followed Hyperlink" xfId="45769" builtinId="9" hidden="1"/>
    <cellStyle name="Followed Hyperlink" xfId="45770" builtinId="9" hidden="1"/>
    <cellStyle name="Followed Hyperlink" xfId="45771" builtinId="9" hidden="1"/>
    <cellStyle name="Followed Hyperlink" xfId="45772" builtinId="9" hidden="1"/>
    <cellStyle name="Followed Hyperlink" xfId="45773" builtinId="9" hidden="1"/>
    <cellStyle name="Followed Hyperlink" xfId="45774" builtinId="9" hidden="1"/>
    <cellStyle name="Followed Hyperlink" xfId="45775" builtinId="9" hidden="1"/>
    <cellStyle name="Followed Hyperlink" xfId="45776" builtinId="9" hidden="1"/>
    <cellStyle name="Followed Hyperlink" xfId="45777" builtinId="9" hidden="1"/>
    <cellStyle name="Followed Hyperlink" xfId="45778" builtinId="9" hidden="1"/>
    <cellStyle name="Followed Hyperlink" xfId="45779" builtinId="9" hidden="1"/>
    <cellStyle name="Followed Hyperlink" xfId="45780" builtinId="9" hidden="1"/>
    <cellStyle name="Followed Hyperlink" xfId="45781" builtinId="9" hidden="1"/>
    <cellStyle name="Followed Hyperlink" xfId="45782" builtinId="9" hidden="1"/>
    <cellStyle name="Followed Hyperlink" xfId="45783" builtinId="9" hidden="1"/>
    <cellStyle name="Followed Hyperlink" xfId="45784" builtinId="9" hidden="1"/>
    <cellStyle name="Followed Hyperlink" xfId="45785" builtinId="9" hidden="1"/>
    <cellStyle name="Followed Hyperlink" xfId="45786" builtinId="9" hidden="1"/>
    <cellStyle name="Followed Hyperlink" xfId="45787" builtinId="9" hidden="1"/>
    <cellStyle name="Followed Hyperlink" xfId="45788" builtinId="9" hidden="1"/>
    <cellStyle name="Followed Hyperlink" xfId="45789" builtinId="9" hidden="1"/>
    <cellStyle name="Followed Hyperlink" xfId="45790" builtinId="9" hidden="1"/>
    <cellStyle name="Followed Hyperlink" xfId="45791" builtinId="9" hidden="1"/>
    <cellStyle name="Followed Hyperlink" xfId="45792" builtinId="9" hidden="1"/>
    <cellStyle name="Followed Hyperlink" xfId="45793" builtinId="9" hidden="1"/>
    <cellStyle name="Followed Hyperlink" xfId="45794" builtinId="9" hidden="1"/>
    <cellStyle name="Followed Hyperlink" xfId="45795" builtinId="9" hidden="1"/>
    <cellStyle name="Followed Hyperlink" xfId="45796" builtinId="9" hidden="1"/>
    <cellStyle name="Followed Hyperlink" xfId="45797" builtinId="9" hidden="1"/>
    <cellStyle name="Followed Hyperlink" xfId="45798" builtinId="9" hidden="1"/>
    <cellStyle name="Followed Hyperlink" xfId="45799" builtinId="9" hidden="1"/>
    <cellStyle name="Followed Hyperlink" xfId="45800" builtinId="9" hidden="1"/>
    <cellStyle name="Followed Hyperlink" xfId="45801" builtinId="9" hidden="1"/>
    <cellStyle name="Followed Hyperlink" xfId="45802" builtinId="9" hidden="1"/>
    <cellStyle name="Followed Hyperlink" xfId="45803" builtinId="9" hidden="1"/>
    <cellStyle name="Followed Hyperlink" xfId="45804" builtinId="9" hidden="1"/>
    <cellStyle name="Followed Hyperlink" xfId="45805" builtinId="9" hidden="1"/>
    <cellStyle name="Followed Hyperlink" xfId="45806" builtinId="9" hidden="1"/>
    <cellStyle name="Followed Hyperlink" xfId="45807" builtinId="9" hidden="1"/>
    <cellStyle name="Followed Hyperlink" xfId="45808" builtinId="9" hidden="1"/>
    <cellStyle name="Followed Hyperlink" xfId="45809" builtinId="9" hidden="1"/>
    <cellStyle name="Followed Hyperlink" xfId="45810" builtinId="9" hidden="1"/>
    <cellStyle name="Followed Hyperlink" xfId="45811" builtinId="9" hidden="1"/>
    <cellStyle name="Followed Hyperlink" xfId="45812" builtinId="9" hidden="1"/>
    <cellStyle name="Followed Hyperlink" xfId="45813" builtinId="9" hidden="1"/>
    <cellStyle name="Followed Hyperlink" xfId="45814" builtinId="9" hidden="1"/>
    <cellStyle name="Followed Hyperlink" xfId="45815" builtinId="9" hidden="1"/>
    <cellStyle name="Followed Hyperlink" xfId="45816" builtinId="9" hidden="1"/>
    <cellStyle name="Followed Hyperlink" xfId="45817" builtinId="9" hidden="1"/>
    <cellStyle name="Followed Hyperlink" xfId="45818" builtinId="9" hidden="1"/>
    <cellStyle name="Followed Hyperlink" xfId="45819" builtinId="9" hidden="1"/>
    <cellStyle name="Followed Hyperlink" xfId="45820" builtinId="9" hidden="1"/>
    <cellStyle name="Followed Hyperlink" xfId="45821" builtinId="9" hidden="1"/>
    <cellStyle name="Followed Hyperlink" xfId="45822" builtinId="9" hidden="1"/>
    <cellStyle name="Followed Hyperlink" xfId="45823" builtinId="9" hidden="1"/>
    <cellStyle name="Followed Hyperlink" xfId="45824" builtinId="9" hidden="1"/>
    <cellStyle name="Followed Hyperlink" xfId="45825" builtinId="9" hidden="1"/>
    <cellStyle name="Followed Hyperlink" xfId="45826" builtinId="9" hidden="1"/>
    <cellStyle name="Followed Hyperlink" xfId="45827" builtinId="9" hidden="1"/>
    <cellStyle name="Followed Hyperlink" xfId="45828" builtinId="9" hidden="1"/>
    <cellStyle name="Followed Hyperlink" xfId="45829" builtinId="9" hidden="1"/>
    <cellStyle name="Followed Hyperlink" xfId="45830" builtinId="9" hidden="1"/>
    <cellStyle name="Followed Hyperlink" xfId="45831" builtinId="9" hidden="1"/>
    <cellStyle name="Followed Hyperlink" xfId="45832" builtinId="9" hidden="1"/>
    <cellStyle name="Followed Hyperlink" xfId="45833" builtinId="9" hidden="1"/>
    <cellStyle name="Followed Hyperlink" xfId="45834" builtinId="9" hidden="1"/>
    <cellStyle name="Followed Hyperlink" xfId="45835" builtinId="9" hidden="1"/>
    <cellStyle name="Followed Hyperlink" xfId="45836" builtinId="9" hidden="1"/>
    <cellStyle name="Followed Hyperlink" xfId="45837" builtinId="9" hidden="1"/>
    <cellStyle name="Followed Hyperlink" xfId="45838" builtinId="9" hidden="1"/>
    <cellStyle name="Followed Hyperlink" xfId="45839" builtinId="9" hidden="1"/>
    <cellStyle name="Followed Hyperlink" xfId="45840" builtinId="9" hidden="1"/>
    <cellStyle name="Followed Hyperlink" xfId="45841" builtinId="9" hidden="1"/>
    <cellStyle name="Followed Hyperlink" xfId="45842" builtinId="9" hidden="1"/>
    <cellStyle name="Followed Hyperlink" xfId="45843" builtinId="9" hidden="1"/>
    <cellStyle name="Followed Hyperlink" xfId="45844" builtinId="9" hidden="1"/>
    <cellStyle name="Followed Hyperlink" xfId="45845" builtinId="9" hidden="1"/>
    <cellStyle name="Followed Hyperlink" xfId="45652" builtinId="9" hidden="1"/>
    <cellStyle name="Followed Hyperlink" xfId="45668" builtinId="9" hidden="1"/>
    <cellStyle name="Followed Hyperlink" xfId="45671" builtinId="9" hidden="1"/>
    <cellStyle name="Followed Hyperlink" xfId="45592" builtinId="9" hidden="1"/>
    <cellStyle name="Followed Hyperlink" xfId="45590" builtinId="9" hidden="1"/>
    <cellStyle name="Followed Hyperlink" xfId="45675" builtinId="9" hidden="1"/>
    <cellStyle name="Followed Hyperlink" xfId="45667" builtinId="9" hidden="1"/>
    <cellStyle name="Followed Hyperlink" xfId="45677" builtinId="9" hidden="1"/>
    <cellStyle name="Followed Hyperlink" xfId="45678" builtinId="9" hidden="1"/>
    <cellStyle name="Followed Hyperlink" xfId="45672" builtinId="9" hidden="1"/>
    <cellStyle name="Followed Hyperlink" xfId="45669" builtinId="9" hidden="1"/>
    <cellStyle name="Followed Hyperlink" xfId="45674" builtinId="9" hidden="1"/>
    <cellStyle name="Followed Hyperlink" xfId="45699" builtinId="9" hidden="1"/>
    <cellStyle name="Followed Hyperlink" xfId="45692" builtinId="9" hidden="1"/>
    <cellStyle name="Followed Hyperlink" xfId="45685" builtinId="9" hidden="1"/>
    <cellStyle name="Followed Hyperlink" xfId="45701" builtinId="9" hidden="1"/>
    <cellStyle name="Followed Hyperlink" xfId="45690" builtinId="9" hidden="1"/>
    <cellStyle name="Followed Hyperlink" xfId="45673" builtinId="9" hidden="1"/>
    <cellStyle name="Followed Hyperlink" xfId="45687" builtinId="9" hidden="1"/>
    <cellStyle name="Followed Hyperlink" xfId="45593" builtinId="9" hidden="1"/>
    <cellStyle name="Followed Hyperlink" xfId="45696" builtinId="9" hidden="1"/>
    <cellStyle name="Followed Hyperlink" xfId="45689" builtinId="9" hidden="1"/>
    <cellStyle name="Followed Hyperlink" xfId="45591" builtinId="9" hidden="1"/>
    <cellStyle name="Followed Hyperlink" xfId="45694" builtinId="9" hidden="1"/>
    <cellStyle name="Followed Hyperlink" xfId="45691" builtinId="9" hidden="1"/>
    <cellStyle name="Followed Hyperlink" xfId="45684" builtinId="9" hidden="1"/>
    <cellStyle name="Followed Hyperlink" xfId="45700" builtinId="9" hidden="1"/>
    <cellStyle name="Followed Hyperlink" xfId="45693" builtinId="9" hidden="1"/>
    <cellStyle name="Followed Hyperlink" xfId="45683" builtinId="9" hidden="1"/>
    <cellStyle name="Followed Hyperlink" xfId="45695" builtinId="9" hidden="1"/>
    <cellStyle name="Followed Hyperlink" xfId="45688" builtinId="9" hidden="1"/>
    <cellStyle name="Followed Hyperlink" xfId="45682" builtinId="9" hidden="1"/>
    <cellStyle name="Followed Hyperlink" xfId="45697" builtinId="9" hidden="1"/>
    <cellStyle name="Followed Hyperlink" xfId="45686" builtinId="9" hidden="1"/>
    <cellStyle name="Followed Hyperlink" xfId="45698" builtinId="9" hidden="1"/>
    <cellStyle name="Followed Hyperlink" xfId="45846" builtinId="9" hidden="1"/>
    <cellStyle name="Followed Hyperlink" xfId="45847" builtinId="9" hidden="1"/>
    <cellStyle name="Followed Hyperlink" xfId="45848" builtinId="9" hidden="1"/>
    <cellStyle name="Followed Hyperlink" xfId="45849" builtinId="9" hidden="1"/>
    <cellStyle name="Followed Hyperlink" xfId="45850" builtinId="9" hidden="1"/>
    <cellStyle name="Followed Hyperlink" xfId="45851" builtinId="9" hidden="1"/>
    <cellStyle name="Followed Hyperlink" xfId="45852" builtinId="9" hidden="1"/>
    <cellStyle name="Followed Hyperlink" xfId="45853" builtinId="9" hidden="1"/>
    <cellStyle name="Followed Hyperlink" xfId="45854" builtinId="9" hidden="1"/>
    <cellStyle name="Followed Hyperlink" xfId="45855" builtinId="9" hidden="1"/>
    <cellStyle name="Followed Hyperlink" xfId="45856" builtinId="9" hidden="1"/>
    <cellStyle name="Followed Hyperlink" xfId="45857" builtinId="9" hidden="1"/>
    <cellStyle name="Followed Hyperlink" xfId="45858" builtinId="9" hidden="1"/>
    <cellStyle name="Followed Hyperlink" xfId="45859" builtinId="9" hidden="1"/>
    <cellStyle name="Followed Hyperlink" xfId="45860" builtinId="9" hidden="1"/>
    <cellStyle name="Followed Hyperlink" xfId="45861" builtinId="9" hidden="1"/>
    <cellStyle name="Followed Hyperlink" xfId="45862" builtinId="9" hidden="1"/>
    <cellStyle name="Followed Hyperlink" xfId="45863" builtinId="9" hidden="1"/>
    <cellStyle name="Followed Hyperlink" xfId="45864" builtinId="9" hidden="1"/>
    <cellStyle name="Followed Hyperlink" xfId="45865" builtinId="9" hidden="1"/>
    <cellStyle name="Followed Hyperlink" xfId="45866" builtinId="9" hidden="1"/>
    <cellStyle name="Followed Hyperlink" xfId="45867" builtinId="9" hidden="1"/>
    <cellStyle name="Followed Hyperlink" xfId="45869" builtinId="9" hidden="1"/>
    <cellStyle name="Followed Hyperlink" xfId="45870" builtinId="9" hidden="1"/>
    <cellStyle name="Followed Hyperlink" xfId="45871" builtinId="9" hidden="1"/>
    <cellStyle name="Followed Hyperlink" xfId="45872" builtinId="9" hidden="1"/>
    <cellStyle name="Followed Hyperlink" xfId="45873" builtinId="9" hidden="1"/>
    <cellStyle name="Followed Hyperlink" xfId="45874" builtinId="9" hidden="1"/>
    <cellStyle name="Followed Hyperlink" xfId="45875" builtinId="9" hidden="1"/>
    <cellStyle name="Followed Hyperlink" xfId="45876" builtinId="9" hidden="1"/>
    <cellStyle name="Followed Hyperlink" xfId="45877" builtinId="9" hidden="1"/>
    <cellStyle name="Followed Hyperlink" xfId="45878" builtinId="9" hidden="1"/>
    <cellStyle name="Followed Hyperlink" xfId="45879" builtinId="9" hidden="1"/>
    <cellStyle name="Followed Hyperlink" xfId="45880" builtinId="9" hidden="1"/>
    <cellStyle name="Followed Hyperlink" xfId="45881" builtinId="9" hidden="1"/>
    <cellStyle name="Followed Hyperlink" xfId="45882" builtinId="9" hidden="1"/>
    <cellStyle name="Followed Hyperlink" xfId="45917" builtinId="9" hidden="1"/>
    <cellStyle name="Followed Hyperlink" xfId="45916" builtinId="9" hidden="1"/>
    <cellStyle name="Followed Hyperlink" xfId="45679" builtinId="9" hidden="1"/>
    <cellStyle name="Followed Hyperlink" xfId="45680" builtinId="9" hidden="1"/>
    <cellStyle name="Followed Hyperlink" xfId="45891" builtinId="9" hidden="1"/>
    <cellStyle name="Followed Hyperlink" xfId="45889" builtinId="9" hidden="1"/>
    <cellStyle name="Followed Hyperlink" xfId="45868" builtinId="9" hidden="1"/>
    <cellStyle name="Followed Hyperlink" xfId="45886" builtinId="9" hidden="1"/>
    <cellStyle name="Followed Hyperlink" xfId="45885" builtinId="9" hidden="1"/>
    <cellStyle name="Followed Hyperlink" xfId="45884" builtinId="9" hidden="1"/>
    <cellStyle name="Followed Hyperlink" xfId="45883" builtinId="9" hidden="1"/>
    <cellStyle name="Followed Hyperlink" xfId="45887" builtinId="9" hidden="1"/>
    <cellStyle name="Followed Hyperlink" xfId="45893" builtinId="9" hidden="1"/>
    <cellStyle name="Followed Hyperlink" xfId="45892" builtinId="9" hidden="1"/>
    <cellStyle name="Followed Hyperlink" xfId="45890" builtinId="9" hidden="1"/>
    <cellStyle name="Followed Hyperlink" xfId="45888" builtinId="9" hidden="1"/>
    <cellStyle name="Followed Hyperlink" xfId="45912" builtinId="9" hidden="1"/>
    <cellStyle name="Followed Hyperlink" xfId="45908" builtinId="9" hidden="1"/>
    <cellStyle name="Followed Hyperlink" xfId="45904" builtinId="9" hidden="1"/>
    <cellStyle name="Followed Hyperlink" xfId="45900" builtinId="9" hidden="1"/>
    <cellStyle name="Followed Hyperlink" xfId="45896" builtinId="9" hidden="1"/>
    <cellStyle name="Followed Hyperlink" xfId="45676" builtinId="9" hidden="1"/>
    <cellStyle name="Followed Hyperlink" xfId="45915" builtinId="9" hidden="1"/>
    <cellStyle name="Followed Hyperlink" xfId="45911" builtinId="9" hidden="1"/>
    <cellStyle name="Followed Hyperlink" xfId="45907" builtinId="9" hidden="1"/>
    <cellStyle name="Followed Hyperlink" xfId="45903" builtinId="9" hidden="1"/>
    <cellStyle name="Followed Hyperlink" xfId="45899" builtinId="9" hidden="1"/>
    <cellStyle name="Followed Hyperlink" xfId="45895" builtinId="9" hidden="1"/>
    <cellStyle name="Followed Hyperlink" xfId="45914" builtinId="9" hidden="1"/>
    <cellStyle name="Followed Hyperlink" xfId="45910" builtinId="9" hidden="1"/>
    <cellStyle name="Followed Hyperlink" xfId="45906" builtinId="9" hidden="1"/>
    <cellStyle name="Followed Hyperlink" xfId="45902" builtinId="9" hidden="1"/>
    <cellStyle name="Followed Hyperlink" xfId="45898" builtinId="9" hidden="1"/>
    <cellStyle name="Followed Hyperlink" xfId="45918" builtinId="9" hidden="1"/>
    <cellStyle name="Followed Hyperlink" xfId="45670" builtinId="9" hidden="1"/>
    <cellStyle name="Followed Hyperlink" xfId="45913" builtinId="9" hidden="1"/>
    <cellStyle name="Followed Hyperlink" xfId="45909" builtinId="9" hidden="1"/>
    <cellStyle name="Followed Hyperlink" xfId="45905" builtinId="9" hidden="1"/>
    <cellStyle name="Followed Hyperlink" xfId="45901" builtinId="9" hidden="1"/>
    <cellStyle name="Followed Hyperlink" xfId="45897" builtinId="9" hidden="1"/>
    <cellStyle name="Followed Hyperlink" xfId="45894" builtinId="9" hidden="1"/>
    <cellStyle name="Followed Hyperlink" xfId="45919" builtinId="9" hidden="1"/>
    <cellStyle name="Followed Hyperlink" xfId="45920" builtinId="9" hidden="1"/>
    <cellStyle name="Followed Hyperlink" xfId="45921" builtinId="9" hidden="1"/>
    <cellStyle name="Followed Hyperlink" xfId="45922" builtinId="9" hidden="1"/>
    <cellStyle name="Followed Hyperlink" xfId="45923" builtinId="9" hidden="1"/>
    <cellStyle name="Followed Hyperlink" xfId="45924" builtinId="9" hidden="1"/>
    <cellStyle name="Followed Hyperlink" xfId="45925" builtinId="9" hidden="1"/>
    <cellStyle name="Followed Hyperlink" xfId="45926" builtinId="9" hidden="1"/>
    <cellStyle name="Followed Hyperlink" xfId="45927" builtinId="9" hidden="1"/>
    <cellStyle name="Followed Hyperlink" xfId="45928" builtinId="9" hidden="1"/>
    <cellStyle name="Followed Hyperlink" xfId="45929" builtinId="9" hidden="1"/>
    <cellStyle name="Followed Hyperlink" xfId="45930" builtinId="9" hidden="1"/>
    <cellStyle name="Followed Hyperlink" xfId="45931" builtinId="9" hidden="1"/>
    <cellStyle name="Followed Hyperlink" xfId="45932" builtinId="9" hidden="1"/>
    <cellStyle name="Followed Hyperlink" xfId="45933" builtinId="9" hidden="1"/>
    <cellStyle name="Followed Hyperlink" xfId="45934" builtinId="9" hidden="1"/>
    <cellStyle name="Followed Hyperlink" xfId="45935" builtinId="9" hidden="1"/>
    <cellStyle name="Followed Hyperlink" xfId="45936" builtinId="9" hidden="1"/>
    <cellStyle name="Followed Hyperlink" xfId="45937" builtinId="9" hidden="1"/>
    <cellStyle name="Followed Hyperlink" xfId="45938" builtinId="9" hidden="1"/>
    <cellStyle name="Followed Hyperlink" xfId="45939" builtinId="9" hidden="1"/>
    <cellStyle name="Followed Hyperlink" xfId="45940" builtinId="9" hidden="1"/>
    <cellStyle name="Followed Hyperlink" xfId="45941" builtinId="9" hidden="1"/>
    <cellStyle name="Followed Hyperlink" xfId="45942" builtinId="9" hidden="1"/>
    <cellStyle name="Followed Hyperlink" xfId="45943" builtinId="9" hidden="1"/>
    <cellStyle name="Followed Hyperlink" xfId="45944" builtinId="9" hidden="1"/>
    <cellStyle name="Followed Hyperlink" xfId="45945" builtinId="9" hidden="1"/>
    <cellStyle name="Followed Hyperlink" xfId="45946" builtinId="9" hidden="1"/>
    <cellStyle name="Followed Hyperlink" xfId="45947" builtinId="9" hidden="1"/>
    <cellStyle name="Followed Hyperlink" xfId="45948" builtinId="9" hidden="1"/>
    <cellStyle name="Followed Hyperlink" xfId="45949" builtinId="9" hidden="1"/>
    <cellStyle name="Followed Hyperlink" xfId="45952" builtinId="9" hidden="1"/>
    <cellStyle name="Followed Hyperlink" xfId="45953" builtinId="9" hidden="1"/>
    <cellStyle name="Followed Hyperlink" xfId="45954" builtinId="9" hidden="1"/>
    <cellStyle name="Followed Hyperlink" xfId="45955" builtinId="9" hidden="1"/>
    <cellStyle name="Followed Hyperlink" xfId="45956" builtinId="9" hidden="1"/>
    <cellStyle name="Followed Hyperlink" xfId="45957" builtinId="9" hidden="1"/>
    <cellStyle name="Followed Hyperlink" xfId="45958" builtinId="9" hidden="1"/>
    <cellStyle name="Followed Hyperlink" xfId="45959" builtinId="9" hidden="1"/>
    <cellStyle name="Followed Hyperlink" xfId="45960" builtinId="9" hidden="1"/>
    <cellStyle name="Followed Hyperlink" xfId="45961" builtinId="9" hidden="1"/>
    <cellStyle name="Followed Hyperlink" xfId="45962" builtinId="9" hidden="1"/>
    <cellStyle name="Followed Hyperlink" xfId="45963" builtinId="9" hidden="1"/>
    <cellStyle name="Followed Hyperlink" xfId="45964" builtinId="9" hidden="1"/>
    <cellStyle name="Followed Hyperlink" xfId="45965" builtinId="9" hidden="1"/>
    <cellStyle name="Followed Hyperlink" xfId="45966" builtinId="9" hidden="1"/>
    <cellStyle name="Followed Hyperlink" xfId="45967" builtinId="9" hidden="1"/>
    <cellStyle name="Followed Hyperlink" xfId="45968" builtinId="9" hidden="1"/>
    <cellStyle name="Followed Hyperlink" xfId="45969" builtinId="9" hidden="1"/>
    <cellStyle name="Followed Hyperlink" xfId="45970" builtinId="9" hidden="1"/>
    <cellStyle name="Followed Hyperlink" xfId="45971" builtinId="9" hidden="1"/>
    <cellStyle name="Followed Hyperlink" xfId="45972" builtinId="9" hidden="1"/>
    <cellStyle name="Followed Hyperlink" xfId="45973" builtinId="9" hidden="1"/>
    <cellStyle name="Followed Hyperlink" xfId="45974" builtinId="9" hidden="1"/>
    <cellStyle name="Followed Hyperlink" xfId="45975" builtinId="9" hidden="1"/>
    <cellStyle name="Followed Hyperlink" xfId="45976" builtinId="9" hidden="1"/>
    <cellStyle name="Followed Hyperlink" xfId="45977" builtinId="9" hidden="1"/>
    <cellStyle name="Followed Hyperlink" xfId="45978" builtinId="9" hidden="1"/>
    <cellStyle name="Followed Hyperlink" xfId="45979" builtinId="9" hidden="1"/>
    <cellStyle name="Followed Hyperlink" xfId="45980" builtinId="9" hidden="1"/>
    <cellStyle name="Followed Hyperlink" xfId="45981" builtinId="9" hidden="1"/>
    <cellStyle name="Followed Hyperlink" xfId="45982" builtinId="9" hidden="1"/>
    <cellStyle name="Followed Hyperlink" xfId="45983" builtinId="9" hidden="1"/>
    <cellStyle name="Followed Hyperlink" xfId="45984" builtinId="9" hidden="1"/>
    <cellStyle name="Followed Hyperlink" xfId="45985" builtinId="9" hidden="1"/>
    <cellStyle name="Followed Hyperlink" xfId="45986" builtinId="9" hidden="1"/>
    <cellStyle name="Followed Hyperlink" xfId="45987" builtinId="9" hidden="1"/>
    <cellStyle name="Followed Hyperlink" xfId="45988" builtinId="9" hidden="1"/>
    <cellStyle name="Followed Hyperlink" xfId="45989" builtinId="9" hidden="1"/>
    <cellStyle name="Followed Hyperlink" xfId="45990" builtinId="9" hidden="1"/>
    <cellStyle name="Followed Hyperlink" xfId="45991" builtinId="9" hidden="1"/>
    <cellStyle name="Followed Hyperlink" xfId="45992" builtinId="9" hidden="1"/>
    <cellStyle name="Followed Hyperlink" xfId="45993" builtinId="9" hidden="1"/>
    <cellStyle name="Followed Hyperlink" xfId="45994" builtinId="9" hidden="1"/>
    <cellStyle name="Followed Hyperlink" xfId="45995" builtinId="9" hidden="1"/>
    <cellStyle name="Followed Hyperlink" xfId="45996" builtinId="9" hidden="1"/>
    <cellStyle name="Followed Hyperlink" xfId="45997" builtinId="9" hidden="1"/>
    <cellStyle name="Followed Hyperlink" xfId="45998" builtinId="9" hidden="1"/>
    <cellStyle name="Followed Hyperlink" xfId="45999" builtinId="9" hidden="1"/>
    <cellStyle name="Followed Hyperlink" xfId="46000" builtinId="9" hidden="1"/>
    <cellStyle name="Followed Hyperlink" xfId="46001" builtinId="9" hidden="1"/>
    <cellStyle name="Followed Hyperlink" xfId="46002" builtinId="9" hidden="1"/>
    <cellStyle name="Followed Hyperlink" xfId="46003" builtinId="9" hidden="1"/>
    <cellStyle name="Followed Hyperlink" xfId="46004" builtinId="9" hidden="1"/>
    <cellStyle name="Followed Hyperlink" xfId="46005" builtinId="9" hidden="1"/>
    <cellStyle name="Followed Hyperlink" xfId="46006" builtinId="9" hidden="1"/>
    <cellStyle name="Followed Hyperlink" xfId="46007" builtinId="9" hidden="1"/>
    <cellStyle name="Followed Hyperlink" xfId="46008" builtinId="9" hidden="1"/>
    <cellStyle name="Followed Hyperlink" xfId="46009" builtinId="9" hidden="1"/>
    <cellStyle name="Followed Hyperlink" xfId="46010" builtinId="9" hidden="1"/>
    <cellStyle name="Followed Hyperlink" xfId="46011" builtinId="9" hidden="1"/>
    <cellStyle name="Followed Hyperlink" xfId="46012" builtinId="9" hidden="1"/>
    <cellStyle name="Followed Hyperlink" xfId="46013" builtinId="9" hidden="1"/>
    <cellStyle name="Followed Hyperlink" xfId="46014" builtinId="9" hidden="1"/>
    <cellStyle name="Followed Hyperlink" xfId="46015" builtinId="9" hidden="1"/>
    <cellStyle name="Followed Hyperlink" xfId="46016" builtinId="9" hidden="1"/>
    <cellStyle name="Followed Hyperlink" xfId="46017" builtinId="9" hidden="1"/>
    <cellStyle name="Followed Hyperlink" xfId="46018" builtinId="9" hidden="1"/>
    <cellStyle name="Followed Hyperlink" xfId="46019" builtinId="9" hidden="1"/>
    <cellStyle name="Followed Hyperlink" xfId="46020" builtinId="9" hidden="1"/>
    <cellStyle name="Followed Hyperlink" xfId="46021" builtinId="9" hidden="1"/>
    <cellStyle name="Followed Hyperlink" xfId="46022" builtinId="9" hidden="1"/>
    <cellStyle name="Followed Hyperlink" xfId="46023" builtinId="9" hidden="1"/>
    <cellStyle name="Followed Hyperlink" xfId="46057" builtinId="9" hidden="1"/>
    <cellStyle name="Followed Hyperlink" xfId="46058" builtinId="9" hidden="1"/>
    <cellStyle name="Followed Hyperlink" xfId="46059" builtinId="9" hidden="1"/>
    <cellStyle name="Followed Hyperlink" xfId="46060" builtinId="9" hidden="1"/>
    <cellStyle name="Followed Hyperlink" xfId="46061" builtinId="9" hidden="1"/>
    <cellStyle name="Followed Hyperlink" xfId="46062" builtinId="9" hidden="1"/>
    <cellStyle name="Followed Hyperlink" xfId="46063" builtinId="9" hidden="1"/>
    <cellStyle name="Followed Hyperlink" xfId="46064" builtinId="9" hidden="1"/>
    <cellStyle name="Followed Hyperlink" xfId="46065" builtinId="9" hidden="1"/>
    <cellStyle name="Followed Hyperlink" xfId="46066" builtinId="9" hidden="1"/>
    <cellStyle name="Followed Hyperlink" xfId="46067" builtinId="9" hidden="1"/>
    <cellStyle name="Followed Hyperlink" xfId="46068" builtinId="9" hidden="1"/>
    <cellStyle name="Followed Hyperlink" xfId="46069" builtinId="9" hidden="1"/>
    <cellStyle name="Followed Hyperlink" xfId="46070" builtinId="9" hidden="1"/>
    <cellStyle name="Followed Hyperlink" xfId="46071" builtinId="9" hidden="1"/>
    <cellStyle name="Followed Hyperlink" xfId="46072" builtinId="9" hidden="1"/>
    <cellStyle name="Followed Hyperlink" xfId="46073" builtinId="9" hidden="1"/>
    <cellStyle name="Followed Hyperlink" xfId="46074" builtinId="9" hidden="1"/>
    <cellStyle name="Followed Hyperlink" xfId="46075" builtinId="9" hidden="1"/>
    <cellStyle name="Followed Hyperlink" xfId="46076" builtinId="9" hidden="1"/>
    <cellStyle name="Followed Hyperlink" xfId="46077" builtinId="9" hidden="1"/>
    <cellStyle name="Followed Hyperlink" xfId="46078" builtinId="9" hidden="1"/>
    <cellStyle name="Followed Hyperlink" xfId="46079" builtinId="9" hidden="1"/>
    <cellStyle name="Followed Hyperlink" xfId="46080" builtinId="9" hidden="1"/>
    <cellStyle name="Followed Hyperlink" xfId="46081" builtinId="9" hidden="1"/>
    <cellStyle name="Followed Hyperlink" xfId="46082" builtinId="9" hidden="1"/>
    <cellStyle name="Followed Hyperlink" xfId="46083" builtinId="9" hidden="1"/>
    <cellStyle name="Followed Hyperlink" xfId="46084" builtinId="9" hidden="1"/>
    <cellStyle name="Followed Hyperlink" xfId="46085" builtinId="9" hidden="1"/>
    <cellStyle name="Followed Hyperlink" xfId="46086" builtinId="9" hidden="1"/>
    <cellStyle name="Followed Hyperlink" xfId="46087" builtinId="9" hidden="1"/>
    <cellStyle name="Followed Hyperlink" xfId="46088" builtinId="9" hidden="1"/>
    <cellStyle name="Followed Hyperlink" xfId="46089" builtinId="9" hidden="1"/>
    <cellStyle name="Followed Hyperlink" xfId="46090" builtinId="9" hidden="1"/>
    <cellStyle name="Followed Hyperlink" xfId="46091" builtinId="9" hidden="1"/>
    <cellStyle name="Followed Hyperlink" xfId="46092" builtinId="9" hidden="1"/>
    <cellStyle name="Followed Hyperlink" xfId="46093" builtinId="9" hidden="1"/>
    <cellStyle name="Followed Hyperlink" xfId="46094" builtinId="9" hidden="1"/>
    <cellStyle name="Followed Hyperlink" xfId="46095" builtinId="9" hidden="1"/>
    <cellStyle name="Followed Hyperlink" xfId="46096" builtinId="9" hidden="1"/>
    <cellStyle name="Followed Hyperlink" xfId="46097" builtinId="9" hidden="1"/>
    <cellStyle name="Followed Hyperlink" xfId="46098" builtinId="9" hidden="1"/>
    <cellStyle name="Followed Hyperlink" xfId="46099" builtinId="9" hidden="1"/>
    <cellStyle name="Followed Hyperlink" xfId="46100" builtinId="9" hidden="1"/>
    <cellStyle name="Followed Hyperlink" xfId="46101" builtinId="9" hidden="1"/>
    <cellStyle name="Followed Hyperlink" xfId="46102" builtinId="9" hidden="1"/>
    <cellStyle name="Followed Hyperlink" xfId="46103" builtinId="9" hidden="1"/>
    <cellStyle name="Followed Hyperlink" xfId="46104" builtinId="9" hidden="1"/>
    <cellStyle name="Followed Hyperlink" xfId="46105" builtinId="9" hidden="1"/>
    <cellStyle name="Followed Hyperlink" xfId="46106" builtinId="9" hidden="1"/>
    <cellStyle name="Followed Hyperlink" xfId="46107" builtinId="9" hidden="1"/>
    <cellStyle name="Followed Hyperlink" xfId="46108" builtinId="9" hidden="1"/>
    <cellStyle name="Followed Hyperlink" xfId="46109" builtinId="9" hidden="1"/>
    <cellStyle name="Followed Hyperlink" xfId="46110" builtinId="9" hidden="1"/>
    <cellStyle name="Followed Hyperlink" xfId="46111" builtinId="9" hidden="1"/>
    <cellStyle name="Followed Hyperlink" xfId="46112" builtinId="9" hidden="1"/>
    <cellStyle name="Followed Hyperlink" xfId="46113" builtinId="9" hidden="1"/>
    <cellStyle name="Followed Hyperlink" xfId="46114" builtinId="9" hidden="1"/>
    <cellStyle name="Followed Hyperlink" xfId="46115" builtinId="9" hidden="1"/>
    <cellStyle name="Followed Hyperlink" xfId="46116" builtinId="9" hidden="1"/>
    <cellStyle name="Followed Hyperlink" xfId="46117" builtinId="9" hidden="1"/>
    <cellStyle name="Followed Hyperlink" xfId="46118" builtinId="9" hidden="1"/>
    <cellStyle name="Followed Hyperlink" xfId="46119" builtinId="9" hidden="1"/>
    <cellStyle name="Followed Hyperlink" xfId="46120" builtinId="9" hidden="1"/>
    <cellStyle name="Followed Hyperlink" xfId="46121" builtinId="9" hidden="1"/>
    <cellStyle name="Followed Hyperlink" xfId="46122" builtinId="9" hidden="1"/>
    <cellStyle name="Followed Hyperlink" xfId="46123" builtinId="9" hidden="1"/>
    <cellStyle name="Followed Hyperlink" xfId="46124" builtinId="9" hidden="1"/>
    <cellStyle name="Followed Hyperlink" xfId="46125" builtinId="9" hidden="1"/>
    <cellStyle name="Followed Hyperlink" xfId="46126" builtinId="9" hidden="1"/>
    <cellStyle name="Followed Hyperlink" xfId="46127" builtinId="9" hidden="1"/>
    <cellStyle name="Followed Hyperlink" xfId="46128" builtinId="9" hidden="1"/>
    <cellStyle name="Followed Hyperlink" xfId="46029" builtinId="9" hidden="1"/>
    <cellStyle name="Followed Hyperlink" xfId="46034" builtinId="9" hidden="1"/>
    <cellStyle name="Followed Hyperlink" xfId="46026" builtinId="9" hidden="1"/>
    <cellStyle name="Followed Hyperlink" xfId="46035" builtinId="9" hidden="1"/>
    <cellStyle name="Followed Hyperlink" xfId="46025" builtinId="9" hidden="1"/>
    <cellStyle name="Followed Hyperlink" xfId="46032" builtinId="9" hidden="1"/>
    <cellStyle name="Followed Hyperlink" xfId="45951" builtinId="9" hidden="1"/>
    <cellStyle name="Followed Hyperlink" xfId="46031" builtinId="9" hidden="1"/>
    <cellStyle name="Followed Hyperlink" xfId="46024" builtinId="9" hidden="1"/>
    <cellStyle name="Followed Hyperlink" xfId="46030" builtinId="9" hidden="1"/>
    <cellStyle name="Followed Hyperlink" xfId="46053" builtinId="9" hidden="1"/>
    <cellStyle name="Followed Hyperlink" xfId="46033" builtinId="9" hidden="1"/>
    <cellStyle name="Followed Hyperlink" xfId="46028" builtinId="9" hidden="1"/>
    <cellStyle name="Followed Hyperlink" xfId="46027" builtinId="9" hidden="1"/>
    <cellStyle name="Followed Hyperlink" xfId="46036" builtinId="9" hidden="1"/>
    <cellStyle name="Followed Hyperlink" xfId="46050" builtinId="9" hidden="1"/>
    <cellStyle name="Followed Hyperlink" xfId="46048" builtinId="9" hidden="1"/>
    <cellStyle name="Followed Hyperlink" xfId="46041" builtinId="9" hidden="1"/>
    <cellStyle name="Followed Hyperlink" xfId="46056" builtinId="9" hidden="1"/>
    <cellStyle name="Followed Hyperlink" xfId="46046" builtinId="9" hidden="1"/>
    <cellStyle name="Followed Hyperlink" xfId="46132" builtinId="9" hidden="1"/>
    <cellStyle name="Followed Hyperlink" xfId="46039" builtinId="9" hidden="1"/>
    <cellStyle name="Followed Hyperlink" xfId="46054" builtinId="9" hidden="1"/>
    <cellStyle name="Followed Hyperlink" xfId="46051" builtinId="9" hidden="1"/>
    <cellStyle name="Followed Hyperlink" xfId="46045" builtinId="9" hidden="1"/>
    <cellStyle name="Followed Hyperlink" xfId="45950" builtinId="9" hidden="1"/>
    <cellStyle name="Followed Hyperlink" xfId="46131" builtinId="9" hidden="1"/>
    <cellStyle name="Followed Hyperlink" xfId="46043" builtinId="9" hidden="1"/>
    <cellStyle name="Followed Hyperlink" xfId="46040" builtinId="9" hidden="1"/>
    <cellStyle name="Followed Hyperlink" xfId="46055" builtinId="9" hidden="1"/>
    <cellStyle name="Followed Hyperlink" xfId="46049" builtinId="9" hidden="1"/>
    <cellStyle name="Followed Hyperlink" xfId="46038" builtinId="9" hidden="1"/>
    <cellStyle name="Followed Hyperlink" xfId="46130" builtinId="9" hidden="1"/>
    <cellStyle name="Followed Hyperlink" xfId="46047" builtinId="9" hidden="1"/>
    <cellStyle name="Followed Hyperlink" xfId="46044" builtinId="9" hidden="1"/>
    <cellStyle name="Followed Hyperlink" xfId="46037" builtinId="9" hidden="1"/>
    <cellStyle name="Followed Hyperlink" xfId="46052" builtinId="9" hidden="1"/>
    <cellStyle name="Followed Hyperlink" xfId="46042" builtinId="9" hidden="1"/>
    <cellStyle name="Followed Hyperlink" xfId="46133" builtinId="9" hidden="1"/>
    <cellStyle name="Followed Hyperlink" xfId="46134" builtinId="9" hidden="1"/>
    <cellStyle name="Followed Hyperlink" xfId="46135" builtinId="9" hidden="1"/>
    <cellStyle name="Followed Hyperlink" xfId="46136" builtinId="9" hidden="1"/>
    <cellStyle name="Followed Hyperlink" xfId="46137" builtinId="9" hidden="1"/>
    <cellStyle name="Followed Hyperlink" xfId="46138" builtinId="9" hidden="1"/>
    <cellStyle name="Followed Hyperlink" xfId="46139" builtinId="9" hidden="1"/>
    <cellStyle name="Followed Hyperlink" xfId="46140" builtinId="9" hidden="1"/>
    <cellStyle name="Followed Hyperlink" xfId="46141" builtinId="9" hidden="1"/>
    <cellStyle name="Followed Hyperlink" xfId="46142" builtinId="9" hidden="1"/>
    <cellStyle name="Followed Hyperlink" xfId="46143" builtinId="9" hidden="1"/>
    <cellStyle name="Followed Hyperlink" xfId="46144" builtinId="9" hidden="1"/>
    <cellStyle name="Followed Hyperlink" xfId="46145" builtinId="9" hidden="1"/>
    <cellStyle name="Followed Hyperlink" xfId="46146" builtinId="9" hidden="1"/>
    <cellStyle name="Followed Hyperlink" xfId="46147" builtinId="9" hidden="1"/>
    <cellStyle name="Followed Hyperlink" xfId="46148" builtinId="9" hidden="1"/>
    <cellStyle name="Followed Hyperlink" xfId="46149" builtinId="9" hidden="1"/>
    <cellStyle name="Followed Hyperlink" xfId="46150" builtinId="9" hidden="1"/>
    <cellStyle name="Followed Hyperlink" xfId="46151" builtinId="9" hidden="1"/>
    <cellStyle name="Followed Hyperlink" xfId="46152" builtinId="9" hidden="1"/>
    <cellStyle name="Followed Hyperlink" xfId="46153" builtinId="9" hidden="1"/>
    <cellStyle name="Followed Hyperlink" xfId="46154" builtinId="9" hidden="1"/>
    <cellStyle name="Followed Hyperlink" xfId="46155" builtinId="9" hidden="1"/>
    <cellStyle name="Followed Hyperlink" xfId="46156" builtinId="9" hidden="1"/>
    <cellStyle name="Followed Hyperlink" xfId="46157" builtinId="9" hidden="1"/>
    <cellStyle name="Followed Hyperlink" xfId="46158" builtinId="9" hidden="1"/>
    <cellStyle name="Followed Hyperlink" xfId="46159" builtinId="9" hidden="1"/>
    <cellStyle name="Followed Hyperlink" xfId="46160" builtinId="9" hidden="1"/>
    <cellStyle name="Followed Hyperlink" xfId="46161" builtinId="9" hidden="1"/>
    <cellStyle name="Followed Hyperlink" xfId="46162" builtinId="9" hidden="1"/>
    <cellStyle name="Followed Hyperlink" xfId="46163" builtinId="9" hidden="1"/>
    <cellStyle name="Followed Hyperlink" xfId="46164" builtinId="9" hidden="1"/>
    <cellStyle name="Followed Hyperlink" xfId="46165" builtinId="9" hidden="1"/>
    <cellStyle name="Followed Hyperlink" xfId="46166" builtinId="9" hidden="1"/>
    <cellStyle name="Followed Hyperlink" xfId="46171" builtinId="9" hidden="1"/>
    <cellStyle name="Followed Hyperlink" xfId="46172" builtinId="9" hidden="1"/>
    <cellStyle name="Followed Hyperlink" xfId="46173" builtinId="9" hidden="1"/>
    <cellStyle name="Followed Hyperlink" xfId="46174" builtinId="9" hidden="1"/>
    <cellStyle name="Followed Hyperlink" xfId="46175" builtinId="9" hidden="1"/>
    <cellStyle name="Followed Hyperlink" xfId="46176" builtinId="9" hidden="1"/>
    <cellStyle name="Followed Hyperlink" xfId="46177" builtinId="9" hidden="1"/>
    <cellStyle name="Followed Hyperlink" xfId="46178" builtinId="9" hidden="1"/>
    <cellStyle name="Followed Hyperlink" xfId="46179" builtinId="9" hidden="1"/>
    <cellStyle name="Followed Hyperlink" xfId="46180" builtinId="9" hidden="1"/>
    <cellStyle name="Followed Hyperlink" xfId="46181" builtinId="9" hidden="1"/>
    <cellStyle name="Followed Hyperlink" xfId="46182" builtinId="9" hidden="1"/>
    <cellStyle name="Followed Hyperlink" xfId="46183" builtinId="9" hidden="1"/>
    <cellStyle name="Followed Hyperlink" xfId="46184" builtinId="9" hidden="1"/>
    <cellStyle name="Followed Hyperlink" xfId="46185" builtinId="9" hidden="1"/>
    <cellStyle name="Followed Hyperlink" xfId="46186" builtinId="9" hidden="1"/>
    <cellStyle name="Followed Hyperlink" xfId="46187" builtinId="9" hidden="1"/>
    <cellStyle name="Followed Hyperlink" xfId="46188" builtinId="9" hidden="1"/>
    <cellStyle name="Followed Hyperlink" xfId="46189" builtinId="9" hidden="1"/>
    <cellStyle name="Followed Hyperlink" xfId="46190" builtinId="9" hidden="1"/>
    <cellStyle name="Followed Hyperlink" xfId="46191" builtinId="9" hidden="1"/>
    <cellStyle name="Followed Hyperlink" xfId="46192" builtinId="9" hidden="1"/>
    <cellStyle name="Followed Hyperlink" xfId="46193" builtinId="9" hidden="1"/>
    <cellStyle name="Followed Hyperlink" xfId="46194" builtinId="9" hidden="1"/>
    <cellStyle name="Followed Hyperlink" xfId="46195" builtinId="9" hidden="1"/>
    <cellStyle name="Followed Hyperlink" xfId="46196" builtinId="9" hidden="1"/>
    <cellStyle name="Followed Hyperlink" xfId="46197" builtinId="9" hidden="1"/>
    <cellStyle name="Followed Hyperlink" xfId="46198" builtinId="9" hidden="1"/>
    <cellStyle name="Followed Hyperlink" xfId="46199" builtinId="9" hidden="1"/>
    <cellStyle name="Followed Hyperlink" xfId="46200" builtinId="9" hidden="1"/>
    <cellStyle name="Followed Hyperlink" xfId="46201" builtinId="9" hidden="1"/>
    <cellStyle name="Followed Hyperlink" xfId="46202" builtinId="9" hidden="1"/>
    <cellStyle name="Followed Hyperlink" xfId="46203" builtinId="9" hidden="1"/>
    <cellStyle name="Followed Hyperlink" xfId="46204" builtinId="9" hidden="1"/>
    <cellStyle name="Followed Hyperlink" xfId="46205" builtinId="9" hidden="1"/>
    <cellStyle name="Followed Hyperlink" xfId="46206" builtinId="9" hidden="1"/>
    <cellStyle name="Followed Hyperlink" xfId="46207" builtinId="9" hidden="1"/>
    <cellStyle name="Followed Hyperlink" xfId="46208" builtinId="9" hidden="1"/>
    <cellStyle name="Followed Hyperlink" xfId="46209" builtinId="9" hidden="1"/>
    <cellStyle name="Followed Hyperlink" xfId="46210" builtinId="9" hidden="1"/>
    <cellStyle name="Followed Hyperlink" xfId="46211" builtinId="9" hidden="1"/>
    <cellStyle name="Followed Hyperlink" xfId="46212" builtinId="9" hidden="1"/>
    <cellStyle name="Followed Hyperlink" xfId="46213" builtinId="9" hidden="1"/>
    <cellStyle name="Followed Hyperlink" xfId="46214" builtinId="9" hidden="1"/>
    <cellStyle name="Followed Hyperlink" xfId="46215" builtinId="9" hidden="1"/>
    <cellStyle name="Followed Hyperlink" xfId="46216" builtinId="9" hidden="1"/>
    <cellStyle name="Followed Hyperlink" xfId="46217" builtinId="9" hidden="1"/>
    <cellStyle name="Followed Hyperlink" xfId="46218" builtinId="9" hidden="1"/>
    <cellStyle name="Followed Hyperlink" xfId="46219" builtinId="9" hidden="1"/>
    <cellStyle name="Followed Hyperlink" xfId="46220" builtinId="9" hidden="1"/>
    <cellStyle name="Followed Hyperlink" xfId="46221" builtinId="9" hidden="1"/>
    <cellStyle name="Followed Hyperlink" xfId="46222" builtinId="9" hidden="1"/>
    <cellStyle name="Followed Hyperlink" xfId="46223" builtinId="9" hidden="1"/>
    <cellStyle name="Followed Hyperlink" xfId="46224" builtinId="9" hidden="1"/>
    <cellStyle name="Followed Hyperlink" xfId="46225" builtinId="9" hidden="1"/>
    <cellStyle name="Followed Hyperlink" xfId="46226" builtinId="9" hidden="1"/>
    <cellStyle name="Followed Hyperlink" xfId="46227" builtinId="9" hidden="1"/>
    <cellStyle name="Followed Hyperlink" xfId="46228" builtinId="9" hidden="1"/>
    <cellStyle name="Followed Hyperlink" xfId="46230" builtinId="9" hidden="1"/>
    <cellStyle name="Followed Hyperlink" xfId="46231" builtinId="9" hidden="1"/>
    <cellStyle name="Followed Hyperlink" xfId="46232" builtinId="9" hidden="1"/>
    <cellStyle name="Followed Hyperlink" xfId="46233" builtinId="9" hidden="1"/>
    <cellStyle name="Followed Hyperlink" xfId="46234" builtinId="9" hidden="1"/>
    <cellStyle name="Followed Hyperlink" xfId="46235" builtinId="9" hidden="1"/>
    <cellStyle name="Followed Hyperlink" xfId="46236" builtinId="9" hidden="1"/>
    <cellStyle name="Followed Hyperlink" xfId="46237" builtinId="9" hidden="1"/>
    <cellStyle name="Followed Hyperlink" xfId="46238" builtinId="9" hidden="1"/>
    <cellStyle name="Followed Hyperlink" xfId="46239" builtinId="9" hidden="1"/>
    <cellStyle name="Followed Hyperlink" xfId="46240" builtinId="9" hidden="1"/>
    <cellStyle name="Followed Hyperlink" xfId="46241" builtinId="9" hidden="1"/>
    <cellStyle name="Followed Hyperlink" xfId="46242" builtinId="9" hidden="1"/>
    <cellStyle name="Followed Hyperlink" xfId="46243" builtinId="9" hidden="1"/>
    <cellStyle name="Followed Hyperlink" xfId="46258" builtinId="9" hidden="1"/>
    <cellStyle name="Followed Hyperlink" xfId="46279" builtinId="9" hidden="1"/>
    <cellStyle name="Followed Hyperlink" xfId="46280" builtinId="9" hidden="1"/>
    <cellStyle name="Followed Hyperlink" xfId="46281" builtinId="9" hidden="1"/>
    <cellStyle name="Followed Hyperlink" xfId="46282" builtinId="9" hidden="1"/>
    <cellStyle name="Followed Hyperlink" xfId="46283" builtinId="9" hidden="1"/>
    <cellStyle name="Followed Hyperlink" xfId="46284" builtinId="9" hidden="1"/>
    <cellStyle name="Followed Hyperlink" xfId="46285" builtinId="9" hidden="1"/>
    <cellStyle name="Followed Hyperlink" xfId="46286" builtinId="9" hidden="1"/>
    <cellStyle name="Followed Hyperlink" xfId="46287" builtinId="9" hidden="1"/>
    <cellStyle name="Followed Hyperlink" xfId="46288" builtinId="9" hidden="1"/>
    <cellStyle name="Followed Hyperlink" xfId="46289" builtinId="9" hidden="1"/>
    <cellStyle name="Followed Hyperlink" xfId="46290" builtinId="9" hidden="1"/>
    <cellStyle name="Followed Hyperlink" xfId="46291" builtinId="9" hidden="1"/>
    <cellStyle name="Followed Hyperlink" xfId="46292" builtinId="9" hidden="1"/>
    <cellStyle name="Followed Hyperlink" xfId="46293" builtinId="9" hidden="1"/>
    <cellStyle name="Followed Hyperlink" xfId="46294" builtinId="9" hidden="1"/>
    <cellStyle name="Followed Hyperlink" xfId="46295" builtinId="9" hidden="1"/>
    <cellStyle name="Followed Hyperlink" xfId="46296" builtinId="9" hidden="1"/>
    <cellStyle name="Followed Hyperlink" xfId="46297" builtinId="9" hidden="1"/>
    <cellStyle name="Followed Hyperlink" xfId="46298" builtinId="9" hidden="1"/>
    <cellStyle name="Followed Hyperlink" xfId="46299" builtinId="9" hidden="1"/>
    <cellStyle name="Followed Hyperlink" xfId="46300" builtinId="9" hidden="1"/>
    <cellStyle name="Followed Hyperlink" xfId="46301" builtinId="9" hidden="1"/>
    <cellStyle name="Followed Hyperlink" xfId="46302" builtinId="9" hidden="1"/>
    <cellStyle name="Followed Hyperlink" xfId="46303" builtinId="9" hidden="1"/>
    <cellStyle name="Followed Hyperlink" xfId="46304" builtinId="9" hidden="1"/>
    <cellStyle name="Followed Hyperlink" xfId="46305" builtinId="9" hidden="1"/>
    <cellStyle name="Followed Hyperlink" xfId="46306" builtinId="9" hidden="1"/>
    <cellStyle name="Followed Hyperlink" xfId="46307" builtinId="9" hidden="1"/>
    <cellStyle name="Followed Hyperlink" xfId="46308" builtinId="9" hidden="1"/>
    <cellStyle name="Followed Hyperlink" xfId="46309" builtinId="9" hidden="1"/>
    <cellStyle name="Followed Hyperlink" xfId="46310" builtinId="9" hidden="1"/>
    <cellStyle name="Followed Hyperlink" xfId="46311" builtinId="9" hidden="1"/>
    <cellStyle name="Followed Hyperlink" xfId="46312" builtinId="9" hidden="1"/>
    <cellStyle name="Followed Hyperlink" xfId="46313" builtinId="9" hidden="1"/>
    <cellStyle name="Followed Hyperlink" xfId="46314" builtinId="9" hidden="1"/>
    <cellStyle name="Followed Hyperlink" xfId="46315" builtinId="9" hidden="1"/>
    <cellStyle name="Followed Hyperlink" xfId="46316" builtinId="9" hidden="1"/>
    <cellStyle name="Followed Hyperlink" xfId="46317" builtinId="9" hidden="1"/>
    <cellStyle name="Followed Hyperlink" xfId="46318" builtinId="9" hidden="1"/>
    <cellStyle name="Followed Hyperlink" xfId="46319" builtinId="9" hidden="1"/>
    <cellStyle name="Followed Hyperlink" xfId="46320" builtinId="9" hidden="1"/>
    <cellStyle name="Followed Hyperlink" xfId="46321" builtinId="9" hidden="1"/>
    <cellStyle name="Followed Hyperlink" xfId="46322" builtinId="9" hidden="1"/>
    <cellStyle name="Followed Hyperlink" xfId="46323" builtinId="9" hidden="1"/>
    <cellStyle name="Followed Hyperlink" xfId="46324" builtinId="9" hidden="1"/>
    <cellStyle name="Followed Hyperlink" xfId="46325" builtinId="9" hidden="1"/>
    <cellStyle name="Followed Hyperlink" xfId="46326" builtinId="9" hidden="1"/>
    <cellStyle name="Followed Hyperlink" xfId="46327" builtinId="9" hidden="1"/>
    <cellStyle name="Followed Hyperlink" xfId="46328" builtinId="9" hidden="1"/>
    <cellStyle name="Followed Hyperlink" xfId="46329" builtinId="9" hidden="1"/>
    <cellStyle name="Followed Hyperlink" xfId="46330" builtinId="9" hidden="1"/>
    <cellStyle name="Followed Hyperlink" xfId="46331" builtinId="9" hidden="1"/>
    <cellStyle name="Followed Hyperlink" xfId="46332" builtinId="9" hidden="1"/>
    <cellStyle name="Followed Hyperlink" xfId="46333" builtinId="9" hidden="1"/>
    <cellStyle name="Followed Hyperlink" xfId="46334" builtinId="9" hidden="1"/>
    <cellStyle name="Followed Hyperlink" xfId="46335" builtinId="9" hidden="1"/>
    <cellStyle name="Followed Hyperlink" xfId="46336" builtinId="9" hidden="1"/>
    <cellStyle name="Followed Hyperlink" xfId="46337" builtinId="9" hidden="1"/>
    <cellStyle name="Followed Hyperlink" xfId="46338" builtinId="9" hidden="1"/>
    <cellStyle name="Followed Hyperlink" xfId="46339" builtinId="9" hidden="1"/>
    <cellStyle name="Followed Hyperlink" xfId="46340" builtinId="9" hidden="1"/>
    <cellStyle name="Followed Hyperlink" xfId="46341" builtinId="9" hidden="1"/>
    <cellStyle name="Followed Hyperlink" xfId="46342" builtinId="9" hidden="1"/>
    <cellStyle name="Followed Hyperlink" xfId="46343" builtinId="9" hidden="1"/>
    <cellStyle name="Followed Hyperlink" xfId="46344" builtinId="9" hidden="1"/>
    <cellStyle name="Followed Hyperlink" xfId="46345" builtinId="9" hidden="1"/>
    <cellStyle name="Followed Hyperlink" xfId="46346" builtinId="9" hidden="1"/>
    <cellStyle name="Followed Hyperlink" xfId="46347" builtinId="9" hidden="1"/>
    <cellStyle name="Followed Hyperlink" xfId="46348" builtinId="9" hidden="1"/>
    <cellStyle name="Followed Hyperlink" xfId="46349" builtinId="9" hidden="1"/>
    <cellStyle name="Followed Hyperlink" xfId="46350" builtinId="9" hidden="1"/>
    <cellStyle name="Followed Hyperlink" xfId="46351" builtinId="9" hidden="1"/>
    <cellStyle name="Followed Hyperlink" xfId="46352" builtinId="9" hidden="1"/>
    <cellStyle name="Followed Hyperlink" xfId="46353" builtinId="9" hidden="1"/>
    <cellStyle name="Followed Hyperlink" xfId="46354" builtinId="9" hidden="1"/>
    <cellStyle name="Followed Hyperlink" xfId="46355" builtinId="9" hidden="1"/>
    <cellStyle name="Followed Hyperlink" xfId="46356" builtinId="9" hidden="1"/>
    <cellStyle name="Followed Hyperlink" xfId="46357" builtinId="9" hidden="1"/>
    <cellStyle name="Followed Hyperlink" xfId="46358" builtinId="9" hidden="1"/>
    <cellStyle name="Followed Hyperlink" xfId="46359" builtinId="9" hidden="1"/>
    <cellStyle name="Followed Hyperlink" xfId="46360" builtinId="9" hidden="1"/>
    <cellStyle name="Followed Hyperlink" xfId="46361" builtinId="9" hidden="1"/>
    <cellStyle name="Followed Hyperlink" xfId="46362" builtinId="9" hidden="1"/>
    <cellStyle name="Followed Hyperlink" xfId="46363" builtinId="9" hidden="1"/>
    <cellStyle name="Followed Hyperlink" xfId="46364" builtinId="9" hidden="1"/>
    <cellStyle name="Followed Hyperlink" xfId="46365" builtinId="9" hidden="1"/>
    <cellStyle name="Followed Hyperlink" xfId="46366" builtinId="9" hidden="1"/>
    <cellStyle name="Followed Hyperlink" xfId="46367" builtinId="9" hidden="1"/>
    <cellStyle name="Followed Hyperlink" xfId="46368" builtinId="9" hidden="1"/>
    <cellStyle name="Followed Hyperlink" xfId="46369" builtinId="9" hidden="1"/>
    <cellStyle name="Followed Hyperlink" xfId="46370" builtinId="9" hidden="1"/>
    <cellStyle name="Followed Hyperlink" xfId="46371" builtinId="9" hidden="1"/>
    <cellStyle name="Followed Hyperlink" xfId="46372" builtinId="9" hidden="1"/>
    <cellStyle name="Followed Hyperlink" xfId="46373" builtinId="9" hidden="1"/>
    <cellStyle name="Followed Hyperlink" xfId="46374" builtinId="9" hidden="1"/>
    <cellStyle name="Followed Hyperlink" xfId="46375" builtinId="9" hidden="1"/>
    <cellStyle name="Followed Hyperlink" xfId="46376" builtinId="9" hidden="1"/>
    <cellStyle name="Followed Hyperlink" xfId="46377" builtinId="9" hidden="1"/>
    <cellStyle name="Followed Hyperlink" xfId="46378" builtinId="9" hidden="1"/>
    <cellStyle name="Followed Hyperlink" xfId="46379" builtinId="9" hidden="1"/>
    <cellStyle name="Followed Hyperlink" xfId="46380" builtinId="9" hidden="1"/>
    <cellStyle name="Followed Hyperlink" xfId="46381" builtinId="9" hidden="1"/>
    <cellStyle name="Followed Hyperlink" xfId="46382" builtinId="9" hidden="1"/>
    <cellStyle name="Followed Hyperlink" xfId="46383" builtinId="9" hidden="1"/>
    <cellStyle name="Followed Hyperlink" xfId="46384" builtinId="9" hidden="1"/>
    <cellStyle name="Followed Hyperlink" xfId="46385" builtinId="9" hidden="1"/>
    <cellStyle name="Followed Hyperlink" xfId="46386" builtinId="9" hidden="1"/>
    <cellStyle name="Followed Hyperlink" xfId="46387" builtinId="9" hidden="1"/>
    <cellStyle name="Followed Hyperlink" xfId="46388" builtinId="9" hidden="1"/>
    <cellStyle name="Followed Hyperlink" xfId="46389" builtinId="9" hidden="1"/>
    <cellStyle name="Followed Hyperlink" xfId="46390" builtinId="9" hidden="1"/>
    <cellStyle name="Followed Hyperlink" xfId="46391" builtinId="9" hidden="1"/>
    <cellStyle name="Followed Hyperlink" xfId="46392" builtinId="9" hidden="1"/>
    <cellStyle name="Followed Hyperlink" xfId="46393" builtinId="9" hidden="1"/>
    <cellStyle name="Followed Hyperlink" xfId="46394" builtinId="9" hidden="1"/>
    <cellStyle name="Followed Hyperlink" xfId="46395" builtinId="9" hidden="1"/>
    <cellStyle name="Followed Hyperlink" xfId="46396" builtinId="9" hidden="1"/>
    <cellStyle name="Followed Hyperlink" xfId="46397" builtinId="9" hidden="1"/>
    <cellStyle name="Followed Hyperlink" xfId="46398" builtinId="9" hidden="1"/>
    <cellStyle name="Followed Hyperlink" xfId="46399" builtinId="9" hidden="1"/>
    <cellStyle name="Followed Hyperlink" xfId="46400" builtinId="9" hidden="1"/>
    <cellStyle name="Followed Hyperlink" xfId="46401" builtinId="9" hidden="1"/>
    <cellStyle name="Followed Hyperlink" xfId="46402" builtinId="9" hidden="1"/>
    <cellStyle name="Followed Hyperlink" xfId="46403" builtinId="9" hidden="1"/>
    <cellStyle name="Followed Hyperlink" xfId="46404" builtinId="9" hidden="1"/>
    <cellStyle name="Followed Hyperlink" xfId="46405" builtinId="9" hidden="1"/>
    <cellStyle name="Followed Hyperlink" xfId="46406" builtinId="9" hidden="1"/>
    <cellStyle name="Followed Hyperlink" xfId="46407" builtinId="9" hidden="1"/>
    <cellStyle name="Followed Hyperlink" xfId="46408" builtinId="9" hidden="1"/>
    <cellStyle name="Followed Hyperlink" xfId="46409" builtinId="9" hidden="1"/>
    <cellStyle name="Followed Hyperlink" xfId="46410" builtinId="9" hidden="1"/>
    <cellStyle name="Followed Hyperlink" xfId="46411" builtinId="9" hidden="1"/>
    <cellStyle name="Followed Hyperlink" xfId="46412" builtinId="9" hidden="1"/>
    <cellStyle name="Followed Hyperlink" xfId="46413" builtinId="9" hidden="1"/>
    <cellStyle name="Followed Hyperlink" xfId="46414" builtinId="9" hidden="1"/>
    <cellStyle name="Followed Hyperlink" xfId="46415" builtinId="9" hidden="1"/>
    <cellStyle name="Followed Hyperlink" xfId="46416" builtinId="9" hidden="1"/>
    <cellStyle name="Followed Hyperlink" xfId="46417" builtinId="9" hidden="1"/>
    <cellStyle name="Followed Hyperlink" xfId="46418" builtinId="9" hidden="1"/>
    <cellStyle name="Followed Hyperlink" xfId="46419" builtinId="9" hidden="1"/>
    <cellStyle name="Followed Hyperlink" xfId="46420" builtinId="9" hidden="1"/>
    <cellStyle name="Followed Hyperlink" xfId="46421" builtinId="9" hidden="1"/>
    <cellStyle name="Followed Hyperlink" xfId="46422" builtinId="9" hidden="1"/>
    <cellStyle name="Followed Hyperlink" xfId="46229" builtinId="9" hidden="1"/>
    <cellStyle name="Followed Hyperlink" xfId="46245" builtinId="9" hidden="1"/>
    <cellStyle name="Followed Hyperlink" xfId="46248" builtinId="9" hidden="1"/>
    <cellStyle name="Followed Hyperlink" xfId="46169" builtinId="9" hidden="1"/>
    <cellStyle name="Followed Hyperlink" xfId="46167" builtinId="9" hidden="1"/>
    <cellStyle name="Followed Hyperlink" xfId="46252" builtinId="9" hidden="1"/>
    <cellStyle name="Followed Hyperlink" xfId="46244" builtinId="9" hidden="1"/>
    <cellStyle name="Followed Hyperlink" xfId="46254" builtinId="9" hidden="1"/>
    <cellStyle name="Followed Hyperlink" xfId="46255" builtinId="9" hidden="1"/>
    <cellStyle name="Followed Hyperlink" xfId="46249" builtinId="9" hidden="1"/>
    <cellStyle name="Followed Hyperlink" xfId="46246" builtinId="9" hidden="1"/>
    <cellStyle name="Followed Hyperlink" xfId="46251" builtinId="9" hidden="1"/>
    <cellStyle name="Followed Hyperlink" xfId="46276" builtinId="9" hidden="1"/>
    <cellStyle name="Followed Hyperlink" xfId="46269" builtinId="9" hidden="1"/>
    <cellStyle name="Followed Hyperlink" xfId="46262" builtinId="9" hidden="1"/>
    <cellStyle name="Followed Hyperlink" xfId="46278" builtinId="9" hidden="1"/>
    <cellStyle name="Followed Hyperlink" xfId="46267" builtinId="9" hidden="1"/>
    <cellStyle name="Followed Hyperlink" xfId="46250" builtinId="9" hidden="1"/>
    <cellStyle name="Followed Hyperlink" xfId="46264" builtinId="9" hidden="1"/>
    <cellStyle name="Followed Hyperlink" xfId="46170" builtinId="9" hidden="1"/>
    <cellStyle name="Followed Hyperlink" xfId="46273" builtinId="9" hidden="1"/>
    <cellStyle name="Followed Hyperlink" xfId="46266" builtinId="9" hidden="1"/>
    <cellStyle name="Followed Hyperlink" xfId="46168" builtinId="9" hidden="1"/>
    <cellStyle name="Followed Hyperlink" xfId="46271" builtinId="9" hidden="1"/>
    <cellStyle name="Followed Hyperlink" xfId="46268" builtinId="9" hidden="1"/>
    <cellStyle name="Followed Hyperlink" xfId="46261" builtinId="9" hidden="1"/>
    <cellStyle name="Followed Hyperlink" xfId="46277" builtinId="9" hidden="1"/>
    <cellStyle name="Followed Hyperlink" xfId="46270" builtinId="9" hidden="1"/>
    <cellStyle name="Followed Hyperlink" xfId="46260" builtinId="9" hidden="1"/>
    <cellStyle name="Followed Hyperlink" xfId="46272" builtinId="9" hidden="1"/>
    <cellStyle name="Followed Hyperlink" xfId="46265" builtinId="9" hidden="1"/>
    <cellStyle name="Followed Hyperlink" xfId="46259" builtinId="9" hidden="1"/>
    <cellStyle name="Followed Hyperlink" xfId="46274" builtinId="9" hidden="1"/>
    <cellStyle name="Followed Hyperlink" xfId="46263" builtinId="9" hidden="1"/>
    <cellStyle name="Followed Hyperlink" xfId="46275" builtinId="9" hidden="1"/>
    <cellStyle name="Followed Hyperlink" xfId="46423" builtinId="9" hidden="1"/>
    <cellStyle name="Followed Hyperlink" xfId="46424" builtinId="9" hidden="1"/>
    <cellStyle name="Followed Hyperlink" xfId="46425" builtinId="9" hidden="1"/>
    <cellStyle name="Followed Hyperlink" xfId="46426" builtinId="9" hidden="1"/>
    <cellStyle name="Followed Hyperlink" xfId="46427" builtinId="9" hidden="1"/>
    <cellStyle name="Followed Hyperlink" xfId="46428" builtinId="9" hidden="1"/>
    <cellStyle name="Followed Hyperlink" xfId="46429" builtinId="9" hidden="1"/>
    <cellStyle name="Followed Hyperlink" xfId="46430" builtinId="9" hidden="1"/>
    <cellStyle name="Followed Hyperlink" xfId="46431" builtinId="9" hidden="1"/>
    <cellStyle name="Followed Hyperlink" xfId="46432" builtinId="9" hidden="1"/>
    <cellStyle name="Followed Hyperlink" xfId="46433" builtinId="9" hidden="1"/>
    <cellStyle name="Followed Hyperlink" xfId="46434" builtinId="9" hidden="1"/>
    <cellStyle name="Followed Hyperlink" xfId="46435" builtinId="9" hidden="1"/>
    <cellStyle name="Followed Hyperlink" xfId="46436" builtinId="9" hidden="1"/>
    <cellStyle name="Followed Hyperlink" xfId="46437" builtinId="9" hidden="1"/>
    <cellStyle name="Followed Hyperlink" xfId="46438" builtinId="9" hidden="1"/>
    <cellStyle name="Followed Hyperlink" xfId="46439" builtinId="9" hidden="1"/>
    <cellStyle name="Followed Hyperlink" xfId="46440" builtinId="9" hidden="1"/>
    <cellStyle name="Followed Hyperlink" xfId="46441" builtinId="9" hidden="1"/>
    <cellStyle name="Followed Hyperlink" xfId="46442" builtinId="9" hidden="1"/>
    <cellStyle name="Followed Hyperlink" xfId="46443" builtinId="9" hidden="1"/>
    <cellStyle name="Followed Hyperlink" xfId="46444" builtinId="9" hidden="1"/>
    <cellStyle name="Followed Hyperlink" xfId="46446" builtinId="9" hidden="1"/>
    <cellStyle name="Followed Hyperlink" xfId="46447" builtinId="9" hidden="1"/>
    <cellStyle name="Followed Hyperlink" xfId="46448" builtinId="9" hidden="1"/>
    <cellStyle name="Followed Hyperlink" xfId="46449" builtinId="9" hidden="1"/>
    <cellStyle name="Followed Hyperlink" xfId="46450" builtinId="9" hidden="1"/>
    <cellStyle name="Followed Hyperlink" xfId="46451" builtinId="9" hidden="1"/>
    <cellStyle name="Followed Hyperlink" xfId="46452" builtinId="9" hidden="1"/>
    <cellStyle name="Followed Hyperlink" xfId="46453" builtinId="9" hidden="1"/>
    <cellStyle name="Followed Hyperlink" xfId="46454" builtinId="9" hidden="1"/>
    <cellStyle name="Followed Hyperlink" xfId="46455" builtinId="9" hidden="1"/>
    <cellStyle name="Followed Hyperlink" xfId="46456" builtinId="9" hidden="1"/>
    <cellStyle name="Followed Hyperlink" xfId="46457" builtinId="9" hidden="1"/>
    <cellStyle name="Followed Hyperlink" xfId="46458" builtinId="9" hidden="1"/>
    <cellStyle name="Followed Hyperlink" xfId="46459" builtinId="9" hidden="1"/>
    <cellStyle name="Followed Hyperlink" xfId="46494" builtinId="9" hidden="1"/>
    <cellStyle name="Followed Hyperlink" xfId="46493" builtinId="9" hidden="1"/>
    <cellStyle name="Followed Hyperlink" xfId="46256" builtinId="9" hidden="1"/>
    <cellStyle name="Followed Hyperlink" xfId="46257" builtinId="9" hidden="1"/>
    <cellStyle name="Followed Hyperlink" xfId="46468" builtinId="9" hidden="1"/>
    <cellStyle name="Followed Hyperlink" xfId="46466" builtinId="9" hidden="1"/>
    <cellStyle name="Followed Hyperlink" xfId="46445" builtinId="9" hidden="1"/>
    <cellStyle name="Followed Hyperlink" xfId="46463" builtinId="9" hidden="1"/>
    <cellStyle name="Followed Hyperlink" xfId="46462" builtinId="9" hidden="1"/>
    <cellStyle name="Followed Hyperlink" xfId="46461" builtinId="9" hidden="1"/>
    <cellStyle name="Followed Hyperlink" xfId="46460" builtinId="9" hidden="1"/>
    <cellStyle name="Followed Hyperlink" xfId="46464" builtinId="9" hidden="1"/>
    <cellStyle name="Followed Hyperlink" xfId="46470" builtinId="9" hidden="1"/>
    <cellStyle name="Followed Hyperlink" xfId="46469" builtinId="9" hidden="1"/>
    <cellStyle name="Followed Hyperlink" xfId="46467" builtinId="9" hidden="1"/>
    <cellStyle name="Followed Hyperlink" xfId="46465" builtinId="9" hidden="1"/>
    <cellStyle name="Followed Hyperlink" xfId="46489" builtinId="9" hidden="1"/>
    <cellStyle name="Followed Hyperlink" xfId="46485" builtinId="9" hidden="1"/>
    <cellStyle name="Followed Hyperlink" xfId="46481" builtinId="9" hidden="1"/>
    <cellStyle name="Followed Hyperlink" xfId="46477" builtinId="9" hidden="1"/>
    <cellStyle name="Followed Hyperlink" xfId="46473" builtinId="9" hidden="1"/>
    <cellStyle name="Followed Hyperlink" xfId="46253" builtinId="9" hidden="1"/>
    <cellStyle name="Followed Hyperlink" xfId="46492" builtinId="9" hidden="1"/>
    <cellStyle name="Followed Hyperlink" xfId="46488" builtinId="9" hidden="1"/>
    <cellStyle name="Followed Hyperlink" xfId="46484" builtinId="9" hidden="1"/>
    <cellStyle name="Followed Hyperlink" xfId="46480" builtinId="9" hidden="1"/>
    <cellStyle name="Followed Hyperlink" xfId="46476" builtinId="9" hidden="1"/>
    <cellStyle name="Followed Hyperlink" xfId="46472" builtinId="9" hidden="1"/>
    <cellStyle name="Followed Hyperlink" xfId="46491" builtinId="9" hidden="1"/>
    <cellStyle name="Followed Hyperlink" xfId="46487" builtinId="9" hidden="1"/>
    <cellStyle name="Followed Hyperlink" xfId="46483" builtinId="9" hidden="1"/>
    <cellStyle name="Followed Hyperlink" xfId="46479" builtinId="9" hidden="1"/>
    <cellStyle name="Followed Hyperlink" xfId="46475" builtinId="9" hidden="1"/>
    <cellStyle name="Followed Hyperlink" xfId="46495" builtinId="9" hidden="1"/>
    <cellStyle name="Followed Hyperlink" xfId="46247" builtinId="9" hidden="1"/>
    <cellStyle name="Followed Hyperlink" xfId="46490" builtinId="9" hidden="1"/>
    <cellStyle name="Followed Hyperlink" xfId="46486" builtinId="9" hidden="1"/>
    <cellStyle name="Followed Hyperlink" xfId="46482" builtinId="9" hidden="1"/>
    <cellStyle name="Followed Hyperlink" xfId="46478" builtinId="9" hidden="1"/>
    <cellStyle name="Followed Hyperlink" xfId="46474" builtinId="9" hidden="1"/>
    <cellStyle name="Followed Hyperlink" xfId="46471" builtinId="9" hidden="1"/>
    <cellStyle name="Followed Hyperlink" xfId="46496" builtinId="9" hidden="1"/>
    <cellStyle name="Followed Hyperlink" xfId="46497" builtinId="9" hidden="1"/>
    <cellStyle name="Followed Hyperlink" xfId="46498" builtinId="9" hidden="1"/>
    <cellStyle name="Followed Hyperlink" xfId="46499" builtinId="9" hidden="1"/>
    <cellStyle name="Followed Hyperlink" xfId="46500" builtinId="9" hidden="1"/>
    <cellStyle name="Followed Hyperlink" xfId="46501" builtinId="9" hidden="1"/>
    <cellStyle name="Followed Hyperlink" xfId="46502" builtinId="9" hidden="1"/>
    <cellStyle name="Followed Hyperlink" xfId="46503" builtinId="9" hidden="1"/>
    <cellStyle name="Followed Hyperlink" xfId="46504" builtinId="9" hidden="1"/>
    <cellStyle name="Followed Hyperlink" xfId="46505" builtinId="9" hidden="1"/>
    <cellStyle name="Followed Hyperlink" xfId="46506" builtinId="9" hidden="1"/>
    <cellStyle name="Followed Hyperlink" xfId="46507" builtinId="9" hidden="1"/>
    <cellStyle name="Followed Hyperlink" xfId="46508" builtinId="9" hidden="1"/>
    <cellStyle name="Followed Hyperlink" xfId="46509" builtinId="9" hidden="1"/>
    <cellStyle name="Followed Hyperlink" xfId="46510" builtinId="9" hidden="1"/>
    <cellStyle name="Followed Hyperlink" xfId="46511" builtinId="9" hidden="1"/>
    <cellStyle name="Followed Hyperlink" xfId="46512" builtinId="9" hidden="1"/>
    <cellStyle name="Followed Hyperlink" xfId="46513" builtinId="9" hidden="1"/>
    <cellStyle name="Followed Hyperlink" xfId="46514" builtinId="9" hidden="1"/>
    <cellStyle name="Followed Hyperlink" xfId="46515" builtinId="9" hidden="1"/>
    <cellStyle name="Followed Hyperlink" xfId="46516" builtinId="9" hidden="1"/>
    <cellStyle name="Followed Hyperlink" xfId="46517" builtinId="9" hidden="1"/>
    <cellStyle name="Followed Hyperlink" xfId="46518" builtinId="9" hidden="1"/>
    <cellStyle name="Followed Hyperlink" xfId="46519" builtinId="9" hidden="1"/>
    <cellStyle name="Followed Hyperlink" xfId="46520" builtinId="9" hidden="1"/>
    <cellStyle name="Followed Hyperlink" xfId="46521" builtinId="9" hidden="1"/>
    <cellStyle name="Followed Hyperlink" xfId="46522" builtinId="9" hidden="1"/>
    <cellStyle name="Followed Hyperlink" xfId="46523" builtinId="9" hidden="1"/>
    <cellStyle name="Followed Hyperlink" xfId="46524" builtinId="9" hidden="1"/>
    <cellStyle name="Followed Hyperlink" xfId="46525" builtinId="9" hidden="1"/>
    <cellStyle name="Followed Hyperlink" xfId="46526" builtinId="9" hidden="1"/>
    <cellStyle name="Followed Hyperlink" xfId="46527" builtinId="9" hidden="1"/>
    <cellStyle name="Followed Hyperlink" xfId="46528" builtinId="9" hidden="1"/>
    <cellStyle name="Followed Hyperlink" xfId="46529" builtinId="9" hidden="1"/>
    <cellStyle name="Followed Hyperlink" xfId="46530" builtinId="9" hidden="1"/>
    <cellStyle name="Followed Hyperlink" xfId="46531" builtinId="9" hidden="1"/>
    <cellStyle name="Followed Hyperlink" xfId="46532" builtinId="9" hidden="1"/>
    <cellStyle name="Followed Hyperlink" xfId="46533" builtinId="9" hidden="1"/>
    <cellStyle name="Followed Hyperlink" xfId="46534" builtinId="9" hidden="1"/>
    <cellStyle name="Followed Hyperlink" xfId="46535" builtinId="9" hidden="1"/>
    <cellStyle name="Followed Hyperlink" xfId="46536" builtinId="9" hidden="1"/>
    <cellStyle name="Followed Hyperlink" xfId="46537" builtinId="9" hidden="1"/>
    <cellStyle name="Followed Hyperlink" xfId="46538" builtinId="9" hidden="1"/>
    <cellStyle name="Followed Hyperlink" xfId="46539" builtinId="9" hidden="1"/>
    <cellStyle name="Followed Hyperlink" xfId="46540" builtinId="9" hidden="1"/>
    <cellStyle name="Followed Hyperlink" xfId="46541" builtinId="9" hidden="1"/>
    <cellStyle name="Followed Hyperlink" xfId="46542" builtinId="9" hidden="1"/>
    <cellStyle name="Followed Hyperlink" xfId="46543" builtinId="9" hidden="1"/>
    <cellStyle name="Followed Hyperlink" xfId="46544" builtinId="9" hidden="1"/>
    <cellStyle name="Followed Hyperlink" xfId="46545" builtinId="9" hidden="1"/>
    <cellStyle name="Followed Hyperlink" xfId="46546" builtinId="9" hidden="1"/>
    <cellStyle name="Followed Hyperlink" xfId="46547" builtinId="9" hidden="1"/>
    <cellStyle name="Followed Hyperlink" xfId="46548" builtinId="9" hidden="1"/>
    <cellStyle name="Followed Hyperlink" xfId="46549" builtinId="9" hidden="1"/>
    <cellStyle name="Followed Hyperlink" xfId="46550" builtinId="9" hidden="1"/>
    <cellStyle name="Followed Hyperlink" xfId="46551" builtinId="9" hidden="1"/>
    <cellStyle name="Followed Hyperlink" xfId="46552" builtinId="9" hidden="1"/>
    <cellStyle name="Followed Hyperlink" xfId="46553" builtinId="9" hidden="1"/>
    <cellStyle name="Followed Hyperlink" xfId="46554" builtinId="9" hidden="1"/>
    <cellStyle name="Followed Hyperlink" xfId="46555" builtinId="9" hidden="1"/>
    <cellStyle name="Followed Hyperlink" xfId="46556" builtinId="9" hidden="1"/>
    <cellStyle name="Followed Hyperlink" xfId="46557" builtinId="9" hidden="1"/>
    <cellStyle name="Followed Hyperlink" xfId="46558" builtinId="9" hidden="1"/>
    <cellStyle name="Followed Hyperlink" xfId="46559" builtinId="9" hidden="1"/>
    <cellStyle name="Followed Hyperlink" xfId="46560" builtinId="9" hidden="1"/>
    <cellStyle name="Followed Hyperlink" xfId="46561" builtinId="9" hidden="1"/>
    <cellStyle name="Followed Hyperlink" xfId="46562" builtinId="9" hidden="1"/>
    <cellStyle name="Followed Hyperlink" xfId="46563" builtinId="9" hidden="1"/>
    <cellStyle name="Followed Hyperlink" xfId="46564" builtinId="9" hidden="1"/>
    <cellStyle name="Followed Hyperlink" xfId="46565" builtinId="9" hidden="1"/>
    <cellStyle name="Followed Hyperlink" xfId="46566" builtinId="9" hidden="1"/>
    <cellStyle name="Followed Hyperlink" xfId="46567" builtinId="9" hidden="1"/>
    <cellStyle name="Followed Hyperlink" xfId="46568" builtinId="9" hidden="1"/>
    <cellStyle name="Followed Hyperlink" xfId="46569" builtinId="9" hidden="1"/>
    <cellStyle name="Followed Hyperlink" xfId="46570" builtinId="9" hidden="1"/>
    <cellStyle name="Followed Hyperlink" xfId="46571" builtinId="9" hidden="1"/>
    <cellStyle name="Followed Hyperlink" xfId="46572" builtinId="9" hidden="1"/>
    <cellStyle name="Followed Hyperlink" xfId="46573" builtinId="9" hidden="1"/>
    <cellStyle name="Followed Hyperlink" xfId="46574" builtinId="9" hidden="1"/>
    <cellStyle name="Followed Hyperlink" xfId="46575" builtinId="9" hidden="1"/>
    <cellStyle name="Followed Hyperlink" xfId="46576" builtinId="9" hidden="1"/>
    <cellStyle name="Followed Hyperlink" xfId="46577" builtinId="9" hidden="1"/>
    <cellStyle name="Followed Hyperlink" xfId="46578" builtinId="9" hidden="1"/>
    <cellStyle name="Followed Hyperlink" xfId="46579" builtinId="9" hidden="1"/>
    <cellStyle name="Followed Hyperlink" xfId="46580" builtinId="9" hidden="1"/>
    <cellStyle name="Followed Hyperlink" xfId="46581" builtinId="9" hidden="1"/>
    <cellStyle name="Followed Hyperlink" xfId="46582" builtinId="9" hidden="1"/>
    <cellStyle name="Followed Hyperlink" xfId="46583" builtinId="9" hidden="1"/>
    <cellStyle name="Followed Hyperlink" xfId="46584" builtinId="9" hidden="1"/>
    <cellStyle name="Followed Hyperlink" xfId="46585" builtinId="9" hidden="1"/>
    <cellStyle name="Followed Hyperlink" xfId="46586" builtinId="9" hidden="1"/>
    <cellStyle name="Followed Hyperlink" xfId="46587" builtinId="9" hidden="1"/>
    <cellStyle name="Followed Hyperlink" xfId="46588" builtinId="9" hidden="1"/>
    <cellStyle name="Followed Hyperlink" xfId="46589" builtinId="9" hidden="1"/>
    <cellStyle name="Followed Hyperlink" xfId="46590" builtinId="9" hidden="1"/>
    <cellStyle name="Followed Hyperlink" xfId="46591" builtinId="9" hidden="1"/>
    <cellStyle name="Followed Hyperlink" xfId="46592" builtinId="9" hidden="1"/>
    <cellStyle name="Followed Hyperlink" xfId="46593" builtinId="9" hidden="1"/>
    <cellStyle name="Followed Hyperlink" xfId="46594" builtinId="9" hidden="1"/>
    <cellStyle name="Followed Hyperlink" xfId="46595" builtinId="9" hidden="1"/>
    <cellStyle name="Followed Hyperlink" xfId="46596" builtinId="9" hidden="1"/>
    <cellStyle name="Followed Hyperlink" xfId="46597" builtinId="9" hidden="1"/>
    <cellStyle name="Followed Hyperlink" xfId="46598" builtinId="9" hidden="1"/>
    <cellStyle name="Followed Hyperlink" xfId="46601" builtinId="9" hidden="1"/>
    <cellStyle name="Followed Hyperlink" xfId="46602" builtinId="9" hidden="1"/>
    <cellStyle name="Followed Hyperlink" xfId="46603" builtinId="9" hidden="1"/>
    <cellStyle name="Followed Hyperlink" xfId="46604" builtinId="9" hidden="1"/>
    <cellStyle name="Followed Hyperlink" xfId="46605" builtinId="9" hidden="1"/>
    <cellStyle name="Followed Hyperlink" xfId="46606" builtinId="9" hidden="1"/>
    <cellStyle name="Followed Hyperlink" xfId="46607" builtinId="9" hidden="1"/>
    <cellStyle name="Followed Hyperlink" xfId="46608" builtinId="9" hidden="1"/>
    <cellStyle name="Followed Hyperlink" xfId="46609" builtinId="9" hidden="1"/>
    <cellStyle name="Followed Hyperlink" xfId="46610" builtinId="9" hidden="1"/>
    <cellStyle name="Followed Hyperlink" xfId="46611" builtinId="9" hidden="1"/>
    <cellStyle name="Followed Hyperlink" xfId="46612" builtinId="9" hidden="1"/>
    <cellStyle name="Followed Hyperlink" xfId="46613" builtinId="9" hidden="1"/>
    <cellStyle name="Followed Hyperlink" xfId="46614" builtinId="9" hidden="1"/>
    <cellStyle name="Followed Hyperlink" xfId="46615" builtinId="9" hidden="1"/>
    <cellStyle name="Followed Hyperlink" xfId="46616" builtinId="9" hidden="1"/>
    <cellStyle name="Followed Hyperlink" xfId="46617" builtinId="9" hidden="1"/>
    <cellStyle name="Followed Hyperlink" xfId="46618" builtinId="9" hidden="1"/>
    <cellStyle name="Followed Hyperlink" xfId="46619" builtinId="9" hidden="1"/>
    <cellStyle name="Followed Hyperlink" xfId="46620" builtinId="9" hidden="1"/>
    <cellStyle name="Followed Hyperlink" xfId="46621" builtinId="9" hidden="1"/>
    <cellStyle name="Followed Hyperlink" xfId="46622" builtinId="9" hidden="1"/>
    <cellStyle name="Followed Hyperlink" xfId="46623" builtinId="9" hidden="1"/>
    <cellStyle name="Followed Hyperlink" xfId="46624" builtinId="9" hidden="1"/>
    <cellStyle name="Followed Hyperlink" xfId="46625" builtinId="9" hidden="1"/>
    <cellStyle name="Followed Hyperlink" xfId="46626" builtinId="9" hidden="1"/>
    <cellStyle name="Followed Hyperlink" xfId="46627" builtinId="9" hidden="1"/>
    <cellStyle name="Followed Hyperlink" xfId="46628" builtinId="9" hidden="1"/>
    <cellStyle name="Followed Hyperlink" xfId="46629" builtinId="9" hidden="1"/>
    <cellStyle name="Followed Hyperlink" xfId="46630" builtinId="9" hidden="1"/>
    <cellStyle name="Followed Hyperlink" xfId="46631" builtinId="9" hidden="1"/>
    <cellStyle name="Followed Hyperlink" xfId="46632" builtinId="9" hidden="1"/>
    <cellStyle name="Followed Hyperlink" xfId="46633" builtinId="9" hidden="1"/>
    <cellStyle name="Followed Hyperlink" xfId="46634" builtinId="9" hidden="1"/>
    <cellStyle name="Followed Hyperlink" xfId="46635" builtinId="9" hidden="1"/>
    <cellStyle name="Followed Hyperlink" xfId="46636" builtinId="9" hidden="1"/>
    <cellStyle name="Followed Hyperlink" xfId="46637" builtinId="9" hidden="1"/>
    <cellStyle name="Followed Hyperlink" xfId="46638" builtinId="9" hidden="1"/>
    <cellStyle name="Followed Hyperlink" xfId="46639" builtinId="9" hidden="1"/>
    <cellStyle name="Followed Hyperlink" xfId="46640" builtinId="9" hidden="1"/>
    <cellStyle name="Followed Hyperlink" xfId="46641" builtinId="9" hidden="1"/>
    <cellStyle name="Followed Hyperlink" xfId="46642" builtinId="9" hidden="1"/>
    <cellStyle name="Followed Hyperlink" xfId="46643" builtinId="9" hidden="1"/>
    <cellStyle name="Followed Hyperlink" xfId="46644" builtinId="9" hidden="1"/>
    <cellStyle name="Followed Hyperlink" xfId="46645" builtinId="9" hidden="1"/>
    <cellStyle name="Followed Hyperlink" xfId="46646" builtinId="9" hidden="1"/>
    <cellStyle name="Followed Hyperlink" xfId="46647" builtinId="9" hidden="1"/>
    <cellStyle name="Followed Hyperlink" xfId="46648" builtinId="9" hidden="1"/>
    <cellStyle name="Followed Hyperlink" xfId="46649" builtinId="9" hidden="1"/>
    <cellStyle name="Followed Hyperlink" xfId="46650" builtinId="9" hidden="1"/>
    <cellStyle name="Followed Hyperlink" xfId="46651" builtinId="9" hidden="1"/>
    <cellStyle name="Followed Hyperlink" xfId="46652" builtinId="9" hidden="1"/>
    <cellStyle name="Followed Hyperlink" xfId="46653" builtinId="9" hidden="1"/>
    <cellStyle name="Followed Hyperlink" xfId="46654" builtinId="9" hidden="1"/>
    <cellStyle name="Followed Hyperlink" xfId="46655" builtinId="9" hidden="1"/>
    <cellStyle name="Followed Hyperlink" xfId="46656" builtinId="9" hidden="1"/>
    <cellStyle name="Followed Hyperlink" xfId="46657" builtinId="9" hidden="1"/>
    <cellStyle name="Followed Hyperlink" xfId="46658" builtinId="9" hidden="1"/>
    <cellStyle name="Followed Hyperlink" xfId="46659" builtinId="9" hidden="1"/>
    <cellStyle name="Followed Hyperlink" xfId="46660" builtinId="9" hidden="1"/>
    <cellStyle name="Followed Hyperlink" xfId="46661" builtinId="9" hidden="1"/>
    <cellStyle name="Followed Hyperlink" xfId="46662" builtinId="9" hidden="1"/>
    <cellStyle name="Followed Hyperlink" xfId="46663" builtinId="9" hidden="1"/>
    <cellStyle name="Followed Hyperlink" xfId="46664" builtinId="9" hidden="1"/>
    <cellStyle name="Followed Hyperlink" xfId="46665" builtinId="9" hidden="1"/>
    <cellStyle name="Followed Hyperlink" xfId="46666" builtinId="9" hidden="1"/>
    <cellStyle name="Followed Hyperlink" xfId="46667" builtinId="9" hidden="1"/>
    <cellStyle name="Followed Hyperlink" xfId="46668" builtinId="9" hidden="1"/>
    <cellStyle name="Followed Hyperlink" xfId="46669" builtinId="9" hidden="1"/>
    <cellStyle name="Followed Hyperlink" xfId="46670" builtinId="9" hidden="1"/>
    <cellStyle name="Followed Hyperlink" xfId="46671" builtinId="9" hidden="1"/>
    <cellStyle name="Followed Hyperlink" xfId="46672" builtinId="9" hidden="1"/>
    <cellStyle name="Followed Hyperlink" xfId="46706" builtinId="9" hidden="1"/>
    <cellStyle name="Followed Hyperlink" xfId="46707" builtinId="9" hidden="1"/>
    <cellStyle name="Followed Hyperlink" xfId="46708" builtinId="9" hidden="1"/>
    <cellStyle name="Followed Hyperlink" xfId="46709" builtinId="9" hidden="1"/>
    <cellStyle name="Followed Hyperlink" xfId="46710" builtinId="9" hidden="1"/>
    <cellStyle name="Followed Hyperlink" xfId="46711" builtinId="9" hidden="1"/>
    <cellStyle name="Followed Hyperlink" xfId="46712" builtinId="9" hidden="1"/>
    <cellStyle name="Followed Hyperlink" xfId="46713" builtinId="9" hidden="1"/>
    <cellStyle name="Followed Hyperlink" xfId="46714" builtinId="9" hidden="1"/>
    <cellStyle name="Followed Hyperlink" xfId="46715" builtinId="9" hidden="1"/>
    <cellStyle name="Followed Hyperlink" xfId="46716" builtinId="9" hidden="1"/>
    <cellStyle name="Followed Hyperlink" xfId="46717" builtinId="9" hidden="1"/>
    <cellStyle name="Followed Hyperlink" xfId="46718" builtinId="9" hidden="1"/>
    <cellStyle name="Followed Hyperlink" xfId="46719" builtinId="9" hidden="1"/>
    <cellStyle name="Followed Hyperlink" xfId="46720" builtinId="9" hidden="1"/>
    <cellStyle name="Followed Hyperlink" xfId="46721" builtinId="9" hidden="1"/>
    <cellStyle name="Followed Hyperlink" xfId="46722" builtinId="9" hidden="1"/>
    <cellStyle name="Followed Hyperlink" xfId="46723" builtinId="9" hidden="1"/>
    <cellStyle name="Followed Hyperlink" xfId="46724" builtinId="9" hidden="1"/>
    <cellStyle name="Followed Hyperlink" xfId="46725" builtinId="9" hidden="1"/>
    <cellStyle name="Followed Hyperlink" xfId="46726" builtinId="9" hidden="1"/>
    <cellStyle name="Followed Hyperlink" xfId="46727" builtinId="9" hidden="1"/>
    <cellStyle name="Followed Hyperlink" xfId="46728" builtinId="9" hidden="1"/>
    <cellStyle name="Followed Hyperlink" xfId="46729" builtinId="9" hidden="1"/>
    <cellStyle name="Followed Hyperlink" xfId="46730" builtinId="9" hidden="1"/>
    <cellStyle name="Followed Hyperlink" xfId="46731" builtinId="9" hidden="1"/>
    <cellStyle name="Followed Hyperlink" xfId="46732" builtinId="9" hidden="1"/>
    <cellStyle name="Followed Hyperlink" xfId="46733" builtinId="9" hidden="1"/>
    <cellStyle name="Followed Hyperlink" xfId="46734" builtinId="9" hidden="1"/>
    <cellStyle name="Followed Hyperlink" xfId="46735" builtinId="9" hidden="1"/>
    <cellStyle name="Followed Hyperlink" xfId="46736" builtinId="9" hidden="1"/>
    <cellStyle name="Followed Hyperlink" xfId="46737" builtinId="9" hidden="1"/>
    <cellStyle name="Followed Hyperlink" xfId="46738" builtinId="9" hidden="1"/>
    <cellStyle name="Followed Hyperlink" xfId="46739" builtinId="9" hidden="1"/>
    <cellStyle name="Followed Hyperlink" xfId="46740" builtinId="9" hidden="1"/>
    <cellStyle name="Followed Hyperlink" xfId="46741" builtinId="9" hidden="1"/>
    <cellStyle name="Followed Hyperlink" xfId="46742" builtinId="9" hidden="1"/>
    <cellStyle name="Followed Hyperlink" xfId="46743" builtinId="9" hidden="1"/>
    <cellStyle name="Followed Hyperlink" xfId="46744" builtinId="9" hidden="1"/>
    <cellStyle name="Followed Hyperlink" xfId="46745" builtinId="9" hidden="1"/>
    <cellStyle name="Followed Hyperlink" xfId="46746" builtinId="9" hidden="1"/>
    <cellStyle name="Followed Hyperlink" xfId="46747" builtinId="9" hidden="1"/>
    <cellStyle name="Followed Hyperlink" xfId="46748" builtinId="9" hidden="1"/>
    <cellStyle name="Followed Hyperlink" xfId="46749" builtinId="9" hidden="1"/>
    <cellStyle name="Followed Hyperlink" xfId="46750" builtinId="9" hidden="1"/>
    <cellStyle name="Followed Hyperlink" xfId="46751" builtinId="9" hidden="1"/>
    <cellStyle name="Followed Hyperlink" xfId="46752" builtinId="9" hidden="1"/>
    <cellStyle name="Followed Hyperlink" xfId="46753" builtinId="9" hidden="1"/>
    <cellStyle name="Followed Hyperlink" xfId="46754" builtinId="9" hidden="1"/>
    <cellStyle name="Followed Hyperlink" xfId="46755" builtinId="9" hidden="1"/>
    <cellStyle name="Followed Hyperlink" xfId="46756" builtinId="9" hidden="1"/>
    <cellStyle name="Followed Hyperlink" xfId="46757" builtinId="9" hidden="1"/>
    <cellStyle name="Followed Hyperlink" xfId="46758" builtinId="9" hidden="1"/>
    <cellStyle name="Followed Hyperlink" xfId="46759" builtinId="9" hidden="1"/>
    <cellStyle name="Followed Hyperlink" xfId="46760" builtinId="9" hidden="1"/>
    <cellStyle name="Followed Hyperlink" xfId="46761" builtinId="9" hidden="1"/>
    <cellStyle name="Followed Hyperlink" xfId="46762" builtinId="9" hidden="1"/>
    <cellStyle name="Followed Hyperlink" xfId="46763" builtinId="9" hidden="1"/>
    <cellStyle name="Followed Hyperlink" xfId="46764" builtinId="9" hidden="1"/>
    <cellStyle name="Followed Hyperlink" xfId="46765" builtinId="9" hidden="1"/>
    <cellStyle name="Followed Hyperlink" xfId="46766" builtinId="9" hidden="1"/>
    <cellStyle name="Followed Hyperlink" xfId="46767" builtinId="9" hidden="1"/>
    <cellStyle name="Followed Hyperlink" xfId="46768" builtinId="9" hidden="1"/>
    <cellStyle name="Followed Hyperlink" xfId="46769" builtinId="9" hidden="1"/>
    <cellStyle name="Followed Hyperlink" xfId="46770" builtinId="9" hidden="1"/>
    <cellStyle name="Followed Hyperlink" xfId="46771" builtinId="9" hidden="1"/>
    <cellStyle name="Followed Hyperlink" xfId="46772" builtinId="9" hidden="1"/>
    <cellStyle name="Followed Hyperlink" xfId="46773" builtinId="9" hidden="1"/>
    <cellStyle name="Followed Hyperlink" xfId="46774" builtinId="9" hidden="1"/>
    <cellStyle name="Followed Hyperlink" xfId="46775" builtinId="9" hidden="1"/>
    <cellStyle name="Followed Hyperlink" xfId="46776" builtinId="9" hidden="1"/>
    <cellStyle name="Followed Hyperlink" xfId="46777" builtinId="9" hidden="1"/>
    <cellStyle name="Followed Hyperlink" xfId="46678" builtinId="9" hidden="1"/>
    <cellStyle name="Followed Hyperlink" xfId="46683" builtinId="9" hidden="1"/>
    <cellStyle name="Followed Hyperlink" xfId="46675" builtinId="9" hidden="1"/>
    <cellStyle name="Followed Hyperlink" xfId="46684" builtinId="9" hidden="1"/>
    <cellStyle name="Followed Hyperlink" xfId="46674" builtinId="9" hidden="1"/>
    <cellStyle name="Followed Hyperlink" xfId="46681" builtinId="9" hidden="1"/>
    <cellStyle name="Followed Hyperlink" xfId="46600" builtinId="9" hidden="1"/>
    <cellStyle name="Followed Hyperlink" xfId="46680" builtinId="9" hidden="1"/>
    <cellStyle name="Followed Hyperlink" xfId="46673" builtinId="9" hidden="1"/>
    <cellStyle name="Followed Hyperlink" xfId="46679" builtinId="9" hidden="1"/>
    <cellStyle name="Followed Hyperlink" xfId="46702" builtinId="9" hidden="1"/>
    <cellStyle name="Followed Hyperlink" xfId="46682" builtinId="9" hidden="1"/>
    <cellStyle name="Followed Hyperlink" xfId="46677" builtinId="9" hidden="1"/>
    <cellStyle name="Followed Hyperlink" xfId="46676" builtinId="9" hidden="1"/>
    <cellStyle name="Followed Hyperlink" xfId="46685" builtinId="9" hidden="1"/>
    <cellStyle name="Followed Hyperlink" xfId="46699" builtinId="9" hidden="1"/>
    <cellStyle name="Followed Hyperlink" xfId="46697" builtinId="9" hidden="1"/>
    <cellStyle name="Followed Hyperlink" xfId="46690" builtinId="9" hidden="1"/>
    <cellStyle name="Followed Hyperlink" xfId="46705" builtinId="9" hidden="1"/>
    <cellStyle name="Followed Hyperlink" xfId="46695" builtinId="9" hidden="1"/>
    <cellStyle name="Followed Hyperlink" xfId="46780" builtinId="9" hidden="1"/>
    <cellStyle name="Followed Hyperlink" xfId="46688" builtinId="9" hidden="1"/>
    <cellStyle name="Followed Hyperlink" xfId="46703" builtinId="9" hidden="1"/>
    <cellStyle name="Followed Hyperlink" xfId="46700" builtinId="9" hidden="1"/>
    <cellStyle name="Followed Hyperlink" xfId="46694" builtinId="9" hidden="1"/>
    <cellStyle name="Followed Hyperlink" xfId="46599" builtinId="9" hidden="1"/>
    <cellStyle name="Followed Hyperlink" xfId="46779" builtinId="9" hidden="1"/>
    <cellStyle name="Followed Hyperlink" xfId="46692" builtinId="9" hidden="1"/>
    <cellStyle name="Followed Hyperlink" xfId="46689" builtinId="9" hidden="1"/>
    <cellStyle name="Followed Hyperlink" xfId="46704" builtinId="9" hidden="1"/>
    <cellStyle name="Followed Hyperlink" xfId="46698" builtinId="9" hidden="1"/>
    <cellStyle name="Followed Hyperlink" xfId="46687" builtinId="9" hidden="1"/>
    <cellStyle name="Followed Hyperlink" xfId="46778" builtinId="9" hidden="1"/>
    <cellStyle name="Followed Hyperlink" xfId="46696" builtinId="9" hidden="1"/>
    <cellStyle name="Followed Hyperlink" xfId="46693" builtinId="9" hidden="1"/>
    <cellStyle name="Followed Hyperlink" xfId="46686" builtinId="9" hidden="1"/>
    <cellStyle name="Followed Hyperlink" xfId="46701" builtinId="9" hidden="1"/>
    <cellStyle name="Followed Hyperlink" xfId="46691" builtinId="9" hidden="1"/>
    <cellStyle name="Followed Hyperlink" xfId="46781" builtinId="9" hidden="1"/>
    <cellStyle name="Followed Hyperlink" xfId="46782" builtinId="9" hidden="1"/>
    <cellStyle name="Followed Hyperlink" xfId="46783" builtinId="9" hidden="1"/>
    <cellStyle name="Followed Hyperlink" xfId="46784" builtinId="9" hidden="1"/>
    <cellStyle name="Followed Hyperlink" xfId="46785" builtinId="9" hidden="1"/>
    <cellStyle name="Followed Hyperlink" xfId="46786" builtinId="9" hidden="1"/>
    <cellStyle name="Followed Hyperlink" xfId="46787" builtinId="9" hidden="1"/>
    <cellStyle name="Followed Hyperlink" xfId="46788" builtinId="9" hidden="1"/>
    <cellStyle name="Followed Hyperlink" xfId="46789" builtinId="9" hidden="1"/>
    <cellStyle name="Followed Hyperlink" xfId="46790" builtinId="9" hidden="1"/>
    <cellStyle name="Followed Hyperlink" xfId="46791" builtinId="9" hidden="1"/>
    <cellStyle name="Followed Hyperlink" xfId="46792" builtinId="9" hidden="1"/>
    <cellStyle name="Followed Hyperlink" xfId="46793" builtinId="9" hidden="1"/>
    <cellStyle name="Followed Hyperlink" xfId="46794" builtinId="9" hidden="1"/>
    <cellStyle name="Followed Hyperlink" xfId="46795" builtinId="9" hidden="1"/>
    <cellStyle name="Followed Hyperlink" xfId="46796" builtinId="9" hidden="1"/>
    <cellStyle name="Followed Hyperlink" xfId="46797" builtinId="9" hidden="1"/>
    <cellStyle name="Followed Hyperlink" xfId="46798" builtinId="9" hidden="1"/>
    <cellStyle name="Followed Hyperlink" xfId="46799" builtinId="9" hidden="1"/>
    <cellStyle name="Followed Hyperlink" xfId="46800" builtinId="9" hidden="1"/>
    <cellStyle name="Followed Hyperlink" xfId="46801" builtinId="9" hidden="1"/>
    <cellStyle name="Followed Hyperlink" xfId="46802" builtinId="9" hidden="1"/>
    <cellStyle name="Followed Hyperlink" xfId="46803" builtinId="9" hidden="1"/>
    <cellStyle name="Followed Hyperlink" xfId="46804" builtinId="9" hidden="1"/>
    <cellStyle name="Followed Hyperlink" xfId="46805" builtinId="9" hidden="1"/>
    <cellStyle name="Followed Hyperlink" xfId="46806" builtinId="9" hidden="1"/>
    <cellStyle name="Followed Hyperlink" xfId="46807" builtinId="9" hidden="1"/>
    <cellStyle name="Followed Hyperlink" xfId="46808" builtinId="9" hidden="1"/>
    <cellStyle name="Followed Hyperlink" xfId="46809" builtinId="9" hidden="1"/>
    <cellStyle name="Followed Hyperlink" xfId="46810" builtinId="9" hidden="1"/>
    <cellStyle name="Followed Hyperlink" xfId="46811" builtinId="9" hidden="1"/>
    <cellStyle name="Followed Hyperlink" xfId="46812" builtinId="9" hidden="1"/>
    <cellStyle name="Followed Hyperlink" xfId="46813" builtinId="9" hidden="1"/>
    <cellStyle name="Followed Hyperlink" xfId="46814" builtinId="9" hidden="1"/>
    <cellStyle name="Followed Hyperlink" xfId="46819" builtinId="9" hidden="1"/>
    <cellStyle name="Followed Hyperlink" xfId="46820" builtinId="9" hidden="1"/>
    <cellStyle name="Followed Hyperlink" xfId="46821" builtinId="9" hidden="1"/>
    <cellStyle name="Followed Hyperlink" xfId="46822" builtinId="9" hidden="1"/>
    <cellStyle name="Followed Hyperlink" xfId="46823" builtinId="9" hidden="1"/>
    <cellStyle name="Followed Hyperlink" xfId="46824" builtinId="9" hidden="1"/>
    <cellStyle name="Followed Hyperlink" xfId="46825" builtinId="9" hidden="1"/>
    <cellStyle name="Followed Hyperlink" xfId="46826" builtinId="9" hidden="1"/>
    <cellStyle name="Followed Hyperlink" xfId="46827" builtinId="9" hidden="1"/>
    <cellStyle name="Followed Hyperlink" xfId="46828" builtinId="9" hidden="1"/>
    <cellStyle name="Followed Hyperlink" xfId="46829" builtinId="9" hidden="1"/>
    <cellStyle name="Followed Hyperlink" xfId="46830" builtinId="9" hidden="1"/>
    <cellStyle name="Followed Hyperlink" xfId="46831" builtinId="9" hidden="1"/>
    <cellStyle name="Followed Hyperlink" xfId="46832" builtinId="9" hidden="1"/>
    <cellStyle name="Followed Hyperlink" xfId="46833" builtinId="9" hidden="1"/>
    <cellStyle name="Followed Hyperlink" xfId="46834" builtinId="9" hidden="1"/>
    <cellStyle name="Followed Hyperlink" xfId="46835" builtinId="9" hidden="1"/>
    <cellStyle name="Followed Hyperlink" xfId="46836" builtinId="9" hidden="1"/>
    <cellStyle name="Followed Hyperlink" xfId="46837" builtinId="9" hidden="1"/>
    <cellStyle name="Followed Hyperlink" xfId="46838" builtinId="9" hidden="1"/>
    <cellStyle name="Followed Hyperlink" xfId="46839" builtinId="9" hidden="1"/>
    <cellStyle name="Followed Hyperlink" xfId="46840" builtinId="9" hidden="1"/>
    <cellStyle name="Followed Hyperlink" xfId="46841" builtinId="9" hidden="1"/>
    <cellStyle name="Followed Hyperlink" xfId="46842" builtinId="9" hidden="1"/>
    <cellStyle name="Followed Hyperlink" xfId="46843" builtinId="9" hidden="1"/>
    <cellStyle name="Followed Hyperlink" xfId="46844" builtinId="9" hidden="1"/>
    <cellStyle name="Followed Hyperlink" xfId="46845" builtinId="9" hidden="1"/>
    <cellStyle name="Followed Hyperlink" xfId="46846" builtinId="9" hidden="1"/>
    <cellStyle name="Followed Hyperlink" xfId="46847" builtinId="9" hidden="1"/>
    <cellStyle name="Followed Hyperlink" xfId="46848" builtinId="9" hidden="1"/>
    <cellStyle name="Followed Hyperlink" xfId="46849" builtinId="9" hidden="1"/>
    <cellStyle name="Followed Hyperlink" xfId="46850" builtinId="9" hidden="1"/>
    <cellStyle name="Followed Hyperlink" xfId="46851" builtinId="9" hidden="1"/>
    <cellStyle name="Followed Hyperlink" xfId="46852" builtinId="9" hidden="1"/>
    <cellStyle name="Followed Hyperlink" xfId="46853" builtinId="9" hidden="1"/>
    <cellStyle name="Followed Hyperlink" xfId="46854" builtinId="9" hidden="1"/>
    <cellStyle name="Followed Hyperlink" xfId="46855" builtinId="9" hidden="1"/>
    <cellStyle name="Followed Hyperlink" xfId="46856" builtinId="9" hidden="1"/>
    <cellStyle name="Followed Hyperlink" xfId="46857" builtinId="9" hidden="1"/>
    <cellStyle name="Followed Hyperlink" xfId="46858" builtinId="9" hidden="1"/>
    <cellStyle name="Followed Hyperlink" xfId="46859" builtinId="9" hidden="1"/>
    <cellStyle name="Followed Hyperlink" xfId="46860" builtinId="9" hidden="1"/>
    <cellStyle name="Followed Hyperlink" xfId="46861" builtinId="9" hidden="1"/>
    <cellStyle name="Followed Hyperlink" xfId="46862" builtinId="9" hidden="1"/>
    <cellStyle name="Followed Hyperlink" xfId="46863" builtinId="9" hidden="1"/>
    <cellStyle name="Followed Hyperlink" xfId="46864" builtinId="9" hidden="1"/>
    <cellStyle name="Followed Hyperlink" xfId="46865" builtinId="9" hidden="1"/>
    <cellStyle name="Followed Hyperlink" xfId="46866" builtinId="9" hidden="1"/>
    <cellStyle name="Followed Hyperlink" xfId="46867" builtinId="9" hidden="1"/>
    <cellStyle name="Followed Hyperlink" xfId="46868" builtinId="9" hidden="1"/>
    <cellStyle name="Followed Hyperlink" xfId="46869" builtinId="9" hidden="1"/>
    <cellStyle name="Followed Hyperlink" xfId="46870" builtinId="9" hidden="1"/>
    <cellStyle name="Followed Hyperlink" xfId="46871" builtinId="9" hidden="1"/>
    <cellStyle name="Followed Hyperlink" xfId="46872" builtinId="9" hidden="1"/>
    <cellStyle name="Followed Hyperlink" xfId="46873" builtinId="9" hidden="1"/>
    <cellStyle name="Followed Hyperlink" xfId="46874" builtinId="9" hidden="1"/>
    <cellStyle name="Followed Hyperlink" xfId="46875" builtinId="9" hidden="1"/>
    <cellStyle name="Followed Hyperlink" xfId="46876" builtinId="9" hidden="1"/>
    <cellStyle name="Followed Hyperlink" xfId="46878" builtinId="9" hidden="1"/>
    <cellStyle name="Followed Hyperlink" xfId="46879" builtinId="9" hidden="1"/>
    <cellStyle name="Followed Hyperlink" xfId="46880" builtinId="9" hidden="1"/>
    <cellStyle name="Followed Hyperlink" xfId="46881" builtinId="9" hidden="1"/>
    <cellStyle name="Followed Hyperlink" xfId="46882" builtinId="9" hidden="1"/>
    <cellStyle name="Followed Hyperlink" xfId="46883" builtinId="9" hidden="1"/>
    <cellStyle name="Followed Hyperlink" xfId="46884" builtinId="9" hidden="1"/>
    <cellStyle name="Followed Hyperlink" xfId="46885" builtinId="9" hidden="1"/>
    <cellStyle name="Followed Hyperlink" xfId="46886" builtinId="9" hidden="1"/>
    <cellStyle name="Followed Hyperlink" xfId="46887" builtinId="9" hidden="1"/>
    <cellStyle name="Followed Hyperlink" xfId="46888" builtinId="9" hidden="1"/>
    <cellStyle name="Followed Hyperlink" xfId="46889" builtinId="9" hidden="1"/>
    <cellStyle name="Followed Hyperlink" xfId="46890" builtinId="9" hidden="1"/>
    <cellStyle name="Followed Hyperlink" xfId="46891" builtinId="9" hidden="1"/>
    <cellStyle name="Followed Hyperlink" xfId="46906" builtinId="9" hidden="1"/>
    <cellStyle name="Followed Hyperlink" xfId="46927" builtinId="9" hidden="1"/>
    <cellStyle name="Followed Hyperlink" xfId="46928" builtinId="9" hidden="1"/>
    <cellStyle name="Followed Hyperlink" xfId="46929" builtinId="9" hidden="1"/>
    <cellStyle name="Followed Hyperlink" xfId="46930" builtinId="9" hidden="1"/>
    <cellStyle name="Followed Hyperlink" xfId="46931" builtinId="9" hidden="1"/>
    <cellStyle name="Followed Hyperlink" xfId="46932" builtinId="9" hidden="1"/>
    <cellStyle name="Followed Hyperlink" xfId="46933" builtinId="9" hidden="1"/>
    <cellStyle name="Followed Hyperlink" xfId="46934" builtinId="9" hidden="1"/>
    <cellStyle name="Followed Hyperlink" xfId="46935" builtinId="9" hidden="1"/>
    <cellStyle name="Followed Hyperlink" xfId="46936" builtinId="9" hidden="1"/>
    <cellStyle name="Followed Hyperlink" xfId="46937" builtinId="9" hidden="1"/>
    <cellStyle name="Followed Hyperlink" xfId="46938" builtinId="9" hidden="1"/>
    <cellStyle name="Followed Hyperlink" xfId="46939" builtinId="9" hidden="1"/>
    <cellStyle name="Followed Hyperlink" xfId="46940" builtinId="9" hidden="1"/>
    <cellStyle name="Followed Hyperlink" xfId="46941" builtinId="9" hidden="1"/>
    <cellStyle name="Followed Hyperlink" xfId="46942" builtinId="9" hidden="1"/>
    <cellStyle name="Followed Hyperlink" xfId="46943" builtinId="9" hidden="1"/>
    <cellStyle name="Followed Hyperlink" xfId="46944" builtinId="9" hidden="1"/>
    <cellStyle name="Followed Hyperlink" xfId="46945" builtinId="9" hidden="1"/>
    <cellStyle name="Followed Hyperlink" xfId="46946" builtinId="9" hidden="1"/>
    <cellStyle name="Followed Hyperlink" xfId="46947" builtinId="9" hidden="1"/>
    <cellStyle name="Followed Hyperlink" xfId="46948" builtinId="9" hidden="1"/>
    <cellStyle name="Followed Hyperlink" xfId="46949" builtinId="9" hidden="1"/>
    <cellStyle name="Followed Hyperlink" xfId="46950" builtinId="9" hidden="1"/>
    <cellStyle name="Followed Hyperlink" xfId="46951" builtinId="9" hidden="1"/>
    <cellStyle name="Followed Hyperlink" xfId="46952" builtinId="9" hidden="1"/>
    <cellStyle name="Followed Hyperlink" xfId="46953" builtinId="9" hidden="1"/>
    <cellStyle name="Followed Hyperlink" xfId="46954" builtinId="9" hidden="1"/>
    <cellStyle name="Followed Hyperlink" xfId="46955" builtinId="9" hidden="1"/>
    <cellStyle name="Followed Hyperlink" xfId="46956" builtinId="9" hidden="1"/>
    <cellStyle name="Followed Hyperlink" xfId="46957" builtinId="9" hidden="1"/>
    <cellStyle name="Followed Hyperlink" xfId="46958" builtinId="9" hidden="1"/>
    <cellStyle name="Followed Hyperlink" xfId="46959" builtinId="9" hidden="1"/>
    <cellStyle name="Followed Hyperlink" xfId="46960" builtinId="9" hidden="1"/>
    <cellStyle name="Followed Hyperlink" xfId="46961" builtinId="9" hidden="1"/>
    <cellStyle name="Followed Hyperlink" xfId="46962" builtinId="9" hidden="1"/>
    <cellStyle name="Followed Hyperlink" xfId="46963" builtinId="9" hidden="1"/>
    <cellStyle name="Followed Hyperlink" xfId="46964" builtinId="9" hidden="1"/>
    <cellStyle name="Followed Hyperlink" xfId="46965" builtinId="9" hidden="1"/>
    <cellStyle name="Followed Hyperlink" xfId="46966" builtinId="9" hidden="1"/>
    <cellStyle name="Followed Hyperlink" xfId="46967" builtinId="9" hidden="1"/>
    <cellStyle name="Followed Hyperlink" xfId="46968" builtinId="9" hidden="1"/>
    <cellStyle name="Followed Hyperlink" xfId="46969" builtinId="9" hidden="1"/>
    <cellStyle name="Followed Hyperlink" xfId="46970" builtinId="9" hidden="1"/>
    <cellStyle name="Followed Hyperlink" xfId="46971" builtinId="9" hidden="1"/>
    <cellStyle name="Followed Hyperlink" xfId="46972" builtinId="9" hidden="1"/>
    <cellStyle name="Followed Hyperlink" xfId="46973" builtinId="9" hidden="1"/>
    <cellStyle name="Followed Hyperlink" xfId="46974" builtinId="9" hidden="1"/>
    <cellStyle name="Followed Hyperlink" xfId="46975" builtinId="9" hidden="1"/>
    <cellStyle name="Followed Hyperlink" xfId="46976" builtinId="9" hidden="1"/>
    <cellStyle name="Followed Hyperlink" xfId="46977" builtinId="9" hidden="1"/>
    <cellStyle name="Followed Hyperlink" xfId="46978" builtinId="9" hidden="1"/>
    <cellStyle name="Followed Hyperlink" xfId="46979" builtinId="9" hidden="1"/>
    <cellStyle name="Followed Hyperlink" xfId="46980" builtinId="9" hidden="1"/>
    <cellStyle name="Followed Hyperlink" xfId="46981" builtinId="9" hidden="1"/>
    <cellStyle name="Followed Hyperlink" xfId="46982" builtinId="9" hidden="1"/>
    <cellStyle name="Followed Hyperlink" xfId="46983" builtinId="9" hidden="1"/>
    <cellStyle name="Followed Hyperlink" xfId="46984" builtinId="9" hidden="1"/>
    <cellStyle name="Followed Hyperlink" xfId="46985" builtinId="9" hidden="1"/>
    <cellStyle name="Followed Hyperlink" xfId="46986" builtinId="9" hidden="1"/>
    <cellStyle name="Followed Hyperlink" xfId="46987" builtinId="9" hidden="1"/>
    <cellStyle name="Followed Hyperlink" xfId="46988" builtinId="9" hidden="1"/>
    <cellStyle name="Followed Hyperlink" xfId="46989" builtinId="9" hidden="1"/>
    <cellStyle name="Followed Hyperlink" xfId="46990" builtinId="9" hidden="1"/>
    <cellStyle name="Followed Hyperlink" xfId="46991" builtinId="9" hidden="1"/>
    <cellStyle name="Followed Hyperlink" xfId="46992" builtinId="9" hidden="1"/>
    <cellStyle name="Followed Hyperlink" xfId="46993" builtinId="9" hidden="1"/>
    <cellStyle name="Followed Hyperlink" xfId="46994" builtinId="9" hidden="1"/>
    <cellStyle name="Followed Hyperlink" xfId="46995" builtinId="9" hidden="1"/>
    <cellStyle name="Followed Hyperlink" xfId="46996" builtinId="9" hidden="1"/>
    <cellStyle name="Followed Hyperlink" xfId="46997" builtinId="9" hidden="1"/>
    <cellStyle name="Followed Hyperlink" xfId="46998" builtinId="9" hidden="1"/>
    <cellStyle name="Followed Hyperlink" xfId="46999" builtinId="9" hidden="1"/>
    <cellStyle name="Followed Hyperlink" xfId="47000" builtinId="9" hidden="1"/>
    <cellStyle name="Followed Hyperlink" xfId="47001" builtinId="9" hidden="1"/>
    <cellStyle name="Followed Hyperlink" xfId="47002" builtinId="9" hidden="1"/>
    <cellStyle name="Followed Hyperlink" xfId="47003" builtinId="9" hidden="1"/>
    <cellStyle name="Followed Hyperlink" xfId="47004" builtinId="9" hidden="1"/>
    <cellStyle name="Followed Hyperlink" xfId="47005" builtinId="9" hidden="1"/>
    <cellStyle name="Followed Hyperlink" xfId="47006" builtinId="9" hidden="1"/>
    <cellStyle name="Followed Hyperlink" xfId="47007" builtinId="9" hidden="1"/>
    <cellStyle name="Followed Hyperlink" xfId="47008" builtinId="9" hidden="1"/>
    <cellStyle name="Followed Hyperlink" xfId="47009" builtinId="9" hidden="1"/>
    <cellStyle name="Followed Hyperlink" xfId="47010" builtinId="9" hidden="1"/>
    <cellStyle name="Followed Hyperlink" xfId="47011" builtinId="9" hidden="1"/>
    <cellStyle name="Followed Hyperlink" xfId="47012" builtinId="9" hidden="1"/>
    <cellStyle name="Followed Hyperlink" xfId="47013" builtinId="9" hidden="1"/>
    <cellStyle name="Followed Hyperlink" xfId="47014" builtinId="9" hidden="1"/>
    <cellStyle name="Followed Hyperlink" xfId="47015" builtinId="9" hidden="1"/>
    <cellStyle name="Followed Hyperlink" xfId="47016" builtinId="9" hidden="1"/>
    <cellStyle name="Followed Hyperlink" xfId="47017" builtinId="9" hidden="1"/>
    <cellStyle name="Followed Hyperlink" xfId="47018" builtinId="9" hidden="1"/>
    <cellStyle name="Followed Hyperlink" xfId="47019" builtinId="9" hidden="1"/>
    <cellStyle name="Followed Hyperlink" xfId="47020" builtinId="9" hidden="1"/>
    <cellStyle name="Followed Hyperlink" xfId="47021" builtinId="9" hidden="1"/>
    <cellStyle name="Followed Hyperlink" xfId="47022" builtinId="9" hidden="1"/>
    <cellStyle name="Followed Hyperlink" xfId="47023" builtinId="9" hidden="1"/>
    <cellStyle name="Followed Hyperlink" xfId="47024" builtinId="9" hidden="1"/>
    <cellStyle name="Followed Hyperlink" xfId="47025" builtinId="9" hidden="1"/>
    <cellStyle name="Followed Hyperlink" xfId="47026" builtinId="9" hidden="1"/>
    <cellStyle name="Followed Hyperlink" xfId="47027" builtinId="9" hidden="1"/>
    <cellStyle name="Followed Hyperlink" xfId="47028" builtinId="9" hidden="1"/>
    <cellStyle name="Followed Hyperlink" xfId="47029" builtinId="9" hidden="1"/>
    <cellStyle name="Followed Hyperlink" xfId="47030" builtinId="9" hidden="1"/>
    <cellStyle name="Followed Hyperlink" xfId="47031" builtinId="9" hidden="1"/>
    <cellStyle name="Followed Hyperlink" xfId="47032" builtinId="9" hidden="1"/>
    <cellStyle name="Followed Hyperlink" xfId="47033" builtinId="9" hidden="1"/>
    <cellStyle name="Followed Hyperlink" xfId="47034" builtinId="9" hidden="1"/>
    <cellStyle name="Followed Hyperlink" xfId="47035" builtinId="9" hidden="1"/>
    <cellStyle name="Followed Hyperlink" xfId="47036" builtinId="9" hidden="1"/>
    <cellStyle name="Followed Hyperlink" xfId="47037" builtinId="9" hidden="1"/>
    <cellStyle name="Followed Hyperlink" xfId="47038" builtinId="9" hidden="1"/>
    <cellStyle name="Followed Hyperlink" xfId="47039" builtinId="9" hidden="1"/>
    <cellStyle name="Followed Hyperlink" xfId="47040" builtinId="9" hidden="1"/>
    <cellStyle name="Followed Hyperlink" xfId="47041" builtinId="9" hidden="1"/>
    <cellStyle name="Followed Hyperlink" xfId="47042" builtinId="9" hidden="1"/>
    <cellStyle name="Followed Hyperlink" xfId="47043" builtinId="9" hidden="1"/>
    <cellStyle name="Followed Hyperlink" xfId="47044" builtinId="9" hidden="1"/>
    <cellStyle name="Followed Hyperlink" xfId="47045" builtinId="9" hidden="1"/>
    <cellStyle name="Followed Hyperlink" xfId="47046" builtinId="9" hidden="1"/>
    <cellStyle name="Followed Hyperlink" xfId="47047" builtinId="9" hidden="1"/>
    <cellStyle name="Followed Hyperlink" xfId="47048" builtinId="9" hidden="1"/>
    <cellStyle name="Followed Hyperlink" xfId="47049" builtinId="9" hidden="1"/>
    <cellStyle name="Followed Hyperlink" xfId="47050" builtinId="9" hidden="1"/>
    <cellStyle name="Followed Hyperlink" xfId="47051" builtinId="9" hidden="1"/>
    <cellStyle name="Followed Hyperlink" xfId="47052" builtinId="9" hidden="1"/>
    <cellStyle name="Followed Hyperlink" xfId="47053" builtinId="9" hidden="1"/>
    <cellStyle name="Followed Hyperlink" xfId="47054" builtinId="9" hidden="1"/>
    <cellStyle name="Followed Hyperlink" xfId="47055" builtinId="9" hidden="1"/>
    <cellStyle name="Followed Hyperlink" xfId="47056" builtinId="9" hidden="1"/>
    <cellStyle name="Followed Hyperlink" xfId="47057" builtinId="9" hidden="1"/>
    <cellStyle name="Followed Hyperlink" xfId="47058" builtinId="9" hidden="1"/>
    <cellStyle name="Followed Hyperlink" xfId="47059" builtinId="9" hidden="1"/>
    <cellStyle name="Followed Hyperlink" xfId="47060" builtinId="9" hidden="1"/>
    <cellStyle name="Followed Hyperlink" xfId="47061" builtinId="9" hidden="1"/>
    <cellStyle name="Followed Hyperlink" xfId="47062" builtinId="9" hidden="1"/>
    <cellStyle name="Followed Hyperlink" xfId="47063" builtinId="9" hidden="1"/>
    <cellStyle name="Followed Hyperlink" xfId="47064" builtinId="9" hidden="1"/>
    <cellStyle name="Followed Hyperlink" xfId="47065" builtinId="9" hidden="1"/>
    <cellStyle name="Followed Hyperlink" xfId="47066" builtinId="9" hidden="1"/>
    <cellStyle name="Followed Hyperlink" xfId="47067" builtinId="9" hidden="1"/>
    <cellStyle name="Followed Hyperlink" xfId="47068" builtinId="9" hidden="1"/>
    <cellStyle name="Followed Hyperlink" xfId="47069" builtinId="9" hidden="1"/>
    <cellStyle name="Followed Hyperlink" xfId="47070" builtinId="9" hidden="1"/>
    <cellStyle name="Followed Hyperlink" xfId="46877" builtinId="9" hidden="1"/>
    <cellStyle name="Followed Hyperlink" xfId="46893" builtinId="9" hidden="1"/>
    <cellStyle name="Followed Hyperlink" xfId="46896" builtinId="9" hidden="1"/>
    <cellStyle name="Followed Hyperlink" xfId="46817" builtinId="9" hidden="1"/>
    <cellStyle name="Followed Hyperlink" xfId="46815" builtinId="9" hidden="1"/>
    <cellStyle name="Followed Hyperlink" xfId="46900" builtinId="9" hidden="1"/>
    <cellStyle name="Followed Hyperlink" xfId="46892" builtinId="9" hidden="1"/>
    <cellStyle name="Followed Hyperlink" xfId="46902" builtinId="9" hidden="1"/>
    <cellStyle name="Followed Hyperlink" xfId="46903" builtinId="9" hidden="1"/>
    <cellStyle name="Followed Hyperlink" xfId="46897" builtinId="9" hidden="1"/>
    <cellStyle name="Followed Hyperlink" xfId="46894" builtinId="9" hidden="1"/>
    <cellStyle name="Followed Hyperlink" xfId="46899" builtinId="9" hidden="1"/>
    <cellStyle name="Followed Hyperlink" xfId="46924" builtinId="9" hidden="1"/>
    <cellStyle name="Followed Hyperlink" xfId="46917" builtinId="9" hidden="1"/>
    <cellStyle name="Followed Hyperlink" xfId="46910" builtinId="9" hidden="1"/>
    <cellStyle name="Followed Hyperlink" xfId="46926" builtinId="9" hidden="1"/>
    <cellStyle name="Followed Hyperlink" xfId="46915" builtinId="9" hidden="1"/>
    <cellStyle name="Followed Hyperlink" xfId="46898" builtinId="9" hidden="1"/>
    <cellStyle name="Followed Hyperlink" xfId="46912" builtinId="9" hidden="1"/>
    <cellStyle name="Followed Hyperlink" xfId="46818" builtinId="9" hidden="1"/>
    <cellStyle name="Followed Hyperlink" xfId="46921" builtinId="9" hidden="1"/>
    <cellStyle name="Followed Hyperlink" xfId="46914" builtinId="9" hidden="1"/>
    <cellStyle name="Followed Hyperlink" xfId="46816" builtinId="9" hidden="1"/>
    <cellStyle name="Followed Hyperlink" xfId="46919" builtinId="9" hidden="1"/>
    <cellStyle name="Followed Hyperlink" xfId="46916" builtinId="9" hidden="1"/>
    <cellStyle name="Followed Hyperlink" xfId="46909" builtinId="9" hidden="1"/>
    <cellStyle name="Followed Hyperlink" xfId="46925" builtinId="9" hidden="1"/>
    <cellStyle name="Followed Hyperlink" xfId="46918" builtinId="9" hidden="1"/>
    <cellStyle name="Followed Hyperlink" xfId="46908" builtinId="9" hidden="1"/>
    <cellStyle name="Followed Hyperlink" xfId="46920" builtinId="9" hidden="1"/>
    <cellStyle name="Followed Hyperlink" xfId="46913" builtinId="9" hidden="1"/>
    <cellStyle name="Followed Hyperlink" xfId="46907" builtinId="9" hidden="1"/>
    <cellStyle name="Followed Hyperlink" xfId="46922" builtinId="9" hidden="1"/>
    <cellStyle name="Followed Hyperlink" xfId="46911" builtinId="9" hidden="1"/>
    <cellStyle name="Followed Hyperlink" xfId="46923" builtinId="9" hidden="1"/>
    <cellStyle name="Followed Hyperlink" xfId="47071" builtinId="9" hidden="1"/>
    <cellStyle name="Followed Hyperlink" xfId="47072" builtinId="9" hidden="1"/>
    <cellStyle name="Followed Hyperlink" xfId="47073" builtinId="9" hidden="1"/>
    <cellStyle name="Followed Hyperlink" xfId="47074" builtinId="9" hidden="1"/>
    <cellStyle name="Followed Hyperlink" xfId="47075" builtinId="9" hidden="1"/>
    <cellStyle name="Followed Hyperlink" xfId="47076" builtinId="9" hidden="1"/>
    <cellStyle name="Followed Hyperlink" xfId="47077" builtinId="9" hidden="1"/>
    <cellStyle name="Followed Hyperlink" xfId="47078" builtinId="9" hidden="1"/>
    <cellStyle name="Followed Hyperlink" xfId="47079" builtinId="9" hidden="1"/>
    <cellStyle name="Followed Hyperlink" xfId="47080" builtinId="9" hidden="1"/>
    <cellStyle name="Followed Hyperlink" xfId="47081" builtinId="9" hidden="1"/>
    <cellStyle name="Followed Hyperlink" xfId="47082" builtinId="9" hidden="1"/>
    <cellStyle name="Followed Hyperlink" xfId="47083" builtinId="9" hidden="1"/>
    <cellStyle name="Followed Hyperlink" xfId="47084" builtinId="9" hidden="1"/>
    <cellStyle name="Followed Hyperlink" xfId="47085" builtinId="9" hidden="1"/>
    <cellStyle name="Followed Hyperlink" xfId="47086" builtinId="9" hidden="1"/>
    <cellStyle name="Followed Hyperlink" xfId="47087" builtinId="9" hidden="1"/>
    <cellStyle name="Followed Hyperlink" xfId="47088" builtinId="9" hidden="1"/>
    <cellStyle name="Followed Hyperlink" xfId="47089" builtinId="9" hidden="1"/>
    <cellStyle name="Followed Hyperlink" xfId="47090" builtinId="9" hidden="1"/>
    <cellStyle name="Followed Hyperlink" xfId="47091" builtinId="9" hidden="1"/>
    <cellStyle name="Followed Hyperlink" xfId="47092" builtinId="9" hidden="1"/>
    <cellStyle name="Followed Hyperlink" xfId="47094" builtinId="9" hidden="1"/>
    <cellStyle name="Followed Hyperlink" xfId="47095" builtinId="9" hidden="1"/>
    <cellStyle name="Followed Hyperlink" xfId="47096" builtinId="9" hidden="1"/>
    <cellStyle name="Followed Hyperlink" xfId="47097" builtinId="9" hidden="1"/>
    <cellStyle name="Followed Hyperlink" xfId="47098" builtinId="9" hidden="1"/>
    <cellStyle name="Followed Hyperlink" xfId="47099" builtinId="9" hidden="1"/>
    <cellStyle name="Followed Hyperlink" xfId="47100" builtinId="9" hidden="1"/>
    <cellStyle name="Followed Hyperlink" xfId="47101" builtinId="9" hidden="1"/>
    <cellStyle name="Followed Hyperlink" xfId="47102" builtinId="9" hidden="1"/>
    <cellStyle name="Followed Hyperlink" xfId="47103" builtinId="9" hidden="1"/>
    <cellStyle name="Followed Hyperlink" xfId="47104" builtinId="9" hidden="1"/>
    <cellStyle name="Followed Hyperlink" xfId="47105" builtinId="9" hidden="1"/>
    <cellStyle name="Followed Hyperlink" xfId="47106" builtinId="9" hidden="1"/>
    <cellStyle name="Followed Hyperlink" xfId="47107" builtinId="9" hidden="1"/>
    <cellStyle name="Followed Hyperlink" xfId="47142" builtinId="9" hidden="1"/>
    <cellStyle name="Followed Hyperlink" xfId="47141" builtinId="9" hidden="1"/>
    <cellStyle name="Followed Hyperlink" xfId="46904" builtinId="9" hidden="1"/>
    <cellStyle name="Followed Hyperlink" xfId="46905" builtinId="9" hidden="1"/>
    <cellStyle name="Followed Hyperlink" xfId="47116" builtinId="9" hidden="1"/>
    <cellStyle name="Followed Hyperlink" xfId="47114" builtinId="9" hidden="1"/>
    <cellStyle name="Followed Hyperlink" xfId="47093" builtinId="9" hidden="1"/>
    <cellStyle name="Followed Hyperlink" xfId="47111" builtinId="9" hidden="1"/>
    <cellStyle name="Followed Hyperlink" xfId="47110" builtinId="9" hidden="1"/>
    <cellStyle name="Followed Hyperlink" xfId="47109" builtinId="9" hidden="1"/>
    <cellStyle name="Followed Hyperlink" xfId="47108" builtinId="9" hidden="1"/>
    <cellStyle name="Followed Hyperlink" xfId="47112" builtinId="9" hidden="1"/>
    <cellStyle name="Followed Hyperlink" xfId="47118" builtinId="9" hidden="1"/>
    <cellStyle name="Followed Hyperlink" xfId="47117" builtinId="9" hidden="1"/>
    <cellStyle name="Followed Hyperlink" xfId="47115" builtinId="9" hidden="1"/>
    <cellStyle name="Followed Hyperlink" xfId="47113" builtinId="9" hidden="1"/>
    <cellStyle name="Followed Hyperlink" xfId="47137" builtinId="9" hidden="1"/>
    <cellStyle name="Followed Hyperlink" xfId="47133" builtinId="9" hidden="1"/>
    <cellStyle name="Followed Hyperlink" xfId="47129" builtinId="9" hidden="1"/>
    <cellStyle name="Followed Hyperlink" xfId="47125" builtinId="9" hidden="1"/>
    <cellStyle name="Followed Hyperlink" xfId="47121" builtinId="9" hidden="1"/>
    <cellStyle name="Followed Hyperlink" xfId="46901" builtinId="9" hidden="1"/>
    <cellStyle name="Followed Hyperlink" xfId="47140" builtinId="9" hidden="1"/>
    <cellStyle name="Followed Hyperlink" xfId="47136" builtinId="9" hidden="1"/>
    <cellStyle name="Followed Hyperlink" xfId="47132" builtinId="9" hidden="1"/>
    <cellStyle name="Followed Hyperlink" xfId="47128" builtinId="9" hidden="1"/>
    <cellStyle name="Followed Hyperlink" xfId="47124" builtinId="9" hidden="1"/>
    <cellStyle name="Followed Hyperlink" xfId="47120" builtinId="9" hidden="1"/>
    <cellStyle name="Followed Hyperlink" xfId="47139" builtinId="9" hidden="1"/>
    <cellStyle name="Followed Hyperlink" xfId="47135" builtinId="9" hidden="1"/>
    <cellStyle name="Followed Hyperlink" xfId="47131" builtinId="9" hidden="1"/>
    <cellStyle name="Followed Hyperlink" xfId="47127" builtinId="9" hidden="1"/>
    <cellStyle name="Followed Hyperlink" xfId="47123" builtinId="9" hidden="1"/>
    <cellStyle name="Followed Hyperlink" xfId="47143" builtinId="9" hidden="1"/>
    <cellStyle name="Followed Hyperlink" xfId="46895" builtinId="9" hidden="1"/>
    <cellStyle name="Followed Hyperlink" xfId="47138" builtinId="9" hidden="1"/>
    <cellStyle name="Followed Hyperlink" xfId="47134" builtinId="9" hidden="1"/>
    <cellStyle name="Followed Hyperlink" xfId="47130" builtinId="9" hidden="1"/>
    <cellStyle name="Followed Hyperlink" xfId="47126" builtinId="9" hidden="1"/>
    <cellStyle name="Followed Hyperlink" xfId="47122" builtinId="9" hidden="1"/>
    <cellStyle name="Followed Hyperlink" xfId="47119" builtinId="9" hidden="1"/>
    <cellStyle name="Followed Hyperlink" xfId="47144" builtinId="9" hidden="1"/>
    <cellStyle name="Followed Hyperlink" xfId="47145" builtinId="9" hidden="1"/>
    <cellStyle name="Followed Hyperlink" xfId="47146" builtinId="9" hidden="1"/>
    <cellStyle name="Followed Hyperlink" xfId="47147" builtinId="9" hidden="1"/>
    <cellStyle name="Followed Hyperlink" xfId="47148" builtinId="9" hidden="1"/>
    <cellStyle name="Followed Hyperlink" xfId="47149" builtinId="9" hidden="1"/>
    <cellStyle name="Followed Hyperlink" xfId="47150" builtinId="9" hidden="1"/>
    <cellStyle name="Followed Hyperlink" xfId="47151" builtinId="9" hidden="1"/>
    <cellStyle name="Followed Hyperlink" xfId="47152" builtinId="9" hidden="1"/>
    <cellStyle name="Followed Hyperlink" xfId="47153" builtinId="9" hidden="1"/>
    <cellStyle name="Followed Hyperlink" xfId="47154" builtinId="9" hidden="1"/>
    <cellStyle name="Followed Hyperlink" xfId="47155" builtinId="9" hidden="1"/>
    <cellStyle name="Followed Hyperlink" xfId="47156" builtinId="9" hidden="1"/>
    <cellStyle name="Followed Hyperlink" xfId="47157" builtinId="9" hidden="1"/>
    <cellStyle name="Followed Hyperlink" xfId="47158" builtinId="9" hidden="1"/>
    <cellStyle name="Followed Hyperlink" xfId="47159" builtinId="9" hidden="1"/>
    <cellStyle name="Followed Hyperlink" xfId="47160" builtinId="9" hidden="1"/>
    <cellStyle name="Followed Hyperlink" xfId="47161" builtinId="9" hidden="1"/>
    <cellStyle name="Followed Hyperlink" xfId="47162" builtinId="9" hidden="1"/>
    <cellStyle name="Followed Hyperlink" xfId="47163" builtinId="9" hidden="1"/>
    <cellStyle name="Followed Hyperlink" xfId="47164" builtinId="9" hidden="1"/>
    <cellStyle name="Followed Hyperlink" xfId="47165" builtinId="9" hidden="1"/>
    <cellStyle name="Followed Hyperlink" xfId="47166" builtinId="9" hidden="1"/>
    <cellStyle name="Followed Hyperlink" xfId="47167" builtinId="9" hidden="1"/>
    <cellStyle name="Followed Hyperlink" xfId="47168" builtinId="9" hidden="1"/>
    <cellStyle name="Followed Hyperlink" xfId="47169" builtinId="9" hidden="1"/>
    <cellStyle name="Followed Hyperlink" xfId="47170" builtinId="9" hidden="1"/>
    <cellStyle name="Followed Hyperlink" xfId="47171" builtinId="9" hidden="1"/>
    <cellStyle name="Followed Hyperlink" xfId="47172" builtinId="9" hidden="1"/>
    <cellStyle name="Followed Hyperlink" xfId="47173" builtinId="9" hidden="1"/>
    <cellStyle name="Followed Hyperlink" xfId="47174" builtinId="9" hidden="1"/>
    <cellStyle name="Followed Hyperlink" xfId="47177" builtinId="9" hidden="1"/>
    <cellStyle name="Followed Hyperlink" xfId="47178" builtinId="9" hidden="1"/>
    <cellStyle name="Followed Hyperlink" xfId="47179" builtinId="9" hidden="1"/>
    <cellStyle name="Followed Hyperlink" xfId="47180" builtinId="9" hidden="1"/>
    <cellStyle name="Followed Hyperlink" xfId="47181" builtinId="9" hidden="1"/>
    <cellStyle name="Followed Hyperlink" xfId="47182" builtinId="9" hidden="1"/>
    <cellStyle name="Followed Hyperlink" xfId="47183" builtinId="9" hidden="1"/>
    <cellStyle name="Followed Hyperlink" xfId="47184" builtinId="9" hidden="1"/>
    <cellStyle name="Followed Hyperlink" xfId="47185" builtinId="9" hidden="1"/>
    <cellStyle name="Followed Hyperlink" xfId="47186" builtinId="9" hidden="1"/>
    <cellStyle name="Followed Hyperlink" xfId="47187" builtinId="9" hidden="1"/>
    <cellStyle name="Followed Hyperlink" xfId="47188" builtinId="9" hidden="1"/>
    <cellStyle name="Followed Hyperlink" xfId="47189" builtinId="9" hidden="1"/>
    <cellStyle name="Followed Hyperlink" xfId="47190" builtinId="9" hidden="1"/>
    <cellStyle name="Followed Hyperlink" xfId="47191" builtinId="9" hidden="1"/>
    <cellStyle name="Followed Hyperlink" xfId="47192" builtinId="9" hidden="1"/>
    <cellStyle name="Followed Hyperlink" xfId="47193" builtinId="9" hidden="1"/>
    <cellStyle name="Followed Hyperlink" xfId="47194" builtinId="9" hidden="1"/>
    <cellStyle name="Followed Hyperlink" xfId="47195" builtinId="9" hidden="1"/>
    <cellStyle name="Followed Hyperlink" xfId="47196" builtinId="9" hidden="1"/>
    <cellStyle name="Followed Hyperlink" xfId="47197" builtinId="9" hidden="1"/>
    <cellStyle name="Followed Hyperlink" xfId="47198" builtinId="9" hidden="1"/>
    <cellStyle name="Followed Hyperlink" xfId="47199" builtinId="9" hidden="1"/>
    <cellStyle name="Followed Hyperlink" xfId="47200" builtinId="9" hidden="1"/>
    <cellStyle name="Followed Hyperlink" xfId="47201" builtinId="9" hidden="1"/>
    <cellStyle name="Followed Hyperlink" xfId="47202" builtinId="9" hidden="1"/>
    <cellStyle name="Followed Hyperlink" xfId="47203" builtinId="9" hidden="1"/>
    <cellStyle name="Followed Hyperlink" xfId="47204" builtinId="9" hidden="1"/>
    <cellStyle name="Followed Hyperlink" xfId="47205" builtinId="9" hidden="1"/>
    <cellStyle name="Followed Hyperlink" xfId="47206" builtinId="9" hidden="1"/>
    <cellStyle name="Followed Hyperlink" xfId="47207" builtinId="9" hidden="1"/>
    <cellStyle name="Followed Hyperlink" xfId="47208" builtinId="9" hidden="1"/>
    <cellStyle name="Followed Hyperlink" xfId="47209" builtinId="9" hidden="1"/>
    <cellStyle name="Followed Hyperlink" xfId="47210" builtinId="9" hidden="1"/>
    <cellStyle name="Followed Hyperlink" xfId="47211" builtinId="9" hidden="1"/>
    <cellStyle name="Followed Hyperlink" xfId="47212" builtinId="9" hidden="1"/>
    <cellStyle name="Followed Hyperlink" xfId="47213" builtinId="9" hidden="1"/>
    <cellStyle name="Followed Hyperlink" xfId="47214" builtinId="9" hidden="1"/>
    <cellStyle name="Followed Hyperlink" xfId="47215" builtinId="9" hidden="1"/>
    <cellStyle name="Followed Hyperlink" xfId="47216" builtinId="9" hidden="1"/>
    <cellStyle name="Followed Hyperlink" xfId="47217" builtinId="9" hidden="1"/>
    <cellStyle name="Followed Hyperlink" xfId="47218" builtinId="9" hidden="1"/>
    <cellStyle name="Followed Hyperlink" xfId="47219" builtinId="9" hidden="1"/>
    <cellStyle name="Followed Hyperlink" xfId="47220" builtinId="9" hidden="1"/>
    <cellStyle name="Followed Hyperlink" xfId="47221" builtinId="9" hidden="1"/>
    <cellStyle name="Followed Hyperlink" xfId="47222" builtinId="9" hidden="1"/>
    <cellStyle name="Followed Hyperlink" xfId="47223" builtinId="9" hidden="1"/>
    <cellStyle name="Followed Hyperlink" xfId="47224" builtinId="9" hidden="1"/>
    <cellStyle name="Followed Hyperlink" xfId="47225" builtinId="9" hidden="1"/>
    <cellStyle name="Followed Hyperlink" xfId="47226" builtinId="9" hidden="1"/>
    <cellStyle name="Followed Hyperlink" xfId="47227" builtinId="9" hidden="1"/>
    <cellStyle name="Followed Hyperlink" xfId="47228" builtinId="9" hidden="1"/>
    <cellStyle name="Followed Hyperlink" xfId="47229" builtinId="9" hidden="1"/>
    <cellStyle name="Followed Hyperlink" xfId="47230" builtinId="9" hidden="1"/>
    <cellStyle name="Followed Hyperlink" xfId="47231" builtinId="9" hidden="1"/>
    <cellStyle name="Followed Hyperlink" xfId="47232" builtinId="9" hidden="1"/>
    <cellStyle name="Followed Hyperlink" xfId="47233" builtinId="9" hidden="1"/>
    <cellStyle name="Followed Hyperlink" xfId="47234" builtinId="9" hidden="1"/>
    <cellStyle name="Followed Hyperlink" xfId="47235" builtinId="9" hidden="1"/>
    <cellStyle name="Followed Hyperlink" xfId="47236" builtinId="9" hidden="1"/>
    <cellStyle name="Followed Hyperlink" xfId="47237" builtinId="9" hidden="1"/>
    <cellStyle name="Followed Hyperlink" xfId="47238" builtinId="9" hidden="1"/>
    <cellStyle name="Followed Hyperlink" xfId="47239" builtinId="9" hidden="1"/>
    <cellStyle name="Followed Hyperlink" xfId="47240" builtinId="9" hidden="1"/>
    <cellStyle name="Followed Hyperlink" xfId="47241" builtinId="9" hidden="1"/>
    <cellStyle name="Followed Hyperlink" xfId="47242" builtinId="9" hidden="1"/>
    <cellStyle name="Followed Hyperlink" xfId="47243" builtinId="9" hidden="1"/>
    <cellStyle name="Followed Hyperlink" xfId="47244" builtinId="9" hidden="1"/>
    <cellStyle name="Followed Hyperlink" xfId="47245" builtinId="9" hidden="1"/>
    <cellStyle name="Followed Hyperlink" xfId="47246" builtinId="9" hidden="1"/>
    <cellStyle name="Followed Hyperlink" xfId="47247" builtinId="9" hidden="1"/>
    <cellStyle name="Followed Hyperlink" xfId="47248" builtinId="9" hidden="1"/>
    <cellStyle name="Followed Hyperlink" xfId="47407" builtinId="9" hidden="1"/>
    <cellStyle name="Followed Hyperlink" xfId="47408" builtinId="9" hidden="1"/>
    <cellStyle name="Followed Hyperlink" xfId="47409" builtinId="9" hidden="1"/>
    <cellStyle name="Followed Hyperlink" xfId="47410" builtinId="9" hidden="1"/>
    <cellStyle name="Followed Hyperlink" xfId="47411" builtinId="9" hidden="1"/>
    <cellStyle name="Followed Hyperlink" xfId="47412" builtinId="9" hidden="1"/>
    <cellStyle name="Followed Hyperlink" xfId="47413" builtinId="9" hidden="1"/>
    <cellStyle name="Followed Hyperlink" xfId="47414" builtinId="9" hidden="1"/>
    <cellStyle name="Followed Hyperlink" xfId="47415" builtinId="9" hidden="1"/>
    <cellStyle name="Followed Hyperlink" xfId="47416" builtinId="9" hidden="1"/>
    <cellStyle name="Followed Hyperlink" xfId="47417" builtinId="9" hidden="1"/>
    <cellStyle name="Followed Hyperlink" xfId="47418" builtinId="9" hidden="1"/>
    <cellStyle name="Followed Hyperlink" xfId="47419" builtinId="9" hidden="1"/>
    <cellStyle name="Followed Hyperlink" xfId="47420" builtinId="9" hidden="1"/>
    <cellStyle name="Followed Hyperlink" xfId="47421" builtinId="9" hidden="1"/>
    <cellStyle name="Followed Hyperlink" xfId="47422" builtinId="9" hidden="1"/>
    <cellStyle name="Followed Hyperlink" xfId="47423" builtinId="9" hidden="1"/>
    <cellStyle name="Followed Hyperlink" xfId="47424" builtinId="9" hidden="1"/>
    <cellStyle name="Followed Hyperlink" xfId="47425" builtinId="9" hidden="1"/>
    <cellStyle name="Followed Hyperlink" xfId="47426" builtinId="9" hidden="1"/>
    <cellStyle name="Followed Hyperlink" xfId="47427" builtinId="9" hidden="1"/>
    <cellStyle name="Followed Hyperlink" xfId="47428" builtinId="9" hidden="1"/>
    <cellStyle name="Followed Hyperlink" xfId="47429" builtinId="9" hidden="1"/>
    <cellStyle name="Followed Hyperlink" xfId="47430" builtinId="9" hidden="1"/>
    <cellStyle name="Followed Hyperlink" xfId="47431" builtinId="9" hidden="1"/>
    <cellStyle name="Followed Hyperlink" xfId="47432" builtinId="9" hidden="1"/>
    <cellStyle name="Followed Hyperlink" xfId="47433" builtinId="9" hidden="1"/>
    <cellStyle name="Followed Hyperlink" xfId="47434" builtinId="9" hidden="1"/>
    <cellStyle name="Followed Hyperlink" xfId="47435" builtinId="9" hidden="1"/>
    <cellStyle name="Followed Hyperlink" xfId="47436" builtinId="9" hidden="1"/>
    <cellStyle name="Followed Hyperlink" xfId="47437" builtinId="9" hidden="1"/>
    <cellStyle name="Followed Hyperlink" xfId="47438" builtinId="9" hidden="1"/>
    <cellStyle name="Followed Hyperlink" xfId="47439" builtinId="9" hidden="1"/>
    <cellStyle name="Followed Hyperlink" xfId="47440" builtinId="9" hidden="1"/>
    <cellStyle name="Followed Hyperlink" xfId="47441" builtinId="9" hidden="1"/>
    <cellStyle name="Followed Hyperlink" xfId="47442" builtinId="9" hidden="1"/>
    <cellStyle name="Followed Hyperlink" xfId="47443" builtinId="9" hidden="1"/>
    <cellStyle name="Followed Hyperlink" xfId="47444" builtinId="9" hidden="1"/>
    <cellStyle name="Followed Hyperlink" xfId="47445" builtinId="9" hidden="1"/>
    <cellStyle name="Followed Hyperlink" xfId="47446" builtinId="9" hidden="1"/>
    <cellStyle name="Followed Hyperlink" xfId="47447" builtinId="9" hidden="1"/>
    <cellStyle name="Followed Hyperlink" xfId="47448" builtinId="9" hidden="1"/>
    <cellStyle name="Followed Hyperlink" xfId="47449" builtinId="9" hidden="1"/>
    <cellStyle name="Followed Hyperlink" xfId="47450" builtinId="9" hidden="1"/>
    <cellStyle name="Followed Hyperlink" xfId="47451" builtinId="9" hidden="1"/>
    <cellStyle name="Followed Hyperlink" xfId="47452" builtinId="9" hidden="1"/>
    <cellStyle name="Followed Hyperlink" xfId="47453" builtinId="9" hidden="1"/>
    <cellStyle name="Followed Hyperlink" xfId="47454" builtinId="9" hidden="1"/>
    <cellStyle name="Followed Hyperlink" xfId="47455" builtinId="9" hidden="1"/>
    <cellStyle name="Followed Hyperlink" xfId="47456" builtinId="9" hidden="1"/>
    <cellStyle name="Followed Hyperlink" xfId="47457" builtinId="9" hidden="1"/>
    <cellStyle name="Followed Hyperlink" xfId="47458" builtinId="9" hidden="1"/>
    <cellStyle name="Followed Hyperlink" xfId="47459" builtinId="9" hidden="1"/>
    <cellStyle name="Followed Hyperlink" xfId="47460" builtinId="9" hidden="1"/>
    <cellStyle name="Followed Hyperlink" xfId="47461" builtinId="9" hidden="1"/>
    <cellStyle name="Followed Hyperlink" xfId="47462" builtinId="9" hidden="1"/>
    <cellStyle name="Followed Hyperlink" xfId="47463" builtinId="9" hidden="1"/>
    <cellStyle name="Followed Hyperlink" xfId="47464" builtinId="9" hidden="1"/>
    <cellStyle name="Followed Hyperlink" xfId="47465" builtinId="9" hidden="1"/>
    <cellStyle name="Followed Hyperlink" xfId="47466" builtinId="9" hidden="1"/>
    <cellStyle name="Followed Hyperlink" xfId="47467" builtinId="9" hidden="1"/>
    <cellStyle name="Followed Hyperlink" xfId="47468" builtinId="9" hidden="1"/>
    <cellStyle name="Followed Hyperlink" xfId="47469" builtinId="9" hidden="1"/>
    <cellStyle name="Followed Hyperlink" xfId="47470" builtinId="9" hidden="1"/>
    <cellStyle name="Followed Hyperlink" xfId="47471" builtinId="9" hidden="1"/>
    <cellStyle name="Followed Hyperlink" xfId="47472" builtinId="9" hidden="1"/>
    <cellStyle name="Followed Hyperlink" xfId="47473" builtinId="9" hidden="1"/>
    <cellStyle name="Followed Hyperlink" xfId="47474" builtinId="9" hidden="1"/>
    <cellStyle name="Followed Hyperlink" xfId="47475" builtinId="9" hidden="1"/>
    <cellStyle name="Followed Hyperlink" xfId="47476" builtinId="9" hidden="1"/>
    <cellStyle name="Followed Hyperlink" xfId="47477" builtinId="9" hidden="1"/>
    <cellStyle name="Followed Hyperlink" xfId="47478" builtinId="9" hidden="1"/>
    <cellStyle name="Followed Hyperlink" xfId="47512" builtinId="9" hidden="1"/>
    <cellStyle name="Followed Hyperlink" xfId="47513" builtinId="9" hidden="1"/>
    <cellStyle name="Followed Hyperlink" xfId="47514" builtinId="9" hidden="1"/>
    <cellStyle name="Followed Hyperlink" xfId="47515" builtinId="9" hidden="1"/>
    <cellStyle name="Followed Hyperlink" xfId="47516" builtinId="9" hidden="1"/>
    <cellStyle name="Followed Hyperlink" xfId="47517" builtinId="9" hidden="1"/>
    <cellStyle name="Followed Hyperlink" xfId="47518" builtinId="9" hidden="1"/>
    <cellStyle name="Followed Hyperlink" xfId="47519" builtinId="9" hidden="1"/>
    <cellStyle name="Followed Hyperlink" xfId="47520" builtinId="9" hidden="1"/>
    <cellStyle name="Followed Hyperlink" xfId="47521" builtinId="9" hidden="1"/>
    <cellStyle name="Followed Hyperlink" xfId="47522" builtinId="9" hidden="1"/>
    <cellStyle name="Followed Hyperlink" xfId="47523" builtinId="9" hidden="1"/>
    <cellStyle name="Followed Hyperlink" xfId="47524" builtinId="9" hidden="1"/>
    <cellStyle name="Followed Hyperlink" xfId="47525" builtinId="9" hidden="1"/>
    <cellStyle name="Followed Hyperlink" xfId="47526" builtinId="9" hidden="1"/>
    <cellStyle name="Followed Hyperlink" xfId="47527" builtinId="9" hidden="1"/>
    <cellStyle name="Followed Hyperlink" xfId="47528" builtinId="9" hidden="1"/>
    <cellStyle name="Followed Hyperlink" xfId="47529" builtinId="9" hidden="1"/>
    <cellStyle name="Followed Hyperlink" xfId="47530" builtinId="9" hidden="1"/>
    <cellStyle name="Followed Hyperlink" xfId="47531" builtinId="9" hidden="1"/>
    <cellStyle name="Followed Hyperlink" xfId="47532" builtinId="9" hidden="1"/>
    <cellStyle name="Followed Hyperlink" xfId="47533" builtinId="9" hidden="1"/>
    <cellStyle name="Followed Hyperlink" xfId="47534" builtinId="9" hidden="1"/>
    <cellStyle name="Followed Hyperlink" xfId="47535" builtinId="9" hidden="1"/>
    <cellStyle name="Followed Hyperlink" xfId="47536" builtinId="9" hidden="1"/>
    <cellStyle name="Followed Hyperlink" xfId="47537" builtinId="9" hidden="1"/>
    <cellStyle name="Followed Hyperlink" xfId="47538" builtinId="9" hidden="1"/>
    <cellStyle name="Followed Hyperlink" xfId="47539" builtinId="9" hidden="1"/>
    <cellStyle name="Followed Hyperlink" xfId="47540" builtinId="9" hidden="1"/>
    <cellStyle name="Followed Hyperlink" xfId="47541" builtinId="9" hidden="1"/>
    <cellStyle name="Followed Hyperlink" xfId="47542" builtinId="9" hidden="1"/>
    <cellStyle name="Followed Hyperlink" xfId="47543" builtinId="9" hidden="1"/>
    <cellStyle name="Followed Hyperlink" xfId="47544" builtinId="9" hidden="1"/>
    <cellStyle name="Followed Hyperlink" xfId="47545" builtinId="9" hidden="1"/>
    <cellStyle name="Followed Hyperlink" xfId="47546" builtinId="9" hidden="1"/>
    <cellStyle name="Followed Hyperlink" xfId="47547" builtinId="9" hidden="1"/>
    <cellStyle name="Followed Hyperlink" xfId="47548" builtinId="9" hidden="1"/>
    <cellStyle name="Followed Hyperlink" xfId="47549" builtinId="9" hidden="1"/>
    <cellStyle name="Followed Hyperlink" xfId="47550" builtinId="9" hidden="1"/>
    <cellStyle name="Followed Hyperlink" xfId="47551" builtinId="9" hidden="1"/>
    <cellStyle name="Followed Hyperlink" xfId="47552" builtinId="9" hidden="1"/>
    <cellStyle name="Followed Hyperlink" xfId="47553" builtinId="9" hidden="1"/>
    <cellStyle name="Followed Hyperlink" xfId="47554" builtinId="9" hidden="1"/>
    <cellStyle name="Followed Hyperlink" xfId="47555" builtinId="9" hidden="1"/>
    <cellStyle name="Followed Hyperlink" xfId="47556" builtinId="9" hidden="1"/>
    <cellStyle name="Followed Hyperlink" xfId="47557" builtinId="9" hidden="1"/>
    <cellStyle name="Followed Hyperlink" xfId="47558" builtinId="9" hidden="1"/>
    <cellStyle name="Followed Hyperlink" xfId="47559" builtinId="9" hidden="1"/>
    <cellStyle name="Followed Hyperlink" xfId="47560" builtinId="9" hidden="1"/>
    <cellStyle name="Followed Hyperlink" xfId="47561" builtinId="9" hidden="1"/>
    <cellStyle name="Followed Hyperlink" xfId="47562" builtinId="9" hidden="1"/>
    <cellStyle name="Followed Hyperlink" xfId="47563" builtinId="9" hidden="1"/>
    <cellStyle name="Followed Hyperlink" xfId="47564" builtinId="9" hidden="1"/>
    <cellStyle name="Followed Hyperlink" xfId="47565" builtinId="9" hidden="1"/>
    <cellStyle name="Followed Hyperlink" xfId="47566" builtinId="9" hidden="1"/>
    <cellStyle name="Followed Hyperlink" xfId="47567" builtinId="9" hidden="1"/>
    <cellStyle name="Followed Hyperlink" xfId="47568" builtinId="9" hidden="1"/>
    <cellStyle name="Followed Hyperlink" xfId="47569" builtinId="9" hidden="1"/>
    <cellStyle name="Followed Hyperlink" xfId="47570" builtinId="9" hidden="1"/>
    <cellStyle name="Followed Hyperlink" xfId="47571" builtinId="9" hidden="1"/>
    <cellStyle name="Followed Hyperlink" xfId="47572" builtinId="9" hidden="1"/>
    <cellStyle name="Followed Hyperlink" xfId="47573" builtinId="9" hidden="1"/>
    <cellStyle name="Followed Hyperlink" xfId="47574" builtinId="9" hidden="1"/>
    <cellStyle name="Followed Hyperlink" xfId="47575" builtinId="9" hidden="1"/>
    <cellStyle name="Followed Hyperlink" xfId="47576" builtinId="9" hidden="1"/>
    <cellStyle name="Followed Hyperlink" xfId="47577" builtinId="9" hidden="1"/>
    <cellStyle name="Followed Hyperlink" xfId="47578" builtinId="9" hidden="1"/>
    <cellStyle name="Followed Hyperlink" xfId="47579" builtinId="9" hidden="1"/>
    <cellStyle name="Followed Hyperlink" xfId="47580" builtinId="9" hidden="1"/>
    <cellStyle name="Followed Hyperlink" xfId="47581" builtinId="9" hidden="1"/>
    <cellStyle name="Followed Hyperlink" xfId="47582" builtinId="9" hidden="1"/>
    <cellStyle name="Followed Hyperlink" xfId="47583" builtinId="9" hidden="1"/>
    <cellStyle name="Followed Hyperlink" xfId="47484" builtinId="9" hidden="1"/>
    <cellStyle name="Followed Hyperlink" xfId="47489" builtinId="9" hidden="1"/>
    <cellStyle name="Followed Hyperlink" xfId="47481" builtinId="9" hidden="1"/>
    <cellStyle name="Followed Hyperlink" xfId="47490" builtinId="9" hidden="1"/>
    <cellStyle name="Followed Hyperlink" xfId="47480" builtinId="9" hidden="1"/>
    <cellStyle name="Followed Hyperlink" xfId="47487" builtinId="9" hidden="1"/>
    <cellStyle name="Followed Hyperlink" xfId="47406" builtinId="9" hidden="1"/>
    <cellStyle name="Followed Hyperlink" xfId="47486" builtinId="9" hidden="1"/>
    <cellStyle name="Followed Hyperlink" xfId="47479" builtinId="9" hidden="1"/>
    <cellStyle name="Followed Hyperlink" xfId="47485" builtinId="9" hidden="1"/>
    <cellStyle name="Followed Hyperlink" xfId="47508" builtinId="9" hidden="1"/>
    <cellStyle name="Followed Hyperlink" xfId="47488" builtinId="9" hidden="1"/>
    <cellStyle name="Followed Hyperlink" xfId="47483" builtinId="9" hidden="1"/>
    <cellStyle name="Followed Hyperlink" xfId="47482" builtinId="9" hidden="1"/>
    <cellStyle name="Followed Hyperlink" xfId="47491" builtinId="9" hidden="1"/>
    <cellStyle name="Followed Hyperlink" xfId="47505" builtinId="9" hidden="1"/>
    <cellStyle name="Followed Hyperlink" xfId="47503" builtinId="9" hidden="1"/>
    <cellStyle name="Followed Hyperlink" xfId="47496" builtinId="9" hidden="1"/>
    <cellStyle name="Followed Hyperlink" xfId="47511" builtinId="9" hidden="1"/>
    <cellStyle name="Followed Hyperlink" xfId="47501" builtinId="9" hidden="1"/>
    <cellStyle name="Followed Hyperlink" xfId="47586" builtinId="9" hidden="1"/>
    <cellStyle name="Followed Hyperlink" xfId="47494" builtinId="9" hidden="1"/>
    <cellStyle name="Followed Hyperlink" xfId="47509" builtinId="9" hidden="1"/>
    <cellStyle name="Followed Hyperlink" xfId="47506" builtinId="9" hidden="1"/>
    <cellStyle name="Followed Hyperlink" xfId="47500" builtinId="9" hidden="1"/>
    <cellStyle name="Followed Hyperlink" xfId="47405" builtinId="9" hidden="1"/>
    <cellStyle name="Followed Hyperlink" xfId="47585" builtinId="9" hidden="1"/>
    <cellStyle name="Followed Hyperlink" xfId="47498" builtinId="9" hidden="1"/>
    <cellStyle name="Followed Hyperlink" xfId="47495" builtinId="9" hidden="1"/>
    <cellStyle name="Followed Hyperlink" xfId="47510" builtinId="9" hidden="1"/>
    <cellStyle name="Followed Hyperlink" xfId="47504" builtinId="9" hidden="1"/>
    <cellStyle name="Followed Hyperlink" xfId="47493" builtinId="9" hidden="1"/>
    <cellStyle name="Followed Hyperlink" xfId="47584" builtinId="9" hidden="1"/>
    <cellStyle name="Followed Hyperlink" xfId="47502" builtinId="9" hidden="1"/>
    <cellStyle name="Followed Hyperlink" xfId="47499" builtinId="9" hidden="1"/>
    <cellStyle name="Followed Hyperlink" xfId="47492" builtinId="9" hidden="1"/>
    <cellStyle name="Followed Hyperlink" xfId="47507" builtinId="9" hidden="1"/>
    <cellStyle name="Followed Hyperlink" xfId="47497" builtinId="9" hidden="1"/>
    <cellStyle name="Followed Hyperlink" xfId="47587" builtinId="9" hidden="1"/>
    <cellStyle name="Followed Hyperlink" xfId="47588" builtinId="9" hidden="1"/>
    <cellStyle name="Followed Hyperlink" xfId="47589" builtinId="9" hidden="1"/>
    <cellStyle name="Followed Hyperlink" xfId="47590" builtinId="9" hidden="1"/>
    <cellStyle name="Followed Hyperlink" xfId="47591" builtinId="9" hidden="1"/>
    <cellStyle name="Followed Hyperlink" xfId="47592" builtinId="9" hidden="1"/>
    <cellStyle name="Followed Hyperlink" xfId="47593" builtinId="9" hidden="1"/>
    <cellStyle name="Followed Hyperlink" xfId="47594" builtinId="9" hidden="1"/>
    <cellStyle name="Followed Hyperlink" xfId="47595" builtinId="9" hidden="1"/>
    <cellStyle name="Followed Hyperlink" xfId="47596" builtinId="9" hidden="1"/>
    <cellStyle name="Followed Hyperlink" xfId="47597" builtinId="9" hidden="1"/>
    <cellStyle name="Followed Hyperlink" xfId="47598" builtinId="9" hidden="1"/>
    <cellStyle name="Followed Hyperlink" xfId="47599" builtinId="9" hidden="1"/>
    <cellStyle name="Followed Hyperlink" xfId="47600" builtinId="9" hidden="1"/>
    <cellStyle name="Followed Hyperlink" xfId="47601" builtinId="9" hidden="1"/>
    <cellStyle name="Followed Hyperlink" xfId="47602" builtinId="9" hidden="1"/>
    <cellStyle name="Followed Hyperlink" xfId="47603" builtinId="9" hidden="1"/>
    <cellStyle name="Followed Hyperlink" xfId="47604" builtinId="9" hidden="1"/>
    <cellStyle name="Followed Hyperlink" xfId="47605" builtinId="9" hidden="1"/>
    <cellStyle name="Followed Hyperlink" xfId="47606" builtinId="9" hidden="1"/>
    <cellStyle name="Followed Hyperlink" xfId="47607" builtinId="9" hidden="1"/>
    <cellStyle name="Followed Hyperlink" xfId="47608" builtinId="9" hidden="1"/>
    <cellStyle name="Followed Hyperlink" xfId="47609" builtinId="9" hidden="1"/>
    <cellStyle name="Followed Hyperlink" xfId="47610" builtinId="9" hidden="1"/>
    <cellStyle name="Followed Hyperlink" xfId="47611" builtinId="9" hidden="1"/>
    <cellStyle name="Followed Hyperlink" xfId="47612" builtinId="9" hidden="1"/>
    <cellStyle name="Followed Hyperlink" xfId="47613" builtinId="9" hidden="1"/>
    <cellStyle name="Followed Hyperlink" xfId="47614" builtinId="9" hidden="1"/>
    <cellStyle name="Followed Hyperlink" xfId="47615" builtinId="9" hidden="1"/>
    <cellStyle name="Followed Hyperlink" xfId="47616" builtinId="9" hidden="1"/>
    <cellStyle name="Followed Hyperlink" xfId="47617" builtinId="9" hidden="1"/>
    <cellStyle name="Followed Hyperlink" xfId="47618" builtinId="9" hidden="1"/>
    <cellStyle name="Followed Hyperlink" xfId="47619" builtinId="9" hidden="1"/>
    <cellStyle name="Followed Hyperlink" xfId="47620" builtinId="9" hidden="1"/>
    <cellStyle name="Followed Hyperlink" xfId="47625" builtinId="9" hidden="1"/>
    <cellStyle name="Followed Hyperlink" xfId="47626" builtinId="9" hidden="1"/>
    <cellStyle name="Followed Hyperlink" xfId="47627" builtinId="9" hidden="1"/>
    <cellStyle name="Followed Hyperlink" xfId="47628" builtinId="9" hidden="1"/>
    <cellStyle name="Followed Hyperlink" xfId="47629" builtinId="9" hidden="1"/>
    <cellStyle name="Followed Hyperlink" xfId="47630" builtinId="9" hidden="1"/>
    <cellStyle name="Followed Hyperlink" xfId="47631" builtinId="9" hidden="1"/>
    <cellStyle name="Followed Hyperlink" xfId="47632" builtinId="9" hidden="1"/>
    <cellStyle name="Followed Hyperlink" xfId="47633" builtinId="9" hidden="1"/>
    <cellStyle name="Followed Hyperlink" xfId="47634" builtinId="9" hidden="1"/>
    <cellStyle name="Followed Hyperlink" xfId="47635" builtinId="9" hidden="1"/>
    <cellStyle name="Followed Hyperlink" xfId="47636" builtinId="9" hidden="1"/>
    <cellStyle name="Followed Hyperlink" xfId="47637" builtinId="9" hidden="1"/>
    <cellStyle name="Followed Hyperlink" xfId="47638" builtinId="9" hidden="1"/>
    <cellStyle name="Followed Hyperlink" xfId="47639" builtinId="9" hidden="1"/>
    <cellStyle name="Followed Hyperlink" xfId="47640" builtinId="9" hidden="1"/>
    <cellStyle name="Followed Hyperlink" xfId="47641" builtinId="9" hidden="1"/>
    <cellStyle name="Followed Hyperlink" xfId="47642" builtinId="9" hidden="1"/>
    <cellStyle name="Followed Hyperlink" xfId="47643" builtinId="9" hidden="1"/>
    <cellStyle name="Followed Hyperlink" xfId="47644" builtinId="9" hidden="1"/>
    <cellStyle name="Followed Hyperlink" xfId="47645" builtinId="9" hidden="1"/>
    <cellStyle name="Followed Hyperlink" xfId="47646" builtinId="9" hidden="1"/>
    <cellStyle name="Followed Hyperlink" xfId="47647" builtinId="9" hidden="1"/>
    <cellStyle name="Followed Hyperlink" xfId="47648" builtinId="9" hidden="1"/>
    <cellStyle name="Followed Hyperlink" xfId="47649" builtinId="9" hidden="1"/>
    <cellStyle name="Followed Hyperlink" xfId="47650" builtinId="9" hidden="1"/>
    <cellStyle name="Followed Hyperlink" xfId="47651" builtinId="9" hidden="1"/>
    <cellStyle name="Followed Hyperlink" xfId="47652" builtinId="9" hidden="1"/>
    <cellStyle name="Followed Hyperlink" xfId="47653" builtinId="9" hidden="1"/>
    <cellStyle name="Followed Hyperlink" xfId="47654" builtinId="9" hidden="1"/>
    <cellStyle name="Followed Hyperlink" xfId="47655" builtinId="9" hidden="1"/>
    <cellStyle name="Followed Hyperlink" xfId="47656" builtinId="9" hidden="1"/>
    <cellStyle name="Followed Hyperlink" xfId="47657" builtinId="9" hidden="1"/>
    <cellStyle name="Followed Hyperlink" xfId="47658" builtinId="9" hidden="1"/>
    <cellStyle name="Followed Hyperlink" xfId="47659" builtinId="9" hidden="1"/>
    <cellStyle name="Followed Hyperlink" xfId="47660" builtinId="9" hidden="1"/>
    <cellStyle name="Followed Hyperlink" xfId="47661" builtinId="9" hidden="1"/>
    <cellStyle name="Followed Hyperlink" xfId="47662" builtinId="9" hidden="1"/>
    <cellStyle name="Followed Hyperlink" xfId="47663" builtinId="9" hidden="1"/>
    <cellStyle name="Followed Hyperlink" xfId="47664" builtinId="9" hidden="1"/>
    <cellStyle name="Followed Hyperlink" xfId="47665" builtinId="9" hidden="1"/>
    <cellStyle name="Followed Hyperlink" xfId="47666" builtinId="9" hidden="1"/>
    <cellStyle name="Followed Hyperlink" xfId="47667" builtinId="9" hidden="1"/>
    <cellStyle name="Followed Hyperlink" xfId="47668" builtinId="9" hidden="1"/>
    <cellStyle name="Followed Hyperlink" xfId="47669" builtinId="9" hidden="1"/>
    <cellStyle name="Followed Hyperlink" xfId="47670" builtinId="9" hidden="1"/>
    <cellStyle name="Followed Hyperlink" xfId="47671" builtinId="9" hidden="1"/>
    <cellStyle name="Followed Hyperlink" xfId="47672" builtinId="9" hidden="1"/>
    <cellStyle name="Followed Hyperlink" xfId="47673" builtinId="9" hidden="1"/>
    <cellStyle name="Followed Hyperlink" xfId="47674" builtinId="9" hidden="1"/>
    <cellStyle name="Followed Hyperlink" xfId="47675" builtinId="9" hidden="1"/>
    <cellStyle name="Followed Hyperlink" xfId="47676" builtinId="9" hidden="1"/>
    <cellStyle name="Followed Hyperlink" xfId="47677" builtinId="9" hidden="1"/>
    <cellStyle name="Followed Hyperlink" xfId="47678" builtinId="9" hidden="1"/>
    <cellStyle name="Followed Hyperlink" xfId="47679" builtinId="9" hidden="1"/>
    <cellStyle name="Followed Hyperlink" xfId="47680" builtinId="9" hidden="1"/>
    <cellStyle name="Followed Hyperlink" xfId="47681" builtinId="9" hidden="1"/>
    <cellStyle name="Followed Hyperlink" xfId="47682" builtinId="9" hidden="1"/>
    <cellStyle name="Followed Hyperlink" xfId="47684" builtinId="9" hidden="1"/>
    <cellStyle name="Followed Hyperlink" xfId="47685" builtinId="9" hidden="1"/>
    <cellStyle name="Followed Hyperlink" xfId="47686" builtinId="9" hidden="1"/>
    <cellStyle name="Followed Hyperlink" xfId="47687" builtinId="9" hidden="1"/>
    <cellStyle name="Followed Hyperlink" xfId="47688" builtinId="9" hidden="1"/>
    <cellStyle name="Followed Hyperlink" xfId="47689" builtinId="9" hidden="1"/>
    <cellStyle name="Followed Hyperlink" xfId="47690" builtinId="9" hidden="1"/>
    <cellStyle name="Followed Hyperlink" xfId="47691" builtinId="9" hidden="1"/>
    <cellStyle name="Followed Hyperlink" xfId="47692" builtinId="9" hidden="1"/>
    <cellStyle name="Followed Hyperlink" xfId="47693" builtinId="9" hidden="1"/>
    <cellStyle name="Followed Hyperlink" xfId="47694" builtinId="9" hidden="1"/>
    <cellStyle name="Followed Hyperlink" xfId="47695" builtinId="9" hidden="1"/>
    <cellStyle name="Followed Hyperlink" xfId="47696" builtinId="9" hidden="1"/>
    <cellStyle name="Followed Hyperlink" xfId="47697" builtinId="9" hidden="1"/>
    <cellStyle name="Followed Hyperlink" xfId="47712" builtinId="9" hidden="1"/>
    <cellStyle name="Followed Hyperlink" xfId="47733" builtinId="9" hidden="1"/>
    <cellStyle name="Followed Hyperlink" xfId="47734" builtinId="9" hidden="1"/>
    <cellStyle name="Followed Hyperlink" xfId="47735" builtinId="9" hidden="1"/>
    <cellStyle name="Followed Hyperlink" xfId="47736" builtinId="9" hidden="1"/>
    <cellStyle name="Followed Hyperlink" xfId="47737" builtinId="9" hidden="1"/>
    <cellStyle name="Followed Hyperlink" xfId="47738" builtinId="9" hidden="1"/>
    <cellStyle name="Followed Hyperlink" xfId="47739" builtinId="9" hidden="1"/>
    <cellStyle name="Followed Hyperlink" xfId="47740" builtinId="9" hidden="1"/>
    <cellStyle name="Followed Hyperlink" xfId="47741" builtinId="9" hidden="1"/>
    <cellStyle name="Followed Hyperlink" xfId="47742" builtinId="9" hidden="1"/>
    <cellStyle name="Followed Hyperlink" xfId="47743" builtinId="9" hidden="1"/>
    <cellStyle name="Followed Hyperlink" xfId="47744" builtinId="9" hidden="1"/>
    <cellStyle name="Followed Hyperlink" xfId="47745" builtinId="9" hidden="1"/>
    <cellStyle name="Followed Hyperlink" xfId="47746" builtinId="9" hidden="1"/>
    <cellStyle name="Followed Hyperlink" xfId="47747" builtinId="9" hidden="1"/>
    <cellStyle name="Followed Hyperlink" xfId="47748" builtinId="9" hidden="1"/>
    <cellStyle name="Followed Hyperlink" xfId="47749" builtinId="9" hidden="1"/>
    <cellStyle name="Followed Hyperlink" xfId="47750" builtinId="9" hidden="1"/>
    <cellStyle name="Followed Hyperlink" xfId="47751" builtinId="9" hidden="1"/>
    <cellStyle name="Followed Hyperlink" xfId="47752" builtinId="9" hidden="1"/>
    <cellStyle name="Followed Hyperlink" xfId="47753" builtinId="9" hidden="1"/>
    <cellStyle name="Followed Hyperlink" xfId="47754" builtinId="9" hidden="1"/>
    <cellStyle name="Followed Hyperlink" xfId="47755" builtinId="9" hidden="1"/>
    <cellStyle name="Followed Hyperlink" xfId="47756" builtinId="9" hidden="1"/>
    <cellStyle name="Followed Hyperlink" xfId="47757" builtinId="9" hidden="1"/>
    <cellStyle name="Followed Hyperlink" xfId="47758" builtinId="9" hidden="1"/>
    <cellStyle name="Followed Hyperlink" xfId="47759" builtinId="9" hidden="1"/>
    <cellStyle name="Followed Hyperlink" xfId="47760" builtinId="9" hidden="1"/>
    <cellStyle name="Followed Hyperlink" xfId="47761" builtinId="9" hidden="1"/>
    <cellStyle name="Followed Hyperlink" xfId="47762" builtinId="9" hidden="1"/>
    <cellStyle name="Followed Hyperlink" xfId="47763" builtinId="9" hidden="1"/>
    <cellStyle name="Followed Hyperlink" xfId="47764" builtinId="9" hidden="1"/>
    <cellStyle name="Followed Hyperlink" xfId="47765" builtinId="9" hidden="1"/>
    <cellStyle name="Followed Hyperlink" xfId="47766" builtinId="9" hidden="1"/>
    <cellStyle name="Followed Hyperlink" xfId="47767" builtinId="9" hidden="1"/>
    <cellStyle name="Followed Hyperlink" xfId="47768" builtinId="9" hidden="1"/>
    <cellStyle name="Followed Hyperlink" xfId="47769" builtinId="9" hidden="1"/>
    <cellStyle name="Followed Hyperlink" xfId="47770" builtinId="9" hidden="1"/>
    <cellStyle name="Followed Hyperlink" xfId="47771" builtinId="9" hidden="1"/>
    <cellStyle name="Followed Hyperlink" xfId="47772" builtinId="9" hidden="1"/>
    <cellStyle name="Followed Hyperlink" xfId="47773" builtinId="9" hidden="1"/>
    <cellStyle name="Followed Hyperlink" xfId="47774" builtinId="9" hidden="1"/>
    <cellStyle name="Followed Hyperlink" xfId="47775" builtinId="9" hidden="1"/>
    <cellStyle name="Followed Hyperlink" xfId="47776" builtinId="9" hidden="1"/>
    <cellStyle name="Followed Hyperlink" xfId="47777" builtinId="9" hidden="1"/>
    <cellStyle name="Followed Hyperlink" xfId="47778" builtinId="9" hidden="1"/>
    <cellStyle name="Followed Hyperlink" xfId="47779" builtinId="9" hidden="1"/>
    <cellStyle name="Followed Hyperlink" xfId="47780" builtinId="9" hidden="1"/>
    <cellStyle name="Followed Hyperlink" xfId="47781" builtinId="9" hidden="1"/>
    <cellStyle name="Followed Hyperlink" xfId="47782" builtinId="9" hidden="1"/>
    <cellStyle name="Followed Hyperlink" xfId="47783" builtinId="9" hidden="1"/>
    <cellStyle name="Followed Hyperlink" xfId="47784" builtinId="9" hidden="1"/>
    <cellStyle name="Followed Hyperlink" xfId="47785" builtinId="9" hidden="1"/>
    <cellStyle name="Followed Hyperlink" xfId="47786" builtinId="9" hidden="1"/>
    <cellStyle name="Followed Hyperlink" xfId="47787" builtinId="9" hidden="1"/>
    <cellStyle name="Followed Hyperlink" xfId="47788" builtinId="9" hidden="1"/>
    <cellStyle name="Followed Hyperlink" xfId="47789" builtinId="9" hidden="1"/>
    <cellStyle name="Followed Hyperlink" xfId="47790" builtinId="9" hidden="1"/>
    <cellStyle name="Followed Hyperlink" xfId="47791" builtinId="9" hidden="1"/>
    <cellStyle name="Followed Hyperlink" xfId="47792" builtinId="9" hidden="1"/>
    <cellStyle name="Followed Hyperlink" xfId="47793" builtinId="9" hidden="1"/>
    <cellStyle name="Followed Hyperlink" xfId="47794" builtinId="9" hidden="1"/>
    <cellStyle name="Followed Hyperlink" xfId="47795" builtinId="9" hidden="1"/>
    <cellStyle name="Followed Hyperlink" xfId="47796" builtinId="9" hidden="1"/>
    <cellStyle name="Followed Hyperlink" xfId="47797" builtinId="9" hidden="1"/>
    <cellStyle name="Followed Hyperlink" xfId="47798" builtinId="9" hidden="1"/>
    <cellStyle name="Followed Hyperlink" xfId="47799" builtinId="9" hidden="1"/>
    <cellStyle name="Followed Hyperlink" xfId="47800" builtinId="9" hidden="1"/>
    <cellStyle name="Followed Hyperlink" xfId="47801" builtinId="9" hidden="1"/>
    <cellStyle name="Followed Hyperlink" xfId="47802" builtinId="9" hidden="1"/>
    <cellStyle name="Followed Hyperlink" xfId="47803" builtinId="9" hidden="1"/>
    <cellStyle name="Followed Hyperlink" xfId="47804" builtinId="9" hidden="1"/>
    <cellStyle name="Followed Hyperlink" xfId="47805" builtinId="9" hidden="1"/>
    <cellStyle name="Followed Hyperlink" xfId="47806" builtinId="9" hidden="1"/>
    <cellStyle name="Followed Hyperlink" xfId="47807" builtinId="9" hidden="1"/>
    <cellStyle name="Followed Hyperlink" xfId="47808" builtinId="9" hidden="1"/>
    <cellStyle name="Followed Hyperlink" xfId="47809" builtinId="9" hidden="1"/>
    <cellStyle name="Followed Hyperlink" xfId="47810" builtinId="9" hidden="1"/>
    <cellStyle name="Followed Hyperlink" xfId="47811" builtinId="9" hidden="1"/>
    <cellStyle name="Followed Hyperlink" xfId="47812" builtinId="9" hidden="1"/>
    <cellStyle name="Followed Hyperlink" xfId="47813" builtinId="9" hidden="1"/>
    <cellStyle name="Followed Hyperlink" xfId="47814" builtinId="9" hidden="1"/>
    <cellStyle name="Followed Hyperlink" xfId="47815" builtinId="9" hidden="1"/>
    <cellStyle name="Followed Hyperlink" xfId="47816" builtinId="9" hidden="1"/>
    <cellStyle name="Followed Hyperlink" xfId="47817" builtinId="9" hidden="1"/>
    <cellStyle name="Followed Hyperlink" xfId="47818" builtinId="9" hidden="1"/>
    <cellStyle name="Followed Hyperlink" xfId="47819" builtinId="9" hidden="1"/>
    <cellStyle name="Followed Hyperlink" xfId="47820" builtinId="9" hidden="1"/>
    <cellStyle name="Followed Hyperlink" xfId="47821" builtinId="9" hidden="1"/>
    <cellStyle name="Followed Hyperlink" xfId="47822" builtinId="9" hidden="1"/>
    <cellStyle name="Followed Hyperlink" xfId="47823" builtinId="9" hidden="1"/>
    <cellStyle name="Followed Hyperlink" xfId="47824" builtinId="9" hidden="1"/>
    <cellStyle name="Followed Hyperlink" xfId="47825" builtinId="9" hidden="1"/>
    <cellStyle name="Followed Hyperlink" xfId="47826" builtinId="9" hidden="1"/>
    <cellStyle name="Followed Hyperlink" xfId="47827" builtinId="9" hidden="1"/>
    <cellStyle name="Followed Hyperlink" xfId="47828" builtinId="9" hidden="1"/>
    <cellStyle name="Followed Hyperlink" xfId="47829" builtinId="9" hidden="1"/>
    <cellStyle name="Followed Hyperlink" xfId="47830" builtinId="9" hidden="1"/>
    <cellStyle name="Followed Hyperlink" xfId="47831" builtinId="9" hidden="1"/>
    <cellStyle name="Followed Hyperlink" xfId="47832" builtinId="9" hidden="1"/>
    <cellStyle name="Followed Hyperlink" xfId="47833" builtinId="9" hidden="1"/>
    <cellStyle name="Followed Hyperlink" xfId="47834" builtinId="9" hidden="1"/>
    <cellStyle name="Followed Hyperlink" xfId="47835" builtinId="9" hidden="1"/>
    <cellStyle name="Followed Hyperlink" xfId="47836" builtinId="9" hidden="1"/>
    <cellStyle name="Followed Hyperlink" xfId="47837" builtinId="9" hidden="1"/>
    <cellStyle name="Followed Hyperlink" xfId="47838" builtinId="9" hidden="1"/>
    <cellStyle name="Followed Hyperlink" xfId="47839" builtinId="9" hidden="1"/>
    <cellStyle name="Followed Hyperlink" xfId="47840" builtinId="9" hidden="1"/>
    <cellStyle name="Followed Hyperlink" xfId="47841" builtinId="9" hidden="1"/>
    <cellStyle name="Followed Hyperlink" xfId="47842" builtinId="9" hidden="1"/>
    <cellStyle name="Followed Hyperlink" xfId="47843" builtinId="9" hidden="1"/>
    <cellStyle name="Followed Hyperlink" xfId="47844" builtinId="9" hidden="1"/>
    <cellStyle name="Followed Hyperlink" xfId="47845" builtinId="9" hidden="1"/>
    <cellStyle name="Followed Hyperlink" xfId="47846" builtinId="9" hidden="1"/>
    <cellStyle name="Followed Hyperlink" xfId="47847" builtinId="9" hidden="1"/>
    <cellStyle name="Followed Hyperlink" xfId="47848" builtinId="9" hidden="1"/>
    <cellStyle name="Followed Hyperlink" xfId="47849" builtinId="9" hidden="1"/>
    <cellStyle name="Followed Hyperlink" xfId="47850" builtinId="9" hidden="1"/>
    <cellStyle name="Followed Hyperlink" xfId="47851" builtinId="9" hidden="1"/>
    <cellStyle name="Followed Hyperlink" xfId="47852" builtinId="9" hidden="1"/>
    <cellStyle name="Followed Hyperlink" xfId="47853" builtinId="9" hidden="1"/>
    <cellStyle name="Followed Hyperlink" xfId="47854" builtinId="9" hidden="1"/>
    <cellStyle name="Followed Hyperlink" xfId="47855" builtinId="9" hidden="1"/>
    <cellStyle name="Followed Hyperlink" xfId="47856" builtinId="9" hidden="1"/>
    <cellStyle name="Followed Hyperlink" xfId="47857" builtinId="9" hidden="1"/>
    <cellStyle name="Followed Hyperlink" xfId="47858" builtinId="9" hidden="1"/>
    <cellStyle name="Followed Hyperlink" xfId="47859" builtinId="9" hidden="1"/>
    <cellStyle name="Followed Hyperlink" xfId="47860" builtinId="9" hidden="1"/>
    <cellStyle name="Followed Hyperlink" xfId="47861" builtinId="9" hidden="1"/>
    <cellStyle name="Followed Hyperlink" xfId="47862" builtinId="9" hidden="1"/>
    <cellStyle name="Followed Hyperlink" xfId="47863" builtinId="9" hidden="1"/>
    <cellStyle name="Followed Hyperlink" xfId="47864" builtinId="9" hidden="1"/>
    <cellStyle name="Followed Hyperlink" xfId="47865" builtinId="9" hidden="1"/>
    <cellStyle name="Followed Hyperlink" xfId="47866" builtinId="9" hidden="1"/>
    <cellStyle name="Followed Hyperlink" xfId="47867" builtinId="9" hidden="1"/>
    <cellStyle name="Followed Hyperlink" xfId="47868" builtinId="9" hidden="1"/>
    <cellStyle name="Followed Hyperlink" xfId="47869" builtinId="9" hidden="1"/>
    <cellStyle name="Followed Hyperlink" xfId="47870" builtinId="9" hidden="1"/>
    <cellStyle name="Followed Hyperlink" xfId="47871" builtinId="9" hidden="1"/>
    <cellStyle name="Followed Hyperlink" xfId="47872" builtinId="9" hidden="1"/>
    <cellStyle name="Followed Hyperlink" xfId="47873" builtinId="9" hidden="1"/>
    <cellStyle name="Followed Hyperlink" xfId="47874" builtinId="9" hidden="1"/>
    <cellStyle name="Followed Hyperlink" xfId="47875" builtinId="9" hidden="1"/>
    <cellStyle name="Followed Hyperlink" xfId="47876" builtinId="9" hidden="1"/>
    <cellStyle name="Followed Hyperlink" xfId="47683" builtinId="9" hidden="1"/>
    <cellStyle name="Followed Hyperlink" xfId="47699" builtinId="9" hidden="1"/>
    <cellStyle name="Followed Hyperlink" xfId="47702" builtinId="9" hidden="1"/>
    <cellStyle name="Followed Hyperlink" xfId="47623" builtinId="9" hidden="1"/>
    <cellStyle name="Followed Hyperlink" xfId="47621" builtinId="9" hidden="1"/>
    <cellStyle name="Followed Hyperlink" xfId="47706" builtinId="9" hidden="1"/>
    <cellStyle name="Followed Hyperlink" xfId="47698" builtinId="9" hidden="1"/>
    <cellStyle name="Followed Hyperlink" xfId="47708" builtinId="9" hidden="1"/>
    <cellStyle name="Followed Hyperlink" xfId="47709" builtinId="9" hidden="1"/>
    <cellStyle name="Followed Hyperlink" xfId="47703" builtinId="9" hidden="1"/>
    <cellStyle name="Followed Hyperlink" xfId="47700" builtinId="9" hidden="1"/>
    <cellStyle name="Followed Hyperlink" xfId="47705" builtinId="9" hidden="1"/>
    <cellStyle name="Followed Hyperlink" xfId="47730" builtinId="9" hidden="1"/>
    <cellStyle name="Followed Hyperlink" xfId="47723" builtinId="9" hidden="1"/>
    <cellStyle name="Followed Hyperlink" xfId="47716" builtinId="9" hidden="1"/>
    <cellStyle name="Followed Hyperlink" xfId="47732" builtinId="9" hidden="1"/>
    <cellStyle name="Followed Hyperlink" xfId="47721" builtinId="9" hidden="1"/>
    <cellStyle name="Followed Hyperlink" xfId="47704" builtinId="9" hidden="1"/>
    <cellStyle name="Followed Hyperlink" xfId="47718" builtinId="9" hidden="1"/>
    <cellStyle name="Followed Hyperlink" xfId="47624" builtinId="9" hidden="1"/>
    <cellStyle name="Followed Hyperlink" xfId="47727" builtinId="9" hidden="1"/>
    <cellStyle name="Followed Hyperlink" xfId="47720" builtinId="9" hidden="1"/>
    <cellStyle name="Followed Hyperlink" xfId="47622" builtinId="9" hidden="1"/>
    <cellStyle name="Followed Hyperlink" xfId="47725" builtinId="9" hidden="1"/>
    <cellStyle name="Followed Hyperlink" xfId="47722" builtinId="9" hidden="1"/>
    <cellStyle name="Followed Hyperlink" xfId="47715" builtinId="9" hidden="1"/>
    <cellStyle name="Followed Hyperlink" xfId="47731" builtinId="9" hidden="1"/>
    <cellStyle name="Followed Hyperlink" xfId="47724" builtinId="9" hidden="1"/>
    <cellStyle name="Followed Hyperlink" xfId="47714" builtinId="9" hidden="1"/>
    <cellStyle name="Followed Hyperlink" xfId="47726" builtinId="9" hidden="1"/>
    <cellStyle name="Followed Hyperlink" xfId="47719" builtinId="9" hidden="1"/>
    <cellStyle name="Followed Hyperlink" xfId="47713" builtinId="9" hidden="1"/>
    <cellStyle name="Followed Hyperlink" xfId="47728" builtinId="9" hidden="1"/>
    <cellStyle name="Followed Hyperlink" xfId="47717" builtinId="9" hidden="1"/>
    <cellStyle name="Followed Hyperlink" xfId="47729" builtinId="9" hidden="1"/>
    <cellStyle name="Followed Hyperlink" xfId="47877" builtinId="9" hidden="1"/>
    <cellStyle name="Followed Hyperlink" xfId="47878" builtinId="9" hidden="1"/>
    <cellStyle name="Followed Hyperlink" xfId="47879" builtinId="9" hidden="1"/>
    <cellStyle name="Followed Hyperlink" xfId="47880" builtinId="9" hidden="1"/>
    <cellStyle name="Followed Hyperlink" xfId="47881" builtinId="9" hidden="1"/>
    <cellStyle name="Followed Hyperlink" xfId="47882" builtinId="9" hidden="1"/>
    <cellStyle name="Followed Hyperlink" xfId="47883" builtinId="9" hidden="1"/>
    <cellStyle name="Followed Hyperlink" xfId="47884" builtinId="9" hidden="1"/>
    <cellStyle name="Followed Hyperlink" xfId="47885" builtinId="9" hidden="1"/>
    <cellStyle name="Followed Hyperlink" xfId="47886" builtinId="9" hidden="1"/>
    <cellStyle name="Followed Hyperlink" xfId="47887" builtinId="9" hidden="1"/>
    <cellStyle name="Followed Hyperlink" xfId="47888" builtinId="9" hidden="1"/>
    <cellStyle name="Followed Hyperlink" xfId="47889" builtinId="9" hidden="1"/>
    <cellStyle name="Followed Hyperlink" xfId="47890" builtinId="9" hidden="1"/>
    <cellStyle name="Followed Hyperlink" xfId="47891" builtinId="9" hidden="1"/>
    <cellStyle name="Followed Hyperlink" xfId="47892" builtinId="9" hidden="1"/>
    <cellStyle name="Followed Hyperlink" xfId="47893" builtinId="9" hidden="1"/>
    <cellStyle name="Followed Hyperlink" xfId="47894" builtinId="9" hidden="1"/>
    <cellStyle name="Followed Hyperlink" xfId="47895" builtinId="9" hidden="1"/>
    <cellStyle name="Followed Hyperlink" xfId="47896" builtinId="9" hidden="1"/>
    <cellStyle name="Followed Hyperlink" xfId="47897" builtinId="9" hidden="1"/>
    <cellStyle name="Followed Hyperlink" xfId="47898" builtinId="9" hidden="1"/>
    <cellStyle name="Followed Hyperlink" xfId="47900" builtinId="9" hidden="1"/>
    <cellStyle name="Followed Hyperlink" xfId="47901" builtinId="9" hidden="1"/>
    <cellStyle name="Followed Hyperlink" xfId="47902" builtinId="9" hidden="1"/>
    <cellStyle name="Followed Hyperlink" xfId="47903" builtinId="9" hidden="1"/>
    <cellStyle name="Followed Hyperlink" xfId="47904" builtinId="9" hidden="1"/>
    <cellStyle name="Followed Hyperlink" xfId="47905" builtinId="9" hidden="1"/>
    <cellStyle name="Followed Hyperlink" xfId="47906" builtinId="9" hidden="1"/>
    <cellStyle name="Followed Hyperlink" xfId="47907" builtinId="9" hidden="1"/>
    <cellStyle name="Followed Hyperlink" xfId="47908" builtinId="9" hidden="1"/>
    <cellStyle name="Followed Hyperlink" xfId="47909" builtinId="9" hidden="1"/>
    <cellStyle name="Followed Hyperlink" xfId="47910" builtinId="9" hidden="1"/>
    <cellStyle name="Followed Hyperlink" xfId="47911" builtinId="9" hidden="1"/>
    <cellStyle name="Followed Hyperlink" xfId="47912" builtinId="9" hidden="1"/>
    <cellStyle name="Followed Hyperlink" xfId="47913" builtinId="9" hidden="1"/>
    <cellStyle name="Followed Hyperlink" xfId="47948" builtinId="9" hidden="1"/>
    <cellStyle name="Followed Hyperlink" xfId="47947" builtinId="9" hidden="1"/>
    <cellStyle name="Followed Hyperlink" xfId="47710" builtinId="9" hidden="1"/>
    <cellStyle name="Followed Hyperlink" xfId="47711" builtinId="9" hidden="1"/>
    <cellStyle name="Followed Hyperlink" xfId="47922" builtinId="9" hidden="1"/>
    <cellStyle name="Followed Hyperlink" xfId="47920" builtinId="9" hidden="1"/>
    <cellStyle name="Followed Hyperlink" xfId="47899" builtinId="9" hidden="1"/>
    <cellStyle name="Followed Hyperlink" xfId="47917" builtinId="9" hidden="1"/>
    <cellStyle name="Followed Hyperlink" xfId="47916" builtinId="9" hidden="1"/>
    <cellStyle name="Followed Hyperlink" xfId="47915" builtinId="9" hidden="1"/>
    <cellStyle name="Followed Hyperlink" xfId="47914" builtinId="9" hidden="1"/>
    <cellStyle name="Followed Hyperlink" xfId="47918" builtinId="9" hidden="1"/>
    <cellStyle name="Followed Hyperlink" xfId="47924" builtinId="9" hidden="1"/>
    <cellStyle name="Followed Hyperlink" xfId="47923" builtinId="9" hidden="1"/>
    <cellStyle name="Followed Hyperlink" xfId="47921" builtinId="9" hidden="1"/>
    <cellStyle name="Followed Hyperlink" xfId="47919" builtinId="9" hidden="1"/>
    <cellStyle name="Followed Hyperlink" xfId="47943" builtinId="9" hidden="1"/>
    <cellStyle name="Followed Hyperlink" xfId="47939" builtinId="9" hidden="1"/>
    <cellStyle name="Followed Hyperlink" xfId="47935" builtinId="9" hidden="1"/>
    <cellStyle name="Followed Hyperlink" xfId="47931" builtinId="9" hidden="1"/>
    <cellStyle name="Followed Hyperlink" xfId="47927" builtinId="9" hidden="1"/>
    <cellStyle name="Followed Hyperlink" xfId="47707" builtinId="9" hidden="1"/>
    <cellStyle name="Followed Hyperlink" xfId="47946" builtinId="9" hidden="1"/>
    <cellStyle name="Followed Hyperlink" xfId="47942" builtinId="9" hidden="1"/>
    <cellStyle name="Followed Hyperlink" xfId="47938" builtinId="9" hidden="1"/>
    <cellStyle name="Followed Hyperlink" xfId="47934" builtinId="9" hidden="1"/>
    <cellStyle name="Followed Hyperlink" xfId="47930" builtinId="9" hidden="1"/>
    <cellStyle name="Followed Hyperlink" xfId="47926" builtinId="9" hidden="1"/>
    <cellStyle name="Followed Hyperlink" xfId="47945" builtinId="9" hidden="1"/>
    <cellStyle name="Followed Hyperlink" xfId="47941" builtinId="9" hidden="1"/>
    <cellStyle name="Followed Hyperlink" xfId="47937" builtinId="9" hidden="1"/>
    <cellStyle name="Followed Hyperlink" xfId="47933" builtinId="9" hidden="1"/>
    <cellStyle name="Followed Hyperlink" xfId="47929" builtinId="9" hidden="1"/>
    <cellStyle name="Followed Hyperlink" xfId="47949" builtinId="9" hidden="1"/>
    <cellStyle name="Followed Hyperlink" xfId="47701" builtinId="9" hidden="1"/>
    <cellStyle name="Followed Hyperlink" xfId="47944" builtinId="9" hidden="1"/>
    <cellStyle name="Followed Hyperlink" xfId="47940" builtinId="9" hidden="1"/>
    <cellStyle name="Followed Hyperlink" xfId="47936" builtinId="9" hidden="1"/>
    <cellStyle name="Followed Hyperlink" xfId="47932" builtinId="9" hidden="1"/>
    <cellStyle name="Followed Hyperlink" xfId="47928" builtinId="9" hidden="1"/>
    <cellStyle name="Followed Hyperlink" xfId="47925" builtinId="9" hidden="1"/>
    <cellStyle name="Followed Hyperlink" xfId="47950" builtinId="9" hidden="1"/>
    <cellStyle name="Followed Hyperlink" xfId="47951" builtinId="9" hidden="1"/>
    <cellStyle name="Followed Hyperlink" xfId="47952" builtinId="9" hidden="1"/>
    <cellStyle name="Followed Hyperlink" xfId="47953" builtinId="9" hidden="1"/>
    <cellStyle name="Followed Hyperlink" xfId="47954" builtinId="9" hidden="1"/>
    <cellStyle name="Followed Hyperlink" xfId="47955" builtinId="9" hidden="1"/>
    <cellStyle name="Followed Hyperlink" xfId="47956" builtinId="9" hidden="1"/>
    <cellStyle name="Followed Hyperlink" xfId="47957" builtinId="9" hidden="1"/>
    <cellStyle name="Followed Hyperlink" xfId="47958" builtinId="9" hidden="1"/>
    <cellStyle name="Followed Hyperlink" xfId="47959" builtinId="9" hidden="1"/>
    <cellStyle name="Followed Hyperlink" xfId="47960" builtinId="9" hidden="1"/>
    <cellStyle name="Followed Hyperlink" xfId="47961" builtinId="9" hidden="1"/>
    <cellStyle name="Followed Hyperlink" xfId="47962" builtinId="9" hidden="1"/>
    <cellStyle name="Followed Hyperlink" xfId="47963" builtinId="9" hidden="1"/>
    <cellStyle name="Followed Hyperlink" xfId="47964" builtinId="9" hidden="1"/>
    <cellStyle name="Followed Hyperlink" xfId="47965" builtinId="9" hidden="1"/>
    <cellStyle name="Followed Hyperlink" xfId="47966" builtinId="9" hidden="1"/>
    <cellStyle name="Followed Hyperlink" xfId="47967" builtinId="9" hidden="1"/>
    <cellStyle name="Followed Hyperlink" xfId="47968" builtinId="9" hidden="1"/>
    <cellStyle name="Followed Hyperlink" xfId="47969" builtinId="9" hidden="1"/>
    <cellStyle name="Followed Hyperlink" xfId="47970" builtinId="9" hidden="1"/>
    <cellStyle name="Followed Hyperlink" xfId="47971" builtinId="9" hidden="1"/>
    <cellStyle name="Followed Hyperlink" xfId="47972" builtinId="9" hidden="1"/>
    <cellStyle name="Followed Hyperlink" xfId="47973" builtinId="9" hidden="1"/>
    <cellStyle name="Followed Hyperlink" xfId="47974" builtinId="9" hidden="1"/>
    <cellStyle name="Followed Hyperlink" xfId="47975" builtinId="9" hidden="1"/>
    <cellStyle name="Followed Hyperlink" xfId="47976" builtinId="9" hidden="1"/>
    <cellStyle name="Followed Hyperlink" xfId="47977" builtinId="9" hidden="1"/>
    <cellStyle name="Followed Hyperlink" xfId="47978" builtinId="9" hidden="1"/>
    <cellStyle name="Followed Hyperlink" xfId="47979" builtinId="9" hidden="1"/>
    <cellStyle name="Followed Hyperlink" xfId="47980" builtinId="9" hidden="1"/>
    <cellStyle name="Followed Hyperlink" xfId="47983" builtinId="9" hidden="1"/>
    <cellStyle name="Followed Hyperlink" xfId="47984" builtinId="9" hidden="1"/>
    <cellStyle name="Followed Hyperlink" xfId="47985" builtinId="9" hidden="1"/>
    <cellStyle name="Followed Hyperlink" xfId="47986" builtinId="9" hidden="1"/>
    <cellStyle name="Followed Hyperlink" xfId="47987" builtinId="9" hidden="1"/>
    <cellStyle name="Followed Hyperlink" xfId="47988" builtinId="9" hidden="1"/>
    <cellStyle name="Followed Hyperlink" xfId="47989" builtinId="9" hidden="1"/>
    <cellStyle name="Followed Hyperlink" xfId="47990" builtinId="9" hidden="1"/>
    <cellStyle name="Followed Hyperlink" xfId="47991" builtinId="9" hidden="1"/>
    <cellStyle name="Followed Hyperlink" xfId="47992" builtinId="9" hidden="1"/>
    <cellStyle name="Followed Hyperlink" xfId="47993" builtinId="9" hidden="1"/>
    <cellStyle name="Followed Hyperlink" xfId="47994" builtinId="9" hidden="1"/>
    <cellStyle name="Followed Hyperlink" xfId="47995" builtinId="9" hidden="1"/>
    <cellStyle name="Followed Hyperlink" xfId="47996" builtinId="9" hidden="1"/>
    <cellStyle name="Followed Hyperlink" xfId="47997" builtinId="9" hidden="1"/>
    <cellStyle name="Followed Hyperlink" xfId="47998" builtinId="9" hidden="1"/>
    <cellStyle name="Followed Hyperlink" xfId="47999" builtinId="9" hidden="1"/>
    <cellStyle name="Followed Hyperlink" xfId="48000" builtinId="9" hidden="1"/>
    <cellStyle name="Followed Hyperlink" xfId="48001" builtinId="9" hidden="1"/>
    <cellStyle name="Followed Hyperlink" xfId="48002" builtinId="9" hidden="1"/>
    <cellStyle name="Followed Hyperlink" xfId="48003" builtinId="9" hidden="1"/>
    <cellStyle name="Followed Hyperlink" xfId="48004" builtinId="9" hidden="1"/>
    <cellStyle name="Followed Hyperlink" xfId="48005" builtinId="9" hidden="1"/>
    <cellStyle name="Followed Hyperlink" xfId="48006" builtinId="9" hidden="1"/>
    <cellStyle name="Followed Hyperlink" xfId="48007" builtinId="9" hidden="1"/>
    <cellStyle name="Followed Hyperlink" xfId="48008" builtinId="9" hidden="1"/>
    <cellStyle name="Followed Hyperlink" xfId="48009" builtinId="9" hidden="1"/>
    <cellStyle name="Followed Hyperlink" xfId="48010" builtinId="9" hidden="1"/>
    <cellStyle name="Followed Hyperlink" xfId="48011" builtinId="9" hidden="1"/>
    <cellStyle name="Followed Hyperlink" xfId="48012" builtinId="9" hidden="1"/>
    <cellStyle name="Followed Hyperlink" xfId="48013" builtinId="9" hidden="1"/>
    <cellStyle name="Followed Hyperlink" xfId="48014" builtinId="9" hidden="1"/>
    <cellStyle name="Followed Hyperlink" xfId="48015" builtinId="9" hidden="1"/>
    <cellStyle name="Followed Hyperlink" xfId="48016" builtinId="9" hidden="1"/>
    <cellStyle name="Followed Hyperlink" xfId="48017" builtinId="9" hidden="1"/>
    <cellStyle name="Followed Hyperlink" xfId="48018" builtinId="9" hidden="1"/>
    <cellStyle name="Followed Hyperlink" xfId="48019" builtinId="9" hidden="1"/>
    <cellStyle name="Followed Hyperlink" xfId="48020" builtinId="9" hidden="1"/>
    <cellStyle name="Followed Hyperlink" xfId="48021" builtinId="9" hidden="1"/>
    <cellStyle name="Followed Hyperlink" xfId="48022" builtinId="9" hidden="1"/>
    <cellStyle name="Followed Hyperlink" xfId="48023" builtinId="9" hidden="1"/>
    <cellStyle name="Followed Hyperlink" xfId="48024" builtinId="9" hidden="1"/>
    <cellStyle name="Followed Hyperlink" xfId="48025" builtinId="9" hidden="1"/>
    <cellStyle name="Followed Hyperlink" xfId="48026" builtinId="9" hidden="1"/>
    <cellStyle name="Followed Hyperlink" xfId="48027" builtinId="9" hidden="1"/>
    <cellStyle name="Followed Hyperlink" xfId="48028" builtinId="9" hidden="1"/>
    <cellStyle name="Followed Hyperlink" xfId="48029" builtinId="9" hidden="1"/>
    <cellStyle name="Followed Hyperlink" xfId="48030" builtinId="9" hidden="1"/>
    <cellStyle name="Followed Hyperlink" xfId="48031" builtinId="9" hidden="1"/>
    <cellStyle name="Followed Hyperlink" xfId="48032" builtinId="9" hidden="1"/>
    <cellStyle name="Followed Hyperlink" xfId="48033" builtinId="9" hidden="1"/>
    <cellStyle name="Followed Hyperlink" xfId="48034" builtinId="9" hidden="1"/>
    <cellStyle name="Followed Hyperlink" xfId="48035" builtinId="9" hidden="1"/>
    <cellStyle name="Followed Hyperlink" xfId="48036" builtinId="9" hidden="1"/>
    <cellStyle name="Followed Hyperlink" xfId="48037" builtinId="9" hidden="1"/>
    <cellStyle name="Followed Hyperlink" xfId="48038" builtinId="9" hidden="1"/>
    <cellStyle name="Followed Hyperlink" xfId="48039" builtinId="9" hidden="1"/>
    <cellStyle name="Followed Hyperlink" xfId="48040" builtinId="9" hidden="1"/>
    <cellStyle name="Followed Hyperlink" xfId="48041" builtinId="9" hidden="1"/>
    <cellStyle name="Followed Hyperlink" xfId="48042" builtinId="9" hidden="1"/>
    <cellStyle name="Followed Hyperlink" xfId="48043" builtinId="9" hidden="1"/>
    <cellStyle name="Followed Hyperlink" xfId="48044" builtinId="9" hidden="1"/>
    <cellStyle name="Followed Hyperlink" xfId="48045" builtinId="9" hidden="1"/>
    <cellStyle name="Followed Hyperlink" xfId="48046" builtinId="9" hidden="1"/>
    <cellStyle name="Followed Hyperlink" xfId="48047" builtinId="9" hidden="1"/>
    <cellStyle name="Followed Hyperlink" xfId="48048" builtinId="9" hidden="1"/>
    <cellStyle name="Followed Hyperlink" xfId="48049" builtinId="9" hidden="1"/>
    <cellStyle name="Followed Hyperlink" xfId="48050" builtinId="9" hidden="1"/>
    <cellStyle name="Followed Hyperlink" xfId="48051" builtinId="9" hidden="1"/>
    <cellStyle name="Followed Hyperlink" xfId="48052" builtinId="9" hidden="1"/>
    <cellStyle name="Followed Hyperlink" xfId="48053" builtinId="9" hidden="1"/>
    <cellStyle name="Followed Hyperlink" xfId="48054" builtinId="9" hidden="1"/>
    <cellStyle name="Followed Hyperlink" xfId="48213" builtinId="9" hidden="1"/>
    <cellStyle name="Followed Hyperlink" xfId="48214" builtinId="9" hidden="1"/>
    <cellStyle name="Followed Hyperlink" xfId="48215" builtinId="9" hidden="1"/>
    <cellStyle name="Followed Hyperlink" xfId="48216" builtinId="9" hidden="1"/>
    <cellStyle name="Followed Hyperlink" xfId="48217" builtinId="9" hidden="1"/>
    <cellStyle name="Followed Hyperlink" xfId="48218" builtinId="9" hidden="1"/>
    <cellStyle name="Followed Hyperlink" xfId="48219" builtinId="9" hidden="1"/>
    <cellStyle name="Followed Hyperlink" xfId="48220" builtinId="9" hidden="1"/>
    <cellStyle name="Followed Hyperlink" xfId="48221" builtinId="9" hidden="1"/>
    <cellStyle name="Followed Hyperlink" xfId="48222" builtinId="9" hidden="1"/>
    <cellStyle name="Followed Hyperlink" xfId="48223" builtinId="9" hidden="1"/>
    <cellStyle name="Followed Hyperlink" xfId="48224" builtinId="9" hidden="1"/>
    <cellStyle name="Followed Hyperlink" xfId="48225" builtinId="9" hidden="1"/>
    <cellStyle name="Followed Hyperlink" xfId="48226" builtinId="9" hidden="1"/>
    <cellStyle name="Followed Hyperlink" xfId="48227" builtinId="9" hidden="1"/>
    <cellStyle name="Followed Hyperlink" xfId="48228" builtinId="9" hidden="1"/>
    <cellStyle name="Followed Hyperlink" xfId="48229" builtinId="9" hidden="1"/>
    <cellStyle name="Followed Hyperlink" xfId="48230" builtinId="9" hidden="1"/>
    <cellStyle name="Followed Hyperlink" xfId="48231" builtinId="9" hidden="1"/>
    <cellStyle name="Followed Hyperlink" xfId="48232" builtinId="9" hidden="1"/>
    <cellStyle name="Followed Hyperlink" xfId="48233" builtinId="9" hidden="1"/>
    <cellStyle name="Followed Hyperlink" xfId="48234" builtinId="9" hidden="1"/>
    <cellStyle name="Followed Hyperlink" xfId="48235" builtinId="9" hidden="1"/>
    <cellStyle name="Followed Hyperlink" xfId="48236" builtinId="9" hidden="1"/>
    <cellStyle name="Followed Hyperlink" xfId="48237" builtinId="9" hidden="1"/>
    <cellStyle name="Followed Hyperlink" xfId="48238" builtinId="9" hidden="1"/>
    <cellStyle name="Followed Hyperlink" xfId="48239" builtinId="9" hidden="1"/>
    <cellStyle name="Followed Hyperlink" xfId="48240" builtinId="9" hidden="1"/>
    <cellStyle name="Followed Hyperlink" xfId="48241" builtinId="9" hidden="1"/>
    <cellStyle name="Followed Hyperlink" xfId="48242" builtinId="9" hidden="1"/>
    <cellStyle name="Followed Hyperlink" xfId="48243" builtinId="9" hidden="1"/>
    <cellStyle name="Followed Hyperlink" xfId="48244" builtinId="9" hidden="1"/>
    <cellStyle name="Followed Hyperlink" xfId="48245" builtinId="9" hidden="1"/>
    <cellStyle name="Followed Hyperlink" xfId="48246" builtinId="9" hidden="1"/>
    <cellStyle name="Followed Hyperlink" xfId="48247" builtinId="9" hidden="1"/>
    <cellStyle name="Followed Hyperlink" xfId="48248" builtinId="9" hidden="1"/>
    <cellStyle name="Followed Hyperlink" xfId="48249" builtinId="9" hidden="1"/>
    <cellStyle name="Followed Hyperlink" xfId="48250" builtinId="9" hidden="1"/>
    <cellStyle name="Followed Hyperlink" xfId="48251" builtinId="9" hidden="1"/>
    <cellStyle name="Followed Hyperlink" xfId="48252" builtinId="9" hidden="1"/>
    <cellStyle name="Followed Hyperlink" xfId="48253" builtinId="9" hidden="1"/>
    <cellStyle name="Followed Hyperlink" xfId="48254" builtinId="9" hidden="1"/>
    <cellStyle name="Followed Hyperlink" xfId="48255" builtinId="9" hidden="1"/>
    <cellStyle name="Followed Hyperlink" xfId="48256" builtinId="9" hidden="1"/>
    <cellStyle name="Followed Hyperlink" xfId="48257" builtinId="9" hidden="1"/>
    <cellStyle name="Followed Hyperlink" xfId="48258" builtinId="9" hidden="1"/>
    <cellStyle name="Followed Hyperlink" xfId="48259" builtinId="9" hidden="1"/>
    <cellStyle name="Followed Hyperlink" xfId="48260" builtinId="9" hidden="1"/>
    <cellStyle name="Followed Hyperlink" xfId="48261" builtinId="9" hidden="1"/>
    <cellStyle name="Followed Hyperlink" xfId="48262" builtinId="9" hidden="1"/>
    <cellStyle name="Followed Hyperlink" xfId="48263" builtinId="9" hidden="1"/>
    <cellStyle name="Followed Hyperlink" xfId="48264" builtinId="9" hidden="1"/>
    <cellStyle name="Followed Hyperlink" xfId="48265" builtinId="9" hidden="1"/>
    <cellStyle name="Followed Hyperlink" xfId="48266" builtinId="9" hidden="1"/>
    <cellStyle name="Followed Hyperlink" xfId="48267" builtinId="9" hidden="1"/>
    <cellStyle name="Followed Hyperlink" xfId="48268" builtinId="9" hidden="1"/>
    <cellStyle name="Followed Hyperlink" xfId="48269" builtinId="9" hidden="1"/>
    <cellStyle name="Followed Hyperlink" xfId="48270" builtinId="9" hidden="1"/>
    <cellStyle name="Followed Hyperlink" xfId="48271" builtinId="9" hidden="1"/>
    <cellStyle name="Followed Hyperlink" xfId="48272" builtinId="9" hidden="1"/>
    <cellStyle name="Followed Hyperlink" xfId="48273" builtinId="9" hidden="1"/>
    <cellStyle name="Followed Hyperlink" xfId="48274" builtinId="9" hidden="1"/>
    <cellStyle name="Followed Hyperlink" xfId="48275" builtinId="9" hidden="1"/>
    <cellStyle name="Followed Hyperlink" xfId="48276" builtinId="9" hidden="1"/>
    <cellStyle name="Followed Hyperlink" xfId="48277" builtinId="9" hidden="1"/>
    <cellStyle name="Followed Hyperlink" xfId="48278" builtinId="9" hidden="1"/>
    <cellStyle name="Followed Hyperlink" xfId="48279" builtinId="9" hidden="1"/>
    <cellStyle name="Followed Hyperlink" xfId="48280" builtinId="9" hidden="1"/>
    <cellStyle name="Followed Hyperlink" xfId="48281" builtinId="9" hidden="1"/>
    <cellStyle name="Followed Hyperlink" xfId="48282" builtinId="9" hidden="1"/>
    <cellStyle name="Followed Hyperlink" xfId="48283" builtinId="9" hidden="1"/>
    <cellStyle name="Followed Hyperlink" xfId="48284" builtinId="9" hidden="1"/>
    <cellStyle name="Followed Hyperlink" xfId="48318" builtinId="9" hidden="1"/>
    <cellStyle name="Followed Hyperlink" xfId="48319" builtinId="9" hidden="1"/>
    <cellStyle name="Followed Hyperlink" xfId="48320" builtinId="9" hidden="1"/>
    <cellStyle name="Followed Hyperlink" xfId="48321" builtinId="9" hidden="1"/>
    <cellStyle name="Followed Hyperlink" xfId="48322" builtinId="9" hidden="1"/>
    <cellStyle name="Followed Hyperlink" xfId="48323" builtinId="9" hidden="1"/>
    <cellStyle name="Followed Hyperlink" xfId="48324" builtinId="9" hidden="1"/>
    <cellStyle name="Followed Hyperlink" xfId="48325" builtinId="9" hidden="1"/>
    <cellStyle name="Followed Hyperlink" xfId="48326" builtinId="9" hidden="1"/>
    <cellStyle name="Followed Hyperlink" xfId="48327" builtinId="9" hidden="1"/>
    <cellStyle name="Followed Hyperlink" xfId="48328" builtinId="9" hidden="1"/>
    <cellStyle name="Followed Hyperlink" xfId="48329" builtinId="9" hidden="1"/>
    <cellStyle name="Followed Hyperlink" xfId="48330" builtinId="9" hidden="1"/>
    <cellStyle name="Followed Hyperlink" xfId="48331" builtinId="9" hidden="1"/>
    <cellStyle name="Followed Hyperlink" xfId="48332" builtinId="9" hidden="1"/>
    <cellStyle name="Followed Hyperlink" xfId="48333" builtinId="9" hidden="1"/>
    <cellStyle name="Followed Hyperlink" xfId="48334" builtinId="9" hidden="1"/>
    <cellStyle name="Followed Hyperlink" xfId="48335" builtinId="9" hidden="1"/>
    <cellStyle name="Followed Hyperlink" xfId="48336" builtinId="9" hidden="1"/>
    <cellStyle name="Followed Hyperlink" xfId="48337" builtinId="9" hidden="1"/>
    <cellStyle name="Followed Hyperlink" xfId="48338" builtinId="9" hidden="1"/>
    <cellStyle name="Followed Hyperlink" xfId="48339" builtinId="9" hidden="1"/>
    <cellStyle name="Followed Hyperlink" xfId="48340" builtinId="9" hidden="1"/>
    <cellStyle name="Followed Hyperlink" xfId="48341" builtinId="9" hidden="1"/>
    <cellStyle name="Followed Hyperlink" xfId="48342" builtinId="9" hidden="1"/>
    <cellStyle name="Followed Hyperlink" xfId="48343" builtinId="9" hidden="1"/>
    <cellStyle name="Followed Hyperlink" xfId="48344" builtinId="9" hidden="1"/>
    <cellStyle name="Followed Hyperlink" xfId="48345" builtinId="9" hidden="1"/>
    <cellStyle name="Followed Hyperlink" xfId="48346" builtinId="9" hidden="1"/>
    <cellStyle name="Followed Hyperlink" xfId="48347" builtinId="9" hidden="1"/>
    <cellStyle name="Followed Hyperlink" xfId="48348" builtinId="9" hidden="1"/>
    <cellStyle name="Followed Hyperlink" xfId="48349" builtinId="9" hidden="1"/>
    <cellStyle name="Followed Hyperlink" xfId="48350" builtinId="9" hidden="1"/>
    <cellStyle name="Followed Hyperlink" xfId="48351" builtinId="9" hidden="1"/>
    <cellStyle name="Followed Hyperlink" xfId="48352" builtinId="9" hidden="1"/>
    <cellStyle name="Followed Hyperlink" xfId="48353" builtinId="9" hidden="1"/>
    <cellStyle name="Followed Hyperlink" xfId="48354" builtinId="9" hidden="1"/>
    <cellStyle name="Followed Hyperlink" xfId="48355" builtinId="9" hidden="1"/>
    <cellStyle name="Followed Hyperlink" xfId="48356" builtinId="9" hidden="1"/>
    <cellStyle name="Followed Hyperlink" xfId="48357" builtinId="9" hidden="1"/>
    <cellStyle name="Followed Hyperlink" xfId="48358" builtinId="9" hidden="1"/>
    <cellStyle name="Followed Hyperlink" xfId="48359" builtinId="9" hidden="1"/>
    <cellStyle name="Followed Hyperlink" xfId="48360" builtinId="9" hidden="1"/>
    <cellStyle name="Followed Hyperlink" xfId="48361" builtinId="9" hidden="1"/>
    <cellStyle name="Followed Hyperlink" xfId="48362" builtinId="9" hidden="1"/>
    <cellStyle name="Followed Hyperlink" xfId="48363" builtinId="9" hidden="1"/>
    <cellStyle name="Followed Hyperlink" xfId="48364" builtinId="9" hidden="1"/>
    <cellStyle name="Followed Hyperlink" xfId="48365" builtinId="9" hidden="1"/>
    <cellStyle name="Followed Hyperlink" xfId="48366" builtinId="9" hidden="1"/>
    <cellStyle name="Followed Hyperlink" xfId="48367" builtinId="9" hidden="1"/>
    <cellStyle name="Followed Hyperlink" xfId="48368" builtinId="9" hidden="1"/>
    <cellStyle name="Followed Hyperlink" xfId="48369" builtinId="9" hidden="1"/>
    <cellStyle name="Followed Hyperlink" xfId="48370" builtinId="9" hidden="1"/>
    <cellStyle name="Followed Hyperlink" xfId="48371" builtinId="9" hidden="1"/>
    <cellStyle name="Followed Hyperlink" xfId="48372" builtinId="9" hidden="1"/>
    <cellStyle name="Followed Hyperlink" xfId="48373" builtinId="9" hidden="1"/>
    <cellStyle name="Followed Hyperlink" xfId="48374" builtinId="9" hidden="1"/>
    <cellStyle name="Followed Hyperlink" xfId="48375" builtinId="9" hidden="1"/>
    <cellStyle name="Followed Hyperlink" xfId="48376" builtinId="9" hidden="1"/>
    <cellStyle name="Followed Hyperlink" xfId="48377" builtinId="9" hidden="1"/>
    <cellStyle name="Followed Hyperlink" xfId="48378" builtinId="9" hidden="1"/>
    <cellStyle name="Followed Hyperlink" xfId="48379" builtinId="9" hidden="1"/>
    <cellStyle name="Followed Hyperlink" xfId="48380" builtinId="9" hidden="1"/>
    <cellStyle name="Followed Hyperlink" xfId="48381" builtinId="9" hidden="1"/>
    <cellStyle name="Followed Hyperlink" xfId="48382" builtinId="9" hidden="1"/>
    <cellStyle name="Followed Hyperlink" xfId="48383" builtinId="9" hidden="1"/>
    <cellStyle name="Followed Hyperlink" xfId="48384" builtinId="9" hidden="1"/>
    <cellStyle name="Followed Hyperlink" xfId="48385" builtinId="9" hidden="1"/>
    <cellStyle name="Followed Hyperlink" xfId="48386" builtinId="9" hidden="1"/>
    <cellStyle name="Followed Hyperlink" xfId="48387" builtinId="9" hidden="1"/>
    <cellStyle name="Followed Hyperlink" xfId="48388" builtinId="9" hidden="1"/>
    <cellStyle name="Followed Hyperlink" xfId="48389" builtinId="9" hidden="1"/>
    <cellStyle name="Followed Hyperlink" xfId="48290" builtinId="9" hidden="1"/>
    <cellStyle name="Followed Hyperlink" xfId="48295" builtinId="9" hidden="1"/>
    <cellStyle name="Followed Hyperlink" xfId="48287" builtinId="9" hidden="1"/>
    <cellStyle name="Followed Hyperlink" xfId="48296" builtinId="9" hidden="1"/>
    <cellStyle name="Followed Hyperlink" xfId="48286" builtinId="9" hidden="1"/>
    <cellStyle name="Followed Hyperlink" xfId="48293" builtinId="9" hidden="1"/>
    <cellStyle name="Followed Hyperlink" xfId="48212" builtinId="9" hidden="1"/>
    <cellStyle name="Followed Hyperlink" xfId="48292" builtinId="9" hidden="1"/>
    <cellStyle name="Followed Hyperlink" xfId="48285" builtinId="9" hidden="1"/>
    <cellStyle name="Followed Hyperlink" xfId="48291" builtinId="9" hidden="1"/>
    <cellStyle name="Followed Hyperlink" xfId="48314" builtinId="9" hidden="1"/>
    <cellStyle name="Followed Hyperlink" xfId="48294" builtinId="9" hidden="1"/>
    <cellStyle name="Followed Hyperlink" xfId="48289" builtinId="9" hidden="1"/>
    <cellStyle name="Followed Hyperlink" xfId="48288" builtinId="9" hidden="1"/>
    <cellStyle name="Followed Hyperlink" xfId="48297" builtinId="9" hidden="1"/>
    <cellStyle name="Followed Hyperlink" xfId="48311" builtinId="9" hidden="1"/>
    <cellStyle name="Followed Hyperlink" xfId="48309" builtinId="9" hidden="1"/>
    <cellStyle name="Followed Hyperlink" xfId="48302" builtinId="9" hidden="1"/>
    <cellStyle name="Followed Hyperlink" xfId="48317" builtinId="9" hidden="1"/>
    <cellStyle name="Followed Hyperlink" xfId="48307" builtinId="9" hidden="1"/>
    <cellStyle name="Followed Hyperlink" xfId="48392" builtinId="9" hidden="1"/>
    <cellStyle name="Followed Hyperlink" xfId="48300" builtinId="9" hidden="1"/>
    <cellStyle name="Followed Hyperlink" xfId="48315" builtinId="9" hidden="1"/>
    <cellStyle name="Followed Hyperlink" xfId="48312" builtinId="9" hidden="1"/>
    <cellStyle name="Followed Hyperlink" xfId="48306" builtinId="9" hidden="1"/>
    <cellStyle name="Followed Hyperlink" xfId="48211" builtinId="9" hidden="1"/>
    <cellStyle name="Followed Hyperlink" xfId="48391" builtinId="9" hidden="1"/>
    <cellStyle name="Followed Hyperlink" xfId="48304" builtinId="9" hidden="1"/>
    <cellStyle name="Followed Hyperlink" xfId="48301" builtinId="9" hidden="1"/>
    <cellStyle name="Followed Hyperlink" xfId="48316" builtinId="9" hidden="1"/>
    <cellStyle name="Followed Hyperlink" xfId="48310" builtinId="9" hidden="1"/>
    <cellStyle name="Followed Hyperlink" xfId="48299" builtinId="9" hidden="1"/>
    <cellStyle name="Followed Hyperlink" xfId="48390" builtinId="9" hidden="1"/>
    <cellStyle name="Followed Hyperlink" xfId="48308" builtinId="9" hidden="1"/>
    <cellStyle name="Followed Hyperlink" xfId="48305" builtinId="9" hidden="1"/>
    <cellStyle name="Followed Hyperlink" xfId="48298" builtinId="9" hidden="1"/>
    <cellStyle name="Followed Hyperlink" xfId="48313" builtinId="9" hidden="1"/>
    <cellStyle name="Followed Hyperlink" xfId="48303" builtinId="9" hidden="1"/>
    <cellStyle name="Followed Hyperlink" xfId="48393" builtinId="9" hidden="1"/>
    <cellStyle name="Followed Hyperlink" xfId="48394" builtinId="9" hidden="1"/>
    <cellStyle name="Followed Hyperlink" xfId="48395" builtinId="9" hidden="1"/>
    <cellStyle name="Followed Hyperlink" xfId="48396" builtinId="9" hidden="1"/>
    <cellStyle name="Followed Hyperlink" xfId="48397" builtinId="9" hidden="1"/>
    <cellStyle name="Followed Hyperlink" xfId="48398" builtinId="9" hidden="1"/>
    <cellStyle name="Followed Hyperlink" xfId="48399" builtinId="9" hidden="1"/>
    <cellStyle name="Followed Hyperlink" xfId="48400" builtinId="9" hidden="1"/>
    <cellStyle name="Followed Hyperlink" xfId="48401" builtinId="9" hidden="1"/>
    <cellStyle name="Followed Hyperlink" xfId="48402" builtinId="9" hidden="1"/>
    <cellStyle name="Followed Hyperlink" xfId="48403" builtinId="9" hidden="1"/>
    <cellStyle name="Followed Hyperlink" xfId="48404" builtinId="9" hidden="1"/>
    <cellStyle name="Followed Hyperlink" xfId="48405" builtinId="9" hidden="1"/>
    <cellStyle name="Followed Hyperlink" xfId="48406" builtinId="9" hidden="1"/>
    <cellStyle name="Followed Hyperlink" xfId="48407" builtinId="9" hidden="1"/>
    <cellStyle name="Followed Hyperlink" xfId="48408" builtinId="9" hidden="1"/>
    <cellStyle name="Followed Hyperlink" xfId="48409" builtinId="9" hidden="1"/>
    <cellStyle name="Followed Hyperlink" xfId="48410" builtinId="9" hidden="1"/>
    <cellStyle name="Followed Hyperlink" xfId="48411" builtinId="9" hidden="1"/>
    <cellStyle name="Followed Hyperlink" xfId="48412" builtinId="9" hidden="1"/>
    <cellStyle name="Followed Hyperlink" xfId="48413" builtinId="9" hidden="1"/>
    <cellStyle name="Followed Hyperlink" xfId="48414" builtinId="9" hidden="1"/>
    <cellStyle name="Followed Hyperlink" xfId="48415" builtinId="9" hidden="1"/>
    <cellStyle name="Followed Hyperlink" xfId="48416" builtinId="9" hidden="1"/>
    <cellStyle name="Followed Hyperlink" xfId="48417" builtinId="9" hidden="1"/>
    <cellStyle name="Followed Hyperlink" xfId="48418" builtinId="9" hidden="1"/>
    <cellStyle name="Followed Hyperlink" xfId="48419" builtinId="9" hidden="1"/>
    <cellStyle name="Followed Hyperlink" xfId="48420" builtinId="9" hidden="1"/>
    <cellStyle name="Followed Hyperlink" xfId="48421" builtinId="9" hidden="1"/>
    <cellStyle name="Followed Hyperlink" xfId="48422" builtinId="9" hidden="1"/>
    <cellStyle name="Followed Hyperlink" xfId="48423" builtinId="9" hidden="1"/>
    <cellStyle name="Followed Hyperlink" xfId="48424" builtinId="9" hidden="1"/>
    <cellStyle name="Followed Hyperlink" xfId="48425" builtinId="9" hidden="1"/>
    <cellStyle name="Followed Hyperlink" xfId="48426" builtinId="9" hidden="1"/>
    <cellStyle name="Followed Hyperlink" xfId="48431" builtinId="9" hidden="1"/>
    <cellStyle name="Followed Hyperlink" xfId="48432" builtinId="9" hidden="1"/>
    <cellStyle name="Followed Hyperlink" xfId="48433" builtinId="9" hidden="1"/>
    <cellStyle name="Followed Hyperlink" xfId="48434" builtinId="9" hidden="1"/>
    <cellStyle name="Followed Hyperlink" xfId="48435" builtinId="9" hidden="1"/>
    <cellStyle name="Followed Hyperlink" xfId="48436" builtinId="9" hidden="1"/>
    <cellStyle name="Followed Hyperlink" xfId="48437" builtinId="9" hidden="1"/>
    <cellStyle name="Followed Hyperlink" xfId="48438" builtinId="9" hidden="1"/>
    <cellStyle name="Followed Hyperlink" xfId="48439" builtinId="9" hidden="1"/>
    <cellStyle name="Followed Hyperlink" xfId="48440" builtinId="9" hidden="1"/>
    <cellStyle name="Followed Hyperlink" xfId="48441" builtinId="9" hidden="1"/>
    <cellStyle name="Followed Hyperlink" xfId="48442" builtinId="9" hidden="1"/>
    <cellStyle name="Followed Hyperlink" xfId="48443" builtinId="9" hidden="1"/>
    <cellStyle name="Followed Hyperlink" xfId="48444" builtinId="9" hidden="1"/>
    <cellStyle name="Followed Hyperlink" xfId="48445" builtinId="9" hidden="1"/>
    <cellStyle name="Followed Hyperlink" xfId="48446" builtinId="9" hidden="1"/>
    <cellStyle name="Followed Hyperlink" xfId="48447" builtinId="9" hidden="1"/>
    <cellStyle name="Followed Hyperlink" xfId="48448" builtinId="9" hidden="1"/>
    <cellStyle name="Followed Hyperlink" xfId="48449" builtinId="9" hidden="1"/>
    <cellStyle name="Followed Hyperlink" xfId="48450" builtinId="9" hidden="1"/>
    <cellStyle name="Followed Hyperlink" xfId="48451" builtinId="9" hidden="1"/>
    <cellStyle name="Followed Hyperlink" xfId="48452" builtinId="9" hidden="1"/>
    <cellStyle name="Followed Hyperlink" xfId="48453" builtinId="9" hidden="1"/>
    <cellStyle name="Followed Hyperlink" xfId="48454" builtinId="9" hidden="1"/>
    <cellStyle name="Followed Hyperlink" xfId="48455" builtinId="9" hidden="1"/>
    <cellStyle name="Followed Hyperlink" xfId="48456" builtinId="9" hidden="1"/>
    <cellStyle name="Followed Hyperlink" xfId="48457" builtinId="9" hidden="1"/>
    <cellStyle name="Followed Hyperlink" xfId="48458" builtinId="9" hidden="1"/>
    <cellStyle name="Followed Hyperlink" xfId="48459" builtinId="9" hidden="1"/>
    <cellStyle name="Followed Hyperlink" xfId="48460" builtinId="9" hidden="1"/>
    <cellStyle name="Followed Hyperlink" xfId="48461" builtinId="9" hidden="1"/>
    <cellStyle name="Followed Hyperlink" xfId="48462" builtinId="9" hidden="1"/>
    <cellStyle name="Followed Hyperlink" xfId="48463" builtinId="9" hidden="1"/>
    <cellStyle name="Followed Hyperlink" xfId="48464" builtinId="9" hidden="1"/>
    <cellStyle name="Followed Hyperlink" xfId="48465" builtinId="9" hidden="1"/>
    <cellStyle name="Followed Hyperlink" xfId="48466" builtinId="9" hidden="1"/>
    <cellStyle name="Followed Hyperlink" xfId="48467" builtinId="9" hidden="1"/>
    <cellStyle name="Followed Hyperlink" xfId="48468" builtinId="9" hidden="1"/>
    <cellStyle name="Followed Hyperlink" xfId="48469" builtinId="9" hidden="1"/>
    <cellStyle name="Followed Hyperlink" xfId="48470" builtinId="9" hidden="1"/>
    <cellStyle name="Followed Hyperlink" xfId="48471" builtinId="9" hidden="1"/>
    <cellStyle name="Followed Hyperlink" xfId="48472" builtinId="9" hidden="1"/>
    <cellStyle name="Followed Hyperlink" xfId="48473" builtinId="9" hidden="1"/>
    <cellStyle name="Followed Hyperlink" xfId="48474" builtinId="9" hidden="1"/>
    <cellStyle name="Followed Hyperlink" xfId="48475" builtinId="9" hidden="1"/>
    <cellStyle name="Followed Hyperlink" xfId="48476" builtinId="9" hidden="1"/>
    <cellStyle name="Followed Hyperlink" xfId="48477" builtinId="9" hidden="1"/>
    <cellStyle name="Followed Hyperlink" xfId="48478" builtinId="9" hidden="1"/>
    <cellStyle name="Followed Hyperlink" xfId="48479" builtinId="9" hidden="1"/>
    <cellStyle name="Followed Hyperlink" xfId="48480" builtinId="9" hidden="1"/>
    <cellStyle name="Followed Hyperlink" xfId="48481" builtinId="9" hidden="1"/>
    <cellStyle name="Followed Hyperlink" xfId="48482" builtinId="9" hidden="1"/>
    <cellStyle name="Followed Hyperlink" xfId="48483" builtinId="9" hidden="1"/>
    <cellStyle name="Followed Hyperlink" xfId="48484" builtinId="9" hidden="1"/>
    <cellStyle name="Followed Hyperlink" xfId="48485" builtinId="9" hidden="1"/>
    <cellStyle name="Followed Hyperlink" xfId="48486" builtinId="9" hidden="1"/>
    <cellStyle name="Followed Hyperlink" xfId="48487" builtinId="9" hidden="1"/>
    <cellStyle name="Followed Hyperlink" xfId="48488" builtinId="9" hidden="1"/>
    <cellStyle name="Followed Hyperlink" xfId="48490" builtinId="9" hidden="1"/>
    <cellStyle name="Followed Hyperlink" xfId="48491" builtinId="9" hidden="1"/>
    <cellStyle name="Followed Hyperlink" xfId="48492" builtinId="9" hidden="1"/>
    <cellStyle name="Followed Hyperlink" xfId="48493" builtinId="9" hidden="1"/>
    <cellStyle name="Followed Hyperlink" xfId="48494" builtinId="9" hidden="1"/>
    <cellStyle name="Followed Hyperlink" xfId="48495" builtinId="9" hidden="1"/>
    <cellStyle name="Followed Hyperlink" xfId="48496" builtinId="9" hidden="1"/>
    <cellStyle name="Followed Hyperlink" xfId="48497" builtinId="9" hidden="1"/>
    <cellStyle name="Followed Hyperlink" xfId="48498" builtinId="9" hidden="1"/>
    <cellStyle name="Followed Hyperlink" xfId="48499" builtinId="9" hidden="1"/>
    <cellStyle name="Followed Hyperlink" xfId="48500" builtinId="9" hidden="1"/>
    <cellStyle name="Followed Hyperlink" xfId="48501" builtinId="9" hidden="1"/>
    <cellStyle name="Followed Hyperlink" xfId="48502" builtinId="9" hidden="1"/>
    <cellStyle name="Followed Hyperlink" xfId="48503" builtinId="9" hidden="1"/>
    <cellStyle name="Followed Hyperlink" xfId="48518" builtinId="9" hidden="1"/>
    <cellStyle name="Followed Hyperlink" xfId="48539" builtinId="9" hidden="1"/>
    <cellStyle name="Followed Hyperlink" xfId="48540" builtinId="9" hidden="1"/>
    <cellStyle name="Followed Hyperlink" xfId="48541" builtinId="9" hidden="1"/>
    <cellStyle name="Followed Hyperlink" xfId="48542" builtinId="9" hidden="1"/>
    <cellStyle name="Followed Hyperlink" xfId="48543" builtinId="9" hidden="1"/>
    <cellStyle name="Followed Hyperlink" xfId="48544" builtinId="9" hidden="1"/>
    <cellStyle name="Followed Hyperlink" xfId="48545" builtinId="9" hidden="1"/>
    <cellStyle name="Followed Hyperlink" xfId="48546" builtinId="9" hidden="1"/>
    <cellStyle name="Followed Hyperlink" xfId="48547" builtinId="9" hidden="1"/>
    <cellStyle name="Followed Hyperlink" xfId="48548" builtinId="9" hidden="1"/>
    <cellStyle name="Followed Hyperlink" xfId="48549" builtinId="9" hidden="1"/>
    <cellStyle name="Followed Hyperlink" xfId="48550" builtinId="9" hidden="1"/>
    <cellStyle name="Followed Hyperlink" xfId="48551" builtinId="9" hidden="1"/>
    <cellStyle name="Followed Hyperlink" xfId="48552" builtinId="9" hidden="1"/>
    <cellStyle name="Followed Hyperlink" xfId="48553" builtinId="9" hidden="1"/>
    <cellStyle name="Followed Hyperlink" xfId="48554" builtinId="9" hidden="1"/>
    <cellStyle name="Followed Hyperlink" xfId="48555" builtinId="9" hidden="1"/>
    <cellStyle name="Followed Hyperlink" xfId="48556" builtinId="9" hidden="1"/>
    <cellStyle name="Followed Hyperlink" xfId="48557" builtinId="9" hidden="1"/>
    <cellStyle name="Followed Hyperlink" xfId="48558" builtinId="9" hidden="1"/>
    <cellStyle name="Followed Hyperlink" xfId="48559" builtinId="9" hidden="1"/>
    <cellStyle name="Followed Hyperlink" xfId="48560" builtinId="9" hidden="1"/>
    <cellStyle name="Followed Hyperlink" xfId="48561" builtinId="9" hidden="1"/>
    <cellStyle name="Followed Hyperlink" xfId="48562" builtinId="9" hidden="1"/>
    <cellStyle name="Followed Hyperlink" xfId="48563" builtinId="9" hidden="1"/>
    <cellStyle name="Followed Hyperlink" xfId="48564" builtinId="9" hidden="1"/>
    <cellStyle name="Followed Hyperlink" xfId="48565" builtinId="9" hidden="1"/>
    <cellStyle name="Followed Hyperlink" xfId="48566" builtinId="9" hidden="1"/>
    <cellStyle name="Followed Hyperlink" xfId="48567" builtinId="9" hidden="1"/>
    <cellStyle name="Followed Hyperlink" xfId="48568" builtinId="9" hidden="1"/>
    <cellStyle name="Followed Hyperlink" xfId="48569" builtinId="9" hidden="1"/>
    <cellStyle name="Followed Hyperlink" xfId="48570" builtinId="9" hidden="1"/>
    <cellStyle name="Followed Hyperlink" xfId="48571" builtinId="9" hidden="1"/>
    <cellStyle name="Followed Hyperlink" xfId="48572" builtinId="9" hidden="1"/>
    <cellStyle name="Followed Hyperlink" xfId="48573" builtinId="9" hidden="1"/>
    <cellStyle name="Followed Hyperlink" xfId="48574" builtinId="9" hidden="1"/>
    <cellStyle name="Followed Hyperlink" xfId="48575" builtinId="9" hidden="1"/>
    <cellStyle name="Followed Hyperlink" xfId="48576" builtinId="9" hidden="1"/>
    <cellStyle name="Followed Hyperlink" xfId="48577" builtinId="9" hidden="1"/>
    <cellStyle name="Followed Hyperlink" xfId="48578" builtinId="9" hidden="1"/>
    <cellStyle name="Followed Hyperlink" xfId="48579" builtinId="9" hidden="1"/>
    <cellStyle name="Followed Hyperlink" xfId="48580" builtinId="9" hidden="1"/>
    <cellStyle name="Followed Hyperlink" xfId="48581" builtinId="9" hidden="1"/>
    <cellStyle name="Followed Hyperlink" xfId="48582" builtinId="9" hidden="1"/>
    <cellStyle name="Followed Hyperlink" xfId="48583" builtinId="9" hidden="1"/>
    <cellStyle name="Followed Hyperlink" xfId="48584" builtinId="9" hidden="1"/>
    <cellStyle name="Followed Hyperlink" xfId="48585" builtinId="9" hidden="1"/>
    <cellStyle name="Followed Hyperlink" xfId="48586" builtinId="9" hidden="1"/>
    <cellStyle name="Followed Hyperlink" xfId="48587" builtinId="9" hidden="1"/>
    <cellStyle name="Followed Hyperlink" xfId="48588" builtinId="9" hidden="1"/>
    <cellStyle name="Followed Hyperlink" xfId="48589" builtinId="9" hidden="1"/>
    <cellStyle name="Followed Hyperlink" xfId="48590" builtinId="9" hidden="1"/>
    <cellStyle name="Followed Hyperlink" xfId="48591" builtinId="9" hidden="1"/>
    <cellStyle name="Followed Hyperlink" xfId="48592" builtinId="9" hidden="1"/>
    <cellStyle name="Followed Hyperlink" xfId="48593" builtinId="9" hidden="1"/>
    <cellStyle name="Followed Hyperlink" xfId="48594" builtinId="9" hidden="1"/>
    <cellStyle name="Followed Hyperlink" xfId="48595" builtinId="9" hidden="1"/>
    <cellStyle name="Followed Hyperlink" xfId="48596" builtinId="9" hidden="1"/>
    <cellStyle name="Followed Hyperlink" xfId="48597" builtinId="9" hidden="1"/>
    <cellStyle name="Followed Hyperlink" xfId="48598" builtinId="9" hidden="1"/>
    <cellStyle name="Followed Hyperlink" xfId="48599" builtinId="9" hidden="1"/>
    <cellStyle name="Followed Hyperlink" xfId="48600" builtinId="9" hidden="1"/>
    <cellStyle name="Followed Hyperlink" xfId="48601" builtinId="9" hidden="1"/>
    <cellStyle name="Followed Hyperlink" xfId="48602" builtinId="9" hidden="1"/>
    <cellStyle name="Followed Hyperlink" xfId="48603" builtinId="9" hidden="1"/>
    <cellStyle name="Followed Hyperlink" xfId="48604" builtinId="9" hidden="1"/>
    <cellStyle name="Followed Hyperlink" xfId="48605" builtinId="9" hidden="1"/>
    <cellStyle name="Followed Hyperlink" xfId="48606" builtinId="9" hidden="1"/>
    <cellStyle name="Followed Hyperlink" xfId="48607" builtinId="9" hidden="1"/>
    <cellStyle name="Followed Hyperlink" xfId="48608" builtinId="9" hidden="1"/>
    <cellStyle name="Followed Hyperlink" xfId="48609" builtinId="9" hidden="1"/>
    <cellStyle name="Followed Hyperlink" xfId="48610" builtinId="9" hidden="1"/>
    <cellStyle name="Followed Hyperlink" xfId="48611" builtinId="9" hidden="1"/>
    <cellStyle name="Followed Hyperlink" xfId="48612" builtinId="9" hidden="1"/>
    <cellStyle name="Followed Hyperlink" xfId="48613" builtinId="9" hidden="1"/>
    <cellStyle name="Followed Hyperlink" xfId="48614" builtinId="9" hidden="1"/>
    <cellStyle name="Followed Hyperlink" xfId="48615" builtinId="9" hidden="1"/>
    <cellStyle name="Followed Hyperlink" xfId="48616" builtinId="9" hidden="1"/>
    <cellStyle name="Followed Hyperlink" xfId="48617" builtinId="9" hidden="1"/>
    <cellStyle name="Followed Hyperlink" xfId="48618" builtinId="9" hidden="1"/>
    <cellStyle name="Followed Hyperlink" xfId="48619" builtinId="9" hidden="1"/>
    <cellStyle name="Followed Hyperlink" xfId="48620" builtinId="9" hidden="1"/>
    <cellStyle name="Followed Hyperlink" xfId="48621" builtinId="9" hidden="1"/>
    <cellStyle name="Followed Hyperlink" xfId="48622" builtinId="9" hidden="1"/>
    <cellStyle name="Followed Hyperlink" xfId="48623" builtinId="9" hidden="1"/>
    <cellStyle name="Followed Hyperlink" xfId="48624" builtinId="9" hidden="1"/>
    <cellStyle name="Followed Hyperlink" xfId="48625" builtinId="9" hidden="1"/>
    <cellStyle name="Followed Hyperlink" xfId="48626" builtinId="9" hidden="1"/>
    <cellStyle name="Followed Hyperlink" xfId="48627" builtinId="9" hidden="1"/>
    <cellStyle name="Followed Hyperlink" xfId="48628" builtinId="9" hidden="1"/>
    <cellStyle name="Followed Hyperlink" xfId="48629" builtinId="9" hidden="1"/>
    <cellStyle name="Followed Hyperlink" xfId="48630" builtinId="9" hidden="1"/>
    <cellStyle name="Followed Hyperlink" xfId="48631" builtinId="9" hidden="1"/>
    <cellStyle name="Followed Hyperlink" xfId="48632" builtinId="9" hidden="1"/>
    <cellStyle name="Followed Hyperlink" xfId="48633" builtinId="9" hidden="1"/>
    <cellStyle name="Followed Hyperlink" xfId="48634" builtinId="9" hidden="1"/>
    <cellStyle name="Followed Hyperlink" xfId="48635" builtinId="9" hidden="1"/>
    <cellStyle name="Followed Hyperlink" xfId="48636" builtinId="9" hidden="1"/>
    <cellStyle name="Followed Hyperlink" xfId="48637" builtinId="9" hidden="1"/>
    <cellStyle name="Followed Hyperlink" xfId="48638" builtinId="9" hidden="1"/>
    <cellStyle name="Followed Hyperlink" xfId="48639" builtinId="9" hidden="1"/>
    <cellStyle name="Followed Hyperlink" xfId="48640" builtinId="9" hidden="1"/>
    <cellStyle name="Followed Hyperlink" xfId="48641" builtinId="9" hidden="1"/>
    <cellStyle name="Followed Hyperlink" xfId="48642" builtinId="9" hidden="1"/>
    <cellStyle name="Followed Hyperlink" xfId="48643" builtinId="9" hidden="1"/>
    <cellStyle name="Followed Hyperlink" xfId="48644" builtinId="9" hidden="1"/>
    <cellStyle name="Followed Hyperlink" xfId="48645" builtinId="9" hidden="1"/>
    <cellStyle name="Followed Hyperlink" xfId="48646" builtinId="9" hidden="1"/>
    <cellStyle name="Followed Hyperlink" xfId="48647" builtinId="9" hidden="1"/>
    <cellStyle name="Followed Hyperlink" xfId="48648" builtinId="9" hidden="1"/>
    <cellStyle name="Followed Hyperlink" xfId="48649" builtinId="9" hidden="1"/>
    <cellStyle name="Followed Hyperlink" xfId="48650" builtinId="9" hidden="1"/>
    <cellStyle name="Followed Hyperlink" xfId="48651" builtinId="9" hidden="1"/>
    <cellStyle name="Followed Hyperlink" xfId="48652" builtinId="9" hidden="1"/>
    <cellStyle name="Followed Hyperlink" xfId="48653" builtinId="9" hidden="1"/>
    <cellStyle name="Followed Hyperlink" xfId="48654" builtinId="9" hidden="1"/>
    <cellStyle name="Followed Hyperlink" xfId="48655" builtinId="9" hidden="1"/>
    <cellStyle name="Followed Hyperlink" xfId="48656" builtinId="9" hidden="1"/>
    <cellStyle name="Followed Hyperlink" xfId="48657" builtinId="9" hidden="1"/>
    <cellStyle name="Followed Hyperlink" xfId="48658" builtinId="9" hidden="1"/>
    <cellStyle name="Followed Hyperlink" xfId="48659" builtinId="9" hidden="1"/>
    <cellStyle name="Followed Hyperlink" xfId="48660" builtinId="9" hidden="1"/>
    <cellStyle name="Followed Hyperlink" xfId="48661" builtinId="9" hidden="1"/>
    <cellStyle name="Followed Hyperlink" xfId="48662" builtinId="9" hidden="1"/>
    <cellStyle name="Followed Hyperlink" xfId="48663" builtinId="9" hidden="1"/>
    <cellStyle name="Followed Hyperlink" xfId="48664" builtinId="9" hidden="1"/>
    <cellStyle name="Followed Hyperlink" xfId="48665" builtinId="9" hidden="1"/>
    <cellStyle name="Followed Hyperlink" xfId="48666" builtinId="9" hidden="1"/>
    <cellStyle name="Followed Hyperlink" xfId="48667" builtinId="9" hidden="1"/>
    <cellStyle name="Followed Hyperlink" xfId="48668" builtinId="9" hidden="1"/>
    <cellStyle name="Followed Hyperlink" xfId="48669" builtinId="9" hidden="1"/>
    <cellStyle name="Followed Hyperlink" xfId="48670" builtinId="9" hidden="1"/>
    <cellStyle name="Followed Hyperlink" xfId="48671" builtinId="9" hidden="1"/>
    <cellStyle name="Followed Hyperlink" xfId="48672" builtinId="9" hidden="1"/>
    <cellStyle name="Followed Hyperlink" xfId="48673" builtinId="9" hidden="1"/>
    <cellStyle name="Followed Hyperlink" xfId="48674" builtinId="9" hidden="1"/>
    <cellStyle name="Followed Hyperlink" xfId="48675" builtinId="9" hidden="1"/>
    <cellStyle name="Followed Hyperlink" xfId="48676" builtinId="9" hidden="1"/>
    <cellStyle name="Followed Hyperlink" xfId="48677" builtinId="9" hidden="1"/>
    <cellStyle name="Followed Hyperlink" xfId="48678" builtinId="9" hidden="1"/>
    <cellStyle name="Followed Hyperlink" xfId="48679" builtinId="9" hidden="1"/>
    <cellStyle name="Followed Hyperlink" xfId="48680" builtinId="9" hidden="1"/>
    <cellStyle name="Followed Hyperlink" xfId="48681" builtinId="9" hidden="1"/>
    <cellStyle name="Followed Hyperlink" xfId="48682" builtinId="9" hidden="1"/>
    <cellStyle name="Followed Hyperlink" xfId="48489" builtinId="9" hidden="1"/>
    <cellStyle name="Followed Hyperlink" xfId="48505" builtinId="9" hidden="1"/>
    <cellStyle name="Followed Hyperlink" xfId="48508" builtinId="9" hidden="1"/>
    <cellStyle name="Followed Hyperlink" xfId="48429" builtinId="9" hidden="1"/>
    <cellStyle name="Followed Hyperlink" xfId="48427" builtinId="9" hidden="1"/>
    <cellStyle name="Followed Hyperlink" xfId="48512" builtinId="9" hidden="1"/>
    <cellStyle name="Followed Hyperlink" xfId="48504" builtinId="9" hidden="1"/>
    <cellStyle name="Followed Hyperlink" xfId="48514" builtinId="9" hidden="1"/>
    <cellStyle name="Followed Hyperlink" xfId="48515" builtinId="9" hidden="1"/>
    <cellStyle name="Followed Hyperlink" xfId="48509" builtinId="9" hidden="1"/>
    <cellStyle name="Followed Hyperlink" xfId="48506" builtinId="9" hidden="1"/>
    <cellStyle name="Followed Hyperlink" xfId="48511" builtinId="9" hidden="1"/>
    <cellStyle name="Followed Hyperlink" xfId="48536" builtinId="9" hidden="1"/>
    <cellStyle name="Followed Hyperlink" xfId="48529" builtinId="9" hidden="1"/>
    <cellStyle name="Followed Hyperlink" xfId="48522" builtinId="9" hidden="1"/>
    <cellStyle name="Followed Hyperlink" xfId="48538" builtinId="9" hidden="1"/>
    <cellStyle name="Followed Hyperlink" xfId="48527" builtinId="9" hidden="1"/>
    <cellStyle name="Followed Hyperlink" xfId="48510" builtinId="9" hidden="1"/>
    <cellStyle name="Followed Hyperlink" xfId="48524" builtinId="9" hidden="1"/>
    <cellStyle name="Followed Hyperlink" xfId="48430" builtinId="9" hidden="1"/>
    <cellStyle name="Followed Hyperlink" xfId="48533" builtinId="9" hidden="1"/>
    <cellStyle name="Followed Hyperlink" xfId="48526" builtinId="9" hidden="1"/>
    <cellStyle name="Followed Hyperlink" xfId="48428" builtinId="9" hidden="1"/>
    <cellStyle name="Followed Hyperlink" xfId="48531" builtinId="9" hidden="1"/>
    <cellStyle name="Followed Hyperlink" xfId="48528" builtinId="9" hidden="1"/>
    <cellStyle name="Followed Hyperlink" xfId="48521" builtinId="9" hidden="1"/>
    <cellStyle name="Followed Hyperlink" xfId="48537" builtinId="9" hidden="1"/>
    <cellStyle name="Followed Hyperlink" xfId="48530" builtinId="9" hidden="1"/>
    <cellStyle name="Followed Hyperlink" xfId="48520" builtinId="9" hidden="1"/>
    <cellStyle name="Followed Hyperlink" xfId="48532" builtinId="9" hidden="1"/>
    <cellStyle name="Followed Hyperlink" xfId="48525" builtinId="9" hidden="1"/>
    <cellStyle name="Followed Hyperlink" xfId="48519" builtinId="9" hidden="1"/>
    <cellStyle name="Followed Hyperlink" xfId="48534" builtinId="9" hidden="1"/>
    <cellStyle name="Followed Hyperlink" xfId="48523" builtinId="9" hidden="1"/>
    <cellStyle name="Followed Hyperlink" xfId="48535" builtinId="9" hidden="1"/>
    <cellStyle name="Followed Hyperlink" xfId="48683" builtinId="9" hidden="1"/>
    <cellStyle name="Followed Hyperlink" xfId="48684" builtinId="9" hidden="1"/>
    <cellStyle name="Followed Hyperlink" xfId="48685" builtinId="9" hidden="1"/>
    <cellStyle name="Followed Hyperlink" xfId="48686" builtinId="9" hidden="1"/>
    <cellStyle name="Followed Hyperlink" xfId="48687" builtinId="9" hidden="1"/>
    <cellStyle name="Followed Hyperlink" xfId="48688" builtinId="9" hidden="1"/>
    <cellStyle name="Followed Hyperlink" xfId="48689" builtinId="9" hidden="1"/>
    <cellStyle name="Followed Hyperlink" xfId="48690" builtinId="9" hidden="1"/>
    <cellStyle name="Followed Hyperlink" xfId="48691" builtinId="9" hidden="1"/>
    <cellStyle name="Followed Hyperlink" xfId="48692" builtinId="9" hidden="1"/>
    <cellStyle name="Followed Hyperlink" xfId="48693" builtinId="9" hidden="1"/>
    <cellStyle name="Followed Hyperlink" xfId="48694" builtinId="9" hidden="1"/>
    <cellStyle name="Followed Hyperlink" xfId="48695" builtinId="9" hidden="1"/>
    <cellStyle name="Followed Hyperlink" xfId="48696" builtinId="9" hidden="1"/>
    <cellStyle name="Followed Hyperlink" xfId="48697" builtinId="9" hidden="1"/>
    <cellStyle name="Followed Hyperlink" xfId="48698" builtinId="9" hidden="1"/>
    <cellStyle name="Followed Hyperlink" xfId="48699" builtinId="9" hidden="1"/>
    <cellStyle name="Followed Hyperlink" xfId="48700" builtinId="9" hidden="1"/>
    <cellStyle name="Followed Hyperlink" xfId="48701" builtinId="9" hidden="1"/>
    <cellStyle name="Followed Hyperlink" xfId="48702" builtinId="9" hidden="1"/>
    <cellStyle name="Followed Hyperlink" xfId="48703" builtinId="9" hidden="1"/>
    <cellStyle name="Followed Hyperlink" xfId="48704" builtinId="9" hidden="1"/>
    <cellStyle name="Followed Hyperlink" xfId="48706" builtinId="9" hidden="1"/>
    <cellStyle name="Followed Hyperlink" xfId="48707" builtinId="9" hidden="1"/>
    <cellStyle name="Followed Hyperlink" xfId="48708" builtinId="9" hidden="1"/>
    <cellStyle name="Followed Hyperlink" xfId="48709" builtinId="9" hidden="1"/>
    <cellStyle name="Followed Hyperlink" xfId="48710" builtinId="9" hidden="1"/>
    <cellStyle name="Followed Hyperlink" xfId="48711" builtinId="9" hidden="1"/>
    <cellStyle name="Followed Hyperlink" xfId="48712" builtinId="9" hidden="1"/>
    <cellStyle name="Followed Hyperlink" xfId="48713" builtinId="9" hidden="1"/>
    <cellStyle name="Followed Hyperlink" xfId="48714" builtinId="9" hidden="1"/>
    <cellStyle name="Followed Hyperlink" xfId="48715" builtinId="9" hidden="1"/>
    <cellStyle name="Followed Hyperlink" xfId="48716" builtinId="9" hidden="1"/>
    <cellStyle name="Followed Hyperlink" xfId="48717" builtinId="9" hidden="1"/>
    <cellStyle name="Followed Hyperlink" xfId="48718" builtinId="9" hidden="1"/>
    <cellStyle name="Followed Hyperlink" xfId="48719" builtinId="9" hidden="1"/>
    <cellStyle name="Followed Hyperlink" xfId="48754" builtinId="9" hidden="1"/>
    <cellStyle name="Followed Hyperlink" xfId="48753" builtinId="9" hidden="1"/>
    <cellStyle name="Followed Hyperlink" xfId="48516" builtinId="9" hidden="1"/>
    <cellStyle name="Followed Hyperlink" xfId="48517" builtinId="9" hidden="1"/>
    <cellStyle name="Followed Hyperlink" xfId="48728" builtinId="9" hidden="1"/>
    <cellStyle name="Followed Hyperlink" xfId="48726" builtinId="9" hidden="1"/>
    <cellStyle name="Followed Hyperlink" xfId="48705" builtinId="9" hidden="1"/>
    <cellStyle name="Followed Hyperlink" xfId="48723" builtinId="9" hidden="1"/>
    <cellStyle name="Followed Hyperlink" xfId="48722" builtinId="9" hidden="1"/>
    <cellStyle name="Followed Hyperlink" xfId="48721" builtinId="9" hidden="1"/>
    <cellStyle name="Followed Hyperlink" xfId="48720" builtinId="9" hidden="1"/>
    <cellStyle name="Followed Hyperlink" xfId="48724" builtinId="9" hidden="1"/>
    <cellStyle name="Followed Hyperlink" xfId="48730" builtinId="9" hidden="1"/>
    <cellStyle name="Followed Hyperlink" xfId="48729" builtinId="9" hidden="1"/>
    <cellStyle name="Followed Hyperlink" xfId="48727" builtinId="9" hidden="1"/>
    <cellStyle name="Followed Hyperlink" xfId="48725" builtinId="9" hidden="1"/>
    <cellStyle name="Followed Hyperlink" xfId="48749" builtinId="9" hidden="1"/>
    <cellStyle name="Followed Hyperlink" xfId="48745" builtinId="9" hidden="1"/>
    <cellStyle name="Followed Hyperlink" xfId="48741" builtinId="9" hidden="1"/>
    <cellStyle name="Followed Hyperlink" xfId="48737" builtinId="9" hidden="1"/>
    <cellStyle name="Followed Hyperlink" xfId="48733" builtinId="9" hidden="1"/>
    <cellStyle name="Followed Hyperlink" xfId="48513" builtinId="9" hidden="1"/>
    <cellStyle name="Followed Hyperlink" xfId="48752" builtinId="9" hidden="1"/>
    <cellStyle name="Followed Hyperlink" xfId="48748" builtinId="9" hidden="1"/>
    <cellStyle name="Followed Hyperlink" xfId="48744" builtinId="9" hidden="1"/>
    <cellStyle name="Followed Hyperlink" xfId="48740" builtinId="9" hidden="1"/>
    <cellStyle name="Followed Hyperlink" xfId="48736" builtinId="9" hidden="1"/>
    <cellStyle name="Followed Hyperlink" xfId="48732" builtinId="9" hidden="1"/>
    <cellStyle name="Followed Hyperlink" xfId="48751" builtinId="9" hidden="1"/>
    <cellStyle name="Followed Hyperlink" xfId="48747" builtinId="9" hidden="1"/>
    <cellStyle name="Followed Hyperlink" xfId="48743" builtinId="9" hidden="1"/>
    <cellStyle name="Followed Hyperlink" xfId="48739" builtinId="9" hidden="1"/>
    <cellStyle name="Followed Hyperlink" xfId="48735" builtinId="9" hidden="1"/>
    <cellStyle name="Followed Hyperlink" xfId="48755" builtinId="9" hidden="1"/>
    <cellStyle name="Followed Hyperlink" xfId="48507" builtinId="9" hidden="1"/>
    <cellStyle name="Followed Hyperlink" xfId="48750" builtinId="9" hidden="1"/>
    <cellStyle name="Followed Hyperlink" xfId="48746" builtinId="9" hidden="1"/>
    <cellStyle name="Followed Hyperlink" xfId="48742" builtinId="9" hidden="1"/>
    <cellStyle name="Followed Hyperlink" xfId="48738" builtinId="9" hidden="1"/>
    <cellStyle name="Followed Hyperlink" xfId="48734" builtinId="9" hidden="1"/>
    <cellStyle name="Followed Hyperlink" xfId="48731" builtinId="9" hidden="1"/>
    <cellStyle name="Followed Hyperlink" xfId="48756" builtinId="9" hidden="1"/>
    <cellStyle name="Followed Hyperlink" xfId="48757" builtinId="9" hidden="1"/>
    <cellStyle name="Followed Hyperlink" xfId="48758" builtinId="9" hidden="1"/>
    <cellStyle name="Followed Hyperlink" xfId="48759" builtinId="9" hidden="1"/>
    <cellStyle name="Followed Hyperlink" xfId="48760" builtinId="9" hidden="1"/>
    <cellStyle name="Followed Hyperlink" xfId="48761" builtinId="9" hidden="1"/>
    <cellStyle name="Followed Hyperlink" xfId="48762" builtinId="9" hidden="1"/>
    <cellStyle name="Followed Hyperlink" xfId="48763" builtinId="9" hidden="1"/>
    <cellStyle name="Followed Hyperlink" xfId="48764" builtinId="9" hidden="1"/>
    <cellStyle name="Followed Hyperlink" xfId="48765" builtinId="9" hidden="1"/>
    <cellStyle name="Followed Hyperlink" xfId="48766" builtinId="9" hidden="1"/>
    <cellStyle name="Followed Hyperlink" xfId="48767" builtinId="9" hidden="1"/>
    <cellStyle name="Followed Hyperlink" xfId="48768" builtinId="9" hidden="1"/>
    <cellStyle name="Followed Hyperlink" xfId="48769" builtinId="9" hidden="1"/>
    <cellStyle name="Followed Hyperlink" xfId="48770" builtinId="9" hidden="1"/>
    <cellStyle name="Followed Hyperlink" xfId="48771" builtinId="9" hidden="1"/>
    <cellStyle name="Followed Hyperlink" xfId="48772" builtinId="9" hidden="1"/>
    <cellStyle name="Followed Hyperlink" xfId="48773" builtinId="9" hidden="1"/>
    <cellStyle name="Followed Hyperlink" xfId="48774" builtinId="9" hidden="1"/>
    <cellStyle name="Followed Hyperlink" xfId="48775" builtinId="9" hidden="1"/>
    <cellStyle name="Followed Hyperlink" xfId="48776" builtinId="9" hidden="1"/>
    <cellStyle name="Followed Hyperlink" xfId="48777" builtinId="9" hidden="1"/>
    <cellStyle name="Followed Hyperlink" xfId="48778" builtinId="9" hidden="1"/>
    <cellStyle name="Followed Hyperlink" xfId="48779" builtinId="9" hidden="1"/>
    <cellStyle name="Followed Hyperlink" xfId="48780" builtinId="9" hidden="1"/>
    <cellStyle name="Followed Hyperlink" xfId="48781" builtinId="9" hidden="1"/>
    <cellStyle name="Followed Hyperlink" xfId="48782" builtinId="9" hidden="1"/>
    <cellStyle name="Followed Hyperlink" xfId="48783" builtinId="9" hidden="1"/>
    <cellStyle name="Followed Hyperlink" xfId="48784" builtinId="9" hidden="1"/>
    <cellStyle name="Followed Hyperlink" xfId="48785" builtinId="9" hidden="1"/>
    <cellStyle name="Followed Hyperlink" xfId="48786" builtinId="9" hidden="1"/>
    <cellStyle name="Followed Hyperlink" xfId="48789" builtinId="9" hidden="1"/>
    <cellStyle name="Followed Hyperlink" xfId="48790" builtinId="9" hidden="1"/>
    <cellStyle name="Followed Hyperlink" xfId="48791" builtinId="9" hidden="1"/>
    <cellStyle name="Followed Hyperlink" xfId="48792" builtinId="9" hidden="1"/>
    <cellStyle name="Followed Hyperlink" xfId="48793" builtinId="9" hidden="1"/>
    <cellStyle name="Followed Hyperlink" xfId="48794" builtinId="9" hidden="1"/>
    <cellStyle name="Followed Hyperlink" xfId="48795" builtinId="9" hidden="1"/>
    <cellStyle name="Followed Hyperlink" xfId="48796" builtinId="9" hidden="1"/>
    <cellStyle name="Followed Hyperlink" xfId="48797" builtinId="9" hidden="1"/>
    <cellStyle name="Followed Hyperlink" xfId="48798" builtinId="9" hidden="1"/>
    <cellStyle name="Followed Hyperlink" xfId="48799" builtinId="9" hidden="1"/>
    <cellStyle name="Followed Hyperlink" xfId="48800" builtinId="9" hidden="1"/>
    <cellStyle name="Followed Hyperlink" xfId="48801" builtinId="9" hidden="1"/>
    <cellStyle name="Followed Hyperlink" xfId="48802" builtinId="9" hidden="1"/>
    <cellStyle name="Followed Hyperlink" xfId="48803" builtinId="9" hidden="1"/>
    <cellStyle name="Followed Hyperlink" xfId="48804" builtinId="9" hidden="1"/>
    <cellStyle name="Followed Hyperlink" xfId="48805" builtinId="9" hidden="1"/>
    <cellStyle name="Followed Hyperlink" xfId="48806" builtinId="9" hidden="1"/>
    <cellStyle name="Followed Hyperlink" xfId="48807" builtinId="9" hidden="1"/>
    <cellStyle name="Followed Hyperlink" xfId="48808" builtinId="9" hidden="1"/>
    <cellStyle name="Followed Hyperlink" xfId="48809" builtinId="9" hidden="1"/>
    <cellStyle name="Followed Hyperlink" xfId="48810" builtinId="9" hidden="1"/>
    <cellStyle name="Followed Hyperlink" xfId="48811" builtinId="9" hidden="1"/>
    <cellStyle name="Followed Hyperlink" xfId="48812" builtinId="9" hidden="1"/>
    <cellStyle name="Followed Hyperlink" xfId="48813" builtinId="9" hidden="1"/>
    <cellStyle name="Followed Hyperlink" xfId="48814" builtinId="9" hidden="1"/>
    <cellStyle name="Followed Hyperlink" xfId="48815" builtinId="9" hidden="1"/>
    <cellStyle name="Followed Hyperlink" xfId="48816" builtinId="9" hidden="1"/>
    <cellStyle name="Followed Hyperlink" xfId="48817" builtinId="9" hidden="1"/>
    <cellStyle name="Followed Hyperlink" xfId="48818" builtinId="9" hidden="1"/>
    <cellStyle name="Followed Hyperlink" xfId="48819" builtinId="9" hidden="1"/>
    <cellStyle name="Followed Hyperlink" xfId="48820" builtinId="9" hidden="1"/>
    <cellStyle name="Followed Hyperlink" xfId="48821" builtinId="9" hidden="1"/>
    <cellStyle name="Followed Hyperlink" xfId="48822" builtinId="9" hidden="1"/>
    <cellStyle name="Followed Hyperlink" xfId="48823" builtinId="9" hidden="1"/>
    <cellStyle name="Followed Hyperlink" xfId="48824" builtinId="9" hidden="1"/>
    <cellStyle name="Followed Hyperlink" xfId="48825" builtinId="9" hidden="1"/>
    <cellStyle name="Followed Hyperlink" xfId="48826" builtinId="9" hidden="1"/>
    <cellStyle name="Followed Hyperlink" xfId="48827" builtinId="9" hidden="1"/>
    <cellStyle name="Followed Hyperlink" xfId="48828" builtinId="9" hidden="1"/>
    <cellStyle name="Followed Hyperlink" xfId="48829" builtinId="9" hidden="1"/>
    <cellStyle name="Followed Hyperlink" xfId="48830" builtinId="9" hidden="1"/>
    <cellStyle name="Followed Hyperlink" xfId="48831" builtinId="9" hidden="1"/>
    <cellStyle name="Followed Hyperlink" xfId="48832" builtinId="9" hidden="1"/>
    <cellStyle name="Followed Hyperlink" xfId="48833" builtinId="9" hidden="1"/>
    <cellStyle name="Followed Hyperlink" xfId="48834" builtinId="9" hidden="1"/>
    <cellStyle name="Followed Hyperlink" xfId="48835" builtinId="9" hidden="1"/>
    <cellStyle name="Followed Hyperlink" xfId="48836" builtinId="9" hidden="1"/>
    <cellStyle name="Followed Hyperlink" xfId="48837" builtinId="9" hidden="1"/>
    <cellStyle name="Followed Hyperlink" xfId="48838" builtinId="9" hidden="1"/>
    <cellStyle name="Followed Hyperlink" xfId="48839" builtinId="9" hidden="1"/>
    <cellStyle name="Followed Hyperlink" xfId="48840" builtinId="9" hidden="1"/>
    <cellStyle name="Followed Hyperlink" xfId="48841" builtinId="9" hidden="1"/>
    <cellStyle name="Followed Hyperlink" xfId="48842" builtinId="9" hidden="1"/>
    <cellStyle name="Followed Hyperlink" xfId="48843" builtinId="9" hidden="1"/>
    <cellStyle name="Followed Hyperlink" xfId="48844" builtinId="9" hidden="1"/>
    <cellStyle name="Followed Hyperlink" xfId="48845" builtinId="9" hidden="1"/>
    <cellStyle name="Followed Hyperlink" xfId="48846" builtinId="9" hidden="1"/>
    <cellStyle name="Followed Hyperlink" xfId="48847" builtinId="9" hidden="1"/>
    <cellStyle name="Followed Hyperlink" xfId="48848" builtinId="9" hidden="1"/>
    <cellStyle name="Followed Hyperlink" xfId="48849" builtinId="9" hidden="1"/>
    <cellStyle name="Followed Hyperlink" xfId="48850" builtinId="9" hidden="1"/>
    <cellStyle name="Followed Hyperlink" xfId="48851" builtinId="9" hidden="1"/>
    <cellStyle name="Followed Hyperlink" xfId="48852" builtinId="9" hidden="1"/>
    <cellStyle name="Followed Hyperlink" xfId="48853" builtinId="9" hidden="1"/>
    <cellStyle name="Followed Hyperlink" xfId="48854" builtinId="9" hidden="1"/>
    <cellStyle name="Followed Hyperlink" xfId="48855" builtinId="9" hidden="1"/>
    <cellStyle name="Followed Hyperlink" xfId="48856" builtinId="9" hidden="1"/>
    <cellStyle name="Followed Hyperlink" xfId="48857" builtinId="9" hidden="1"/>
    <cellStyle name="Followed Hyperlink" xfId="48858" builtinId="9" hidden="1"/>
    <cellStyle name="Followed Hyperlink" xfId="48859" builtinId="9" hidden="1"/>
    <cellStyle name="Followed Hyperlink" xfId="48860" builtinId="9" hidden="1"/>
    <cellStyle name="Followed Hyperlink" xfId="49019" builtinId="9" hidden="1"/>
    <cellStyle name="Followed Hyperlink" xfId="49020" builtinId="9" hidden="1"/>
    <cellStyle name="Followed Hyperlink" xfId="49021" builtinId="9" hidden="1"/>
    <cellStyle name="Followed Hyperlink" xfId="49022" builtinId="9" hidden="1"/>
    <cellStyle name="Followed Hyperlink" xfId="49023" builtinId="9" hidden="1"/>
    <cellStyle name="Followed Hyperlink" xfId="49024" builtinId="9" hidden="1"/>
    <cellStyle name="Followed Hyperlink" xfId="49025" builtinId="9" hidden="1"/>
    <cellStyle name="Followed Hyperlink" xfId="49026" builtinId="9" hidden="1"/>
    <cellStyle name="Followed Hyperlink" xfId="49027" builtinId="9" hidden="1"/>
    <cellStyle name="Followed Hyperlink" xfId="49028" builtinId="9" hidden="1"/>
    <cellStyle name="Followed Hyperlink" xfId="49029" builtinId="9" hidden="1"/>
    <cellStyle name="Followed Hyperlink" xfId="49030" builtinId="9" hidden="1"/>
    <cellStyle name="Followed Hyperlink" xfId="49031" builtinId="9" hidden="1"/>
    <cellStyle name="Followed Hyperlink" xfId="49032" builtinId="9" hidden="1"/>
    <cellStyle name="Followed Hyperlink" xfId="49033" builtinId="9" hidden="1"/>
    <cellStyle name="Followed Hyperlink" xfId="49034" builtinId="9" hidden="1"/>
    <cellStyle name="Followed Hyperlink" xfId="49035" builtinId="9" hidden="1"/>
    <cellStyle name="Followed Hyperlink" xfId="49036" builtinId="9" hidden="1"/>
    <cellStyle name="Followed Hyperlink" xfId="49037" builtinId="9" hidden="1"/>
    <cellStyle name="Followed Hyperlink" xfId="49038" builtinId="9" hidden="1"/>
    <cellStyle name="Followed Hyperlink" xfId="49039" builtinId="9" hidden="1"/>
    <cellStyle name="Followed Hyperlink" xfId="49040" builtinId="9" hidden="1"/>
    <cellStyle name="Followed Hyperlink" xfId="49041" builtinId="9" hidden="1"/>
    <cellStyle name="Followed Hyperlink" xfId="49042" builtinId="9" hidden="1"/>
    <cellStyle name="Followed Hyperlink" xfId="49043" builtinId="9" hidden="1"/>
    <cellStyle name="Followed Hyperlink" xfId="49044" builtinId="9" hidden="1"/>
    <cellStyle name="Followed Hyperlink" xfId="49045" builtinId="9" hidden="1"/>
    <cellStyle name="Followed Hyperlink" xfId="49046" builtinId="9" hidden="1"/>
    <cellStyle name="Followed Hyperlink" xfId="49047" builtinId="9" hidden="1"/>
    <cellStyle name="Followed Hyperlink" xfId="49048" builtinId="9" hidden="1"/>
    <cellStyle name="Followed Hyperlink" xfId="49049" builtinId="9" hidden="1"/>
    <cellStyle name="Followed Hyperlink" xfId="49050" builtinId="9" hidden="1"/>
    <cellStyle name="Followed Hyperlink" xfId="49051" builtinId="9" hidden="1"/>
    <cellStyle name="Followed Hyperlink" xfId="49052" builtinId="9" hidden="1"/>
    <cellStyle name="Followed Hyperlink" xfId="49053" builtinId="9" hidden="1"/>
    <cellStyle name="Followed Hyperlink" xfId="49054" builtinId="9" hidden="1"/>
    <cellStyle name="Followed Hyperlink" xfId="49055" builtinId="9" hidden="1"/>
    <cellStyle name="Followed Hyperlink" xfId="49056" builtinId="9" hidden="1"/>
    <cellStyle name="Followed Hyperlink" xfId="49057" builtinId="9" hidden="1"/>
    <cellStyle name="Followed Hyperlink" xfId="49058" builtinId="9" hidden="1"/>
    <cellStyle name="Followed Hyperlink" xfId="49059" builtinId="9" hidden="1"/>
    <cellStyle name="Followed Hyperlink" xfId="49060" builtinId="9" hidden="1"/>
    <cellStyle name="Followed Hyperlink" xfId="49061" builtinId="9" hidden="1"/>
    <cellStyle name="Followed Hyperlink" xfId="49062" builtinId="9" hidden="1"/>
    <cellStyle name="Followed Hyperlink" xfId="49063" builtinId="9" hidden="1"/>
    <cellStyle name="Followed Hyperlink" xfId="49064" builtinId="9" hidden="1"/>
    <cellStyle name="Followed Hyperlink" xfId="49065" builtinId="9" hidden="1"/>
    <cellStyle name="Followed Hyperlink" xfId="49066" builtinId="9" hidden="1"/>
    <cellStyle name="Followed Hyperlink" xfId="49067" builtinId="9" hidden="1"/>
    <cellStyle name="Followed Hyperlink" xfId="49068" builtinId="9" hidden="1"/>
    <cellStyle name="Followed Hyperlink" xfId="49069" builtinId="9" hidden="1"/>
    <cellStyle name="Followed Hyperlink" xfId="49070" builtinId="9" hidden="1"/>
    <cellStyle name="Followed Hyperlink" xfId="49071" builtinId="9" hidden="1"/>
    <cellStyle name="Followed Hyperlink" xfId="49072" builtinId="9" hidden="1"/>
    <cellStyle name="Followed Hyperlink" xfId="49073" builtinId="9" hidden="1"/>
    <cellStyle name="Followed Hyperlink" xfId="49074" builtinId="9" hidden="1"/>
    <cellStyle name="Followed Hyperlink" xfId="49075" builtinId="9" hidden="1"/>
    <cellStyle name="Followed Hyperlink" xfId="49076" builtinId="9" hidden="1"/>
    <cellStyle name="Followed Hyperlink" xfId="49077" builtinId="9" hidden="1"/>
    <cellStyle name="Followed Hyperlink" xfId="49078" builtinId="9" hidden="1"/>
    <cellStyle name="Followed Hyperlink" xfId="49079" builtinId="9" hidden="1"/>
    <cellStyle name="Followed Hyperlink" xfId="49080" builtinId="9" hidden="1"/>
    <cellStyle name="Followed Hyperlink" xfId="49081" builtinId="9" hidden="1"/>
    <cellStyle name="Followed Hyperlink" xfId="49082" builtinId="9" hidden="1"/>
    <cellStyle name="Followed Hyperlink" xfId="49083" builtinId="9" hidden="1"/>
    <cellStyle name="Followed Hyperlink" xfId="49084" builtinId="9" hidden="1"/>
    <cellStyle name="Followed Hyperlink" xfId="49085" builtinId="9" hidden="1"/>
    <cellStyle name="Followed Hyperlink" xfId="49086" builtinId="9" hidden="1"/>
    <cellStyle name="Followed Hyperlink" xfId="49087" builtinId="9" hidden="1"/>
    <cellStyle name="Followed Hyperlink" xfId="49088" builtinId="9" hidden="1"/>
    <cellStyle name="Followed Hyperlink" xfId="49089" builtinId="9" hidden="1"/>
    <cellStyle name="Followed Hyperlink" xfId="49090" builtinId="9" hidden="1"/>
    <cellStyle name="Followed Hyperlink" xfId="49124" builtinId="9" hidden="1"/>
    <cellStyle name="Followed Hyperlink" xfId="49125" builtinId="9" hidden="1"/>
    <cellStyle name="Followed Hyperlink" xfId="49126" builtinId="9" hidden="1"/>
    <cellStyle name="Followed Hyperlink" xfId="49127" builtinId="9" hidden="1"/>
    <cellStyle name="Followed Hyperlink" xfId="49128" builtinId="9" hidden="1"/>
    <cellStyle name="Followed Hyperlink" xfId="49129" builtinId="9" hidden="1"/>
    <cellStyle name="Followed Hyperlink" xfId="49130" builtinId="9" hidden="1"/>
    <cellStyle name="Followed Hyperlink" xfId="49131" builtinId="9" hidden="1"/>
    <cellStyle name="Followed Hyperlink" xfId="49132" builtinId="9" hidden="1"/>
    <cellStyle name="Followed Hyperlink" xfId="49133" builtinId="9" hidden="1"/>
    <cellStyle name="Followed Hyperlink" xfId="49134" builtinId="9" hidden="1"/>
    <cellStyle name="Followed Hyperlink" xfId="49135" builtinId="9" hidden="1"/>
    <cellStyle name="Followed Hyperlink" xfId="49136" builtinId="9" hidden="1"/>
    <cellStyle name="Followed Hyperlink" xfId="49137" builtinId="9" hidden="1"/>
    <cellStyle name="Followed Hyperlink" xfId="49138" builtinId="9" hidden="1"/>
    <cellStyle name="Followed Hyperlink" xfId="49139" builtinId="9" hidden="1"/>
    <cellStyle name="Followed Hyperlink" xfId="49140" builtinId="9" hidden="1"/>
    <cellStyle name="Followed Hyperlink" xfId="49141" builtinId="9" hidden="1"/>
    <cellStyle name="Followed Hyperlink" xfId="49142" builtinId="9" hidden="1"/>
    <cellStyle name="Followed Hyperlink" xfId="49143" builtinId="9" hidden="1"/>
    <cellStyle name="Followed Hyperlink" xfId="49144" builtinId="9" hidden="1"/>
    <cellStyle name="Followed Hyperlink" xfId="49145" builtinId="9" hidden="1"/>
    <cellStyle name="Followed Hyperlink" xfId="49146" builtinId="9" hidden="1"/>
    <cellStyle name="Followed Hyperlink" xfId="49147" builtinId="9" hidden="1"/>
    <cellStyle name="Followed Hyperlink" xfId="49148" builtinId="9" hidden="1"/>
    <cellStyle name="Followed Hyperlink" xfId="49149" builtinId="9" hidden="1"/>
    <cellStyle name="Followed Hyperlink" xfId="49150" builtinId="9" hidden="1"/>
    <cellStyle name="Followed Hyperlink" xfId="49151" builtinId="9" hidden="1"/>
    <cellStyle name="Followed Hyperlink" xfId="49152" builtinId="9" hidden="1"/>
    <cellStyle name="Followed Hyperlink" xfId="49153" builtinId="9" hidden="1"/>
    <cellStyle name="Followed Hyperlink" xfId="49154" builtinId="9" hidden="1"/>
    <cellStyle name="Followed Hyperlink" xfId="49155" builtinId="9" hidden="1"/>
    <cellStyle name="Followed Hyperlink" xfId="49156" builtinId="9" hidden="1"/>
    <cellStyle name="Followed Hyperlink" xfId="49157" builtinId="9" hidden="1"/>
    <cellStyle name="Followed Hyperlink" xfId="49158" builtinId="9" hidden="1"/>
    <cellStyle name="Followed Hyperlink" xfId="49159" builtinId="9" hidden="1"/>
    <cellStyle name="Followed Hyperlink" xfId="49160" builtinId="9" hidden="1"/>
    <cellStyle name="Followed Hyperlink" xfId="49161" builtinId="9" hidden="1"/>
    <cellStyle name="Followed Hyperlink" xfId="49162" builtinId="9" hidden="1"/>
    <cellStyle name="Followed Hyperlink" xfId="49163" builtinId="9" hidden="1"/>
    <cellStyle name="Followed Hyperlink" xfId="49164" builtinId="9" hidden="1"/>
    <cellStyle name="Followed Hyperlink" xfId="49165" builtinId="9" hidden="1"/>
    <cellStyle name="Followed Hyperlink" xfId="49166" builtinId="9" hidden="1"/>
    <cellStyle name="Followed Hyperlink" xfId="49167" builtinId="9" hidden="1"/>
    <cellStyle name="Followed Hyperlink" xfId="49168" builtinId="9" hidden="1"/>
    <cellStyle name="Followed Hyperlink" xfId="49169" builtinId="9" hidden="1"/>
    <cellStyle name="Followed Hyperlink" xfId="49170" builtinId="9" hidden="1"/>
    <cellStyle name="Followed Hyperlink" xfId="49171" builtinId="9" hidden="1"/>
    <cellStyle name="Followed Hyperlink" xfId="49172" builtinId="9" hidden="1"/>
    <cellStyle name="Followed Hyperlink" xfId="49173" builtinId="9" hidden="1"/>
    <cellStyle name="Followed Hyperlink" xfId="49174" builtinId="9" hidden="1"/>
    <cellStyle name="Followed Hyperlink" xfId="49175" builtinId="9" hidden="1"/>
    <cellStyle name="Followed Hyperlink" xfId="49176" builtinId="9" hidden="1"/>
    <cellStyle name="Followed Hyperlink" xfId="49177" builtinId="9" hidden="1"/>
    <cellStyle name="Followed Hyperlink" xfId="49178" builtinId="9" hidden="1"/>
    <cellStyle name="Followed Hyperlink" xfId="49179" builtinId="9" hidden="1"/>
    <cellStyle name="Followed Hyperlink" xfId="49180" builtinId="9" hidden="1"/>
    <cellStyle name="Followed Hyperlink" xfId="49181" builtinId="9" hidden="1"/>
    <cellStyle name="Followed Hyperlink" xfId="49182" builtinId="9" hidden="1"/>
    <cellStyle name="Followed Hyperlink" xfId="49183" builtinId="9" hidden="1"/>
    <cellStyle name="Followed Hyperlink" xfId="49184" builtinId="9" hidden="1"/>
    <cellStyle name="Followed Hyperlink" xfId="49185" builtinId="9" hidden="1"/>
    <cellStyle name="Followed Hyperlink" xfId="49186" builtinId="9" hidden="1"/>
    <cellStyle name="Followed Hyperlink" xfId="49187" builtinId="9" hidden="1"/>
    <cellStyle name="Followed Hyperlink" xfId="49188" builtinId="9" hidden="1"/>
    <cellStyle name="Followed Hyperlink" xfId="49189" builtinId="9" hidden="1"/>
    <cellStyle name="Followed Hyperlink" xfId="49190" builtinId="9" hidden="1"/>
    <cellStyle name="Followed Hyperlink" xfId="49191" builtinId="9" hidden="1"/>
    <cellStyle name="Followed Hyperlink" xfId="49192" builtinId="9" hidden="1"/>
    <cellStyle name="Followed Hyperlink" xfId="49193" builtinId="9" hidden="1"/>
    <cellStyle name="Followed Hyperlink" xfId="49194" builtinId="9" hidden="1"/>
    <cellStyle name="Followed Hyperlink" xfId="49195" builtinId="9" hidden="1"/>
    <cellStyle name="Followed Hyperlink" xfId="49096" builtinId="9" hidden="1"/>
    <cellStyle name="Followed Hyperlink" xfId="49101" builtinId="9" hidden="1"/>
    <cellStyle name="Followed Hyperlink" xfId="49093" builtinId="9" hidden="1"/>
    <cellStyle name="Followed Hyperlink" xfId="49102" builtinId="9" hidden="1"/>
    <cellStyle name="Followed Hyperlink" xfId="49092" builtinId="9" hidden="1"/>
    <cellStyle name="Followed Hyperlink" xfId="49099" builtinId="9" hidden="1"/>
    <cellStyle name="Followed Hyperlink" xfId="49018" builtinId="9" hidden="1"/>
    <cellStyle name="Followed Hyperlink" xfId="49098" builtinId="9" hidden="1"/>
    <cellStyle name="Followed Hyperlink" xfId="49091" builtinId="9" hidden="1"/>
    <cellStyle name="Followed Hyperlink" xfId="49097" builtinId="9" hidden="1"/>
    <cellStyle name="Followed Hyperlink" xfId="49120" builtinId="9" hidden="1"/>
    <cellStyle name="Followed Hyperlink" xfId="49100" builtinId="9" hidden="1"/>
    <cellStyle name="Followed Hyperlink" xfId="49095" builtinId="9" hidden="1"/>
    <cellStyle name="Followed Hyperlink" xfId="49094" builtinId="9" hidden="1"/>
    <cellStyle name="Followed Hyperlink" xfId="49103" builtinId="9" hidden="1"/>
    <cellStyle name="Followed Hyperlink" xfId="49117" builtinId="9" hidden="1"/>
    <cellStyle name="Followed Hyperlink" xfId="49115" builtinId="9" hidden="1"/>
    <cellStyle name="Followed Hyperlink" xfId="49108" builtinId="9" hidden="1"/>
    <cellStyle name="Followed Hyperlink" xfId="49123" builtinId="9" hidden="1"/>
    <cellStyle name="Followed Hyperlink" xfId="49113" builtinId="9" hidden="1"/>
    <cellStyle name="Followed Hyperlink" xfId="49198" builtinId="9" hidden="1"/>
    <cellStyle name="Followed Hyperlink" xfId="49106" builtinId="9" hidden="1"/>
    <cellStyle name="Followed Hyperlink" xfId="49121" builtinId="9" hidden="1"/>
    <cellStyle name="Followed Hyperlink" xfId="49118" builtinId="9" hidden="1"/>
    <cellStyle name="Followed Hyperlink" xfId="49112" builtinId="9" hidden="1"/>
    <cellStyle name="Followed Hyperlink" xfId="49017" builtinId="9" hidden="1"/>
    <cellStyle name="Followed Hyperlink" xfId="49197" builtinId="9" hidden="1"/>
    <cellStyle name="Followed Hyperlink" xfId="49110" builtinId="9" hidden="1"/>
    <cellStyle name="Followed Hyperlink" xfId="49107" builtinId="9" hidden="1"/>
    <cellStyle name="Followed Hyperlink" xfId="49122" builtinId="9" hidden="1"/>
    <cellStyle name="Followed Hyperlink" xfId="49116" builtinId="9" hidden="1"/>
    <cellStyle name="Followed Hyperlink" xfId="49105" builtinId="9" hidden="1"/>
    <cellStyle name="Followed Hyperlink" xfId="49196" builtinId="9" hidden="1"/>
    <cellStyle name="Followed Hyperlink" xfId="49114" builtinId="9" hidden="1"/>
    <cellStyle name="Followed Hyperlink" xfId="49111" builtinId="9" hidden="1"/>
    <cellStyle name="Followed Hyperlink" xfId="49104" builtinId="9" hidden="1"/>
    <cellStyle name="Followed Hyperlink" xfId="49119" builtinId="9" hidden="1"/>
    <cellStyle name="Followed Hyperlink" xfId="49109" builtinId="9" hidden="1"/>
    <cellStyle name="Followed Hyperlink" xfId="49199" builtinId="9" hidden="1"/>
    <cellStyle name="Followed Hyperlink" xfId="49200" builtinId="9" hidden="1"/>
    <cellStyle name="Followed Hyperlink" xfId="49201" builtinId="9" hidden="1"/>
    <cellStyle name="Followed Hyperlink" xfId="49202" builtinId="9" hidden="1"/>
    <cellStyle name="Followed Hyperlink" xfId="49203" builtinId="9" hidden="1"/>
    <cellStyle name="Followed Hyperlink" xfId="49204" builtinId="9" hidden="1"/>
    <cellStyle name="Followed Hyperlink" xfId="49205" builtinId="9" hidden="1"/>
    <cellStyle name="Followed Hyperlink" xfId="49206" builtinId="9" hidden="1"/>
    <cellStyle name="Followed Hyperlink" xfId="49207" builtinId="9" hidden="1"/>
    <cellStyle name="Followed Hyperlink" xfId="49208" builtinId="9" hidden="1"/>
    <cellStyle name="Followed Hyperlink" xfId="49209" builtinId="9" hidden="1"/>
    <cellStyle name="Followed Hyperlink" xfId="49210" builtinId="9" hidden="1"/>
    <cellStyle name="Followed Hyperlink" xfId="49211" builtinId="9" hidden="1"/>
    <cellStyle name="Followed Hyperlink" xfId="49212" builtinId="9" hidden="1"/>
    <cellStyle name="Followed Hyperlink" xfId="49213" builtinId="9" hidden="1"/>
    <cellStyle name="Followed Hyperlink" xfId="49214" builtinId="9" hidden="1"/>
    <cellStyle name="Followed Hyperlink" xfId="49215" builtinId="9" hidden="1"/>
    <cellStyle name="Followed Hyperlink" xfId="49216" builtinId="9" hidden="1"/>
    <cellStyle name="Followed Hyperlink" xfId="49217" builtinId="9" hidden="1"/>
    <cellStyle name="Followed Hyperlink" xfId="49218" builtinId="9" hidden="1"/>
    <cellStyle name="Followed Hyperlink" xfId="49219" builtinId="9" hidden="1"/>
    <cellStyle name="Followed Hyperlink" xfId="49220" builtinId="9" hidden="1"/>
    <cellStyle name="Followed Hyperlink" xfId="49221" builtinId="9" hidden="1"/>
    <cellStyle name="Followed Hyperlink" xfId="49222" builtinId="9" hidden="1"/>
    <cellStyle name="Followed Hyperlink" xfId="49223" builtinId="9" hidden="1"/>
    <cellStyle name="Followed Hyperlink" xfId="49224" builtinId="9" hidden="1"/>
    <cellStyle name="Followed Hyperlink" xfId="49225" builtinId="9" hidden="1"/>
    <cellStyle name="Followed Hyperlink" xfId="49226" builtinId="9" hidden="1"/>
    <cellStyle name="Followed Hyperlink" xfId="49227" builtinId="9" hidden="1"/>
    <cellStyle name="Followed Hyperlink" xfId="49228" builtinId="9" hidden="1"/>
    <cellStyle name="Followed Hyperlink" xfId="49229" builtinId="9" hidden="1"/>
    <cellStyle name="Followed Hyperlink" xfId="49230" builtinId="9" hidden="1"/>
    <cellStyle name="Followed Hyperlink" xfId="49231" builtinId="9" hidden="1"/>
    <cellStyle name="Followed Hyperlink" xfId="49232" builtinId="9" hidden="1"/>
    <cellStyle name="Followed Hyperlink" xfId="49237" builtinId="9" hidden="1"/>
    <cellStyle name="Followed Hyperlink" xfId="49238" builtinId="9" hidden="1"/>
    <cellStyle name="Followed Hyperlink" xfId="49239" builtinId="9" hidden="1"/>
    <cellStyle name="Followed Hyperlink" xfId="49240" builtinId="9" hidden="1"/>
    <cellStyle name="Followed Hyperlink" xfId="49241" builtinId="9" hidden="1"/>
    <cellStyle name="Followed Hyperlink" xfId="49242" builtinId="9" hidden="1"/>
    <cellStyle name="Followed Hyperlink" xfId="49243" builtinId="9" hidden="1"/>
    <cellStyle name="Followed Hyperlink" xfId="49244" builtinId="9" hidden="1"/>
    <cellStyle name="Followed Hyperlink" xfId="49245" builtinId="9" hidden="1"/>
    <cellStyle name="Followed Hyperlink" xfId="49246" builtinId="9" hidden="1"/>
    <cellStyle name="Followed Hyperlink" xfId="49247" builtinId="9" hidden="1"/>
    <cellStyle name="Followed Hyperlink" xfId="49248" builtinId="9" hidden="1"/>
    <cellStyle name="Followed Hyperlink" xfId="49249" builtinId="9" hidden="1"/>
    <cellStyle name="Followed Hyperlink" xfId="49250" builtinId="9" hidden="1"/>
    <cellStyle name="Followed Hyperlink" xfId="49251" builtinId="9" hidden="1"/>
    <cellStyle name="Followed Hyperlink" xfId="49252" builtinId="9" hidden="1"/>
    <cellStyle name="Followed Hyperlink" xfId="49253" builtinId="9" hidden="1"/>
    <cellStyle name="Followed Hyperlink" xfId="49254" builtinId="9" hidden="1"/>
    <cellStyle name="Followed Hyperlink" xfId="49255" builtinId="9" hidden="1"/>
    <cellStyle name="Followed Hyperlink" xfId="49256" builtinId="9" hidden="1"/>
    <cellStyle name="Followed Hyperlink" xfId="49257" builtinId="9" hidden="1"/>
    <cellStyle name="Followed Hyperlink" xfId="49258" builtinId="9" hidden="1"/>
    <cellStyle name="Followed Hyperlink" xfId="49259" builtinId="9" hidden="1"/>
    <cellStyle name="Followed Hyperlink" xfId="49260" builtinId="9" hidden="1"/>
    <cellStyle name="Followed Hyperlink" xfId="49261" builtinId="9" hidden="1"/>
    <cellStyle name="Followed Hyperlink" xfId="49262" builtinId="9" hidden="1"/>
    <cellStyle name="Followed Hyperlink" xfId="49263" builtinId="9" hidden="1"/>
    <cellStyle name="Followed Hyperlink" xfId="49264" builtinId="9" hidden="1"/>
    <cellStyle name="Followed Hyperlink" xfId="49265" builtinId="9" hidden="1"/>
    <cellStyle name="Followed Hyperlink" xfId="49266" builtinId="9" hidden="1"/>
    <cellStyle name="Followed Hyperlink" xfId="49267" builtinId="9" hidden="1"/>
    <cellStyle name="Followed Hyperlink" xfId="49268" builtinId="9" hidden="1"/>
    <cellStyle name="Followed Hyperlink" xfId="49269" builtinId="9" hidden="1"/>
    <cellStyle name="Followed Hyperlink" xfId="49270" builtinId="9" hidden="1"/>
    <cellStyle name="Followed Hyperlink" xfId="49271" builtinId="9" hidden="1"/>
    <cellStyle name="Followed Hyperlink" xfId="49272" builtinId="9" hidden="1"/>
    <cellStyle name="Followed Hyperlink" xfId="49273" builtinId="9" hidden="1"/>
    <cellStyle name="Followed Hyperlink" xfId="49274" builtinId="9" hidden="1"/>
    <cellStyle name="Followed Hyperlink" xfId="49275" builtinId="9" hidden="1"/>
    <cellStyle name="Followed Hyperlink" xfId="49276" builtinId="9" hidden="1"/>
    <cellStyle name="Followed Hyperlink" xfId="49277" builtinId="9" hidden="1"/>
    <cellStyle name="Followed Hyperlink" xfId="49278" builtinId="9" hidden="1"/>
    <cellStyle name="Followed Hyperlink" xfId="49279" builtinId="9" hidden="1"/>
    <cellStyle name="Followed Hyperlink" xfId="49280" builtinId="9" hidden="1"/>
    <cellStyle name="Followed Hyperlink" xfId="49281" builtinId="9" hidden="1"/>
    <cellStyle name="Followed Hyperlink" xfId="49282" builtinId="9" hidden="1"/>
    <cellStyle name="Followed Hyperlink" xfId="49283" builtinId="9" hidden="1"/>
    <cellStyle name="Followed Hyperlink" xfId="49284" builtinId="9" hidden="1"/>
    <cellStyle name="Followed Hyperlink" xfId="49285" builtinId="9" hidden="1"/>
    <cellStyle name="Followed Hyperlink" xfId="49286" builtinId="9" hidden="1"/>
    <cellStyle name="Followed Hyperlink" xfId="49287" builtinId="9" hidden="1"/>
    <cellStyle name="Followed Hyperlink" xfId="49288" builtinId="9" hidden="1"/>
    <cellStyle name="Followed Hyperlink" xfId="49289" builtinId="9" hidden="1"/>
    <cellStyle name="Followed Hyperlink" xfId="49290" builtinId="9" hidden="1"/>
    <cellStyle name="Followed Hyperlink" xfId="49291" builtinId="9" hidden="1"/>
    <cellStyle name="Followed Hyperlink" xfId="49292" builtinId="9" hidden="1"/>
    <cellStyle name="Followed Hyperlink" xfId="49293" builtinId="9" hidden="1"/>
    <cellStyle name="Followed Hyperlink" xfId="49294" builtinId="9" hidden="1"/>
    <cellStyle name="Followed Hyperlink" xfId="49296" builtinId="9" hidden="1"/>
    <cellStyle name="Followed Hyperlink" xfId="49297" builtinId="9" hidden="1"/>
    <cellStyle name="Followed Hyperlink" xfId="49298" builtinId="9" hidden="1"/>
    <cellStyle name="Followed Hyperlink" xfId="49299" builtinId="9" hidden="1"/>
    <cellStyle name="Followed Hyperlink" xfId="49300" builtinId="9" hidden="1"/>
    <cellStyle name="Followed Hyperlink" xfId="49301" builtinId="9" hidden="1"/>
    <cellStyle name="Followed Hyperlink" xfId="49302" builtinId="9" hidden="1"/>
    <cellStyle name="Followed Hyperlink" xfId="49303" builtinId="9" hidden="1"/>
    <cellStyle name="Followed Hyperlink" xfId="49304" builtinId="9" hidden="1"/>
    <cellStyle name="Followed Hyperlink" xfId="49305" builtinId="9" hidden="1"/>
    <cellStyle name="Followed Hyperlink" xfId="49306" builtinId="9" hidden="1"/>
    <cellStyle name="Followed Hyperlink" xfId="49307" builtinId="9" hidden="1"/>
    <cellStyle name="Followed Hyperlink" xfId="49308" builtinId="9" hidden="1"/>
    <cellStyle name="Followed Hyperlink" xfId="49309" builtinId="9" hidden="1"/>
    <cellStyle name="Followed Hyperlink" xfId="49324" builtinId="9" hidden="1"/>
    <cellStyle name="Followed Hyperlink" xfId="49345" builtinId="9" hidden="1"/>
    <cellStyle name="Followed Hyperlink" xfId="49346" builtinId="9" hidden="1"/>
    <cellStyle name="Followed Hyperlink" xfId="49347" builtinId="9" hidden="1"/>
    <cellStyle name="Followed Hyperlink" xfId="49348" builtinId="9" hidden="1"/>
    <cellStyle name="Followed Hyperlink" xfId="49349" builtinId="9" hidden="1"/>
    <cellStyle name="Followed Hyperlink" xfId="49350" builtinId="9" hidden="1"/>
    <cellStyle name="Followed Hyperlink" xfId="49351" builtinId="9" hidden="1"/>
    <cellStyle name="Followed Hyperlink" xfId="49352" builtinId="9" hidden="1"/>
    <cellStyle name="Followed Hyperlink" xfId="49353" builtinId="9" hidden="1"/>
    <cellStyle name="Followed Hyperlink" xfId="49354" builtinId="9" hidden="1"/>
    <cellStyle name="Followed Hyperlink" xfId="49355" builtinId="9" hidden="1"/>
    <cellStyle name="Followed Hyperlink" xfId="49356" builtinId="9" hidden="1"/>
    <cellStyle name="Followed Hyperlink" xfId="49357" builtinId="9" hidden="1"/>
    <cellStyle name="Followed Hyperlink" xfId="49358" builtinId="9" hidden="1"/>
    <cellStyle name="Followed Hyperlink" xfId="49359" builtinId="9" hidden="1"/>
    <cellStyle name="Followed Hyperlink" xfId="49360" builtinId="9" hidden="1"/>
    <cellStyle name="Followed Hyperlink" xfId="49361" builtinId="9" hidden="1"/>
    <cellStyle name="Followed Hyperlink" xfId="49362" builtinId="9" hidden="1"/>
    <cellStyle name="Followed Hyperlink" xfId="49363" builtinId="9" hidden="1"/>
    <cellStyle name="Followed Hyperlink" xfId="49364" builtinId="9" hidden="1"/>
    <cellStyle name="Followed Hyperlink" xfId="49365" builtinId="9" hidden="1"/>
    <cellStyle name="Followed Hyperlink" xfId="49366" builtinId="9" hidden="1"/>
    <cellStyle name="Followed Hyperlink" xfId="49367" builtinId="9" hidden="1"/>
    <cellStyle name="Followed Hyperlink" xfId="49368" builtinId="9" hidden="1"/>
    <cellStyle name="Followed Hyperlink" xfId="49369" builtinId="9" hidden="1"/>
    <cellStyle name="Followed Hyperlink" xfId="49370" builtinId="9" hidden="1"/>
    <cellStyle name="Followed Hyperlink" xfId="49371" builtinId="9" hidden="1"/>
    <cellStyle name="Followed Hyperlink" xfId="49372" builtinId="9" hidden="1"/>
    <cellStyle name="Followed Hyperlink" xfId="49373" builtinId="9" hidden="1"/>
    <cellStyle name="Followed Hyperlink" xfId="49374" builtinId="9" hidden="1"/>
    <cellStyle name="Followed Hyperlink" xfId="49375" builtinId="9" hidden="1"/>
    <cellStyle name="Followed Hyperlink" xfId="49376" builtinId="9" hidden="1"/>
    <cellStyle name="Followed Hyperlink" xfId="49377" builtinId="9" hidden="1"/>
    <cellStyle name="Followed Hyperlink" xfId="49378" builtinId="9" hidden="1"/>
    <cellStyle name="Followed Hyperlink" xfId="49379" builtinId="9" hidden="1"/>
    <cellStyle name="Followed Hyperlink" xfId="49380" builtinId="9" hidden="1"/>
    <cellStyle name="Followed Hyperlink" xfId="49381" builtinId="9" hidden="1"/>
    <cellStyle name="Followed Hyperlink" xfId="49382" builtinId="9" hidden="1"/>
    <cellStyle name="Followed Hyperlink" xfId="49383" builtinId="9" hidden="1"/>
    <cellStyle name="Followed Hyperlink" xfId="49384" builtinId="9" hidden="1"/>
    <cellStyle name="Followed Hyperlink" xfId="49385" builtinId="9" hidden="1"/>
    <cellStyle name="Followed Hyperlink" xfId="49386" builtinId="9" hidden="1"/>
    <cellStyle name="Followed Hyperlink" xfId="49387" builtinId="9" hidden="1"/>
    <cellStyle name="Followed Hyperlink" xfId="49388" builtinId="9" hidden="1"/>
    <cellStyle name="Followed Hyperlink" xfId="49389" builtinId="9" hidden="1"/>
    <cellStyle name="Followed Hyperlink" xfId="49390" builtinId="9" hidden="1"/>
    <cellStyle name="Followed Hyperlink" xfId="49391" builtinId="9" hidden="1"/>
    <cellStyle name="Followed Hyperlink" xfId="49392" builtinId="9" hidden="1"/>
    <cellStyle name="Followed Hyperlink" xfId="49393" builtinId="9" hidden="1"/>
    <cellStyle name="Followed Hyperlink" xfId="49394" builtinId="9" hidden="1"/>
    <cellStyle name="Followed Hyperlink" xfId="49395" builtinId="9" hidden="1"/>
    <cellStyle name="Followed Hyperlink" xfId="49396" builtinId="9" hidden="1"/>
    <cellStyle name="Followed Hyperlink" xfId="49397" builtinId="9" hidden="1"/>
    <cellStyle name="Followed Hyperlink" xfId="49398" builtinId="9" hidden="1"/>
    <cellStyle name="Followed Hyperlink" xfId="49399" builtinId="9" hidden="1"/>
    <cellStyle name="Followed Hyperlink" xfId="49400" builtinId="9" hidden="1"/>
    <cellStyle name="Followed Hyperlink" xfId="49401" builtinId="9" hidden="1"/>
    <cellStyle name="Followed Hyperlink" xfId="49402" builtinId="9" hidden="1"/>
    <cellStyle name="Followed Hyperlink" xfId="49403" builtinId="9" hidden="1"/>
    <cellStyle name="Followed Hyperlink" xfId="49404" builtinId="9" hidden="1"/>
    <cellStyle name="Followed Hyperlink" xfId="49405" builtinId="9" hidden="1"/>
    <cellStyle name="Followed Hyperlink" xfId="49406" builtinId="9" hidden="1"/>
    <cellStyle name="Followed Hyperlink" xfId="49407" builtinId="9" hidden="1"/>
    <cellStyle name="Followed Hyperlink" xfId="49408" builtinId="9" hidden="1"/>
    <cellStyle name="Followed Hyperlink" xfId="49409" builtinId="9" hidden="1"/>
    <cellStyle name="Followed Hyperlink" xfId="49410" builtinId="9" hidden="1"/>
    <cellStyle name="Followed Hyperlink" xfId="49411" builtinId="9" hidden="1"/>
    <cellStyle name="Followed Hyperlink" xfId="49412" builtinId="9" hidden="1"/>
    <cellStyle name="Followed Hyperlink" xfId="49413" builtinId="9" hidden="1"/>
    <cellStyle name="Followed Hyperlink" xfId="49414" builtinId="9" hidden="1"/>
    <cellStyle name="Followed Hyperlink" xfId="49415" builtinId="9" hidden="1"/>
    <cellStyle name="Followed Hyperlink" xfId="49416" builtinId="9" hidden="1"/>
    <cellStyle name="Followed Hyperlink" xfId="49417" builtinId="9" hidden="1"/>
    <cellStyle name="Followed Hyperlink" xfId="49418" builtinId="9" hidden="1"/>
    <cellStyle name="Followed Hyperlink" xfId="49419" builtinId="9" hidden="1"/>
    <cellStyle name="Followed Hyperlink" xfId="49420" builtinId="9" hidden="1"/>
    <cellStyle name="Followed Hyperlink" xfId="49421" builtinId="9" hidden="1"/>
    <cellStyle name="Followed Hyperlink" xfId="49422" builtinId="9" hidden="1"/>
    <cellStyle name="Followed Hyperlink" xfId="49423" builtinId="9" hidden="1"/>
    <cellStyle name="Followed Hyperlink" xfId="49424" builtinId="9" hidden="1"/>
    <cellStyle name="Followed Hyperlink" xfId="49425" builtinId="9" hidden="1"/>
    <cellStyle name="Followed Hyperlink" xfId="49426" builtinId="9" hidden="1"/>
    <cellStyle name="Followed Hyperlink" xfId="49427" builtinId="9" hidden="1"/>
    <cellStyle name="Followed Hyperlink" xfId="49428" builtinId="9" hidden="1"/>
    <cellStyle name="Followed Hyperlink" xfId="49429" builtinId="9" hidden="1"/>
    <cellStyle name="Followed Hyperlink" xfId="49430" builtinId="9" hidden="1"/>
    <cellStyle name="Followed Hyperlink" xfId="49431" builtinId="9" hidden="1"/>
    <cellStyle name="Followed Hyperlink" xfId="49432" builtinId="9" hidden="1"/>
    <cellStyle name="Followed Hyperlink" xfId="49433" builtinId="9" hidden="1"/>
    <cellStyle name="Followed Hyperlink" xfId="49434" builtinId="9" hidden="1"/>
    <cellStyle name="Followed Hyperlink" xfId="49435" builtinId="9" hidden="1"/>
    <cellStyle name="Followed Hyperlink" xfId="49436" builtinId="9" hidden="1"/>
    <cellStyle name="Followed Hyperlink" xfId="49437" builtinId="9" hidden="1"/>
    <cellStyle name="Followed Hyperlink" xfId="49438" builtinId="9" hidden="1"/>
    <cellStyle name="Followed Hyperlink" xfId="49439" builtinId="9" hidden="1"/>
    <cellStyle name="Followed Hyperlink" xfId="49440" builtinId="9" hidden="1"/>
    <cellStyle name="Followed Hyperlink" xfId="49441" builtinId="9" hidden="1"/>
    <cellStyle name="Followed Hyperlink" xfId="49442" builtinId="9" hidden="1"/>
    <cellStyle name="Followed Hyperlink" xfId="49443" builtinId="9" hidden="1"/>
    <cellStyle name="Followed Hyperlink" xfId="49444" builtinId="9" hidden="1"/>
    <cellStyle name="Followed Hyperlink" xfId="49445" builtinId="9" hidden="1"/>
    <cellStyle name="Followed Hyperlink" xfId="49446" builtinId="9" hidden="1"/>
    <cellStyle name="Followed Hyperlink" xfId="49447" builtinId="9" hidden="1"/>
    <cellStyle name="Followed Hyperlink" xfId="49448" builtinId="9" hidden="1"/>
    <cellStyle name="Followed Hyperlink" xfId="49449" builtinId="9" hidden="1"/>
    <cellStyle name="Followed Hyperlink" xfId="49450" builtinId="9" hidden="1"/>
    <cellStyle name="Followed Hyperlink" xfId="49451" builtinId="9" hidden="1"/>
    <cellStyle name="Followed Hyperlink" xfId="49452" builtinId="9" hidden="1"/>
    <cellStyle name="Followed Hyperlink" xfId="49453" builtinId="9" hidden="1"/>
    <cellStyle name="Followed Hyperlink" xfId="49454" builtinId="9" hidden="1"/>
    <cellStyle name="Followed Hyperlink" xfId="49455" builtinId="9" hidden="1"/>
    <cellStyle name="Followed Hyperlink" xfId="49456" builtinId="9" hidden="1"/>
    <cellStyle name="Followed Hyperlink" xfId="49457" builtinId="9" hidden="1"/>
    <cellStyle name="Followed Hyperlink" xfId="49458" builtinId="9" hidden="1"/>
    <cellStyle name="Followed Hyperlink" xfId="49459" builtinId="9" hidden="1"/>
    <cellStyle name="Followed Hyperlink" xfId="49460" builtinId="9" hidden="1"/>
    <cellStyle name="Followed Hyperlink" xfId="49461" builtinId="9" hidden="1"/>
    <cellStyle name="Followed Hyperlink" xfId="49462" builtinId="9" hidden="1"/>
    <cellStyle name="Followed Hyperlink" xfId="49463" builtinId="9" hidden="1"/>
    <cellStyle name="Followed Hyperlink" xfId="49464" builtinId="9" hidden="1"/>
    <cellStyle name="Followed Hyperlink" xfId="49465" builtinId="9" hidden="1"/>
    <cellStyle name="Followed Hyperlink" xfId="49466" builtinId="9" hidden="1"/>
    <cellStyle name="Followed Hyperlink" xfId="49467" builtinId="9" hidden="1"/>
    <cellStyle name="Followed Hyperlink" xfId="49468" builtinId="9" hidden="1"/>
    <cellStyle name="Followed Hyperlink" xfId="49469" builtinId="9" hidden="1"/>
    <cellStyle name="Followed Hyperlink" xfId="49470" builtinId="9" hidden="1"/>
    <cellStyle name="Followed Hyperlink" xfId="49471" builtinId="9" hidden="1"/>
    <cellStyle name="Followed Hyperlink" xfId="49472" builtinId="9" hidden="1"/>
    <cellStyle name="Followed Hyperlink" xfId="49473" builtinId="9" hidden="1"/>
    <cellStyle name="Followed Hyperlink" xfId="49474" builtinId="9" hidden="1"/>
    <cellStyle name="Followed Hyperlink" xfId="49475" builtinId="9" hidden="1"/>
    <cellStyle name="Followed Hyperlink" xfId="49476" builtinId="9" hidden="1"/>
    <cellStyle name="Followed Hyperlink" xfId="49477" builtinId="9" hidden="1"/>
    <cellStyle name="Followed Hyperlink" xfId="49478" builtinId="9" hidden="1"/>
    <cellStyle name="Followed Hyperlink" xfId="49479" builtinId="9" hidden="1"/>
    <cellStyle name="Followed Hyperlink" xfId="49480" builtinId="9" hidden="1"/>
    <cellStyle name="Followed Hyperlink" xfId="49481" builtinId="9" hidden="1"/>
    <cellStyle name="Followed Hyperlink" xfId="49482" builtinId="9" hidden="1"/>
    <cellStyle name="Followed Hyperlink" xfId="49483" builtinId="9" hidden="1"/>
    <cellStyle name="Followed Hyperlink" xfId="49484" builtinId="9" hidden="1"/>
    <cellStyle name="Followed Hyperlink" xfId="49485" builtinId="9" hidden="1"/>
    <cellStyle name="Followed Hyperlink" xfId="49486" builtinId="9" hidden="1"/>
    <cellStyle name="Followed Hyperlink" xfId="49487" builtinId="9" hidden="1"/>
    <cellStyle name="Followed Hyperlink" xfId="49488" builtinId="9" hidden="1"/>
    <cellStyle name="Followed Hyperlink" xfId="49295" builtinId="9" hidden="1"/>
    <cellStyle name="Followed Hyperlink" xfId="49311" builtinId="9" hidden="1"/>
    <cellStyle name="Followed Hyperlink" xfId="49314" builtinId="9" hidden="1"/>
    <cellStyle name="Followed Hyperlink" xfId="49235" builtinId="9" hidden="1"/>
    <cellStyle name="Followed Hyperlink" xfId="49233" builtinId="9" hidden="1"/>
    <cellStyle name="Followed Hyperlink" xfId="49318" builtinId="9" hidden="1"/>
    <cellStyle name="Followed Hyperlink" xfId="49310" builtinId="9" hidden="1"/>
    <cellStyle name="Followed Hyperlink" xfId="49320" builtinId="9" hidden="1"/>
    <cellStyle name="Followed Hyperlink" xfId="49321" builtinId="9" hidden="1"/>
    <cellStyle name="Followed Hyperlink" xfId="49315" builtinId="9" hidden="1"/>
    <cellStyle name="Followed Hyperlink" xfId="49312" builtinId="9" hidden="1"/>
    <cellStyle name="Followed Hyperlink" xfId="49317" builtinId="9" hidden="1"/>
    <cellStyle name="Followed Hyperlink" xfId="49342" builtinId="9" hidden="1"/>
    <cellStyle name="Followed Hyperlink" xfId="49335" builtinId="9" hidden="1"/>
    <cellStyle name="Followed Hyperlink" xfId="49328" builtinId="9" hidden="1"/>
    <cellStyle name="Followed Hyperlink" xfId="49344" builtinId="9" hidden="1"/>
    <cellStyle name="Followed Hyperlink" xfId="49333" builtinId="9" hidden="1"/>
    <cellStyle name="Followed Hyperlink" xfId="49316" builtinId="9" hidden="1"/>
    <cellStyle name="Followed Hyperlink" xfId="49330" builtinId="9" hidden="1"/>
    <cellStyle name="Followed Hyperlink" xfId="49236" builtinId="9" hidden="1"/>
    <cellStyle name="Followed Hyperlink" xfId="49339" builtinId="9" hidden="1"/>
    <cellStyle name="Followed Hyperlink" xfId="49332" builtinId="9" hidden="1"/>
    <cellStyle name="Followed Hyperlink" xfId="49234" builtinId="9" hidden="1"/>
    <cellStyle name="Followed Hyperlink" xfId="49337" builtinId="9" hidden="1"/>
    <cellStyle name="Followed Hyperlink" xfId="49334" builtinId="9" hidden="1"/>
    <cellStyle name="Followed Hyperlink" xfId="49327" builtinId="9" hidden="1"/>
    <cellStyle name="Followed Hyperlink" xfId="49343" builtinId="9" hidden="1"/>
    <cellStyle name="Followed Hyperlink" xfId="49336" builtinId="9" hidden="1"/>
    <cellStyle name="Followed Hyperlink" xfId="49326" builtinId="9" hidden="1"/>
    <cellStyle name="Followed Hyperlink" xfId="49338" builtinId="9" hidden="1"/>
    <cellStyle name="Followed Hyperlink" xfId="49331" builtinId="9" hidden="1"/>
    <cellStyle name="Followed Hyperlink" xfId="49325" builtinId="9" hidden="1"/>
    <cellStyle name="Followed Hyperlink" xfId="49340" builtinId="9" hidden="1"/>
    <cellStyle name="Followed Hyperlink" xfId="49329" builtinId="9" hidden="1"/>
    <cellStyle name="Followed Hyperlink" xfId="49341" builtinId="9" hidden="1"/>
    <cellStyle name="Followed Hyperlink" xfId="49489" builtinId="9" hidden="1"/>
    <cellStyle name="Followed Hyperlink" xfId="49490" builtinId="9" hidden="1"/>
    <cellStyle name="Followed Hyperlink" xfId="49491" builtinId="9" hidden="1"/>
    <cellStyle name="Followed Hyperlink" xfId="49492" builtinId="9" hidden="1"/>
    <cellStyle name="Followed Hyperlink" xfId="49493" builtinId="9" hidden="1"/>
    <cellStyle name="Followed Hyperlink" xfId="49494" builtinId="9" hidden="1"/>
    <cellStyle name="Followed Hyperlink" xfId="49495" builtinId="9" hidden="1"/>
    <cellStyle name="Followed Hyperlink" xfId="49496" builtinId="9" hidden="1"/>
    <cellStyle name="Followed Hyperlink" xfId="49497" builtinId="9" hidden="1"/>
    <cellStyle name="Followed Hyperlink" xfId="49498" builtinId="9" hidden="1"/>
    <cellStyle name="Followed Hyperlink" xfId="49499" builtinId="9" hidden="1"/>
    <cellStyle name="Followed Hyperlink" xfId="49500" builtinId="9" hidden="1"/>
    <cellStyle name="Followed Hyperlink" xfId="49501" builtinId="9" hidden="1"/>
    <cellStyle name="Followed Hyperlink" xfId="49502" builtinId="9" hidden="1"/>
    <cellStyle name="Followed Hyperlink" xfId="49503" builtinId="9" hidden="1"/>
    <cellStyle name="Followed Hyperlink" xfId="49504" builtinId="9" hidden="1"/>
    <cellStyle name="Followed Hyperlink" xfId="49505" builtinId="9" hidden="1"/>
    <cellStyle name="Followed Hyperlink" xfId="49506" builtinId="9" hidden="1"/>
    <cellStyle name="Followed Hyperlink" xfId="49507" builtinId="9" hidden="1"/>
    <cellStyle name="Followed Hyperlink" xfId="49508" builtinId="9" hidden="1"/>
    <cellStyle name="Followed Hyperlink" xfId="49509" builtinId="9" hidden="1"/>
    <cellStyle name="Followed Hyperlink" xfId="49510" builtinId="9" hidden="1"/>
    <cellStyle name="Followed Hyperlink" xfId="49512" builtinId="9" hidden="1"/>
    <cellStyle name="Followed Hyperlink" xfId="49513" builtinId="9" hidden="1"/>
    <cellStyle name="Followed Hyperlink" xfId="49514" builtinId="9" hidden="1"/>
    <cellStyle name="Followed Hyperlink" xfId="49515" builtinId="9" hidden="1"/>
    <cellStyle name="Followed Hyperlink" xfId="49516" builtinId="9" hidden="1"/>
    <cellStyle name="Followed Hyperlink" xfId="49517" builtinId="9" hidden="1"/>
    <cellStyle name="Followed Hyperlink" xfId="49518" builtinId="9" hidden="1"/>
    <cellStyle name="Followed Hyperlink" xfId="49519" builtinId="9" hidden="1"/>
    <cellStyle name="Followed Hyperlink" xfId="49520" builtinId="9" hidden="1"/>
    <cellStyle name="Followed Hyperlink" xfId="49521" builtinId="9" hidden="1"/>
    <cellStyle name="Followed Hyperlink" xfId="49522" builtinId="9" hidden="1"/>
    <cellStyle name="Followed Hyperlink" xfId="49523" builtinId="9" hidden="1"/>
    <cellStyle name="Followed Hyperlink" xfId="49524" builtinId="9" hidden="1"/>
    <cellStyle name="Followed Hyperlink" xfId="49525" builtinId="9" hidden="1"/>
    <cellStyle name="Followed Hyperlink" xfId="49560" builtinId="9" hidden="1"/>
    <cellStyle name="Followed Hyperlink" xfId="49559" builtinId="9" hidden="1"/>
    <cellStyle name="Followed Hyperlink" xfId="49322" builtinId="9" hidden="1"/>
    <cellStyle name="Followed Hyperlink" xfId="49323" builtinId="9" hidden="1"/>
    <cellStyle name="Followed Hyperlink" xfId="49534" builtinId="9" hidden="1"/>
    <cellStyle name="Followed Hyperlink" xfId="49532" builtinId="9" hidden="1"/>
    <cellStyle name="Followed Hyperlink" xfId="49511" builtinId="9" hidden="1"/>
    <cellStyle name="Followed Hyperlink" xfId="49529" builtinId="9" hidden="1"/>
    <cellStyle name="Followed Hyperlink" xfId="49528" builtinId="9" hidden="1"/>
    <cellStyle name="Followed Hyperlink" xfId="49527" builtinId="9" hidden="1"/>
    <cellStyle name="Followed Hyperlink" xfId="49526" builtinId="9" hidden="1"/>
    <cellStyle name="Followed Hyperlink" xfId="49530" builtinId="9" hidden="1"/>
    <cellStyle name="Followed Hyperlink" xfId="49536" builtinId="9" hidden="1"/>
    <cellStyle name="Followed Hyperlink" xfId="49535" builtinId="9" hidden="1"/>
    <cellStyle name="Followed Hyperlink" xfId="49533" builtinId="9" hidden="1"/>
    <cellStyle name="Followed Hyperlink" xfId="49531" builtinId="9" hidden="1"/>
    <cellStyle name="Followed Hyperlink" xfId="49555" builtinId="9" hidden="1"/>
    <cellStyle name="Followed Hyperlink" xfId="49551" builtinId="9" hidden="1"/>
    <cellStyle name="Followed Hyperlink" xfId="49547" builtinId="9" hidden="1"/>
    <cellStyle name="Followed Hyperlink" xfId="49543" builtinId="9" hidden="1"/>
    <cellStyle name="Followed Hyperlink" xfId="49539" builtinId="9" hidden="1"/>
    <cellStyle name="Followed Hyperlink" xfId="49319" builtinId="9" hidden="1"/>
    <cellStyle name="Followed Hyperlink" xfId="49558" builtinId="9" hidden="1"/>
    <cellStyle name="Followed Hyperlink" xfId="49554" builtinId="9" hidden="1"/>
    <cellStyle name="Followed Hyperlink" xfId="49550" builtinId="9" hidden="1"/>
    <cellStyle name="Followed Hyperlink" xfId="49546" builtinId="9" hidden="1"/>
    <cellStyle name="Followed Hyperlink" xfId="49542" builtinId="9" hidden="1"/>
    <cellStyle name="Followed Hyperlink" xfId="49538" builtinId="9" hidden="1"/>
    <cellStyle name="Followed Hyperlink" xfId="49557" builtinId="9" hidden="1"/>
    <cellStyle name="Followed Hyperlink" xfId="49553" builtinId="9" hidden="1"/>
    <cellStyle name="Followed Hyperlink" xfId="49549" builtinId="9" hidden="1"/>
    <cellStyle name="Followed Hyperlink" xfId="49545" builtinId="9" hidden="1"/>
    <cellStyle name="Followed Hyperlink" xfId="49541" builtinId="9" hidden="1"/>
    <cellStyle name="Followed Hyperlink" xfId="49561" builtinId="9" hidden="1"/>
    <cellStyle name="Followed Hyperlink" xfId="49313" builtinId="9" hidden="1"/>
    <cellStyle name="Followed Hyperlink" xfId="49556" builtinId="9" hidden="1"/>
    <cellStyle name="Followed Hyperlink" xfId="49552" builtinId="9" hidden="1"/>
    <cellStyle name="Followed Hyperlink" xfId="49548" builtinId="9" hidden="1"/>
    <cellStyle name="Followed Hyperlink" xfId="49544" builtinId="9" hidden="1"/>
    <cellStyle name="Followed Hyperlink" xfId="49540" builtinId="9" hidden="1"/>
    <cellStyle name="Followed Hyperlink" xfId="49537" builtinId="9" hidden="1"/>
    <cellStyle name="Followed Hyperlink" xfId="49562" builtinId="9" hidden="1"/>
    <cellStyle name="Followed Hyperlink" xfId="49563" builtinId="9" hidden="1"/>
    <cellStyle name="Followed Hyperlink" xfId="49564" builtinId="9" hidden="1"/>
    <cellStyle name="Followed Hyperlink" xfId="49565" builtinId="9" hidden="1"/>
    <cellStyle name="Followed Hyperlink" xfId="49566" builtinId="9" hidden="1"/>
    <cellStyle name="Followed Hyperlink" xfId="49567" builtinId="9" hidden="1"/>
    <cellStyle name="Followed Hyperlink" xfId="49568" builtinId="9" hidden="1"/>
    <cellStyle name="Followed Hyperlink" xfId="49569" builtinId="9" hidden="1"/>
    <cellStyle name="Followed Hyperlink" xfId="49570" builtinId="9" hidden="1"/>
    <cellStyle name="Followed Hyperlink" xfId="49571" builtinId="9" hidden="1"/>
    <cellStyle name="Followed Hyperlink" xfId="49572" builtinId="9" hidden="1"/>
    <cellStyle name="Followed Hyperlink" xfId="49573" builtinId="9" hidden="1"/>
    <cellStyle name="Followed Hyperlink" xfId="49574" builtinId="9" hidden="1"/>
    <cellStyle name="Followed Hyperlink" xfId="49575" builtinId="9" hidden="1"/>
    <cellStyle name="Followed Hyperlink" xfId="49576" builtinId="9" hidden="1"/>
    <cellStyle name="Followed Hyperlink" xfId="49577" builtinId="9" hidden="1"/>
    <cellStyle name="Followed Hyperlink" xfId="49578" builtinId="9" hidden="1"/>
    <cellStyle name="Followed Hyperlink" xfId="49579" builtinId="9" hidden="1"/>
    <cellStyle name="Followed Hyperlink" xfId="49580" builtinId="9" hidden="1"/>
    <cellStyle name="Followed Hyperlink" xfId="49581" builtinId="9" hidden="1"/>
    <cellStyle name="Followed Hyperlink" xfId="49582" builtinId="9" hidden="1"/>
    <cellStyle name="Followed Hyperlink" xfId="49583" builtinId="9" hidden="1"/>
    <cellStyle name="Followed Hyperlink" xfId="49584" builtinId="9" hidden="1"/>
    <cellStyle name="Followed Hyperlink" xfId="49585" builtinId="9" hidden="1"/>
    <cellStyle name="Followed Hyperlink" xfId="49586" builtinId="9" hidden="1"/>
    <cellStyle name="Followed Hyperlink" xfId="49587" builtinId="9" hidden="1"/>
    <cellStyle name="Followed Hyperlink" xfId="49588" builtinId="9" hidden="1"/>
    <cellStyle name="Followed Hyperlink" xfId="49589" builtinId="9" hidden="1"/>
    <cellStyle name="Followed Hyperlink" xfId="49590" builtinId="9" hidden="1"/>
    <cellStyle name="Followed Hyperlink" xfId="49591" builtinId="9" hidden="1"/>
    <cellStyle name="Followed Hyperlink" xfId="49592" builtinId="9" hidden="1"/>
    <cellStyle name="Followed Hyperlink" xfId="49595" builtinId="9" hidden="1"/>
    <cellStyle name="Followed Hyperlink" xfId="49596" builtinId="9" hidden="1"/>
    <cellStyle name="Followed Hyperlink" xfId="49597" builtinId="9" hidden="1"/>
    <cellStyle name="Followed Hyperlink" xfId="49598" builtinId="9" hidden="1"/>
    <cellStyle name="Followed Hyperlink" xfId="49599" builtinId="9" hidden="1"/>
    <cellStyle name="Followed Hyperlink" xfId="49600" builtinId="9" hidden="1"/>
    <cellStyle name="Followed Hyperlink" xfId="49601" builtinId="9" hidden="1"/>
    <cellStyle name="Followed Hyperlink" xfId="49602" builtinId="9" hidden="1"/>
    <cellStyle name="Followed Hyperlink" xfId="49603" builtinId="9" hidden="1"/>
    <cellStyle name="Followed Hyperlink" xfId="49604" builtinId="9" hidden="1"/>
    <cellStyle name="Followed Hyperlink" xfId="49605" builtinId="9" hidden="1"/>
    <cellStyle name="Followed Hyperlink" xfId="49606" builtinId="9" hidden="1"/>
    <cellStyle name="Followed Hyperlink" xfId="49607" builtinId="9" hidden="1"/>
    <cellStyle name="Followed Hyperlink" xfId="49608" builtinId="9" hidden="1"/>
    <cellStyle name="Followed Hyperlink" xfId="49609" builtinId="9" hidden="1"/>
    <cellStyle name="Followed Hyperlink" xfId="49610" builtinId="9" hidden="1"/>
    <cellStyle name="Followed Hyperlink" xfId="49611" builtinId="9" hidden="1"/>
    <cellStyle name="Followed Hyperlink" xfId="49612" builtinId="9" hidden="1"/>
    <cellStyle name="Followed Hyperlink" xfId="49613" builtinId="9" hidden="1"/>
    <cellStyle name="Followed Hyperlink" xfId="49614" builtinId="9" hidden="1"/>
    <cellStyle name="Followed Hyperlink" xfId="49615" builtinId="9" hidden="1"/>
    <cellStyle name="Followed Hyperlink" xfId="49616" builtinId="9" hidden="1"/>
    <cellStyle name="Followed Hyperlink" xfId="49617" builtinId="9" hidden="1"/>
    <cellStyle name="Followed Hyperlink" xfId="49618" builtinId="9" hidden="1"/>
    <cellStyle name="Followed Hyperlink" xfId="49619" builtinId="9" hidden="1"/>
    <cellStyle name="Followed Hyperlink" xfId="49620" builtinId="9" hidden="1"/>
    <cellStyle name="Followed Hyperlink" xfId="49621" builtinId="9" hidden="1"/>
    <cellStyle name="Followed Hyperlink" xfId="49622" builtinId="9" hidden="1"/>
    <cellStyle name="Followed Hyperlink" xfId="49623" builtinId="9" hidden="1"/>
    <cellStyle name="Followed Hyperlink" xfId="49624" builtinId="9" hidden="1"/>
    <cellStyle name="Followed Hyperlink" xfId="49625" builtinId="9" hidden="1"/>
    <cellStyle name="Followed Hyperlink" xfId="49626" builtinId="9" hidden="1"/>
    <cellStyle name="Followed Hyperlink" xfId="49627" builtinId="9" hidden="1"/>
    <cellStyle name="Followed Hyperlink" xfId="49628" builtinId="9" hidden="1"/>
    <cellStyle name="Followed Hyperlink" xfId="49629" builtinId="9" hidden="1"/>
    <cellStyle name="Followed Hyperlink" xfId="49630" builtinId="9" hidden="1"/>
    <cellStyle name="Followed Hyperlink" xfId="49631" builtinId="9" hidden="1"/>
    <cellStyle name="Followed Hyperlink" xfId="49632" builtinId="9" hidden="1"/>
    <cellStyle name="Followed Hyperlink" xfId="49633" builtinId="9" hidden="1"/>
    <cellStyle name="Followed Hyperlink" xfId="49634" builtinId="9" hidden="1"/>
    <cellStyle name="Followed Hyperlink" xfId="49635" builtinId="9" hidden="1"/>
    <cellStyle name="Followed Hyperlink" xfId="49636" builtinId="9" hidden="1"/>
    <cellStyle name="Followed Hyperlink" xfId="49637" builtinId="9" hidden="1"/>
    <cellStyle name="Followed Hyperlink" xfId="49638" builtinId="9" hidden="1"/>
    <cellStyle name="Followed Hyperlink" xfId="49639" builtinId="9" hidden="1"/>
    <cellStyle name="Followed Hyperlink" xfId="49640" builtinId="9" hidden="1"/>
    <cellStyle name="Followed Hyperlink" xfId="49641" builtinId="9" hidden="1"/>
    <cellStyle name="Followed Hyperlink" xfId="49642" builtinId="9" hidden="1"/>
    <cellStyle name="Followed Hyperlink" xfId="49643" builtinId="9" hidden="1"/>
    <cellStyle name="Followed Hyperlink" xfId="49644" builtinId="9" hidden="1"/>
    <cellStyle name="Followed Hyperlink" xfId="49645" builtinId="9" hidden="1"/>
    <cellStyle name="Followed Hyperlink" xfId="49646" builtinId="9" hidden="1"/>
    <cellStyle name="Followed Hyperlink" xfId="49647" builtinId="9" hidden="1"/>
    <cellStyle name="Followed Hyperlink" xfId="49648" builtinId="9" hidden="1"/>
    <cellStyle name="Followed Hyperlink" xfId="49649" builtinId="9" hidden="1"/>
    <cellStyle name="Followed Hyperlink" xfId="49650" builtinId="9" hidden="1"/>
    <cellStyle name="Followed Hyperlink" xfId="49651" builtinId="9" hidden="1"/>
    <cellStyle name="Followed Hyperlink" xfId="49652" builtinId="9" hidden="1"/>
    <cellStyle name="Followed Hyperlink" xfId="49653" builtinId="9" hidden="1"/>
    <cellStyle name="Followed Hyperlink" xfId="49654" builtinId="9" hidden="1"/>
    <cellStyle name="Followed Hyperlink" xfId="49655" builtinId="9" hidden="1"/>
    <cellStyle name="Followed Hyperlink" xfId="49656" builtinId="9" hidden="1"/>
    <cellStyle name="Followed Hyperlink" xfId="49657" builtinId="9" hidden="1"/>
    <cellStyle name="Followed Hyperlink" xfId="49658" builtinId="9" hidden="1"/>
    <cellStyle name="Followed Hyperlink" xfId="49659" builtinId="9" hidden="1"/>
    <cellStyle name="Followed Hyperlink" xfId="49660" builtinId="9" hidden="1"/>
    <cellStyle name="Followed Hyperlink" xfId="49661" builtinId="9" hidden="1"/>
    <cellStyle name="Followed Hyperlink" xfId="49662" builtinId="9" hidden="1"/>
    <cellStyle name="Followed Hyperlink" xfId="49663" builtinId="9" hidden="1"/>
    <cellStyle name="Followed Hyperlink" xfId="49664" builtinId="9" hidden="1"/>
    <cellStyle name="Followed Hyperlink" xfId="49665" builtinId="9" hidden="1"/>
    <cellStyle name="Followed Hyperlink" xfId="49666" builtinId="9" hidden="1"/>
    <cellStyle name="Followed Hyperlink" xfId="49830" builtinId="9" hidden="1"/>
    <cellStyle name="Followed Hyperlink" xfId="49831" builtinId="9" hidden="1"/>
    <cellStyle name="Followed Hyperlink" xfId="49832" builtinId="9" hidden="1"/>
    <cellStyle name="Followed Hyperlink" xfId="49833" builtinId="9" hidden="1"/>
    <cellStyle name="Followed Hyperlink" xfId="49834" builtinId="9" hidden="1"/>
    <cellStyle name="Followed Hyperlink" xfId="49835" builtinId="9" hidden="1"/>
    <cellStyle name="Followed Hyperlink" xfId="49836" builtinId="9" hidden="1"/>
    <cellStyle name="Followed Hyperlink" xfId="49837" builtinId="9" hidden="1"/>
    <cellStyle name="Followed Hyperlink" xfId="49838" builtinId="9" hidden="1"/>
    <cellStyle name="Followed Hyperlink" xfId="49839" builtinId="9" hidden="1"/>
    <cellStyle name="Followed Hyperlink" xfId="49840" builtinId="9" hidden="1"/>
    <cellStyle name="Followed Hyperlink" xfId="49841" builtinId="9" hidden="1"/>
    <cellStyle name="Followed Hyperlink" xfId="49842" builtinId="9" hidden="1"/>
    <cellStyle name="Followed Hyperlink" xfId="49843" builtinId="9" hidden="1"/>
    <cellStyle name="Followed Hyperlink" xfId="49844" builtinId="9" hidden="1"/>
    <cellStyle name="Followed Hyperlink" xfId="49845" builtinId="9" hidden="1"/>
    <cellStyle name="Followed Hyperlink" xfId="49846" builtinId="9" hidden="1"/>
    <cellStyle name="Followed Hyperlink" xfId="49847" builtinId="9" hidden="1"/>
    <cellStyle name="Followed Hyperlink" xfId="49848" builtinId="9" hidden="1"/>
    <cellStyle name="Followed Hyperlink" xfId="49849" builtinId="9" hidden="1"/>
    <cellStyle name="Followed Hyperlink" xfId="49850" builtinId="9" hidden="1"/>
    <cellStyle name="Followed Hyperlink" xfId="49851" builtinId="9" hidden="1"/>
    <cellStyle name="Followed Hyperlink" xfId="49852" builtinId="9" hidden="1"/>
    <cellStyle name="Followed Hyperlink" xfId="49853" builtinId="9" hidden="1"/>
    <cellStyle name="Followed Hyperlink" xfId="49854" builtinId="9" hidden="1"/>
    <cellStyle name="Followed Hyperlink" xfId="49855" builtinId="9" hidden="1"/>
    <cellStyle name="Followed Hyperlink" xfId="49856" builtinId="9" hidden="1"/>
    <cellStyle name="Followed Hyperlink" xfId="49857" builtinId="9" hidden="1"/>
    <cellStyle name="Followed Hyperlink" xfId="49858" builtinId="9" hidden="1"/>
    <cellStyle name="Followed Hyperlink" xfId="49859" builtinId="9" hidden="1"/>
    <cellStyle name="Followed Hyperlink" xfId="49860" builtinId="9" hidden="1"/>
    <cellStyle name="Followed Hyperlink" xfId="49861" builtinId="9" hidden="1"/>
    <cellStyle name="Followed Hyperlink" xfId="49862" builtinId="9" hidden="1"/>
    <cellStyle name="Followed Hyperlink" xfId="49863" builtinId="9" hidden="1"/>
    <cellStyle name="Followed Hyperlink" xfId="49864" builtinId="9" hidden="1"/>
    <cellStyle name="Followed Hyperlink" xfId="49865" builtinId="9" hidden="1"/>
    <cellStyle name="Followed Hyperlink" xfId="49866" builtinId="9" hidden="1"/>
    <cellStyle name="Followed Hyperlink" xfId="49867" builtinId="9" hidden="1"/>
    <cellStyle name="Followed Hyperlink" xfId="49868" builtinId="9" hidden="1"/>
    <cellStyle name="Followed Hyperlink" xfId="49869" builtinId="9" hidden="1"/>
    <cellStyle name="Followed Hyperlink" xfId="49870" builtinId="9" hidden="1"/>
    <cellStyle name="Followed Hyperlink" xfId="49871" builtinId="9" hidden="1"/>
    <cellStyle name="Followed Hyperlink" xfId="49872" builtinId="9" hidden="1"/>
    <cellStyle name="Followed Hyperlink" xfId="49873" builtinId="9" hidden="1"/>
    <cellStyle name="Followed Hyperlink" xfId="49874" builtinId="9" hidden="1"/>
    <cellStyle name="Followed Hyperlink" xfId="49875" builtinId="9" hidden="1"/>
    <cellStyle name="Followed Hyperlink" xfId="49876" builtinId="9" hidden="1"/>
    <cellStyle name="Followed Hyperlink" xfId="49877" builtinId="9" hidden="1"/>
    <cellStyle name="Followed Hyperlink" xfId="49878" builtinId="9" hidden="1"/>
    <cellStyle name="Followed Hyperlink" xfId="49879" builtinId="9" hidden="1"/>
    <cellStyle name="Followed Hyperlink" xfId="49880" builtinId="9" hidden="1"/>
    <cellStyle name="Followed Hyperlink" xfId="49881" builtinId="9" hidden="1"/>
    <cellStyle name="Followed Hyperlink" xfId="49882" builtinId="9" hidden="1"/>
    <cellStyle name="Followed Hyperlink" xfId="49883" builtinId="9" hidden="1"/>
    <cellStyle name="Followed Hyperlink" xfId="49884" builtinId="9" hidden="1"/>
    <cellStyle name="Followed Hyperlink" xfId="49885" builtinId="9" hidden="1"/>
    <cellStyle name="Followed Hyperlink" xfId="49886" builtinId="9" hidden="1"/>
    <cellStyle name="Followed Hyperlink" xfId="49887" builtinId="9" hidden="1"/>
    <cellStyle name="Followed Hyperlink" xfId="49888" builtinId="9" hidden="1"/>
    <cellStyle name="Followed Hyperlink" xfId="49889" builtinId="9" hidden="1"/>
    <cellStyle name="Followed Hyperlink" xfId="49890" builtinId="9" hidden="1"/>
    <cellStyle name="Followed Hyperlink" xfId="49891" builtinId="9" hidden="1"/>
    <cellStyle name="Followed Hyperlink" xfId="49892" builtinId="9" hidden="1"/>
    <cellStyle name="Followed Hyperlink" xfId="49893" builtinId="9" hidden="1"/>
    <cellStyle name="Followed Hyperlink" xfId="49894" builtinId="9" hidden="1"/>
    <cellStyle name="Followed Hyperlink" xfId="49895" builtinId="9" hidden="1"/>
    <cellStyle name="Followed Hyperlink" xfId="49896" builtinId="9" hidden="1"/>
    <cellStyle name="Followed Hyperlink" xfId="49897" builtinId="9" hidden="1"/>
    <cellStyle name="Followed Hyperlink" xfId="49898" builtinId="9" hidden="1"/>
    <cellStyle name="Followed Hyperlink" xfId="49899" builtinId="9" hidden="1"/>
    <cellStyle name="Followed Hyperlink" xfId="49900" builtinId="9" hidden="1"/>
    <cellStyle name="Followed Hyperlink" xfId="49901" builtinId="9" hidden="1"/>
    <cellStyle name="Followed Hyperlink" xfId="49935" builtinId="9" hidden="1"/>
    <cellStyle name="Followed Hyperlink" xfId="49936" builtinId="9" hidden="1"/>
    <cellStyle name="Followed Hyperlink" xfId="49937" builtinId="9" hidden="1"/>
    <cellStyle name="Followed Hyperlink" xfId="49938" builtinId="9" hidden="1"/>
    <cellStyle name="Followed Hyperlink" xfId="49939" builtinId="9" hidden="1"/>
    <cellStyle name="Followed Hyperlink" xfId="49940" builtinId="9" hidden="1"/>
    <cellStyle name="Followed Hyperlink" xfId="49941" builtinId="9" hidden="1"/>
    <cellStyle name="Followed Hyperlink" xfId="49942" builtinId="9" hidden="1"/>
    <cellStyle name="Followed Hyperlink" xfId="49943" builtinId="9" hidden="1"/>
    <cellStyle name="Followed Hyperlink" xfId="49944" builtinId="9" hidden="1"/>
    <cellStyle name="Followed Hyperlink" xfId="49945" builtinId="9" hidden="1"/>
    <cellStyle name="Followed Hyperlink" xfId="49946" builtinId="9" hidden="1"/>
    <cellStyle name="Followed Hyperlink" xfId="49947" builtinId="9" hidden="1"/>
    <cellStyle name="Followed Hyperlink" xfId="49948" builtinId="9" hidden="1"/>
    <cellStyle name="Followed Hyperlink" xfId="49949" builtinId="9" hidden="1"/>
    <cellStyle name="Followed Hyperlink" xfId="49950" builtinId="9" hidden="1"/>
    <cellStyle name="Followed Hyperlink" xfId="49951" builtinId="9" hidden="1"/>
    <cellStyle name="Followed Hyperlink" xfId="49952" builtinId="9" hidden="1"/>
    <cellStyle name="Followed Hyperlink" xfId="49953" builtinId="9" hidden="1"/>
    <cellStyle name="Followed Hyperlink" xfId="49954" builtinId="9" hidden="1"/>
    <cellStyle name="Followed Hyperlink" xfId="49955" builtinId="9" hidden="1"/>
    <cellStyle name="Followed Hyperlink" xfId="49956" builtinId="9" hidden="1"/>
    <cellStyle name="Followed Hyperlink" xfId="49957" builtinId="9" hidden="1"/>
    <cellStyle name="Followed Hyperlink" xfId="49958" builtinId="9" hidden="1"/>
    <cellStyle name="Followed Hyperlink" xfId="49959" builtinId="9" hidden="1"/>
    <cellStyle name="Followed Hyperlink" xfId="49960" builtinId="9" hidden="1"/>
    <cellStyle name="Followed Hyperlink" xfId="49961" builtinId="9" hidden="1"/>
    <cellStyle name="Followed Hyperlink" xfId="49962" builtinId="9" hidden="1"/>
    <cellStyle name="Followed Hyperlink" xfId="49963" builtinId="9" hidden="1"/>
    <cellStyle name="Followed Hyperlink" xfId="49964" builtinId="9" hidden="1"/>
    <cellStyle name="Followed Hyperlink" xfId="49965" builtinId="9" hidden="1"/>
    <cellStyle name="Followed Hyperlink" xfId="49966" builtinId="9" hidden="1"/>
    <cellStyle name="Followed Hyperlink" xfId="49967" builtinId="9" hidden="1"/>
    <cellStyle name="Followed Hyperlink" xfId="49968" builtinId="9" hidden="1"/>
    <cellStyle name="Followed Hyperlink" xfId="49969" builtinId="9" hidden="1"/>
    <cellStyle name="Followed Hyperlink" xfId="49970" builtinId="9" hidden="1"/>
    <cellStyle name="Followed Hyperlink" xfId="49971" builtinId="9" hidden="1"/>
    <cellStyle name="Followed Hyperlink" xfId="49972" builtinId="9" hidden="1"/>
    <cellStyle name="Followed Hyperlink" xfId="49973" builtinId="9" hidden="1"/>
    <cellStyle name="Followed Hyperlink" xfId="49974" builtinId="9" hidden="1"/>
    <cellStyle name="Followed Hyperlink" xfId="49975" builtinId="9" hidden="1"/>
    <cellStyle name="Followed Hyperlink" xfId="49976" builtinId="9" hidden="1"/>
    <cellStyle name="Followed Hyperlink" xfId="49977" builtinId="9" hidden="1"/>
    <cellStyle name="Followed Hyperlink" xfId="49978" builtinId="9" hidden="1"/>
    <cellStyle name="Followed Hyperlink" xfId="49979" builtinId="9" hidden="1"/>
    <cellStyle name="Followed Hyperlink" xfId="49980" builtinId="9" hidden="1"/>
    <cellStyle name="Followed Hyperlink" xfId="49981" builtinId="9" hidden="1"/>
    <cellStyle name="Followed Hyperlink" xfId="49982" builtinId="9" hidden="1"/>
    <cellStyle name="Followed Hyperlink" xfId="49983" builtinId="9" hidden="1"/>
    <cellStyle name="Followed Hyperlink" xfId="49984" builtinId="9" hidden="1"/>
    <cellStyle name="Followed Hyperlink" xfId="49985" builtinId="9" hidden="1"/>
    <cellStyle name="Followed Hyperlink" xfId="49986" builtinId="9" hidden="1"/>
    <cellStyle name="Followed Hyperlink" xfId="49987" builtinId="9" hidden="1"/>
    <cellStyle name="Followed Hyperlink" xfId="49988" builtinId="9" hidden="1"/>
    <cellStyle name="Followed Hyperlink" xfId="49989" builtinId="9" hidden="1"/>
    <cellStyle name="Followed Hyperlink" xfId="49990" builtinId="9" hidden="1"/>
    <cellStyle name="Followed Hyperlink" xfId="49991" builtinId="9" hidden="1"/>
    <cellStyle name="Followed Hyperlink" xfId="49992" builtinId="9" hidden="1"/>
    <cellStyle name="Followed Hyperlink" xfId="49993" builtinId="9" hidden="1"/>
    <cellStyle name="Followed Hyperlink" xfId="49994" builtinId="9" hidden="1"/>
    <cellStyle name="Followed Hyperlink" xfId="49995" builtinId="9" hidden="1"/>
    <cellStyle name="Followed Hyperlink" xfId="49996" builtinId="9" hidden="1"/>
    <cellStyle name="Followed Hyperlink" xfId="49997" builtinId="9" hidden="1"/>
    <cellStyle name="Followed Hyperlink" xfId="49998" builtinId="9" hidden="1"/>
    <cellStyle name="Followed Hyperlink" xfId="49999" builtinId="9" hidden="1"/>
    <cellStyle name="Followed Hyperlink" xfId="50000" builtinId="9" hidden="1"/>
    <cellStyle name="Followed Hyperlink" xfId="50001" builtinId="9" hidden="1"/>
    <cellStyle name="Followed Hyperlink" xfId="50002" builtinId="9" hidden="1"/>
    <cellStyle name="Followed Hyperlink" xfId="50003" builtinId="9" hidden="1"/>
    <cellStyle name="Followed Hyperlink" xfId="50004" builtinId="9" hidden="1"/>
    <cellStyle name="Followed Hyperlink" xfId="50005" builtinId="9" hidden="1"/>
    <cellStyle name="Followed Hyperlink" xfId="50006" builtinId="9" hidden="1"/>
    <cellStyle name="Followed Hyperlink" xfId="49907" builtinId="9" hidden="1"/>
    <cellStyle name="Followed Hyperlink" xfId="49912" builtinId="9" hidden="1"/>
    <cellStyle name="Followed Hyperlink" xfId="49904" builtinId="9" hidden="1"/>
    <cellStyle name="Followed Hyperlink" xfId="49913" builtinId="9" hidden="1"/>
    <cellStyle name="Followed Hyperlink" xfId="49903" builtinId="9" hidden="1"/>
    <cellStyle name="Followed Hyperlink" xfId="49910" builtinId="9" hidden="1"/>
    <cellStyle name="Followed Hyperlink" xfId="49829" builtinId="9" hidden="1"/>
    <cellStyle name="Followed Hyperlink" xfId="49909" builtinId="9" hidden="1"/>
    <cellStyle name="Followed Hyperlink" xfId="49902" builtinId="9" hidden="1"/>
    <cellStyle name="Followed Hyperlink" xfId="49908" builtinId="9" hidden="1"/>
    <cellStyle name="Followed Hyperlink" xfId="49931" builtinId="9" hidden="1"/>
    <cellStyle name="Followed Hyperlink" xfId="49911" builtinId="9" hidden="1"/>
    <cellStyle name="Followed Hyperlink" xfId="49906" builtinId="9" hidden="1"/>
    <cellStyle name="Followed Hyperlink" xfId="49905" builtinId="9" hidden="1"/>
    <cellStyle name="Followed Hyperlink" xfId="49914" builtinId="9" hidden="1"/>
    <cellStyle name="Followed Hyperlink" xfId="49928" builtinId="9" hidden="1"/>
    <cellStyle name="Followed Hyperlink" xfId="49926" builtinId="9" hidden="1"/>
    <cellStyle name="Followed Hyperlink" xfId="49919" builtinId="9" hidden="1"/>
    <cellStyle name="Followed Hyperlink" xfId="49934" builtinId="9" hidden="1"/>
    <cellStyle name="Followed Hyperlink" xfId="49924" builtinId="9" hidden="1"/>
    <cellStyle name="Followed Hyperlink" xfId="50009" builtinId="9" hidden="1"/>
    <cellStyle name="Followed Hyperlink" xfId="49917" builtinId="9" hidden="1"/>
    <cellStyle name="Followed Hyperlink" xfId="49932" builtinId="9" hidden="1"/>
    <cellStyle name="Followed Hyperlink" xfId="49929" builtinId="9" hidden="1"/>
    <cellStyle name="Followed Hyperlink" xfId="49923" builtinId="9" hidden="1"/>
    <cellStyle name="Followed Hyperlink" xfId="49828" builtinId="9" hidden="1"/>
    <cellStyle name="Followed Hyperlink" xfId="50008" builtinId="9" hidden="1"/>
    <cellStyle name="Followed Hyperlink" xfId="49921" builtinId="9" hidden="1"/>
    <cellStyle name="Followed Hyperlink" xfId="49918" builtinId="9" hidden="1"/>
    <cellStyle name="Followed Hyperlink" xfId="49933" builtinId="9" hidden="1"/>
    <cellStyle name="Followed Hyperlink" xfId="49927" builtinId="9" hidden="1"/>
    <cellStyle name="Followed Hyperlink" xfId="49916" builtinId="9" hidden="1"/>
    <cellStyle name="Followed Hyperlink" xfId="50007" builtinId="9" hidden="1"/>
    <cellStyle name="Followed Hyperlink" xfId="49925" builtinId="9" hidden="1"/>
    <cellStyle name="Followed Hyperlink" xfId="49922" builtinId="9" hidden="1"/>
    <cellStyle name="Followed Hyperlink" xfId="49915" builtinId="9" hidden="1"/>
    <cellStyle name="Followed Hyperlink" xfId="49930" builtinId="9" hidden="1"/>
    <cellStyle name="Followed Hyperlink" xfId="49920" builtinId="9" hidden="1"/>
    <cellStyle name="Followed Hyperlink" xfId="50010" builtinId="9" hidden="1"/>
    <cellStyle name="Followed Hyperlink" xfId="50011" builtinId="9" hidden="1"/>
    <cellStyle name="Followed Hyperlink" xfId="50012" builtinId="9" hidden="1"/>
    <cellStyle name="Followed Hyperlink" xfId="50013" builtinId="9" hidden="1"/>
    <cellStyle name="Followed Hyperlink" xfId="50014" builtinId="9" hidden="1"/>
    <cellStyle name="Followed Hyperlink" xfId="50015" builtinId="9" hidden="1"/>
    <cellStyle name="Followed Hyperlink" xfId="50016" builtinId="9" hidden="1"/>
    <cellStyle name="Followed Hyperlink" xfId="50017" builtinId="9" hidden="1"/>
    <cellStyle name="Followed Hyperlink" xfId="50018" builtinId="9" hidden="1"/>
    <cellStyle name="Followed Hyperlink" xfId="50019" builtinId="9" hidden="1"/>
    <cellStyle name="Followed Hyperlink" xfId="50020" builtinId="9" hidden="1"/>
    <cellStyle name="Followed Hyperlink" xfId="50021" builtinId="9" hidden="1"/>
    <cellStyle name="Followed Hyperlink" xfId="50022" builtinId="9" hidden="1"/>
    <cellStyle name="Followed Hyperlink" xfId="50023" builtinId="9" hidden="1"/>
    <cellStyle name="Followed Hyperlink" xfId="50024" builtinId="9" hidden="1"/>
    <cellStyle name="Followed Hyperlink" xfId="50025" builtinId="9" hidden="1"/>
    <cellStyle name="Followed Hyperlink" xfId="50026" builtinId="9" hidden="1"/>
    <cellStyle name="Followed Hyperlink" xfId="50027" builtinId="9" hidden="1"/>
    <cellStyle name="Followed Hyperlink" xfId="50028" builtinId="9" hidden="1"/>
    <cellStyle name="Followed Hyperlink" xfId="50029" builtinId="9" hidden="1"/>
    <cellStyle name="Followed Hyperlink" xfId="50030" builtinId="9" hidden="1"/>
    <cellStyle name="Followed Hyperlink" xfId="50031" builtinId="9" hidden="1"/>
    <cellStyle name="Followed Hyperlink" xfId="50032" builtinId="9" hidden="1"/>
    <cellStyle name="Followed Hyperlink" xfId="50033" builtinId="9" hidden="1"/>
    <cellStyle name="Followed Hyperlink" xfId="50034" builtinId="9" hidden="1"/>
    <cellStyle name="Followed Hyperlink" xfId="50035" builtinId="9" hidden="1"/>
    <cellStyle name="Followed Hyperlink" xfId="50036" builtinId="9" hidden="1"/>
    <cellStyle name="Followed Hyperlink" xfId="50037" builtinId="9" hidden="1"/>
    <cellStyle name="Followed Hyperlink" xfId="50038" builtinId="9" hidden="1"/>
    <cellStyle name="Followed Hyperlink" xfId="50039" builtinId="9" hidden="1"/>
    <cellStyle name="Followed Hyperlink" xfId="50040" builtinId="9" hidden="1"/>
    <cellStyle name="Followed Hyperlink" xfId="50041" builtinId="9" hidden="1"/>
    <cellStyle name="Followed Hyperlink" xfId="50042" builtinId="9" hidden="1"/>
    <cellStyle name="Followed Hyperlink" xfId="50043" builtinId="9" hidden="1"/>
    <cellStyle name="Followed Hyperlink" xfId="50048" builtinId="9" hidden="1"/>
    <cellStyle name="Followed Hyperlink" xfId="50049" builtinId="9" hidden="1"/>
    <cellStyle name="Followed Hyperlink" xfId="50050" builtinId="9" hidden="1"/>
    <cellStyle name="Followed Hyperlink" xfId="50051" builtinId="9" hidden="1"/>
    <cellStyle name="Followed Hyperlink" xfId="50052" builtinId="9" hidden="1"/>
    <cellStyle name="Followed Hyperlink" xfId="50053" builtinId="9" hidden="1"/>
    <cellStyle name="Followed Hyperlink" xfId="50054" builtinId="9" hidden="1"/>
    <cellStyle name="Followed Hyperlink" xfId="50055" builtinId="9" hidden="1"/>
    <cellStyle name="Followed Hyperlink" xfId="50056" builtinId="9" hidden="1"/>
    <cellStyle name="Followed Hyperlink" xfId="50057" builtinId="9" hidden="1"/>
    <cellStyle name="Followed Hyperlink" xfId="50058" builtinId="9" hidden="1"/>
    <cellStyle name="Followed Hyperlink" xfId="50059" builtinId="9" hidden="1"/>
    <cellStyle name="Followed Hyperlink" xfId="50060" builtinId="9" hidden="1"/>
    <cellStyle name="Followed Hyperlink" xfId="50061" builtinId="9" hidden="1"/>
    <cellStyle name="Followed Hyperlink" xfId="50062" builtinId="9" hidden="1"/>
    <cellStyle name="Followed Hyperlink" xfId="50063" builtinId="9" hidden="1"/>
    <cellStyle name="Followed Hyperlink" xfId="50064" builtinId="9" hidden="1"/>
    <cellStyle name="Followed Hyperlink" xfId="50065" builtinId="9" hidden="1"/>
    <cellStyle name="Followed Hyperlink" xfId="50066" builtinId="9" hidden="1"/>
    <cellStyle name="Followed Hyperlink" xfId="50067" builtinId="9" hidden="1"/>
    <cellStyle name="Followed Hyperlink" xfId="50068" builtinId="9" hidden="1"/>
    <cellStyle name="Followed Hyperlink" xfId="50069" builtinId="9" hidden="1"/>
    <cellStyle name="Followed Hyperlink" xfId="50070" builtinId="9" hidden="1"/>
    <cellStyle name="Followed Hyperlink" xfId="50071" builtinId="9" hidden="1"/>
    <cellStyle name="Followed Hyperlink" xfId="50072" builtinId="9" hidden="1"/>
    <cellStyle name="Followed Hyperlink" xfId="50073" builtinId="9" hidden="1"/>
    <cellStyle name="Followed Hyperlink" xfId="50074" builtinId="9" hidden="1"/>
    <cellStyle name="Followed Hyperlink" xfId="50075" builtinId="9" hidden="1"/>
    <cellStyle name="Followed Hyperlink" xfId="50076" builtinId="9" hidden="1"/>
    <cellStyle name="Followed Hyperlink" xfId="50077" builtinId="9" hidden="1"/>
    <cellStyle name="Followed Hyperlink" xfId="50078" builtinId="9" hidden="1"/>
    <cellStyle name="Followed Hyperlink" xfId="50079" builtinId="9" hidden="1"/>
    <cellStyle name="Followed Hyperlink" xfId="50080" builtinId="9" hidden="1"/>
    <cellStyle name="Followed Hyperlink" xfId="50081" builtinId="9" hidden="1"/>
    <cellStyle name="Followed Hyperlink" xfId="50082" builtinId="9" hidden="1"/>
    <cellStyle name="Followed Hyperlink" xfId="50083" builtinId="9" hidden="1"/>
    <cellStyle name="Followed Hyperlink" xfId="50084" builtinId="9" hidden="1"/>
    <cellStyle name="Followed Hyperlink" xfId="50085" builtinId="9" hidden="1"/>
    <cellStyle name="Followed Hyperlink" xfId="50086" builtinId="9" hidden="1"/>
    <cellStyle name="Followed Hyperlink" xfId="50087" builtinId="9" hidden="1"/>
    <cellStyle name="Followed Hyperlink" xfId="50088" builtinId="9" hidden="1"/>
    <cellStyle name="Followed Hyperlink" xfId="50089" builtinId="9" hidden="1"/>
    <cellStyle name="Followed Hyperlink" xfId="50090" builtinId="9" hidden="1"/>
    <cellStyle name="Followed Hyperlink" xfId="50091" builtinId="9" hidden="1"/>
    <cellStyle name="Followed Hyperlink" xfId="50092" builtinId="9" hidden="1"/>
    <cellStyle name="Followed Hyperlink" xfId="50093" builtinId="9" hidden="1"/>
    <cellStyle name="Followed Hyperlink" xfId="50094" builtinId="9" hidden="1"/>
    <cellStyle name="Followed Hyperlink" xfId="50095" builtinId="9" hidden="1"/>
    <cellStyle name="Followed Hyperlink" xfId="50096" builtinId="9" hidden="1"/>
    <cellStyle name="Followed Hyperlink" xfId="50097" builtinId="9" hidden="1"/>
    <cellStyle name="Followed Hyperlink" xfId="50098" builtinId="9" hidden="1"/>
    <cellStyle name="Followed Hyperlink" xfId="50099" builtinId="9" hidden="1"/>
    <cellStyle name="Followed Hyperlink" xfId="50100" builtinId="9" hidden="1"/>
    <cellStyle name="Followed Hyperlink" xfId="50101" builtinId="9" hidden="1"/>
    <cellStyle name="Followed Hyperlink" xfId="50102" builtinId="9" hidden="1"/>
    <cellStyle name="Followed Hyperlink" xfId="50103" builtinId="9" hidden="1"/>
    <cellStyle name="Followed Hyperlink" xfId="50104" builtinId="9" hidden="1"/>
    <cellStyle name="Followed Hyperlink" xfId="50105" builtinId="9" hidden="1"/>
    <cellStyle name="Followed Hyperlink" xfId="50107" builtinId="9" hidden="1"/>
    <cellStyle name="Followed Hyperlink" xfId="50108" builtinId="9" hidden="1"/>
    <cellStyle name="Followed Hyperlink" xfId="50109" builtinId="9" hidden="1"/>
    <cellStyle name="Followed Hyperlink" xfId="50110" builtinId="9" hidden="1"/>
    <cellStyle name="Followed Hyperlink" xfId="50111" builtinId="9" hidden="1"/>
    <cellStyle name="Followed Hyperlink" xfId="50112" builtinId="9" hidden="1"/>
    <cellStyle name="Followed Hyperlink" xfId="50113" builtinId="9" hidden="1"/>
    <cellStyle name="Followed Hyperlink" xfId="50114" builtinId="9" hidden="1"/>
    <cellStyle name="Followed Hyperlink" xfId="50115" builtinId="9" hidden="1"/>
    <cellStyle name="Followed Hyperlink" xfId="50116" builtinId="9" hidden="1"/>
    <cellStyle name="Followed Hyperlink" xfId="50117" builtinId="9" hidden="1"/>
    <cellStyle name="Followed Hyperlink" xfId="50118" builtinId="9" hidden="1"/>
    <cellStyle name="Followed Hyperlink" xfId="50119" builtinId="9" hidden="1"/>
    <cellStyle name="Followed Hyperlink" xfId="50120" builtinId="9" hidden="1"/>
    <cellStyle name="Followed Hyperlink" xfId="50135" builtinId="9" hidden="1"/>
    <cellStyle name="Followed Hyperlink" xfId="50158" builtinId="9" hidden="1"/>
    <cellStyle name="Followed Hyperlink" xfId="50159" builtinId="9" hidden="1"/>
    <cellStyle name="Followed Hyperlink" xfId="50160" builtinId="9" hidden="1"/>
    <cellStyle name="Followed Hyperlink" xfId="50161" builtinId="9" hidden="1"/>
    <cellStyle name="Followed Hyperlink" xfId="50162" builtinId="9" hidden="1"/>
    <cellStyle name="Followed Hyperlink" xfId="50163" builtinId="9" hidden="1"/>
    <cellStyle name="Followed Hyperlink" xfId="50164" builtinId="9" hidden="1"/>
    <cellStyle name="Followed Hyperlink" xfId="50165" builtinId="9" hidden="1"/>
    <cellStyle name="Followed Hyperlink" xfId="50166" builtinId="9" hidden="1"/>
    <cellStyle name="Followed Hyperlink" xfId="50167" builtinId="9" hidden="1"/>
    <cellStyle name="Followed Hyperlink" xfId="50168" builtinId="9" hidden="1"/>
    <cellStyle name="Followed Hyperlink" xfId="50169" builtinId="9" hidden="1"/>
    <cellStyle name="Followed Hyperlink" xfId="50170" builtinId="9" hidden="1"/>
    <cellStyle name="Followed Hyperlink" xfId="50171" builtinId="9" hidden="1"/>
    <cellStyle name="Followed Hyperlink" xfId="50172" builtinId="9" hidden="1"/>
    <cellStyle name="Followed Hyperlink" xfId="50173" builtinId="9" hidden="1"/>
    <cellStyle name="Followed Hyperlink" xfId="50174" builtinId="9" hidden="1"/>
    <cellStyle name="Followed Hyperlink" xfId="50175" builtinId="9" hidden="1"/>
    <cellStyle name="Followed Hyperlink" xfId="50176" builtinId="9" hidden="1"/>
    <cellStyle name="Followed Hyperlink" xfId="50177" builtinId="9" hidden="1"/>
    <cellStyle name="Followed Hyperlink" xfId="50178" builtinId="9" hidden="1"/>
    <cellStyle name="Followed Hyperlink" xfId="50179" builtinId="9" hidden="1"/>
    <cellStyle name="Followed Hyperlink" xfId="50180" builtinId="9" hidden="1"/>
    <cellStyle name="Followed Hyperlink" xfId="50181" builtinId="9" hidden="1"/>
    <cellStyle name="Followed Hyperlink" xfId="50182" builtinId="9" hidden="1"/>
    <cellStyle name="Followed Hyperlink" xfId="50183" builtinId="9" hidden="1"/>
    <cellStyle name="Followed Hyperlink" xfId="50184" builtinId="9" hidden="1"/>
    <cellStyle name="Followed Hyperlink" xfId="50185" builtinId="9" hidden="1"/>
    <cellStyle name="Followed Hyperlink" xfId="50186" builtinId="9" hidden="1"/>
    <cellStyle name="Followed Hyperlink" xfId="50187" builtinId="9" hidden="1"/>
    <cellStyle name="Followed Hyperlink" xfId="50188" builtinId="9" hidden="1"/>
    <cellStyle name="Followed Hyperlink" xfId="50189" builtinId="9" hidden="1"/>
    <cellStyle name="Followed Hyperlink" xfId="50190" builtinId="9" hidden="1"/>
    <cellStyle name="Followed Hyperlink" xfId="50191" builtinId="9" hidden="1"/>
    <cellStyle name="Followed Hyperlink" xfId="50192" builtinId="9" hidden="1"/>
    <cellStyle name="Followed Hyperlink" xfId="50193" builtinId="9" hidden="1"/>
    <cellStyle name="Followed Hyperlink" xfId="50194" builtinId="9" hidden="1"/>
    <cellStyle name="Followed Hyperlink" xfId="50195" builtinId="9" hidden="1"/>
    <cellStyle name="Followed Hyperlink" xfId="50196" builtinId="9" hidden="1"/>
    <cellStyle name="Followed Hyperlink" xfId="50197" builtinId="9" hidden="1"/>
    <cellStyle name="Followed Hyperlink" xfId="50198" builtinId="9" hidden="1"/>
    <cellStyle name="Followed Hyperlink" xfId="50199" builtinId="9" hidden="1"/>
    <cellStyle name="Followed Hyperlink" xfId="50200" builtinId="9" hidden="1"/>
    <cellStyle name="Followed Hyperlink" xfId="50201" builtinId="9" hidden="1"/>
    <cellStyle name="Followed Hyperlink" xfId="50202" builtinId="9" hidden="1"/>
    <cellStyle name="Followed Hyperlink" xfId="50203" builtinId="9" hidden="1"/>
    <cellStyle name="Followed Hyperlink" xfId="50204" builtinId="9" hidden="1"/>
    <cellStyle name="Followed Hyperlink" xfId="50205" builtinId="9" hidden="1"/>
    <cellStyle name="Followed Hyperlink" xfId="50206" builtinId="9" hidden="1"/>
    <cellStyle name="Followed Hyperlink" xfId="50207" builtinId="9" hidden="1"/>
    <cellStyle name="Followed Hyperlink" xfId="50208" builtinId="9" hidden="1"/>
    <cellStyle name="Followed Hyperlink" xfId="50209" builtinId="9" hidden="1"/>
    <cellStyle name="Followed Hyperlink" xfId="50210" builtinId="9" hidden="1"/>
    <cellStyle name="Followed Hyperlink" xfId="50211" builtinId="9" hidden="1"/>
    <cellStyle name="Followed Hyperlink" xfId="50212" builtinId="9" hidden="1"/>
    <cellStyle name="Followed Hyperlink" xfId="50213" builtinId="9" hidden="1"/>
    <cellStyle name="Followed Hyperlink" xfId="50214" builtinId="9" hidden="1"/>
    <cellStyle name="Followed Hyperlink" xfId="50215" builtinId="9" hidden="1"/>
    <cellStyle name="Followed Hyperlink" xfId="50216" builtinId="9" hidden="1"/>
    <cellStyle name="Followed Hyperlink" xfId="50217" builtinId="9" hidden="1"/>
    <cellStyle name="Followed Hyperlink" xfId="50218" builtinId="9" hidden="1"/>
    <cellStyle name="Followed Hyperlink" xfId="50219" builtinId="9" hidden="1"/>
    <cellStyle name="Followed Hyperlink" xfId="50220" builtinId="9" hidden="1"/>
    <cellStyle name="Followed Hyperlink" xfId="50221" builtinId="9" hidden="1"/>
    <cellStyle name="Followed Hyperlink" xfId="50222" builtinId="9" hidden="1"/>
    <cellStyle name="Followed Hyperlink" xfId="50223" builtinId="9" hidden="1"/>
    <cellStyle name="Followed Hyperlink" xfId="50224" builtinId="9" hidden="1"/>
    <cellStyle name="Followed Hyperlink" xfId="50225" builtinId="9" hidden="1"/>
    <cellStyle name="Followed Hyperlink" xfId="50226" builtinId="9" hidden="1"/>
    <cellStyle name="Followed Hyperlink" xfId="50227" builtinId="9" hidden="1"/>
    <cellStyle name="Followed Hyperlink" xfId="50228" builtinId="9" hidden="1"/>
    <cellStyle name="Followed Hyperlink" xfId="50229" builtinId="9" hidden="1"/>
    <cellStyle name="Followed Hyperlink" xfId="50230" builtinId="9" hidden="1"/>
    <cellStyle name="Followed Hyperlink" xfId="50231" builtinId="9" hidden="1"/>
    <cellStyle name="Followed Hyperlink" xfId="50232" builtinId="9" hidden="1"/>
    <cellStyle name="Followed Hyperlink" xfId="50233" builtinId="9" hidden="1"/>
    <cellStyle name="Followed Hyperlink" xfId="50234" builtinId="9" hidden="1"/>
    <cellStyle name="Followed Hyperlink" xfId="50235" builtinId="9" hidden="1"/>
    <cellStyle name="Followed Hyperlink" xfId="50236" builtinId="9" hidden="1"/>
    <cellStyle name="Followed Hyperlink" xfId="50237" builtinId="9" hidden="1"/>
    <cellStyle name="Followed Hyperlink" xfId="50238" builtinId="9" hidden="1"/>
    <cellStyle name="Followed Hyperlink" xfId="50239" builtinId="9" hidden="1"/>
    <cellStyle name="Followed Hyperlink" xfId="50240" builtinId="9" hidden="1"/>
    <cellStyle name="Followed Hyperlink" xfId="50241" builtinId="9" hidden="1"/>
    <cellStyle name="Followed Hyperlink" xfId="50242" builtinId="9" hidden="1"/>
    <cellStyle name="Followed Hyperlink" xfId="50243" builtinId="9" hidden="1"/>
    <cellStyle name="Followed Hyperlink" xfId="50244" builtinId="9" hidden="1"/>
    <cellStyle name="Followed Hyperlink" xfId="50245" builtinId="9" hidden="1"/>
    <cellStyle name="Followed Hyperlink" xfId="50246" builtinId="9" hidden="1"/>
    <cellStyle name="Followed Hyperlink" xfId="50247" builtinId="9" hidden="1"/>
    <cellStyle name="Followed Hyperlink" xfId="50248" builtinId="9" hidden="1"/>
    <cellStyle name="Followed Hyperlink" xfId="50249" builtinId="9" hidden="1"/>
    <cellStyle name="Followed Hyperlink" xfId="50250" builtinId="9" hidden="1"/>
    <cellStyle name="Followed Hyperlink" xfId="50251" builtinId="9" hidden="1"/>
    <cellStyle name="Followed Hyperlink" xfId="50252" builtinId="9" hidden="1"/>
    <cellStyle name="Followed Hyperlink" xfId="50253" builtinId="9" hidden="1"/>
    <cellStyle name="Followed Hyperlink" xfId="50254" builtinId="9" hidden="1"/>
    <cellStyle name="Followed Hyperlink" xfId="50255" builtinId="9" hidden="1"/>
    <cellStyle name="Followed Hyperlink" xfId="50256" builtinId="9" hidden="1"/>
    <cellStyle name="Followed Hyperlink" xfId="50257" builtinId="9" hidden="1"/>
    <cellStyle name="Followed Hyperlink" xfId="50258" builtinId="9" hidden="1"/>
    <cellStyle name="Followed Hyperlink" xfId="50259" builtinId="9" hidden="1"/>
    <cellStyle name="Followed Hyperlink" xfId="50260" builtinId="9" hidden="1"/>
    <cellStyle name="Followed Hyperlink" xfId="50261" builtinId="9" hidden="1"/>
    <cellStyle name="Followed Hyperlink" xfId="50262" builtinId="9" hidden="1"/>
    <cellStyle name="Followed Hyperlink" xfId="50263" builtinId="9" hidden="1"/>
    <cellStyle name="Followed Hyperlink" xfId="50264" builtinId="9" hidden="1"/>
    <cellStyle name="Followed Hyperlink" xfId="50265" builtinId="9" hidden="1"/>
    <cellStyle name="Followed Hyperlink" xfId="50266" builtinId="9" hidden="1"/>
    <cellStyle name="Followed Hyperlink" xfId="50267" builtinId="9" hidden="1"/>
    <cellStyle name="Followed Hyperlink" xfId="50268" builtinId="9" hidden="1"/>
    <cellStyle name="Followed Hyperlink" xfId="50269" builtinId="9" hidden="1"/>
    <cellStyle name="Followed Hyperlink" xfId="50270" builtinId="9" hidden="1"/>
    <cellStyle name="Followed Hyperlink" xfId="50271" builtinId="9" hidden="1"/>
    <cellStyle name="Followed Hyperlink" xfId="50272" builtinId="9" hidden="1"/>
    <cellStyle name="Followed Hyperlink" xfId="50273" builtinId="9" hidden="1"/>
    <cellStyle name="Followed Hyperlink" xfId="50274" builtinId="9" hidden="1"/>
    <cellStyle name="Followed Hyperlink" xfId="50275" builtinId="9" hidden="1"/>
    <cellStyle name="Followed Hyperlink" xfId="50276" builtinId="9" hidden="1"/>
    <cellStyle name="Followed Hyperlink" xfId="50277" builtinId="9" hidden="1"/>
    <cellStyle name="Followed Hyperlink" xfId="50278" builtinId="9" hidden="1"/>
    <cellStyle name="Followed Hyperlink" xfId="50279" builtinId="9" hidden="1"/>
    <cellStyle name="Followed Hyperlink" xfId="50280" builtinId="9" hidden="1"/>
    <cellStyle name="Followed Hyperlink" xfId="50281" builtinId="9" hidden="1"/>
    <cellStyle name="Followed Hyperlink" xfId="50282" builtinId="9" hidden="1"/>
    <cellStyle name="Followed Hyperlink" xfId="50283" builtinId="9" hidden="1"/>
    <cellStyle name="Followed Hyperlink" xfId="50284" builtinId="9" hidden="1"/>
    <cellStyle name="Followed Hyperlink" xfId="50285" builtinId="9" hidden="1"/>
    <cellStyle name="Followed Hyperlink" xfId="50286" builtinId="9" hidden="1"/>
    <cellStyle name="Followed Hyperlink" xfId="50287" builtinId="9" hidden="1"/>
    <cellStyle name="Followed Hyperlink" xfId="50288" builtinId="9" hidden="1"/>
    <cellStyle name="Followed Hyperlink" xfId="50289" builtinId="9" hidden="1"/>
    <cellStyle name="Followed Hyperlink" xfId="50290" builtinId="9" hidden="1"/>
    <cellStyle name="Followed Hyperlink" xfId="50291" builtinId="9" hidden="1"/>
    <cellStyle name="Followed Hyperlink" xfId="50292" builtinId="9" hidden="1"/>
    <cellStyle name="Followed Hyperlink" xfId="50293" builtinId="9" hidden="1"/>
    <cellStyle name="Followed Hyperlink" xfId="50294" builtinId="9" hidden="1"/>
    <cellStyle name="Followed Hyperlink" xfId="50295" builtinId="9" hidden="1"/>
    <cellStyle name="Followed Hyperlink" xfId="50296" builtinId="9" hidden="1"/>
    <cellStyle name="Followed Hyperlink" xfId="50297" builtinId="9" hidden="1"/>
    <cellStyle name="Followed Hyperlink" xfId="50298" builtinId="9" hidden="1"/>
    <cellStyle name="Followed Hyperlink" xfId="50299" builtinId="9" hidden="1"/>
    <cellStyle name="Followed Hyperlink" xfId="50300" builtinId="9" hidden="1"/>
    <cellStyle name="Followed Hyperlink" xfId="50301" builtinId="9" hidden="1"/>
    <cellStyle name="Followed Hyperlink" xfId="50106" builtinId="9" hidden="1"/>
    <cellStyle name="Followed Hyperlink" xfId="50122" builtinId="9" hidden="1"/>
    <cellStyle name="Followed Hyperlink" xfId="50125" builtinId="9" hidden="1"/>
    <cellStyle name="Followed Hyperlink" xfId="50046" builtinId="9" hidden="1"/>
    <cellStyle name="Followed Hyperlink" xfId="50044" builtinId="9" hidden="1"/>
    <cellStyle name="Followed Hyperlink" xfId="50129" builtinId="9" hidden="1"/>
    <cellStyle name="Followed Hyperlink" xfId="50121" builtinId="9" hidden="1"/>
    <cellStyle name="Followed Hyperlink" xfId="50131" builtinId="9" hidden="1"/>
    <cellStyle name="Followed Hyperlink" xfId="50132" builtinId="9" hidden="1"/>
    <cellStyle name="Followed Hyperlink" xfId="50126" builtinId="9" hidden="1"/>
    <cellStyle name="Followed Hyperlink" xfId="50123" builtinId="9" hidden="1"/>
    <cellStyle name="Followed Hyperlink" xfId="50128" builtinId="9" hidden="1"/>
    <cellStyle name="Followed Hyperlink" xfId="50153" builtinId="9" hidden="1"/>
    <cellStyle name="Followed Hyperlink" xfId="50146" builtinId="9" hidden="1"/>
    <cellStyle name="Followed Hyperlink" xfId="50139" builtinId="9" hidden="1"/>
    <cellStyle name="Followed Hyperlink" xfId="50155" builtinId="9" hidden="1"/>
    <cellStyle name="Followed Hyperlink" xfId="50144" builtinId="9" hidden="1"/>
    <cellStyle name="Followed Hyperlink" xfId="50127" builtinId="9" hidden="1"/>
    <cellStyle name="Followed Hyperlink" xfId="50141" builtinId="9" hidden="1"/>
    <cellStyle name="Followed Hyperlink" xfId="50047" builtinId="9" hidden="1"/>
    <cellStyle name="Followed Hyperlink" xfId="50150" builtinId="9" hidden="1"/>
    <cellStyle name="Followed Hyperlink" xfId="50143" builtinId="9" hidden="1"/>
    <cellStyle name="Followed Hyperlink" xfId="50045" builtinId="9" hidden="1"/>
    <cellStyle name="Followed Hyperlink" xfId="50148" builtinId="9" hidden="1"/>
    <cellStyle name="Followed Hyperlink" xfId="50145" builtinId="9" hidden="1"/>
    <cellStyle name="Followed Hyperlink" xfId="50138" builtinId="9" hidden="1"/>
    <cellStyle name="Followed Hyperlink" xfId="50154" builtinId="9" hidden="1"/>
    <cellStyle name="Followed Hyperlink" xfId="50147" builtinId="9" hidden="1"/>
    <cellStyle name="Followed Hyperlink" xfId="50137" builtinId="9" hidden="1"/>
    <cellStyle name="Followed Hyperlink" xfId="50149" builtinId="9" hidden="1"/>
    <cellStyle name="Followed Hyperlink" xfId="50142" builtinId="9" hidden="1"/>
    <cellStyle name="Followed Hyperlink" xfId="50136" builtinId="9" hidden="1"/>
    <cellStyle name="Followed Hyperlink" xfId="50151" builtinId="9" hidden="1"/>
    <cellStyle name="Followed Hyperlink" xfId="50140" builtinId="9" hidden="1"/>
    <cellStyle name="Followed Hyperlink" xfId="50152" builtinId="9" hidden="1"/>
    <cellStyle name="Followed Hyperlink" xfId="50302" builtinId="9" hidden="1"/>
    <cellStyle name="Followed Hyperlink" xfId="50303" builtinId="9" hidden="1"/>
    <cellStyle name="Followed Hyperlink" xfId="50304" builtinId="9" hidden="1"/>
    <cellStyle name="Followed Hyperlink" xfId="50305" builtinId="9" hidden="1"/>
    <cellStyle name="Followed Hyperlink" xfId="50306" builtinId="9" hidden="1"/>
    <cellStyle name="Followed Hyperlink" xfId="50307" builtinId="9" hidden="1"/>
    <cellStyle name="Followed Hyperlink" xfId="50308" builtinId="9" hidden="1"/>
    <cellStyle name="Followed Hyperlink" xfId="50309" builtinId="9" hidden="1"/>
    <cellStyle name="Followed Hyperlink" xfId="50310" builtinId="9" hidden="1"/>
    <cellStyle name="Followed Hyperlink" xfId="50311" builtinId="9" hidden="1"/>
    <cellStyle name="Followed Hyperlink" xfId="50312" builtinId="9" hidden="1"/>
    <cellStyle name="Followed Hyperlink" xfId="50313" builtinId="9" hidden="1"/>
    <cellStyle name="Followed Hyperlink" xfId="50314" builtinId="9" hidden="1"/>
    <cellStyle name="Followed Hyperlink" xfId="50315" builtinId="9" hidden="1"/>
    <cellStyle name="Followed Hyperlink" xfId="50316" builtinId="9" hidden="1"/>
    <cellStyle name="Followed Hyperlink" xfId="50317" builtinId="9" hidden="1"/>
    <cellStyle name="Followed Hyperlink" xfId="50318" builtinId="9" hidden="1"/>
    <cellStyle name="Followed Hyperlink" xfId="50319" builtinId="9" hidden="1"/>
    <cellStyle name="Followed Hyperlink" xfId="50320" builtinId="9" hidden="1"/>
    <cellStyle name="Followed Hyperlink" xfId="50321" builtinId="9" hidden="1"/>
    <cellStyle name="Followed Hyperlink" xfId="50322" builtinId="9" hidden="1"/>
    <cellStyle name="Followed Hyperlink" xfId="50323" builtinId="9" hidden="1"/>
    <cellStyle name="Followed Hyperlink" xfId="50325" builtinId="9" hidden="1"/>
    <cellStyle name="Followed Hyperlink" xfId="50326" builtinId="9" hidden="1"/>
    <cellStyle name="Followed Hyperlink" xfId="50327" builtinId="9" hidden="1"/>
    <cellStyle name="Followed Hyperlink" xfId="50328" builtinId="9" hidden="1"/>
    <cellStyle name="Followed Hyperlink" xfId="50329" builtinId="9" hidden="1"/>
    <cellStyle name="Followed Hyperlink" xfId="50330" builtinId="9" hidden="1"/>
    <cellStyle name="Followed Hyperlink" xfId="50331" builtinId="9" hidden="1"/>
    <cellStyle name="Followed Hyperlink" xfId="50332" builtinId="9" hidden="1"/>
    <cellStyle name="Followed Hyperlink" xfId="50333" builtinId="9" hidden="1"/>
    <cellStyle name="Followed Hyperlink" xfId="50334" builtinId="9" hidden="1"/>
    <cellStyle name="Followed Hyperlink" xfId="50335" builtinId="9" hidden="1"/>
    <cellStyle name="Followed Hyperlink" xfId="50336" builtinId="9" hidden="1"/>
    <cellStyle name="Followed Hyperlink" xfId="50337" builtinId="9" hidden="1"/>
    <cellStyle name="Followed Hyperlink" xfId="50338" builtinId="9" hidden="1"/>
    <cellStyle name="Followed Hyperlink" xfId="50373" builtinId="9" hidden="1"/>
    <cellStyle name="Followed Hyperlink" xfId="50372" builtinId="9" hidden="1"/>
    <cellStyle name="Followed Hyperlink" xfId="50133" builtinId="9" hidden="1"/>
    <cellStyle name="Followed Hyperlink" xfId="50134" builtinId="9" hidden="1"/>
    <cellStyle name="Followed Hyperlink" xfId="50347" builtinId="9" hidden="1"/>
    <cellStyle name="Followed Hyperlink" xfId="50345" builtinId="9" hidden="1"/>
    <cellStyle name="Followed Hyperlink" xfId="50324" builtinId="9" hidden="1"/>
    <cellStyle name="Followed Hyperlink" xfId="50342" builtinId="9" hidden="1"/>
    <cellStyle name="Followed Hyperlink" xfId="50341" builtinId="9" hidden="1"/>
    <cellStyle name="Followed Hyperlink" xfId="50340" builtinId="9" hidden="1"/>
    <cellStyle name="Followed Hyperlink" xfId="50339" builtinId="9" hidden="1"/>
    <cellStyle name="Followed Hyperlink" xfId="50343" builtinId="9" hidden="1"/>
    <cellStyle name="Followed Hyperlink" xfId="50349" builtinId="9" hidden="1"/>
    <cellStyle name="Followed Hyperlink" xfId="50348" builtinId="9" hidden="1"/>
    <cellStyle name="Followed Hyperlink" xfId="50346" builtinId="9" hidden="1"/>
    <cellStyle name="Followed Hyperlink" xfId="50344" builtinId="9" hidden="1"/>
    <cellStyle name="Followed Hyperlink" xfId="50368" builtinId="9" hidden="1"/>
    <cellStyle name="Followed Hyperlink" xfId="50364" builtinId="9" hidden="1"/>
    <cellStyle name="Followed Hyperlink" xfId="50360" builtinId="9" hidden="1"/>
    <cellStyle name="Followed Hyperlink" xfId="50356" builtinId="9" hidden="1"/>
    <cellStyle name="Followed Hyperlink" xfId="50352" builtinId="9" hidden="1"/>
    <cellStyle name="Followed Hyperlink" xfId="50130" builtinId="9" hidden="1"/>
    <cellStyle name="Followed Hyperlink" xfId="50371" builtinId="9" hidden="1"/>
    <cellStyle name="Followed Hyperlink" xfId="50367" builtinId="9" hidden="1"/>
    <cellStyle name="Followed Hyperlink" xfId="50363" builtinId="9" hidden="1"/>
    <cellStyle name="Followed Hyperlink" xfId="50359" builtinId="9" hidden="1"/>
    <cellStyle name="Followed Hyperlink" xfId="50355" builtinId="9" hidden="1"/>
    <cellStyle name="Followed Hyperlink" xfId="50351" builtinId="9" hidden="1"/>
    <cellStyle name="Followed Hyperlink" xfId="50370" builtinId="9" hidden="1"/>
    <cellStyle name="Followed Hyperlink" xfId="50366" builtinId="9" hidden="1"/>
    <cellStyle name="Followed Hyperlink" xfId="50362" builtinId="9" hidden="1"/>
    <cellStyle name="Followed Hyperlink" xfId="50358" builtinId="9" hidden="1"/>
    <cellStyle name="Followed Hyperlink" xfId="50354" builtinId="9" hidden="1"/>
    <cellStyle name="Followed Hyperlink" xfId="50374" builtinId="9" hidden="1"/>
    <cellStyle name="Followed Hyperlink" xfId="50124" builtinId="9" hidden="1"/>
    <cellStyle name="Followed Hyperlink" xfId="50369" builtinId="9" hidden="1"/>
    <cellStyle name="Followed Hyperlink" xfId="50365" builtinId="9" hidden="1"/>
    <cellStyle name="Followed Hyperlink" xfId="50361" builtinId="9" hidden="1"/>
    <cellStyle name="Followed Hyperlink" xfId="50357" builtinId="9" hidden="1"/>
    <cellStyle name="Followed Hyperlink" xfId="50353" builtinId="9" hidden="1"/>
    <cellStyle name="Followed Hyperlink" xfId="50350" builtinId="9" hidden="1"/>
    <cellStyle name="Followed Hyperlink" xfId="50375" builtinId="9" hidden="1"/>
    <cellStyle name="Followed Hyperlink" xfId="50376" builtinId="9" hidden="1"/>
    <cellStyle name="Followed Hyperlink" xfId="50377" builtinId="9" hidden="1"/>
    <cellStyle name="Followed Hyperlink" xfId="50378" builtinId="9" hidden="1"/>
    <cellStyle name="Followed Hyperlink" xfId="50379" builtinId="9" hidden="1"/>
    <cellStyle name="Followed Hyperlink" xfId="50380" builtinId="9" hidden="1"/>
    <cellStyle name="Followed Hyperlink" xfId="50381" builtinId="9" hidden="1"/>
    <cellStyle name="Followed Hyperlink" xfId="50382" builtinId="9" hidden="1"/>
    <cellStyle name="Followed Hyperlink" xfId="50383" builtinId="9" hidden="1"/>
    <cellStyle name="Followed Hyperlink" xfId="50384" builtinId="9" hidden="1"/>
    <cellStyle name="Followed Hyperlink" xfId="50385" builtinId="9" hidden="1"/>
    <cellStyle name="Followed Hyperlink" xfId="50386" builtinId="9" hidden="1"/>
    <cellStyle name="Followed Hyperlink" xfId="50387" builtinId="9" hidden="1"/>
    <cellStyle name="Followed Hyperlink" xfId="50388" builtinId="9" hidden="1"/>
    <cellStyle name="Followed Hyperlink" xfId="50389" builtinId="9" hidden="1"/>
    <cellStyle name="Followed Hyperlink" xfId="50390" builtinId="9" hidden="1"/>
    <cellStyle name="Followed Hyperlink" xfId="50391" builtinId="9" hidden="1"/>
    <cellStyle name="Followed Hyperlink" xfId="50392" builtinId="9" hidden="1"/>
    <cellStyle name="Followed Hyperlink" xfId="50393" builtinId="9" hidden="1"/>
    <cellStyle name="Followed Hyperlink" xfId="50394" builtinId="9" hidden="1"/>
    <cellStyle name="Followed Hyperlink" xfId="50395" builtinId="9" hidden="1"/>
    <cellStyle name="Followed Hyperlink" xfId="50396" builtinId="9" hidden="1"/>
    <cellStyle name="Followed Hyperlink" xfId="50397" builtinId="9" hidden="1"/>
    <cellStyle name="Followed Hyperlink" xfId="50398" builtinId="9" hidden="1"/>
    <cellStyle name="Followed Hyperlink" xfId="50399" builtinId="9" hidden="1"/>
    <cellStyle name="Followed Hyperlink" xfId="50400" builtinId="9" hidden="1"/>
    <cellStyle name="Followed Hyperlink" xfId="50401" builtinId="9" hidden="1"/>
    <cellStyle name="Followed Hyperlink" xfId="50402" builtinId="9" hidden="1"/>
    <cellStyle name="Followed Hyperlink" xfId="50403" builtinId="9" hidden="1"/>
    <cellStyle name="Followed Hyperlink" xfId="50404" builtinId="9" hidden="1"/>
    <cellStyle name="Followed Hyperlink" xfId="50405" builtinId="9" hidden="1"/>
    <cellStyle name="Followed Hyperlink" xfId="50409" builtinId="9" hidden="1"/>
    <cellStyle name="Followed Hyperlink" xfId="50410" builtinId="9" hidden="1"/>
    <cellStyle name="Followed Hyperlink" xfId="50411" builtinId="9" hidden="1"/>
    <cellStyle name="Followed Hyperlink" xfId="50412" builtinId="9" hidden="1"/>
    <cellStyle name="Followed Hyperlink" xfId="50413" builtinId="9" hidden="1"/>
    <cellStyle name="Followed Hyperlink" xfId="50414" builtinId="9" hidden="1"/>
    <cellStyle name="Followed Hyperlink" xfId="50415" builtinId="9" hidden="1"/>
    <cellStyle name="Followed Hyperlink" xfId="50416" builtinId="9" hidden="1"/>
    <cellStyle name="Followed Hyperlink" xfId="50417" builtinId="9" hidden="1"/>
    <cellStyle name="Followed Hyperlink" xfId="50418" builtinId="9" hidden="1"/>
    <cellStyle name="Followed Hyperlink" xfId="50419" builtinId="9" hidden="1"/>
    <cellStyle name="Followed Hyperlink" xfId="50420" builtinId="9" hidden="1"/>
    <cellStyle name="Followed Hyperlink" xfId="50421" builtinId="9" hidden="1"/>
    <cellStyle name="Followed Hyperlink" xfId="50422" builtinId="9" hidden="1"/>
    <cellStyle name="Followed Hyperlink" xfId="50423" builtinId="9" hidden="1"/>
    <cellStyle name="Followed Hyperlink" xfId="50424" builtinId="9" hidden="1"/>
    <cellStyle name="Followed Hyperlink" xfId="50425" builtinId="9" hidden="1"/>
    <cellStyle name="Followed Hyperlink" xfId="50426" builtinId="9" hidden="1"/>
    <cellStyle name="Followed Hyperlink" xfId="50427" builtinId="9" hidden="1"/>
    <cellStyle name="Followed Hyperlink" xfId="50428" builtinId="9" hidden="1"/>
    <cellStyle name="Followed Hyperlink" xfId="50429" builtinId="9" hidden="1"/>
    <cellStyle name="Followed Hyperlink" xfId="50430" builtinId="9" hidden="1"/>
    <cellStyle name="Followed Hyperlink" xfId="50431" builtinId="9" hidden="1"/>
    <cellStyle name="Followed Hyperlink" xfId="50432" builtinId="9" hidden="1"/>
    <cellStyle name="Followed Hyperlink" xfId="50433" builtinId="9" hidden="1"/>
    <cellStyle name="Followed Hyperlink" xfId="50434" builtinId="9" hidden="1"/>
    <cellStyle name="Followed Hyperlink" xfId="50435" builtinId="9" hidden="1"/>
    <cellStyle name="Followed Hyperlink" xfId="50436" builtinId="9" hidden="1"/>
    <cellStyle name="Followed Hyperlink" xfId="50437" builtinId="9" hidden="1"/>
    <cellStyle name="Followed Hyperlink" xfId="50438" builtinId="9" hidden="1"/>
    <cellStyle name="Followed Hyperlink" xfId="50439" builtinId="9" hidden="1"/>
    <cellStyle name="Followed Hyperlink" xfId="50440" builtinId="9" hidden="1"/>
    <cellStyle name="Followed Hyperlink" xfId="50441" builtinId="9" hidden="1"/>
    <cellStyle name="Followed Hyperlink" xfId="50442" builtinId="9" hidden="1"/>
    <cellStyle name="Followed Hyperlink" xfId="50443" builtinId="9" hidden="1"/>
    <cellStyle name="Followed Hyperlink" xfId="50444" builtinId="9" hidden="1"/>
    <cellStyle name="Followed Hyperlink" xfId="50445" builtinId="9" hidden="1"/>
    <cellStyle name="Followed Hyperlink" xfId="50446" builtinId="9" hidden="1"/>
    <cellStyle name="Followed Hyperlink" xfId="50447" builtinId="9" hidden="1"/>
    <cellStyle name="Followed Hyperlink" xfId="50448" builtinId="9" hidden="1"/>
    <cellStyle name="Followed Hyperlink" xfId="50449" builtinId="9" hidden="1"/>
    <cellStyle name="Followed Hyperlink" xfId="50450" builtinId="9" hidden="1"/>
    <cellStyle name="Followed Hyperlink" xfId="50451" builtinId="9" hidden="1"/>
    <cellStyle name="Followed Hyperlink" xfId="50452" builtinId="9" hidden="1"/>
    <cellStyle name="Followed Hyperlink" xfId="50453" builtinId="9" hidden="1"/>
    <cellStyle name="Followed Hyperlink" xfId="50454" builtinId="9" hidden="1"/>
    <cellStyle name="Followed Hyperlink" xfId="50455" builtinId="9" hidden="1"/>
    <cellStyle name="Followed Hyperlink" xfId="50456" builtinId="9" hidden="1"/>
    <cellStyle name="Followed Hyperlink" xfId="50457" builtinId="9" hidden="1"/>
    <cellStyle name="Followed Hyperlink" xfId="50458" builtinId="9" hidden="1"/>
    <cellStyle name="Followed Hyperlink" xfId="50459" builtinId="9" hidden="1"/>
    <cellStyle name="Followed Hyperlink" xfId="50460" builtinId="9" hidden="1"/>
    <cellStyle name="Followed Hyperlink" xfId="50461" builtinId="9" hidden="1"/>
    <cellStyle name="Followed Hyperlink" xfId="50462" builtinId="9" hidden="1"/>
    <cellStyle name="Followed Hyperlink" xfId="50463" builtinId="9" hidden="1"/>
    <cellStyle name="Followed Hyperlink" xfId="50464" builtinId="9" hidden="1"/>
    <cellStyle name="Followed Hyperlink" xfId="50465" builtinId="9" hidden="1"/>
    <cellStyle name="Followed Hyperlink" xfId="50466" builtinId="9" hidden="1"/>
    <cellStyle name="Followed Hyperlink" xfId="50467" builtinId="9" hidden="1"/>
    <cellStyle name="Followed Hyperlink" xfId="50468" builtinId="9" hidden="1"/>
    <cellStyle name="Followed Hyperlink" xfId="50469" builtinId="9" hidden="1"/>
    <cellStyle name="Followed Hyperlink" xfId="50470" builtinId="9" hidden="1"/>
    <cellStyle name="Followed Hyperlink" xfId="50471" builtinId="9" hidden="1"/>
    <cellStyle name="Followed Hyperlink" xfId="50472" builtinId="9" hidden="1"/>
    <cellStyle name="Followed Hyperlink" xfId="50473" builtinId="9" hidden="1"/>
    <cellStyle name="Followed Hyperlink" xfId="50474" builtinId="9" hidden="1"/>
    <cellStyle name="Followed Hyperlink" xfId="50475" builtinId="9" hidden="1"/>
    <cellStyle name="Followed Hyperlink" xfId="50476" builtinId="9" hidden="1"/>
    <cellStyle name="Followed Hyperlink" xfId="50477" builtinId="9" hidden="1"/>
    <cellStyle name="Followed Hyperlink" xfId="50478" builtinId="9" hidden="1"/>
    <cellStyle name="Followed Hyperlink" xfId="50479" builtinId="9" hidden="1"/>
    <cellStyle name="Followed Hyperlink" xfId="50480" builtinId="9" hidden="1"/>
    <cellStyle name="Followed Hyperlink" xfId="50648" builtinId="9" hidden="1"/>
    <cellStyle name="Followed Hyperlink" xfId="50649" builtinId="9" hidden="1"/>
    <cellStyle name="Followed Hyperlink" xfId="50650" builtinId="9" hidden="1"/>
    <cellStyle name="Followed Hyperlink" xfId="50651" builtinId="9" hidden="1"/>
    <cellStyle name="Followed Hyperlink" xfId="50652" builtinId="9" hidden="1"/>
    <cellStyle name="Followed Hyperlink" xfId="50653" builtinId="9" hidden="1"/>
    <cellStyle name="Followed Hyperlink" xfId="50654" builtinId="9" hidden="1"/>
    <cellStyle name="Followed Hyperlink" xfId="50655" builtinId="9" hidden="1"/>
    <cellStyle name="Followed Hyperlink" xfId="50656" builtinId="9" hidden="1"/>
    <cellStyle name="Followed Hyperlink" xfId="50657" builtinId="9" hidden="1"/>
    <cellStyle name="Followed Hyperlink" xfId="50658" builtinId="9" hidden="1"/>
    <cellStyle name="Followed Hyperlink" xfId="50659" builtinId="9" hidden="1"/>
    <cellStyle name="Followed Hyperlink" xfId="50660" builtinId="9" hidden="1"/>
    <cellStyle name="Followed Hyperlink" xfId="50661" builtinId="9" hidden="1"/>
    <cellStyle name="Followed Hyperlink" xfId="50662" builtinId="9" hidden="1"/>
    <cellStyle name="Followed Hyperlink" xfId="50663" builtinId="9" hidden="1"/>
    <cellStyle name="Followed Hyperlink" xfId="50664" builtinId="9" hidden="1"/>
    <cellStyle name="Followed Hyperlink" xfId="50665" builtinId="9" hidden="1"/>
    <cellStyle name="Followed Hyperlink" xfId="50666" builtinId="9" hidden="1"/>
    <cellStyle name="Followed Hyperlink" xfId="50667" builtinId="9" hidden="1"/>
    <cellStyle name="Followed Hyperlink" xfId="50668" builtinId="9" hidden="1"/>
    <cellStyle name="Followed Hyperlink" xfId="50669" builtinId="9" hidden="1"/>
    <cellStyle name="Followed Hyperlink" xfId="50670" builtinId="9" hidden="1"/>
    <cellStyle name="Followed Hyperlink" xfId="50671" builtinId="9" hidden="1"/>
    <cellStyle name="Followed Hyperlink" xfId="50672" builtinId="9" hidden="1"/>
    <cellStyle name="Followed Hyperlink" xfId="50673" builtinId="9" hidden="1"/>
    <cellStyle name="Followed Hyperlink" xfId="50674" builtinId="9" hidden="1"/>
    <cellStyle name="Followed Hyperlink" xfId="50675" builtinId="9" hidden="1"/>
    <cellStyle name="Followed Hyperlink" xfId="50676" builtinId="9" hidden="1"/>
    <cellStyle name="Followed Hyperlink" xfId="50677" builtinId="9" hidden="1"/>
    <cellStyle name="Followed Hyperlink" xfId="50678" builtinId="9" hidden="1"/>
    <cellStyle name="Followed Hyperlink" xfId="50679" builtinId="9" hidden="1"/>
    <cellStyle name="Followed Hyperlink" xfId="50680" builtinId="9" hidden="1"/>
    <cellStyle name="Followed Hyperlink" xfId="50681" builtinId="9" hidden="1"/>
    <cellStyle name="Followed Hyperlink" xfId="50682" builtinId="9" hidden="1"/>
    <cellStyle name="Followed Hyperlink" xfId="50683" builtinId="9" hidden="1"/>
    <cellStyle name="Followed Hyperlink" xfId="50684" builtinId="9" hidden="1"/>
    <cellStyle name="Followed Hyperlink" xfId="50685" builtinId="9" hidden="1"/>
    <cellStyle name="Followed Hyperlink" xfId="50686" builtinId="9" hidden="1"/>
    <cellStyle name="Followed Hyperlink" xfId="50687" builtinId="9" hidden="1"/>
    <cellStyle name="Followed Hyperlink" xfId="50688" builtinId="9" hidden="1"/>
    <cellStyle name="Followed Hyperlink" xfId="50689" builtinId="9" hidden="1"/>
    <cellStyle name="Followed Hyperlink" xfId="50690" builtinId="9" hidden="1"/>
    <cellStyle name="Followed Hyperlink" xfId="50691" builtinId="9" hidden="1"/>
    <cellStyle name="Followed Hyperlink" xfId="50692" builtinId="9" hidden="1"/>
    <cellStyle name="Followed Hyperlink" xfId="50693" builtinId="9" hidden="1"/>
    <cellStyle name="Followed Hyperlink" xfId="50694" builtinId="9" hidden="1"/>
    <cellStyle name="Followed Hyperlink" xfId="50695" builtinId="9" hidden="1"/>
    <cellStyle name="Followed Hyperlink" xfId="50696" builtinId="9" hidden="1"/>
    <cellStyle name="Followed Hyperlink" xfId="50697" builtinId="9" hidden="1"/>
    <cellStyle name="Followed Hyperlink" xfId="50698" builtinId="9" hidden="1"/>
    <cellStyle name="Followed Hyperlink" xfId="50699" builtinId="9" hidden="1"/>
    <cellStyle name="Followed Hyperlink" xfId="50700" builtinId="9" hidden="1"/>
    <cellStyle name="Followed Hyperlink" xfId="50701" builtinId="9" hidden="1"/>
    <cellStyle name="Followed Hyperlink" xfId="50702" builtinId="9" hidden="1"/>
    <cellStyle name="Followed Hyperlink" xfId="50703" builtinId="9" hidden="1"/>
    <cellStyle name="Followed Hyperlink" xfId="50704" builtinId="9" hidden="1"/>
    <cellStyle name="Followed Hyperlink" xfId="50705" builtinId="9" hidden="1"/>
    <cellStyle name="Followed Hyperlink" xfId="50706" builtinId="9" hidden="1"/>
    <cellStyle name="Followed Hyperlink" xfId="50707" builtinId="9" hidden="1"/>
    <cellStyle name="Followed Hyperlink" xfId="50708" builtinId="9" hidden="1"/>
    <cellStyle name="Followed Hyperlink" xfId="50709" builtinId="9" hidden="1"/>
    <cellStyle name="Followed Hyperlink" xfId="50710" builtinId="9" hidden="1"/>
    <cellStyle name="Followed Hyperlink" xfId="50711" builtinId="9" hidden="1"/>
    <cellStyle name="Followed Hyperlink" xfId="50712" builtinId="9" hidden="1"/>
    <cellStyle name="Followed Hyperlink" xfId="50713" builtinId="9" hidden="1"/>
    <cellStyle name="Followed Hyperlink" xfId="50714" builtinId="9" hidden="1"/>
    <cellStyle name="Followed Hyperlink" xfId="50715" builtinId="9" hidden="1"/>
    <cellStyle name="Followed Hyperlink" xfId="50716" builtinId="9" hidden="1"/>
    <cellStyle name="Followed Hyperlink" xfId="50717" builtinId="9" hidden="1"/>
    <cellStyle name="Followed Hyperlink" xfId="50718" builtinId="9" hidden="1"/>
    <cellStyle name="Followed Hyperlink" xfId="50719" builtinId="9" hidden="1"/>
    <cellStyle name="Followed Hyperlink" xfId="50733" builtinId="9" hidden="1"/>
    <cellStyle name="Followed Hyperlink" xfId="50734" builtinId="9" hidden="1"/>
    <cellStyle name="Followed Hyperlink" xfId="50735" builtinId="9" hidden="1"/>
    <cellStyle name="Followed Hyperlink" xfId="50736" builtinId="9" hidden="1"/>
    <cellStyle name="Followed Hyperlink" xfId="50737" builtinId="9" hidden="1"/>
    <cellStyle name="Followed Hyperlink" xfId="50738" builtinId="9" hidden="1"/>
    <cellStyle name="Followed Hyperlink" xfId="50739" builtinId="9" hidden="1"/>
    <cellStyle name="Followed Hyperlink" xfId="50740" builtinId="9" hidden="1"/>
    <cellStyle name="Followed Hyperlink" xfId="50741" builtinId="9" hidden="1"/>
    <cellStyle name="Followed Hyperlink" xfId="50742" builtinId="9" hidden="1"/>
    <cellStyle name="Followed Hyperlink" xfId="50743" builtinId="9" hidden="1"/>
    <cellStyle name="Followed Hyperlink" xfId="50744" builtinId="9" hidden="1"/>
    <cellStyle name="Followed Hyperlink" xfId="50745" builtinId="9" hidden="1"/>
    <cellStyle name="Followed Hyperlink" xfId="50746" builtinId="9" hidden="1"/>
    <cellStyle name="Followed Hyperlink" xfId="50747" builtinId="9" hidden="1"/>
    <cellStyle name="Followed Hyperlink" xfId="50748" builtinId="9" hidden="1"/>
    <cellStyle name="Followed Hyperlink" xfId="50749" builtinId="9" hidden="1"/>
    <cellStyle name="Followed Hyperlink" xfId="50750" builtinId="9" hidden="1"/>
    <cellStyle name="Followed Hyperlink" xfId="50751" builtinId="9" hidden="1"/>
    <cellStyle name="Followed Hyperlink" xfId="50752" builtinId="9" hidden="1"/>
    <cellStyle name="Followed Hyperlink" xfId="50753" builtinId="9" hidden="1"/>
    <cellStyle name="Followed Hyperlink" xfId="50754" builtinId="9" hidden="1"/>
    <cellStyle name="Followed Hyperlink" xfId="50755" builtinId="9" hidden="1"/>
    <cellStyle name="Followed Hyperlink" xfId="50756" builtinId="9" hidden="1"/>
    <cellStyle name="Followed Hyperlink" xfId="50757" builtinId="9" hidden="1"/>
    <cellStyle name="Followed Hyperlink" xfId="50758" builtinId="9" hidden="1"/>
    <cellStyle name="Followed Hyperlink" xfId="50759" builtinId="9" hidden="1"/>
    <cellStyle name="Followed Hyperlink" xfId="50760" builtinId="9" hidden="1"/>
    <cellStyle name="Followed Hyperlink" xfId="50761" builtinId="9" hidden="1"/>
    <cellStyle name="Followed Hyperlink" xfId="50762" builtinId="9" hidden="1"/>
    <cellStyle name="Followed Hyperlink" xfId="50763" builtinId="9" hidden="1"/>
    <cellStyle name="Followed Hyperlink" xfId="50764" builtinId="9" hidden="1"/>
    <cellStyle name="Followed Hyperlink" xfId="50765" builtinId="9" hidden="1"/>
    <cellStyle name="Followed Hyperlink" xfId="50766" builtinId="9" hidden="1"/>
    <cellStyle name="Followed Hyperlink" xfId="50767" builtinId="9" hidden="1"/>
    <cellStyle name="Followed Hyperlink" xfId="50768" builtinId="9" hidden="1"/>
    <cellStyle name="Followed Hyperlink" xfId="50769" builtinId="9" hidden="1"/>
    <cellStyle name="Followed Hyperlink" xfId="50770" builtinId="9" hidden="1"/>
    <cellStyle name="Followed Hyperlink" xfId="50771" builtinId="9" hidden="1"/>
    <cellStyle name="Followed Hyperlink" xfId="50772" builtinId="9" hidden="1"/>
    <cellStyle name="Followed Hyperlink" xfId="50773" builtinId="9" hidden="1"/>
    <cellStyle name="Followed Hyperlink" xfId="50774" builtinId="9" hidden="1"/>
    <cellStyle name="Followed Hyperlink" xfId="50775" builtinId="9" hidden="1"/>
    <cellStyle name="Followed Hyperlink" xfId="50776" builtinId="9" hidden="1"/>
    <cellStyle name="Followed Hyperlink" xfId="50777" builtinId="9" hidden="1"/>
    <cellStyle name="Followed Hyperlink" xfId="50778" builtinId="9" hidden="1"/>
    <cellStyle name="Followed Hyperlink" xfId="50779" builtinId="9" hidden="1"/>
    <cellStyle name="Followed Hyperlink" xfId="50780" builtinId="9" hidden="1"/>
    <cellStyle name="Followed Hyperlink" xfId="50781" builtinId="9" hidden="1"/>
    <cellStyle name="Followed Hyperlink" xfId="50782" builtinId="9" hidden="1"/>
    <cellStyle name="Followed Hyperlink" xfId="50783" builtinId="9" hidden="1"/>
    <cellStyle name="Followed Hyperlink" xfId="50784" builtinId="9" hidden="1"/>
    <cellStyle name="Followed Hyperlink" xfId="50785" builtinId="9" hidden="1"/>
    <cellStyle name="Followed Hyperlink" xfId="50786" builtinId="9" hidden="1"/>
    <cellStyle name="Followed Hyperlink" xfId="50787" builtinId="9" hidden="1"/>
    <cellStyle name="Followed Hyperlink" xfId="50788" builtinId="9" hidden="1"/>
    <cellStyle name="Followed Hyperlink" xfId="50789" builtinId="9" hidden="1"/>
    <cellStyle name="Followed Hyperlink" xfId="50790" builtinId="9" hidden="1"/>
    <cellStyle name="Followed Hyperlink" xfId="50792" builtinId="9" hidden="1"/>
    <cellStyle name="Followed Hyperlink" xfId="50793" builtinId="9" hidden="1"/>
    <cellStyle name="Followed Hyperlink" xfId="50794" builtinId="9" hidden="1"/>
    <cellStyle name="Followed Hyperlink" xfId="50795" builtinId="9" hidden="1"/>
    <cellStyle name="Followed Hyperlink" xfId="50796" builtinId="9" hidden="1"/>
    <cellStyle name="Followed Hyperlink" xfId="50797" builtinId="9" hidden="1"/>
    <cellStyle name="Followed Hyperlink" xfId="50798" builtinId="9" hidden="1"/>
    <cellStyle name="Followed Hyperlink" xfId="50799" builtinId="9" hidden="1"/>
    <cellStyle name="Followed Hyperlink" xfId="50800" builtinId="9" hidden="1"/>
    <cellStyle name="Followed Hyperlink" xfId="50801" builtinId="9" hidden="1"/>
    <cellStyle name="Followed Hyperlink" xfId="50802" builtinId="9" hidden="1"/>
    <cellStyle name="Followed Hyperlink" xfId="50803" builtinId="9" hidden="1"/>
    <cellStyle name="Followed Hyperlink" xfId="50804" builtinId="9" hidden="1"/>
    <cellStyle name="Followed Hyperlink" xfId="50805" builtinId="9" hidden="1"/>
    <cellStyle name="Followed Hyperlink" xfId="50821" builtinId="9" hidden="1"/>
    <cellStyle name="Followed Hyperlink" xfId="50845" builtinId="9" hidden="1"/>
    <cellStyle name="Followed Hyperlink" xfId="50846" builtinId="9" hidden="1"/>
    <cellStyle name="Followed Hyperlink" xfId="50847" builtinId="9" hidden="1"/>
    <cellStyle name="Followed Hyperlink" xfId="50848" builtinId="9" hidden="1"/>
    <cellStyle name="Followed Hyperlink" xfId="50849" builtinId="9" hidden="1"/>
    <cellStyle name="Followed Hyperlink" xfId="50850" builtinId="9" hidden="1"/>
    <cellStyle name="Followed Hyperlink" xfId="50851" builtinId="9" hidden="1"/>
    <cellStyle name="Followed Hyperlink" xfId="50852" builtinId="9" hidden="1"/>
    <cellStyle name="Followed Hyperlink" xfId="50853" builtinId="9" hidden="1"/>
    <cellStyle name="Followed Hyperlink" xfId="50854" builtinId="9" hidden="1"/>
    <cellStyle name="Followed Hyperlink" xfId="50855" builtinId="9" hidden="1"/>
    <cellStyle name="Followed Hyperlink" xfId="50856" builtinId="9" hidden="1"/>
    <cellStyle name="Followed Hyperlink" xfId="50857" builtinId="9" hidden="1"/>
    <cellStyle name="Followed Hyperlink" xfId="50858" builtinId="9" hidden="1"/>
    <cellStyle name="Followed Hyperlink" xfId="50859" builtinId="9" hidden="1"/>
    <cellStyle name="Followed Hyperlink" xfId="50860" builtinId="9" hidden="1"/>
    <cellStyle name="Followed Hyperlink" xfId="50861" builtinId="9" hidden="1"/>
    <cellStyle name="Followed Hyperlink" xfId="50862" builtinId="9" hidden="1"/>
    <cellStyle name="Followed Hyperlink" xfId="50863" builtinId="9" hidden="1"/>
    <cellStyle name="Followed Hyperlink" xfId="50864" builtinId="9" hidden="1"/>
    <cellStyle name="Followed Hyperlink" xfId="50865" builtinId="9" hidden="1"/>
    <cellStyle name="Followed Hyperlink" xfId="50866" builtinId="9" hidden="1"/>
    <cellStyle name="Followed Hyperlink" xfId="50867" builtinId="9" hidden="1"/>
    <cellStyle name="Followed Hyperlink" xfId="50868" builtinId="9" hidden="1"/>
    <cellStyle name="Followed Hyperlink" xfId="50869" builtinId="9" hidden="1"/>
    <cellStyle name="Followed Hyperlink" xfId="50870" builtinId="9" hidden="1"/>
    <cellStyle name="Followed Hyperlink" xfId="50871" builtinId="9" hidden="1"/>
    <cellStyle name="Followed Hyperlink" xfId="50872" builtinId="9" hidden="1"/>
    <cellStyle name="Followed Hyperlink" xfId="50873" builtinId="9" hidden="1"/>
    <cellStyle name="Followed Hyperlink" xfId="50874" builtinId="9" hidden="1"/>
    <cellStyle name="Followed Hyperlink" xfId="50875" builtinId="9" hidden="1"/>
    <cellStyle name="Followed Hyperlink" xfId="50876" builtinId="9" hidden="1"/>
    <cellStyle name="Followed Hyperlink" xfId="50877" builtinId="9" hidden="1"/>
    <cellStyle name="Followed Hyperlink" xfId="50878" builtinId="9" hidden="1"/>
    <cellStyle name="Followed Hyperlink" xfId="50879" builtinId="9" hidden="1"/>
    <cellStyle name="Followed Hyperlink" xfId="50880" builtinId="9" hidden="1"/>
    <cellStyle name="Followed Hyperlink" xfId="50881" builtinId="9" hidden="1"/>
    <cellStyle name="Followed Hyperlink" xfId="50882" builtinId="9" hidden="1"/>
    <cellStyle name="Followed Hyperlink" xfId="50883" builtinId="9" hidden="1"/>
    <cellStyle name="Followed Hyperlink" xfId="50884" builtinId="9" hidden="1"/>
    <cellStyle name="Followed Hyperlink" xfId="50885" builtinId="9" hidden="1"/>
    <cellStyle name="Followed Hyperlink" xfId="50886" builtinId="9" hidden="1"/>
    <cellStyle name="Followed Hyperlink" xfId="50887" builtinId="9" hidden="1"/>
    <cellStyle name="Followed Hyperlink" xfId="50888" builtinId="9" hidden="1"/>
    <cellStyle name="Followed Hyperlink" xfId="50889" builtinId="9" hidden="1"/>
    <cellStyle name="Followed Hyperlink" xfId="50890" builtinId="9" hidden="1"/>
    <cellStyle name="Followed Hyperlink" xfId="50891" builtinId="9" hidden="1"/>
    <cellStyle name="Followed Hyperlink" xfId="50892" builtinId="9" hidden="1"/>
    <cellStyle name="Followed Hyperlink" xfId="50893" builtinId="9" hidden="1"/>
    <cellStyle name="Followed Hyperlink" xfId="50894" builtinId="9" hidden="1"/>
    <cellStyle name="Followed Hyperlink" xfId="50895" builtinId="9" hidden="1"/>
    <cellStyle name="Followed Hyperlink" xfId="50896" builtinId="9" hidden="1"/>
    <cellStyle name="Followed Hyperlink" xfId="50897" builtinId="9" hidden="1"/>
    <cellStyle name="Followed Hyperlink" xfId="50898" builtinId="9" hidden="1"/>
    <cellStyle name="Followed Hyperlink" xfId="50899" builtinId="9" hidden="1"/>
    <cellStyle name="Followed Hyperlink" xfId="50900" builtinId="9" hidden="1"/>
    <cellStyle name="Followed Hyperlink" xfId="50901" builtinId="9" hidden="1"/>
    <cellStyle name="Followed Hyperlink" xfId="50902" builtinId="9" hidden="1"/>
    <cellStyle name="Followed Hyperlink" xfId="50903" builtinId="9" hidden="1"/>
    <cellStyle name="Followed Hyperlink" xfId="50904" builtinId="9" hidden="1"/>
    <cellStyle name="Followed Hyperlink" xfId="50905" builtinId="9" hidden="1"/>
    <cellStyle name="Followed Hyperlink" xfId="50906" builtinId="9" hidden="1"/>
    <cellStyle name="Followed Hyperlink" xfId="50907" builtinId="9" hidden="1"/>
    <cellStyle name="Followed Hyperlink" xfId="50908" builtinId="9" hidden="1"/>
    <cellStyle name="Followed Hyperlink" xfId="50909" builtinId="9" hidden="1"/>
    <cellStyle name="Followed Hyperlink" xfId="50910" builtinId="9" hidden="1"/>
    <cellStyle name="Followed Hyperlink" xfId="50911" builtinId="9" hidden="1"/>
    <cellStyle name="Followed Hyperlink" xfId="50912" builtinId="9" hidden="1"/>
    <cellStyle name="Followed Hyperlink" xfId="50913" builtinId="9" hidden="1"/>
    <cellStyle name="Followed Hyperlink" xfId="50914" builtinId="9" hidden="1"/>
    <cellStyle name="Followed Hyperlink" xfId="50915" builtinId="9" hidden="1"/>
    <cellStyle name="Followed Hyperlink" xfId="50916" builtinId="9" hidden="1"/>
    <cellStyle name="Followed Hyperlink" xfId="50917" builtinId="9" hidden="1"/>
    <cellStyle name="Followed Hyperlink" xfId="50918" builtinId="9" hidden="1"/>
    <cellStyle name="Followed Hyperlink" xfId="50919" builtinId="9" hidden="1"/>
    <cellStyle name="Followed Hyperlink" xfId="50920" builtinId="9" hidden="1"/>
    <cellStyle name="Followed Hyperlink" xfId="50921" builtinId="9" hidden="1"/>
    <cellStyle name="Followed Hyperlink" xfId="50922" builtinId="9" hidden="1"/>
    <cellStyle name="Followed Hyperlink" xfId="50923" builtinId="9" hidden="1"/>
    <cellStyle name="Followed Hyperlink" xfId="50924" builtinId="9" hidden="1"/>
    <cellStyle name="Followed Hyperlink" xfId="50925" builtinId="9" hidden="1"/>
    <cellStyle name="Followed Hyperlink" xfId="50926" builtinId="9" hidden="1"/>
    <cellStyle name="Followed Hyperlink" xfId="50927" builtinId="9" hidden="1"/>
    <cellStyle name="Followed Hyperlink" xfId="50928" builtinId="9" hidden="1"/>
    <cellStyle name="Followed Hyperlink" xfId="50929" builtinId="9" hidden="1"/>
    <cellStyle name="Followed Hyperlink" xfId="50930" builtinId="9" hidden="1"/>
    <cellStyle name="Followed Hyperlink" xfId="50931" builtinId="9" hidden="1"/>
    <cellStyle name="Followed Hyperlink" xfId="50932" builtinId="9" hidden="1"/>
    <cellStyle name="Followed Hyperlink" xfId="50933" builtinId="9" hidden="1"/>
    <cellStyle name="Followed Hyperlink" xfId="50934" builtinId="9" hidden="1"/>
    <cellStyle name="Followed Hyperlink" xfId="50935" builtinId="9" hidden="1"/>
    <cellStyle name="Followed Hyperlink" xfId="50936" builtinId="9" hidden="1"/>
    <cellStyle name="Followed Hyperlink" xfId="50937" builtinId="9" hidden="1"/>
    <cellStyle name="Followed Hyperlink" xfId="50938" builtinId="9" hidden="1"/>
    <cellStyle name="Followed Hyperlink" xfId="50939" builtinId="9" hidden="1"/>
    <cellStyle name="Followed Hyperlink" xfId="50940" builtinId="9" hidden="1"/>
    <cellStyle name="Followed Hyperlink" xfId="50941" builtinId="9" hidden="1"/>
    <cellStyle name="Followed Hyperlink" xfId="50942" builtinId="9" hidden="1"/>
    <cellStyle name="Followed Hyperlink" xfId="50943" builtinId="9" hidden="1"/>
    <cellStyle name="Followed Hyperlink" xfId="50944" builtinId="9" hidden="1"/>
    <cellStyle name="Followed Hyperlink" xfId="50945" builtinId="9" hidden="1"/>
    <cellStyle name="Followed Hyperlink" xfId="50946" builtinId="9" hidden="1"/>
    <cellStyle name="Followed Hyperlink" xfId="50947" builtinId="9" hidden="1"/>
    <cellStyle name="Followed Hyperlink" xfId="50948" builtinId="9" hidden="1"/>
    <cellStyle name="Followed Hyperlink" xfId="50949" builtinId="9" hidden="1"/>
    <cellStyle name="Followed Hyperlink" xfId="50950" builtinId="9" hidden="1"/>
    <cellStyle name="Followed Hyperlink" xfId="50951" builtinId="9" hidden="1"/>
    <cellStyle name="Followed Hyperlink" xfId="50952" builtinId="9" hidden="1"/>
    <cellStyle name="Followed Hyperlink" xfId="50953" builtinId="9" hidden="1"/>
    <cellStyle name="Followed Hyperlink" xfId="50954" builtinId="9" hidden="1"/>
    <cellStyle name="Followed Hyperlink" xfId="50955" builtinId="9" hidden="1"/>
    <cellStyle name="Followed Hyperlink" xfId="50956" builtinId="9" hidden="1"/>
    <cellStyle name="Followed Hyperlink" xfId="50957" builtinId="9" hidden="1"/>
    <cellStyle name="Followed Hyperlink" xfId="50958" builtinId="9" hidden="1"/>
    <cellStyle name="Followed Hyperlink" xfId="50959" builtinId="9" hidden="1"/>
    <cellStyle name="Followed Hyperlink" xfId="50960" builtinId="9" hidden="1"/>
    <cellStyle name="Followed Hyperlink" xfId="50961" builtinId="9" hidden="1"/>
    <cellStyle name="Followed Hyperlink" xfId="50962" builtinId="9" hidden="1"/>
    <cellStyle name="Followed Hyperlink" xfId="50963" builtinId="9" hidden="1"/>
    <cellStyle name="Followed Hyperlink" xfId="50964" builtinId="9" hidden="1"/>
    <cellStyle name="Followed Hyperlink" xfId="50965" builtinId="9" hidden="1"/>
    <cellStyle name="Followed Hyperlink" xfId="50966" builtinId="9" hidden="1"/>
    <cellStyle name="Followed Hyperlink" xfId="50967" builtinId="9" hidden="1"/>
    <cellStyle name="Followed Hyperlink" xfId="50968" builtinId="9" hidden="1"/>
    <cellStyle name="Followed Hyperlink" xfId="50969" builtinId="9" hidden="1"/>
    <cellStyle name="Followed Hyperlink" xfId="50970" builtinId="9" hidden="1"/>
    <cellStyle name="Followed Hyperlink" xfId="50971" builtinId="9" hidden="1"/>
    <cellStyle name="Followed Hyperlink" xfId="50972" builtinId="9" hidden="1"/>
    <cellStyle name="Followed Hyperlink" xfId="50973" builtinId="9" hidden="1"/>
    <cellStyle name="Followed Hyperlink" xfId="50974" builtinId="9" hidden="1"/>
    <cellStyle name="Followed Hyperlink" xfId="50975" builtinId="9" hidden="1"/>
    <cellStyle name="Followed Hyperlink" xfId="50976" builtinId="9" hidden="1"/>
    <cellStyle name="Followed Hyperlink" xfId="50977" builtinId="9" hidden="1"/>
    <cellStyle name="Followed Hyperlink" xfId="50978" builtinId="9" hidden="1"/>
    <cellStyle name="Followed Hyperlink" xfId="50979" builtinId="9" hidden="1"/>
    <cellStyle name="Followed Hyperlink" xfId="50980" builtinId="9" hidden="1"/>
    <cellStyle name="Followed Hyperlink" xfId="50981" builtinId="9" hidden="1"/>
    <cellStyle name="Followed Hyperlink" xfId="50982" builtinId="9" hidden="1"/>
    <cellStyle name="Followed Hyperlink" xfId="50983" builtinId="9" hidden="1"/>
    <cellStyle name="Followed Hyperlink" xfId="50984" builtinId="9" hidden="1"/>
    <cellStyle name="Followed Hyperlink" xfId="50985" builtinId="9" hidden="1"/>
    <cellStyle name="Followed Hyperlink" xfId="50986" builtinId="9" hidden="1"/>
    <cellStyle name="Followed Hyperlink" xfId="50987" builtinId="9" hidden="1"/>
    <cellStyle name="Followed Hyperlink" xfId="50989" builtinId="9" hidden="1"/>
    <cellStyle name="Followed Hyperlink" xfId="50791" builtinId="9" hidden="1"/>
    <cellStyle name="Followed Hyperlink" xfId="50807" builtinId="9" hidden="1"/>
    <cellStyle name="Followed Hyperlink" xfId="50810" builtinId="9" hidden="1"/>
    <cellStyle name="Followed Hyperlink" xfId="50731" builtinId="9" hidden="1"/>
    <cellStyle name="Followed Hyperlink" xfId="50729" builtinId="9" hidden="1"/>
    <cellStyle name="Followed Hyperlink" xfId="50814" builtinId="9" hidden="1"/>
    <cellStyle name="Followed Hyperlink" xfId="50806" builtinId="9" hidden="1"/>
    <cellStyle name="Followed Hyperlink" xfId="50816" builtinId="9" hidden="1"/>
    <cellStyle name="Followed Hyperlink" xfId="50817" builtinId="9" hidden="1"/>
    <cellStyle name="Followed Hyperlink" xfId="50811" builtinId="9" hidden="1"/>
    <cellStyle name="Followed Hyperlink" xfId="50808" builtinId="9" hidden="1"/>
    <cellStyle name="Followed Hyperlink" xfId="50813" builtinId="9" hidden="1"/>
    <cellStyle name="Followed Hyperlink" xfId="50840" builtinId="9" hidden="1"/>
    <cellStyle name="Followed Hyperlink" xfId="50833" builtinId="9" hidden="1"/>
    <cellStyle name="Followed Hyperlink" xfId="50826" builtinId="9" hidden="1"/>
    <cellStyle name="Followed Hyperlink" xfId="50842" builtinId="9" hidden="1"/>
    <cellStyle name="Followed Hyperlink" xfId="50831" builtinId="9" hidden="1"/>
    <cellStyle name="Followed Hyperlink" xfId="50812" builtinId="9" hidden="1"/>
    <cellStyle name="Followed Hyperlink" xfId="50828" builtinId="9" hidden="1"/>
    <cellStyle name="Followed Hyperlink" xfId="50732" builtinId="9" hidden="1"/>
    <cellStyle name="Followed Hyperlink" xfId="50837" builtinId="9" hidden="1"/>
    <cellStyle name="Followed Hyperlink" xfId="50830" builtinId="9" hidden="1"/>
    <cellStyle name="Followed Hyperlink" xfId="50730" builtinId="9" hidden="1"/>
    <cellStyle name="Followed Hyperlink" xfId="50835" builtinId="9" hidden="1"/>
    <cellStyle name="Followed Hyperlink" xfId="50832" builtinId="9" hidden="1"/>
    <cellStyle name="Followed Hyperlink" xfId="50825" builtinId="9" hidden="1"/>
    <cellStyle name="Followed Hyperlink" xfId="50841" builtinId="9" hidden="1"/>
    <cellStyle name="Followed Hyperlink" xfId="50834" builtinId="9" hidden="1"/>
    <cellStyle name="Followed Hyperlink" xfId="50823" builtinId="9" hidden="1"/>
    <cellStyle name="Followed Hyperlink" xfId="50836" builtinId="9" hidden="1"/>
    <cellStyle name="Followed Hyperlink" xfId="50829" builtinId="9" hidden="1"/>
    <cellStyle name="Followed Hyperlink" xfId="50822" builtinId="9" hidden="1"/>
    <cellStyle name="Followed Hyperlink" xfId="50838" builtinId="9" hidden="1"/>
    <cellStyle name="Followed Hyperlink" xfId="50827" builtinId="9" hidden="1"/>
    <cellStyle name="Followed Hyperlink" xfId="50839" builtinId="9" hidden="1"/>
    <cellStyle name="Followed Hyperlink" xfId="50991" builtinId="9" hidden="1"/>
    <cellStyle name="Followed Hyperlink" xfId="50992" builtinId="9" hidden="1"/>
    <cellStyle name="Followed Hyperlink" xfId="50993" builtinId="9" hidden="1"/>
    <cellStyle name="Followed Hyperlink" xfId="50994" builtinId="9" hidden="1"/>
    <cellStyle name="Followed Hyperlink" xfId="50995" builtinId="9" hidden="1"/>
    <cellStyle name="Followed Hyperlink" xfId="50996" builtinId="9" hidden="1"/>
    <cellStyle name="Followed Hyperlink" xfId="50997" builtinId="9" hidden="1"/>
    <cellStyle name="Followed Hyperlink" xfId="50998" builtinId="9" hidden="1"/>
    <cellStyle name="Followed Hyperlink" xfId="50999" builtinId="9" hidden="1"/>
    <cellStyle name="Followed Hyperlink" xfId="51000" builtinId="9" hidden="1"/>
    <cellStyle name="Followed Hyperlink" xfId="51001" builtinId="9" hidden="1"/>
    <cellStyle name="Followed Hyperlink" xfId="51002" builtinId="9" hidden="1"/>
    <cellStyle name="Followed Hyperlink" xfId="51003" builtinId="9" hidden="1"/>
    <cellStyle name="Followed Hyperlink" xfId="51004" builtinId="9" hidden="1"/>
    <cellStyle name="Followed Hyperlink" xfId="51005" builtinId="9" hidden="1"/>
    <cellStyle name="Followed Hyperlink" xfId="51006" builtinId="9" hidden="1"/>
    <cellStyle name="Followed Hyperlink" xfId="51007" builtinId="9" hidden="1"/>
    <cellStyle name="Followed Hyperlink" xfId="51008" builtinId="9" hidden="1"/>
    <cellStyle name="Followed Hyperlink" xfId="51009" builtinId="9" hidden="1"/>
    <cellStyle name="Followed Hyperlink" xfId="51010" builtinId="9" hidden="1"/>
    <cellStyle name="Followed Hyperlink" xfId="51011" builtinId="9" hidden="1"/>
    <cellStyle name="Followed Hyperlink" xfId="51012" builtinId="9" hidden="1"/>
    <cellStyle name="Followed Hyperlink" xfId="51014" builtinId="9" hidden="1"/>
    <cellStyle name="Followed Hyperlink" xfId="51015" builtinId="9" hidden="1"/>
    <cellStyle name="Followed Hyperlink" xfId="51016" builtinId="9" hidden="1"/>
    <cellStyle name="Followed Hyperlink" xfId="51017" builtinId="9" hidden="1"/>
    <cellStyle name="Followed Hyperlink" xfId="51018" builtinId="9" hidden="1"/>
    <cellStyle name="Followed Hyperlink" xfId="51019" builtinId="9" hidden="1"/>
    <cellStyle name="Followed Hyperlink" xfId="51020" builtinId="9" hidden="1"/>
    <cellStyle name="Followed Hyperlink" xfId="51021" builtinId="9" hidden="1"/>
    <cellStyle name="Followed Hyperlink" xfId="51022" builtinId="9" hidden="1"/>
    <cellStyle name="Followed Hyperlink" xfId="51023" builtinId="9" hidden="1"/>
    <cellStyle name="Followed Hyperlink" xfId="51024" builtinId="9" hidden="1"/>
    <cellStyle name="Followed Hyperlink" xfId="51025" builtinId="9" hidden="1"/>
    <cellStyle name="Followed Hyperlink" xfId="51026" builtinId="9" hidden="1"/>
    <cellStyle name="Followed Hyperlink" xfId="51027" builtinId="9" hidden="1"/>
    <cellStyle name="Followed Hyperlink" xfId="51062" builtinId="9" hidden="1"/>
    <cellStyle name="Followed Hyperlink" xfId="51061" builtinId="9" hidden="1"/>
    <cellStyle name="Followed Hyperlink" xfId="50819" builtinId="9" hidden="1"/>
    <cellStyle name="Followed Hyperlink" xfId="50820" builtinId="9" hidden="1"/>
    <cellStyle name="Followed Hyperlink" xfId="51036" builtinId="9" hidden="1"/>
    <cellStyle name="Followed Hyperlink" xfId="51034" builtinId="9" hidden="1"/>
    <cellStyle name="Followed Hyperlink" xfId="51013" builtinId="9" hidden="1"/>
    <cellStyle name="Followed Hyperlink" xfId="51031" builtinId="9" hidden="1"/>
    <cellStyle name="Followed Hyperlink" xfId="51030" builtinId="9" hidden="1"/>
    <cellStyle name="Followed Hyperlink" xfId="51029" builtinId="9" hidden="1"/>
    <cellStyle name="Followed Hyperlink" xfId="51028" builtinId="9" hidden="1"/>
    <cellStyle name="Followed Hyperlink" xfId="51032" builtinId="9" hidden="1"/>
    <cellStyle name="Followed Hyperlink" xfId="51038" builtinId="9" hidden="1"/>
    <cellStyle name="Followed Hyperlink" xfId="51037" builtinId="9" hidden="1"/>
    <cellStyle name="Followed Hyperlink" xfId="51035" builtinId="9" hidden="1"/>
    <cellStyle name="Followed Hyperlink" xfId="51033" builtinId="9" hidden="1"/>
    <cellStyle name="Followed Hyperlink" xfId="51057" builtinId="9" hidden="1"/>
    <cellStyle name="Followed Hyperlink" xfId="51053" builtinId="9" hidden="1"/>
    <cellStyle name="Followed Hyperlink" xfId="51049" builtinId="9" hidden="1"/>
    <cellStyle name="Followed Hyperlink" xfId="51045" builtinId="9" hidden="1"/>
    <cellStyle name="Followed Hyperlink" xfId="51041" builtinId="9" hidden="1"/>
    <cellStyle name="Followed Hyperlink" xfId="50815" builtinId="9" hidden="1"/>
    <cellStyle name="Followed Hyperlink" xfId="51060" builtinId="9" hidden="1"/>
    <cellStyle name="Followed Hyperlink" xfId="51056" builtinId="9" hidden="1"/>
    <cellStyle name="Followed Hyperlink" xfId="51052" builtinId="9" hidden="1"/>
    <cellStyle name="Followed Hyperlink" xfId="51048" builtinId="9" hidden="1"/>
    <cellStyle name="Followed Hyperlink" xfId="51044" builtinId="9" hidden="1"/>
    <cellStyle name="Followed Hyperlink" xfId="51040" builtinId="9" hidden="1"/>
    <cellStyle name="Followed Hyperlink" xfId="51059" builtinId="9" hidden="1"/>
    <cellStyle name="Followed Hyperlink" xfId="51055" builtinId="9" hidden="1"/>
    <cellStyle name="Followed Hyperlink" xfId="51051" builtinId="9" hidden="1"/>
    <cellStyle name="Followed Hyperlink" xfId="51047" builtinId="9" hidden="1"/>
    <cellStyle name="Followed Hyperlink" xfId="51043" builtinId="9" hidden="1"/>
    <cellStyle name="Followed Hyperlink" xfId="51063" builtinId="9" hidden="1"/>
    <cellStyle name="Followed Hyperlink" xfId="50809" builtinId="9" hidden="1"/>
    <cellStyle name="Followed Hyperlink" xfId="51058" builtinId="9" hidden="1"/>
    <cellStyle name="Followed Hyperlink" xfId="51054" builtinId="9" hidden="1"/>
    <cellStyle name="Followed Hyperlink" xfId="51050" builtinId="9" hidden="1"/>
    <cellStyle name="Followed Hyperlink" xfId="51046" builtinId="9" hidden="1"/>
    <cellStyle name="Followed Hyperlink" xfId="51042" builtinId="9" hidden="1"/>
    <cellStyle name="Followed Hyperlink" xfId="51039" builtinId="9" hidden="1"/>
    <cellStyle name="Followed Hyperlink" xfId="51064" builtinId="9" hidden="1"/>
    <cellStyle name="Followed Hyperlink" xfId="51065" builtinId="9" hidden="1"/>
    <cellStyle name="Followed Hyperlink" xfId="51066" builtinId="9" hidden="1"/>
    <cellStyle name="Followed Hyperlink" xfId="51067" builtinId="9" hidden="1"/>
    <cellStyle name="Followed Hyperlink" xfId="51068" builtinId="9" hidden="1"/>
    <cellStyle name="Followed Hyperlink" xfId="51069" builtinId="9" hidden="1"/>
    <cellStyle name="Followed Hyperlink" xfId="51070" builtinId="9" hidden="1"/>
    <cellStyle name="Followed Hyperlink" xfId="51071" builtinId="9" hidden="1"/>
    <cellStyle name="Followed Hyperlink" xfId="51072" builtinId="9" hidden="1"/>
    <cellStyle name="Followed Hyperlink" xfId="51073" builtinId="9" hidden="1"/>
    <cellStyle name="Followed Hyperlink" xfId="51074" builtinId="9" hidden="1"/>
    <cellStyle name="Followed Hyperlink" xfId="51075" builtinId="9" hidden="1"/>
    <cellStyle name="Followed Hyperlink" xfId="51076" builtinId="9" hidden="1"/>
    <cellStyle name="Followed Hyperlink" xfId="51077" builtinId="9" hidden="1"/>
    <cellStyle name="Followed Hyperlink" xfId="51078" builtinId="9" hidden="1"/>
    <cellStyle name="Followed Hyperlink" xfId="51079" builtinId="9" hidden="1"/>
    <cellStyle name="Followed Hyperlink" xfId="51080" builtinId="9" hidden="1"/>
    <cellStyle name="Followed Hyperlink" xfId="51081" builtinId="9" hidden="1"/>
    <cellStyle name="Followed Hyperlink" xfId="51082" builtinId="9" hidden="1"/>
    <cellStyle name="Followed Hyperlink" xfId="51083" builtinId="9" hidden="1"/>
    <cellStyle name="Followed Hyperlink" xfId="51084" builtinId="9" hidden="1"/>
    <cellStyle name="Followed Hyperlink" xfId="51085" builtinId="9" hidden="1"/>
    <cellStyle name="Followed Hyperlink" xfId="51086" builtinId="9" hidden="1"/>
    <cellStyle name="Followed Hyperlink" xfId="51087" builtinId="9" hidden="1"/>
    <cellStyle name="Followed Hyperlink" xfId="51088" builtinId="9" hidden="1"/>
    <cellStyle name="Followed Hyperlink" xfId="51089" builtinId="9" hidden="1"/>
    <cellStyle name="Followed Hyperlink" xfId="51090" builtinId="9" hidden="1"/>
    <cellStyle name="Followed Hyperlink" xfId="51091" builtinId="9" hidden="1"/>
    <cellStyle name="Followed Hyperlink" xfId="51092" builtinId="9" hidden="1"/>
    <cellStyle name="Followed Hyperlink" xfId="51093" builtinId="9" hidden="1"/>
    <cellStyle name="Followed Hyperlink" xfId="51094" builtinId="9" hidden="1"/>
    <cellStyle name="Followed Hyperlink" xfId="51114" builtinId="9" hidden="1"/>
    <cellStyle name="Followed Hyperlink" xfId="51115" builtinId="9" hidden="1"/>
    <cellStyle name="Followed Hyperlink" xfId="51116" builtinId="9" hidden="1"/>
    <cellStyle name="Followed Hyperlink" xfId="51117" builtinId="9" hidden="1"/>
    <cellStyle name="Followed Hyperlink" xfId="51118" builtinId="9" hidden="1"/>
    <cellStyle name="Followed Hyperlink" xfId="51119" builtinId="9" hidden="1"/>
    <cellStyle name="Followed Hyperlink" xfId="51120" builtinId="9" hidden="1"/>
    <cellStyle name="Followed Hyperlink" xfId="51121" builtinId="9" hidden="1"/>
    <cellStyle name="Followed Hyperlink" xfId="51122" builtinId="9" hidden="1"/>
    <cellStyle name="Followed Hyperlink" xfId="51123" builtinId="9" hidden="1"/>
    <cellStyle name="Followed Hyperlink" xfId="51124" builtinId="9" hidden="1"/>
    <cellStyle name="Followed Hyperlink" xfId="51125" builtinId="9" hidden="1"/>
    <cellStyle name="Followed Hyperlink" xfId="51126" builtinId="9" hidden="1"/>
    <cellStyle name="Followed Hyperlink" xfId="51127" builtinId="9" hidden="1"/>
    <cellStyle name="Followed Hyperlink" xfId="51128" builtinId="9" hidden="1"/>
    <cellStyle name="Followed Hyperlink" xfId="51129" builtinId="9" hidden="1"/>
    <cellStyle name="Followed Hyperlink" xfId="51130" builtinId="9" hidden="1"/>
    <cellStyle name="Followed Hyperlink" xfId="51131" builtinId="9" hidden="1"/>
    <cellStyle name="Followed Hyperlink" xfId="51132" builtinId="9" hidden="1"/>
    <cellStyle name="Followed Hyperlink" xfId="51133" builtinId="9" hidden="1"/>
    <cellStyle name="Followed Hyperlink" xfId="51134" builtinId="9" hidden="1"/>
    <cellStyle name="Followed Hyperlink" xfId="51135" builtinId="9" hidden="1"/>
    <cellStyle name="Followed Hyperlink" xfId="51136" builtinId="9" hidden="1"/>
    <cellStyle name="Followed Hyperlink" xfId="51137" builtinId="9" hidden="1"/>
    <cellStyle name="Followed Hyperlink" xfId="51138" builtinId="9" hidden="1"/>
    <cellStyle name="Followed Hyperlink" xfId="51139" builtinId="9" hidden="1"/>
    <cellStyle name="Followed Hyperlink" xfId="51140" builtinId="9" hidden="1"/>
    <cellStyle name="Followed Hyperlink" xfId="51141" builtinId="9" hidden="1"/>
    <cellStyle name="Followed Hyperlink" xfId="51142" builtinId="9" hidden="1"/>
    <cellStyle name="Followed Hyperlink" xfId="51143" builtinId="9" hidden="1"/>
    <cellStyle name="Followed Hyperlink" xfId="51144" builtinId="9" hidden="1"/>
    <cellStyle name="Followed Hyperlink" xfId="51145" builtinId="9" hidden="1"/>
    <cellStyle name="Followed Hyperlink" xfId="51146" builtinId="9" hidden="1"/>
    <cellStyle name="Followed Hyperlink" xfId="51147" builtinId="9" hidden="1"/>
    <cellStyle name="Followed Hyperlink" xfId="51148" builtinId="9" hidden="1"/>
    <cellStyle name="Followed Hyperlink" xfId="51149" builtinId="9" hidden="1"/>
    <cellStyle name="Followed Hyperlink" xfId="51150" builtinId="9" hidden="1"/>
    <cellStyle name="Followed Hyperlink" xfId="51151" builtinId="9" hidden="1"/>
    <cellStyle name="Followed Hyperlink" xfId="51152" builtinId="9" hidden="1"/>
    <cellStyle name="Followed Hyperlink" xfId="51153" builtinId="9" hidden="1"/>
    <cellStyle name="Followed Hyperlink" xfId="51154" builtinId="9" hidden="1"/>
    <cellStyle name="Followed Hyperlink" xfId="51155" builtinId="9" hidden="1"/>
    <cellStyle name="Followed Hyperlink" xfId="51156" builtinId="9" hidden="1"/>
    <cellStyle name="Followed Hyperlink" xfId="51157" builtinId="9" hidden="1"/>
    <cellStyle name="Followed Hyperlink" xfId="51158" builtinId="9" hidden="1"/>
    <cellStyle name="Followed Hyperlink" xfId="51159" builtinId="9" hidden="1"/>
    <cellStyle name="Followed Hyperlink" xfId="51160" builtinId="9" hidden="1"/>
    <cellStyle name="Followed Hyperlink" xfId="51161" builtinId="9" hidden="1"/>
    <cellStyle name="Followed Hyperlink" xfId="51162" builtinId="9" hidden="1"/>
    <cellStyle name="Followed Hyperlink" xfId="51163" builtinId="9" hidden="1"/>
    <cellStyle name="Followed Hyperlink" xfId="51164" builtinId="9" hidden="1"/>
    <cellStyle name="Followed Hyperlink" xfId="51165" builtinId="9" hidden="1"/>
    <cellStyle name="Followed Hyperlink" xfId="51166" builtinId="9" hidden="1"/>
    <cellStyle name="Followed Hyperlink" xfId="51167" builtinId="9" hidden="1"/>
    <cellStyle name="Followed Hyperlink" xfId="51168" builtinId="9" hidden="1"/>
    <cellStyle name="Followed Hyperlink" xfId="51169" builtinId="9" hidden="1"/>
    <cellStyle name="Followed Hyperlink" xfId="51170" builtinId="9" hidden="1"/>
    <cellStyle name="Followed Hyperlink" xfId="51171" builtinId="9" hidden="1"/>
    <cellStyle name="Followed Hyperlink" xfId="51172" builtinId="9" hidden="1"/>
    <cellStyle name="Followed Hyperlink" xfId="51173" builtinId="9" hidden="1"/>
    <cellStyle name="Followed Hyperlink" xfId="51174" builtinId="9" hidden="1"/>
    <cellStyle name="Followed Hyperlink" xfId="51175" builtinId="9" hidden="1"/>
    <cellStyle name="Followed Hyperlink" xfId="51176" builtinId="9" hidden="1"/>
    <cellStyle name="Followed Hyperlink" xfId="51177" builtinId="9" hidden="1"/>
    <cellStyle name="Followed Hyperlink" xfId="51178" builtinId="9" hidden="1"/>
    <cellStyle name="Followed Hyperlink" xfId="51179" builtinId="9" hidden="1"/>
    <cellStyle name="Followed Hyperlink" xfId="51180" builtinId="9" hidden="1"/>
    <cellStyle name="Followed Hyperlink" xfId="51181" builtinId="9" hidden="1"/>
    <cellStyle name="Followed Hyperlink" xfId="51182" builtinId="9" hidden="1"/>
    <cellStyle name="Followed Hyperlink" xfId="51183" builtinId="9" hidden="1"/>
    <cellStyle name="Followed Hyperlink" xfId="51184" builtinId="9" hidden="1"/>
    <cellStyle name="Followed Hyperlink" xfId="51185" builtinId="9" hidden="1"/>
    <cellStyle name="Followed Hyperlink" xfId="51219" builtinId="9" hidden="1"/>
    <cellStyle name="Followed Hyperlink" xfId="51220" builtinId="9" hidden="1"/>
    <cellStyle name="Followed Hyperlink" xfId="51221" builtinId="9" hidden="1"/>
    <cellStyle name="Followed Hyperlink" xfId="51222" builtinId="9" hidden="1"/>
    <cellStyle name="Followed Hyperlink" xfId="51223" builtinId="9" hidden="1"/>
    <cellStyle name="Followed Hyperlink" xfId="51224" builtinId="9" hidden="1"/>
    <cellStyle name="Followed Hyperlink" xfId="51225" builtinId="9" hidden="1"/>
    <cellStyle name="Followed Hyperlink" xfId="51226" builtinId="9" hidden="1"/>
    <cellStyle name="Followed Hyperlink" xfId="51227" builtinId="9" hidden="1"/>
    <cellStyle name="Followed Hyperlink" xfId="51228" builtinId="9" hidden="1"/>
    <cellStyle name="Followed Hyperlink" xfId="51229" builtinId="9" hidden="1"/>
    <cellStyle name="Followed Hyperlink" xfId="51230" builtinId="9" hidden="1"/>
    <cellStyle name="Followed Hyperlink" xfId="51231" builtinId="9" hidden="1"/>
    <cellStyle name="Followed Hyperlink" xfId="51232" builtinId="9" hidden="1"/>
    <cellStyle name="Followed Hyperlink" xfId="51233" builtinId="9" hidden="1"/>
    <cellStyle name="Followed Hyperlink" xfId="51234" builtinId="9" hidden="1"/>
    <cellStyle name="Followed Hyperlink" xfId="51235" builtinId="9" hidden="1"/>
    <cellStyle name="Followed Hyperlink" xfId="51236" builtinId="9" hidden="1"/>
    <cellStyle name="Followed Hyperlink" xfId="51237" builtinId="9" hidden="1"/>
    <cellStyle name="Followed Hyperlink" xfId="51238" builtinId="9" hidden="1"/>
    <cellStyle name="Followed Hyperlink" xfId="51239" builtinId="9" hidden="1"/>
    <cellStyle name="Followed Hyperlink" xfId="51240" builtinId="9" hidden="1"/>
    <cellStyle name="Followed Hyperlink" xfId="51241" builtinId="9" hidden="1"/>
    <cellStyle name="Followed Hyperlink" xfId="51242" builtinId="9" hidden="1"/>
    <cellStyle name="Followed Hyperlink" xfId="51243" builtinId="9" hidden="1"/>
    <cellStyle name="Followed Hyperlink" xfId="51244" builtinId="9" hidden="1"/>
    <cellStyle name="Followed Hyperlink" xfId="51245" builtinId="9" hidden="1"/>
    <cellStyle name="Followed Hyperlink" xfId="51246" builtinId="9" hidden="1"/>
    <cellStyle name="Followed Hyperlink" xfId="51247" builtinId="9" hidden="1"/>
    <cellStyle name="Followed Hyperlink" xfId="51248" builtinId="9" hidden="1"/>
    <cellStyle name="Followed Hyperlink" xfId="51249" builtinId="9" hidden="1"/>
    <cellStyle name="Followed Hyperlink" xfId="51250" builtinId="9" hidden="1"/>
    <cellStyle name="Followed Hyperlink" xfId="51251" builtinId="9" hidden="1"/>
    <cellStyle name="Followed Hyperlink" xfId="51252" builtinId="9" hidden="1"/>
    <cellStyle name="Followed Hyperlink" xfId="51253" builtinId="9" hidden="1"/>
    <cellStyle name="Followed Hyperlink" xfId="51254" builtinId="9" hidden="1"/>
    <cellStyle name="Followed Hyperlink" xfId="51255" builtinId="9" hidden="1"/>
    <cellStyle name="Followed Hyperlink" xfId="51256" builtinId="9" hidden="1"/>
    <cellStyle name="Followed Hyperlink" xfId="51257" builtinId="9" hidden="1"/>
    <cellStyle name="Followed Hyperlink" xfId="51258" builtinId="9" hidden="1"/>
    <cellStyle name="Followed Hyperlink" xfId="51259" builtinId="9" hidden="1"/>
    <cellStyle name="Followed Hyperlink" xfId="51260" builtinId="9" hidden="1"/>
    <cellStyle name="Followed Hyperlink" xfId="51261" builtinId="9" hidden="1"/>
    <cellStyle name="Followed Hyperlink" xfId="51262" builtinId="9" hidden="1"/>
    <cellStyle name="Followed Hyperlink" xfId="51263" builtinId="9" hidden="1"/>
    <cellStyle name="Followed Hyperlink" xfId="51264" builtinId="9" hidden="1"/>
    <cellStyle name="Followed Hyperlink" xfId="51265" builtinId="9" hidden="1"/>
    <cellStyle name="Followed Hyperlink" xfId="51266" builtinId="9" hidden="1"/>
    <cellStyle name="Followed Hyperlink" xfId="51267" builtinId="9" hidden="1"/>
    <cellStyle name="Followed Hyperlink" xfId="51268" builtinId="9" hidden="1"/>
    <cellStyle name="Followed Hyperlink" xfId="51269" builtinId="9" hidden="1"/>
    <cellStyle name="Followed Hyperlink" xfId="51270" builtinId="9" hidden="1"/>
    <cellStyle name="Followed Hyperlink" xfId="51271" builtinId="9" hidden="1"/>
    <cellStyle name="Followed Hyperlink" xfId="51272" builtinId="9" hidden="1"/>
    <cellStyle name="Followed Hyperlink" xfId="51273" builtinId="9" hidden="1"/>
    <cellStyle name="Followed Hyperlink" xfId="51274" builtinId="9" hidden="1"/>
    <cellStyle name="Followed Hyperlink" xfId="51275" builtinId="9" hidden="1"/>
    <cellStyle name="Followed Hyperlink" xfId="51276" builtinId="9" hidden="1"/>
    <cellStyle name="Followed Hyperlink" xfId="51277" builtinId="9" hidden="1"/>
    <cellStyle name="Followed Hyperlink" xfId="51278" builtinId="9" hidden="1"/>
    <cellStyle name="Followed Hyperlink" xfId="51279" builtinId="9" hidden="1"/>
    <cellStyle name="Followed Hyperlink" xfId="51280" builtinId="9" hidden="1"/>
    <cellStyle name="Followed Hyperlink" xfId="51281" builtinId="9" hidden="1"/>
    <cellStyle name="Followed Hyperlink" xfId="51282" builtinId="9" hidden="1"/>
    <cellStyle name="Followed Hyperlink" xfId="51283" builtinId="9" hidden="1"/>
    <cellStyle name="Followed Hyperlink" xfId="51284" builtinId="9" hidden="1"/>
    <cellStyle name="Followed Hyperlink" xfId="51285" builtinId="9" hidden="1"/>
    <cellStyle name="Followed Hyperlink" xfId="51286" builtinId="9" hidden="1"/>
    <cellStyle name="Followed Hyperlink" xfId="51287" builtinId="9" hidden="1"/>
    <cellStyle name="Followed Hyperlink" xfId="51288" builtinId="9" hidden="1"/>
    <cellStyle name="Followed Hyperlink" xfId="51289" builtinId="9" hidden="1"/>
    <cellStyle name="Followed Hyperlink" xfId="51290" builtinId="9" hidden="1"/>
    <cellStyle name="Followed Hyperlink" xfId="51191" builtinId="9" hidden="1"/>
    <cellStyle name="Followed Hyperlink" xfId="51196" builtinId="9" hidden="1"/>
    <cellStyle name="Followed Hyperlink" xfId="51188" builtinId="9" hidden="1"/>
    <cellStyle name="Followed Hyperlink" xfId="51197" builtinId="9" hidden="1"/>
    <cellStyle name="Followed Hyperlink" xfId="51187" builtinId="9" hidden="1"/>
    <cellStyle name="Followed Hyperlink" xfId="51194" builtinId="9" hidden="1"/>
    <cellStyle name="Followed Hyperlink" xfId="51113" builtinId="9" hidden="1"/>
    <cellStyle name="Followed Hyperlink" xfId="51193" builtinId="9" hidden="1"/>
    <cellStyle name="Followed Hyperlink" xfId="51186" builtinId="9" hidden="1"/>
    <cellStyle name="Followed Hyperlink" xfId="51192" builtinId="9" hidden="1"/>
    <cellStyle name="Followed Hyperlink" xfId="51215" builtinId="9" hidden="1"/>
    <cellStyle name="Followed Hyperlink" xfId="51195" builtinId="9" hidden="1"/>
    <cellStyle name="Followed Hyperlink" xfId="51190" builtinId="9" hidden="1"/>
    <cellStyle name="Followed Hyperlink" xfId="51189" builtinId="9" hidden="1"/>
    <cellStyle name="Followed Hyperlink" xfId="51198" builtinId="9" hidden="1"/>
    <cellStyle name="Followed Hyperlink" xfId="51212" builtinId="9" hidden="1"/>
    <cellStyle name="Followed Hyperlink" xfId="51210" builtinId="9" hidden="1"/>
    <cellStyle name="Followed Hyperlink" xfId="51203" builtinId="9" hidden="1"/>
    <cellStyle name="Followed Hyperlink" xfId="51218" builtinId="9" hidden="1"/>
    <cellStyle name="Followed Hyperlink" xfId="51208" builtinId="9" hidden="1"/>
    <cellStyle name="Followed Hyperlink" xfId="51295" builtinId="9" hidden="1"/>
    <cellStyle name="Followed Hyperlink" xfId="51201" builtinId="9" hidden="1"/>
    <cellStyle name="Followed Hyperlink" xfId="51216" builtinId="9" hidden="1"/>
    <cellStyle name="Followed Hyperlink" xfId="51213" builtinId="9" hidden="1"/>
    <cellStyle name="Followed Hyperlink" xfId="51207" builtinId="9" hidden="1"/>
    <cellStyle name="Followed Hyperlink" xfId="51112" builtinId="9" hidden="1"/>
    <cellStyle name="Followed Hyperlink" xfId="51294" builtinId="9" hidden="1"/>
    <cellStyle name="Followed Hyperlink" xfId="51205" builtinId="9" hidden="1"/>
    <cellStyle name="Followed Hyperlink" xfId="51202" builtinId="9" hidden="1"/>
    <cellStyle name="Followed Hyperlink" xfId="51217" builtinId="9" hidden="1"/>
    <cellStyle name="Followed Hyperlink" xfId="51211" builtinId="9" hidden="1"/>
    <cellStyle name="Followed Hyperlink" xfId="51200" builtinId="9" hidden="1"/>
    <cellStyle name="Followed Hyperlink" xfId="51293" builtinId="9" hidden="1"/>
    <cellStyle name="Followed Hyperlink" xfId="51209" builtinId="9" hidden="1"/>
    <cellStyle name="Followed Hyperlink" xfId="51206" builtinId="9" hidden="1"/>
    <cellStyle name="Followed Hyperlink" xfId="51199" builtinId="9" hidden="1"/>
    <cellStyle name="Followed Hyperlink" xfId="51214" builtinId="9" hidden="1"/>
    <cellStyle name="Followed Hyperlink" xfId="51204" builtinId="9" hidden="1"/>
    <cellStyle name="Followed Hyperlink" xfId="51296" builtinId="9" hidden="1"/>
    <cellStyle name="Followed Hyperlink" xfId="51297" builtinId="9" hidden="1"/>
    <cellStyle name="Followed Hyperlink" xfId="51298" builtinId="9" hidden="1"/>
    <cellStyle name="Followed Hyperlink" xfId="51299" builtinId="9" hidden="1"/>
    <cellStyle name="Followed Hyperlink" xfId="51300" builtinId="9" hidden="1"/>
    <cellStyle name="Followed Hyperlink" xfId="51301" builtinId="9" hidden="1"/>
    <cellStyle name="Followed Hyperlink" xfId="51302" builtinId="9" hidden="1"/>
    <cellStyle name="Followed Hyperlink" xfId="51303" builtinId="9" hidden="1"/>
    <cellStyle name="Followed Hyperlink" xfId="51304" builtinId="9" hidden="1"/>
    <cellStyle name="Followed Hyperlink" xfId="51305" builtinId="9" hidden="1"/>
    <cellStyle name="Followed Hyperlink" xfId="51306" builtinId="9" hidden="1"/>
    <cellStyle name="Followed Hyperlink" xfId="51307" builtinId="9" hidden="1"/>
    <cellStyle name="Followed Hyperlink" xfId="51308" builtinId="9" hidden="1"/>
    <cellStyle name="Followed Hyperlink" xfId="51309" builtinId="9" hidden="1"/>
    <cellStyle name="Followed Hyperlink" xfId="51310" builtinId="9" hidden="1"/>
    <cellStyle name="Followed Hyperlink" xfId="51311" builtinId="9" hidden="1"/>
    <cellStyle name="Followed Hyperlink" xfId="51312" builtinId="9" hidden="1"/>
    <cellStyle name="Followed Hyperlink" xfId="51313" builtinId="9" hidden="1"/>
    <cellStyle name="Followed Hyperlink" xfId="51314" builtinId="9" hidden="1"/>
    <cellStyle name="Followed Hyperlink" xfId="51315" builtinId="9" hidden="1"/>
    <cellStyle name="Followed Hyperlink" xfId="51316" builtinId="9" hidden="1"/>
    <cellStyle name="Followed Hyperlink" xfId="51317" builtinId="9" hidden="1"/>
    <cellStyle name="Followed Hyperlink" xfId="51318" builtinId="9" hidden="1"/>
    <cellStyle name="Followed Hyperlink" xfId="51319" builtinId="9" hidden="1"/>
    <cellStyle name="Followed Hyperlink" xfId="51320" builtinId="9" hidden="1"/>
    <cellStyle name="Followed Hyperlink" xfId="51321" builtinId="9" hidden="1"/>
    <cellStyle name="Followed Hyperlink" xfId="51322" builtinId="9" hidden="1"/>
    <cellStyle name="Followed Hyperlink" xfId="51323" builtinId="9" hidden="1"/>
    <cellStyle name="Followed Hyperlink" xfId="51324" builtinId="9" hidden="1"/>
    <cellStyle name="Followed Hyperlink" xfId="51325" builtinId="9" hidden="1"/>
    <cellStyle name="Followed Hyperlink" xfId="51326" builtinId="9" hidden="1"/>
    <cellStyle name="Followed Hyperlink" xfId="51327" builtinId="9" hidden="1"/>
    <cellStyle name="Followed Hyperlink" xfId="51328" builtinId="9" hidden="1"/>
    <cellStyle name="Followed Hyperlink" xfId="51329" builtinId="9" hidden="1"/>
    <cellStyle name="Followed Hyperlink" xfId="51334" builtinId="9" hidden="1"/>
    <cellStyle name="Followed Hyperlink" xfId="51335" builtinId="9" hidden="1"/>
    <cellStyle name="Followed Hyperlink" xfId="51336" builtinId="9" hidden="1"/>
    <cellStyle name="Followed Hyperlink" xfId="51337" builtinId="9" hidden="1"/>
    <cellStyle name="Followed Hyperlink" xfId="51338" builtinId="9" hidden="1"/>
    <cellStyle name="Followed Hyperlink" xfId="51339" builtinId="9" hidden="1"/>
    <cellStyle name="Followed Hyperlink" xfId="51340" builtinId="9" hidden="1"/>
    <cellStyle name="Followed Hyperlink" xfId="51341" builtinId="9" hidden="1"/>
    <cellStyle name="Followed Hyperlink" xfId="51342" builtinId="9" hidden="1"/>
    <cellStyle name="Followed Hyperlink" xfId="51343" builtinId="9" hidden="1"/>
    <cellStyle name="Followed Hyperlink" xfId="51344" builtinId="9" hidden="1"/>
    <cellStyle name="Followed Hyperlink" xfId="51345" builtinId="9" hidden="1"/>
    <cellStyle name="Followed Hyperlink" xfId="51346" builtinId="9" hidden="1"/>
    <cellStyle name="Followed Hyperlink" xfId="51347" builtinId="9" hidden="1"/>
    <cellStyle name="Followed Hyperlink" xfId="51348" builtinId="9" hidden="1"/>
    <cellStyle name="Followed Hyperlink" xfId="51349" builtinId="9" hidden="1"/>
    <cellStyle name="Followed Hyperlink" xfId="51350" builtinId="9" hidden="1"/>
    <cellStyle name="Followed Hyperlink" xfId="51351" builtinId="9" hidden="1"/>
    <cellStyle name="Followed Hyperlink" xfId="51352" builtinId="9" hidden="1"/>
    <cellStyle name="Followed Hyperlink" xfId="51353" builtinId="9" hidden="1"/>
    <cellStyle name="Followed Hyperlink" xfId="51354" builtinId="9" hidden="1"/>
    <cellStyle name="Followed Hyperlink" xfId="51355" builtinId="9" hidden="1"/>
    <cellStyle name="Followed Hyperlink" xfId="51356" builtinId="9" hidden="1"/>
    <cellStyle name="Followed Hyperlink" xfId="51357" builtinId="9" hidden="1"/>
    <cellStyle name="Followed Hyperlink" xfId="51358" builtinId="9" hidden="1"/>
    <cellStyle name="Followed Hyperlink" xfId="51359" builtinId="9" hidden="1"/>
    <cellStyle name="Followed Hyperlink" xfId="51360" builtinId="9" hidden="1"/>
    <cellStyle name="Followed Hyperlink" xfId="51361" builtinId="9" hidden="1"/>
    <cellStyle name="Followed Hyperlink" xfId="51362" builtinId="9" hidden="1"/>
    <cellStyle name="Followed Hyperlink" xfId="51363" builtinId="9" hidden="1"/>
    <cellStyle name="Followed Hyperlink" xfId="51364" builtinId="9" hidden="1"/>
    <cellStyle name="Followed Hyperlink" xfId="51365" builtinId="9" hidden="1"/>
    <cellStyle name="Followed Hyperlink" xfId="51366" builtinId="9" hidden="1"/>
    <cellStyle name="Followed Hyperlink" xfId="51367" builtinId="9" hidden="1"/>
    <cellStyle name="Followed Hyperlink" xfId="51368" builtinId="9" hidden="1"/>
    <cellStyle name="Followed Hyperlink" xfId="51369" builtinId="9" hidden="1"/>
    <cellStyle name="Followed Hyperlink" xfId="51370" builtinId="9" hidden="1"/>
    <cellStyle name="Followed Hyperlink" xfId="51371" builtinId="9" hidden="1"/>
    <cellStyle name="Followed Hyperlink" xfId="51372" builtinId="9" hidden="1"/>
    <cellStyle name="Followed Hyperlink" xfId="51373" builtinId="9" hidden="1"/>
    <cellStyle name="Followed Hyperlink" xfId="51374" builtinId="9" hidden="1"/>
    <cellStyle name="Followed Hyperlink" xfId="51375" builtinId="9" hidden="1"/>
    <cellStyle name="Followed Hyperlink" xfId="51376" builtinId="9" hidden="1"/>
    <cellStyle name="Followed Hyperlink" xfId="51377" builtinId="9" hidden="1"/>
    <cellStyle name="Followed Hyperlink" xfId="51378" builtinId="9" hidden="1"/>
    <cellStyle name="Followed Hyperlink" xfId="51379" builtinId="9" hidden="1"/>
    <cellStyle name="Followed Hyperlink" xfId="51380" builtinId="9" hidden="1"/>
    <cellStyle name="Followed Hyperlink" xfId="51381" builtinId="9" hidden="1"/>
    <cellStyle name="Followed Hyperlink" xfId="51382" builtinId="9" hidden="1"/>
    <cellStyle name="Followed Hyperlink" xfId="51383" builtinId="9" hidden="1"/>
    <cellStyle name="Followed Hyperlink" xfId="51384" builtinId="9" hidden="1"/>
    <cellStyle name="Followed Hyperlink" xfId="51385" builtinId="9" hidden="1"/>
    <cellStyle name="Followed Hyperlink" xfId="51386" builtinId="9" hidden="1"/>
    <cellStyle name="Followed Hyperlink" xfId="51387" builtinId="9" hidden="1"/>
    <cellStyle name="Followed Hyperlink" xfId="51388" builtinId="9" hidden="1"/>
    <cellStyle name="Followed Hyperlink" xfId="51389" builtinId="9" hidden="1"/>
    <cellStyle name="Followed Hyperlink" xfId="51390" builtinId="9" hidden="1"/>
    <cellStyle name="Followed Hyperlink" xfId="51391" builtinId="9" hidden="1"/>
    <cellStyle name="Followed Hyperlink" xfId="51393" builtinId="9" hidden="1"/>
    <cellStyle name="Followed Hyperlink" xfId="51394" builtinId="9" hidden="1"/>
    <cellStyle name="Followed Hyperlink" xfId="51395" builtinId="9" hidden="1"/>
    <cellStyle name="Followed Hyperlink" xfId="51396" builtinId="9" hidden="1"/>
    <cellStyle name="Followed Hyperlink" xfId="51397" builtinId="9" hidden="1"/>
    <cellStyle name="Followed Hyperlink" xfId="51398" builtinId="9" hidden="1"/>
    <cellStyle name="Followed Hyperlink" xfId="51399" builtinId="9" hidden="1"/>
    <cellStyle name="Followed Hyperlink" xfId="51400" builtinId="9" hidden="1"/>
    <cellStyle name="Followed Hyperlink" xfId="51401" builtinId="9" hidden="1"/>
    <cellStyle name="Followed Hyperlink" xfId="51402" builtinId="9" hidden="1"/>
    <cellStyle name="Followed Hyperlink" xfId="51403" builtinId="9" hidden="1"/>
    <cellStyle name="Followed Hyperlink" xfId="51404" builtinId="9" hidden="1"/>
    <cellStyle name="Followed Hyperlink" xfId="51405" builtinId="9" hidden="1"/>
    <cellStyle name="Followed Hyperlink" xfId="51406" builtinId="9" hidden="1"/>
    <cellStyle name="Followed Hyperlink" xfId="51421" builtinId="9" hidden="1"/>
    <cellStyle name="Followed Hyperlink" xfId="51444" builtinId="9" hidden="1"/>
    <cellStyle name="Followed Hyperlink" xfId="51445" builtinId="9" hidden="1"/>
    <cellStyle name="Followed Hyperlink" xfId="51446" builtinId="9" hidden="1"/>
    <cellStyle name="Followed Hyperlink" xfId="51447" builtinId="9" hidden="1"/>
    <cellStyle name="Followed Hyperlink" xfId="51448" builtinId="9" hidden="1"/>
    <cellStyle name="Followed Hyperlink" xfId="51449" builtinId="9" hidden="1"/>
    <cellStyle name="Followed Hyperlink" xfId="51450" builtinId="9" hidden="1"/>
    <cellStyle name="Followed Hyperlink" xfId="51451" builtinId="9" hidden="1"/>
    <cellStyle name="Followed Hyperlink" xfId="51452" builtinId="9" hidden="1"/>
    <cellStyle name="Followed Hyperlink" xfId="51453" builtinId="9" hidden="1"/>
    <cellStyle name="Followed Hyperlink" xfId="51454" builtinId="9" hidden="1"/>
    <cellStyle name="Followed Hyperlink" xfId="51455" builtinId="9" hidden="1"/>
    <cellStyle name="Followed Hyperlink" xfId="51456" builtinId="9" hidden="1"/>
    <cellStyle name="Followed Hyperlink" xfId="51457" builtinId="9" hidden="1"/>
    <cellStyle name="Followed Hyperlink" xfId="51458" builtinId="9" hidden="1"/>
    <cellStyle name="Followed Hyperlink" xfId="51459" builtinId="9" hidden="1"/>
    <cellStyle name="Followed Hyperlink" xfId="51460" builtinId="9" hidden="1"/>
    <cellStyle name="Followed Hyperlink" xfId="51461" builtinId="9" hidden="1"/>
    <cellStyle name="Followed Hyperlink" xfId="51462" builtinId="9" hidden="1"/>
    <cellStyle name="Followed Hyperlink" xfId="51463" builtinId="9" hidden="1"/>
    <cellStyle name="Followed Hyperlink" xfId="51464" builtinId="9" hidden="1"/>
    <cellStyle name="Followed Hyperlink" xfId="51465" builtinId="9" hidden="1"/>
    <cellStyle name="Followed Hyperlink" xfId="51466" builtinId="9" hidden="1"/>
    <cellStyle name="Followed Hyperlink" xfId="51467" builtinId="9" hidden="1"/>
    <cellStyle name="Followed Hyperlink" xfId="51468" builtinId="9" hidden="1"/>
    <cellStyle name="Followed Hyperlink" xfId="51469" builtinId="9" hidden="1"/>
    <cellStyle name="Followed Hyperlink" xfId="51470" builtinId="9" hidden="1"/>
    <cellStyle name="Followed Hyperlink" xfId="51471" builtinId="9" hidden="1"/>
    <cellStyle name="Followed Hyperlink" xfId="51472" builtinId="9" hidden="1"/>
    <cellStyle name="Followed Hyperlink" xfId="51473" builtinId="9" hidden="1"/>
    <cellStyle name="Followed Hyperlink" xfId="51474" builtinId="9" hidden="1"/>
    <cellStyle name="Followed Hyperlink" xfId="51475" builtinId="9" hidden="1"/>
    <cellStyle name="Followed Hyperlink" xfId="51476" builtinId="9" hidden="1"/>
    <cellStyle name="Followed Hyperlink" xfId="51477" builtinId="9" hidden="1"/>
    <cellStyle name="Followed Hyperlink" xfId="51478" builtinId="9" hidden="1"/>
    <cellStyle name="Followed Hyperlink" xfId="51479" builtinId="9" hidden="1"/>
    <cellStyle name="Followed Hyperlink" xfId="51480" builtinId="9" hidden="1"/>
    <cellStyle name="Followed Hyperlink" xfId="51481" builtinId="9" hidden="1"/>
    <cellStyle name="Followed Hyperlink" xfId="51482" builtinId="9" hidden="1"/>
    <cellStyle name="Followed Hyperlink" xfId="51483" builtinId="9" hidden="1"/>
    <cellStyle name="Followed Hyperlink" xfId="51484" builtinId="9" hidden="1"/>
    <cellStyle name="Followed Hyperlink" xfId="51485" builtinId="9" hidden="1"/>
    <cellStyle name="Followed Hyperlink" xfId="51486" builtinId="9" hidden="1"/>
    <cellStyle name="Followed Hyperlink" xfId="51487" builtinId="9" hidden="1"/>
    <cellStyle name="Followed Hyperlink" xfId="51488" builtinId="9" hidden="1"/>
    <cellStyle name="Followed Hyperlink" xfId="51489" builtinId="9" hidden="1"/>
    <cellStyle name="Followed Hyperlink" xfId="51490" builtinId="9" hidden="1"/>
    <cellStyle name="Followed Hyperlink" xfId="51491" builtinId="9" hidden="1"/>
    <cellStyle name="Followed Hyperlink" xfId="51492" builtinId="9" hidden="1"/>
    <cellStyle name="Followed Hyperlink" xfId="51493" builtinId="9" hidden="1"/>
    <cellStyle name="Followed Hyperlink" xfId="51494" builtinId="9" hidden="1"/>
    <cellStyle name="Followed Hyperlink" xfId="51495" builtinId="9" hidden="1"/>
    <cellStyle name="Followed Hyperlink" xfId="51496" builtinId="9" hidden="1"/>
    <cellStyle name="Followed Hyperlink" xfId="51497" builtinId="9" hidden="1"/>
    <cellStyle name="Followed Hyperlink" xfId="51498" builtinId="9" hidden="1"/>
    <cellStyle name="Followed Hyperlink" xfId="51499" builtinId="9" hidden="1"/>
    <cellStyle name="Followed Hyperlink" xfId="51500" builtinId="9" hidden="1"/>
    <cellStyle name="Followed Hyperlink" xfId="51501" builtinId="9" hidden="1"/>
    <cellStyle name="Followed Hyperlink" xfId="51502" builtinId="9" hidden="1"/>
    <cellStyle name="Followed Hyperlink" xfId="51503" builtinId="9" hidden="1"/>
    <cellStyle name="Followed Hyperlink" xfId="51504" builtinId="9" hidden="1"/>
    <cellStyle name="Followed Hyperlink" xfId="51505" builtinId="9" hidden="1"/>
    <cellStyle name="Followed Hyperlink" xfId="51506" builtinId="9" hidden="1"/>
    <cellStyle name="Followed Hyperlink" xfId="51507" builtinId="9" hidden="1"/>
    <cellStyle name="Followed Hyperlink" xfId="51508" builtinId="9" hidden="1"/>
    <cellStyle name="Followed Hyperlink" xfId="51509" builtinId="9" hidden="1"/>
    <cellStyle name="Followed Hyperlink" xfId="51510" builtinId="9" hidden="1"/>
    <cellStyle name="Followed Hyperlink" xfId="51511" builtinId="9" hidden="1"/>
    <cellStyle name="Followed Hyperlink" xfId="51512" builtinId="9" hidden="1"/>
    <cellStyle name="Followed Hyperlink" xfId="51513" builtinId="9" hidden="1"/>
    <cellStyle name="Followed Hyperlink" xfId="51514" builtinId="9" hidden="1"/>
    <cellStyle name="Followed Hyperlink" xfId="51515" builtinId="9" hidden="1"/>
    <cellStyle name="Followed Hyperlink" xfId="51516" builtinId="9" hidden="1"/>
    <cellStyle name="Followed Hyperlink" xfId="51517" builtinId="9" hidden="1"/>
    <cellStyle name="Followed Hyperlink" xfId="51518" builtinId="9" hidden="1"/>
    <cellStyle name="Followed Hyperlink" xfId="51519" builtinId="9" hidden="1"/>
    <cellStyle name="Followed Hyperlink" xfId="51520" builtinId="9" hidden="1"/>
    <cellStyle name="Followed Hyperlink" xfId="51521" builtinId="9" hidden="1"/>
    <cellStyle name="Followed Hyperlink" xfId="51522" builtinId="9" hidden="1"/>
    <cellStyle name="Followed Hyperlink" xfId="51523" builtinId="9" hidden="1"/>
    <cellStyle name="Followed Hyperlink" xfId="51524" builtinId="9" hidden="1"/>
    <cellStyle name="Followed Hyperlink" xfId="51525" builtinId="9" hidden="1"/>
    <cellStyle name="Followed Hyperlink" xfId="51526" builtinId="9" hidden="1"/>
    <cellStyle name="Followed Hyperlink" xfId="51527" builtinId="9" hidden="1"/>
    <cellStyle name="Followed Hyperlink" xfId="51528" builtinId="9" hidden="1"/>
    <cellStyle name="Followed Hyperlink" xfId="51529" builtinId="9" hidden="1"/>
    <cellStyle name="Followed Hyperlink" xfId="51530" builtinId="9" hidden="1"/>
    <cellStyle name="Followed Hyperlink" xfId="51531" builtinId="9" hidden="1"/>
    <cellStyle name="Followed Hyperlink" xfId="51532" builtinId="9" hidden="1"/>
    <cellStyle name="Followed Hyperlink" xfId="51533" builtinId="9" hidden="1"/>
    <cellStyle name="Followed Hyperlink" xfId="51534" builtinId="9" hidden="1"/>
    <cellStyle name="Followed Hyperlink" xfId="51535" builtinId="9" hidden="1"/>
    <cellStyle name="Followed Hyperlink" xfId="51536" builtinId="9" hidden="1"/>
    <cellStyle name="Followed Hyperlink" xfId="51537" builtinId="9" hidden="1"/>
    <cellStyle name="Followed Hyperlink" xfId="51538" builtinId="9" hidden="1"/>
    <cellStyle name="Followed Hyperlink" xfId="51539" builtinId="9" hidden="1"/>
    <cellStyle name="Followed Hyperlink" xfId="51540" builtinId="9" hidden="1"/>
    <cellStyle name="Followed Hyperlink" xfId="51541" builtinId="9" hidden="1"/>
    <cellStyle name="Followed Hyperlink" xfId="51542" builtinId="9" hidden="1"/>
    <cellStyle name="Followed Hyperlink" xfId="51543" builtinId="9" hidden="1"/>
    <cellStyle name="Followed Hyperlink" xfId="51544" builtinId="9" hidden="1"/>
    <cellStyle name="Followed Hyperlink" xfId="51545" builtinId="9" hidden="1"/>
    <cellStyle name="Followed Hyperlink" xfId="51546" builtinId="9" hidden="1"/>
    <cellStyle name="Followed Hyperlink" xfId="51547" builtinId="9" hidden="1"/>
    <cellStyle name="Followed Hyperlink" xfId="51548" builtinId="9" hidden="1"/>
    <cellStyle name="Followed Hyperlink" xfId="51549" builtinId="9" hidden="1"/>
    <cellStyle name="Followed Hyperlink" xfId="51550" builtinId="9" hidden="1"/>
    <cellStyle name="Followed Hyperlink" xfId="51551" builtinId="9" hidden="1"/>
    <cellStyle name="Followed Hyperlink" xfId="51552" builtinId="9" hidden="1"/>
    <cellStyle name="Followed Hyperlink" xfId="51553" builtinId="9" hidden="1"/>
    <cellStyle name="Followed Hyperlink" xfId="51554" builtinId="9" hidden="1"/>
    <cellStyle name="Followed Hyperlink" xfId="51555" builtinId="9" hidden="1"/>
    <cellStyle name="Followed Hyperlink" xfId="51556" builtinId="9" hidden="1"/>
    <cellStyle name="Followed Hyperlink" xfId="51557" builtinId="9" hidden="1"/>
    <cellStyle name="Followed Hyperlink" xfId="51558" builtinId="9" hidden="1"/>
    <cellStyle name="Followed Hyperlink" xfId="51559" builtinId="9" hidden="1"/>
    <cellStyle name="Followed Hyperlink" xfId="51560" builtinId="9" hidden="1"/>
    <cellStyle name="Followed Hyperlink" xfId="51561" builtinId="9" hidden="1"/>
    <cellStyle name="Followed Hyperlink" xfId="51562" builtinId="9" hidden="1"/>
    <cellStyle name="Followed Hyperlink" xfId="51563" builtinId="9" hidden="1"/>
    <cellStyle name="Followed Hyperlink" xfId="51564" builtinId="9" hidden="1"/>
    <cellStyle name="Followed Hyperlink" xfId="51565" builtinId="9" hidden="1"/>
    <cellStyle name="Followed Hyperlink" xfId="51566" builtinId="9" hidden="1"/>
    <cellStyle name="Followed Hyperlink" xfId="51567" builtinId="9" hidden="1"/>
    <cellStyle name="Followed Hyperlink" xfId="51568" builtinId="9" hidden="1"/>
    <cellStyle name="Followed Hyperlink" xfId="51569" builtinId="9" hidden="1"/>
    <cellStyle name="Followed Hyperlink" xfId="51570" builtinId="9" hidden="1"/>
    <cellStyle name="Followed Hyperlink" xfId="51571" builtinId="9" hidden="1"/>
    <cellStyle name="Followed Hyperlink" xfId="51572" builtinId="9" hidden="1"/>
    <cellStyle name="Followed Hyperlink" xfId="51573" builtinId="9" hidden="1"/>
    <cellStyle name="Followed Hyperlink" xfId="51574" builtinId="9" hidden="1"/>
    <cellStyle name="Followed Hyperlink" xfId="51575" builtinId="9" hidden="1"/>
    <cellStyle name="Followed Hyperlink" xfId="51576" builtinId="9" hidden="1"/>
    <cellStyle name="Followed Hyperlink" xfId="51577" builtinId="9" hidden="1"/>
    <cellStyle name="Followed Hyperlink" xfId="51578" builtinId="9" hidden="1"/>
    <cellStyle name="Followed Hyperlink" xfId="51579" builtinId="9" hidden="1"/>
    <cellStyle name="Followed Hyperlink" xfId="51580" builtinId="9" hidden="1"/>
    <cellStyle name="Followed Hyperlink" xfId="51581" builtinId="9" hidden="1"/>
    <cellStyle name="Followed Hyperlink" xfId="51582" builtinId="9" hidden="1"/>
    <cellStyle name="Followed Hyperlink" xfId="51583" builtinId="9" hidden="1"/>
    <cellStyle name="Followed Hyperlink" xfId="51584" builtinId="9" hidden="1"/>
    <cellStyle name="Followed Hyperlink" xfId="51585" builtinId="9" hidden="1"/>
    <cellStyle name="Followed Hyperlink" xfId="51586" builtinId="9" hidden="1"/>
    <cellStyle name="Followed Hyperlink" xfId="51587" builtinId="9" hidden="1"/>
    <cellStyle name="Followed Hyperlink" xfId="51392" builtinId="9" hidden="1"/>
    <cellStyle name="Followed Hyperlink" xfId="51408" builtinId="9" hidden="1"/>
    <cellStyle name="Followed Hyperlink" xfId="51411" builtinId="9" hidden="1"/>
    <cellStyle name="Followed Hyperlink" xfId="51332" builtinId="9" hidden="1"/>
    <cellStyle name="Followed Hyperlink" xfId="51330" builtinId="9" hidden="1"/>
    <cellStyle name="Followed Hyperlink" xfId="51415" builtinId="9" hidden="1"/>
    <cellStyle name="Followed Hyperlink" xfId="51407" builtinId="9" hidden="1"/>
    <cellStyle name="Followed Hyperlink" xfId="51417" builtinId="9" hidden="1"/>
    <cellStyle name="Followed Hyperlink" xfId="51418" builtinId="9" hidden="1"/>
    <cellStyle name="Followed Hyperlink" xfId="51412" builtinId="9" hidden="1"/>
    <cellStyle name="Followed Hyperlink" xfId="51409" builtinId="9" hidden="1"/>
    <cellStyle name="Followed Hyperlink" xfId="51414" builtinId="9" hidden="1"/>
    <cellStyle name="Followed Hyperlink" xfId="51439" builtinId="9" hidden="1"/>
    <cellStyle name="Followed Hyperlink" xfId="51432" builtinId="9" hidden="1"/>
    <cellStyle name="Followed Hyperlink" xfId="51425" builtinId="9" hidden="1"/>
    <cellStyle name="Followed Hyperlink" xfId="51441" builtinId="9" hidden="1"/>
    <cellStyle name="Followed Hyperlink" xfId="51430" builtinId="9" hidden="1"/>
    <cellStyle name="Followed Hyperlink" xfId="51413" builtinId="9" hidden="1"/>
    <cellStyle name="Followed Hyperlink" xfId="51427" builtinId="9" hidden="1"/>
    <cellStyle name="Followed Hyperlink" xfId="51333" builtinId="9" hidden="1"/>
    <cellStyle name="Followed Hyperlink" xfId="51436" builtinId="9" hidden="1"/>
    <cellStyle name="Followed Hyperlink" xfId="51429" builtinId="9" hidden="1"/>
    <cellStyle name="Followed Hyperlink" xfId="51331" builtinId="9" hidden="1"/>
    <cellStyle name="Followed Hyperlink" xfId="51434" builtinId="9" hidden="1"/>
    <cellStyle name="Followed Hyperlink" xfId="51431" builtinId="9" hidden="1"/>
    <cellStyle name="Followed Hyperlink" xfId="51424" builtinId="9" hidden="1"/>
    <cellStyle name="Followed Hyperlink" xfId="51440" builtinId="9" hidden="1"/>
    <cellStyle name="Followed Hyperlink" xfId="51433" builtinId="9" hidden="1"/>
    <cellStyle name="Followed Hyperlink" xfId="51423" builtinId="9" hidden="1"/>
    <cellStyle name="Followed Hyperlink" xfId="51435" builtinId="9" hidden="1"/>
    <cellStyle name="Followed Hyperlink" xfId="51428" builtinId="9" hidden="1"/>
    <cellStyle name="Followed Hyperlink" xfId="51422" builtinId="9" hidden="1"/>
    <cellStyle name="Followed Hyperlink" xfId="51437" builtinId="9" hidden="1"/>
    <cellStyle name="Followed Hyperlink" xfId="51426" builtinId="9" hidden="1"/>
    <cellStyle name="Followed Hyperlink" xfId="51438" builtinId="9" hidden="1"/>
    <cellStyle name="Followed Hyperlink" xfId="51588" builtinId="9" hidden="1"/>
    <cellStyle name="Followed Hyperlink" xfId="51589" builtinId="9" hidden="1"/>
    <cellStyle name="Followed Hyperlink" xfId="51590" builtinId="9" hidden="1"/>
    <cellStyle name="Followed Hyperlink" xfId="51591" builtinId="9" hidden="1"/>
    <cellStyle name="Followed Hyperlink" xfId="51592" builtinId="9" hidden="1"/>
    <cellStyle name="Followed Hyperlink" xfId="51593" builtinId="9" hidden="1"/>
    <cellStyle name="Followed Hyperlink" xfId="51594" builtinId="9" hidden="1"/>
    <cellStyle name="Followed Hyperlink" xfId="51595" builtinId="9" hidden="1"/>
    <cellStyle name="Followed Hyperlink" xfId="51596" builtinId="9" hidden="1"/>
    <cellStyle name="Followed Hyperlink" xfId="51597" builtinId="9" hidden="1"/>
    <cellStyle name="Followed Hyperlink" xfId="51598" builtinId="9" hidden="1"/>
    <cellStyle name="Followed Hyperlink" xfId="51599" builtinId="9" hidden="1"/>
    <cellStyle name="Followed Hyperlink" xfId="51600" builtinId="9" hidden="1"/>
    <cellStyle name="Followed Hyperlink" xfId="51601" builtinId="9" hidden="1"/>
    <cellStyle name="Followed Hyperlink" xfId="51602" builtinId="9" hidden="1"/>
    <cellStyle name="Followed Hyperlink" xfId="51603" builtinId="9" hidden="1"/>
    <cellStyle name="Followed Hyperlink" xfId="51604" builtinId="9" hidden="1"/>
    <cellStyle name="Followed Hyperlink" xfId="51605" builtinId="9" hidden="1"/>
    <cellStyle name="Followed Hyperlink" xfId="51606" builtinId="9" hidden="1"/>
    <cellStyle name="Followed Hyperlink" xfId="51607" builtinId="9" hidden="1"/>
    <cellStyle name="Followed Hyperlink" xfId="51608" builtinId="9" hidden="1"/>
    <cellStyle name="Followed Hyperlink" xfId="51609" builtinId="9" hidden="1"/>
    <cellStyle name="Followed Hyperlink" xfId="51611" builtinId="9" hidden="1"/>
    <cellStyle name="Followed Hyperlink" xfId="51612" builtinId="9" hidden="1"/>
    <cellStyle name="Followed Hyperlink" xfId="51613" builtinId="9" hidden="1"/>
    <cellStyle name="Followed Hyperlink" xfId="51614" builtinId="9" hidden="1"/>
    <cellStyle name="Followed Hyperlink" xfId="51615" builtinId="9" hidden="1"/>
    <cellStyle name="Followed Hyperlink" xfId="51616" builtinId="9" hidden="1"/>
    <cellStyle name="Followed Hyperlink" xfId="51617" builtinId="9" hidden="1"/>
    <cellStyle name="Followed Hyperlink" xfId="51618" builtinId="9" hidden="1"/>
    <cellStyle name="Followed Hyperlink" xfId="51619" builtinId="9" hidden="1"/>
    <cellStyle name="Followed Hyperlink" xfId="51620" builtinId="9" hidden="1"/>
    <cellStyle name="Followed Hyperlink" xfId="51621" builtinId="9" hidden="1"/>
    <cellStyle name="Followed Hyperlink" xfId="51622" builtinId="9" hidden="1"/>
    <cellStyle name="Followed Hyperlink" xfId="51623" builtinId="9" hidden="1"/>
    <cellStyle name="Followed Hyperlink" xfId="51624" builtinId="9" hidden="1"/>
    <cellStyle name="Followed Hyperlink" xfId="51659" builtinId="9" hidden="1"/>
    <cellStyle name="Followed Hyperlink" xfId="51658" builtinId="9" hidden="1"/>
    <cellStyle name="Followed Hyperlink" xfId="51419" builtinId="9" hidden="1"/>
    <cellStyle name="Followed Hyperlink" xfId="51420" builtinId="9" hidden="1"/>
    <cellStyle name="Followed Hyperlink" xfId="51633" builtinId="9" hidden="1"/>
    <cellStyle name="Followed Hyperlink" xfId="51631" builtinId="9" hidden="1"/>
    <cellStyle name="Followed Hyperlink" xfId="51610" builtinId="9" hidden="1"/>
    <cellStyle name="Followed Hyperlink" xfId="51628" builtinId="9" hidden="1"/>
    <cellStyle name="Followed Hyperlink" xfId="51627" builtinId="9" hidden="1"/>
    <cellStyle name="Followed Hyperlink" xfId="51626" builtinId="9" hidden="1"/>
    <cellStyle name="Followed Hyperlink" xfId="51625" builtinId="9" hidden="1"/>
    <cellStyle name="Followed Hyperlink" xfId="51629" builtinId="9" hidden="1"/>
    <cellStyle name="Followed Hyperlink" xfId="51635" builtinId="9" hidden="1"/>
    <cellStyle name="Followed Hyperlink" xfId="51634" builtinId="9" hidden="1"/>
    <cellStyle name="Followed Hyperlink" xfId="51632" builtinId="9" hidden="1"/>
    <cellStyle name="Followed Hyperlink" xfId="51630" builtinId="9" hidden="1"/>
    <cellStyle name="Followed Hyperlink" xfId="51654" builtinId="9" hidden="1"/>
    <cellStyle name="Followed Hyperlink" xfId="51650" builtinId="9" hidden="1"/>
    <cellStyle name="Followed Hyperlink" xfId="51646" builtinId="9" hidden="1"/>
    <cellStyle name="Followed Hyperlink" xfId="51642" builtinId="9" hidden="1"/>
    <cellStyle name="Followed Hyperlink" xfId="51638" builtinId="9" hidden="1"/>
    <cellStyle name="Followed Hyperlink" xfId="51416" builtinId="9" hidden="1"/>
    <cellStyle name="Followed Hyperlink" xfId="51657" builtinId="9" hidden="1"/>
    <cellStyle name="Followed Hyperlink" xfId="51653" builtinId="9" hidden="1"/>
    <cellStyle name="Followed Hyperlink" xfId="51649" builtinId="9" hidden="1"/>
    <cellStyle name="Followed Hyperlink" xfId="51645" builtinId="9" hidden="1"/>
    <cellStyle name="Followed Hyperlink" xfId="51641" builtinId="9" hidden="1"/>
    <cellStyle name="Followed Hyperlink" xfId="51637" builtinId="9" hidden="1"/>
    <cellStyle name="Followed Hyperlink" xfId="51656" builtinId="9" hidden="1"/>
    <cellStyle name="Followed Hyperlink" xfId="51652" builtinId="9" hidden="1"/>
    <cellStyle name="Followed Hyperlink" xfId="51648" builtinId="9" hidden="1"/>
    <cellStyle name="Followed Hyperlink" xfId="51644" builtinId="9" hidden="1"/>
    <cellStyle name="Followed Hyperlink" xfId="51640" builtinId="9" hidden="1"/>
    <cellStyle name="Followed Hyperlink" xfId="51660" builtinId="9" hidden="1"/>
    <cellStyle name="Followed Hyperlink" xfId="51410" builtinId="9" hidden="1"/>
    <cellStyle name="Followed Hyperlink" xfId="51655" builtinId="9" hidden="1"/>
    <cellStyle name="Followed Hyperlink" xfId="51651" builtinId="9" hidden="1"/>
    <cellStyle name="Followed Hyperlink" xfId="51647" builtinId="9" hidden="1"/>
    <cellStyle name="Followed Hyperlink" xfId="51643" builtinId="9" hidden="1"/>
    <cellStyle name="Followed Hyperlink" xfId="51639" builtinId="9" hidden="1"/>
    <cellStyle name="Followed Hyperlink" xfId="51636" builtinId="9" hidden="1"/>
    <cellStyle name="Followed Hyperlink" xfId="51661" builtinId="9" hidden="1"/>
    <cellStyle name="Followed Hyperlink" xfId="51662" builtinId="9" hidden="1"/>
    <cellStyle name="Followed Hyperlink" xfId="51663" builtinId="9" hidden="1"/>
    <cellStyle name="Followed Hyperlink" xfId="51664" builtinId="9" hidden="1"/>
    <cellStyle name="Followed Hyperlink" xfId="51665" builtinId="9" hidden="1"/>
    <cellStyle name="Followed Hyperlink" xfId="51666" builtinId="9" hidden="1"/>
    <cellStyle name="Followed Hyperlink" xfId="51667" builtinId="9" hidden="1"/>
    <cellStyle name="Followed Hyperlink" xfId="51668" builtinId="9" hidden="1"/>
    <cellStyle name="Followed Hyperlink" xfId="51669" builtinId="9" hidden="1"/>
    <cellStyle name="Followed Hyperlink" xfId="51670" builtinId="9" hidden="1"/>
    <cellStyle name="Followed Hyperlink" xfId="51671" builtinId="9" hidden="1"/>
    <cellStyle name="Followed Hyperlink" xfId="51672" builtinId="9" hidden="1"/>
    <cellStyle name="Followed Hyperlink" xfId="51673" builtinId="9" hidden="1"/>
    <cellStyle name="Followed Hyperlink" xfId="51674" builtinId="9" hidden="1"/>
    <cellStyle name="Followed Hyperlink" xfId="51675" builtinId="9" hidden="1"/>
    <cellStyle name="Followed Hyperlink" xfId="51676" builtinId="9" hidden="1"/>
    <cellStyle name="Followed Hyperlink" xfId="51677" builtinId="9" hidden="1"/>
    <cellStyle name="Followed Hyperlink" xfId="51678" builtinId="9" hidden="1"/>
    <cellStyle name="Followed Hyperlink" xfId="51679" builtinId="9" hidden="1"/>
    <cellStyle name="Followed Hyperlink" xfId="51680" builtinId="9" hidden="1"/>
    <cellStyle name="Followed Hyperlink" xfId="51681" builtinId="9" hidden="1"/>
    <cellStyle name="Followed Hyperlink" xfId="51682" builtinId="9" hidden="1"/>
    <cellStyle name="Followed Hyperlink" xfId="51683" builtinId="9" hidden="1"/>
    <cellStyle name="Followed Hyperlink" xfId="51684" builtinId="9" hidden="1"/>
    <cellStyle name="Followed Hyperlink" xfId="51685" builtinId="9" hidden="1"/>
    <cellStyle name="Followed Hyperlink" xfId="51686" builtinId="9" hidden="1"/>
    <cellStyle name="Followed Hyperlink" xfId="51687" builtinId="9" hidden="1"/>
    <cellStyle name="Followed Hyperlink" xfId="51688" builtinId="9" hidden="1"/>
    <cellStyle name="Followed Hyperlink" xfId="51689" builtinId="9" hidden="1"/>
    <cellStyle name="Followed Hyperlink" xfId="51690" builtinId="9" hidden="1"/>
    <cellStyle name="Followed Hyperlink" xfId="51691" builtinId="9" hidden="1"/>
    <cellStyle name="Followed Hyperlink" xfId="51694" builtinId="9" hidden="1"/>
    <cellStyle name="Followed Hyperlink" xfId="51695" builtinId="9" hidden="1"/>
    <cellStyle name="Followed Hyperlink" xfId="51696" builtinId="9" hidden="1"/>
    <cellStyle name="Followed Hyperlink" xfId="51697" builtinId="9" hidden="1"/>
    <cellStyle name="Followed Hyperlink" xfId="51698" builtinId="9" hidden="1"/>
    <cellStyle name="Followed Hyperlink" xfId="51699" builtinId="9" hidden="1"/>
    <cellStyle name="Followed Hyperlink" xfId="51700" builtinId="9" hidden="1"/>
    <cellStyle name="Followed Hyperlink" xfId="51701" builtinId="9" hidden="1"/>
    <cellStyle name="Followed Hyperlink" xfId="51702" builtinId="9" hidden="1"/>
    <cellStyle name="Followed Hyperlink" xfId="51703" builtinId="9" hidden="1"/>
    <cellStyle name="Followed Hyperlink" xfId="51704" builtinId="9" hidden="1"/>
    <cellStyle name="Followed Hyperlink" xfId="51705" builtinId="9" hidden="1"/>
    <cellStyle name="Followed Hyperlink" xfId="51706" builtinId="9" hidden="1"/>
    <cellStyle name="Followed Hyperlink" xfId="51707" builtinId="9" hidden="1"/>
    <cellStyle name="Followed Hyperlink" xfId="51708" builtinId="9" hidden="1"/>
    <cellStyle name="Followed Hyperlink" xfId="51709" builtinId="9" hidden="1"/>
    <cellStyle name="Followed Hyperlink" xfId="51710" builtinId="9" hidden="1"/>
    <cellStyle name="Followed Hyperlink" xfId="51711" builtinId="9" hidden="1"/>
    <cellStyle name="Followed Hyperlink" xfId="51712" builtinId="9" hidden="1"/>
    <cellStyle name="Followed Hyperlink" xfId="51713" builtinId="9" hidden="1"/>
    <cellStyle name="Followed Hyperlink" xfId="51714" builtinId="9" hidden="1"/>
    <cellStyle name="Followed Hyperlink" xfId="51715" builtinId="9" hidden="1"/>
    <cellStyle name="Followed Hyperlink" xfId="51716" builtinId="9" hidden="1"/>
    <cellStyle name="Followed Hyperlink" xfId="51717" builtinId="9" hidden="1"/>
    <cellStyle name="Followed Hyperlink" xfId="51718" builtinId="9" hidden="1"/>
    <cellStyle name="Followed Hyperlink" xfId="51719" builtinId="9" hidden="1"/>
    <cellStyle name="Followed Hyperlink" xfId="51720" builtinId="9" hidden="1"/>
    <cellStyle name="Followed Hyperlink" xfId="51721" builtinId="9" hidden="1"/>
    <cellStyle name="Followed Hyperlink" xfId="51722" builtinId="9" hidden="1"/>
    <cellStyle name="Followed Hyperlink" xfId="51723" builtinId="9" hidden="1"/>
    <cellStyle name="Followed Hyperlink" xfId="51724" builtinId="9" hidden="1"/>
    <cellStyle name="Followed Hyperlink" xfId="51725" builtinId="9" hidden="1"/>
    <cellStyle name="Followed Hyperlink" xfId="51726" builtinId="9" hidden="1"/>
    <cellStyle name="Followed Hyperlink" xfId="51727" builtinId="9" hidden="1"/>
    <cellStyle name="Followed Hyperlink" xfId="51728" builtinId="9" hidden="1"/>
    <cellStyle name="Followed Hyperlink" xfId="51729" builtinId="9" hidden="1"/>
    <cellStyle name="Followed Hyperlink" xfId="51730" builtinId="9" hidden="1"/>
    <cellStyle name="Followed Hyperlink" xfId="51731" builtinId="9" hidden="1"/>
    <cellStyle name="Followed Hyperlink" xfId="51732" builtinId="9" hidden="1"/>
    <cellStyle name="Followed Hyperlink" xfId="51733" builtinId="9" hidden="1"/>
    <cellStyle name="Followed Hyperlink" xfId="51734" builtinId="9" hidden="1"/>
    <cellStyle name="Followed Hyperlink" xfId="51735" builtinId="9" hidden="1"/>
    <cellStyle name="Followed Hyperlink" xfId="51736" builtinId="9" hidden="1"/>
    <cellStyle name="Followed Hyperlink" xfId="51737" builtinId="9" hidden="1"/>
    <cellStyle name="Followed Hyperlink" xfId="51738" builtinId="9" hidden="1"/>
    <cellStyle name="Followed Hyperlink" xfId="51739" builtinId="9" hidden="1"/>
    <cellStyle name="Followed Hyperlink" xfId="51740" builtinId="9" hidden="1"/>
    <cellStyle name="Followed Hyperlink" xfId="51741" builtinId="9" hidden="1"/>
    <cellStyle name="Followed Hyperlink" xfId="51742" builtinId="9" hidden="1"/>
    <cellStyle name="Followed Hyperlink" xfId="51743" builtinId="9" hidden="1"/>
    <cellStyle name="Followed Hyperlink" xfId="51744" builtinId="9" hidden="1"/>
    <cellStyle name="Followed Hyperlink" xfId="51745" builtinId="9" hidden="1"/>
    <cellStyle name="Followed Hyperlink" xfId="51746" builtinId="9" hidden="1"/>
    <cellStyle name="Followed Hyperlink" xfId="51747" builtinId="9" hidden="1"/>
    <cellStyle name="Followed Hyperlink" xfId="51748" builtinId="9" hidden="1"/>
    <cellStyle name="Followed Hyperlink" xfId="51749" builtinId="9" hidden="1"/>
    <cellStyle name="Followed Hyperlink" xfId="51750" builtinId="9" hidden="1"/>
    <cellStyle name="Followed Hyperlink" xfId="51751" builtinId="9" hidden="1"/>
    <cellStyle name="Followed Hyperlink" xfId="51752" builtinId="9" hidden="1"/>
    <cellStyle name="Followed Hyperlink" xfId="51753" builtinId="9" hidden="1"/>
    <cellStyle name="Followed Hyperlink" xfId="51754" builtinId="9" hidden="1"/>
    <cellStyle name="Followed Hyperlink" xfId="51755" builtinId="9" hidden="1"/>
    <cellStyle name="Followed Hyperlink" xfId="51756" builtinId="9" hidden="1"/>
    <cellStyle name="Followed Hyperlink" xfId="51757" builtinId="9" hidden="1"/>
    <cellStyle name="Followed Hyperlink" xfId="51758" builtinId="9" hidden="1"/>
    <cellStyle name="Followed Hyperlink" xfId="51759" builtinId="9" hidden="1"/>
    <cellStyle name="Followed Hyperlink" xfId="51760" builtinId="9" hidden="1"/>
    <cellStyle name="Followed Hyperlink" xfId="51761" builtinId="9" hidden="1"/>
    <cellStyle name="Followed Hyperlink" xfId="51762" builtinId="9" hidden="1"/>
    <cellStyle name="Followed Hyperlink" xfId="51763" builtinId="9" hidden="1"/>
    <cellStyle name="Followed Hyperlink" xfId="51764" builtinId="9" hidden="1"/>
    <cellStyle name="Followed Hyperlink" xfId="51765" builtinId="9" hidden="1"/>
    <cellStyle name="Followed Hyperlink" xfId="51777" builtinId="9" hidden="1"/>
    <cellStyle name="Followed Hyperlink" xfId="51778" builtinId="9" hidden="1"/>
    <cellStyle name="Followed Hyperlink" xfId="51779" builtinId="9" hidden="1"/>
    <cellStyle name="Followed Hyperlink" xfId="51780" builtinId="9" hidden="1"/>
    <cellStyle name="Followed Hyperlink" xfId="51781" builtinId="9" hidden="1"/>
    <cellStyle name="Followed Hyperlink" xfId="51782" builtinId="9" hidden="1"/>
    <cellStyle name="Followed Hyperlink" xfId="51783" builtinId="9" hidden="1"/>
    <cellStyle name="Followed Hyperlink" xfId="51784" builtinId="9" hidden="1"/>
    <cellStyle name="Followed Hyperlink" xfId="51785" builtinId="9" hidden="1"/>
    <cellStyle name="Followed Hyperlink" xfId="51786" builtinId="9" hidden="1"/>
    <cellStyle name="Followed Hyperlink" xfId="51787" builtinId="9" hidden="1"/>
    <cellStyle name="Followed Hyperlink" xfId="51788" builtinId="9" hidden="1"/>
    <cellStyle name="Followed Hyperlink" xfId="51789" builtinId="9" hidden="1"/>
    <cellStyle name="Followed Hyperlink" xfId="51790" builtinId="9" hidden="1"/>
    <cellStyle name="Followed Hyperlink" xfId="51791" builtinId="9" hidden="1"/>
    <cellStyle name="Followed Hyperlink" xfId="51792" builtinId="9" hidden="1"/>
    <cellStyle name="Followed Hyperlink" xfId="51793" builtinId="9" hidden="1"/>
    <cellStyle name="Followed Hyperlink" xfId="51794" builtinId="9" hidden="1"/>
    <cellStyle name="Followed Hyperlink" xfId="51795" builtinId="9" hidden="1"/>
    <cellStyle name="Followed Hyperlink" xfId="51796" builtinId="9" hidden="1"/>
    <cellStyle name="Followed Hyperlink" xfId="51797" builtinId="9" hidden="1"/>
    <cellStyle name="Followed Hyperlink" xfId="51798" builtinId="9" hidden="1"/>
    <cellStyle name="Followed Hyperlink" xfId="51799" builtinId="9" hidden="1"/>
    <cellStyle name="Followed Hyperlink" xfId="51800" builtinId="9" hidden="1"/>
    <cellStyle name="Followed Hyperlink" xfId="51801" builtinId="9" hidden="1"/>
    <cellStyle name="Followed Hyperlink" xfId="51802" builtinId="9" hidden="1"/>
    <cellStyle name="Followed Hyperlink" xfId="51803" builtinId="9" hidden="1"/>
    <cellStyle name="Followed Hyperlink" xfId="51804" builtinId="9" hidden="1"/>
    <cellStyle name="Followed Hyperlink" xfId="51805" builtinId="9" hidden="1"/>
    <cellStyle name="Followed Hyperlink" xfId="51806" builtinId="9" hidden="1"/>
    <cellStyle name="Followed Hyperlink" xfId="51807" builtinId="9" hidden="1"/>
    <cellStyle name="Followed Hyperlink" xfId="51808" builtinId="9" hidden="1"/>
    <cellStyle name="Followed Hyperlink" xfId="51809" builtinId="9" hidden="1"/>
    <cellStyle name="Followed Hyperlink" xfId="51810" builtinId="9" hidden="1"/>
    <cellStyle name="Followed Hyperlink" xfId="51811" builtinId="9" hidden="1"/>
    <cellStyle name="Followed Hyperlink" xfId="51812" builtinId="9" hidden="1"/>
    <cellStyle name="Followed Hyperlink" xfId="51813" builtinId="9" hidden="1"/>
    <cellStyle name="Followed Hyperlink" xfId="51814" builtinId="9" hidden="1"/>
    <cellStyle name="Followed Hyperlink" xfId="51815" builtinId="9" hidden="1"/>
    <cellStyle name="Followed Hyperlink" xfId="51816" builtinId="9" hidden="1"/>
    <cellStyle name="Followed Hyperlink" xfId="51817" builtinId="9" hidden="1"/>
    <cellStyle name="Followed Hyperlink" xfId="51818" builtinId="9" hidden="1"/>
    <cellStyle name="Followed Hyperlink" xfId="51819" builtinId="9" hidden="1"/>
    <cellStyle name="Followed Hyperlink" xfId="51820" builtinId="9" hidden="1"/>
    <cellStyle name="Followed Hyperlink" xfId="51821" builtinId="9" hidden="1"/>
    <cellStyle name="Followed Hyperlink" xfId="51822" builtinId="9" hidden="1"/>
    <cellStyle name="Followed Hyperlink" xfId="51823" builtinId="9" hidden="1"/>
    <cellStyle name="Followed Hyperlink" xfId="51824" builtinId="9" hidden="1"/>
    <cellStyle name="Followed Hyperlink" xfId="51825" builtinId="9" hidden="1"/>
    <cellStyle name="Followed Hyperlink" xfId="51826" builtinId="9" hidden="1"/>
    <cellStyle name="Followed Hyperlink" xfId="51827" builtinId="9" hidden="1"/>
    <cellStyle name="Followed Hyperlink" xfId="51828" builtinId="9" hidden="1"/>
    <cellStyle name="Followed Hyperlink" xfId="51829" builtinId="9" hidden="1"/>
    <cellStyle name="Followed Hyperlink" xfId="51830" builtinId="9" hidden="1"/>
    <cellStyle name="Followed Hyperlink" xfId="51831" builtinId="9" hidden="1"/>
    <cellStyle name="Followed Hyperlink" xfId="51832" builtinId="9" hidden="1"/>
    <cellStyle name="Followed Hyperlink" xfId="51833" builtinId="9" hidden="1"/>
    <cellStyle name="Followed Hyperlink" xfId="51834" builtinId="9" hidden="1"/>
    <cellStyle name="Followed Hyperlink" xfId="51835" builtinId="9" hidden="1"/>
    <cellStyle name="Followed Hyperlink" xfId="51836" builtinId="9" hidden="1"/>
    <cellStyle name="Followed Hyperlink" xfId="51837" builtinId="9" hidden="1"/>
    <cellStyle name="Followed Hyperlink" xfId="51838" builtinId="9" hidden="1"/>
    <cellStyle name="Followed Hyperlink" xfId="51839" builtinId="9" hidden="1"/>
    <cellStyle name="Followed Hyperlink" xfId="51840" builtinId="9" hidden="1"/>
    <cellStyle name="Followed Hyperlink" xfId="51841" builtinId="9" hidden="1"/>
    <cellStyle name="Followed Hyperlink" xfId="51842" builtinId="9" hidden="1"/>
    <cellStyle name="Followed Hyperlink" xfId="51843" builtinId="9" hidden="1"/>
    <cellStyle name="Followed Hyperlink" xfId="51844" builtinId="9" hidden="1"/>
    <cellStyle name="Followed Hyperlink" xfId="51845" builtinId="9" hidden="1"/>
    <cellStyle name="Followed Hyperlink" xfId="51846" builtinId="9" hidden="1"/>
    <cellStyle name="Followed Hyperlink" xfId="51847" builtinId="9" hidden="1"/>
    <cellStyle name="Followed Hyperlink" xfId="51848" builtinId="9" hidden="1"/>
    <cellStyle name="Followed Hyperlink" xfId="51883" builtinId="9" hidden="1"/>
    <cellStyle name="Followed Hyperlink" xfId="51884" builtinId="9" hidden="1"/>
    <cellStyle name="Followed Hyperlink" xfId="51885" builtinId="9" hidden="1"/>
    <cellStyle name="Followed Hyperlink" xfId="51886" builtinId="9" hidden="1"/>
    <cellStyle name="Followed Hyperlink" xfId="51887" builtinId="9" hidden="1"/>
    <cellStyle name="Followed Hyperlink" xfId="51888" builtinId="9" hidden="1"/>
    <cellStyle name="Followed Hyperlink" xfId="51889" builtinId="9" hidden="1"/>
    <cellStyle name="Followed Hyperlink" xfId="51890" builtinId="9" hidden="1"/>
    <cellStyle name="Followed Hyperlink" xfId="51891" builtinId="9" hidden="1"/>
    <cellStyle name="Followed Hyperlink" xfId="51892" builtinId="9" hidden="1"/>
    <cellStyle name="Followed Hyperlink" xfId="51893" builtinId="9" hidden="1"/>
    <cellStyle name="Followed Hyperlink" xfId="51894" builtinId="9" hidden="1"/>
    <cellStyle name="Followed Hyperlink" xfId="51895" builtinId="9" hidden="1"/>
    <cellStyle name="Followed Hyperlink" xfId="51896" builtinId="9" hidden="1"/>
    <cellStyle name="Followed Hyperlink" xfId="51897" builtinId="9" hidden="1"/>
    <cellStyle name="Followed Hyperlink" xfId="51898" builtinId="9" hidden="1"/>
    <cellStyle name="Followed Hyperlink" xfId="51899" builtinId="9" hidden="1"/>
    <cellStyle name="Followed Hyperlink" xfId="51900" builtinId="9" hidden="1"/>
    <cellStyle name="Followed Hyperlink" xfId="51901" builtinId="9" hidden="1"/>
    <cellStyle name="Followed Hyperlink" xfId="51902" builtinId="9" hidden="1"/>
    <cellStyle name="Followed Hyperlink" xfId="51903" builtinId="9" hidden="1"/>
    <cellStyle name="Followed Hyperlink" xfId="51904" builtinId="9" hidden="1"/>
    <cellStyle name="Followed Hyperlink" xfId="51905" builtinId="9" hidden="1"/>
    <cellStyle name="Followed Hyperlink" xfId="51906" builtinId="9" hidden="1"/>
    <cellStyle name="Followed Hyperlink" xfId="51907" builtinId="9" hidden="1"/>
    <cellStyle name="Followed Hyperlink" xfId="51908" builtinId="9" hidden="1"/>
    <cellStyle name="Followed Hyperlink" xfId="51909" builtinId="9" hidden="1"/>
    <cellStyle name="Followed Hyperlink" xfId="51910" builtinId="9" hidden="1"/>
    <cellStyle name="Followed Hyperlink" xfId="51911" builtinId="9" hidden="1"/>
    <cellStyle name="Followed Hyperlink" xfId="51912" builtinId="9" hidden="1"/>
    <cellStyle name="Followed Hyperlink" xfId="51913" builtinId="9" hidden="1"/>
    <cellStyle name="Followed Hyperlink" xfId="51914" builtinId="9" hidden="1"/>
    <cellStyle name="Followed Hyperlink" xfId="51915" builtinId="9" hidden="1"/>
    <cellStyle name="Followed Hyperlink" xfId="51916" builtinId="9" hidden="1"/>
    <cellStyle name="Followed Hyperlink" xfId="51917" builtinId="9" hidden="1"/>
    <cellStyle name="Followed Hyperlink" xfId="51918" builtinId="9" hidden="1"/>
    <cellStyle name="Followed Hyperlink" xfId="51919" builtinId="9" hidden="1"/>
    <cellStyle name="Followed Hyperlink" xfId="51920" builtinId="9" hidden="1"/>
    <cellStyle name="Followed Hyperlink" xfId="51921" builtinId="9" hidden="1"/>
    <cellStyle name="Followed Hyperlink" xfId="51922" builtinId="9" hidden="1"/>
    <cellStyle name="Followed Hyperlink" xfId="51923" builtinId="9" hidden="1"/>
    <cellStyle name="Followed Hyperlink" xfId="51924" builtinId="9" hidden="1"/>
    <cellStyle name="Followed Hyperlink" xfId="51925" builtinId="9" hidden="1"/>
    <cellStyle name="Followed Hyperlink" xfId="51926" builtinId="9" hidden="1"/>
    <cellStyle name="Followed Hyperlink" xfId="51927" builtinId="9" hidden="1"/>
    <cellStyle name="Followed Hyperlink" xfId="51928" builtinId="9" hidden="1"/>
    <cellStyle name="Followed Hyperlink" xfId="51929" builtinId="9" hidden="1"/>
    <cellStyle name="Followed Hyperlink" xfId="51930" builtinId="9" hidden="1"/>
    <cellStyle name="Followed Hyperlink" xfId="51931" builtinId="9" hidden="1"/>
    <cellStyle name="Followed Hyperlink" xfId="51932" builtinId="9" hidden="1"/>
    <cellStyle name="Followed Hyperlink" xfId="51933" builtinId="9" hidden="1"/>
    <cellStyle name="Followed Hyperlink" xfId="51934" builtinId="9" hidden="1"/>
    <cellStyle name="Followed Hyperlink" xfId="51935" builtinId="9" hidden="1"/>
    <cellStyle name="Followed Hyperlink" xfId="51936" builtinId="9" hidden="1"/>
    <cellStyle name="Followed Hyperlink" xfId="51937" builtinId="9" hidden="1"/>
    <cellStyle name="Followed Hyperlink" xfId="51938" builtinId="9" hidden="1"/>
    <cellStyle name="Followed Hyperlink" xfId="51939" builtinId="9" hidden="1"/>
    <cellStyle name="Followed Hyperlink" xfId="51940" builtinId="9" hidden="1"/>
    <cellStyle name="Followed Hyperlink" xfId="51941" builtinId="9" hidden="1"/>
    <cellStyle name="Followed Hyperlink" xfId="51942" builtinId="9" hidden="1"/>
    <cellStyle name="Followed Hyperlink" xfId="51943" builtinId="9" hidden="1"/>
    <cellStyle name="Followed Hyperlink" xfId="51944" builtinId="9" hidden="1"/>
    <cellStyle name="Followed Hyperlink" xfId="51945" builtinId="9" hidden="1"/>
    <cellStyle name="Followed Hyperlink" xfId="51946" builtinId="9" hidden="1"/>
    <cellStyle name="Followed Hyperlink" xfId="51947" builtinId="9" hidden="1"/>
    <cellStyle name="Followed Hyperlink" xfId="51948" builtinId="9" hidden="1"/>
    <cellStyle name="Followed Hyperlink" xfId="51949" builtinId="9" hidden="1"/>
    <cellStyle name="Followed Hyperlink" xfId="51950" builtinId="9" hidden="1"/>
    <cellStyle name="Followed Hyperlink" xfId="51951" builtinId="9" hidden="1"/>
    <cellStyle name="Followed Hyperlink" xfId="51952" builtinId="9" hidden="1"/>
    <cellStyle name="Followed Hyperlink" xfId="51953" builtinId="9" hidden="1"/>
    <cellStyle name="Followed Hyperlink" xfId="51954" builtinId="9" hidden="1"/>
    <cellStyle name="Followed Hyperlink" xfId="51854" builtinId="9" hidden="1"/>
    <cellStyle name="Followed Hyperlink" xfId="51860" builtinId="9" hidden="1"/>
    <cellStyle name="Followed Hyperlink" xfId="51851" builtinId="9" hidden="1"/>
    <cellStyle name="Followed Hyperlink" xfId="51861" builtinId="9" hidden="1"/>
    <cellStyle name="Followed Hyperlink" xfId="51850" builtinId="9" hidden="1"/>
    <cellStyle name="Followed Hyperlink" xfId="51858" builtinId="9" hidden="1"/>
    <cellStyle name="Followed Hyperlink" xfId="51776" builtinId="9" hidden="1"/>
    <cellStyle name="Followed Hyperlink" xfId="51856" builtinId="9" hidden="1"/>
    <cellStyle name="Followed Hyperlink" xfId="51849" builtinId="9" hidden="1"/>
    <cellStyle name="Followed Hyperlink" xfId="51855" builtinId="9" hidden="1"/>
    <cellStyle name="Followed Hyperlink" xfId="51879" builtinId="9" hidden="1"/>
    <cellStyle name="Followed Hyperlink" xfId="51859" builtinId="9" hidden="1"/>
    <cellStyle name="Followed Hyperlink" xfId="51853" builtinId="9" hidden="1"/>
    <cellStyle name="Followed Hyperlink" xfId="51852" builtinId="9" hidden="1"/>
    <cellStyle name="Followed Hyperlink" xfId="51862" builtinId="9" hidden="1"/>
    <cellStyle name="Followed Hyperlink" xfId="51876" builtinId="9" hidden="1"/>
    <cellStyle name="Followed Hyperlink" xfId="51874" builtinId="9" hidden="1"/>
    <cellStyle name="Followed Hyperlink" xfId="51867" builtinId="9" hidden="1"/>
    <cellStyle name="Followed Hyperlink" xfId="51882" builtinId="9" hidden="1"/>
    <cellStyle name="Followed Hyperlink" xfId="51872" builtinId="9" hidden="1"/>
    <cellStyle name="Followed Hyperlink" xfId="51959" builtinId="9" hidden="1"/>
    <cellStyle name="Followed Hyperlink" xfId="51865" builtinId="9" hidden="1"/>
    <cellStyle name="Followed Hyperlink" xfId="51880" builtinId="9" hidden="1"/>
    <cellStyle name="Followed Hyperlink" xfId="51877" builtinId="9" hidden="1"/>
    <cellStyle name="Followed Hyperlink" xfId="51871" builtinId="9" hidden="1"/>
    <cellStyle name="Followed Hyperlink" xfId="51775" builtinId="9" hidden="1"/>
    <cellStyle name="Followed Hyperlink" xfId="51958" builtinId="9" hidden="1"/>
    <cellStyle name="Followed Hyperlink" xfId="51869" builtinId="9" hidden="1"/>
    <cellStyle name="Followed Hyperlink" xfId="51866" builtinId="9" hidden="1"/>
    <cellStyle name="Followed Hyperlink" xfId="51881" builtinId="9" hidden="1"/>
    <cellStyle name="Followed Hyperlink" xfId="51875" builtinId="9" hidden="1"/>
    <cellStyle name="Followed Hyperlink" xfId="51864" builtinId="9" hidden="1"/>
    <cellStyle name="Followed Hyperlink" xfId="51957" builtinId="9" hidden="1"/>
    <cellStyle name="Followed Hyperlink" xfId="51873" builtinId="9" hidden="1"/>
    <cellStyle name="Followed Hyperlink" xfId="51870" builtinId="9" hidden="1"/>
    <cellStyle name="Followed Hyperlink" xfId="51863" builtinId="9" hidden="1"/>
    <cellStyle name="Followed Hyperlink" xfId="51878" builtinId="9" hidden="1"/>
    <cellStyle name="Followed Hyperlink" xfId="51868" builtinId="9" hidden="1"/>
    <cellStyle name="Followed Hyperlink" xfId="51960" builtinId="9" hidden="1"/>
    <cellStyle name="Followed Hyperlink" xfId="51961" builtinId="9" hidden="1"/>
    <cellStyle name="Followed Hyperlink" xfId="51962" builtinId="9" hidden="1"/>
    <cellStyle name="Followed Hyperlink" xfId="51963" builtinId="9" hidden="1"/>
    <cellStyle name="Followed Hyperlink" xfId="51964" builtinId="9" hidden="1"/>
    <cellStyle name="Followed Hyperlink" xfId="51965" builtinId="9" hidden="1"/>
    <cellStyle name="Followed Hyperlink" xfId="51966" builtinId="9" hidden="1"/>
    <cellStyle name="Followed Hyperlink" xfId="51967" builtinId="9" hidden="1"/>
    <cellStyle name="Followed Hyperlink" xfId="51968" builtinId="9" hidden="1"/>
    <cellStyle name="Followed Hyperlink" xfId="51969" builtinId="9" hidden="1"/>
    <cellStyle name="Followed Hyperlink" xfId="51970" builtinId="9" hidden="1"/>
    <cellStyle name="Followed Hyperlink" xfId="51971" builtinId="9" hidden="1"/>
    <cellStyle name="Followed Hyperlink" xfId="51972" builtinId="9" hidden="1"/>
    <cellStyle name="Followed Hyperlink" xfId="51973" builtinId="9" hidden="1"/>
    <cellStyle name="Followed Hyperlink" xfId="51974" builtinId="9" hidden="1"/>
    <cellStyle name="Followed Hyperlink" xfId="51975" builtinId="9" hidden="1"/>
    <cellStyle name="Followed Hyperlink" xfId="51976" builtinId="9" hidden="1"/>
    <cellStyle name="Followed Hyperlink" xfId="51977" builtinId="9" hidden="1"/>
    <cellStyle name="Followed Hyperlink" xfId="51978" builtinId="9" hidden="1"/>
    <cellStyle name="Followed Hyperlink" xfId="51979" builtinId="9" hidden="1"/>
    <cellStyle name="Followed Hyperlink" xfId="51980" builtinId="9" hidden="1"/>
    <cellStyle name="Followed Hyperlink" xfId="51981" builtinId="9" hidden="1"/>
    <cellStyle name="Followed Hyperlink" xfId="51982" builtinId="9" hidden="1"/>
    <cellStyle name="Followed Hyperlink" xfId="51983" builtinId="9" hidden="1"/>
    <cellStyle name="Followed Hyperlink" xfId="51984" builtinId="9" hidden="1"/>
    <cellStyle name="Followed Hyperlink" xfId="51985" builtinId="9" hidden="1"/>
    <cellStyle name="Followed Hyperlink" xfId="51986" builtinId="9" hidden="1"/>
    <cellStyle name="Followed Hyperlink" xfId="51987" builtinId="9" hidden="1"/>
    <cellStyle name="Followed Hyperlink" xfId="51988" builtinId="9" hidden="1"/>
    <cellStyle name="Followed Hyperlink" xfId="51989" builtinId="9" hidden="1"/>
    <cellStyle name="Followed Hyperlink" xfId="51990" builtinId="9" hidden="1"/>
    <cellStyle name="Followed Hyperlink" xfId="51991" builtinId="9" hidden="1"/>
    <cellStyle name="Followed Hyperlink" xfId="51992" builtinId="9" hidden="1"/>
    <cellStyle name="Followed Hyperlink" xfId="51993" builtinId="9" hidden="1"/>
    <cellStyle name="Followed Hyperlink" xfId="51998" builtinId="9" hidden="1"/>
    <cellStyle name="Followed Hyperlink" xfId="51999" builtinId="9" hidden="1"/>
    <cellStyle name="Followed Hyperlink" xfId="52000" builtinId="9" hidden="1"/>
    <cellStyle name="Followed Hyperlink" xfId="52001" builtinId="9" hidden="1"/>
    <cellStyle name="Followed Hyperlink" xfId="52002" builtinId="9" hidden="1"/>
    <cellStyle name="Followed Hyperlink" xfId="52003" builtinId="9" hidden="1"/>
    <cellStyle name="Followed Hyperlink" xfId="52004" builtinId="9" hidden="1"/>
    <cellStyle name="Followed Hyperlink" xfId="52005" builtinId="9" hidden="1"/>
    <cellStyle name="Followed Hyperlink" xfId="52006" builtinId="9" hidden="1"/>
    <cellStyle name="Followed Hyperlink" xfId="52007" builtinId="9" hidden="1"/>
    <cellStyle name="Followed Hyperlink" xfId="52008" builtinId="9" hidden="1"/>
    <cellStyle name="Followed Hyperlink" xfId="52009" builtinId="9" hidden="1"/>
    <cellStyle name="Followed Hyperlink" xfId="52010" builtinId="9" hidden="1"/>
    <cellStyle name="Followed Hyperlink" xfId="52011" builtinId="9" hidden="1"/>
    <cellStyle name="Followed Hyperlink" xfId="52012" builtinId="9" hidden="1"/>
    <cellStyle name="Followed Hyperlink" xfId="52013" builtinId="9" hidden="1"/>
    <cellStyle name="Followed Hyperlink" xfId="52014" builtinId="9" hidden="1"/>
    <cellStyle name="Followed Hyperlink" xfId="52015" builtinId="9" hidden="1"/>
    <cellStyle name="Followed Hyperlink" xfId="52016" builtinId="9" hidden="1"/>
    <cellStyle name="Followed Hyperlink" xfId="52017" builtinId="9" hidden="1"/>
    <cellStyle name="Followed Hyperlink" xfId="52018" builtinId="9" hidden="1"/>
    <cellStyle name="Followed Hyperlink" xfId="52019" builtinId="9" hidden="1"/>
    <cellStyle name="Followed Hyperlink" xfId="52020" builtinId="9" hidden="1"/>
    <cellStyle name="Followed Hyperlink" xfId="52021" builtinId="9" hidden="1"/>
    <cellStyle name="Followed Hyperlink" xfId="52022" builtinId="9" hidden="1"/>
    <cellStyle name="Followed Hyperlink" xfId="52023" builtinId="9" hidden="1"/>
    <cellStyle name="Followed Hyperlink" xfId="52024" builtinId="9" hidden="1"/>
    <cellStyle name="Followed Hyperlink" xfId="52025" builtinId="9" hidden="1"/>
    <cellStyle name="Followed Hyperlink" xfId="52026" builtinId="9" hidden="1"/>
    <cellStyle name="Followed Hyperlink" xfId="52027" builtinId="9" hidden="1"/>
    <cellStyle name="Followed Hyperlink" xfId="52028" builtinId="9" hidden="1"/>
    <cellStyle name="Followed Hyperlink" xfId="52029" builtinId="9" hidden="1"/>
    <cellStyle name="Followed Hyperlink" xfId="52030" builtinId="9" hidden="1"/>
    <cellStyle name="Followed Hyperlink" xfId="52031" builtinId="9" hidden="1"/>
    <cellStyle name="Followed Hyperlink" xfId="52032" builtinId="9" hidden="1"/>
    <cellStyle name="Followed Hyperlink" xfId="52033" builtinId="9" hidden="1"/>
    <cellStyle name="Followed Hyperlink" xfId="52034" builtinId="9" hidden="1"/>
    <cellStyle name="Followed Hyperlink" xfId="52035" builtinId="9" hidden="1"/>
    <cellStyle name="Followed Hyperlink" xfId="52036" builtinId="9" hidden="1"/>
    <cellStyle name="Followed Hyperlink" xfId="52037" builtinId="9" hidden="1"/>
    <cellStyle name="Followed Hyperlink" xfId="52038" builtinId="9" hidden="1"/>
    <cellStyle name="Followed Hyperlink" xfId="52039" builtinId="9" hidden="1"/>
    <cellStyle name="Followed Hyperlink" xfId="52040" builtinId="9" hidden="1"/>
    <cellStyle name="Followed Hyperlink" xfId="52041" builtinId="9" hidden="1"/>
    <cellStyle name="Followed Hyperlink" xfId="52042" builtinId="9" hidden="1"/>
    <cellStyle name="Followed Hyperlink" xfId="52043" builtinId="9" hidden="1"/>
    <cellStyle name="Followed Hyperlink" xfId="52044" builtinId="9" hidden="1"/>
    <cellStyle name="Followed Hyperlink" xfId="52045" builtinId="9" hidden="1"/>
    <cellStyle name="Followed Hyperlink" xfId="52046" builtinId="9" hidden="1"/>
    <cellStyle name="Followed Hyperlink" xfId="52047" builtinId="9" hidden="1"/>
    <cellStyle name="Followed Hyperlink" xfId="52048" builtinId="9" hidden="1"/>
    <cellStyle name="Followed Hyperlink" xfId="52049" builtinId="9" hidden="1"/>
    <cellStyle name="Followed Hyperlink" xfId="52050" builtinId="9" hidden="1"/>
    <cellStyle name="Followed Hyperlink" xfId="52051" builtinId="9" hidden="1"/>
    <cellStyle name="Followed Hyperlink" xfId="52052" builtinId="9" hidden="1"/>
    <cellStyle name="Followed Hyperlink" xfId="52053" builtinId="9" hidden="1"/>
    <cellStyle name="Followed Hyperlink" xfId="52054" builtinId="9" hidden="1"/>
    <cellStyle name="Followed Hyperlink" xfId="52055" builtinId="9" hidden="1"/>
    <cellStyle name="Followed Hyperlink" xfId="52057" builtinId="9" hidden="1"/>
    <cellStyle name="Followed Hyperlink" xfId="52058" builtinId="9" hidden="1"/>
    <cellStyle name="Followed Hyperlink" xfId="52059" builtinId="9" hidden="1"/>
    <cellStyle name="Followed Hyperlink" xfId="52060" builtinId="9" hidden="1"/>
    <cellStyle name="Followed Hyperlink" xfId="52061" builtinId="9" hidden="1"/>
    <cellStyle name="Followed Hyperlink" xfId="52062" builtinId="9" hidden="1"/>
    <cellStyle name="Followed Hyperlink" xfId="52063" builtinId="9" hidden="1"/>
    <cellStyle name="Followed Hyperlink" xfId="52064" builtinId="9" hidden="1"/>
    <cellStyle name="Followed Hyperlink" xfId="52065" builtinId="9" hidden="1"/>
    <cellStyle name="Followed Hyperlink" xfId="52066" builtinId="9" hidden="1"/>
    <cellStyle name="Followed Hyperlink" xfId="52067" builtinId="9" hidden="1"/>
    <cellStyle name="Followed Hyperlink" xfId="52068" builtinId="9" hidden="1"/>
    <cellStyle name="Followed Hyperlink" xfId="52069" builtinId="9" hidden="1"/>
    <cellStyle name="Followed Hyperlink" xfId="52070" builtinId="9" hidden="1"/>
    <cellStyle name="Followed Hyperlink" xfId="52086" builtinId="9" hidden="1"/>
    <cellStyle name="Followed Hyperlink" xfId="52110" builtinId="9" hidden="1"/>
    <cellStyle name="Followed Hyperlink" xfId="52111" builtinId="9" hidden="1"/>
    <cellStyle name="Followed Hyperlink" xfId="52112" builtinId="9" hidden="1"/>
    <cellStyle name="Followed Hyperlink" xfId="52113" builtinId="9" hidden="1"/>
    <cellStyle name="Followed Hyperlink" xfId="52114" builtinId="9" hidden="1"/>
    <cellStyle name="Followed Hyperlink" xfId="52115" builtinId="9" hidden="1"/>
    <cellStyle name="Followed Hyperlink" xfId="52116" builtinId="9" hidden="1"/>
    <cellStyle name="Followed Hyperlink" xfId="52117" builtinId="9" hidden="1"/>
    <cellStyle name="Followed Hyperlink" xfId="52118" builtinId="9" hidden="1"/>
    <cellStyle name="Followed Hyperlink" xfId="52119" builtinId="9" hidden="1"/>
    <cellStyle name="Followed Hyperlink" xfId="52120" builtinId="9" hidden="1"/>
    <cellStyle name="Followed Hyperlink" xfId="52121" builtinId="9" hidden="1"/>
    <cellStyle name="Followed Hyperlink" xfId="52122" builtinId="9" hidden="1"/>
    <cellStyle name="Followed Hyperlink" xfId="52123" builtinId="9" hidden="1"/>
    <cellStyle name="Followed Hyperlink" xfId="52124" builtinId="9" hidden="1"/>
    <cellStyle name="Followed Hyperlink" xfId="52125" builtinId="9" hidden="1"/>
    <cellStyle name="Followed Hyperlink" xfId="52126" builtinId="9" hidden="1"/>
    <cellStyle name="Followed Hyperlink" xfId="52127" builtinId="9" hidden="1"/>
    <cellStyle name="Followed Hyperlink" xfId="52128" builtinId="9" hidden="1"/>
    <cellStyle name="Followed Hyperlink" xfId="52129" builtinId="9" hidden="1"/>
    <cellStyle name="Followed Hyperlink" xfId="52130" builtinId="9" hidden="1"/>
    <cellStyle name="Followed Hyperlink" xfId="52131" builtinId="9" hidden="1"/>
    <cellStyle name="Followed Hyperlink" xfId="52132" builtinId="9" hidden="1"/>
    <cellStyle name="Followed Hyperlink" xfId="52133" builtinId="9" hidden="1"/>
    <cellStyle name="Followed Hyperlink" xfId="52134" builtinId="9" hidden="1"/>
    <cellStyle name="Followed Hyperlink" xfId="52135" builtinId="9" hidden="1"/>
    <cellStyle name="Followed Hyperlink" xfId="52136" builtinId="9" hidden="1"/>
    <cellStyle name="Followed Hyperlink" xfId="52137" builtinId="9" hidden="1"/>
    <cellStyle name="Followed Hyperlink" xfId="52138" builtinId="9" hidden="1"/>
    <cellStyle name="Followed Hyperlink" xfId="52139" builtinId="9" hidden="1"/>
    <cellStyle name="Followed Hyperlink" xfId="52140" builtinId="9" hidden="1"/>
    <cellStyle name="Followed Hyperlink" xfId="52141" builtinId="9" hidden="1"/>
    <cellStyle name="Followed Hyperlink" xfId="52142" builtinId="9" hidden="1"/>
    <cellStyle name="Followed Hyperlink" xfId="52143" builtinId="9" hidden="1"/>
    <cellStyle name="Followed Hyperlink" xfId="52144" builtinId="9" hidden="1"/>
    <cellStyle name="Followed Hyperlink" xfId="52145" builtinId="9" hidden="1"/>
    <cellStyle name="Followed Hyperlink" xfId="52146" builtinId="9" hidden="1"/>
    <cellStyle name="Followed Hyperlink" xfId="52147" builtinId="9" hidden="1"/>
    <cellStyle name="Followed Hyperlink" xfId="52148" builtinId="9" hidden="1"/>
    <cellStyle name="Followed Hyperlink" xfId="52149" builtinId="9" hidden="1"/>
    <cellStyle name="Followed Hyperlink" xfId="52150" builtinId="9" hidden="1"/>
    <cellStyle name="Followed Hyperlink" xfId="52151" builtinId="9" hidden="1"/>
    <cellStyle name="Followed Hyperlink" xfId="52152" builtinId="9" hidden="1"/>
    <cellStyle name="Followed Hyperlink" xfId="52153" builtinId="9" hidden="1"/>
    <cellStyle name="Followed Hyperlink" xfId="52154" builtinId="9" hidden="1"/>
    <cellStyle name="Followed Hyperlink" xfId="52155" builtinId="9" hidden="1"/>
    <cellStyle name="Followed Hyperlink" xfId="52156" builtinId="9" hidden="1"/>
    <cellStyle name="Followed Hyperlink" xfId="52157" builtinId="9" hidden="1"/>
    <cellStyle name="Followed Hyperlink" xfId="52158" builtinId="9" hidden="1"/>
    <cellStyle name="Followed Hyperlink" xfId="52159" builtinId="9" hidden="1"/>
    <cellStyle name="Followed Hyperlink" xfId="52160" builtinId="9" hidden="1"/>
    <cellStyle name="Followed Hyperlink" xfId="52161" builtinId="9" hidden="1"/>
    <cellStyle name="Followed Hyperlink" xfId="52162" builtinId="9" hidden="1"/>
    <cellStyle name="Followed Hyperlink" xfId="52163" builtinId="9" hidden="1"/>
    <cellStyle name="Followed Hyperlink" xfId="52164" builtinId="9" hidden="1"/>
    <cellStyle name="Followed Hyperlink" xfId="52165" builtinId="9" hidden="1"/>
    <cellStyle name="Followed Hyperlink" xfId="52166" builtinId="9" hidden="1"/>
    <cellStyle name="Followed Hyperlink" xfId="52167" builtinId="9" hidden="1"/>
    <cellStyle name="Followed Hyperlink" xfId="52168" builtinId="9" hidden="1"/>
    <cellStyle name="Followed Hyperlink" xfId="52169" builtinId="9" hidden="1"/>
    <cellStyle name="Followed Hyperlink" xfId="52170" builtinId="9" hidden="1"/>
    <cellStyle name="Followed Hyperlink" xfId="52171" builtinId="9" hidden="1"/>
    <cellStyle name="Followed Hyperlink" xfId="52172" builtinId="9" hidden="1"/>
    <cellStyle name="Followed Hyperlink" xfId="52173" builtinId="9" hidden="1"/>
    <cellStyle name="Followed Hyperlink" xfId="52174" builtinId="9" hidden="1"/>
    <cellStyle name="Followed Hyperlink" xfId="52175" builtinId="9" hidden="1"/>
    <cellStyle name="Followed Hyperlink" xfId="52176" builtinId="9" hidden="1"/>
    <cellStyle name="Followed Hyperlink" xfId="52177" builtinId="9" hidden="1"/>
    <cellStyle name="Followed Hyperlink" xfId="52178" builtinId="9" hidden="1"/>
    <cellStyle name="Followed Hyperlink" xfId="52179" builtinId="9" hidden="1"/>
    <cellStyle name="Followed Hyperlink" xfId="52180" builtinId="9" hidden="1"/>
    <cellStyle name="Followed Hyperlink" xfId="52181" builtinId="9" hidden="1"/>
    <cellStyle name="Followed Hyperlink" xfId="52182" builtinId="9" hidden="1"/>
    <cellStyle name="Followed Hyperlink" xfId="52183" builtinId="9" hidden="1"/>
    <cellStyle name="Followed Hyperlink" xfId="52184" builtinId="9" hidden="1"/>
    <cellStyle name="Followed Hyperlink" xfId="52185" builtinId="9" hidden="1"/>
    <cellStyle name="Followed Hyperlink" xfId="52186" builtinId="9" hidden="1"/>
    <cellStyle name="Followed Hyperlink" xfId="52187" builtinId="9" hidden="1"/>
    <cellStyle name="Followed Hyperlink" xfId="52188" builtinId="9" hidden="1"/>
    <cellStyle name="Followed Hyperlink" xfId="52189" builtinId="9" hidden="1"/>
    <cellStyle name="Followed Hyperlink" xfId="52190" builtinId="9" hidden="1"/>
    <cellStyle name="Followed Hyperlink" xfId="52191" builtinId="9" hidden="1"/>
    <cellStyle name="Followed Hyperlink" xfId="52192" builtinId="9" hidden="1"/>
    <cellStyle name="Followed Hyperlink" xfId="52193" builtinId="9" hidden="1"/>
    <cellStyle name="Followed Hyperlink" xfId="52194" builtinId="9" hidden="1"/>
    <cellStyle name="Followed Hyperlink" xfId="52195" builtinId="9" hidden="1"/>
    <cellStyle name="Followed Hyperlink" xfId="52196" builtinId="9" hidden="1"/>
    <cellStyle name="Followed Hyperlink" xfId="52197" builtinId="9" hidden="1"/>
    <cellStyle name="Followed Hyperlink" xfId="52198" builtinId="9" hidden="1"/>
    <cellStyle name="Followed Hyperlink" xfId="52199" builtinId="9" hidden="1"/>
    <cellStyle name="Followed Hyperlink" xfId="52200" builtinId="9" hidden="1"/>
    <cellStyle name="Followed Hyperlink" xfId="52201" builtinId="9" hidden="1"/>
    <cellStyle name="Followed Hyperlink" xfId="52202" builtinId="9" hidden="1"/>
    <cellStyle name="Followed Hyperlink" xfId="52203" builtinId="9" hidden="1"/>
    <cellStyle name="Followed Hyperlink" xfId="52204" builtinId="9" hidden="1"/>
    <cellStyle name="Followed Hyperlink" xfId="52205" builtinId="9" hidden="1"/>
    <cellStyle name="Followed Hyperlink" xfId="52206" builtinId="9" hidden="1"/>
    <cellStyle name="Followed Hyperlink" xfId="52207" builtinId="9" hidden="1"/>
    <cellStyle name="Followed Hyperlink" xfId="52208" builtinId="9" hidden="1"/>
    <cellStyle name="Followed Hyperlink" xfId="52209" builtinId="9" hidden="1"/>
    <cellStyle name="Followed Hyperlink" xfId="52210" builtinId="9" hidden="1"/>
    <cellStyle name="Followed Hyperlink" xfId="52211" builtinId="9" hidden="1"/>
    <cellStyle name="Followed Hyperlink" xfId="52212" builtinId="9" hidden="1"/>
    <cellStyle name="Followed Hyperlink" xfId="52213" builtinId="9" hidden="1"/>
    <cellStyle name="Followed Hyperlink" xfId="52214" builtinId="9" hidden="1"/>
    <cellStyle name="Followed Hyperlink" xfId="52215" builtinId="9" hidden="1"/>
    <cellStyle name="Followed Hyperlink" xfId="52216" builtinId="9" hidden="1"/>
    <cellStyle name="Followed Hyperlink" xfId="52217" builtinId="9" hidden="1"/>
    <cellStyle name="Followed Hyperlink" xfId="52218" builtinId="9" hidden="1"/>
    <cellStyle name="Followed Hyperlink" xfId="52219" builtinId="9" hidden="1"/>
    <cellStyle name="Followed Hyperlink" xfId="52220" builtinId="9" hidden="1"/>
    <cellStyle name="Followed Hyperlink" xfId="52221" builtinId="9" hidden="1"/>
    <cellStyle name="Followed Hyperlink" xfId="52222" builtinId="9" hidden="1"/>
    <cellStyle name="Followed Hyperlink" xfId="52223" builtinId="9" hidden="1"/>
    <cellStyle name="Followed Hyperlink" xfId="52224" builtinId="9" hidden="1"/>
    <cellStyle name="Followed Hyperlink" xfId="52225" builtinId="9" hidden="1"/>
    <cellStyle name="Followed Hyperlink" xfId="52226" builtinId="9" hidden="1"/>
    <cellStyle name="Followed Hyperlink" xfId="52227" builtinId="9" hidden="1"/>
    <cellStyle name="Followed Hyperlink" xfId="52228" builtinId="9" hidden="1"/>
    <cellStyle name="Followed Hyperlink" xfId="52229" builtinId="9" hidden="1"/>
    <cellStyle name="Followed Hyperlink" xfId="52230" builtinId="9" hidden="1"/>
    <cellStyle name="Followed Hyperlink" xfId="52231" builtinId="9" hidden="1"/>
    <cellStyle name="Followed Hyperlink" xfId="52232" builtinId="9" hidden="1"/>
    <cellStyle name="Followed Hyperlink" xfId="52233" builtinId="9" hidden="1"/>
    <cellStyle name="Followed Hyperlink" xfId="52234" builtinId="9" hidden="1"/>
    <cellStyle name="Followed Hyperlink" xfId="52235" builtinId="9" hidden="1"/>
    <cellStyle name="Followed Hyperlink" xfId="52236" builtinId="9" hidden="1"/>
    <cellStyle name="Followed Hyperlink" xfId="52237" builtinId="9" hidden="1"/>
    <cellStyle name="Followed Hyperlink" xfId="52238" builtinId="9" hidden="1"/>
    <cellStyle name="Followed Hyperlink" xfId="52239" builtinId="9" hidden="1"/>
    <cellStyle name="Followed Hyperlink" xfId="52240" builtinId="9" hidden="1"/>
    <cellStyle name="Followed Hyperlink" xfId="52241" builtinId="9" hidden="1"/>
    <cellStyle name="Followed Hyperlink" xfId="52242" builtinId="9" hidden="1"/>
    <cellStyle name="Followed Hyperlink" xfId="52243" builtinId="9" hidden="1"/>
    <cellStyle name="Followed Hyperlink" xfId="52244" builtinId="9" hidden="1"/>
    <cellStyle name="Followed Hyperlink" xfId="52245" builtinId="9" hidden="1"/>
    <cellStyle name="Followed Hyperlink" xfId="52246" builtinId="9" hidden="1"/>
    <cellStyle name="Followed Hyperlink" xfId="52247" builtinId="9" hidden="1"/>
    <cellStyle name="Followed Hyperlink" xfId="52248" builtinId="9" hidden="1"/>
    <cellStyle name="Followed Hyperlink" xfId="52249" builtinId="9" hidden="1"/>
    <cellStyle name="Followed Hyperlink" xfId="52250" builtinId="9" hidden="1"/>
    <cellStyle name="Followed Hyperlink" xfId="52251" builtinId="9" hidden="1"/>
    <cellStyle name="Followed Hyperlink" xfId="52252" builtinId="9" hidden="1"/>
    <cellStyle name="Followed Hyperlink" xfId="52254" builtinId="9" hidden="1"/>
    <cellStyle name="Followed Hyperlink" xfId="52056" builtinId="9" hidden="1"/>
    <cellStyle name="Followed Hyperlink" xfId="52072" builtinId="9" hidden="1"/>
    <cellStyle name="Followed Hyperlink" xfId="52075" builtinId="9" hidden="1"/>
    <cellStyle name="Followed Hyperlink" xfId="51996" builtinId="9" hidden="1"/>
    <cellStyle name="Followed Hyperlink" xfId="51994" builtinId="9" hidden="1"/>
    <cellStyle name="Followed Hyperlink" xfId="52079" builtinId="9" hidden="1"/>
    <cellStyle name="Followed Hyperlink" xfId="52071" builtinId="9" hidden="1"/>
    <cellStyle name="Followed Hyperlink" xfId="52081" builtinId="9" hidden="1"/>
    <cellStyle name="Followed Hyperlink" xfId="52082" builtinId="9" hidden="1"/>
    <cellStyle name="Followed Hyperlink" xfId="52076" builtinId="9" hidden="1"/>
    <cellStyle name="Followed Hyperlink" xfId="52073" builtinId="9" hidden="1"/>
    <cellStyle name="Followed Hyperlink" xfId="52078" builtinId="9" hidden="1"/>
    <cellStyle name="Followed Hyperlink" xfId="52105" builtinId="9" hidden="1"/>
    <cellStyle name="Followed Hyperlink" xfId="52098" builtinId="9" hidden="1"/>
    <cellStyle name="Followed Hyperlink" xfId="52091" builtinId="9" hidden="1"/>
    <cellStyle name="Followed Hyperlink" xfId="52107" builtinId="9" hidden="1"/>
    <cellStyle name="Followed Hyperlink" xfId="52096" builtinId="9" hidden="1"/>
    <cellStyle name="Followed Hyperlink" xfId="52077" builtinId="9" hidden="1"/>
    <cellStyle name="Followed Hyperlink" xfId="52093" builtinId="9" hidden="1"/>
    <cellStyle name="Followed Hyperlink" xfId="51997" builtinId="9" hidden="1"/>
    <cellStyle name="Followed Hyperlink" xfId="52102" builtinId="9" hidden="1"/>
    <cellStyle name="Followed Hyperlink" xfId="52095" builtinId="9" hidden="1"/>
    <cellStyle name="Followed Hyperlink" xfId="51995" builtinId="9" hidden="1"/>
    <cellStyle name="Followed Hyperlink" xfId="52100" builtinId="9" hidden="1"/>
    <cellStyle name="Followed Hyperlink" xfId="52097" builtinId="9" hidden="1"/>
    <cellStyle name="Followed Hyperlink" xfId="52090" builtinId="9" hidden="1"/>
    <cellStyle name="Followed Hyperlink" xfId="52106" builtinId="9" hidden="1"/>
    <cellStyle name="Followed Hyperlink" xfId="52099" builtinId="9" hidden="1"/>
    <cellStyle name="Followed Hyperlink" xfId="52088" builtinId="9" hidden="1"/>
    <cellStyle name="Followed Hyperlink" xfId="52101" builtinId="9" hidden="1"/>
    <cellStyle name="Followed Hyperlink" xfId="52094" builtinId="9" hidden="1"/>
    <cellStyle name="Followed Hyperlink" xfId="52087" builtinId="9" hidden="1"/>
    <cellStyle name="Followed Hyperlink" xfId="52103" builtinId="9" hidden="1"/>
    <cellStyle name="Followed Hyperlink" xfId="52092" builtinId="9" hidden="1"/>
    <cellStyle name="Followed Hyperlink" xfId="52104" builtinId="9" hidden="1"/>
    <cellStyle name="Followed Hyperlink" xfId="52255" builtinId="9" hidden="1"/>
    <cellStyle name="Followed Hyperlink" xfId="52256" builtinId="9" hidden="1"/>
    <cellStyle name="Followed Hyperlink" xfId="52257" builtinId="9" hidden="1"/>
    <cellStyle name="Followed Hyperlink" xfId="52258" builtinId="9" hidden="1"/>
    <cellStyle name="Followed Hyperlink" xfId="52259" builtinId="9" hidden="1"/>
    <cellStyle name="Followed Hyperlink" xfId="52260" builtinId="9" hidden="1"/>
    <cellStyle name="Followed Hyperlink" xfId="52261" builtinId="9" hidden="1"/>
    <cellStyle name="Followed Hyperlink" xfId="52262" builtinId="9" hidden="1"/>
    <cellStyle name="Followed Hyperlink" xfId="52263" builtinId="9" hidden="1"/>
    <cellStyle name="Followed Hyperlink" xfId="52264" builtinId="9" hidden="1"/>
    <cellStyle name="Followed Hyperlink" xfId="52265" builtinId="9" hidden="1"/>
    <cellStyle name="Followed Hyperlink" xfId="52266" builtinId="9" hidden="1"/>
    <cellStyle name="Followed Hyperlink" xfId="52267" builtinId="9" hidden="1"/>
    <cellStyle name="Followed Hyperlink" xfId="52268" builtinId="9" hidden="1"/>
    <cellStyle name="Followed Hyperlink" xfId="52269" builtinId="9" hidden="1"/>
    <cellStyle name="Followed Hyperlink" xfId="52270" builtinId="9" hidden="1"/>
    <cellStyle name="Followed Hyperlink" xfId="52271" builtinId="9" hidden="1"/>
    <cellStyle name="Followed Hyperlink" xfId="52272" builtinId="9" hidden="1"/>
    <cellStyle name="Followed Hyperlink" xfId="52273" builtinId="9" hidden="1"/>
    <cellStyle name="Followed Hyperlink" xfId="52274" builtinId="9" hidden="1"/>
    <cellStyle name="Followed Hyperlink" xfId="52275" builtinId="9" hidden="1"/>
    <cellStyle name="Followed Hyperlink" xfId="52276" builtinId="9" hidden="1"/>
    <cellStyle name="Followed Hyperlink" xfId="52278" builtinId="9" hidden="1"/>
    <cellStyle name="Followed Hyperlink" xfId="52279" builtinId="9" hidden="1"/>
    <cellStyle name="Followed Hyperlink" xfId="52280" builtinId="9" hidden="1"/>
    <cellStyle name="Followed Hyperlink" xfId="52281" builtinId="9" hidden="1"/>
    <cellStyle name="Followed Hyperlink" xfId="52282" builtinId="9" hidden="1"/>
    <cellStyle name="Followed Hyperlink" xfId="52283" builtinId="9" hidden="1"/>
    <cellStyle name="Followed Hyperlink" xfId="52284" builtinId="9" hidden="1"/>
    <cellStyle name="Followed Hyperlink" xfId="52285" builtinId="9" hidden="1"/>
    <cellStyle name="Followed Hyperlink" xfId="52286" builtinId="9" hidden="1"/>
    <cellStyle name="Followed Hyperlink" xfId="52287" builtinId="9" hidden="1"/>
    <cellStyle name="Followed Hyperlink" xfId="52288" builtinId="9" hidden="1"/>
    <cellStyle name="Followed Hyperlink" xfId="52289" builtinId="9" hidden="1"/>
    <cellStyle name="Followed Hyperlink" xfId="52290" builtinId="9" hidden="1"/>
    <cellStyle name="Followed Hyperlink" xfId="52291" builtinId="9" hidden="1"/>
    <cellStyle name="Followed Hyperlink" xfId="52326" builtinId="9" hidden="1"/>
    <cellStyle name="Followed Hyperlink" xfId="52325" builtinId="9" hidden="1"/>
    <cellStyle name="Followed Hyperlink" xfId="52084" builtinId="9" hidden="1"/>
    <cellStyle name="Followed Hyperlink" xfId="52085" builtinId="9" hidden="1"/>
    <cellStyle name="Followed Hyperlink" xfId="52300" builtinId="9" hidden="1"/>
    <cellStyle name="Followed Hyperlink" xfId="52298" builtinId="9" hidden="1"/>
    <cellStyle name="Followed Hyperlink" xfId="52277" builtinId="9" hidden="1"/>
    <cellStyle name="Followed Hyperlink" xfId="52295" builtinId="9" hidden="1"/>
    <cellStyle name="Followed Hyperlink" xfId="52294" builtinId="9" hidden="1"/>
    <cellStyle name="Followed Hyperlink" xfId="52293" builtinId="9" hidden="1"/>
    <cellStyle name="Followed Hyperlink" xfId="52292" builtinId="9" hidden="1"/>
    <cellStyle name="Followed Hyperlink" xfId="52296" builtinId="9" hidden="1"/>
    <cellStyle name="Followed Hyperlink" xfId="52302" builtinId="9" hidden="1"/>
    <cellStyle name="Followed Hyperlink" xfId="52301" builtinId="9" hidden="1"/>
    <cellStyle name="Followed Hyperlink" xfId="52299" builtinId="9" hidden="1"/>
    <cellStyle name="Followed Hyperlink" xfId="52297" builtinId="9" hidden="1"/>
    <cellStyle name="Followed Hyperlink" xfId="52321" builtinId="9" hidden="1"/>
    <cellStyle name="Followed Hyperlink" xfId="52317" builtinId="9" hidden="1"/>
    <cellStyle name="Followed Hyperlink" xfId="52313" builtinId="9" hidden="1"/>
    <cellStyle name="Followed Hyperlink" xfId="52309" builtinId="9" hidden="1"/>
    <cellStyle name="Followed Hyperlink" xfId="52305" builtinId="9" hidden="1"/>
    <cellStyle name="Followed Hyperlink" xfId="52080" builtinId="9" hidden="1"/>
    <cellStyle name="Followed Hyperlink" xfId="52324" builtinId="9" hidden="1"/>
    <cellStyle name="Followed Hyperlink" xfId="52320" builtinId="9" hidden="1"/>
    <cellStyle name="Followed Hyperlink" xfId="52316" builtinId="9" hidden="1"/>
    <cellStyle name="Followed Hyperlink" xfId="52312" builtinId="9" hidden="1"/>
    <cellStyle name="Followed Hyperlink" xfId="52308" builtinId="9" hidden="1"/>
    <cellStyle name="Followed Hyperlink" xfId="52304" builtinId="9" hidden="1"/>
    <cellStyle name="Followed Hyperlink" xfId="52323" builtinId="9" hidden="1"/>
    <cellStyle name="Followed Hyperlink" xfId="52319" builtinId="9" hidden="1"/>
    <cellStyle name="Followed Hyperlink" xfId="52315" builtinId="9" hidden="1"/>
    <cellStyle name="Followed Hyperlink" xfId="52311" builtinId="9" hidden="1"/>
    <cellStyle name="Followed Hyperlink" xfId="52307" builtinId="9" hidden="1"/>
    <cellStyle name="Followed Hyperlink" xfId="52327" builtinId="9" hidden="1"/>
    <cellStyle name="Followed Hyperlink" xfId="52074" builtinId="9" hidden="1"/>
    <cellStyle name="Followed Hyperlink" xfId="52322" builtinId="9" hidden="1"/>
    <cellStyle name="Followed Hyperlink" xfId="52318" builtinId="9" hidden="1"/>
    <cellStyle name="Followed Hyperlink" xfId="52314" builtinId="9" hidden="1"/>
    <cellStyle name="Followed Hyperlink" xfId="52310" builtinId="9" hidden="1"/>
    <cellStyle name="Followed Hyperlink" xfId="52306" builtinId="9" hidden="1"/>
    <cellStyle name="Followed Hyperlink" xfId="52303" builtinId="9" hidden="1"/>
    <cellStyle name="Followed Hyperlink" xfId="52328" builtinId="9" hidden="1"/>
    <cellStyle name="Followed Hyperlink" xfId="52329" builtinId="9" hidden="1"/>
    <cellStyle name="Followed Hyperlink" xfId="52330" builtinId="9" hidden="1"/>
    <cellStyle name="Followed Hyperlink" xfId="52331" builtinId="9" hidden="1"/>
    <cellStyle name="Followed Hyperlink" xfId="52332" builtinId="9" hidden="1"/>
    <cellStyle name="Followed Hyperlink" xfId="52333" builtinId="9" hidden="1"/>
    <cellStyle name="Followed Hyperlink" xfId="52334" builtinId="9" hidden="1"/>
    <cellStyle name="Followed Hyperlink" xfId="52335" builtinId="9" hidden="1"/>
    <cellStyle name="Followed Hyperlink" xfId="52336" builtinId="9" hidden="1"/>
    <cellStyle name="Followed Hyperlink" xfId="52337" builtinId="9" hidden="1"/>
    <cellStyle name="Followed Hyperlink" xfId="52338" builtinId="9" hidden="1"/>
    <cellStyle name="Followed Hyperlink" xfId="52339" builtinId="9" hidden="1"/>
    <cellStyle name="Followed Hyperlink" xfId="52340" builtinId="9" hidden="1"/>
    <cellStyle name="Followed Hyperlink" xfId="52341" builtinId="9" hidden="1"/>
    <cellStyle name="Followed Hyperlink" xfId="52342" builtinId="9" hidden="1"/>
    <cellStyle name="Followed Hyperlink" xfId="52343" builtinId="9" hidden="1"/>
    <cellStyle name="Followed Hyperlink" xfId="52344" builtinId="9" hidden="1"/>
    <cellStyle name="Followed Hyperlink" xfId="52345" builtinId="9" hidden="1"/>
    <cellStyle name="Followed Hyperlink" xfId="52346" builtinId="9" hidden="1"/>
    <cellStyle name="Followed Hyperlink" xfId="52347" builtinId="9" hidden="1"/>
    <cellStyle name="Followed Hyperlink" xfId="52348" builtinId="9" hidden="1"/>
    <cellStyle name="Followed Hyperlink" xfId="52349" builtinId="9" hidden="1"/>
    <cellStyle name="Followed Hyperlink" xfId="52350" builtinId="9" hidden="1"/>
    <cellStyle name="Followed Hyperlink" xfId="52351" builtinId="9" hidden="1"/>
    <cellStyle name="Followed Hyperlink" xfId="52352" builtinId="9" hidden="1"/>
    <cellStyle name="Followed Hyperlink" xfId="52353" builtinId="9" hidden="1"/>
    <cellStyle name="Followed Hyperlink" xfId="52354" builtinId="9" hidden="1"/>
    <cellStyle name="Followed Hyperlink" xfId="52355" builtinId="9" hidden="1"/>
    <cellStyle name="Followed Hyperlink" xfId="52356" builtinId="9" hidden="1"/>
    <cellStyle name="Followed Hyperlink" xfId="52357" builtinId="9" hidden="1"/>
    <cellStyle name="Followed Hyperlink" xfId="52358" builtinId="9" hidden="1"/>
    <cellStyle name="Followed Hyperlink" xfId="52363" builtinId="9" hidden="1"/>
    <cellStyle name="Followed Hyperlink" xfId="52364" builtinId="9" hidden="1"/>
    <cellStyle name="Followed Hyperlink" xfId="52365" builtinId="9" hidden="1"/>
    <cellStyle name="Followed Hyperlink" xfId="52366" builtinId="9" hidden="1"/>
    <cellStyle name="Followed Hyperlink" xfId="52367" builtinId="9" hidden="1"/>
    <cellStyle name="Followed Hyperlink" xfId="52368" builtinId="9" hidden="1"/>
    <cellStyle name="Followed Hyperlink" xfId="52369" builtinId="9" hidden="1"/>
    <cellStyle name="Followed Hyperlink" xfId="52370" builtinId="9" hidden="1"/>
    <cellStyle name="Followed Hyperlink" xfId="52371" builtinId="9" hidden="1"/>
    <cellStyle name="Followed Hyperlink" xfId="52372" builtinId="9" hidden="1"/>
    <cellStyle name="Followed Hyperlink" xfId="52373" builtinId="9" hidden="1"/>
    <cellStyle name="Followed Hyperlink" xfId="52374" builtinId="9" hidden="1"/>
    <cellStyle name="Followed Hyperlink" xfId="52375" builtinId="9" hidden="1"/>
    <cellStyle name="Followed Hyperlink" xfId="52376" builtinId="9" hidden="1"/>
    <cellStyle name="Followed Hyperlink" xfId="52377" builtinId="9" hidden="1"/>
    <cellStyle name="Followed Hyperlink" xfId="52378" builtinId="9" hidden="1"/>
    <cellStyle name="Followed Hyperlink" xfId="52379" builtinId="9" hidden="1"/>
    <cellStyle name="Followed Hyperlink" xfId="52380" builtinId="9" hidden="1"/>
    <cellStyle name="Followed Hyperlink" xfId="52381" builtinId="9" hidden="1"/>
    <cellStyle name="Followed Hyperlink" xfId="52382" builtinId="9" hidden="1"/>
    <cellStyle name="Followed Hyperlink" xfId="52383" builtinId="9" hidden="1"/>
    <cellStyle name="Followed Hyperlink" xfId="52384" builtinId="9" hidden="1"/>
    <cellStyle name="Followed Hyperlink" xfId="52385" builtinId="9" hidden="1"/>
    <cellStyle name="Followed Hyperlink" xfId="52386" builtinId="9" hidden="1"/>
    <cellStyle name="Followed Hyperlink" xfId="52387" builtinId="9" hidden="1"/>
    <cellStyle name="Followed Hyperlink" xfId="52388" builtinId="9" hidden="1"/>
    <cellStyle name="Followed Hyperlink" xfId="52389" builtinId="9" hidden="1"/>
    <cellStyle name="Followed Hyperlink" xfId="52390" builtinId="9" hidden="1"/>
    <cellStyle name="Followed Hyperlink" xfId="52391" builtinId="9" hidden="1"/>
    <cellStyle name="Followed Hyperlink" xfId="52392" builtinId="9" hidden="1"/>
    <cellStyle name="Followed Hyperlink" xfId="52393" builtinId="9" hidden="1"/>
    <cellStyle name="Followed Hyperlink" xfId="52394" builtinId="9" hidden="1"/>
    <cellStyle name="Followed Hyperlink" xfId="52395" builtinId="9" hidden="1"/>
    <cellStyle name="Followed Hyperlink" xfId="52396" builtinId="9" hidden="1"/>
    <cellStyle name="Followed Hyperlink" xfId="52397" builtinId="9" hidden="1"/>
    <cellStyle name="Followed Hyperlink" xfId="52398" builtinId="9" hidden="1"/>
    <cellStyle name="Followed Hyperlink" xfId="52399" builtinId="9" hidden="1"/>
    <cellStyle name="Followed Hyperlink" xfId="52400" builtinId="9" hidden="1"/>
    <cellStyle name="Followed Hyperlink" xfId="52401" builtinId="9" hidden="1"/>
    <cellStyle name="Followed Hyperlink" xfId="52402" builtinId="9" hidden="1"/>
    <cellStyle name="Followed Hyperlink" xfId="52403" builtinId="9" hidden="1"/>
    <cellStyle name="Followed Hyperlink" xfId="52404" builtinId="9" hidden="1"/>
    <cellStyle name="Followed Hyperlink" xfId="52405" builtinId="9" hidden="1"/>
    <cellStyle name="Followed Hyperlink" xfId="52406" builtinId="9" hidden="1"/>
    <cellStyle name="Followed Hyperlink" xfId="52407" builtinId="9" hidden="1"/>
    <cellStyle name="Followed Hyperlink" xfId="52408" builtinId="9" hidden="1"/>
    <cellStyle name="Followed Hyperlink" xfId="52409" builtinId="9" hidden="1"/>
    <cellStyle name="Followed Hyperlink" xfId="52410" builtinId="9" hidden="1"/>
    <cellStyle name="Followed Hyperlink" xfId="52411" builtinId="9" hidden="1"/>
    <cellStyle name="Followed Hyperlink" xfId="52412" builtinId="9" hidden="1"/>
    <cellStyle name="Followed Hyperlink" xfId="52413" builtinId="9" hidden="1"/>
    <cellStyle name="Followed Hyperlink" xfId="52414" builtinId="9" hidden="1"/>
    <cellStyle name="Followed Hyperlink" xfId="52415" builtinId="9" hidden="1"/>
    <cellStyle name="Followed Hyperlink" xfId="52416" builtinId="9" hidden="1"/>
    <cellStyle name="Followed Hyperlink" xfId="52417" builtinId="9" hidden="1"/>
    <cellStyle name="Followed Hyperlink" xfId="52418" builtinId="9" hidden="1"/>
    <cellStyle name="Followed Hyperlink" xfId="52419" builtinId="9" hidden="1"/>
    <cellStyle name="Followed Hyperlink" xfId="52420" builtinId="9" hidden="1"/>
    <cellStyle name="Followed Hyperlink" xfId="52421" builtinId="9" hidden="1"/>
    <cellStyle name="Followed Hyperlink" xfId="52422" builtinId="9" hidden="1"/>
    <cellStyle name="Followed Hyperlink" xfId="52423" builtinId="9" hidden="1"/>
    <cellStyle name="Followed Hyperlink" xfId="52424" builtinId="9" hidden="1"/>
    <cellStyle name="Followed Hyperlink" xfId="52425" builtinId="9" hidden="1"/>
    <cellStyle name="Followed Hyperlink" xfId="52426" builtinId="9" hidden="1"/>
    <cellStyle name="Followed Hyperlink" xfId="52427" builtinId="9" hidden="1"/>
    <cellStyle name="Followed Hyperlink" xfId="52428" builtinId="9" hidden="1"/>
    <cellStyle name="Followed Hyperlink" xfId="52429" builtinId="9" hidden="1"/>
    <cellStyle name="Followed Hyperlink" xfId="52430" builtinId="9" hidden="1"/>
    <cellStyle name="Followed Hyperlink" xfId="52431" builtinId="9" hidden="1"/>
    <cellStyle name="Followed Hyperlink" xfId="52432" builtinId="9" hidden="1"/>
    <cellStyle name="Followed Hyperlink" xfId="52433" builtinId="9" hidden="1"/>
    <cellStyle name="Followed Hyperlink" xfId="52434" builtinId="9" hidden="1"/>
    <cellStyle name="Followed Hyperlink" xfId="52606" builtinId="9" hidden="1"/>
    <cellStyle name="Followed Hyperlink" xfId="52607" builtinId="9" hidden="1"/>
    <cellStyle name="Followed Hyperlink" xfId="52608" builtinId="9" hidden="1"/>
    <cellStyle name="Followed Hyperlink" xfId="52609" builtinId="9" hidden="1"/>
    <cellStyle name="Followed Hyperlink" xfId="52610" builtinId="9" hidden="1"/>
    <cellStyle name="Followed Hyperlink" xfId="52611" builtinId="9" hidden="1"/>
    <cellStyle name="Followed Hyperlink" xfId="52612" builtinId="9" hidden="1"/>
    <cellStyle name="Followed Hyperlink" xfId="52613" builtinId="9" hidden="1"/>
    <cellStyle name="Followed Hyperlink" xfId="52614" builtinId="9" hidden="1"/>
    <cellStyle name="Followed Hyperlink" xfId="52615" builtinId="9" hidden="1"/>
    <cellStyle name="Followed Hyperlink" xfId="52616" builtinId="9" hidden="1"/>
    <cellStyle name="Followed Hyperlink" xfId="52617" builtinId="9" hidden="1"/>
    <cellStyle name="Followed Hyperlink" xfId="52618" builtinId="9" hidden="1"/>
    <cellStyle name="Followed Hyperlink" xfId="52619" builtinId="9" hidden="1"/>
    <cellStyle name="Followed Hyperlink" xfId="52620" builtinId="9" hidden="1"/>
    <cellStyle name="Followed Hyperlink" xfId="52621" builtinId="9" hidden="1"/>
    <cellStyle name="Followed Hyperlink" xfId="52622" builtinId="9" hidden="1"/>
    <cellStyle name="Followed Hyperlink" xfId="52623" builtinId="9" hidden="1"/>
    <cellStyle name="Followed Hyperlink" xfId="52624" builtinId="9" hidden="1"/>
    <cellStyle name="Followed Hyperlink" xfId="52625" builtinId="9" hidden="1"/>
    <cellStyle name="Followed Hyperlink" xfId="52626" builtinId="9" hidden="1"/>
    <cellStyle name="Followed Hyperlink" xfId="52627" builtinId="9" hidden="1"/>
    <cellStyle name="Followed Hyperlink" xfId="52628" builtinId="9" hidden="1"/>
    <cellStyle name="Followed Hyperlink" xfId="52629" builtinId="9" hidden="1"/>
    <cellStyle name="Followed Hyperlink" xfId="52630" builtinId="9" hidden="1"/>
    <cellStyle name="Followed Hyperlink" xfId="52631" builtinId="9" hidden="1"/>
    <cellStyle name="Followed Hyperlink" xfId="52632" builtinId="9" hidden="1"/>
    <cellStyle name="Followed Hyperlink" xfId="52633" builtinId="9" hidden="1"/>
    <cellStyle name="Followed Hyperlink" xfId="52634" builtinId="9" hidden="1"/>
    <cellStyle name="Followed Hyperlink" xfId="52635" builtinId="9" hidden="1"/>
    <cellStyle name="Followed Hyperlink" xfId="52636" builtinId="9" hidden="1"/>
    <cellStyle name="Followed Hyperlink" xfId="52637" builtinId="9" hidden="1"/>
    <cellStyle name="Followed Hyperlink" xfId="52638" builtinId="9" hidden="1"/>
    <cellStyle name="Followed Hyperlink" xfId="52639" builtinId="9" hidden="1"/>
    <cellStyle name="Followed Hyperlink" xfId="52640" builtinId="9" hidden="1"/>
    <cellStyle name="Followed Hyperlink" xfId="52641" builtinId="9" hidden="1"/>
    <cellStyle name="Followed Hyperlink" xfId="52642" builtinId="9" hidden="1"/>
    <cellStyle name="Followed Hyperlink" xfId="52643" builtinId="9" hidden="1"/>
    <cellStyle name="Followed Hyperlink" xfId="52644" builtinId="9" hidden="1"/>
    <cellStyle name="Followed Hyperlink" xfId="52645" builtinId="9" hidden="1"/>
    <cellStyle name="Followed Hyperlink" xfId="52646" builtinId="9" hidden="1"/>
    <cellStyle name="Followed Hyperlink" xfId="52647" builtinId="9" hidden="1"/>
    <cellStyle name="Followed Hyperlink" xfId="52648" builtinId="9" hidden="1"/>
    <cellStyle name="Followed Hyperlink" xfId="52649" builtinId="9" hidden="1"/>
    <cellStyle name="Followed Hyperlink" xfId="52650" builtinId="9" hidden="1"/>
    <cellStyle name="Followed Hyperlink" xfId="52651" builtinId="9" hidden="1"/>
    <cellStyle name="Followed Hyperlink" xfId="52652" builtinId="9" hidden="1"/>
    <cellStyle name="Followed Hyperlink" xfId="52653" builtinId="9" hidden="1"/>
    <cellStyle name="Followed Hyperlink" xfId="52654" builtinId="9" hidden="1"/>
    <cellStyle name="Followed Hyperlink" xfId="52655" builtinId="9" hidden="1"/>
    <cellStyle name="Followed Hyperlink" xfId="52656" builtinId="9" hidden="1"/>
    <cellStyle name="Followed Hyperlink" xfId="52657" builtinId="9" hidden="1"/>
    <cellStyle name="Followed Hyperlink" xfId="52658" builtinId="9" hidden="1"/>
    <cellStyle name="Followed Hyperlink" xfId="52659" builtinId="9" hidden="1"/>
    <cellStyle name="Followed Hyperlink" xfId="52660" builtinId="9" hidden="1"/>
    <cellStyle name="Followed Hyperlink" xfId="52661" builtinId="9" hidden="1"/>
    <cellStyle name="Followed Hyperlink" xfId="52662" builtinId="9" hidden="1"/>
    <cellStyle name="Followed Hyperlink" xfId="52663" builtinId="9" hidden="1"/>
    <cellStyle name="Followed Hyperlink" xfId="52664" builtinId="9" hidden="1"/>
    <cellStyle name="Followed Hyperlink" xfId="52665" builtinId="9" hidden="1"/>
    <cellStyle name="Followed Hyperlink" xfId="52666" builtinId="9" hidden="1"/>
    <cellStyle name="Followed Hyperlink" xfId="52667" builtinId="9" hidden="1"/>
    <cellStyle name="Followed Hyperlink" xfId="52668" builtinId="9" hidden="1"/>
    <cellStyle name="Followed Hyperlink" xfId="52669" builtinId="9" hidden="1"/>
    <cellStyle name="Followed Hyperlink" xfId="52670" builtinId="9" hidden="1"/>
    <cellStyle name="Followed Hyperlink" xfId="52671" builtinId="9" hidden="1"/>
    <cellStyle name="Followed Hyperlink" xfId="52672" builtinId="9" hidden="1"/>
    <cellStyle name="Followed Hyperlink" xfId="52673" builtinId="9" hidden="1"/>
    <cellStyle name="Followed Hyperlink" xfId="52674" builtinId="9" hidden="1"/>
    <cellStyle name="Followed Hyperlink" xfId="52675" builtinId="9" hidden="1"/>
    <cellStyle name="Followed Hyperlink" xfId="52676" builtinId="9" hidden="1"/>
    <cellStyle name="Followed Hyperlink" xfId="52677" builtinId="9" hidden="1"/>
    <cellStyle name="Followed Hyperlink" xfId="52712" builtinId="9" hidden="1"/>
    <cellStyle name="Followed Hyperlink" xfId="52713" builtinId="9" hidden="1"/>
    <cellStyle name="Followed Hyperlink" xfId="52714" builtinId="9" hidden="1"/>
    <cellStyle name="Followed Hyperlink" xfId="52715" builtinId="9" hidden="1"/>
    <cellStyle name="Followed Hyperlink" xfId="52716" builtinId="9" hidden="1"/>
    <cellStyle name="Followed Hyperlink" xfId="52717" builtinId="9" hidden="1"/>
    <cellStyle name="Followed Hyperlink" xfId="52718" builtinId="9" hidden="1"/>
    <cellStyle name="Followed Hyperlink" xfId="52719" builtinId="9" hidden="1"/>
    <cellStyle name="Followed Hyperlink" xfId="52720" builtinId="9" hidden="1"/>
    <cellStyle name="Followed Hyperlink" xfId="52721" builtinId="9" hidden="1"/>
    <cellStyle name="Followed Hyperlink" xfId="52722" builtinId="9" hidden="1"/>
    <cellStyle name="Followed Hyperlink" xfId="52723" builtinId="9" hidden="1"/>
    <cellStyle name="Followed Hyperlink" xfId="52724" builtinId="9" hidden="1"/>
    <cellStyle name="Followed Hyperlink" xfId="52725" builtinId="9" hidden="1"/>
    <cellStyle name="Followed Hyperlink" xfId="52726" builtinId="9" hidden="1"/>
    <cellStyle name="Followed Hyperlink" xfId="52727" builtinId="9" hidden="1"/>
    <cellStyle name="Followed Hyperlink" xfId="52728" builtinId="9" hidden="1"/>
    <cellStyle name="Followed Hyperlink" xfId="52729" builtinId="9" hidden="1"/>
    <cellStyle name="Followed Hyperlink" xfId="52730" builtinId="9" hidden="1"/>
    <cellStyle name="Followed Hyperlink" xfId="52731" builtinId="9" hidden="1"/>
    <cellStyle name="Followed Hyperlink" xfId="52732" builtinId="9" hidden="1"/>
    <cellStyle name="Followed Hyperlink" xfId="52733" builtinId="9" hidden="1"/>
    <cellStyle name="Followed Hyperlink" xfId="52734" builtinId="9" hidden="1"/>
    <cellStyle name="Followed Hyperlink" xfId="52735" builtinId="9" hidden="1"/>
    <cellStyle name="Followed Hyperlink" xfId="52736" builtinId="9" hidden="1"/>
    <cellStyle name="Followed Hyperlink" xfId="52737" builtinId="9" hidden="1"/>
    <cellStyle name="Followed Hyperlink" xfId="52738" builtinId="9" hidden="1"/>
    <cellStyle name="Followed Hyperlink" xfId="52739" builtinId="9" hidden="1"/>
    <cellStyle name="Followed Hyperlink" xfId="52740" builtinId="9" hidden="1"/>
    <cellStyle name="Followed Hyperlink" xfId="52741" builtinId="9" hidden="1"/>
    <cellStyle name="Followed Hyperlink" xfId="52742" builtinId="9" hidden="1"/>
    <cellStyle name="Followed Hyperlink" xfId="52743" builtinId="9" hidden="1"/>
    <cellStyle name="Followed Hyperlink" xfId="52744" builtinId="9" hidden="1"/>
    <cellStyle name="Followed Hyperlink" xfId="52745" builtinId="9" hidden="1"/>
    <cellStyle name="Followed Hyperlink" xfId="52746" builtinId="9" hidden="1"/>
    <cellStyle name="Followed Hyperlink" xfId="52747" builtinId="9" hidden="1"/>
    <cellStyle name="Followed Hyperlink" xfId="52748" builtinId="9" hidden="1"/>
    <cellStyle name="Followed Hyperlink" xfId="52749" builtinId="9" hidden="1"/>
    <cellStyle name="Followed Hyperlink" xfId="52750" builtinId="9" hidden="1"/>
    <cellStyle name="Followed Hyperlink" xfId="52751" builtinId="9" hidden="1"/>
    <cellStyle name="Followed Hyperlink" xfId="52752" builtinId="9" hidden="1"/>
    <cellStyle name="Followed Hyperlink" xfId="52753" builtinId="9" hidden="1"/>
    <cellStyle name="Followed Hyperlink" xfId="52754" builtinId="9" hidden="1"/>
    <cellStyle name="Followed Hyperlink" xfId="52755" builtinId="9" hidden="1"/>
    <cellStyle name="Followed Hyperlink" xfId="52756" builtinId="9" hidden="1"/>
    <cellStyle name="Followed Hyperlink" xfId="52757" builtinId="9" hidden="1"/>
    <cellStyle name="Followed Hyperlink" xfId="52758" builtinId="9" hidden="1"/>
    <cellStyle name="Followed Hyperlink" xfId="52759" builtinId="9" hidden="1"/>
    <cellStyle name="Followed Hyperlink" xfId="52760" builtinId="9" hidden="1"/>
    <cellStyle name="Followed Hyperlink" xfId="52761" builtinId="9" hidden="1"/>
    <cellStyle name="Followed Hyperlink" xfId="52762" builtinId="9" hidden="1"/>
    <cellStyle name="Followed Hyperlink" xfId="52763" builtinId="9" hidden="1"/>
    <cellStyle name="Followed Hyperlink" xfId="52764" builtinId="9" hidden="1"/>
    <cellStyle name="Followed Hyperlink" xfId="52765" builtinId="9" hidden="1"/>
    <cellStyle name="Followed Hyperlink" xfId="52766" builtinId="9" hidden="1"/>
    <cellStyle name="Followed Hyperlink" xfId="52767" builtinId="9" hidden="1"/>
    <cellStyle name="Followed Hyperlink" xfId="52768" builtinId="9" hidden="1"/>
    <cellStyle name="Followed Hyperlink" xfId="52769" builtinId="9" hidden="1"/>
    <cellStyle name="Followed Hyperlink" xfId="52770" builtinId="9" hidden="1"/>
    <cellStyle name="Followed Hyperlink" xfId="52771" builtinId="9" hidden="1"/>
    <cellStyle name="Followed Hyperlink" xfId="52772" builtinId="9" hidden="1"/>
    <cellStyle name="Followed Hyperlink" xfId="52773" builtinId="9" hidden="1"/>
    <cellStyle name="Followed Hyperlink" xfId="52774" builtinId="9" hidden="1"/>
    <cellStyle name="Followed Hyperlink" xfId="52775" builtinId="9" hidden="1"/>
    <cellStyle name="Followed Hyperlink" xfId="52776" builtinId="9" hidden="1"/>
    <cellStyle name="Followed Hyperlink" xfId="52777" builtinId="9" hidden="1"/>
    <cellStyle name="Followed Hyperlink" xfId="52778" builtinId="9" hidden="1"/>
    <cellStyle name="Followed Hyperlink" xfId="52779" builtinId="9" hidden="1"/>
    <cellStyle name="Followed Hyperlink" xfId="52780" builtinId="9" hidden="1"/>
    <cellStyle name="Followed Hyperlink" xfId="52781" builtinId="9" hidden="1"/>
    <cellStyle name="Followed Hyperlink" xfId="52782" builtinId="9" hidden="1"/>
    <cellStyle name="Followed Hyperlink" xfId="52783" builtinId="9" hidden="1"/>
    <cellStyle name="Followed Hyperlink" xfId="52683" builtinId="9" hidden="1"/>
    <cellStyle name="Followed Hyperlink" xfId="52689" builtinId="9" hidden="1"/>
    <cellStyle name="Followed Hyperlink" xfId="52680" builtinId="9" hidden="1"/>
    <cellStyle name="Followed Hyperlink" xfId="52690" builtinId="9" hidden="1"/>
    <cellStyle name="Followed Hyperlink" xfId="52679" builtinId="9" hidden="1"/>
    <cellStyle name="Followed Hyperlink" xfId="52687" builtinId="9" hidden="1"/>
    <cellStyle name="Followed Hyperlink" xfId="52605" builtinId="9" hidden="1"/>
    <cellStyle name="Followed Hyperlink" xfId="52685" builtinId="9" hidden="1"/>
    <cellStyle name="Followed Hyperlink" xfId="52678" builtinId="9" hidden="1"/>
    <cellStyle name="Followed Hyperlink" xfId="52684" builtinId="9" hidden="1"/>
    <cellStyle name="Followed Hyperlink" xfId="52708" builtinId="9" hidden="1"/>
    <cellStyle name="Followed Hyperlink" xfId="52688" builtinId="9" hidden="1"/>
    <cellStyle name="Followed Hyperlink" xfId="52682" builtinId="9" hidden="1"/>
    <cellStyle name="Followed Hyperlink" xfId="52681" builtinId="9" hidden="1"/>
    <cellStyle name="Followed Hyperlink" xfId="52691" builtinId="9" hidden="1"/>
    <cellStyle name="Followed Hyperlink" xfId="52705" builtinId="9" hidden="1"/>
    <cellStyle name="Followed Hyperlink" xfId="52703" builtinId="9" hidden="1"/>
    <cellStyle name="Followed Hyperlink" xfId="52696" builtinId="9" hidden="1"/>
    <cellStyle name="Followed Hyperlink" xfId="52711" builtinId="9" hidden="1"/>
    <cellStyle name="Followed Hyperlink" xfId="52701" builtinId="9" hidden="1"/>
    <cellStyle name="Followed Hyperlink" xfId="52788" builtinId="9" hidden="1"/>
    <cellStyle name="Followed Hyperlink" xfId="52694" builtinId="9" hidden="1"/>
    <cellStyle name="Followed Hyperlink" xfId="52709" builtinId="9" hidden="1"/>
    <cellStyle name="Followed Hyperlink" xfId="52706" builtinId="9" hidden="1"/>
    <cellStyle name="Followed Hyperlink" xfId="52700" builtinId="9" hidden="1"/>
    <cellStyle name="Followed Hyperlink" xfId="52604" builtinId="9" hidden="1"/>
    <cellStyle name="Followed Hyperlink" xfId="52787" builtinId="9" hidden="1"/>
    <cellStyle name="Followed Hyperlink" xfId="52698" builtinId="9" hidden="1"/>
    <cellStyle name="Followed Hyperlink" xfId="52695" builtinId="9" hidden="1"/>
    <cellStyle name="Followed Hyperlink" xfId="52710" builtinId="9" hidden="1"/>
    <cellStyle name="Followed Hyperlink" xfId="52704" builtinId="9" hidden="1"/>
    <cellStyle name="Followed Hyperlink" xfId="52693" builtinId="9" hidden="1"/>
    <cellStyle name="Followed Hyperlink" xfId="52786" builtinId="9" hidden="1"/>
    <cellStyle name="Followed Hyperlink" xfId="52702" builtinId="9" hidden="1"/>
    <cellStyle name="Followed Hyperlink" xfId="52699" builtinId="9" hidden="1"/>
    <cellStyle name="Followed Hyperlink" xfId="52692" builtinId="9" hidden="1"/>
    <cellStyle name="Followed Hyperlink" xfId="52707" builtinId="9" hidden="1"/>
    <cellStyle name="Followed Hyperlink" xfId="52697" builtinId="9" hidden="1"/>
    <cellStyle name="Followed Hyperlink" xfId="52789" builtinId="9" hidden="1"/>
    <cellStyle name="Followed Hyperlink" xfId="52790" builtinId="9" hidden="1"/>
    <cellStyle name="Followed Hyperlink" xfId="52791" builtinId="9" hidden="1"/>
    <cellStyle name="Followed Hyperlink" xfId="52792" builtinId="9" hidden="1"/>
    <cellStyle name="Followed Hyperlink" xfId="52793" builtinId="9" hidden="1"/>
    <cellStyle name="Followed Hyperlink" xfId="52794" builtinId="9" hidden="1"/>
    <cellStyle name="Followed Hyperlink" xfId="52795" builtinId="9" hidden="1"/>
    <cellStyle name="Followed Hyperlink" xfId="52796" builtinId="9" hidden="1"/>
    <cellStyle name="Followed Hyperlink" xfId="52797" builtinId="9" hidden="1"/>
    <cellStyle name="Followed Hyperlink" xfId="52798" builtinId="9" hidden="1"/>
    <cellStyle name="Followed Hyperlink" xfId="52799" builtinId="9" hidden="1"/>
    <cellStyle name="Followed Hyperlink" xfId="52800" builtinId="9" hidden="1"/>
    <cellStyle name="Followed Hyperlink" xfId="52801" builtinId="9" hidden="1"/>
    <cellStyle name="Followed Hyperlink" xfId="52802" builtinId="9" hidden="1"/>
    <cellStyle name="Followed Hyperlink" xfId="52803" builtinId="9" hidden="1"/>
    <cellStyle name="Followed Hyperlink" xfId="52804" builtinId="9" hidden="1"/>
    <cellStyle name="Followed Hyperlink" xfId="52805" builtinId="9" hidden="1"/>
    <cellStyle name="Followed Hyperlink" xfId="52806" builtinId="9" hidden="1"/>
    <cellStyle name="Followed Hyperlink" xfId="52807" builtinId="9" hidden="1"/>
    <cellStyle name="Followed Hyperlink" xfId="52808" builtinId="9" hidden="1"/>
    <cellStyle name="Followed Hyperlink" xfId="52809" builtinId="9" hidden="1"/>
    <cellStyle name="Followed Hyperlink" xfId="52810" builtinId="9" hidden="1"/>
    <cellStyle name="Followed Hyperlink" xfId="52811" builtinId="9" hidden="1"/>
    <cellStyle name="Followed Hyperlink" xfId="52812" builtinId="9" hidden="1"/>
    <cellStyle name="Followed Hyperlink" xfId="52813" builtinId="9" hidden="1"/>
    <cellStyle name="Followed Hyperlink" xfId="52814" builtinId="9" hidden="1"/>
    <cellStyle name="Followed Hyperlink" xfId="52815" builtinId="9" hidden="1"/>
    <cellStyle name="Followed Hyperlink" xfId="52816" builtinId="9" hidden="1"/>
    <cellStyle name="Followed Hyperlink" xfId="52817" builtinId="9" hidden="1"/>
    <cellStyle name="Followed Hyperlink" xfId="52818" builtinId="9" hidden="1"/>
    <cellStyle name="Followed Hyperlink" xfId="52819" builtinId="9" hidden="1"/>
    <cellStyle name="Followed Hyperlink" xfId="52820" builtinId="9" hidden="1"/>
    <cellStyle name="Followed Hyperlink" xfId="52821" builtinId="9" hidden="1"/>
    <cellStyle name="Followed Hyperlink" xfId="52822" builtinId="9" hidden="1"/>
    <cellStyle name="Followed Hyperlink" xfId="52827" builtinId="9" hidden="1"/>
    <cellStyle name="Followed Hyperlink" xfId="52828" builtinId="9" hidden="1"/>
    <cellStyle name="Followed Hyperlink" xfId="52829" builtinId="9" hidden="1"/>
    <cellStyle name="Followed Hyperlink" xfId="52830" builtinId="9" hidden="1"/>
    <cellStyle name="Followed Hyperlink" xfId="52831" builtinId="9" hidden="1"/>
    <cellStyle name="Followed Hyperlink" xfId="52832" builtinId="9" hidden="1"/>
    <cellStyle name="Followed Hyperlink" xfId="52833" builtinId="9" hidden="1"/>
    <cellStyle name="Followed Hyperlink" xfId="52834" builtinId="9" hidden="1"/>
    <cellStyle name="Followed Hyperlink" xfId="52835" builtinId="9" hidden="1"/>
    <cellStyle name="Followed Hyperlink" xfId="52836" builtinId="9" hidden="1"/>
    <cellStyle name="Followed Hyperlink" xfId="52837" builtinId="9" hidden="1"/>
    <cellStyle name="Followed Hyperlink" xfId="52838" builtinId="9" hidden="1"/>
    <cellStyle name="Followed Hyperlink" xfId="52839" builtinId="9" hidden="1"/>
    <cellStyle name="Followed Hyperlink" xfId="52840" builtinId="9" hidden="1"/>
    <cellStyle name="Followed Hyperlink" xfId="52841" builtinId="9" hidden="1"/>
    <cellStyle name="Followed Hyperlink" xfId="52842" builtinId="9" hidden="1"/>
    <cellStyle name="Followed Hyperlink" xfId="52843" builtinId="9" hidden="1"/>
    <cellStyle name="Followed Hyperlink" xfId="52844" builtinId="9" hidden="1"/>
    <cellStyle name="Followed Hyperlink" xfId="52845" builtinId="9" hidden="1"/>
    <cellStyle name="Followed Hyperlink" xfId="52846" builtinId="9" hidden="1"/>
    <cellStyle name="Followed Hyperlink" xfId="52847" builtinId="9" hidden="1"/>
    <cellStyle name="Followed Hyperlink" xfId="52848" builtinId="9" hidden="1"/>
    <cellStyle name="Followed Hyperlink" xfId="52849" builtinId="9" hidden="1"/>
    <cellStyle name="Followed Hyperlink" xfId="52850" builtinId="9" hidden="1"/>
    <cellStyle name="Followed Hyperlink" xfId="52851" builtinId="9" hidden="1"/>
    <cellStyle name="Followed Hyperlink" xfId="52852" builtinId="9" hidden="1"/>
    <cellStyle name="Followed Hyperlink" xfId="52853" builtinId="9" hidden="1"/>
    <cellStyle name="Followed Hyperlink" xfId="52854" builtinId="9" hidden="1"/>
    <cellStyle name="Followed Hyperlink" xfId="52855" builtinId="9" hidden="1"/>
    <cellStyle name="Followed Hyperlink" xfId="52856" builtinId="9" hidden="1"/>
    <cellStyle name="Followed Hyperlink" xfId="52857" builtinId="9" hidden="1"/>
    <cellStyle name="Followed Hyperlink" xfId="52858" builtinId="9" hidden="1"/>
    <cellStyle name="Followed Hyperlink" xfId="52859" builtinId="9" hidden="1"/>
    <cellStyle name="Followed Hyperlink" xfId="52860" builtinId="9" hidden="1"/>
    <cellStyle name="Followed Hyperlink" xfId="52861" builtinId="9" hidden="1"/>
    <cellStyle name="Followed Hyperlink" xfId="52862" builtinId="9" hidden="1"/>
    <cellStyle name="Followed Hyperlink" xfId="52863" builtinId="9" hidden="1"/>
    <cellStyle name="Followed Hyperlink" xfId="52864" builtinId="9" hidden="1"/>
    <cellStyle name="Followed Hyperlink" xfId="52865" builtinId="9" hidden="1"/>
    <cellStyle name="Followed Hyperlink" xfId="52866" builtinId="9" hidden="1"/>
    <cellStyle name="Followed Hyperlink" xfId="52867" builtinId="9" hidden="1"/>
    <cellStyle name="Followed Hyperlink" xfId="52868" builtinId="9" hidden="1"/>
    <cellStyle name="Followed Hyperlink" xfId="52869" builtinId="9" hidden="1"/>
    <cellStyle name="Followed Hyperlink" xfId="52870" builtinId="9" hidden="1"/>
    <cellStyle name="Followed Hyperlink" xfId="52871" builtinId="9" hidden="1"/>
    <cellStyle name="Followed Hyperlink" xfId="52872" builtinId="9" hidden="1"/>
    <cellStyle name="Followed Hyperlink" xfId="52873" builtinId="9" hidden="1"/>
    <cellStyle name="Followed Hyperlink" xfId="52874" builtinId="9" hidden="1"/>
    <cellStyle name="Followed Hyperlink" xfId="52875" builtinId="9" hidden="1"/>
    <cellStyle name="Followed Hyperlink" xfId="52876" builtinId="9" hidden="1"/>
    <cellStyle name="Followed Hyperlink" xfId="52877" builtinId="9" hidden="1"/>
    <cellStyle name="Followed Hyperlink" xfId="52878" builtinId="9" hidden="1"/>
    <cellStyle name="Followed Hyperlink" xfId="52879" builtinId="9" hidden="1"/>
    <cellStyle name="Followed Hyperlink" xfId="52880" builtinId="9" hidden="1"/>
    <cellStyle name="Followed Hyperlink" xfId="52881" builtinId="9" hidden="1"/>
    <cellStyle name="Followed Hyperlink" xfId="52882" builtinId="9" hidden="1"/>
    <cellStyle name="Followed Hyperlink" xfId="52883" builtinId="9" hidden="1"/>
    <cellStyle name="Followed Hyperlink" xfId="52884" builtinId="9" hidden="1"/>
    <cellStyle name="Followed Hyperlink" xfId="52886" builtinId="9" hidden="1"/>
    <cellStyle name="Followed Hyperlink" xfId="52887" builtinId="9" hidden="1"/>
    <cellStyle name="Followed Hyperlink" xfId="52888" builtinId="9" hidden="1"/>
    <cellStyle name="Followed Hyperlink" xfId="52889" builtinId="9" hidden="1"/>
    <cellStyle name="Followed Hyperlink" xfId="52890" builtinId="9" hidden="1"/>
    <cellStyle name="Followed Hyperlink" xfId="52891" builtinId="9" hidden="1"/>
    <cellStyle name="Followed Hyperlink" xfId="52892" builtinId="9" hidden="1"/>
    <cellStyle name="Followed Hyperlink" xfId="52893" builtinId="9" hidden="1"/>
    <cellStyle name="Followed Hyperlink" xfId="52894" builtinId="9" hidden="1"/>
    <cellStyle name="Followed Hyperlink" xfId="52895" builtinId="9" hidden="1"/>
    <cellStyle name="Followed Hyperlink" xfId="52896" builtinId="9" hidden="1"/>
    <cellStyle name="Followed Hyperlink" xfId="52897" builtinId="9" hidden="1"/>
    <cellStyle name="Followed Hyperlink" xfId="52898" builtinId="9" hidden="1"/>
    <cellStyle name="Followed Hyperlink" xfId="52899" builtinId="9" hidden="1"/>
    <cellStyle name="Followed Hyperlink" xfId="52915" builtinId="9" hidden="1"/>
    <cellStyle name="Followed Hyperlink" xfId="52939" builtinId="9" hidden="1"/>
    <cellStyle name="Followed Hyperlink" xfId="52940" builtinId="9" hidden="1"/>
    <cellStyle name="Followed Hyperlink" xfId="52941" builtinId="9" hidden="1"/>
    <cellStyle name="Followed Hyperlink" xfId="52942" builtinId="9" hidden="1"/>
    <cellStyle name="Followed Hyperlink" xfId="52943" builtinId="9" hidden="1"/>
    <cellStyle name="Followed Hyperlink" xfId="52944" builtinId="9" hidden="1"/>
    <cellStyle name="Followed Hyperlink" xfId="52945" builtinId="9" hidden="1"/>
    <cellStyle name="Followed Hyperlink" xfId="52946" builtinId="9" hidden="1"/>
    <cellStyle name="Followed Hyperlink" xfId="52947" builtinId="9" hidden="1"/>
    <cellStyle name="Followed Hyperlink" xfId="52948" builtinId="9" hidden="1"/>
    <cellStyle name="Followed Hyperlink" xfId="52949" builtinId="9" hidden="1"/>
    <cellStyle name="Followed Hyperlink" xfId="52950" builtinId="9" hidden="1"/>
    <cellStyle name="Followed Hyperlink" xfId="52951" builtinId="9" hidden="1"/>
    <cellStyle name="Followed Hyperlink" xfId="52952" builtinId="9" hidden="1"/>
    <cellStyle name="Followed Hyperlink" xfId="52953" builtinId="9" hidden="1"/>
    <cellStyle name="Followed Hyperlink" xfId="52954" builtinId="9" hidden="1"/>
    <cellStyle name="Followed Hyperlink" xfId="52955" builtinId="9" hidden="1"/>
    <cellStyle name="Followed Hyperlink" xfId="52956" builtinId="9" hidden="1"/>
    <cellStyle name="Followed Hyperlink" xfId="52957" builtinId="9" hidden="1"/>
    <cellStyle name="Followed Hyperlink" xfId="52958" builtinId="9" hidden="1"/>
    <cellStyle name="Followed Hyperlink" xfId="52959" builtinId="9" hidden="1"/>
    <cellStyle name="Followed Hyperlink" xfId="52960" builtinId="9" hidden="1"/>
    <cellStyle name="Followed Hyperlink" xfId="52961" builtinId="9" hidden="1"/>
    <cellStyle name="Followed Hyperlink" xfId="52962" builtinId="9" hidden="1"/>
    <cellStyle name="Followed Hyperlink" xfId="52963" builtinId="9" hidden="1"/>
    <cellStyle name="Followed Hyperlink" xfId="52964" builtinId="9" hidden="1"/>
    <cellStyle name="Followed Hyperlink" xfId="52965" builtinId="9" hidden="1"/>
    <cellStyle name="Followed Hyperlink" xfId="52966" builtinId="9" hidden="1"/>
    <cellStyle name="Followed Hyperlink" xfId="52967" builtinId="9" hidden="1"/>
    <cellStyle name="Followed Hyperlink" xfId="52968" builtinId="9" hidden="1"/>
    <cellStyle name="Followed Hyperlink" xfId="52969" builtinId="9" hidden="1"/>
    <cellStyle name="Followed Hyperlink" xfId="52970" builtinId="9" hidden="1"/>
    <cellStyle name="Followed Hyperlink" xfId="52971" builtinId="9" hidden="1"/>
    <cellStyle name="Followed Hyperlink" xfId="52972" builtinId="9" hidden="1"/>
    <cellStyle name="Followed Hyperlink" xfId="52973" builtinId="9" hidden="1"/>
    <cellStyle name="Followed Hyperlink" xfId="52974" builtinId="9" hidden="1"/>
    <cellStyle name="Followed Hyperlink" xfId="52975" builtinId="9" hidden="1"/>
    <cellStyle name="Followed Hyperlink" xfId="52976" builtinId="9" hidden="1"/>
    <cellStyle name="Followed Hyperlink" xfId="52977" builtinId="9" hidden="1"/>
    <cellStyle name="Followed Hyperlink" xfId="52978" builtinId="9" hidden="1"/>
    <cellStyle name="Followed Hyperlink" xfId="52979" builtinId="9" hidden="1"/>
    <cellStyle name="Followed Hyperlink" xfId="52980" builtinId="9" hidden="1"/>
    <cellStyle name="Followed Hyperlink" xfId="52981" builtinId="9" hidden="1"/>
    <cellStyle name="Followed Hyperlink" xfId="52982" builtinId="9" hidden="1"/>
    <cellStyle name="Followed Hyperlink" xfId="52983" builtinId="9" hidden="1"/>
    <cellStyle name="Followed Hyperlink" xfId="52984" builtinId="9" hidden="1"/>
    <cellStyle name="Followed Hyperlink" xfId="52985" builtinId="9" hidden="1"/>
    <cellStyle name="Followed Hyperlink" xfId="52986" builtinId="9" hidden="1"/>
    <cellStyle name="Followed Hyperlink" xfId="52987" builtinId="9" hidden="1"/>
    <cellStyle name="Followed Hyperlink" xfId="52988" builtinId="9" hidden="1"/>
    <cellStyle name="Followed Hyperlink" xfId="52989" builtinId="9" hidden="1"/>
    <cellStyle name="Followed Hyperlink" xfId="52990" builtinId="9" hidden="1"/>
    <cellStyle name="Followed Hyperlink" xfId="52991" builtinId="9" hidden="1"/>
    <cellStyle name="Followed Hyperlink" xfId="52992" builtinId="9" hidden="1"/>
    <cellStyle name="Followed Hyperlink" xfId="52993" builtinId="9" hidden="1"/>
    <cellStyle name="Followed Hyperlink" xfId="52994" builtinId="9" hidden="1"/>
    <cellStyle name="Followed Hyperlink" xfId="52995" builtinId="9" hidden="1"/>
    <cellStyle name="Followed Hyperlink" xfId="52996" builtinId="9" hidden="1"/>
    <cellStyle name="Followed Hyperlink" xfId="52997" builtinId="9" hidden="1"/>
    <cellStyle name="Followed Hyperlink" xfId="52998" builtinId="9" hidden="1"/>
    <cellStyle name="Followed Hyperlink" xfId="52999" builtinId="9" hidden="1"/>
    <cellStyle name="Followed Hyperlink" xfId="53000" builtinId="9" hidden="1"/>
    <cellStyle name="Followed Hyperlink" xfId="53001" builtinId="9" hidden="1"/>
    <cellStyle name="Followed Hyperlink" xfId="53002" builtinId="9" hidden="1"/>
    <cellStyle name="Followed Hyperlink" xfId="53003" builtinId="9" hidden="1"/>
    <cellStyle name="Followed Hyperlink" xfId="53004" builtinId="9" hidden="1"/>
    <cellStyle name="Followed Hyperlink" xfId="53005" builtinId="9" hidden="1"/>
    <cellStyle name="Followed Hyperlink" xfId="53006" builtinId="9" hidden="1"/>
    <cellStyle name="Followed Hyperlink" xfId="53007" builtinId="9" hidden="1"/>
    <cellStyle name="Followed Hyperlink" xfId="53008" builtinId="9" hidden="1"/>
    <cellStyle name="Followed Hyperlink" xfId="53009" builtinId="9" hidden="1"/>
    <cellStyle name="Followed Hyperlink" xfId="53010" builtinId="9" hidden="1"/>
    <cellStyle name="Followed Hyperlink" xfId="53011" builtinId="9" hidden="1"/>
    <cellStyle name="Followed Hyperlink" xfId="53012" builtinId="9" hidden="1"/>
    <cellStyle name="Followed Hyperlink" xfId="53013" builtinId="9" hidden="1"/>
    <cellStyle name="Followed Hyperlink" xfId="53014" builtinId="9" hidden="1"/>
    <cellStyle name="Followed Hyperlink" xfId="53015" builtinId="9" hidden="1"/>
    <cellStyle name="Followed Hyperlink" xfId="53016" builtinId="9" hidden="1"/>
    <cellStyle name="Followed Hyperlink" xfId="53017" builtinId="9" hidden="1"/>
    <cellStyle name="Followed Hyperlink" xfId="53018" builtinId="9" hidden="1"/>
    <cellStyle name="Followed Hyperlink" xfId="53019" builtinId="9" hidden="1"/>
    <cellStyle name="Followed Hyperlink" xfId="53020" builtinId="9" hidden="1"/>
    <cellStyle name="Followed Hyperlink" xfId="53021" builtinId="9" hidden="1"/>
    <cellStyle name="Followed Hyperlink" xfId="53022" builtinId="9" hidden="1"/>
    <cellStyle name="Followed Hyperlink" xfId="53023" builtinId="9" hidden="1"/>
    <cellStyle name="Followed Hyperlink" xfId="53024" builtinId="9" hidden="1"/>
    <cellStyle name="Followed Hyperlink" xfId="53025" builtinId="9" hidden="1"/>
    <cellStyle name="Followed Hyperlink" xfId="53026" builtinId="9" hidden="1"/>
    <cellStyle name="Followed Hyperlink" xfId="53027" builtinId="9" hidden="1"/>
    <cellStyle name="Followed Hyperlink" xfId="53028" builtinId="9" hidden="1"/>
    <cellStyle name="Followed Hyperlink" xfId="53029" builtinId="9" hidden="1"/>
    <cellStyle name="Followed Hyperlink" xfId="53030" builtinId="9" hidden="1"/>
    <cellStyle name="Followed Hyperlink" xfId="53031" builtinId="9" hidden="1"/>
    <cellStyle name="Followed Hyperlink" xfId="53032" builtinId="9" hidden="1"/>
    <cellStyle name="Followed Hyperlink" xfId="53033" builtinId="9" hidden="1"/>
    <cellStyle name="Followed Hyperlink" xfId="53034" builtinId="9" hidden="1"/>
    <cellStyle name="Followed Hyperlink" xfId="53035" builtinId="9" hidden="1"/>
    <cellStyle name="Followed Hyperlink" xfId="53036" builtinId="9" hidden="1"/>
    <cellStyle name="Followed Hyperlink" xfId="53037" builtinId="9" hidden="1"/>
    <cellStyle name="Followed Hyperlink" xfId="53038" builtinId="9" hidden="1"/>
    <cellStyle name="Followed Hyperlink" xfId="53039" builtinId="9" hidden="1"/>
    <cellStyle name="Followed Hyperlink" xfId="53040" builtinId="9" hidden="1"/>
    <cellStyle name="Followed Hyperlink" xfId="53041" builtinId="9" hidden="1"/>
    <cellStyle name="Followed Hyperlink" xfId="53042" builtinId="9" hidden="1"/>
    <cellStyle name="Followed Hyperlink" xfId="53043" builtinId="9" hidden="1"/>
    <cellStyle name="Followed Hyperlink" xfId="53044" builtinId="9" hidden="1"/>
    <cellStyle name="Followed Hyperlink" xfId="53045" builtinId="9" hidden="1"/>
    <cellStyle name="Followed Hyperlink" xfId="53046" builtinId="9" hidden="1"/>
    <cellStyle name="Followed Hyperlink" xfId="53047" builtinId="9" hidden="1"/>
    <cellStyle name="Followed Hyperlink" xfId="53048" builtinId="9" hidden="1"/>
    <cellStyle name="Followed Hyperlink" xfId="53049" builtinId="9" hidden="1"/>
    <cellStyle name="Followed Hyperlink" xfId="53050" builtinId="9" hidden="1"/>
    <cellStyle name="Followed Hyperlink" xfId="53051" builtinId="9" hidden="1"/>
    <cellStyle name="Followed Hyperlink" xfId="53052" builtinId="9" hidden="1"/>
    <cellStyle name="Followed Hyperlink" xfId="53053" builtinId="9" hidden="1"/>
    <cellStyle name="Followed Hyperlink" xfId="53054" builtinId="9" hidden="1"/>
    <cellStyle name="Followed Hyperlink" xfId="53055" builtinId="9" hidden="1"/>
    <cellStyle name="Followed Hyperlink" xfId="53056" builtinId="9" hidden="1"/>
    <cellStyle name="Followed Hyperlink" xfId="53057" builtinId="9" hidden="1"/>
    <cellStyle name="Followed Hyperlink" xfId="53058" builtinId="9" hidden="1"/>
    <cellStyle name="Followed Hyperlink" xfId="53059" builtinId="9" hidden="1"/>
    <cellStyle name="Followed Hyperlink" xfId="53060" builtinId="9" hidden="1"/>
    <cellStyle name="Followed Hyperlink" xfId="53061" builtinId="9" hidden="1"/>
    <cellStyle name="Followed Hyperlink" xfId="53062" builtinId="9" hidden="1"/>
    <cellStyle name="Followed Hyperlink" xfId="53063" builtinId="9" hidden="1"/>
    <cellStyle name="Followed Hyperlink" xfId="53064" builtinId="9" hidden="1"/>
    <cellStyle name="Followed Hyperlink" xfId="53065" builtinId="9" hidden="1"/>
    <cellStyle name="Followed Hyperlink" xfId="53066" builtinId="9" hidden="1"/>
    <cellStyle name="Followed Hyperlink" xfId="53067" builtinId="9" hidden="1"/>
    <cellStyle name="Followed Hyperlink" xfId="53068" builtinId="9" hidden="1"/>
    <cellStyle name="Followed Hyperlink" xfId="53069" builtinId="9" hidden="1"/>
    <cellStyle name="Followed Hyperlink" xfId="53070" builtinId="9" hidden="1"/>
    <cellStyle name="Followed Hyperlink" xfId="53071" builtinId="9" hidden="1"/>
    <cellStyle name="Followed Hyperlink" xfId="53072" builtinId="9" hidden="1"/>
    <cellStyle name="Followed Hyperlink" xfId="53073" builtinId="9" hidden="1"/>
    <cellStyle name="Followed Hyperlink" xfId="53074" builtinId="9" hidden="1"/>
    <cellStyle name="Followed Hyperlink" xfId="53075" builtinId="9" hidden="1"/>
    <cellStyle name="Followed Hyperlink" xfId="53076" builtinId="9" hidden="1"/>
    <cellStyle name="Followed Hyperlink" xfId="53077" builtinId="9" hidden="1"/>
    <cellStyle name="Followed Hyperlink" xfId="53078" builtinId="9" hidden="1"/>
    <cellStyle name="Followed Hyperlink" xfId="53079" builtinId="9" hidden="1"/>
    <cellStyle name="Followed Hyperlink" xfId="53080" builtinId="9" hidden="1"/>
    <cellStyle name="Followed Hyperlink" xfId="53081" builtinId="9" hidden="1"/>
    <cellStyle name="Followed Hyperlink" xfId="53083" builtinId="9" hidden="1"/>
    <cellStyle name="Followed Hyperlink" xfId="52885" builtinId="9" hidden="1"/>
    <cellStyle name="Followed Hyperlink" xfId="52901" builtinId="9" hidden="1"/>
    <cellStyle name="Followed Hyperlink" xfId="52904" builtinId="9" hidden="1"/>
    <cellStyle name="Followed Hyperlink" xfId="52825" builtinId="9" hidden="1"/>
    <cellStyle name="Followed Hyperlink" xfId="52823" builtinId="9" hidden="1"/>
    <cellStyle name="Followed Hyperlink" xfId="52908" builtinId="9" hidden="1"/>
    <cellStyle name="Followed Hyperlink" xfId="52900" builtinId="9" hidden="1"/>
    <cellStyle name="Followed Hyperlink" xfId="52910" builtinId="9" hidden="1"/>
    <cellStyle name="Followed Hyperlink" xfId="52911" builtinId="9" hidden="1"/>
    <cellStyle name="Followed Hyperlink" xfId="52905" builtinId="9" hidden="1"/>
    <cellStyle name="Followed Hyperlink" xfId="52902" builtinId="9" hidden="1"/>
    <cellStyle name="Followed Hyperlink" xfId="52907" builtinId="9" hidden="1"/>
    <cellStyle name="Followed Hyperlink" xfId="52934" builtinId="9" hidden="1"/>
    <cellStyle name="Followed Hyperlink" xfId="52927" builtinId="9" hidden="1"/>
    <cellStyle name="Followed Hyperlink" xfId="52920" builtinId="9" hidden="1"/>
    <cellStyle name="Followed Hyperlink" xfId="52936" builtinId="9" hidden="1"/>
    <cellStyle name="Followed Hyperlink" xfId="52925" builtinId="9" hidden="1"/>
    <cellStyle name="Followed Hyperlink" xfId="52906" builtinId="9" hidden="1"/>
    <cellStyle name="Followed Hyperlink" xfId="52922" builtinId="9" hidden="1"/>
    <cellStyle name="Followed Hyperlink" xfId="52826" builtinId="9" hidden="1"/>
    <cellStyle name="Followed Hyperlink" xfId="52931" builtinId="9" hidden="1"/>
    <cellStyle name="Followed Hyperlink" xfId="52924" builtinId="9" hidden="1"/>
    <cellStyle name="Followed Hyperlink" xfId="52824" builtinId="9" hidden="1"/>
    <cellStyle name="Followed Hyperlink" xfId="52929" builtinId="9" hidden="1"/>
    <cellStyle name="Followed Hyperlink" xfId="52926" builtinId="9" hidden="1"/>
    <cellStyle name="Followed Hyperlink" xfId="52919" builtinId="9" hidden="1"/>
    <cellStyle name="Followed Hyperlink" xfId="52935" builtinId="9" hidden="1"/>
    <cellStyle name="Followed Hyperlink" xfId="52928" builtinId="9" hidden="1"/>
    <cellStyle name="Followed Hyperlink" xfId="52917" builtinId="9" hidden="1"/>
    <cellStyle name="Followed Hyperlink" xfId="52930" builtinId="9" hidden="1"/>
    <cellStyle name="Followed Hyperlink" xfId="52923" builtinId="9" hidden="1"/>
    <cellStyle name="Followed Hyperlink" xfId="52916" builtinId="9" hidden="1"/>
    <cellStyle name="Followed Hyperlink" xfId="52932" builtinId="9" hidden="1"/>
    <cellStyle name="Followed Hyperlink" xfId="52921" builtinId="9" hidden="1"/>
    <cellStyle name="Followed Hyperlink" xfId="52933" builtinId="9" hidden="1"/>
    <cellStyle name="Followed Hyperlink" xfId="53084" builtinId="9" hidden="1"/>
    <cellStyle name="Followed Hyperlink" xfId="53085" builtinId="9" hidden="1"/>
    <cellStyle name="Followed Hyperlink" xfId="53086" builtinId="9" hidden="1"/>
    <cellStyle name="Followed Hyperlink" xfId="53087" builtinId="9" hidden="1"/>
    <cellStyle name="Followed Hyperlink" xfId="53088" builtinId="9" hidden="1"/>
    <cellStyle name="Followed Hyperlink" xfId="53089" builtinId="9" hidden="1"/>
    <cellStyle name="Followed Hyperlink" xfId="53090" builtinId="9" hidden="1"/>
    <cellStyle name="Followed Hyperlink" xfId="53091" builtinId="9" hidden="1"/>
    <cellStyle name="Followed Hyperlink" xfId="53092" builtinId="9" hidden="1"/>
    <cellStyle name="Followed Hyperlink" xfId="53093" builtinId="9" hidden="1"/>
    <cellStyle name="Followed Hyperlink" xfId="53094" builtinId="9" hidden="1"/>
    <cellStyle name="Followed Hyperlink" xfId="53095" builtinId="9" hidden="1"/>
    <cellStyle name="Followed Hyperlink" xfId="53096" builtinId="9" hidden="1"/>
    <cellStyle name="Followed Hyperlink" xfId="53097" builtinId="9" hidden="1"/>
    <cellStyle name="Followed Hyperlink" xfId="53098" builtinId="9" hidden="1"/>
    <cellStyle name="Followed Hyperlink" xfId="53099" builtinId="9" hidden="1"/>
    <cellStyle name="Followed Hyperlink" xfId="53100" builtinId="9" hidden="1"/>
    <cellStyle name="Followed Hyperlink" xfId="53101" builtinId="9" hidden="1"/>
    <cellStyle name="Followed Hyperlink" xfId="53102" builtinId="9" hidden="1"/>
    <cellStyle name="Followed Hyperlink" xfId="53103" builtinId="9" hidden="1"/>
    <cellStyle name="Followed Hyperlink" xfId="53104" builtinId="9" hidden="1"/>
    <cellStyle name="Followed Hyperlink" xfId="53105" builtinId="9" hidden="1"/>
    <cellStyle name="Followed Hyperlink" xfId="53107" builtinId="9" hidden="1"/>
    <cellStyle name="Followed Hyperlink" xfId="53108" builtinId="9" hidden="1"/>
    <cellStyle name="Followed Hyperlink" xfId="53109" builtinId="9" hidden="1"/>
    <cellStyle name="Followed Hyperlink" xfId="53110" builtinId="9" hidden="1"/>
    <cellStyle name="Followed Hyperlink" xfId="53111" builtinId="9" hidden="1"/>
    <cellStyle name="Followed Hyperlink" xfId="53112" builtinId="9" hidden="1"/>
    <cellStyle name="Followed Hyperlink" xfId="53113" builtinId="9" hidden="1"/>
    <cellStyle name="Followed Hyperlink" xfId="53114" builtinId="9" hidden="1"/>
    <cellStyle name="Followed Hyperlink" xfId="53115" builtinId="9" hidden="1"/>
    <cellStyle name="Followed Hyperlink" xfId="53116" builtinId="9" hidden="1"/>
    <cellStyle name="Followed Hyperlink" xfId="53117" builtinId="9" hidden="1"/>
    <cellStyle name="Followed Hyperlink" xfId="53118" builtinId="9" hidden="1"/>
    <cellStyle name="Followed Hyperlink" xfId="53119" builtinId="9" hidden="1"/>
    <cellStyle name="Followed Hyperlink" xfId="53120" builtinId="9" hidden="1"/>
    <cellStyle name="Followed Hyperlink" xfId="53155" builtinId="9" hidden="1"/>
    <cellStyle name="Followed Hyperlink" xfId="53154" builtinId="9" hidden="1"/>
    <cellStyle name="Followed Hyperlink" xfId="52913" builtinId="9" hidden="1"/>
    <cellStyle name="Followed Hyperlink" xfId="52914" builtinId="9" hidden="1"/>
    <cellStyle name="Followed Hyperlink" xfId="53129" builtinId="9" hidden="1"/>
    <cellStyle name="Followed Hyperlink" xfId="53127" builtinId="9" hidden="1"/>
    <cellStyle name="Followed Hyperlink" xfId="53106" builtinId="9" hidden="1"/>
    <cellStyle name="Followed Hyperlink" xfId="53124" builtinId="9" hidden="1"/>
    <cellStyle name="Followed Hyperlink" xfId="53123" builtinId="9" hidden="1"/>
    <cellStyle name="Followed Hyperlink" xfId="53122" builtinId="9" hidden="1"/>
    <cellStyle name="Followed Hyperlink" xfId="53121" builtinId="9" hidden="1"/>
    <cellStyle name="Followed Hyperlink" xfId="53125" builtinId="9" hidden="1"/>
    <cellStyle name="Followed Hyperlink" xfId="53131" builtinId="9" hidden="1"/>
    <cellStyle name="Followed Hyperlink" xfId="53130" builtinId="9" hidden="1"/>
    <cellStyle name="Followed Hyperlink" xfId="53128" builtinId="9" hidden="1"/>
    <cellStyle name="Followed Hyperlink" xfId="53126" builtinId="9" hidden="1"/>
    <cellStyle name="Followed Hyperlink" xfId="53150" builtinId="9" hidden="1"/>
    <cellStyle name="Followed Hyperlink" xfId="53146" builtinId="9" hidden="1"/>
    <cellStyle name="Followed Hyperlink" xfId="53142" builtinId="9" hidden="1"/>
    <cellStyle name="Followed Hyperlink" xfId="53138" builtinId="9" hidden="1"/>
    <cellStyle name="Followed Hyperlink" xfId="53134" builtinId="9" hidden="1"/>
    <cellStyle name="Followed Hyperlink" xfId="52909" builtinId="9" hidden="1"/>
    <cellStyle name="Followed Hyperlink" xfId="53153" builtinId="9" hidden="1"/>
    <cellStyle name="Followed Hyperlink" xfId="53149" builtinId="9" hidden="1"/>
    <cellStyle name="Followed Hyperlink" xfId="53145" builtinId="9" hidden="1"/>
    <cellStyle name="Followed Hyperlink" xfId="53141" builtinId="9" hidden="1"/>
    <cellStyle name="Followed Hyperlink" xfId="53137" builtinId="9" hidden="1"/>
    <cellStyle name="Followed Hyperlink" xfId="53133" builtinId="9" hidden="1"/>
    <cellStyle name="Followed Hyperlink" xfId="53152" builtinId="9" hidden="1"/>
    <cellStyle name="Followed Hyperlink" xfId="53148" builtinId="9" hidden="1"/>
    <cellStyle name="Followed Hyperlink" xfId="53144" builtinId="9" hidden="1"/>
    <cellStyle name="Followed Hyperlink" xfId="53140" builtinId="9" hidden="1"/>
    <cellStyle name="Followed Hyperlink" xfId="53136" builtinId="9" hidden="1"/>
    <cellStyle name="Followed Hyperlink" xfId="53156" builtinId="9" hidden="1"/>
    <cellStyle name="Followed Hyperlink" xfId="52903" builtinId="9" hidden="1"/>
    <cellStyle name="Followed Hyperlink" xfId="53151" builtinId="9" hidden="1"/>
    <cellStyle name="Followed Hyperlink" xfId="53147" builtinId="9" hidden="1"/>
    <cellStyle name="Followed Hyperlink" xfId="53143" builtinId="9" hidden="1"/>
    <cellStyle name="Followed Hyperlink" xfId="53139" builtinId="9" hidden="1"/>
    <cellStyle name="Followed Hyperlink" xfId="53135" builtinId="9" hidden="1"/>
    <cellStyle name="Followed Hyperlink" xfId="53132" builtinId="9" hidden="1"/>
    <cellStyle name="Followed Hyperlink" xfId="53157" builtinId="9" hidden="1"/>
    <cellStyle name="Followed Hyperlink" xfId="53158" builtinId="9" hidden="1"/>
    <cellStyle name="Followed Hyperlink" xfId="53159" builtinId="9" hidden="1"/>
    <cellStyle name="Followed Hyperlink" xfId="53160" builtinId="9" hidden="1"/>
    <cellStyle name="Followed Hyperlink" xfId="53161" builtinId="9" hidden="1"/>
    <cellStyle name="Followed Hyperlink" xfId="53162" builtinId="9" hidden="1"/>
    <cellStyle name="Followed Hyperlink" xfId="53163" builtinId="9" hidden="1"/>
    <cellStyle name="Followed Hyperlink" xfId="53164" builtinId="9" hidden="1"/>
    <cellStyle name="Followed Hyperlink" xfId="53165" builtinId="9" hidden="1"/>
    <cellStyle name="Followed Hyperlink" xfId="53166" builtinId="9" hidden="1"/>
    <cellStyle name="Followed Hyperlink" xfId="53167" builtinId="9" hidden="1"/>
    <cellStyle name="Followed Hyperlink" xfId="53168" builtinId="9" hidden="1"/>
    <cellStyle name="Followed Hyperlink" xfId="53169" builtinId="9" hidden="1"/>
    <cellStyle name="Followed Hyperlink" xfId="53170" builtinId="9" hidden="1"/>
    <cellStyle name="Followed Hyperlink" xfId="53171" builtinId="9" hidden="1"/>
    <cellStyle name="Followed Hyperlink" xfId="53172" builtinId="9" hidden="1"/>
    <cellStyle name="Followed Hyperlink" xfId="53173" builtinId="9" hidden="1"/>
    <cellStyle name="Followed Hyperlink" xfId="53174" builtinId="9" hidden="1"/>
    <cellStyle name="Followed Hyperlink" xfId="53175" builtinId="9" hidden="1"/>
    <cellStyle name="Followed Hyperlink" xfId="53176" builtinId="9" hidden="1"/>
    <cellStyle name="Followed Hyperlink" xfId="53177" builtinId="9" hidden="1"/>
    <cellStyle name="Followed Hyperlink" xfId="53178" builtinId="9" hidden="1"/>
    <cellStyle name="Followed Hyperlink" xfId="53179" builtinId="9" hidden="1"/>
    <cellStyle name="Followed Hyperlink" xfId="53180" builtinId="9" hidden="1"/>
    <cellStyle name="Followed Hyperlink" xfId="53181" builtinId="9" hidden="1"/>
    <cellStyle name="Followed Hyperlink" xfId="53182" builtinId="9" hidden="1"/>
    <cellStyle name="Followed Hyperlink" xfId="53183" builtinId="9" hidden="1"/>
    <cellStyle name="Followed Hyperlink" xfId="53184" builtinId="9" hidden="1"/>
    <cellStyle name="Followed Hyperlink" xfId="53185" builtinId="9" hidden="1"/>
    <cellStyle name="Followed Hyperlink" xfId="53186" builtinId="9" hidden="1"/>
    <cellStyle name="Followed Hyperlink" xfId="53187" builtinId="9" hidden="1"/>
    <cellStyle name="Followed Hyperlink" xfId="53192" builtinId="9" hidden="1"/>
    <cellStyle name="Followed Hyperlink" xfId="53193" builtinId="9" hidden="1"/>
    <cellStyle name="Followed Hyperlink" xfId="53194" builtinId="9" hidden="1"/>
    <cellStyle name="Followed Hyperlink" xfId="53195" builtinId="9" hidden="1"/>
    <cellStyle name="Followed Hyperlink" xfId="53196" builtinId="9" hidden="1"/>
    <cellStyle name="Followed Hyperlink" xfId="53197" builtinId="9" hidden="1"/>
    <cellStyle name="Followed Hyperlink" xfId="53198" builtinId="9" hidden="1"/>
    <cellStyle name="Followed Hyperlink" xfId="53199" builtinId="9" hidden="1"/>
    <cellStyle name="Followed Hyperlink" xfId="53200" builtinId="9" hidden="1"/>
    <cellStyle name="Followed Hyperlink" xfId="53201" builtinId="9" hidden="1"/>
    <cellStyle name="Followed Hyperlink" xfId="53202" builtinId="9" hidden="1"/>
    <cellStyle name="Followed Hyperlink" xfId="53203" builtinId="9" hidden="1"/>
    <cellStyle name="Followed Hyperlink" xfId="53204" builtinId="9" hidden="1"/>
    <cellStyle name="Followed Hyperlink" xfId="53205" builtinId="9" hidden="1"/>
    <cellStyle name="Followed Hyperlink" xfId="53206" builtinId="9" hidden="1"/>
    <cellStyle name="Followed Hyperlink" xfId="53207" builtinId="9" hidden="1"/>
    <cellStyle name="Followed Hyperlink" xfId="53208" builtinId="9" hidden="1"/>
    <cellStyle name="Followed Hyperlink" xfId="53209" builtinId="9" hidden="1"/>
    <cellStyle name="Followed Hyperlink" xfId="53210" builtinId="9" hidden="1"/>
    <cellStyle name="Followed Hyperlink" xfId="53211" builtinId="9" hidden="1"/>
    <cellStyle name="Followed Hyperlink" xfId="53212" builtinId="9" hidden="1"/>
    <cellStyle name="Followed Hyperlink" xfId="53213" builtinId="9" hidden="1"/>
    <cellStyle name="Followed Hyperlink" xfId="53214" builtinId="9" hidden="1"/>
    <cellStyle name="Followed Hyperlink" xfId="53215" builtinId="9" hidden="1"/>
    <cellStyle name="Followed Hyperlink" xfId="53216" builtinId="9" hidden="1"/>
    <cellStyle name="Followed Hyperlink" xfId="53217" builtinId="9" hidden="1"/>
    <cellStyle name="Followed Hyperlink" xfId="53218" builtinId="9" hidden="1"/>
    <cellStyle name="Followed Hyperlink" xfId="53219" builtinId="9" hidden="1"/>
    <cellStyle name="Followed Hyperlink" xfId="53220" builtinId="9" hidden="1"/>
    <cellStyle name="Followed Hyperlink" xfId="53221" builtinId="9" hidden="1"/>
    <cellStyle name="Followed Hyperlink" xfId="53222" builtinId="9" hidden="1"/>
    <cellStyle name="Followed Hyperlink" xfId="53223" builtinId="9" hidden="1"/>
    <cellStyle name="Followed Hyperlink" xfId="53224" builtinId="9" hidden="1"/>
    <cellStyle name="Followed Hyperlink" xfId="53225" builtinId="9" hidden="1"/>
    <cellStyle name="Followed Hyperlink" xfId="53226" builtinId="9" hidden="1"/>
    <cellStyle name="Followed Hyperlink" xfId="53227" builtinId="9" hidden="1"/>
    <cellStyle name="Followed Hyperlink" xfId="53228" builtinId="9" hidden="1"/>
    <cellStyle name="Followed Hyperlink" xfId="53229" builtinId="9" hidden="1"/>
    <cellStyle name="Followed Hyperlink" xfId="53230" builtinId="9" hidden="1"/>
    <cellStyle name="Followed Hyperlink" xfId="53231" builtinId="9" hidden="1"/>
    <cellStyle name="Followed Hyperlink" xfId="53232" builtinId="9" hidden="1"/>
    <cellStyle name="Followed Hyperlink" xfId="53233" builtinId="9" hidden="1"/>
    <cellStyle name="Followed Hyperlink" xfId="53234" builtinId="9" hidden="1"/>
    <cellStyle name="Followed Hyperlink" xfId="53235" builtinId="9" hidden="1"/>
    <cellStyle name="Followed Hyperlink" xfId="53236" builtinId="9" hidden="1"/>
    <cellStyle name="Followed Hyperlink" xfId="53237" builtinId="9" hidden="1"/>
    <cellStyle name="Followed Hyperlink" xfId="53238" builtinId="9" hidden="1"/>
    <cellStyle name="Followed Hyperlink" xfId="53239" builtinId="9" hidden="1"/>
    <cellStyle name="Followed Hyperlink" xfId="53240" builtinId="9" hidden="1"/>
    <cellStyle name="Followed Hyperlink" xfId="53241" builtinId="9" hidden="1"/>
    <cellStyle name="Followed Hyperlink" xfId="53242" builtinId="9" hidden="1"/>
    <cellStyle name="Followed Hyperlink" xfId="53243" builtinId="9" hidden="1"/>
    <cellStyle name="Followed Hyperlink" xfId="53244" builtinId="9" hidden="1"/>
    <cellStyle name="Followed Hyperlink" xfId="53245" builtinId="9" hidden="1"/>
    <cellStyle name="Followed Hyperlink" xfId="53246" builtinId="9" hidden="1"/>
    <cellStyle name="Followed Hyperlink" xfId="53247" builtinId="9" hidden="1"/>
    <cellStyle name="Followed Hyperlink" xfId="53248" builtinId="9" hidden="1"/>
    <cellStyle name="Followed Hyperlink" xfId="53249" builtinId="9" hidden="1"/>
    <cellStyle name="Followed Hyperlink" xfId="53250" builtinId="9" hidden="1"/>
    <cellStyle name="Followed Hyperlink" xfId="53251" builtinId="9" hidden="1"/>
    <cellStyle name="Followed Hyperlink" xfId="53252" builtinId="9" hidden="1"/>
    <cellStyle name="Followed Hyperlink" xfId="53253" builtinId="9" hidden="1"/>
    <cellStyle name="Followed Hyperlink" xfId="53254" builtinId="9" hidden="1"/>
    <cellStyle name="Followed Hyperlink" xfId="53255" builtinId="9" hidden="1"/>
    <cellStyle name="Followed Hyperlink" xfId="53256" builtinId="9" hidden="1"/>
    <cellStyle name="Followed Hyperlink" xfId="53257" builtinId="9" hidden="1"/>
    <cellStyle name="Followed Hyperlink" xfId="53258" builtinId="9" hidden="1"/>
    <cellStyle name="Followed Hyperlink" xfId="53259" builtinId="9" hidden="1"/>
    <cellStyle name="Followed Hyperlink" xfId="53260" builtinId="9" hidden="1"/>
    <cellStyle name="Followed Hyperlink" xfId="53261" builtinId="9" hidden="1"/>
    <cellStyle name="Followed Hyperlink" xfId="53262" builtinId="9" hidden="1"/>
    <cellStyle name="Followed Hyperlink" xfId="53263" builtinId="9" hidden="1"/>
    <cellStyle name="Followed Hyperlink" xfId="53430" builtinId="9" hidden="1"/>
    <cellStyle name="Followed Hyperlink" xfId="53431" builtinId="9" hidden="1"/>
    <cellStyle name="Followed Hyperlink" xfId="53432" builtinId="9" hidden="1"/>
    <cellStyle name="Followed Hyperlink" xfId="53433" builtinId="9" hidden="1"/>
    <cellStyle name="Followed Hyperlink" xfId="53434" builtinId="9" hidden="1"/>
    <cellStyle name="Followed Hyperlink" xfId="53435" builtinId="9" hidden="1"/>
    <cellStyle name="Followed Hyperlink" xfId="53436" builtinId="9" hidden="1"/>
    <cellStyle name="Followed Hyperlink" xfId="53437" builtinId="9" hidden="1"/>
    <cellStyle name="Followed Hyperlink" xfId="53438" builtinId="9" hidden="1"/>
    <cellStyle name="Followed Hyperlink" xfId="53439" builtinId="9" hidden="1"/>
    <cellStyle name="Followed Hyperlink" xfId="53440" builtinId="9" hidden="1"/>
    <cellStyle name="Followed Hyperlink" xfId="53441" builtinId="9" hidden="1"/>
    <cellStyle name="Followed Hyperlink" xfId="53442" builtinId="9" hidden="1"/>
    <cellStyle name="Followed Hyperlink" xfId="53443" builtinId="9" hidden="1"/>
    <cellStyle name="Followed Hyperlink" xfId="53444" builtinId="9" hidden="1"/>
    <cellStyle name="Followed Hyperlink" xfId="53445" builtinId="9" hidden="1"/>
    <cellStyle name="Followed Hyperlink" xfId="53446" builtinId="9" hidden="1"/>
    <cellStyle name="Followed Hyperlink" xfId="53447" builtinId="9" hidden="1"/>
    <cellStyle name="Followed Hyperlink" xfId="53448" builtinId="9" hidden="1"/>
    <cellStyle name="Followed Hyperlink" xfId="53449" builtinId="9" hidden="1"/>
    <cellStyle name="Followed Hyperlink" xfId="53450" builtinId="9" hidden="1"/>
    <cellStyle name="Followed Hyperlink" xfId="53451" builtinId="9" hidden="1"/>
    <cellStyle name="Followed Hyperlink" xfId="53452" builtinId="9" hidden="1"/>
    <cellStyle name="Followed Hyperlink" xfId="53453" builtinId="9" hidden="1"/>
    <cellStyle name="Followed Hyperlink" xfId="53454" builtinId="9" hidden="1"/>
    <cellStyle name="Followed Hyperlink" xfId="53455" builtinId="9" hidden="1"/>
    <cellStyle name="Followed Hyperlink" xfId="53456" builtinId="9" hidden="1"/>
    <cellStyle name="Followed Hyperlink" xfId="53457" builtinId="9" hidden="1"/>
    <cellStyle name="Followed Hyperlink" xfId="53458" builtinId="9" hidden="1"/>
    <cellStyle name="Followed Hyperlink" xfId="53459" builtinId="9" hidden="1"/>
    <cellStyle name="Followed Hyperlink" xfId="53460" builtinId="9" hidden="1"/>
    <cellStyle name="Followed Hyperlink" xfId="53461" builtinId="9" hidden="1"/>
    <cellStyle name="Followed Hyperlink" xfId="53462" builtinId="9" hidden="1"/>
    <cellStyle name="Followed Hyperlink" xfId="53463" builtinId="9" hidden="1"/>
    <cellStyle name="Followed Hyperlink" xfId="53464" builtinId="9" hidden="1"/>
    <cellStyle name="Followed Hyperlink" xfId="53465" builtinId="9" hidden="1"/>
    <cellStyle name="Followed Hyperlink" xfId="53466" builtinId="9" hidden="1"/>
    <cellStyle name="Followed Hyperlink" xfId="53467" builtinId="9" hidden="1"/>
    <cellStyle name="Followed Hyperlink" xfId="53468" builtinId="9" hidden="1"/>
    <cellStyle name="Followed Hyperlink" xfId="53469" builtinId="9" hidden="1"/>
    <cellStyle name="Followed Hyperlink" xfId="53470" builtinId="9" hidden="1"/>
    <cellStyle name="Followed Hyperlink" xfId="53471" builtinId="9" hidden="1"/>
    <cellStyle name="Followed Hyperlink" xfId="53472" builtinId="9" hidden="1"/>
    <cellStyle name="Followed Hyperlink" xfId="53473" builtinId="9" hidden="1"/>
    <cellStyle name="Followed Hyperlink" xfId="53474" builtinId="9" hidden="1"/>
    <cellStyle name="Followed Hyperlink" xfId="53475" builtinId="9" hidden="1"/>
    <cellStyle name="Followed Hyperlink" xfId="53476" builtinId="9" hidden="1"/>
    <cellStyle name="Followed Hyperlink" xfId="53477" builtinId="9" hidden="1"/>
    <cellStyle name="Followed Hyperlink" xfId="53478" builtinId="9" hidden="1"/>
    <cellStyle name="Followed Hyperlink" xfId="53479" builtinId="9" hidden="1"/>
    <cellStyle name="Followed Hyperlink" xfId="53480" builtinId="9" hidden="1"/>
    <cellStyle name="Followed Hyperlink" xfId="53481" builtinId="9" hidden="1"/>
    <cellStyle name="Followed Hyperlink" xfId="53482" builtinId="9" hidden="1"/>
    <cellStyle name="Followed Hyperlink" xfId="53483" builtinId="9" hidden="1"/>
    <cellStyle name="Followed Hyperlink" xfId="53484" builtinId="9" hidden="1"/>
    <cellStyle name="Followed Hyperlink" xfId="53485" builtinId="9" hidden="1"/>
    <cellStyle name="Followed Hyperlink" xfId="53486" builtinId="9" hidden="1"/>
    <cellStyle name="Followed Hyperlink" xfId="53487" builtinId="9" hidden="1"/>
    <cellStyle name="Followed Hyperlink" xfId="53488" builtinId="9" hidden="1"/>
    <cellStyle name="Followed Hyperlink" xfId="53489" builtinId="9" hidden="1"/>
    <cellStyle name="Followed Hyperlink" xfId="53490" builtinId="9" hidden="1"/>
    <cellStyle name="Followed Hyperlink" xfId="53491" builtinId="9" hidden="1"/>
    <cellStyle name="Followed Hyperlink" xfId="53492" builtinId="9" hidden="1"/>
    <cellStyle name="Followed Hyperlink" xfId="53493" builtinId="9" hidden="1"/>
    <cellStyle name="Followed Hyperlink" xfId="53494" builtinId="9" hidden="1"/>
    <cellStyle name="Followed Hyperlink" xfId="53495" builtinId="9" hidden="1"/>
    <cellStyle name="Followed Hyperlink" xfId="53496" builtinId="9" hidden="1"/>
    <cellStyle name="Followed Hyperlink" xfId="53497" builtinId="9" hidden="1"/>
    <cellStyle name="Followed Hyperlink" xfId="53498" builtinId="9" hidden="1"/>
    <cellStyle name="Followed Hyperlink" xfId="53499" builtinId="9" hidden="1"/>
    <cellStyle name="Followed Hyperlink" xfId="53500" builtinId="9" hidden="1"/>
    <cellStyle name="Followed Hyperlink" xfId="53501" builtinId="9" hidden="1"/>
    <cellStyle name="Followed Hyperlink" xfId="53536" builtinId="9" hidden="1"/>
    <cellStyle name="Followed Hyperlink" xfId="53537" builtinId="9" hidden="1"/>
    <cellStyle name="Followed Hyperlink" xfId="53538" builtinId="9" hidden="1"/>
    <cellStyle name="Followed Hyperlink" xfId="53539" builtinId="9" hidden="1"/>
    <cellStyle name="Followed Hyperlink" xfId="53540" builtinId="9" hidden="1"/>
    <cellStyle name="Followed Hyperlink" xfId="53541" builtinId="9" hidden="1"/>
    <cellStyle name="Followed Hyperlink" xfId="53542" builtinId="9" hidden="1"/>
    <cellStyle name="Followed Hyperlink" xfId="53543" builtinId="9" hidden="1"/>
    <cellStyle name="Followed Hyperlink" xfId="53544" builtinId="9" hidden="1"/>
    <cellStyle name="Followed Hyperlink" xfId="53545" builtinId="9" hidden="1"/>
    <cellStyle name="Followed Hyperlink" xfId="53546" builtinId="9" hidden="1"/>
    <cellStyle name="Followed Hyperlink" xfId="53547" builtinId="9" hidden="1"/>
    <cellStyle name="Followed Hyperlink" xfId="53548" builtinId="9" hidden="1"/>
    <cellStyle name="Followed Hyperlink" xfId="53549" builtinId="9" hidden="1"/>
    <cellStyle name="Followed Hyperlink" xfId="53550" builtinId="9" hidden="1"/>
    <cellStyle name="Followed Hyperlink" xfId="53551" builtinId="9" hidden="1"/>
    <cellStyle name="Followed Hyperlink" xfId="53552" builtinId="9" hidden="1"/>
    <cellStyle name="Followed Hyperlink" xfId="53553" builtinId="9" hidden="1"/>
    <cellStyle name="Followed Hyperlink" xfId="53554" builtinId="9" hidden="1"/>
    <cellStyle name="Followed Hyperlink" xfId="53555" builtinId="9" hidden="1"/>
    <cellStyle name="Followed Hyperlink" xfId="53556" builtinId="9" hidden="1"/>
    <cellStyle name="Followed Hyperlink" xfId="53557" builtinId="9" hidden="1"/>
    <cellStyle name="Followed Hyperlink" xfId="53558" builtinId="9" hidden="1"/>
    <cellStyle name="Followed Hyperlink" xfId="53559" builtinId="9" hidden="1"/>
    <cellStyle name="Followed Hyperlink" xfId="53560" builtinId="9" hidden="1"/>
    <cellStyle name="Followed Hyperlink" xfId="53561" builtinId="9" hidden="1"/>
    <cellStyle name="Followed Hyperlink" xfId="53562" builtinId="9" hidden="1"/>
    <cellStyle name="Followed Hyperlink" xfId="53563" builtinId="9" hidden="1"/>
    <cellStyle name="Followed Hyperlink" xfId="53564" builtinId="9" hidden="1"/>
    <cellStyle name="Followed Hyperlink" xfId="53565" builtinId="9" hidden="1"/>
    <cellStyle name="Followed Hyperlink" xfId="53566" builtinId="9" hidden="1"/>
    <cellStyle name="Followed Hyperlink" xfId="53567" builtinId="9" hidden="1"/>
    <cellStyle name="Followed Hyperlink" xfId="53568" builtinId="9" hidden="1"/>
    <cellStyle name="Followed Hyperlink" xfId="53569" builtinId="9" hidden="1"/>
    <cellStyle name="Followed Hyperlink" xfId="53570" builtinId="9" hidden="1"/>
    <cellStyle name="Followed Hyperlink" xfId="53571" builtinId="9" hidden="1"/>
    <cellStyle name="Followed Hyperlink" xfId="53572" builtinId="9" hidden="1"/>
    <cellStyle name="Followed Hyperlink" xfId="53573" builtinId="9" hidden="1"/>
    <cellStyle name="Followed Hyperlink" xfId="53574" builtinId="9" hidden="1"/>
    <cellStyle name="Followed Hyperlink" xfId="53575" builtinId="9" hidden="1"/>
    <cellStyle name="Followed Hyperlink" xfId="53576" builtinId="9" hidden="1"/>
    <cellStyle name="Followed Hyperlink" xfId="53577" builtinId="9" hidden="1"/>
    <cellStyle name="Followed Hyperlink" xfId="53578" builtinId="9" hidden="1"/>
    <cellStyle name="Followed Hyperlink" xfId="53579" builtinId="9" hidden="1"/>
    <cellStyle name="Followed Hyperlink" xfId="53580" builtinId="9" hidden="1"/>
    <cellStyle name="Followed Hyperlink" xfId="53581" builtinId="9" hidden="1"/>
    <cellStyle name="Followed Hyperlink" xfId="53582" builtinId="9" hidden="1"/>
    <cellStyle name="Followed Hyperlink" xfId="53583" builtinId="9" hidden="1"/>
    <cellStyle name="Followed Hyperlink" xfId="53584" builtinId="9" hidden="1"/>
    <cellStyle name="Followed Hyperlink" xfId="53585" builtinId="9" hidden="1"/>
    <cellStyle name="Followed Hyperlink" xfId="53586" builtinId="9" hidden="1"/>
    <cellStyle name="Followed Hyperlink" xfId="53587" builtinId="9" hidden="1"/>
    <cellStyle name="Followed Hyperlink" xfId="53588" builtinId="9" hidden="1"/>
    <cellStyle name="Followed Hyperlink" xfId="53589" builtinId="9" hidden="1"/>
    <cellStyle name="Followed Hyperlink" xfId="53590" builtinId="9" hidden="1"/>
    <cellStyle name="Followed Hyperlink" xfId="53591" builtinId="9" hidden="1"/>
    <cellStyle name="Followed Hyperlink" xfId="53592" builtinId="9" hidden="1"/>
    <cellStyle name="Followed Hyperlink" xfId="53593" builtinId="9" hidden="1"/>
    <cellStyle name="Followed Hyperlink" xfId="53594" builtinId="9" hidden="1"/>
    <cellStyle name="Followed Hyperlink" xfId="53595" builtinId="9" hidden="1"/>
    <cellStyle name="Followed Hyperlink" xfId="53596" builtinId="9" hidden="1"/>
    <cellStyle name="Followed Hyperlink" xfId="53597" builtinId="9" hidden="1"/>
    <cellStyle name="Followed Hyperlink" xfId="53598" builtinId="9" hidden="1"/>
    <cellStyle name="Followed Hyperlink" xfId="53599" builtinId="9" hidden="1"/>
    <cellStyle name="Followed Hyperlink" xfId="53600" builtinId="9" hidden="1"/>
    <cellStyle name="Followed Hyperlink" xfId="53601" builtinId="9" hidden="1"/>
    <cellStyle name="Followed Hyperlink" xfId="53602" builtinId="9" hidden="1"/>
    <cellStyle name="Followed Hyperlink" xfId="53603" builtinId="9" hidden="1"/>
    <cellStyle name="Followed Hyperlink" xfId="53604" builtinId="9" hidden="1"/>
    <cellStyle name="Followed Hyperlink" xfId="53605" builtinId="9" hidden="1"/>
    <cellStyle name="Followed Hyperlink" xfId="53606" builtinId="9" hidden="1"/>
    <cellStyle name="Followed Hyperlink" xfId="53607" builtinId="9" hidden="1"/>
    <cellStyle name="Followed Hyperlink" xfId="53507" builtinId="9" hidden="1"/>
    <cellStyle name="Followed Hyperlink" xfId="53513" builtinId="9" hidden="1"/>
    <cellStyle name="Followed Hyperlink" xfId="53504" builtinId="9" hidden="1"/>
    <cellStyle name="Followed Hyperlink" xfId="53514" builtinId="9" hidden="1"/>
    <cellStyle name="Followed Hyperlink" xfId="53503" builtinId="9" hidden="1"/>
    <cellStyle name="Followed Hyperlink" xfId="53511" builtinId="9" hidden="1"/>
    <cellStyle name="Followed Hyperlink" xfId="53429" builtinId="9" hidden="1"/>
    <cellStyle name="Followed Hyperlink" xfId="53509" builtinId="9" hidden="1"/>
    <cellStyle name="Followed Hyperlink" xfId="53502" builtinId="9" hidden="1"/>
    <cellStyle name="Followed Hyperlink" xfId="53508" builtinId="9" hidden="1"/>
    <cellStyle name="Followed Hyperlink" xfId="53532" builtinId="9" hidden="1"/>
    <cellStyle name="Followed Hyperlink" xfId="53512" builtinId="9" hidden="1"/>
    <cellStyle name="Followed Hyperlink" xfId="53506" builtinId="9" hidden="1"/>
    <cellStyle name="Followed Hyperlink" xfId="53505" builtinId="9" hidden="1"/>
    <cellStyle name="Followed Hyperlink" xfId="53515" builtinId="9" hidden="1"/>
    <cellStyle name="Followed Hyperlink" xfId="53529" builtinId="9" hidden="1"/>
    <cellStyle name="Followed Hyperlink" xfId="53527" builtinId="9" hidden="1"/>
    <cellStyle name="Followed Hyperlink" xfId="53520" builtinId="9" hidden="1"/>
    <cellStyle name="Followed Hyperlink" xfId="53535" builtinId="9" hidden="1"/>
    <cellStyle name="Followed Hyperlink" xfId="53525" builtinId="9" hidden="1"/>
    <cellStyle name="Followed Hyperlink" xfId="53612" builtinId="9" hidden="1"/>
    <cellStyle name="Followed Hyperlink" xfId="53518" builtinId="9" hidden="1"/>
    <cellStyle name="Followed Hyperlink" xfId="53533" builtinId="9" hidden="1"/>
    <cellStyle name="Followed Hyperlink" xfId="53530" builtinId="9" hidden="1"/>
    <cellStyle name="Followed Hyperlink" xfId="53524" builtinId="9" hidden="1"/>
    <cellStyle name="Followed Hyperlink" xfId="53428" builtinId="9" hidden="1"/>
    <cellStyle name="Followed Hyperlink" xfId="53611" builtinId="9" hidden="1"/>
    <cellStyle name="Followed Hyperlink" xfId="53522" builtinId="9" hidden="1"/>
    <cellStyle name="Followed Hyperlink" xfId="53519" builtinId="9" hidden="1"/>
    <cellStyle name="Followed Hyperlink" xfId="53534" builtinId="9" hidden="1"/>
    <cellStyle name="Followed Hyperlink" xfId="53528" builtinId="9" hidden="1"/>
    <cellStyle name="Followed Hyperlink" xfId="53517" builtinId="9" hidden="1"/>
    <cellStyle name="Followed Hyperlink" xfId="53610" builtinId="9" hidden="1"/>
    <cellStyle name="Followed Hyperlink" xfId="53526" builtinId="9" hidden="1"/>
    <cellStyle name="Followed Hyperlink" xfId="53523" builtinId="9" hidden="1"/>
    <cellStyle name="Followed Hyperlink" xfId="53516" builtinId="9" hidden="1"/>
    <cellStyle name="Followed Hyperlink" xfId="53531" builtinId="9" hidden="1"/>
    <cellStyle name="Followed Hyperlink" xfId="53521" builtinId="9" hidden="1"/>
    <cellStyle name="Followed Hyperlink" xfId="53613" builtinId="9" hidden="1"/>
    <cellStyle name="Followed Hyperlink" xfId="53614" builtinId="9" hidden="1"/>
    <cellStyle name="Followed Hyperlink" xfId="53615" builtinId="9" hidden="1"/>
    <cellStyle name="Followed Hyperlink" xfId="53616" builtinId="9" hidden="1"/>
    <cellStyle name="Followed Hyperlink" xfId="53617" builtinId="9" hidden="1"/>
    <cellStyle name="Followed Hyperlink" xfId="53618" builtinId="9" hidden="1"/>
    <cellStyle name="Followed Hyperlink" xfId="53619" builtinId="9" hidden="1"/>
    <cellStyle name="Followed Hyperlink" xfId="53620" builtinId="9" hidden="1"/>
    <cellStyle name="Followed Hyperlink" xfId="53621" builtinId="9" hidden="1"/>
    <cellStyle name="Followed Hyperlink" xfId="53622" builtinId="9" hidden="1"/>
    <cellStyle name="Followed Hyperlink" xfId="53623" builtinId="9" hidden="1"/>
    <cellStyle name="Followed Hyperlink" xfId="53624" builtinId="9" hidden="1"/>
    <cellStyle name="Followed Hyperlink" xfId="53625" builtinId="9" hidden="1"/>
    <cellStyle name="Followed Hyperlink" xfId="53626" builtinId="9" hidden="1"/>
    <cellStyle name="Followed Hyperlink" xfId="53627" builtinId="9" hidden="1"/>
    <cellStyle name="Followed Hyperlink" xfId="53628" builtinId="9" hidden="1"/>
    <cellStyle name="Followed Hyperlink" xfId="53629" builtinId="9" hidden="1"/>
    <cellStyle name="Followed Hyperlink" xfId="53630" builtinId="9" hidden="1"/>
    <cellStyle name="Followed Hyperlink" xfId="53631" builtinId="9" hidden="1"/>
    <cellStyle name="Followed Hyperlink" xfId="53632" builtinId="9" hidden="1"/>
    <cellStyle name="Followed Hyperlink" xfId="53633" builtinId="9" hidden="1"/>
    <cellStyle name="Followed Hyperlink" xfId="53634" builtinId="9" hidden="1"/>
    <cellStyle name="Followed Hyperlink" xfId="53635" builtinId="9" hidden="1"/>
    <cellStyle name="Followed Hyperlink" xfId="53636" builtinId="9" hidden="1"/>
    <cellStyle name="Followed Hyperlink" xfId="53637" builtinId="9" hidden="1"/>
    <cellStyle name="Followed Hyperlink" xfId="53638" builtinId="9" hidden="1"/>
    <cellStyle name="Followed Hyperlink" xfId="53639" builtinId="9" hidden="1"/>
    <cellStyle name="Followed Hyperlink" xfId="53640" builtinId="9" hidden="1"/>
    <cellStyle name="Followed Hyperlink" xfId="53641" builtinId="9" hidden="1"/>
    <cellStyle name="Followed Hyperlink" xfId="53642" builtinId="9" hidden="1"/>
    <cellStyle name="Followed Hyperlink" xfId="53643" builtinId="9" hidden="1"/>
    <cellStyle name="Followed Hyperlink" xfId="53644" builtinId="9" hidden="1"/>
    <cellStyle name="Followed Hyperlink" xfId="53645" builtinId="9" hidden="1"/>
    <cellStyle name="Followed Hyperlink" xfId="53646" builtinId="9" hidden="1"/>
    <cellStyle name="Followed Hyperlink" xfId="53651" builtinId="9" hidden="1"/>
    <cellStyle name="Followed Hyperlink" xfId="53652" builtinId="9" hidden="1"/>
    <cellStyle name="Followed Hyperlink" xfId="53653" builtinId="9" hidden="1"/>
    <cellStyle name="Followed Hyperlink" xfId="53654" builtinId="9" hidden="1"/>
    <cellStyle name="Followed Hyperlink" xfId="53655" builtinId="9" hidden="1"/>
    <cellStyle name="Followed Hyperlink" xfId="53656" builtinId="9" hidden="1"/>
    <cellStyle name="Followed Hyperlink" xfId="53657" builtinId="9" hidden="1"/>
    <cellStyle name="Followed Hyperlink" xfId="53658" builtinId="9" hidden="1"/>
    <cellStyle name="Followed Hyperlink" xfId="53659" builtinId="9" hidden="1"/>
    <cellStyle name="Followed Hyperlink" xfId="53660" builtinId="9" hidden="1"/>
    <cellStyle name="Followed Hyperlink" xfId="53661" builtinId="9" hidden="1"/>
    <cellStyle name="Followed Hyperlink" xfId="53662" builtinId="9" hidden="1"/>
    <cellStyle name="Followed Hyperlink" xfId="53663" builtinId="9" hidden="1"/>
    <cellStyle name="Followed Hyperlink" xfId="53664" builtinId="9" hidden="1"/>
    <cellStyle name="Followed Hyperlink" xfId="53665" builtinId="9" hidden="1"/>
    <cellStyle name="Followed Hyperlink" xfId="53666" builtinId="9" hidden="1"/>
    <cellStyle name="Followed Hyperlink" xfId="53667" builtinId="9" hidden="1"/>
    <cellStyle name="Followed Hyperlink" xfId="53668" builtinId="9" hidden="1"/>
    <cellStyle name="Followed Hyperlink" xfId="53669" builtinId="9" hidden="1"/>
    <cellStyle name="Followed Hyperlink" xfId="53670" builtinId="9" hidden="1"/>
    <cellStyle name="Followed Hyperlink" xfId="53671" builtinId="9" hidden="1"/>
    <cellStyle name="Followed Hyperlink" xfId="53672" builtinId="9" hidden="1"/>
    <cellStyle name="Followed Hyperlink" xfId="53673" builtinId="9" hidden="1"/>
    <cellStyle name="Followed Hyperlink" xfId="53674" builtinId="9" hidden="1"/>
    <cellStyle name="Followed Hyperlink" xfId="53675" builtinId="9" hidden="1"/>
    <cellStyle name="Followed Hyperlink" xfId="53676" builtinId="9" hidden="1"/>
    <cellStyle name="Followed Hyperlink" xfId="53677" builtinId="9" hidden="1"/>
    <cellStyle name="Followed Hyperlink" xfId="53678" builtinId="9" hidden="1"/>
    <cellStyle name="Followed Hyperlink" xfId="53679" builtinId="9" hidden="1"/>
    <cellStyle name="Followed Hyperlink" xfId="53680" builtinId="9" hidden="1"/>
    <cellStyle name="Followed Hyperlink" xfId="53681" builtinId="9" hidden="1"/>
    <cellStyle name="Followed Hyperlink" xfId="53682" builtinId="9" hidden="1"/>
    <cellStyle name="Followed Hyperlink" xfId="53683" builtinId="9" hidden="1"/>
    <cellStyle name="Followed Hyperlink" xfId="53684" builtinId="9" hidden="1"/>
    <cellStyle name="Followed Hyperlink" xfId="53685" builtinId="9" hidden="1"/>
    <cellStyle name="Followed Hyperlink" xfId="53686" builtinId="9" hidden="1"/>
    <cellStyle name="Followed Hyperlink" xfId="53687" builtinId="9" hidden="1"/>
    <cellStyle name="Followed Hyperlink" xfId="53688" builtinId="9" hidden="1"/>
    <cellStyle name="Followed Hyperlink" xfId="53689" builtinId="9" hidden="1"/>
    <cellStyle name="Followed Hyperlink" xfId="53690" builtinId="9" hidden="1"/>
    <cellStyle name="Followed Hyperlink" xfId="53691" builtinId="9" hidden="1"/>
    <cellStyle name="Followed Hyperlink" xfId="53692" builtinId="9" hidden="1"/>
    <cellStyle name="Followed Hyperlink" xfId="53693" builtinId="9" hidden="1"/>
    <cellStyle name="Followed Hyperlink" xfId="53694" builtinId="9" hidden="1"/>
    <cellStyle name="Followed Hyperlink" xfId="53695" builtinId="9" hidden="1"/>
    <cellStyle name="Followed Hyperlink" xfId="53696" builtinId="9" hidden="1"/>
    <cellStyle name="Followed Hyperlink" xfId="53697" builtinId="9" hidden="1"/>
    <cellStyle name="Followed Hyperlink" xfId="53698" builtinId="9" hidden="1"/>
    <cellStyle name="Followed Hyperlink" xfId="53699" builtinId="9" hidden="1"/>
    <cellStyle name="Followed Hyperlink" xfId="53700" builtinId="9" hidden="1"/>
    <cellStyle name="Followed Hyperlink" xfId="53701" builtinId="9" hidden="1"/>
    <cellStyle name="Followed Hyperlink" xfId="53702" builtinId="9" hidden="1"/>
    <cellStyle name="Followed Hyperlink" xfId="53703" builtinId="9" hidden="1"/>
    <cellStyle name="Followed Hyperlink" xfId="53704" builtinId="9" hidden="1"/>
    <cellStyle name="Followed Hyperlink" xfId="53705" builtinId="9" hidden="1"/>
    <cellStyle name="Followed Hyperlink" xfId="53706" builtinId="9" hidden="1"/>
    <cellStyle name="Followed Hyperlink" xfId="53707" builtinId="9" hidden="1"/>
    <cellStyle name="Followed Hyperlink" xfId="53708" builtinId="9" hidden="1"/>
    <cellStyle name="Followed Hyperlink" xfId="53710" builtinId="9" hidden="1"/>
    <cellStyle name="Followed Hyperlink" xfId="53711" builtinId="9" hidden="1"/>
    <cellStyle name="Followed Hyperlink" xfId="53712" builtinId="9" hidden="1"/>
    <cellStyle name="Followed Hyperlink" xfId="53713" builtinId="9" hidden="1"/>
    <cellStyle name="Followed Hyperlink" xfId="53714" builtinId="9" hidden="1"/>
    <cellStyle name="Followed Hyperlink" xfId="53715" builtinId="9" hidden="1"/>
    <cellStyle name="Followed Hyperlink" xfId="53716" builtinId="9" hidden="1"/>
    <cellStyle name="Followed Hyperlink" xfId="53717" builtinId="9" hidden="1"/>
    <cellStyle name="Followed Hyperlink" xfId="53718" builtinId="9" hidden="1"/>
    <cellStyle name="Followed Hyperlink" xfId="53719" builtinId="9" hidden="1"/>
    <cellStyle name="Followed Hyperlink" xfId="53720" builtinId="9" hidden="1"/>
    <cellStyle name="Followed Hyperlink" xfId="53721" builtinId="9" hidden="1"/>
    <cellStyle name="Followed Hyperlink" xfId="53722" builtinId="9" hidden="1"/>
    <cellStyle name="Followed Hyperlink" xfId="53723" builtinId="9" hidden="1"/>
    <cellStyle name="Followed Hyperlink" xfId="53739" builtinId="9" hidden="1"/>
    <cellStyle name="Followed Hyperlink" xfId="53763" builtinId="9" hidden="1"/>
    <cellStyle name="Followed Hyperlink" xfId="53764" builtinId="9" hidden="1"/>
    <cellStyle name="Followed Hyperlink" xfId="53765" builtinId="9" hidden="1"/>
    <cellStyle name="Followed Hyperlink" xfId="53766" builtinId="9" hidden="1"/>
    <cellStyle name="Followed Hyperlink" xfId="53767" builtinId="9" hidden="1"/>
    <cellStyle name="Followed Hyperlink" xfId="53768" builtinId="9" hidden="1"/>
    <cellStyle name="Followed Hyperlink" xfId="53769" builtinId="9" hidden="1"/>
    <cellStyle name="Followed Hyperlink" xfId="53770" builtinId="9" hidden="1"/>
    <cellStyle name="Followed Hyperlink" xfId="53771" builtinId="9" hidden="1"/>
    <cellStyle name="Followed Hyperlink" xfId="53772" builtinId="9" hidden="1"/>
    <cellStyle name="Followed Hyperlink" xfId="53773" builtinId="9" hidden="1"/>
    <cellStyle name="Followed Hyperlink" xfId="53774" builtinId="9" hidden="1"/>
    <cellStyle name="Followed Hyperlink" xfId="53775" builtinId="9" hidden="1"/>
    <cellStyle name="Followed Hyperlink" xfId="53776" builtinId="9" hidden="1"/>
    <cellStyle name="Followed Hyperlink" xfId="53777" builtinId="9" hidden="1"/>
    <cellStyle name="Followed Hyperlink" xfId="53778" builtinId="9" hidden="1"/>
    <cellStyle name="Followed Hyperlink" xfId="53779" builtinId="9" hidden="1"/>
    <cellStyle name="Followed Hyperlink" xfId="53780" builtinId="9" hidden="1"/>
    <cellStyle name="Followed Hyperlink" xfId="53781" builtinId="9" hidden="1"/>
    <cellStyle name="Followed Hyperlink" xfId="53782" builtinId="9" hidden="1"/>
    <cellStyle name="Followed Hyperlink" xfId="53783" builtinId="9" hidden="1"/>
    <cellStyle name="Followed Hyperlink" xfId="53784" builtinId="9" hidden="1"/>
    <cellStyle name="Followed Hyperlink" xfId="53785" builtinId="9" hidden="1"/>
    <cellStyle name="Followed Hyperlink" xfId="53786" builtinId="9" hidden="1"/>
    <cellStyle name="Followed Hyperlink" xfId="53787" builtinId="9" hidden="1"/>
    <cellStyle name="Followed Hyperlink" xfId="53788" builtinId="9" hidden="1"/>
    <cellStyle name="Followed Hyperlink" xfId="53789" builtinId="9" hidden="1"/>
    <cellStyle name="Followed Hyperlink" xfId="53790" builtinId="9" hidden="1"/>
    <cellStyle name="Followed Hyperlink" xfId="53791" builtinId="9" hidden="1"/>
    <cellStyle name="Followed Hyperlink" xfId="53792" builtinId="9" hidden="1"/>
    <cellStyle name="Followed Hyperlink" xfId="53793" builtinId="9" hidden="1"/>
    <cellStyle name="Followed Hyperlink" xfId="53794" builtinId="9" hidden="1"/>
    <cellStyle name="Followed Hyperlink" xfId="53795" builtinId="9" hidden="1"/>
    <cellStyle name="Followed Hyperlink" xfId="53796" builtinId="9" hidden="1"/>
    <cellStyle name="Followed Hyperlink" xfId="53797" builtinId="9" hidden="1"/>
    <cellStyle name="Followed Hyperlink" xfId="53798" builtinId="9" hidden="1"/>
    <cellStyle name="Followed Hyperlink" xfId="53799" builtinId="9" hidden="1"/>
    <cellStyle name="Followed Hyperlink" xfId="53800" builtinId="9" hidden="1"/>
    <cellStyle name="Followed Hyperlink" xfId="53801" builtinId="9" hidden="1"/>
    <cellStyle name="Followed Hyperlink" xfId="53802" builtinId="9" hidden="1"/>
    <cellStyle name="Followed Hyperlink" xfId="53803" builtinId="9" hidden="1"/>
    <cellStyle name="Followed Hyperlink" xfId="53804" builtinId="9" hidden="1"/>
    <cellStyle name="Followed Hyperlink" xfId="53805" builtinId="9" hidden="1"/>
    <cellStyle name="Followed Hyperlink" xfId="53806" builtinId="9" hidden="1"/>
    <cellStyle name="Followed Hyperlink" xfId="53807" builtinId="9" hidden="1"/>
    <cellStyle name="Followed Hyperlink" xfId="53808" builtinId="9" hidden="1"/>
    <cellStyle name="Followed Hyperlink" xfId="53809" builtinId="9" hidden="1"/>
    <cellStyle name="Followed Hyperlink" xfId="53810" builtinId="9" hidden="1"/>
    <cellStyle name="Followed Hyperlink" xfId="53811" builtinId="9" hidden="1"/>
    <cellStyle name="Followed Hyperlink" xfId="53812" builtinId="9" hidden="1"/>
    <cellStyle name="Followed Hyperlink" xfId="53813" builtinId="9" hidden="1"/>
    <cellStyle name="Followed Hyperlink" xfId="53814" builtinId="9" hidden="1"/>
    <cellStyle name="Followed Hyperlink" xfId="53815" builtinId="9" hidden="1"/>
    <cellStyle name="Followed Hyperlink" xfId="53816" builtinId="9" hidden="1"/>
    <cellStyle name="Followed Hyperlink" xfId="53817" builtinId="9" hidden="1"/>
    <cellStyle name="Followed Hyperlink" xfId="53818" builtinId="9" hidden="1"/>
    <cellStyle name="Followed Hyperlink" xfId="53819" builtinId="9" hidden="1"/>
    <cellStyle name="Followed Hyperlink" xfId="53820" builtinId="9" hidden="1"/>
    <cellStyle name="Followed Hyperlink" xfId="53821" builtinId="9" hidden="1"/>
    <cellStyle name="Followed Hyperlink" xfId="53822" builtinId="9" hidden="1"/>
    <cellStyle name="Followed Hyperlink" xfId="53823" builtinId="9" hidden="1"/>
    <cellStyle name="Followed Hyperlink" xfId="53824" builtinId="9" hidden="1"/>
    <cellStyle name="Followed Hyperlink" xfId="53825" builtinId="9" hidden="1"/>
    <cellStyle name="Followed Hyperlink" xfId="53826" builtinId="9" hidden="1"/>
    <cellStyle name="Followed Hyperlink" xfId="53827" builtinId="9" hidden="1"/>
    <cellStyle name="Followed Hyperlink" xfId="53828" builtinId="9" hidden="1"/>
    <cellStyle name="Followed Hyperlink" xfId="53829" builtinId="9" hidden="1"/>
    <cellStyle name="Followed Hyperlink" xfId="53830" builtinId="9" hidden="1"/>
    <cellStyle name="Followed Hyperlink" xfId="53831" builtinId="9" hidden="1"/>
    <cellStyle name="Followed Hyperlink" xfId="53832" builtinId="9" hidden="1"/>
    <cellStyle name="Followed Hyperlink" xfId="53833" builtinId="9" hidden="1"/>
    <cellStyle name="Followed Hyperlink" xfId="53834" builtinId="9" hidden="1"/>
    <cellStyle name="Followed Hyperlink" xfId="53835" builtinId="9" hidden="1"/>
    <cellStyle name="Followed Hyperlink" xfId="53836" builtinId="9" hidden="1"/>
    <cellStyle name="Followed Hyperlink" xfId="53837" builtinId="9" hidden="1"/>
    <cellStyle name="Followed Hyperlink" xfId="53838" builtinId="9" hidden="1"/>
    <cellStyle name="Followed Hyperlink" xfId="53839" builtinId="9" hidden="1"/>
    <cellStyle name="Followed Hyperlink" xfId="53840" builtinId="9" hidden="1"/>
    <cellStyle name="Followed Hyperlink" xfId="53841" builtinId="9" hidden="1"/>
    <cellStyle name="Followed Hyperlink" xfId="53842" builtinId="9" hidden="1"/>
    <cellStyle name="Followed Hyperlink" xfId="53843" builtinId="9" hidden="1"/>
    <cellStyle name="Followed Hyperlink" xfId="53844" builtinId="9" hidden="1"/>
    <cellStyle name="Followed Hyperlink" xfId="53845" builtinId="9" hidden="1"/>
    <cellStyle name="Followed Hyperlink" xfId="53846" builtinId="9" hidden="1"/>
    <cellStyle name="Followed Hyperlink" xfId="53847" builtinId="9" hidden="1"/>
    <cellStyle name="Followed Hyperlink" xfId="53848" builtinId="9" hidden="1"/>
    <cellStyle name="Followed Hyperlink" xfId="53849" builtinId="9" hidden="1"/>
    <cellStyle name="Followed Hyperlink" xfId="53850" builtinId="9" hidden="1"/>
    <cellStyle name="Followed Hyperlink" xfId="53851" builtinId="9" hidden="1"/>
    <cellStyle name="Followed Hyperlink" xfId="53852" builtinId="9" hidden="1"/>
    <cellStyle name="Followed Hyperlink" xfId="53853" builtinId="9" hidden="1"/>
    <cellStyle name="Followed Hyperlink" xfId="53854" builtinId="9" hidden="1"/>
    <cellStyle name="Followed Hyperlink" xfId="53855" builtinId="9" hidden="1"/>
    <cellStyle name="Followed Hyperlink" xfId="53856" builtinId="9" hidden="1"/>
    <cellStyle name="Followed Hyperlink" xfId="53857" builtinId="9" hidden="1"/>
    <cellStyle name="Followed Hyperlink" xfId="53858" builtinId="9" hidden="1"/>
    <cellStyle name="Followed Hyperlink" xfId="53859" builtinId="9" hidden="1"/>
    <cellStyle name="Followed Hyperlink" xfId="53860" builtinId="9" hidden="1"/>
    <cellStyle name="Followed Hyperlink" xfId="53861" builtinId="9" hidden="1"/>
    <cellStyle name="Followed Hyperlink" xfId="53862" builtinId="9" hidden="1"/>
    <cellStyle name="Followed Hyperlink" xfId="53863" builtinId="9" hidden="1"/>
    <cellStyle name="Followed Hyperlink" xfId="53864" builtinId="9" hidden="1"/>
    <cellStyle name="Followed Hyperlink" xfId="53865" builtinId="9" hidden="1"/>
    <cellStyle name="Followed Hyperlink" xfId="53866" builtinId="9" hidden="1"/>
    <cellStyle name="Followed Hyperlink" xfId="53867" builtinId="9" hidden="1"/>
    <cellStyle name="Followed Hyperlink" xfId="53868" builtinId="9" hidden="1"/>
    <cellStyle name="Followed Hyperlink" xfId="53869" builtinId="9" hidden="1"/>
    <cellStyle name="Followed Hyperlink" xfId="53870" builtinId="9" hidden="1"/>
    <cellStyle name="Followed Hyperlink" xfId="53871" builtinId="9" hidden="1"/>
    <cellStyle name="Followed Hyperlink" xfId="53872" builtinId="9" hidden="1"/>
    <cellStyle name="Followed Hyperlink" xfId="53873" builtinId="9" hidden="1"/>
    <cellStyle name="Followed Hyperlink" xfId="53874" builtinId="9" hidden="1"/>
    <cellStyle name="Followed Hyperlink" xfId="53875" builtinId="9" hidden="1"/>
    <cellStyle name="Followed Hyperlink" xfId="53876" builtinId="9" hidden="1"/>
    <cellStyle name="Followed Hyperlink" xfId="53877" builtinId="9" hidden="1"/>
    <cellStyle name="Followed Hyperlink" xfId="53878" builtinId="9" hidden="1"/>
    <cellStyle name="Followed Hyperlink" xfId="53879" builtinId="9" hidden="1"/>
    <cellStyle name="Followed Hyperlink" xfId="53880" builtinId="9" hidden="1"/>
    <cellStyle name="Followed Hyperlink" xfId="53881" builtinId="9" hidden="1"/>
    <cellStyle name="Followed Hyperlink" xfId="53882" builtinId="9" hidden="1"/>
    <cellStyle name="Followed Hyperlink" xfId="53883" builtinId="9" hidden="1"/>
    <cellStyle name="Followed Hyperlink" xfId="53884" builtinId="9" hidden="1"/>
    <cellStyle name="Followed Hyperlink" xfId="53885" builtinId="9" hidden="1"/>
    <cellStyle name="Followed Hyperlink" xfId="53886" builtinId="9" hidden="1"/>
    <cellStyle name="Followed Hyperlink" xfId="53887" builtinId="9" hidden="1"/>
    <cellStyle name="Followed Hyperlink" xfId="53888" builtinId="9" hidden="1"/>
    <cellStyle name="Followed Hyperlink" xfId="53889" builtinId="9" hidden="1"/>
    <cellStyle name="Followed Hyperlink" xfId="53890" builtinId="9" hidden="1"/>
    <cellStyle name="Followed Hyperlink" xfId="53891" builtinId="9" hidden="1"/>
    <cellStyle name="Followed Hyperlink" xfId="53892" builtinId="9" hidden="1"/>
    <cellStyle name="Followed Hyperlink" xfId="53893" builtinId="9" hidden="1"/>
    <cellStyle name="Followed Hyperlink" xfId="53894" builtinId="9" hidden="1"/>
    <cellStyle name="Followed Hyperlink" xfId="53895" builtinId="9" hidden="1"/>
    <cellStyle name="Followed Hyperlink" xfId="53896" builtinId="9" hidden="1"/>
    <cellStyle name="Followed Hyperlink" xfId="53897" builtinId="9" hidden="1"/>
    <cellStyle name="Followed Hyperlink" xfId="53898" builtinId="9" hidden="1"/>
    <cellStyle name="Followed Hyperlink" xfId="53899" builtinId="9" hidden="1"/>
    <cellStyle name="Followed Hyperlink" xfId="53900" builtinId="9" hidden="1"/>
    <cellStyle name="Followed Hyperlink" xfId="53901" builtinId="9" hidden="1"/>
    <cellStyle name="Followed Hyperlink" xfId="53902" builtinId="9" hidden="1"/>
    <cellStyle name="Followed Hyperlink" xfId="53903" builtinId="9" hidden="1"/>
    <cellStyle name="Followed Hyperlink" xfId="53904" builtinId="9" hidden="1"/>
    <cellStyle name="Followed Hyperlink" xfId="53905" builtinId="9" hidden="1"/>
    <cellStyle name="Followed Hyperlink" xfId="53907" builtinId="9" hidden="1"/>
    <cellStyle name="Followed Hyperlink" xfId="53709" builtinId="9" hidden="1"/>
    <cellStyle name="Followed Hyperlink" xfId="53725" builtinId="9" hidden="1"/>
    <cellStyle name="Followed Hyperlink" xfId="53728" builtinId="9" hidden="1"/>
    <cellStyle name="Followed Hyperlink" xfId="53649" builtinId="9" hidden="1"/>
    <cellStyle name="Followed Hyperlink" xfId="53647" builtinId="9" hidden="1"/>
    <cellStyle name="Followed Hyperlink" xfId="53732" builtinId="9" hidden="1"/>
    <cellStyle name="Followed Hyperlink" xfId="53724" builtinId="9" hidden="1"/>
    <cellStyle name="Followed Hyperlink" xfId="53734" builtinId="9" hidden="1"/>
    <cellStyle name="Followed Hyperlink" xfId="53735" builtinId="9" hidden="1"/>
    <cellStyle name="Followed Hyperlink" xfId="53729" builtinId="9" hidden="1"/>
    <cellStyle name="Followed Hyperlink" xfId="53726" builtinId="9" hidden="1"/>
    <cellStyle name="Followed Hyperlink" xfId="53731" builtinId="9" hidden="1"/>
    <cellStyle name="Followed Hyperlink" xfId="53758" builtinId="9" hidden="1"/>
    <cellStyle name="Followed Hyperlink" xfId="53751" builtinId="9" hidden="1"/>
    <cellStyle name="Followed Hyperlink" xfId="53744" builtinId="9" hidden="1"/>
    <cellStyle name="Followed Hyperlink" xfId="53760" builtinId="9" hidden="1"/>
    <cellStyle name="Followed Hyperlink" xfId="53749" builtinId="9" hidden="1"/>
    <cellStyle name="Followed Hyperlink" xfId="53730" builtinId="9" hidden="1"/>
    <cellStyle name="Followed Hyperlink" xfId="53746" builtinId="9" hidden="1"/>
    <cellStyle name="Followed Hyperlink" xfId="53650" builtinId="9" hidden="1"/>
    <cellStyle name="Followed Hyperlink" xfId="53755" builtinId="9" hidden="1"/>
    <cellStyle name="Followed Hyperlink" xfId="53748" builtinId="9" hidden="1"/>
    <cellStyle name="Followed Hyperlink" xfId="53648" builtinId="9" hidden="1"/>
    <cellStyle name="Followed Hyperlink" xfId="53753" builtinId="9" hidden="1"/>
    <cellStyle name="Followed Hyperlink" xfId="53750" builtinId="9" hidden="1"/>
    <cellStyle name="Followed Hyperlink" xfId="53743" builtinId="9" hidden="1"/>
    <cellStyle name="Followed Hyperlink" xfId="53759" builtinId="9" hidden="1"/>
    <cellStyle name="Followed Hyperlink" xfId="53752" builtinId="9" hidden="1"/>
    <cellStyle name="Followed Hyperlink" xfId="53741" builtinId="9" hidden="1"/>
    <cellStyle name="Followed Hyperlink" xfId="53754" builtinId="9" hidden="1"/>
    <cellStyle name="Followed Hyperlink" xfId="53747" builtinId="9" hidden="1"/>
    <cellStyle name="Followed Hyperlink" xfId="53740" builtinId="9" hidden="1"/>
    <cellStyle name="Followed Hyperlink" xfId="53756" builtinId="9" hidden="1"/>
    <cellStyle name="Followed Hyperlink" xfId="53745" builtinId="9" hidden="1"/>
    <cellStyle name="Followed Hyperlink" xfId="53757" builtinId="9" hidden="1"/>
    <cellStyle name="Followed Hyperlink" xfId="53908" builtinId="9" hidden="1"/>
    <cellStyle name="Followed Hyperlink" xfId="53909" builtinId="9" hidden="1"/>
    <cellStyle name="Followed Hyperlink" xfId="53910" builtinId="9" hidden="1"/>
    <cellStyle name="Followed Hyperlink" xfId="53911" builtinId="9" hidden="1"/>
    <cellStyle name="Followed Hyperlink" xfId="53912" builtinId="9" hidden="1"/>
    <cellStyle name="Followed Hyperlink" xfId="53913" builtinId="9" hidden="1"/>
    <cellStyle name="Followed Hyperlink" xfId="53914" builtinId="9" hidden="1"/>
    <cellStyle name="Followed Hyperlink" xfId="53915" builtinId="9" hidden="1"/>
    <cellStyle name="Followed Hyperlink" xfId="53916" builtinId="9" hidden="1"/>
    <cellStyle name="Followed Hyperlink" xfId="53917" builtinId="9" hidden="1"/>
    <cellStyle name="Followed Hyperlink" xfId="53918" builtinId="9" hidden="1"/>
    <cellStyle name="Followed Hyperlink" xfId="53919" builtinId="9" hidden="1"/>
    <cellStyle name="Followed Hyperlink" xfId="53920" builtinId="9" hidden="1"/>
    <cellStyle name="Followed Hyperlink" xfId="53921" builtinId="9" hidden="1"/>
    <cellStyle name="Followed Hyperlink" xfId="53922" builtinId="9" hidden="1"/>
    <cellStyle name="Followed Hyperlink" xfId="53923" builtinId="9" hidden="1"/>
    <cellStyle name="Followed Hyperlink" xfId="53924" builtinId="9" hidden="1"/>
    <cellStyle name="Followed Hyperlink" xfId="53925" builtinId="9" hidden="1"/>
    <cellStyle name="Followed Hyperlink" xfId="53926" builtinId="9" hidden="1"/>
    <cellStyle name="Followed Hyperlink" xfId="53927" builtinId="9" hidden="1"/>
    <cellStyle name="Followed Hyperlink" xfId="53928" builtinId="9" hidden="1"/>
    <cellStyle name="Followed Hyperlink" xfId="53929" builtinId="9" hidden="1"/>
    <cellStyle name="Followed Hyperlink" xfId="53931" builtinId="9" hidden="1"/>
    <cellStyle name="Followed Hyperlink" xfId="53932" builtinId="9" hidden="1"/>
    <cellStyle name="Followed Hyperlink" xfId="53933" builtinId="9" hidden="1"/>
    <cellStyle name="Followed Hyperlink" xfId="53934" builtinId="9" hidden="1"/>
    <cellStyle name="Followed Hyperlink" xfId="53935" builtinId="9" hidden="1"/>
    <cellStyle name="Followed Hyperlink" xfId="53936" builtinId="9" hidden="1"/>
    <cellStyle name="Followed Hyperlink" xfId="53937" builtinId="9" hidden="1"/>
    <cellStyle name="Followed Hyperlink" xfId="53938" builtinId="9" hidden="1"/>
    <cellStyle name="Followed Hyperlink" xfId="53939" builtinId="9" hidden="1"/>
    <cellStyle name="Followed Hyperlink" xfId="53940" builtinId="9" hidden="1"/>
    <cellStyle name="Followed Hyperlink" xfId="53941" builtinId="9" hidden="1"/>
    <cellStyle name="Followed Hyperlink" xfId="53942" builtinId="9" hidden="1"/>
    <cellStyle name="Followed Hyperlink" xfId="53943" builtinId="9" hidden="1"/>
    <cellStyle name="Followed Hyperlink" xfId="53944" builtinId="9" hidden="1"/>
    <cellStyle name="Followed Hyperlink" xfId="53979" builtinId="9" hidden="1"/>
    <cellStyle name="Followed Hyperlink" xfId="53978" builtinId="9" hidden="1"/>
    <cellStyle name="Followed Hyperlink" xfId="53737" builtinId="9" hidden="1"/>
    <cellStyle name="Followed Hyperlink" xfId="53738" builtinId="9" hidden="1"/>
    <cellStyle name="Followed Hyperlink" xfId="53953" builtinId="9" hidden="1"/>
    <cellStyle name="Followed Hyperlink" xfId="53951" builtinId="9" hidden="1"/>
    <cellStyle name="Followed Hyperlink" xfId="53930" builtinId="9" hidden="1"/>
    <cellStyle name="Followed Hyperlink" xfId="53948" builtinId="9" hidden="1"/>
    <cellStyle name="Followed Hyperlink" xfId="53947" builtinId="9" hidden="1"/>
    <cellStyle name="Followed Hyperlink" xfId="53946" builtinId="9" hidden="1"/>
    <cellStyle name="Followed Hyperlink" xfId="53945" builtinId="9" hidden="1"/>
    <cellStyle name="Followed Hyperlink" xfId="53949" builtinId="9" hidden="1"/>
    <cellStyle name="Followed Hyperlink" xfId="53955" builtinId="9" hidden="1"/>
    <cellStyle name="Followed Hyperlink" xfId="53954" builtinId="9" hidden="1"/>
    <cellStyle name="Followed Hyperlink" xfId="53952" builtinId="9" hidden="1"/>
    <cellStyle name="Followed Hyperlink" xfId="53950" builtinId="9" hidden="1"/>
    <cellStyle name="Followed Hyperlink" xfId="53974" builtinId="9" hidden="1"/>
    <cellStyle name="Followed Hyperlink" xfId="53970" builtinId="9" hidden="1"/>
    <cellStyle name="Followed Hyperlink" xfId="53966" builtinId="9" hidden="1"/>
    <cellStyle name="Followed Hyperlink" xfId="53962" builtinId="9" hidden="1"/>
    <cellStyle name="Followed Hyperlink" xfId="53958" builtinId="9" hidden="1"/>
    <cellStyle name="Followed Hyperlink" xfId="53733" builtinId="9" hidden="1"/>
    <cellStyle name="Followed Hyperlink" xfId="53977" builtinId="9" hidden="1"/>
    <cellStyle name="Followed Hyperlink" xfId="53973" builtinId="9" hidden="1"/>
    <cellStyle name="Followed Hyperlink" xfId="53969" builtinId="9" hidden="1"/>
    <cellStyle name="Followed Hyperlink" xfId="53965" builtinId="9" hidden="1"/>
    <cellStyle name="Followed Hyperlink" xfId="53961" builtinId="9" hidden="1"/>
    <cellStyle name="Followed Hyperlink" xfId="53957" builtinId="9" hidden="1"/>
    <cellStyle name="Followed Hyperlink" xfId="53976" builtinId="9" hidden="1"/>
    <cellStyle name="Followed Hyperlink" xfId="53972" builtinId="9" hidden="1"/>
    <cellStyle name="Followed Hyperlink" xfId="53968" builtinId="9" hidden="1"/>
    <cellStyle name="Followed Hyperlink" xfId="53964" builtinId="9" hidden="1"/>
    <cellStyle name="Followed Hyperlink" xfId="53960" builtinId="9" hidden="1"/>
    <cellStyle name="Followed Hyperlink" xfId="53980" builtinId="9" hidden="1"/>
    <cellStyle name="Followed Hyperlink" xfId="53727" builtinId="9" hidden="1"/>
    <cellStyle name="Followed Hyperlink" xfId="53975" builtinId="9" hidden="1"/>
    <cellStyle name="Followed Hyperlink" xfId="53971" builtinId="9" hidden="1"/>
    <cellStyle name="Followed Hyperlink" xfId="53967" builtinId="9" hidden="1"/>
    <cellStyle name="Followed Hyperlink" xfId="53963" builtinId="9" hidden="1"/>
    <cellStyle name="Followed Hyperlink" xfId="53959" builtinId="9" hidden="1"/>
    <cellStyle name="Followed Hyperlink" xfId="53956" builtinId="9" hidden="1"/>
    <cellStyle name="Followed Hyperlink" xfId="53981" builtinId="9" hidden="1"/>
    <cellStyle name="Followed Hyperlink" xfId="53982" builtinId="9" hidden="1"/>
    <cellStyle name="Followed Hyperlink" xfId="53983" builtinId="9" hidden="1"/>
    <cellStyle name="Followed Hyperlink" xfId="53984" builtinId="9" hidden="1"/>
    <cellStyle name="Followed Hyperlink" xfId="53985" builtinId="9" hidden="1"/>
    <cellStyle name="Followed Hyperlink" xfId="53986" builtinId="9" hidden="1"/>
    <cellStyle name="Followed Hyperlink" xfId="53987" builtinId="9" hidden="1"/>
    <cellStyle name="Followed Hyperlink" xfId="53988" builtinId="9" hidden="1"/>
    <cellStyle name="Followed Hyperlink" xfId="53989" builtinId="9" hidden="1"/>
    <cellStyle name="Followed Hyperlink" xfId="53990" builtinId="9" hidden="1"/>
    <cellStyle name="Followed Hyperlink" xfId="53991" builtinId="9" hidden="1"/>
    <cellStyle name="Followed Hyperlink" xfId="53992" builtinId="9" hidden="1"/>
    <cellStyle name="Followed Hyperlink" xfId="53993" builtinId="9" hidden="1"/>
    <cellStyle name="Followed Hyperlink" xfId="53994" builtinId="9" hidden="1"/>
    <cellStyle name="Followed Hyperlink" xfId="53995" builtinId="9" hidden="1"/>
    <cellStyle name="Followed Hyperlink" xfId="53996" builtinId="9" hidden="1"/>
    <cellStyle name="Followed Hyperlink" xfId="53997" builtinId="9" hidden="1"/>
    <cellStyle name="Followed Hyperlink" xfId="53998" builtinId="9" hidden="1"/>
    <cellStyle name="Followed Hyperlink" xfId="53999" builtinId="9" hidden="1"/>
    <cellStyle name="Followed Hyperlink" xfId="54000" builtinId="9" hidden="1"/>
    <cellStyle name="Followed Hyperlink" xfId="54001" builtinId="9" hidden="1"/>
    <cellStyle name="Followed Hyperlink" xfId="54002" builtinId="9" hidden="1"/>
    <cellStyle name="Followed Hyperlink" xfId="54003" builtinId="9" hidden="1"/>
    <cellStyle name="Followed Hyperlink" xfId="54004" builtinId="9" hidden="1"/>
    <cellStyle name="Followed Hyperlink" xfId="54005" builtinId="9" hidden="1"/>
    <cellStyle name="Followed Hyperlink" xfId="54006" builtinId="9" hidden="1"/>
    <cellStyle name="Followed Hyperlink" xfId="54007" builtinId="9" hidden="1"/>
    <cellStyle name="Followed Hyperlink" xfId="54008" builtinId="9" hidden="1"/>
    <cellStyle name="Followed Hyperlink" xfId="54009" builtinId="9" hidden="1"/>
    <cellStyle name="Followed Hyperlink" xfId="54010" builtinId="9" hidden="1"/>
    <cellStyle name="Followed Hyperlink" xfId="54011" builtinId="9" hidden="1"/>
    <cellStyle name="Followed Hyperlink" xfId="54016" builtinId="9" hidden="1"/>
    <cellStyle name="Followed Hyperlink" xfId="54017" builtinId="9" hidden="1"/>
    <cellStyle name="Followed Hyperlink" xfId="54018" builtinId="9" hidden="1"/>
    <cellStyle name="Followed Hyperlink" xfId="54019" builtinId="9" hidden="1"/>
    <cellStyle name="Followed Hyperlink" xfId="54020" builtinId="9" hidden="1"/>
    <cellStyle name="Followed Hyperlink" xfId="54021" builtinId="9" hidden="1"/>
    <cellStyle name="Followed Hyperlink" xfId="54022" builtinId="9" hidden="1"/>
    <cellStyle name="Followed Hyperlink" xfId="54023" builtinId="9" hidden="1"/>
    <cellStyle name="Followed Hyperlink" xfId="54024" builtinId="9" hidden="1"/>
    <cellStyle name="Followed Hyperlink" xfId="54025" builtinId="9" hidden="1"/>
    <cellStyle name="Followed Hyperlink" xfId="54026" builtinId="9" hidden="1"/>
    <cellStyle name="Followed Hyperlink" xfId="54027" builtinId="9" hidden="1"/>
    <cellStyle name="Followed Hyperlink" xfId="54028" builtinId="9" hidden="1"/>
    <cellStyle name="Followed Hyperlink" xfId="54029" builtinId="9" hidden="1"/>
    <cellStyle name="Followed Hyperlink" xfId="54030" builtinId="9" hidden="1"/>
    <cellStyle name="Followed Hyperlink" xfId="54031" builtinId="9" hidden="1"/>
    <cellStyle name="Followed Hyperlink" xfId="54032" builtinId="9" hidden="1"/>
    <cellStyle name="Followed Hyperlink" xfId="54033" builtinId="9" hidden="1"/>
    <cellStyle name="Followed Hyperlink" xfId="54034" builtinId="9" hidden="1"/>
    <cellStyle name="Followed Hyperlink" xfId="54035" builtinId="9" hidden="1"/>
    <cellStyle name="Followed Hyperlink" xfId="54036" builtinId="9" hidden="1"/>
    <cellStyle name="Followed Hyperlink" xfId="54037" builtinId="9" hidden="1"/>
    <cellStyle name="Followed Hyperlink" xfId="54038" builtinId="9" hidden="1"/>
    <cellStyle name="Followed Hyperlink" xfId="54039" builtinId="9" hidden="1"/>
    <cellStyle name="Followed Hyperlink" xfId="54040" builtinId="9" hidden="1"/>
    <cellStyle name="Followed Hyperlink" xfId="54041" builtinId="9" hidden="1"/>
    <cellStyle name="Followed Hyperlink" xfId="54042" builtinId="9" hidden="1"/>
    <cellStyle name="Followed Hyperlink" xfId="54043" builtinId="9" hidden="1"/>
    <cellStyle name="Followed Hyperlink" xfId="54044" builtinId="9" hidden="1"/>
    <cellStyle name="Followed Hyperlink" xfId="54045" builtinId="9" hidden="1"/>
    <cellStyle name="Followed Hyperlink" xfId="54046" builtinId="9" hidden="1"/>
    <cellStyle name="Followed Hyperlink" xfId="54047" builtinId="9" hidden="1"/>
    <cellStyle name="Followed Hyperlink" xfId="54048" builtinId="9" hidden="1"/>
    <cellStyle name="Followed Hyperlink" xfId="54049" builtinId="9" hidden="1"/>
    <cellStyle name="Followed Hyperlink" xfId="54050" builtinId="9" hidden="1"/>
    <cellStyle name="Followed Hyperlink" xfId="54051" builtinId="9" hidden="1"/>
    <cellStyle name="Followed Hyperlink" xfId="54052" builtinId="9" hidden="1"/>
    <cellStyle name="Followed Hyperlink" xfId="54053" builtinId="9" hidden="1"/>
    <cellStyle name="Followed Hyperlink" xfId="54054" builtinId="9" hidden="1"/>
    <cellStyle name="Followed Hyperlink" xfId="54055" builtinId="9" hidden="1"/>
    <cellStyle name="Followed Hyperlink" xfId="54056" builtinId="9" hidden="1"/>
    <cellStyle name="Followed Hyperlink" xfId="54057" builtinId="9" hidden="1"/>
    <cellStyle name="Followed Hyperlink" xfId="54058" builtinId="9" hidden="1"/>
    <cellStyle name="Followed Hyperlink" xfId="54059" builtinId="9" hidden="1"/>
    <cellStyle name="Followed Hyperlink" xfId="54060" builtinId="9" hidden="1"/>
    <cellStyle name="Followed Hyperlink" xfId="54061" builtinId="9" hidden="1"/>
    <cellStyle name="Followed Hyperlink" xfId="54062" builtinId="9" hidden="1"/>
    <cellStyle name="Followed Hyperlink" xfId="54063" builtinId="9" hidden="1"/>
    <cellStyle name="Followed Hyperlink" xfId="54064" builtinId="9" hidden="1"/>
    <cellStyle name="Followed Hyperlink" xfId="54065" builtinId="9" hidden="1"/>
    <cellStyle name="Followed Hyperlink" xfId="54066" builtinId="9" hidden="1"/>
    <cellStyle name="Followed Hyperlink" xfId="54067" builtinId="9" hidden="1"/>
    <cellStyle name="Followed Hyperlink" xfId="54068" builtinId="9" hidden="1"/>
    <cellStyle name="Followed Hyperlink" xfId="54069" builtinId="9" hidden="1"/>
    <cellStyle name="Followed Hyperlink" xfId="54070" builtinId="9" hidden="1"/>
    <cellStyle name="Followed Hyperlink" xfId="54071" builtinId="9" hidden="1"/>
    <cellStyle name="Followed Hyperlink" xfId="54072" builtinId="9" hidden="1"/>
    <cellStyle name="Followed Hyperlink" xfId="54073" builtinId="9" hidden="1"/>
    <cellStyle name="Followed Hyperlink" xfId="54074" builtinId="9" hidden="1"/>
    <cellStyle name="Followed Hyperlink" xfId="54075" builtinId="9" hidden="1"/>
    <cellStyle name="Followed Hyperlink" xfId="54076" builtinId="9" hidden="1"/>
    <cellStyle name="Followed Hyperlink" xfId="54077" builtinId="9" hidden="1"/>
    <cellStyle name="Followed Hyperlink" xfId="54078" builtinId="9" hidden="1"/>
    <cellStyle name="Followed Hyperlink" xfId="54079" builtinId="9" hidden="1"/>
    <cellStyle name="Followed Hyperlink" xfId="54080" builtinId="9" hidden="1"/>
    <cellStyle name="Followed Hyperlink" xfId="54081" builtinId="9" hidden="1"/>
    <cellStyle name="Followed Hyperlink" xfId="54082" builtinId="9" hidden="1"/>
    <cellStyle name="Followed Hyperlink" xfId="54083" builtinId="9" hidden="1"/>
    <cellStyle name="Followed Hyperlink" xfId="54084" builtinId="9" hidden="1"/>
    <cellStyle name="Followed Hyperlink" xfId="54085" builtinId="9" hidden="1"/>
    <cellStyle name="Followed Hyperlink" xfId="54086" builtinId="9" hidden="1"/>
    <cellStyle name="Followed Hyperlink" xfId="54087" builtinId="9" hidden="1"/>
    <cellStyle name="Followed Hyperlink" xfId="54258" builtinId="9" hidden="1"/>
    <cellStyle name="Followed Hyperlink" xfId="54259" builtinId="9" hidden="1"/>
    <cellStyle name="Followed Hyperlink" xfId="54260" builtinId="9" hidden="1"/>
    <cellStyle name="Followed Hyperlink" xfId="54261" builtinId="9" hidden="1"/>
    <cellStyle name="Followed Hyperlink" xfId="54262" builtinId="9" hidden="1"/>
    <cellStyle name="Followed Hyperlink" xfId="54263" builtinId="9" hidden="1"/>
    <cellStyle name="Followed Hyperlink" xfId="54264" builtinId="9" hidden="1"/>
    <cellStyle name="Followed Hyperlink" xfId="54265" builtinId="9" hidden="1"/>
    <cellStyle name="Followed Hyperlink" xfId="54266" builtinId="9" hidden="1"/>
    <cellStyle name="Followed Hyperlink" xfId="54267" builtinId="9" hidden="1"/>
    <cellStyle name="Followed Hyperlink" xfId="54268" builtinId="9" hidden="1"/>
    <cellStyle name="Followed Hyperlink" xfId="54269" builtinId="9" hidden="1"/>
    <cellStyle name="Followed Hyperlink" xfId="54270" builtinId="9" hidden="1"/>
    <cellStyle name="Followed Hyperlink" xfId="54271" builtinId="9" hidden="1"/>
    <cellStyle name="Followed Hyperlink" xfId="54272" builtinId="9" hidden="1"/>
    <cellStyle name="Followed Hyperlink" xfId="54273" builtinId="9" hidden="1"/>
    <cellStyle name="Followed Hyperlink" xfId="54274" builtinId="9" hidden="1"/>
    <cellStyle name="Followed Hyperlink" xfId="54275" builtinId="9" hidden="1"/>
    <cellStyle name="Followed Hyperlink" xfId="54276" builtinId="9" hidden="1"/>
    <cellStyle name="Followed Hyperlink" xfId="54277" builtinId="9" hidden="1"/>
    <cellStyle name="Followed Hyperlink" xfId="54278" builtinId="9" hidden="1"/>
    <cellStyle name="Followed Hyperlink" xfId="54279" builtinId="9" hidden="1"/>
    <cellStyle name="Followed Hyperlink" xfId="54280" builtinId="9" hidden="1"/>
    <cellStyle name="Followed Hyperlink" xfId="54281" builtinId="9" hidden="1"/>
    <cellStyle name="Followed Hyperlink" xfId="54282" builtinId="9" hidden="1"/>
    <cellStyle name="Followed Hyperlink" xfId="54283" builtinId="9" hidden="1"/>
    <cellStyle name="Followed Hyperlink" xfId="54284" builtinId="9" hidden="1"/>
    <cellStyle name="Followed Hyperlink" xfId="54285" builtinId="9" hidden="1"/>
    <cellStyle name="Followed Hyperlink" xfId="54286" builtinId="9" hidden="1"/>
    <cellStyle name="Followed Hyperlink" xfId="54287" builtinId="9" hidden="1"/>
    <cellStyle name="Followed Hyperlink" xfId="54288" builtinId="9" hidden="1"/>
    <cellStyle name="Followed Hyperlink" xfId="54289" builtinId="9" hidden="1"/>
    <cellStyle name="Followed Hyperlink" xfId="54290" builtinId="9" hidden="1"/>
    <cellStyle name="Followed Hyperlink" xfId="54291" builtinId="9" hidden="1"/>
    <cellStyle name="Followed Hyperlink" xfId="54292" builtinId="9" hidden="1"/>
    <cellStyle name="Followed Hyperlink" xfId="54293" builtinId="9" hidden="1"/>
    <cellStyle name="Followed Hyperlink" xfId="54294" builtinId="9" hidden="1"/>
    <cellStyle name="Followed Hyperlink" xfId="54295" builtinId="9" hidden="1"/>
    <cellStyle name="Followed Hyperlink" xfId="54296" builtinId="9" hidden="1"/>
    <cellStyle name="Followed Hyperlink" xfId="54297" builtinId="9" hidden="1"/>
    <cellStyle name="Followed Hyperlink" xfId="54298" builtinId="9" hidden="1"/>
    <cellStyle name="Followed Hyperlink" xfId="54299" builtinId="9" hidden="1"/>
    <cellStyle name="Followed Hyperlink" xfId="54300" builtinId="9" hidden="1"/>
    <cellStyle name="Followed Hyperlink" xfId="54301" builtinId="9" hidden="1"/>
    <cellStyle name="Followed Hyperlink" xfId="54302" builtinId="9" hidden="1"/>
    <cellStyle name="Followed Hyperlink" xfId="54303" builtinId="9" hidden="1"/>
    <cellStyle name="Followed Hyperlink" xfId="54304" builtinId="9" hidden="1"/>
    <cellStyle name="Followed Hyperlink" xfId="54305" builtinId="9" hidden="1"/>
    <cellStyle name="Followed Hyperlink" xfId="54306" builtinId="9" hidden="1"/>
    <cellStyle name="Followed Hyperlink" xfId="54307" builtinId="9" hidden="1"/>
    <cellStyle name="Followed Hyperlink" xfId="54308" builtinId="9" hidden="1"/>
    <cellStyle name="Followed Hyperlink" xfId="54309" builtinId="9" hidden="1"/>
    <cellStyle name="Followed Hyperlink" xfId="54310" builtinId="9" hidden="1"/>
    <cellStyle name="Followed Hyperlink" xfId="54311" builtinId="9" hidden="1"/>
    <cellStyle name="Followed Hyperlink" xfId="54312" builtinId="9" hidden="1"/>
    <cellStyle name="Followed Hyperlink" xfId="54313" builtinId="9" hidden="1"/>
    <cellStyle name="Followed Hyperlink" xfId="54314" builtinId="9" hidden="1"/>
    <cellStyle name="Followed Hyperlink" xfId="54315" builtinId="9" hidden="1"/>
    <cellStyle name="Followed Hyperlink" xfId="54316" builtinId="9" hidden="1"/>
    <cellStyle name="Followed Hyperlink" xfId="54317" builtinId="9" hidden="1"/>
    <cellStyle name="Followed Hyperlink" xfId="54318" builtinId="9" hidden="1"/>
    <cellStyle name="Followed Hyperlink" xfId="54319" builtinId="9" hidden="1"/>
    <cellStyle name="Followed Hyperlink" xfId="54320" builtinId="9" hidden="1"/>
    <cellStyle name="Followed Hyperlink" xfId="54321" builtinId="9" hidden="1"/>
    <cellStyle name="Followed Hyperlink" xfId="54322" builtinId="9" hidden="1"/>
    <cellStyle name="Followed Hyperlink" xfId="54323" builtinId="9" hidden="1"/>
    <cellStyle name="Followed Hyperlink" xfId="54324" builtinId="9" hidden="1"/>
    <cellStyle name="Followed Hyperlink" xfId="54325" builtinId="9" hidden="1"/>
    <cellStyle name="Followed Hyperlink" xfId="54326" builtinId="9" hidden="1"/>
    <cellStyle name="Followed Hyperlink" xfId="54327" builtinId="9" hidden="1"/>
    <cellStyle name="Followed Hyperlink" xfId="54328" builtinId="9" hidden="1"/>
    <cellStyle name="Followed Hyperlink" xfId="54329" builtinId="9" hidden="1"/>
    <cellStyle name="Followed Hyperlink" xfId="54364" builtinId="9" hidden="1"/>
    <cellStyle name="Followed Hyperlink" xfId="54365" builtinId="9" hidden="1"/>
    <cellStyle name="Followed Hyperlink" xfId="54366" builtinId="9" hidden="1"/>
    <cellStyle name="Followed Hyperlink" xfId="54367" builtinId="9" hidden="1"/>
    <cellStyle name="Followed Hyperlink" xfId="54368" builtinId="9" hidden="1"/>
    <cellStyle name="Followed Hyperlink" xfId="54369" builtinId="9" hidden="1"/>
    <cellStyle name="Followed Hyperlink" xfId="54370" builtinId="9" hidden="1"/>
    <cellStyle name="Followed Hyperlink" xfId="54371" builtinId="9" hidden="1"/>
    <cellStyle name="Followed Hyperlink" xfId="54372" builtinId="9" hidden="1"/>
    <cellStyle name="Followed Hyperlink" xfId="54373" builtinId="9" hidden="1"/>
    <cellStyle name="Followed Hyperlink" xfId="54374" builtinId="9" hidden="1"/>
    <cellStyle name="Followed Hyperlink" xfId="54375" builtinId="9" hidden="1"/>
    <cellStyle name="Followed Hyperlink" xfId="54376" builtinId="9" hidden="1"/>
    <cellStyle name="Followed Hyperlink" xfId="54377" builtinId="9" hidden="1"/>
    <cellStyle name="Followed Hyperlink" xfId="54378" builtinId="9" hidden="1"/>
    <cellStyle name="Followed Hyperlink" xfId="54379" builtinId="9" hidden="1"/>
    <cellStyle name="Followed Hyperlink" xfId="54380" builtinId="9" hidden="1"/>
    <cellStyle name="Followed Hyperlink" xfId="54381" builtinId="9" hidden="1"/>
    <cellStyle name="Followed Hyperlink" xfId="54382" builtinId="9" hidden="1"/>
    <cellStyle name="Followed Hyperlink" xfId="54383" builtinId="9" hidden="1"/>
    <cellStyle name="Followed Hyperlink" xfId="54384" builtinId="9" hidden="1"/>
    <cellStyle name="Followed Hyperlink" xfId="54385" builtinId="9" hidden="1"/>
    <cellStyle name="Followed Hyperlink" xfId="54386" builtinId="9" hidden="1"/>
    <cellStyle name="Followed Hyperlink" xfId="54387" builtinId="9" hidden="1"/>
    <cellStyle name="Followed Hyperlink" xfId="54388" builtinId="9" hidden="1"/>
    <cellStyle name="Followed Hyperlink" xfId="54389" builtinId="9" hidden="1"/>
    <cellStyle name="Followed Hyperlink" xfId="54390" builtinId="9" hidden="1"/>
    <cellStyle name="Followed Hyperlink" xfId="54391" builtinId="9" hidden="1"/>
    <cellStyle name="Followed Hyperlink" xfId="54392" builtinId="9" hidden="1"/>
    <cellStyle name="Followed Hyperlink" xfId="54393" builtinId="9" hidden="1"/>
    <cellStyle name="Followed Hyperlink" xfId="54394" builtinId="9" hidden="1"/>
    <cellStyle name="Followed Hyperlink" xfId="54395" builtinId="9" hidden="1"/>
    <cellStyle name="Followed Hyperlink" xfId="54396" builtinId="9" hidden="1"/>
    <cellStyle name="Followed Hyperlink" xfId="54397" builtinId="9" hidden="1"/>
    <cellStyle name="Followed Hyperlink" xfId="54398" builtinId="9" hidden="1"/>
    <cellStyle name="Followed Hyperlink" xfId="54399" builtinId="9" hidden="1"/>
    <cellStyle name="Followed Hyperlink" xfId="54400" builtinId="9" hidden="1"/>
    <cellStyle name="Followed Hyperlink" xfId="54401" builtinId="9" hidden="1"/>
    <cellStyle name="Followed Hyperlink" xfId="54402" builtinId="9" hidden="1"/>
    <cellStyle name="Followed Hyperlink" xfId="54403" builtinId="9" hidden="1"/>
    <cellStyle name="Followed Hyperlink" xfId="54404" builtinId="9" hidden="1"/>
    <cellStyle name="Followed Hyperlink" xfId="54405" builtinId="9" hidden="1"/>
    <cellStyle name="Followed Hyperlink" xfId="54406" builtinId="9" hidden="1"/>
    <cellStyle name="Followed Hyperlink" xfId="54407" builtinId="9" hidden="1"/>
    <cellStyle name="Followed Hyperlink" xfId="54408" builtinId="9" hidden="1"/>
    <cellStyle name="Followed Hyperlink" xfId="54409" builtinId="9" hidden="1"/>
    <cellStyle name="Followed Hyperlink" xfId="54410" builtinId="9" hidden="1"/>
    <cellStyle name="Followed Hyperlink" xfId="54411" builtinId="9" hidden="1"/>
    <cellStyle name="Followed Hyperlink" xfId="54412" builtinId="9" hidden="1"/>
    <cellStyle name="Followed Hyperlink" xfId="54413" builtinId="9" hidden="1"/>
    <cellStyle name="Followed Hyperlink" xfId="54414" builtinId="9" hidden="1"/>
    <cellStyle name="Followed Hyperlink" xfId="54415" builtinId="9" hidden="1"/>
    <cellStyle name="Followed Hyperlink" xfId="54416" builtinId="9" hidden="1"/>
    <cellStyle name="Followed Hyperlink" xfId="54417" builtinId="9" hidden="1"/>
    <cellStyle name="Followed Hyperlink" xfId="54418" builtinId="9" hidden="1"/>
    <cellStyle name="Followed Hyperlink" xfId="54419" builtinId="9" hidden="1"/>
    <cellStyle name="Followed Hyperlink" xfId="54420" builtinId="9" hidden="1"/>
    <cellStyle name="Followed Hyperlink" xfId="54421" builtinId="9" hidden="1"/>
    <cellStyle name="Followed Hyperlink" xfId="54422" builtinId="9" hidden="1"/>
    <cellStyle name="Followed Hyperlink" xfId="54423" builtinId="9" hidden="1"/>
    <cellStyle name="Followed Hyperlink" xfId="54424" builtinId="9" hidden="1"/>
    <cellStyle name="Followed Hyperlink" xfId="54425" builtinId="9" hidden="1"/>
    <cellStyle name="Followed Hyperlink" xfId="54426" builtinId="9" hidden="1"/>
    <cellStyle name="Followed Hyperlink" xfId="54427" builtinId="9" hidden="1"/>
    <cellStyle name="Followed Hyperlink" xfId="54428" builtinId="9" hidden="1"/>
    <cellStyle name="Followed Hyperlink" xfId="54429" builtinId="9" hidden="1"/>
    <cellStyle name="Followed Hyperlink" xfId="54430" builtinId="9" hidden="1"/>
    <cellStyle name="Followed Hyperlink" xfId="54431" builtinId="9" hidden="1"/>
    <cellStyle name="Followed Hyperlink" xfId="54432" builtinId="9" hidden="1"/>
    <cellStyle name="Followed Hyperlink" xfId="54433" builtinId="9" hidden="1"/>
    <cellStyle name="Followed Hyperlink" xfId="54434" builtinId="9" hidden="1"/>
    <cellStyle name="Followed Hyperlink" xfId="54435" builtinId="9" hidden="1"/>
    <cellStyle name="Followed Hyperlink" xfId="54335" builtinId="9" hidden="1"/>
    <cellStyle name="Followed Hyperlink" xfId="54341" builtinId="9" hidden="1"/>
    <cellStyle name="Followed Hyperlink" xfId="54332" builtinId="9" hidden="1"/>
    <cellStyle name="Followed Hyperlink" xfId="54342" builtinId="9" hidden="1"/>
    <cellStyle name="Followed Hyperlink" xfId="54331" builtinId="9" hidden="1"/>
    <cellStyle name="Followed Hyperlink" xfId="54339" builtinId="9" hidden="1"/>
    <cellStyle name="Followed Hyperlink" xfId="54257" builtinId="9" hidden="1"/>
    <cellStyle name="Followed Hyperlink" xfId="54337" builtinId="9" hidden="1"/>
    <cellStyle name="Followed Hyperlink" xfId="54330" builtinId="9" hidden="1"/>
    <cellStyle name="Followed Hyperlink" xfId="54336" builtinId="9" hidden="1"/>
    <cellStyle name="Followed Hyperlink" xfId="54360" builtinId="9" hidden="1"/>
    <cellStyle name="Followed Hyperlink" xfId="54340" builtinId="9" hidden="1"/>
    <cellStyle name="Followed Hyperlink" xfId="54334" builtinId="9" hidden="1"/>
    <cellStyle name="Followed Hyperlink" xfId="54333" builtinId="9" hidden="1"/>
    <cellStyle name="Followed Hyperlink" xfId="54343" builtinId="9" hidden="1"/>
    <cellStyle name="Followed Hyperlink" xfId="54357" builtinId="9" hidden="1"/>
    <cellStyle name="Followed Hyperlink" xfId="54355" builtinId="9" hidden="1"/>
    <cellStyle name="Followed Hyperlink" xfId="54348" builtinId="9" hidden="1"/>
    <cellStyle name="Followed Hyperlink" xfId="54363" builtinId="9" hidden="1"/>
    <cellStyle name="Followed Hyperlink" xfId="54353" builtinId="9" hidden="1"/>
    <cellStyle name="Followed Hyperlink" xfId="54440" builtinId="9" hidden="1"/>
    <cellStyle name="Followed Hyperlink" xfId="54346" builtinId="9" hidden="1"/>
    <cellStyle name="Followed Hyperlink" xfId="54361" builtinId="9" hidden="1"/>
    <cellStyle name="Followed Hyperlink" xfId="54358" builtinId="9" hidden="1"/>
    <cellStyle name="Followed Hyperlink" xfId="54352" builtinId="9" hidden="1"/>
    <cellStyle name="Followed Hyperlink" xfId="54256" builtinId="9" hidden="1"/>
    <cellStyle name="Followed Hyperlink" xfId="54439" builtinId="9" hidden="1"/>
    <cellStyle name="Followed Hyperlink" xfId="54350" builtinId="9" hidden="1"/>
    <cellStyle name="Followed Hyperlink" xfId="54347" builtinId="9" hidden="1"/>
    <cellStyle name="Followed Hyperlink" xfId="54362" builtinId="9" hidden="1"/>
    <cellStyle name="Followed Hyperlink" xfId="54356" builtinId="9" hidden="1"/>
    <cellStyle name="Followed Hyperlink" xfId="54345" builtinId="9" hidden="1"/>
    <cellStyle name="Followed Hyperlink" xfId="54438" builtinId="9" hidden="1"/>
    <cellStyle name="Followed Hyperlink" xfId="54354" builtinId="9" hidden="1"/>
    <cellStyle name="Followed Hyperlink" xfId="54351" builtinId="9" hidden="1"/>
    <cellStyle name="Followed Hyperlink" xfId="54344" builtinId="9" hidden="1"/>
    <cellStyle name="Followed Hyperlink" xfId="54359" builtinId="9" hidden="1"/>
    <cellStyle name="Followed Hyperlink" xfId="54349" builtinId="9" hidden="1"/>
    <cellStyle name="Followed Hyperlink" xfId="54441" builtinId="9" hidden="1"/>
    <cellStyle name="Followed Hyperlink" xfId="54442" builtinId="9" hidden="1"/>
    <cellStyle name="Followed Hyperlink" xfId="54443" builtinId="9" hidden="1"/>
    <cellStyle name="Followed Hyperlink" xfId="54444" builtinId="9" hidden="1"/>
    <cellStyle name="Followed Hyperlink" xfId="54445" builtinId="9" hidden="1"/>
    <cellStyle name="Followed Hyperlink" xfId="54446" builtinId="9" hidden="1"/>
    <cellStyle name="Followed Hyperlink" xfId="54447" builtinId="9" hidden="1"/>
    <cellStyle name="Followed Hyperlink" xfId="54448" builtinId="9" hidden="1"/>
    <cellStyle name="Followed Hyperlink" xfId="54449" builtinId="9" hidden="1"/>
    <cellStyle name="Followed Hyperlink" xfId="54450" builtinId="9" hidden="1"/>
    <cellStyle name="Followed Hyperlink" xfId="54451" builtinId="9" hidden="1"/>
    <cellStyle name="Followed Hyperlink" xfId="54452" builtinId="9" hidden="1"/>
    <cellStyle name="Followed Hyperlink" xfId="54453" builtinId="9" hidden="1"/>
    <cellStyle name="Followed Hyperlink" xfId="54454" builtinId="9" hidden="1"/>
    <cellStyle name="Followed Hyperlink" xfId="54455" builtinId="9" hidden="1"/>
    <cellStyle name="Followed Hyperlink" xfId="54456" builtinId="9" hidden="1"/>
    <cellStyle name="Followed Hyperlink" xfId="54457" builtinId="9" hidden="1"/>
    <cellStyle name="Followed Hyperlink" xfId="54458" builtinId="9" hidden="1"/>
    <cellStyle name="Followed Hyperlink" xfId="54459" builtinId="9" hidden="1"/>
    <cellStyle name="Followed Hyperlink" xfId="54460" builtinId="9" hidden="1"/>
    <cellStyle name="Followed Hyperlink" xfId="54461" builtinId="9" hidden="1"/>
    <cellStyle name="Followed Hyperlink" xfId="54462" builtinId="9" hidden="1"/>
    <cellStyle name="Followed Hyperlink" xfId="54463" builtinId="9" hidden="1"/>
    <cellStyle name="Followed Hyperlink" xfId="54464" builtinId="9" hidden="1"/>
    <cellStyle name="Followed Hyperlink" xfId="54465" builtinId="9" hidden="1"/>
    <cellStyle name="Followed Hyperlink" xfId="54466" builtinId="9" hidden="1"/>
    <cellStyle name="Followed Hyperlink" xfId="54467" builtinId="9" hidden="1"/>
    <cellStyle name="Followed Hyperlink" xfId="54468" builtinId="9" hidden="1"/>
    <cellStyle name="Followed Hyperlink" xfId="54469" builtinId="9" hidden="1"/>
    <cellStyle name="Followed Hyperlink" xfId="54470" builtinId="9" hidden="1"/>
    <cellStyle name="Followed Hyperlink" xfId="54471" builtinId="9" hidden="1"/>
    <cellStyle name="Followed Hyperlink" xfId="54472" builtinId="9" hidden="1"/>
    <cellStyle name="Followed Hyperlink" xfId="54473" builtinId="9" hidden="1"/>
    <cellStyle name="Followed Hyperlink" xfId="54474" builtinId="9" hidden="1"/>
    <cellStyle name="Followed Hyperlink" xfId="54479" builtinId="9" hidden="1"/>
    <cellStyle name="Followed Hyperlink" xfId="54480" builtinId="9" hidden="1"/>
    <cellStyle name="Followed Hyperlink" xfId="54481" builtinId="9" hidden="1"/>
    <cellStyle name="Followed Hyperlink" xfId="54482" builtinId="9" hidden="1"/>
    <cellStyle name="Followed Hyperlink" xfId="54483" builtinId="9" hidden="1"/>
    <cellStyle name="Followed Hyperlink" xfId="54484" builtinId="9" hidden="1"/>
    <cellStyle name="Followed Hyperlink" xfId="54485" builtinId="9" hidden="1"/>
    <cellStyle name="Followed Hyperlink" xfId="54486" builtinId="9" hidden="1"/>
    <cellStyle name="Followed Hyperlink" xfId="54487" builtinId="9" hidden="1"/>
    <cellStyle name="Followed Hyperlink" xfId="54488" builtinId="9" hidden="1"/>
    <cellStyle name="Followed Hyperlink" xfId="54489" builtinId="9" hidden="1"/>
    <cellStyle name="Followed Hyperlink" xfId="54490" builtinId="9" hidden="1"/>
    <cellStyle name="Followed Hyperlink" xfId="54491" builtinId="9" hidden="1"/>
    <cellStyle name="Followed Hyperlink" xfId="54492" builtinId="9" hidden="1"/>
    <cellStyle name="Followed Hyperlink" xfId="54493" builtinId="9" hidden="1"/>
    <cellStyle name="Followed Hyperlink" xfId="54494" builtinId="9" hidden="1"/>
    <cellStyle name="Followed Hyperlink" xfId="54495" builtinId="9" hidden="1"/>
    <cellStyle name="Followed Hyperlink" xfId="54496" builtinId="9" hidden="1"/>
    <cellStyle name="Followed Hyperlink" xfId="54497" builtinId="9" hidden="1"/>
    <cellStyle name="Followed Hyperlink" xfId="54498" builtinId="9" hidden="1"/>
    <cellStyle name="Followed Hyperlink" xfId="54499" builtinId="9" hidden="1"/>
    <cellStyle name="Followed Hyperlink" xfId="54500" builtinId="9" hidden="1"/>
    <cellStyle name="Followed Hyperlink" xfId="54501" builtinId="9" hidden="1"/>
    <cellStyle name="Followed Hyperlink" xfId="54502" builtinId="9" hidden="1"/>
    <cellStyle name="Followed Hyperlink" xfId="54503" builtinId="9" hidden="1"/>
    <cellStyle name="Followed Hyperlink" xfId="54504" builtinId="9" hidden="1"/>
    <cellStyle name="Followed Hyperlink" xfId="54505" builtinId="9" hidden="1"/>
    <cellStyle name="Followed Hyperlink" xfId="54506" builtinId="9" hidden="1"/>
    <cellStyle name="Followed Hyperlink" xfId="54507" builtinId="9" hidden="1"/>
    <cellStyle name="Followed Hyperlink" xfId="54508" builtinId="9" hidden="1"/>
    <cellStyle name="Followed Hyperlink" xfId="54509" builtinId="9" hidden="1"/>
    <cellStyle name="Followed Hyperlink" xfId="54510" builtinId="9" hidden="1"/>
    <cellStyle name="Followed Hyperlink" xfId="54511" builtinId="9" hidden="1"/>
    <cellStyle name="Followed Hyperlink" xfId="54512" builtinId="9" hidden="1"/>
    <cellStyle name="Followed Hyperlink" xfId="54513" builtinId="9" hidden="1"/>
    <cellStyle name="Followed Hyperlink" xfId="54514" builtinId="9" hidden="1"/>
    <cellStyle name="Followed Hyperlink" xfId="54515" builtinId="9" hidden="1"/>
    <cellStyle name="Followed Hyperlink" xfId="54516" builtinId="9" hidden="1"/>
    <cellStyle name="Followed Hyperlink" xfId="54517" builtinId="9" hidden="1"/>
    <cellStyle name="Followed Hyperlink" xfId="54518" builtinId="9" hidden="1"/>
    <cellStyle name="Followed Hyperlink" xfId="54519" builtinId="9" hidden="1"/>
    <cellStyle name="Followed Hyperlink" xfId="54520" builtinId="9" hidden="1"/>
    <cellStyle name="Followed Hyperlink" xfId="54521" builtinId="9" hidden="1"/>
    <cellStyle name="Followed Hyperlink" xfId="54522" builtinId="9" hidden="1"/>
    <cellStyle name="Followed Hyperlink" xfId="54523" builtinId="9" hidden="1"/>
    <cellStyle name="Followed Hyperlink" xfId="54524" builtinId="9" hidden="1"/>
    <cellStyle name="Followed Hyperlink" xfId="54525" builtinId="9" hidden="1"/>
    <cellStyle name="Followed Hyperlink" xfId="54526" builtinId="9" hidden="1"/>
    <cellStyle name="Followed Hyperlink" xfId="54527" builtinId="9" hidden="1"/>
    <cellStyle name="Followed Hyperlink" xfId="54528" builtinId="9" hidden="1"/>
    <cellStyle name="Followed Hyperlink" xfId="54529" builtinId="9" hidden="1"/>
    <cellStyle name="Followed Hyperlink" xfId="54530" builtinId="9" hidden="1"/>
    <cellStyle name="Followed Hyperlink" xfId="54531" builtinId="9" hidden="1"/>
    <cellStyle name="Followed Hyperlink" xfId="54532" builtinId="9" hidden="1"/>
    <cellStyle name="Followed Hyperlink" xfId="54533" builtinId="9" hidden="1"/>
    <cellStyle name="Followed Hyperlink" xfId="54534" builtinId="9" hidden="1"/>
    <cellStyle name="Followed Hyperlink" xfId="54535" builtinId="9" hidden="1"/>
    <cellStyle name="Followed Hyperlink" xfId="54536" builtinId="9" hidden="1"/>
    <cellStyle name="Followed Hyperlink" xfId="54538" builtinId="9" hidden="1"/>
    <cellStyle name="Followed Hyperlink" xfId="54539" builtinId="9" hidden="1"/>
    <cellStyle name="Followed Hyperlink" xfId="54540" builtinId="9" hidden="1"/>
    <cellStyle name="Followed Hyperlink" xfId="54541" builtinId="9" hidden="1"/>
    <cellStyle name="Followed Hyperlink" xfId="54542" builtinId="9" hidden="1"/>
    <cellStyle name="Followed Hyperlink" xfId="54543" builtinId="9" hidden="1"/>
    <cellStyle name="Followed Hyperlink" xfId="54544" builtinId="9" hidden="1"/>
    <cellStyle name="Followed Hyperlink" xfId="54545" builtinId="9" hidden="1"/>
    <cellStyle name="Followed Hyperlink" xfId="54546" builtinId="9" hidden="1"/>
    <cellStyle name="Followed Hyperlink" xfId="54547" builtinId="9" hidden="1"/>
    <cellStyle name="Followed Hyperlink" xfId="54548" builtinId="9" hidden="1"/>
    <cellStyle name="Followed Hyperlink" xfId="54549" builtinId="9" hidden="1"/>
    <cellStyle name="Followed Hyperlink" xfId="54550" builtinId="9" hidden="1"/>
    <cellStyle name="Followed Hyperlink" xfId="54551" builtinId="9" hidden="1"/>
    <cellStyle name="Followed Hyperlink" xfId="54567" builtinId="9" hidden="1"/>
    <cellStyle name="Followed Hyperlink" xfId="54591" builtinId="9" hidden="1"/>
    <cellStyle name="Followed Hyperlink" xfId="54592" builtinId="9" hidden="1"/>
    <cellStyle name="Followed Hyperlink" xfId="54593" builtinId="9" hidden="1"/>
    <cellStyle name="Followed Hyperlink" xfId="54594" builtinId="9" hidden="1"/>
    <cellStyle name="Followed Hyperlink" xfId="54595" builtinId="9" hidden="1"/>
    <cellStyle name="Followed Hyperlink" xfId="54596" builtinId="9" hidden="1"/>
    <cellStyle name="Followed Hyperlink" xfId="54597" builtinId="9" hidden="1"/>
    <cellStyle name="Followed Hyperlink" xfId="54598" builtinId="9" hidden="1"/>
    <cellStyle name="Followed Hyperlink" xfId="54599" builtinId="9" hidden="1"/>
    <cellStyle name="Followed Hyperlink" xfId="54600" builtinId="9" hidden="1"/>
    <cellStyle name="Followed Hyperlink" xfId="54601" builtinId="9" hidden="1"/>
    <cellStyle name="Followed Hyperlink" xfId="54602" builtinId="9" hidden="1"/>
    <cellStyle name="Followed Hyperlink" xfId="54603" builtinId="9" hidden="1"/>
    <cellStyle name="Followed Hyperlink" xfId="54604" builtinId="9" hidden="1"/>
    <cellStyle name="Followed Hyperlink" xfId="54605" builtinId="9" hidden="1"/>
    <cellStyle name="Followed Hyperlink" xfId="54606" builtinId="9" hidden="1"/>
    <cellStyle name="Followed Hyperlink" xfId="54607" builtinId="9" hidden="1"/>
    <cellStyle name="Followed Hyperlink" xfId="54608" builtinId="9" hidden="1"/>
    <cellStyle name="Followed Hyperlink" xfId="54609" builtinId="9" hidden="1"/>
    <cellStyle name="Followed Hyperlink" xfId="54610" builtinId="9" hidden="1"/>
    <cellStyle name="Followed Hyperlink" xfId="54611" builtinId="9" hidden="1"/>
    <cellStyle name="Followed Hyperlink" xfId="54612" builtinId="9" hidden="1"/>
    <cellStyle name="Followed Hyperlink" xfId="54613" builtinId="9" hidden="1"/>
    <cellStyle name="Followed Hyperlink" xfId="54614" builtinId="9" hidden="1"/>
    <cellStyle name="Followed Hyperlink" xfId="54615" builtinId="9" hidden="1"/>
    <cellStyle name="Followed Hyperlink" xfId="54616" builtinId="9" hidden="1"/>
    <cellStyle name="Followed Hyperlink" xfId="54617" builtinId="9" hidden="1"/>
    <cellStyle name="Followed Hyperlink" xfId="54618" builtinId="9" hidden="1"/>
    <cellStyle name="Followed Hyperlink" xfId="54619" builtinId="9" hidden="1"/>
    <cellStyle name="Followed Hyperlink" xfId="54620" builtinId="9" hidden="1"/>
    <cellStyle name="Followed Hyperlink" xfId="54621" builtinId="9" hidden="1"/>
    <cellStyle name="Followed Hyperlink" xfId="54622" builtinId="9" hidden="1"/>
    <cellStyle name="Followed Hyperlink" xfId="54623" builtinId="9" hidden="1"/>
    <cellStyle name="Followed Hyperlink" xfId="54624" builtinId="9" hidden="1"/>
    <cellStyle name="Followed Hyperlink" xfId="54625" builtinId="9" hidden="1"/>
    <cellStyle name="Followed Hyperlink" xfId="54626" builtinId="9" hidden="1"/>
    <cellStyle name="Followed Hyperlink" xfId="54627" builtinId="9" hidden="1"/>
    <cellStyle name="Followed Hyperlink" xfId="54628" builtinId="9" hidden="1"/>
    <cellStyle name="Followed Hyperlink" xfId="54629" builtinId="9" hidden="1"/>
    <cellStyle name="Followed Hyperlink" xfId="54630" builtinId="9" hidden="1"/>
    <cellStyle name="Followed Hyperlink" xfId="54631" builtinId="9" hidden="1"/>
    <cellStyle name="Followed Hyperlink" xfId="54632" builtinId="9" hidden="1"/>
    <cellStyle name="Followed Hyperlink" xfId="54633" builtinId="9" hidden="1"/>
    <cellStyle name="Followed Hyperlink" xfId="54634" builtinId="9" hidden="1"/>
    <cellStyle name="Followed Hyperlink" xfId="54635" builtinId="9" hidden="1"/>
    <cellStyle name="Followed Hyperlink" xfId="54636" builtinId="9" hidden="1"/>
    <cellStyle name="Followed Hyperlink" xfId="54637" builtinId="9" hidden="1"/>
    <cellStyle name="Followed Hyperlink" xfId="54638" builtinId="9" hidden="1"/>
    <cellStyle name="Followed Hyperlink" xfId="54639" builtinId="9" hidden="1"/>
    <cellStyle name="Followed Hyperlink" xfId="54640" builtinId="9" hidden="1"/>
    <cellStyle name="Followed Hyperlink" xfId="54641" builtinId="9" hidden="1"/>
    <cellStyle name="Followed Hyperlink" xfId="54642" builtinId="9" hidden="1"/>
    <cellStyle name="Followed Hyperlink" xfId="54643" builtinId="9" hidden="1"/>
    <cellStyle name="Followed Hyperlink" xfId="54644" builtinId="9" hidden="1"/>
    <cellStyle name="Followed Hyperlink" xfId="54645" builtinId="9" hidden="1"/>
    <cellStyle name="Followed Hyperlink" xfId="54646" builtinId="9" hidden="1"/>
    <cellStyle name="Followed Hyperlink" xfId="54647" builtinId="9" hidden="1"/>
    <cellStyle name="Followed Hyperlink" xfId="54648" builtinId="9" hidden="1"/>
    <cellStyle name="Followed Hyperlink" xfId="54649" builtinId="9" hidden="1"/>
    <cellStyle name="Followed Hyperlink" xfId="54650" builtinId="9" hidden="1"/>
    <cellStyle name="Followed Hyperlink" xfId="54651" builtinId="9" hidden="1"/>
    <cellStyle name="Followed Hyperlink" xfId="54652" builtinId="9" hidden="1"/>
    <cellStyle name="Followed Hyperlink" xfId="54653" builtinId="9" hidden="1"/>
    <cellStyle name="Followed Hyperlink" xfId="54654" builtinId="9" hidden="1"/>
    <cellStyle name="Followed Hyperlink" xfId="54655" builtinId="9" hidden="1"/>
    <cellStyle name="Followed Hyperlink" xfId="54656" builtinId="9" hidden="1"/>
    <cellStyle name="Followed Hyperlink" xfId="54657" builtinId="9" hidden="1"/>
    <cellStyle name="Followed Hyperlink" xfId="54658" builtinId="9" hidden="1"/>
    <cellStyle name="Followed Hyperlink" xfId="54659" builtinId="9" hidden="1"/>
    <cellStyle name="Followed Hyperlink" xfId="54660" builtinId="9" hidden="1"/>
    <cellStyle name="Followed Hyperlink" xfId="54661" builtinId="9" hidden="1"/>
    <cellStyle name="Followed Hyperlink" xfId="54662" builtinId="9" hidden="1"/>
    <cellStyle name="Followed Hyperlink" xfId="54663" builtinId="9" hidden="1"/>
    <cellStyle name="Followed Hyperlink" xfId="54664" builtinId="9" hidden="1"/>
    <cellStyle name="Followed Hyperlink" xfId="54665" builtinId="9" hidden="1"/>
    <cellStyle name="Followed Hyperlink" xfId="54666" builtinId="9" hidden="1"/>
    <cellStyle name="Followed Hyperlink" xfId="54667" builtinId="9" hidden="1"/>
    <cellStyle name="Followed Hyperlink" xfId="54668" builtinId="9" hidden="1"/>
    <cellStyle name="Followed Hyperlink" xfId="54669" builtinId="9" hidden="1"/>
    <cellStyle name="Followed Hyperlink" xfId="54670" builtinId="9" hidden="1"/>
    <cellStyle name="Followed Hyperlink" xfId="54671" builtinId="9" hidden="1"/>
    <cellStyle name="Followed Hyperlink" xfId="54672" builtinId="9" hidden="1"/>
    <cellStyle name="Followed Hyperlink" xfId="54673" builtinId="9" hidden="1"/>
    <cellStyle name="Followed Hyperlink" xfId="54674" builtinId="9" hidden="1"/>
    <cellStyle name="Followed Hyperlink" xfId="54675" builtinId="9" hidden="1"/>
    <cellStyle name="Followed Hyperlink" xfId="54676" builtinId="9" hidden="1"/>
    <cellStyle name="Followed Hyperlink" xfId="54677" builtinId="9" hidden="1"/>
    <cellStyle name="Followed Hyperlink" xfId="54678" builtinId="9" hidden="1"/>
    <cellStyle name="Followed Hyperlink" xfId="54679" builtinId="9" hidden="1"/>
    <cellStyle name="Followed Hyperlink" xfId="54680" builtinId="9" hidden="1"/>
    <cellStyle name="Followed Hyperlink" xfId="54681" builtinId="9" hidden="1"/>
    <cellStyle name="Followed Hyperlink" xfId="54682" builtinId="9" hidden="1"/>
    <cellStyle name="Followed Hyperlink" xfId="54683" builtinId="9" hidden="1"/>
    <cellStyle name="Followed Hyperlink" xfId="54684" builtinId="9" hidden="1"/>
    <cellStyle name="Followed Hyperlink" xfId="54685" builtinId="9" hidden="1"/>
    <cellStyle name="Followed Hyperlink" xfId="54686" builtinId="9" hidden="1"/>
    <cellStyle name="Followed Hyperlink" xfId="54687" builtinId="9" hidden="1"/>
    <cellStyle name="Followed Hyperlink" xfId="54688" builtinId="9" hidden="1"/>
    <cellStyle name="Followed Hyperlink" xfId="54689" builtinId="9" hidden="1"/>
    <cellStyle name="Followed Hyperlink" xfId="54690" builtinId="9" hidden="1"/>
    <cellStyle name="Followed Hyperlink" xfId="54691" builtinId="9" hidden="1"/>
    <cellStyle name="Followed Hyperlink" xfId="54692" builtinId="9" hidden="1"/>
    <cellStyle name="Followed Hyperlink" xfId="54693" builtinId="9" hidden="1"/>
    <cellStyle name="Followed Hyperlink" xfId="54694" builtinId="9" hidden="1"/>
    <cellStyle name="Followed Hyperlink" xfId="54695" builtinId="9" hidden="1"/>
    <cellStyle name="Followed Hyperlink" xfId="54696" builtinId="9" hidden="1"/>
    <cellStyle name="Followed Hyperlink" xfId="54697" builtinId="9" hidden="1"/>
    <cellStyle name="Followed Hyperlink" xfId="54698" builtinId="9" hidden="1"/>
    <cellStyle name="Followed Hyperlink" xfId="54699" builtinId="9" hidden="1"/>
    <cellStyle name="Followed Hyperlink" xfId="54700" builtinId="9" hidden="1"/>
    <cellStyle name="Followed Hyperlink" xfId="54701" builtinId="9" hidden="1"/>
    <cellStyle name="Followed Hyperlink" xfId="54702" builtinId="9" hidden="1"/>
    <cellStyle name="Followed Hyperlink" xfId="54703" builtinId="9" hidden="1"/>
    <cellStyle name="Followed Hyperlink" xfId="54704" builtinId="9" hidden="1"/>
    <cellStyle name="Followed Hyperlink" xfId="54705" builtinId="9" hidden="1"/>
    <cellStyle name="Followed Hyperlink" xfId="54706" builtinId="9" hidden="1"/>
    <cellStyle name="Followed Hyperlink" xfId="54707" builtinId="9" hidden="1"/>
    <cellStyle name="Followed Hyperlink" xfId="54708" builtinId="9" hidden="1"/>
    <cellStyle name="Followed Hyperlink" xfId="54709" builtinId="9" hidden="1"/>
    <cellStyle name="Followed Hyperlink" xfId="54710" builtinId="9" hidden="1"/>
    <cellStyle name="Followed Hyperlink" xfId="54711" builtinId="9" hidden="1"/>
    <cellStyle name="Followed Hyperlink" xfId="54712" builtinId="9" hidden="1"/>
    <cellStyle name="Followed Hyperlink" xfId="54713" builtinId="9" hidden="1"/>
    <cellStyle name="Followed Hyperlink" xfId="54714" builtinId="9" hidden="1"/>
    <cellStyle name="Followed Hyperlink" xfId="54715" builtinId="9" hidden="1"/>
    <cellStyle name="Followed Hyperlink" xfId="54716" builtinId="9" hidden="1"/>
    <cellStyle name="Followed Hyperlink" xfId="54717" builtinId="9" hidden="1"/>
    <cellStyle name="Followed Hyperlink" xfId="54718" builtinId="9" hidden="1"/>
    <cellStyle name="Followed Hyperlink" xfId="54719" builtinId="9" hidden="1"/>
    <cellStyle name="Followed Hyperlink" xfId="54720" builtinId="9" hidden="1"/>
    <cellStyle name="Followed Hyperlink" xfId="54721" builtinId="9" hidden="1"/>
    <cellStyle name="Followed Hyperlink" xfId="54722" builtinId="9" hidden="1"/>
    <cellStyle name="Followed Hyperlink" xfId="54723" builtinId="9" hidden="1"/>
    <cellStyle name="Followed Hyperlink" xfId="54724" builtinId="9" hidden="1"/>
    <cellStyle name="Followed Hyperlink" xfId="54725" builtinId="9" hidden="1"/>
    <cellStyle name="Followed Hyperlink" xfId="54726" builtinId="9" hidden="1"/>
    <cellStyle name="Followed Hyperlink" xfId="54727" builtinId="9" hidden="1"/>
    <cellStyle name="Followed Hyperlink" xfId="54728" builtinId="9" hidden="1"/>
    <cellStyle name="Followed Hyperlink" xfId="54729" builtinId="9" hidden="1"/>
    <cellStyle name="Followed Hyperlink" xfId="54730" builtinId="9" hidden="1"/>
    <cellStyle name="Followed Hyperlink" xfId="54731" builtinId="9" hidden="1"/>
    <cellStyle name="Followed Hyperlink" xfId="54732" builtinId="9" hidden="1"/>
    <cellStyle name="Followed Hyperlink" xfId="54733" builtinId="9" hidden="1"/>
    <cellStyle name="Followed Hyperlink" xfId="54735" builtinId="9" hidden="1"/>
    <cellStyle name="Followed Hyperlink" xfId="54537" builtinId="9" hidden="1"/>
    <cellStyle name="Followed Hyperlink" xfId="54553" builtinId="9" hidden="1"/>
    <cellStyle name="Followed Hyperlink" xfId="54556" builtinId="9" hidden="1"/>
    <cellStyle name="Followed Hyperlink" xfId="54477" builtinId="9" hidden="1"/>
    <cellStyle name="Followed Hyperlink" xfId="54475" builtinId="9" hidden="1"/>
    <cellStyle name="Followed Hyperlink" xfId="54560" builtinId="9" hidden="1"/>
    <cellStyle name="Followed Hyperlink" xfId="54552" builtinId="9" hidden="1"/>
    <cellStyle name="Followed Hyperlink" xfId="54562" builtinId="9" hidden="1"/>
    <cellStyle name="Followed Hyperlink" xfId="54563" builtinId="9" hidden="1"/>
    <cellStyle name="Followed Hyperlink" xfId="54557" builtinId="9" hidden="1"/>
    <cellStyle name="Followed Hyperlink" xfId="54554" builtinId="9" hidden="1"/>
    <cellStyle name="Followed Hyperlink" xfId="54559" builtinId="9" hidden="1"/>
    <cellStyle name="Followed Hyperlink" xfId="54586" builtinId="9" hidden="1"/>
    <cellStyle name="Followed Hyperlink" xfId="54579" builtinId="9" hidden="1"/>
    <cellStyle name="Followed Hyperlink" xfId="54572" builtinId="9" hidden="1"/>
    <cellStyle name="Followed Hyperlink" xfId="54588" builtinId="9" hidden="1"/>
    <cellStyle name="Followed Hyperlink" xfId="54577" builtinId="9" hidden="1"/>
    <cellStyle name="Followed Hyperlink" xfId="54558" builtinId="9" hidden="1"/>
    <cellStyle name="Followed Hyperlink" xfId="54574" builtinId="9" hidden="1"/>
    <cellStyle name="Followed Hyperlink" xfId="54478" builtinId="9" hidden="1"/>
    <cellStyle name="Followed Hyperlink" xfId="54583" builtinId="9" hidden="1"/>
    <cellStyle name="Followed Hyperlink" xfId="54576" builtinId="9" hidden="1"/>
    <cellStyle name="Followed Hyperlink" xfId="54476" builtinId="9" hidden="1"/>
    <cellStyle name="Followed Hyperlink" xfId="54581" builtinId="9" hidden="1"/>
    <cellStyle name="Followed Hyperlink" xfId="54578" builtinId="9" hidden="1"/>
    <cellStyle name="Followed Hyperlink" xfId="54571" builtinId="9" hidden="1"/>
    <cellStyle name="Followed Hyperlink" xfId="54587" builtinId="9" hidden="1"/>
    <cellStyle name="Followed Hyperlink" xfId="54580" builtinId="9" hidden="1"/>
    <cellStyle name="Followed Hyperlink" xfId="54569" builtinId="9" hidden="1"/>
    <cellStyle name="Followed Hyperlink" xfId="54582" builtinId="9" hidden="1"/>
    <cellStyle name="Followed Hyperlink" xfId="54575" builtinId="9" hidden="1"/>
    <cellStyle name="Followed Hyperlink" xfId="54568" builtinId="9" hidden="1"/>
    <cellStyle name="Followed Hyperlink" xfId="54584" builtinId="9" hidden="1"/>
    <cellStyle name="Followed Hyperlink" xfId="54573" builtinId="9" hidden="1"/>
    <cellStyle name="Followed Hyperlink" xfId="54585" builtinId="9" hidden="1"/>
    <cellStyle name="Followed Hyperlink" xfId="54736" builtinId="9" hidden="1"/>
    <cellStyle name="Followed Hyperlink" xfId="54737" builtinId="9" hidden="1"/>
    <cellStyle name="Followed Hyperlink" xfId="54738" builtinId="9" hidden="1"/>
    <cellStyle name="Followed Hyperlink" xfId="54739" builtinId="9" hidden="1"/>
    <cellStyle name="Followed Hyperlink" xfId="54740" builtinId="9" hidden="1"/>
    <cellStyle name="Followed Hyperlink" xfId="54741" builtinId="9" hidden="1"/>
    <cellStyle name="Followed Hyperlink" xfId="54742" builtinId="9" hidden="1"/>
    <cellStyle name="Followed Hyperlink" xfId="54743" builtinId="9" hidden="1"/>
    <cellStyle name="Followed Hyperlink" xfId="54744" builtinId="9" hidden="1"/>
    <cellStyle name="Followed Hyperlink" xfId="54745" builtinId="9" hidden="1"/>
    <cellStyle name="Followed Hyperlink" xfId="54746" builtinId="9" hidden="1"/>
    <cellStyle name="Followed Hyperlink" xfId="54747" builtinId="9" hidden="1"/>
    <cellStyle name="Followed Hyperlink" xfId="54748" builtinId="9" hidden="1"/>
    <cellStyle name="Followed Hyperlink" xfId="54749" builtinId="9" hidden="1"/>
    <cellStyle name="Followed Hyperlink" xfId="54750" builtinId="9" hidden="1"/>
    <cellStyle name="Followed Hyperlink" xfId="54751" builtinId="9" hidden="1"/>
    <cellStyle name="Followed Hyperlink" xfId="54752" builtinId="9" hidden="1"/>
    <cellStyle name="Followed Hyperlink" xfId="54753" builtinId="9" hidden="1"/>
    <cellStyle name="Followed Hyperlink" xfId="54754" builtinId="9" hidden="1"/>
    <cellStyle name="Followed Hyperlink" xfId="54755" builtinId="9" hidden="1"/>
    <cellStyle name="Followed Hyperlink" xfId="54756" builtinId="9" hidden="1"/>
    <cellStyle name="Followed Hyperlink" xfId="54757" builtinId="9" hidden="1"/>
    <cellStyle name="Followed Hyperlink" xfId="54759" builtinId="9" hidden="1"/>
    <cellStyle name="Followed Hyperlink" xfId="54760" builtinId="9" hidden="1"/>
    <cellStyle name="Followed Hyperlink" xfId="54761" builtinId="9" hidden="1"/>
    <cellStyle name="Followed Hyperlink" xfId="54762" builtinId="9" hidden="1"/>
    <cellStyle name="Followed Hyperlink" xfId="54763" builtinId="9" hidden="1"/>
    <cellStyle name="Followed Hyperlink" xfId="54764" builtinId="9" hidden="1"/>
    <cellStyle name="Followed Hyperlink" xfId="54765" builtinId="9" hidden="1"/>
    <cellStyle name="Followed Hyperlink" xfId="54766" builtinId="9" hidden="1"/>
    <cellStyle name="Followed Hyperlink" xfId="54767" builtinId="9" hidden="1"/>
    <cellStyle name="Followed Hyperlink" xfId="54768" builtinId="9" hidden="1"/>
    <cellStyle name="Followed Hyperlink" xfId="54769" builtinId="9" hidden="1"/>
    <cellStyle name="Followed Hyperlink" xfId="54770" builtinId="9" hidden="1"/>
    <cellStyle name="Followed Hyperlink" xfId="54771" builtinId="9" hidden="1"/>
    <cellStyle name="Followed Hyperlink" xfId="54772" builtinId="9" hidden="1"/>
    <cellStyle name="Followed Hyperlink" xfId="54807" builtinId="9" hidden="1"/>
    <cellStyle name="Followed Hyperlink" xfId="54806" builtinId="9" hidden="1"/>
    <cellStyle name="Followed Hyperlink" xfId="54565" builtinId="9" hidden="1"/>
    <cellStyle name="Followed Hyperlink" xfId="54566" builtinId="9" hidden="1"/>
    <cellStyle name="Followed Hyperlink" xfId="54781" builtinId="9" hidden="1"/>
    <cellStyle name="Followed Hyperlink" xfId="54779" builtinId="9" hidden="1"/>
    <cellStyle name="Followed Hyperlink" xfId="54758" builtinId="9" hidden="1"/>
    <cellStyle name="Followed Hyperlink" xfId="54776" builtinId="9" hidden="1"/>
    <cellStyle name="Followed Hyperlink" xfId="54775" builtinId="9" hidden="1"/>
    <cellStyle name="Followed Hyperlink" xfId="54774" builtinId="9" hidden="1"/>
    <cellStyle name="Followed Hyperlink" xfId="54773" builtinId="9" hidden="1"/>
    <cellStyle name="Followed Hyperlink" xfId="54777" builtinId="9" hidden="1"/>
    <cellStyle name="Followed Hyperlink" xfId="54783" builtinId="9" hidden="1"/>
    <cellStyle name="Followed Hyperlink" xfId="54782" builtinId="9" hidden="1"/>
    <cellStyle name="Followed Hyperlink" xfId="54780" builtinId="9" hidden="1"/>
    <cellStyle name="Followed Hyperlink" xfId="54778" builtinId="9" hidden="1"/>
    <cellStyle name="Followed Hyperlink" xfId="54802" builtinId="9" hidden="1"/>
    <cellStyle name="Followed Hyperlink" xfId="54798" builtinId="9" hidden="1"/>
    <cellStyle name="Followed Hyperlink" xfId="54794" builtinId="9" hidden="1"/>
    <cellStyle name="Followed Hyperlink" xfId="54790" builtinId="9" hidden="1"/>
    <cellStyle name="Followed Hyperlink" xfId="54786" builtinId="9" hidden="1"/>
    <cellStyle name="Followed Hyperlink" xfId="54561" builtinId="9" hidden="1"/>
    <cellStyle name="Followed Hyperlink" xfId="54805" builtinId="9" hidden="1"/>
    <cellStyle name="Followed Hyperlink" xfId="54801" builtinId="9" hidden="1"/>
    <cellStyle name="Followed Hyperlink" xfId="54797" builtinId="9" hidden="1"/>
    <cellStyle name="Followed Hyperlink" xfId="54793" builtinId="9" hidden="1"/>
    <cellStyle name="Followed Hyperlink" xfId="54789" builtinId="9" hidden="1"/>
    <cellStyle name="Followed Hyperlink" xfId="54785" builtinId="9" hidden="1"/>
    <cellStyle name="Followed Hyperlink" xfId="54804" builtinId="9" hidden="1"/>
    <cellStyle name="Followed Hyperlink" xfId="54800" builtinId="9" hidden="1"/>
    <cellStyle name="Followed Hyperlink" xfId="54796" builtinId="9" hidden="1"/>
    <cellStyle name="Followed Hyperlink" xfId="54792" builtinId="9" hidden="1"/>
    <cellStyle name="Followed Hyperlink" xfId="54788" builtinId="9" hidden="1"/>
    <cellStyle name="Followed Hyperlink" xfId="54808" builtinId="9" hidden="1"/>
    <cellStyle name="Followed Hyperlink" xfId="54555" builtinId="9" hidden="1"/>
    <cellStyle name="Followed Hyperlink" xfId="54803" builtinId="9" hidden="1"/>
    <cellStyle name="Followed Hyperlink" xfId="54799" builtinId="9" hidden="1"/>
    <cellStyle name="Followed Hyperlink" xfId="54795" builtinId="9" hidden="1"/>
    <cellStyle name="Followed Hyperlink" xfId="54791" builtinId="9" hidden="1"/>
    <cellStyle name="Followed Hyperlink" xfId="54787" builtinId="9" hidden="1"/>
    <cellStyle name="Followed Hyperlink" xfId="54784" builtinId="9" hidden="1"/>
    <cellStyle name="Followed Hyperlink" xfId="54809" builtinId="9" hidden="1"/>
    <cellStyle name="Followed Hyperlink" xfId="54810" builtinId="9" hidden="1"/>
    <cellStyle name="Followed Hyperlink" xfId="54811" builtinId="9" hidden="1"/>
    <cellStyle name="Followed Hyperlink" xfId="54812" builtinId="9" hidden="1"/>
    <cellStyle name="Followed Hyperlink" xfId="54813" builtinId="9" hidden="1"/>
    <cellStyle name="Followed Hyperlink" xfId="54814" builtinId="9" hidden="1"/>
    <cellStyle name="Followed Hyperlink" xfId="54815" builtinId="9" hidden="1"/>
    <cellStyle name="Followed Hyperlink" xfId="54816" builtinId="9" hidden="1"/>
    <cellStyle name="Followed Hyperlink" xfId="54817" builtinId="9" hidden="1"/>
    <cellStyle name="Followed Hyperlink" xfId="54818" builtinId="9" hidden="1"/>
    <cellStyle name="Followed Hyperlink" xfId="54819" builtinId="9" hidden="1"/>
    <cellStyle name="Followed Hyperlink" xfId="54820" builtinId="9" hidden="1"/>
    <cellStyle name="Followed Hyperlink" xfId="54821" builtinId="9" hidden="1"/>
    <cellStyle name="Followed Hyperlink" xfId="54822" builtinId="9" hidden="1"/>
    <cellStyle name="Followed Hyperlink" xfId="54823" builtinId="9" hidden="1"/>
    <cellStyle name="Followed Hyperlink" xfId="54824" builtinId="9" hidden="1"/>
    <cellStyle name="Followed Hyperlink" xfId="54825" builtinId="9" hidden="1"/>
    <cellStyle name="Followed Hyperlink" xfId="54826" builtinId="9" hidden="1"/>
    <cellStyle name="Followed Hyperlink" xfId="54827" builtinId="9" hidden="1"/>
    <cellStyle name="Followed Hyperlink" xfId="54828" builtinId="9" hidden="1"/>
    <cellStyle name="Followed Hyperlink" xfId="54829" builtinId="9" hidden="1"/>
    <cellStyle name="Followed Hyperlink" xfId="54830" builtinId="9" hidden="1"/>
    <cellStyle name="Followed Hyperlink" xfId="54831" builtinId="9" hidden="1"/>
    <cellStyle name="Followed Hyperlink" xfId="54832" builtinId="9" hidden="1"/>
    <cellStyle name="Followed Hyperlink" xfId="54833" builtinId="9" hidden="1"/>
    <cellStyle name="Followed Hyperlink" xfId="54834" builtinId="9" hidden="1"/>
    <cellStyle name="Followed Hyperlink" xfId="54835" builtinId="9" hidden="1"/>
    <cellStyle name="Followed Hyperlink" xfId="54836" builtinId="9" hidden="1"/>
    <cellStyle name="Followed Hyperlink" xfId="54837" builtinId="9" hidden="1"/>
    <cellStyle name="Followed Hyperlink" xfId="54838" builtinId="9" hidden="1"/>
    <cellStyle name="Followed Hyperlink" xfId="54839" builtinId="9" hidden="1"/>
    <cellStyle name="Followed Hyperlink" xfId="54844" builtinId="9" hidden="1"/>
    <cellStyle name="Followed Hyperlink" xfId="54845" builtinId="9" hidden="1"/>
    <cellStyle name="Followed Hyperlink" xfId="54846" builtinId="9" hidden="1"/>
    <cellStyle name="Followed Hyperlink" xfId="54847" builtinId="9" hidden="1"/>
    <cellStyle name="Followed Hyperlink" xfId="54848" builtinId="9" hidden="1"/>
    <cellStyle name="Followed Hyperlink" xfId="54849" builtinId="9" hidden="1"/>
    <cellStyle name="Followed Hyperlink" xfId="54850" builtinId="9" hidden="1"/>
    <cellStyle name="Followed Hyperlink" xfId="54851" builtinId="9" hidden="1"/>
    <cellStyle name="Followed Hyperlink" xfId="54852" builtinId="9" hidden="1"/>
    <cellStyle name="Followed Hyperlink" xfId="54853" builtinId="9" hidden="1"/>
    <cellStyle name="Followed Hyperlink" xfId="54854" builtinId="9" hidden="1"/>
    <cellStyle name="Followed Hyperlink" xfId="54855" builtinId="9" hidden="1"/>
    <cellStyle name="Followed Hyperlink" xfId="54856" builtinId="9" hidden="1"/>
    <cellStyle name="Followed Hyperlink" xfId="54857" builtinId="9" hidden="1"/>
    <cellStyle name="Followed Hyperlink" xfId="54858" builtinId="9" hidden="1"/>
    <cellStyle name="Followed Hyperlink" xfId="54859" builtinId="9" hidden="1"/>
    <cellStyle name="Followed Hyperlink" xfId="54860" builtinId="9" hidden="1"/>
    <cellStyle name="Followed Hyperlink" xfId="54861" builtinId="9" hidden="1"/>
    <cellStyle name="Followed Hyperlink" xfId="54862" builtinId="9" hidden="1"/>
    <cellStyle name="Followed Hyperlink" xfId="54863" builtinId="9" hidden="1"/>
    <cellStyle name="Followed Hyperlink" xfId="54864" builtinId="9" hidden="1"/>
    <cellStyle name="Followed Hyperlink" xfId="54865" builtinId="9" hidden="1"/>
    <cellStyle name="Followed Hyperlink" xfId="54866" builtinId="9" hidden="1"/>
    <cellStyle name="Followed Hyperlink" xfId="54867" builtinId="9" hidden="1"/>
    <cellStyle name="Followed Hyperlink" xfId="54868" builtinId="9" hidden="1"/>
    <cellStyle name="Followed Hyperlink" xfId="54869" builtinId="9" hidden="1"/>
    <cellStyle name="Followed Hyperlink" xfId="54870" builtinId="9" hidden="1"/>
    <cellStyle name="Followed Hyperlink" xfId="54871" builtinId="9" hidden="1"/>
    <cellStyle name="Followed Hyperlink" xfId="54872" builtinId="9" hidden="1"/>
    <cellStyle name="Followed Hyperlink" xfId="54873" builtinId="9" hidden="1"/>
    <cellStyle name="Followed Hyperlink" xfId="54874" builtinId="9" hidden="1"/>
    <cellStyle name="Followed Hyperlink" xfId="54875" builtinId="9" hidden="1"/>
    <cellStyle name="Followed Hyperlink" xfId="54876" builtinId="9" hidden="1"/>
    <cellStyle name="Followed Hyperlink" xfId="54877" builtinId="9" hidden="1"/>
    <cellStyle name="Followed Hyperlink" xfId="54878" builtinId="9" hidden="1"/>
    <cellStyle name="Followed Hyperlink" xfId="54879" builtinId="9" hidden="1"/>
    <cellStyle name="Followed Hyperlink" xfId="54880" builtinId="9" hidden="1"/>
    <cellStyle name="Followed Hyperlink" xfId="54881" builtinId="9" hidden="1"/>
    <cellStyle name="Followed Hyperlink" xfId="54882" builtinId="9" hidden="1"/>
    <cellStyle name="Followed Hyperlink" xfId="54883" builtinId="9" hidden="1"/>
    <cellStyle name="Followed Hyperlink" xfId="54884" builtinId="9" hidden="1"/>
    <cellStyle name="Followed Hyperlink" xfId="54885" builtinId="9" hidden="1"/>
    <cellStyle name="Followed Hyperlink" xfId="54886" builtinId="9" hidden="1"/>
    <cellStyle name="Followed Hyperlink" xfId="54887" builtinId="9" hidden="1"/>
    <cellStyle name="Followed Hyperlink" xfId="54888" builtinId="9" hidden="1"/>
    <cellStyle name="Followed Hyperlink" xfId="54889" builtinId="9" hidden="1"/>
    <cellStyle name="Followed Hyperlink" xfId="54890" builtinId="9" hidden="1"/>
    <cellStyle name="Followed Hyperlink" xfId="54891" builtinId="9" hidden="1"/>
    <cellStyle name="Followed Hyperlink" xfId="54892" builtinId="9" hidden="1"/>
    <cellStyle name="Followed Hyperlink" xfId="54893" builtinId="9" hidden="1"/>
    <cellStyle name="Followed Hyperlink" xfId="54894" builtinId="9" hidden="1"/>
    <cellStyle name="Followed Hyperlink" xfId="54895" builtinId="9" hidden="1"/>
    <cellStyle name="Followed Hyperlink" xfId="54896" builtinId="9" hidden="1"/>
    <cellStyle name="Followed Hyperlink" xfId="54897" builtinId="9" hidden="1"/>
    <cellStyle name="Followed Hyperlink" xfId="54898" builtinId="9" hidden="1"/>
    <cellStyle name="Followed Hyperlink" xfId="54899" builtinId="9" hidden="1"/>
    <cellStyle name="Followed Hyperlink" xfId="54900" builtinId="9" hidden="1"/>
    <cellStyle name="Followed Hyperlink" xfId="54901" builtinId="9" hidden="1"/>
    <cellStyle name="Followed Hyperlink" xfId="54902" builtinId="9" hidden="1"/>
    <cellStyle name="Followed Hyperlink" xfId="54903" builtinId="9" hidden="1"/>
    <cellStyle name="Followed Hyperlink" xfId="54904" builtinId="9" hidden="1"/>
    <cellStyle name="Followed Hyperlink" xfId="54905" builtinId="9" hidden="1"/>
    <cellStyle name="Followed Hyperlink" xfId="54906" builtinId="9" hidden="1"/>
    <cellStyle name="Followed Hyperlink" xfId="54907" builtinId="9" hidden="1"/>
    <cellStyle name="Followed Hyperlink" xfId="54908" builtinId="9" hidden="1"/>
    <cellStyle name="Followed Hyperlink" xfId="54909" builtinId="9" hidden="1"/>
    <cellStyle name="Followed Hyperlink" xfId="54910" builtinId="9" hidden="1"/>
    <cellStyle name="Followed Hyperlink" xfId="54911" builtinId="9" hidden="1"/>
    <cellStyle name="Followed Hyperlink" xfId="54912" builtinId="9" hidden="1"/>
    <cellStyle name="Followed Hyperlink" xfId="54913" builtinId="9" hidden="1"/>
    <cellStyle name="Followed Hyperlink" xfId="54914" builtinId="9" hidden="1"/>
    <cellStyle name="Followed Hyperlink" xfId="54915" builtinId="9" hidden="1"/>
    <cellStyle name="Followed Hyperlink" xfId="50646" builtinId="9" hidden="1"/>
    <cellStyle name="Followed Hyperlink" xfId="50568" builtinId="9" hidden="1"/>
    <cellStyle name="Followed Hyperlink" xfId="54949" builtinId="9" hidden="1"/>
    <cellStyle name="Followed Hyperlink" xfId="54121" builtinId="9" hidden="1"/>
    <cellStyle name="Followed Hyperlink" xfId="53297" builtinId="9" hidden="1"/>
    <cellStyle name="Followed Hyperlink" xfId="52468" builtinId="9" hidden="1"/>
    <cellStyle name="Followed Hyperlink" xfId="50515" builtinId="9" hidden="1"/>
    <cellStyle name="Followed Hyperlink" xfId="54840" builtinId="9" hidden="1"/>
    <cellStyle name="Followed Hyperlink" xfId="54012" builtinId="9" hidden="1"/>
    <cellStyle name="Followed Hyperlink" xfId="53188" builtinId="9" hidden="1"/>
    <cellStyle name="Followed Hyperlink" xfId="52359" builtinId="9" hidden="1"/>
    <cellStyle name="Followed Hyperlink" xfId="51692" builtinId="9" hidden="1"/>
    <cellStyle name="Followed Hyperlink" xfId="51095" builtinId="9" hidden="1"/>
    <cellStyle name="Followed Hyperlink" xfId="50406" builtinId="9" hidden="1"/>
    <cellStyle name="Followed Hyperlink" xfId="55080" builtinId="9" hidden="1"/>
    <cellStyle name="Followed Hyperlink" xfId="54338" builtinId="9" hidden="1"/>
    <cellStyle name="Followed Hyperlink" xfId="53510" builtinId="9" hidden="1"/>
    <cellStyle name="Followed Hyperlink" xfId="52686" builtinId="9" hidden="1"/>
    <cellStyle name="Followed Hyperlink" xfId="51857" builtinId="9" hidden="1"/>
    <cellStyle name="Followed Hyperlink" xfId="50818" builtinId="9" hidden="1"/>
    <cellStyle name="Followed Hyperlink" xfId="54564" builtinId="9" hidden="1"/>
    <cellStyle name="Followed Hyperlink" xfId="53736" builtinId="9" hidden="1"/>
    <cellStyle name="Followed Hyperlink" xfId="52912" builtinId="9" hidden="1"/>
    <cellStyle name="Followed Hyperlink" xfId="52083" builtinId="9" hidden="1"/>
    <cellStyle name="Followed Hyperlink" xfId="54255" builtinId="9" hidden="1"/>
    <cellStyle name="Followed Hyperlink" xfId="53427" builtinId="9" hidden="1"/>
    <cellStyle name="Followed Hyperlink" xfId="52603" builtinId="9" hidden="1"/>
    <cellStyle name="Followed Hyperlink" xfId="50843" builtinId="9" hidden="1"/>
    <cellStyle name="Followed Hyperlink" xfId="50634" builtinId="9" hidden="1"/>
    <cellStyle name="Followed Hyperlink" xfId="55024" builtinId="9" hidden="1"/>
    <cellStyle name="Followed Hyperlink" xfId="54196" builtinId="9" hidden="1"/>
    <cellStyle name="Followed Hyperlink" xfId="53372" builtinId="9" hidden="1"/>
    <cellStyle name="Followed Hyperlink" xfId="52543" builtinId="9" hidden="1"/>
    <cellStyle name="Followed Hyperlink" xfId="51774" builtinId="9" hidden="1"/>
    <cellStyle name="Followed Hyperlink" xfId="50592" builtinId="9" hidden="1"/>
    <cellStyle name="Followed Hyperlink" xfId="50514" builtinId="9" hidden="1"/>
    <cellStyle name="Followed Hyperlink" xfId="54589" builtinId="9" hidden="1"/>
    <cellStyle name="Followed Hyperlink" xfId="53761" builtinId="9" hidden="1"/>
    <cellStyle name="Followed Hyperlink" xfId="52937" builtinId="9" hidden="1"/>
    <cellStyle name="Followed Hyperlink" xfId="52108" builtinId="9" hidden="1"/>
    <cellStyle name="Followed Hyperlink" xfId="51442" builtinId="9" hidden="1"/>
    <cellStyle name="Followed Hyperlink" xfId="51111" builtinId="9" hidden="1"/>
    <cellStyle name="Followed Hyperlink" xfId="50156" builtinId="9" hidden="1"/>
    <cellStyle name="Followed Hyperlink" xfId="54436" builtinId="9" hidden="1"/>
    <cellStyle name="Followed Hyperlink" xfId="53608" builtinId="9" hidden="1"/>
    <cellStyle name="Followed Hyperlink" xfId="52784" builtinId="9" hidden="1"/>
    <cellStyle name="Followed Hyperlink" xfId="51955" builtinId="9" hidden="1"/>
    <cellStyle name="Followed Hyperlink" xfId="51291" builtinId="9" hidden="1"/>
    <cellStyle name="Followed Hyperlink" xfId="50824" builtinId="9" hidden="1"/>
    <cellStyle name="Followed Hyperlink" xfId="54570" builtinId="9" hidden="1"/>
    <cellStyle name="Followed Hyperlink" xfId="53742" builtinId="9" hidden="1"/>
    <cellStyle name="Followed Hyperlink" xfId="52918" builtinId="9" hidden="1"/>
    <cellStyle name="Followed Hyperlink" xfId="52089" builtinId="9" hidden="1"/>
    <cellStyle name="Followed Hyperlink" xfId="50988" builtinId="9" hidden="1"/>
    <cellStyle name="Followed Hyperlink" xfId="54734" builtinId="9" hidden="1"/>
    <cellStyle name="Followed Hyperlink" xfId="53906" builtinId="9" hidden="1"/>
    <cellStyle name="Followed Hyperlink" xfId="53082" builtinId="9" hidden="1"/>
    <cellStyle name="Followed Hyperlink" xfId="52253" builtinId="9" hidden="1"/>
    <cellStyle name="Followed Hyperlink" xfId="50725" builtinId="9" hidden="1"/>
    <cellStyle name="Followed Hyperlink" xfId="46129" builtinId="9" hidden="1"/>
    <cellStyle name="Followed Hyperlink" xfId="50723" builtinId="9" hidden="1"/>
    <cellStyle name="Followed Hyperlink" xfId="50726" builtinId="9" hidden="1"/>
    <cellStyle name="Followed Hyperlink" xfId="55078" builtinId="9" hidden="1"/>
    <cellStyle name="Followed Hyperlink" xfId="50721" builtinId="9" hidden="1"/>
    <cellStyle name="Followed Hyperlink" xfId="55077" builtinId="9" hidden="1"/>
    <cellStyle name="Followed Hyperlink" xfId="55079" builtinId="9" hidden="1"/>
    <cellStyle name="Followed Hyperlink" xfId="50728" builtinId="9" hidden="1"/>
    <cellStyle name="Followed Hyperlink" xfId="50724" builtinId="9" hidden="1"/>
    <cellStyle name="Followed Hyperlink" xfId="55076" builtinId="9" hidden="1"/>
    <cellStyle name="Followed Hyperlink" xfId="51766" builtinId="9" hidden="1"/>
    <cellStyle name="Followed Hyperlink" xfId="50722" builtinId="9" hidden="1"/>
    <cellStyle name="Followed Hyperlink" xfId="50990" builtinId="9" hidden="1"/>
    <cellStyle name="Followed Hyperlink" xfId="49823" builtinId="9" hidden="1"/>
    <cellStyle name="Followed Hyperlink" xfId="50727" builtinId="9" hidden="1"/>
    <cellStyle name="Followed Hyperlink" xfId="50720" builtinId="9" hidden="1"/>
    <cellStyle name="Followed Hyperlink" xfId="54249" builtinId="9" hidden="1"/>
    <cellStyle name="Followed Hyperlink" xfId="52599" builtinId="9" hidden="1"/>
    <cellStyle name="Followed Hyperlink" xfId="51101" builtinId="9" hidden="1"/>
    <cellStyle name="Followed Hyperlink" xfId="51098" builtinId="9" hidden="1"/>
    <cellStyle name="Followed Hyperlink" xfId="50647" builtinId="9" hidden="1"/>
    <cellStyle name="Followed Hyperlink" xfId="54922" builtinId="9" hidden="1"/>
    <cellStyle name="Followed Hyperlink" xfId="54094" builtinId="9" hidden="1"/>
    <cellStyle name="Followed Hyperlink" xfId="53270" builtinId="9" hidden="1"/>
    <cellStyle name="Followed Hyperlink" xfId="52441" builtinId="9" hidden="1"/>
    <cellStyle name="Followed Hyperlink" xfId="51096" builtinId="9" hidden="1"/>
    <cellStyle name="Followed Hyperlink" xfId="50487" builtinId="9" hidden="1"/>
    <cellStyle name="Followed Hyperlink" xfId="54843" builtinId="9" hidden="1"/>
    <cellStyle name="Followed Hyperlink" xfId="54015" builtinId="9" hidden="1"/>
    <cellStyle name="Followed Hyperlink" xfId="53191" builtinId="9" hidden="1"/>
    <cellStyle name="Followed Hyperlink" xfId="50844" builtinId="9" hidden="1"/>
    <cellStyle name="Followed Hyperlink" xfId="50635" builtinId="9" hidden="1"/>
    <cellStyle name="Followed Hyperlink" xfId="55026" builtinId="9" hidden="1"/>
    <cellStyle name="Followed Hyperlink" xfId="54198" builtinId="9" hidden="1"/>
    <cellStyle name="Followed Hyperlink" xfId="53374" builtinId="9" hidden="1"/>
    <cellStyle name="Followed Hyperlink" xfId="52545" builtinId="9" hidden="1"/>
    <cellStyle name="Followed Hyperlink" xfId="52362" builtinId="9" hidden="1"/>
    <cellStyle name="Followed Hyperlink" xfId="50594" builtinId="9" hidden="1"/>
    <cellStyle name="Followed Hyperlink" xfId="50516" builtinId="9" hidden="1"/>
    <cellStyle name="Followed Hyperlink" xfId="54590" builtinId="9" hidden="1"/>
    <cellStyle name="Followed Hyperlink" xfId="53762" builtinId="9" hidden="1"/>
    <cellStyle name="Followed Hyperlink" xfId="52938" builtinId="9" hidden="1"/>
    <cellStyle name="Followed Hyperlink" xfId="52109" builtinId="9" hidden="1"/>
    <cellStyle name="Followed Hyperlink" xfId="51443" builtinId="9" hidden="1"/>
    <cellStyle name="Followed Hyperlink" xfId="51693" builtinId="9" hidden="1"/>
    <cellStyle name="Followed Hyperlink" xfId="50157" builtinId="9" hidden="1"/>
    <cellStyle name="Followed Hyperlink" xfId="54437" builtinId="9" hidden="1"/>
    <cellStyle name="Followed Hyperlink" xfId="53609" builtinId="9" hidden="1"/>
    <cellStyle name="Followed Hyperlink" xfId="52785" builtinId="9" hidden="1"/>
    <cellStyle name="Followed Hyperlink" xfId="51956" builtinId="9" hidden="1"/>
    <cellStyle name="Followed Hyperlink" xfId="51292" builtinId="9" hidden="1"/>
    <cellStyle name="Followed Hyperlink" xfId="54254" builtinId="9" hidden="1"/>
    <cellStyle name="Followed Hyperlink" xfId="53426" builtinId="9" hidden="1"/>
    <cellStyle name="Followed Hyperlink" xfId="52602" builtinId="9" hidden="1"/>
    <cellStyle name="Followed Hyperlink" xfId="51772" builtinId="9" hidden="1"/>
    <cellStyle name="Followed Hyperlink" xfId="51110" builtinId="9" hidden="1"/>
    <cellStyle name="Followed Hyperlink" xfId="49827" builtinId="9" hidden="1"/>
    <cellStyle name="Followed Hyperlink" xfId="54253" builtinId="9" hidden="1"/>
    <cellStyle name="Followed Hyperlink" xfId="53425" builtinId="9" hidden="1"/>
    <cellStyle name="Followed Hyperlink" xfId="52600" builtinId="9" hidden="1"/>
    <cellStyle name="Followed Hyperlink" xfId="51770" builtinId="9" hidden="1"/>
    <cellStyle name="Followed Hyperlink" xfId="51108" builtinId="9" hidden="1"/>
    <cellStyle name="Followed Hyperlink" xfId="49826" builtinId="9" hidden="1"/>
    <cellStyle name="Followed Hyperlink" xfId="54252" builtinId="9" hidden="1"/>
    <cellStyle name="Followed Hyperlink" xfId="53414" builtinId="9" hidden="1"/>
    <cellStyle name="Followed Hyperlink" xfId="52597" builtinId="9" hidden="1"/>
    <cellStyle name="Followed Hyperlink" xfId="51768" builtinId="9" hidden="1"/>
    <cellStyle name="Followed Hyperlink" xfId="51106" builtinId="9" hidden="1"/>
    <cellStyle name="Followed Hyperlink" xfId="49825" builtinId="9" hidden="1"/>
    <cellStyle name="Followed Hyperlink" xfId="54251" builtinId="9" hidden="1"/>
    <cellStyle name="Followed Hyperlink" xfId="52598" builtinId="9" hidden="1"/>
    <cellStyle name="Followed Hyperlink" xfId="51097" builtinId="9" hidden="1"/>
    <cellStyle name="Followed Hyperlink" xfId="51103" builtinId="9" hidden="1"/>
    <cellStyle name="Followed Hyperlink" xfId="49824" builtinId="9" hidden="1"/>
    <cellStyle name="Followed Hyperlink" xfId="54250" builtinId="9" hidden="1"/>
    <cellStyle name="Followed Hyperlink" xfId="51105" builtinId="9" hidden="1"/>
    <cellStyle name="Followed Hyperlink" xfId="51773" builtinId="9" hidden="1"/>
    <cellStyle name="Followed Hyperlink" xfId="51109" builtinId="9" hidden="1"/>
    <cellStyle name="Followed Hyperlink" xfId="51099" builtinId="9" hidden="1"/>
    <cellStyle name="Followed Hyperlink" xfId="44711" builtinId="9" hidden="1"/>
    <cellStyle name="Followed Hyperlink" xfId="52586" builtinId="9" hidden="1"/>
    <cellStyle name="Followed Hyperlink" xfId="52585" builtinId="9" hidden="1"/>
    <cellStyle name="Followed Hyperlink" xfId="54248" builtinId="9" hidden="1"/>
    <cellStyle name="Followed Hyperlink" xfId="52601" builtinId="9" hidden="1"/>
    <cellStyle name="Followed Hyperlink" xfId="51767" builtinId="9" hidden="1"/>
    <cellStyle name="Followed Hyperlink" xfId="55094" builtinId="9" hidden="1"/>
    <cellStyle name="Followed Hyperlink" xfId="55115" builtinId="9" hidden="1"/>
    <cellStyle name="Followed Hyperlink" xfId="55116" builtinId="9" hidden="1"/>
    <cellStyle name="Followed Hyperlink" xfId="55117" builtinId="9" hidden="1"/>
    <cellStyle name="Followed Hyperlink" xfId="55118" builtinId="9" hidden="1"/>
    <cellStyle name="Followed Hyperlink" xfId="55119" builtinId="9" hidden="1"/>
    <cellStyle name="Followed Hyperlink" xfId="55120" builtinId="9" hidden="1"/>
    <cellStyle name="Followed Hyperlink" xfId="55121" builtinId="9" hidden="1"/>
    <cellStyle name="Followed Hyperlink" xfId="55122" builtinId="9" hidden="1"/>
    <cellStyle name="Followed Hyperlink" xfId="55123" builtinId="9" hidden="1"/>
    <cellStyle name="Followed Hyperlink" xfId="55124" builtinId="9" hidden="1"/>
    <cellStyle name="Followed Hyperlink" xfId="55125" builtinId="9" hidden="1"/>
    <cellStyle name="Followed Hyperlink" xfId="55126" builtinId="9" hidden="1"/>
    <cellStyle name="Followed Hyperlink" xfId="55127" builtinId="9" hidden="1"/>
    <cellStyle name="Followed Hyperlink" xfId="55128" builtinId="9" hidden="1"/>
    <cellStyle name="Followed Hyperlink" xfId="55129" builtinId="9" hidden="1"/>
    <cellStyle name="Followed Hyperlink" xfId="55130" builtinId="9" hidden="1"/>
    <cellStyle name="Followed Hyperlink" xfId="55131" builtinId="9" hidden="1"/>
    <cellStyle name="Followed Hyperlink" xfId="55132" builtinId="9" hidden="1"/>
    <cellStyle name="Followed Hyperlink" xfId="55133" builtinId="9" hidden="1"/>
    <cellStyle name="Followed Hyperlink" xfId="55134" builtinId="9" hidden="1"/>
    <cellStyle name="Followed Hyperlink" xfId="55135" builtinId="9" hidden="1"/>
    <cellStyle name="Followed Hyperlink" xfId="55136" builtinId="9" hidden="1"/>
    <cellStyle name="Followed Hyperlink" xfId="55137" builtinId="9" hidden="1"/>
    <cellStyle name="Followed Hyperlink" xfId="55138" builtinId="9" hidden="1"/>
    <cellStyle name="Followed Hyperlink" xfId="55139" builtinId="9" hidden="1"/>
    <cellStyle name="Followed Hyperlink" xfId="55140" builtinId="9" hidden="1"/>
    <cellStyle name="Followed Hyperlink" xfId="55141" builtinId="9" hidden="1"/>
    <cellStyle name="Followed Hyperlink" xfId="55142" builtinId="9" hidden="1"/>
    <cellStyle name="Followed Hyperlink" xfId="55143" builtinId="9" hidden="1"/>
    <cellStyle name="Followed Hyperlink" xfId="55144" builtinId="9" hidden="1"/>
    <cellStyle name="Followed Hyperlink" xfId="55145" builtinId="9" hidden="1"/>
    <cellStyle name="Followed Hyperlink" xfId="55146" builtinId="9" hidden="1"/>
    <cellStyle name="Followed Hyperlink" xfId="55147" builtinId="9" hidden="1"/>
    <cellStyle name="Followed Hyperlink" xfId="55148" builtinId="9" hidden="1"/>
    <cellStyle name="Followed Hyperlink" xfId="55149" builtinId="9" hidden="1"/>
    <cellStyle name="Followed Hyperlink" xfId="55150" builtinId="9" hidden="1"/>
    <cellStyle name="Followed Hyperlink" xfId="55151" builtinId="9" hidden="1"/>
    <cellStyle name="Followed Hyperlink" xfId="55152" builtinId="9" hidden="1"/>
    <cellStyle name="Followed Hyperlink" xfId="55153" builtinId="9" hidden="1"/>
    <cellStyle name="Followed Hyperlink" xfId="55154" builtinId="9" hidden="1"/>
    <cellStyle name="Followed Hyperlink" xfId="55155" builtinId="9" hidden="1"/>
    <cellStyle name="Followed Hyperlink" xfId="55156" builtinId="9" hidden="1"/>
    <cellStyle name="Followed Hyperlink" xfId="55157" builtinId="9" hidden="1"/>
    <cellStyle name="Followed Hyperlink" xfId="55158" builtinId="9" hidden="1"/>
    <cellStyle name="Followed Hyperlink" xfId="55159" builtinId="9" hidden="1"/>
    <cellStyle name="Followed Hyperlink" xfId="55160" builtinId="9" hidden="1"/>
    <cellStyle name="Followed Hyperlink" xfId="55161" builtinId="9" hidden="1"/>
    <cellStyle name="Followed Hyperlink" xfId="55162" builtinId="9" hidden="1"/>
    <cellStyle name="Followed Hyperlink" xfId="55163" builtinId="9" hidden="1"/>
    <cellStyle name="Followed Hyperlink" xfId="55164" builtinId="9" hidden="1"/>
    <cellStyle name="Followed Hyperlink" xfId="55165" builtinId="9" hidden="1"/>
    <cellStyle name="Followed Hyperlink" xfId="55166" builtinId="9" hidden="1"/>
    <cellStyle name="Followed Hyperlink" xfId="55167" builtinId="9" hidden="1"/>
    <cellStyle name="Followed Hyperlink" xfId="55168" builtinId="9" hidden="1"/>
    <cellStyle name="Followed Hyperlink" xfId="55169" builtinId="9" hidden="1"/>
    <cellStyle name="Followed Hyperlink" xfId="55170" builtinId="9" hidden="1"/>
    <cellStyle name="Followed Hyperlink" xfId="55171" builtinId="9" hidden="1"/>
    <cellStyle name="Followed Hyperlink" xfId="55172" builtinId="9" hidden="1"/>
    <cellStyle name="Followed Hyperlink" xfId="55173" builtinId="9" hidden="1"/>
    <cellStyle name="Followed Hyperlink" xfId="55174" builtinId="9" hidden="1"/>
    <cellStyle name="Followed Hyperlink" xfId="55175" builtinId="9" hidden="1"/>
    <cellStyle name="Followed Hyperlink" xfId="55176" builtinId="9" hidden="1"/>
    <cellStyle name="Followed Hyperlink" xfId="55177" builtinId="9" hidden="1"/>
    <cellStyle name="Followed Hyperlink" xfId="55178" builtinId="9" hidden="1"/>
    <cellStyle name="Followed Hyperlink" xfId="55179" builtinId="9" hidden="1"/>
    <cellStyle name="Followed Hyperlink" xfId="55180" builtinId="9" hidden="1"/>
    <cellStyle name="Followed Hyperlink" xfId="55181" builtinId="9" hidden="1"/>
    <cellStyle name="Followed Hyperlink" xfId="55182" builtinId="9" hidden="1"/>
    <cellStyle name="Followed Hyperlink" xfId="55183" builtinId="9" hidden="1"/>
    <cellStyle name="Followed Hyperlink" xfId="55184" builtinId="9" hidden="1"/>
    <cellStyle name="Followed Hyperlink" xfId="55185" builtinId="9" hidden="1"/>
    <cellStyle name="Followed Hyperlink" xfId="55186" builtinId="9" hidden="1"/>
    <cellStyle name="Followed Hyperlink" xfId="55187" builtinId="9" hidden="1"/>
    <cellStyle name="Followed Hyperlink" xfId="55188" builtinId="9" hidden="1"/>
    <cellStyle name="Followed Hyperlink" xfId="55189" builtinId="9" hidden="1"/>
    <cellStyle name="Followed Hyperlink" xfId="55190" builtinId="9" hidden="1"/>
    <cellStyle name="Followed Hyperlink" xfId="55191" builtinId="9" hidden="1"/>
    <cellStyle name="Followed Hyperlink" xfId="55192" builtinId="9" hidden="1"/>
    <cellStyle name="Followed Hyperlink" xfId="55193" builtinId="9" hidden="1"/>
    <cellStyle name="Followed Hyperlink" xfId="55194" builtinId="9" hidden="1"/>
    <cellStyle name="Followed Hyperlink" xfId="55195" builtinId="9" hidden="1"/>
    <cellStyle name="Followed Hyperlink" xfId="55196" builtinId="9" hidden="1"/>
    <cellStyle name="Followed Hyperlink" xfId="55197" builtinId="9" hidden="1"/>
    <cellStyle name="Followed Hyperlink" xfId="55198" builtinId="9" hidden="1"/>
    <cellStyle name="Followed Hyperlink" xfId="55199" builtinId="9" hidden="1"/>
    <cellStyle name="Followed Hyperlink" xfId="55200" builtinId="9" hidden="1"/>
    <cellStyle name="Followed Hyperlink" xfId="55201" builtinId="9" hidden="1"/>
    <cellStyle name="Followed Hyperlink" xfId="55202" builtinId="9" hidden="1"/>
    <cellStyle name="Followed Hyperlink" xfId="55203" builtinId="9" hidden="1"/>
    <cellStyle name="Followed Hyperlink" xfId="55204" builtinId="9" hidden="1"/>
    <cellStyle name="Followed Hyperlink" xfId="55205" builtinId="9" hidden="1"/>
    <cellStyle name="Followed Hyperlink" xfId="55206" builtinId="9" hidden="1"/>
    <cellStyle name="Followed Hyperlink" xfId="55207" builtinId="9" hidden="1"/>
    <cellStyle name="Followed Hyperlink" xfId="55208" builtinId="9" hidden="1"/>
    <cellStyle name="Followed Hyperlink" xfId="55209" builtinId="9" hidden="1"/>
    <cellStyle name="Followed Hyperlink" xfId="55210" builtinId="9" hidden="1"/>
    <cellStyle name="Followed Hyperlink" xfId="55211" builtinId="9" hidden="1"/>
    <cellStyle name="Followed Hyperlink" xfId="55212" builtinId="9" hidden="1"/>
    <cellStyle name="Followed Hyperlink" xfId="55213" builtinId="9" hidden="1"/>
    <cellStyle name="Followed Hyperlink" xfId="55214" builtinId="9" hidden="1"/>
    <cellStyle name="Followed Hyperlink" xfId="55215" builtinId="9" hidden="1"/>
    <cellStyle name="Followed Hyperlink" xfId="55216" builtinId="9" hidden="1"/>
    <cellStyle name="Followed Hyperlink" xfId="55217" builtinId="9" hidden="1"/>
    <cellStyle name="Followed Hyperlink" xfId="55218" builtinId="9" hidden="1"/>
    <cellStyle name="Followed Hyperlink" xfId="55219" builtinId="9" hidden="1"/>
    <cellStyle name="Followed Hyperlink" xfId="55220" builtinId="9" hidden="1"/>
    <cellStyle name="Followed Hyperlink" xfId="55221" builtinId="9" hidden="1"/>
    <cellStyle name="Followed Hyperlink" xfId="55222" builtinId="9" hidden="1"/>
    <cellStyle name="Followed Hyperlink" xfId="55223" builtinId="9" hidden="1"/>
    <cellStyle name="Followed Hyperlink" xfId="55224" builtinId="9" hidden="1"/>
    <cellStyle name="Followed Hyperlink" xfId="55225" builtinId="9" hidden="1"/>
    <cellStyle name="Followed Hyperlink" xfId="55226" builtinId="9" hidden="1"/>
    <cellStyle name="Followed Hyperlink" xfId="55227" builtinId="9" hidden="1"/>
    <cellStyle name="Followed Hyperlink" xfId="55228" builtinId="9" hidden="1"/>
    <cellStyle name="Followed Hyperlink" xfId="55229" builtinId="9" hidden="1"/>
    <cellStyle name="Followed Hyperlink" xfId="55230" builtinId="9" hidden="1"/>
    <cellStyle name="Followed Hyperlink" xfId="55231" builtinId="9" hidden="1"/>
    <cellStyle name="Followed Hyperlink" xfId="55232" builtinId="9" hidden="1"/>
    <cellStyle name="Followed Hyperlink" xfId="55233" builtinId="9" hidden="1"/>
    <cellStyle name="Followed Hyperlink" xfId="55234" builtinId="9" hidden="1"/>
    <cellStyle name="Followed Hyperlink" xfId="55235" builtinId="9" hidden="1"/>
    <cellStyle name="Followed Hyperlink" xfId="55236" builtinId="9" hidden="1"/>
    <cellStyle name="Followed Hyperlink" xfId="55237" builtinId="9" hidden="1"/>
    <cellStyle name="Followed Hyperlink" xfId="55238" builtinId="9" hidden="1"/>
    <cellStyle name="Followed Hyperlink" xfId="55239" builtinId="9" hidden="1"/>
    <cellStyle name="Followed Hyperlink" xfId="55240" builtinId="9" hidden="1"/>
    <cellStyle name="Followed Hyperlink" xfId="55241" builtinId="9" hidden="1"/>
    <cellStyle name="Followed Hyperlink" xfId="55242" builtinId="9" hidden="1"/>
    <cellStyle name="Followed Hyperlink" xfId="55243" builtinId="9" hidden="1"/>
    <cellStyle name="Followed Hyperlink" xfId="55244" builtinId="9" hidden="1"/>
    <cellStyle name="Followed Hyperlink" xfId="55245" builtinId="9" hidden="1"/>
    <cellStyle name="Followed Hyperlink" xfId="55246" builtinId="9" hidden="1"/>
    <cellStyle name="Followed Hyperlink" xfId="55247" builtinId="9" hidden="1"/>
    <cellStyle name="Followed Hyperlink" xfId="55248" builtinId="9" hidden="1"/>
    <cellStyle name="Followed Hyperlink" xfId="55249" builtinId="9" hidden="1"/>
    <cellStyle name="Followed Hyperlink" xfId="55250" builtinId="9" hidden="1"/>
    <cellStyle name="Followed Hyperlink" xfId="55251" builtinId="9" hidden="1"/>
    <cellStyle name="Followed Hyperlink" xfId="55252" builtinId="9" hidden="1"/>
    <cellStyle name="Followed Hyperlink" xfId="55253" builtinId="9" hidden="1"/>
    <cellStyle name="Followed Hyperlink" xfId="55254" builtinId="9" hidden="1"/>
    <cellStyle name="Followed Hyperlink" xfId="55255" builtinId="9" hidden="1"/>
    <cellStyle name="Followed Hyperlink" xfId="55256" builtinId="9" hidden="1"/>
    <cellStyle name="Followed Hyperlink" xfId="55257" builtinId="9" hidden="1"/>
    <cellStyle name="Followed Hyperlink" xfId="55258" builtinId="9" hidden="1"/>
    <cellStyle name="Followed Hyperlink" xfId="51104" builtinId="9" hidden="1"/>
    <cellStyle name="Followed Hyperlink" xfId="55081" builtinId="9" hidden="1"/>
    <cellStyle name="Followed Hyperlink" xfId="55084" builtinId="9" hidden="1"/>
    <cellStyle name="Followed Hyperlink" xfId="51107" builtinId="9" hidden="1"/>
    <cellStyle name="Followed Hyperlink" xfId="51769" builtinId="9" hidden="1"/>
    <cellStyle name="Followed Hyperlink" xfId="55088" builtinId="9" hidden="1"/>
    <cellStyle name="Followed Hyperlink" xfId="51102" builtinId="9" hidden="1"/>
    <cellStyle name="Followed Hyperlink" xfId="55090" builtinId="9" hidden="1"/>
    <cellStyle name="Followed Hyperlink" xfId="55091" builtinId="9" hidden="1"/>
    <cellStyle name="Followed Hyperlink" xfId="55085" builtinId="9" hidden="1"/>
    <cellStyle name="Followed Hyperlink" xfId="55082" builtinId="9" hidden="1"/>
    <cellStyle name="Followed Hyperlink" xfId="55087" builtinId="9" hidden="1"/>
    <cellStyle name="Followed Hyperlink" xfId="55112" builtinId="9" hidden="1"/>
    <cellStyle name="Followed Hyperlink" xfId="55105" builtinId="9" hidden="1"/>
    <cellStyle name="Followed Hyperlink" xfId="55098" builtinId="9" hidden="1"/>
    <cellStyle name="Followed Hyperlink" xfId="55114" builtinId="9" hidden="1"/>
    <cellStyle name="Followed Hyperlink" xfId="55103" builtinId="9" hidden="1"/>
    <cellStyle name="Followed Hyperlink" xfId="55086" builtinId="9" hidden="1"/>
    <cellStyle name="Followed Hyperlink" xfId="55100" builtinId="9" hidden="1"/>
    <cellStyle name="Followed Hyperlink" xfId="51100" builtinId="9" hidden="1"/>
    <cellStyle name="Followed Hyperlink" xfId="55109" builtinId="9" hidden="1"/>
    <cellStyle name="Followed Hyperlink" xfId="55102" builtinId="9" hidden="1"/>
    <cellStyle name="Followed Hyperlink" xfId="51771" builtinId="9" hidden="1"/>
    <cellStyle name="Followed Hyperlink" xfId="55107" builtinId="9" hidden="1"/>
    <cellStyle name="Followed Hyperlink" xfId="55104" builtinId="9" hidden="1"/>
    <cellStyle name="Followed Hyperlink" xfId="55097" builtinId="9" hidden="1"/>
    <cellStyle name="Followed Hyperlink" xfId="55113" builtinId="9" hidden="1"/>
    <cellStyle name="Followed Hyperlink" xfId="55106" builtinId="9" hidden="1"/>
    <cellStyle name="Followed Hyperlink" xfId="55096" builtinId="9" hidden="1"/>
    <cellStyle name="Followed Hyperlink" xfId="55108" builtinId="9" hidden="1"/>
    <cellStyle name="Followed Hyperlink" xfId="55101" builtinId="9" hidden="1"/>
    <cellStyle name="Followed Hyperlink" xfId="55095" builtinId="9" hidden="1"/>
    <cellStyle name="Followed Hyperlink" xfId="55110" builtinId="9" hidden="1"/>
    <cellStyle name="Followed Hyperlink" xfId="55099" builtinId="9" hidden="1"/>
    <cellStyle name="Followed Hyperlink" xfId="55111" builtinId="9" hidden="1"/>
    <cellStyle name="Followed Hyperlink" xfId="55259" builtinId="9" hidden="1"/>
    <cellStyle name="Followed Hyperlink" xfId="55260" builtinId="9" hidden="1"/>
    <cellStyle name="Followed Hyperlink" xfId="55261" builtinId="9" hidden="1"/>
    <cellStyle name="Followed Hyperlink" xfId="55262" builtinId="9" hidden="1"/>
    <cellStyle name="Followed Hyperlink" xfId="55263" builtinId="9" hidden="1"/>
    <cellStyle name="Followed Hyperlink" xfId="55264" builtinId="9" hidden="1"/>
    <cellStyle name="Followed Hyperlink" xfId="55265" builtinId="9" hidden="1"/>
    <cellStyle name="Followed Hyperlink" xfId="55266" builtinId="9" hidden="1"/>
    <cellStyle name="Followed Hyperlink" xfId="55267" builtinId="9" hidden="1"/>
    <cellStyle name="Followed Hyperlink" xfId="55268" builtinId="9" hidden="1"/>
    <cellStyle name="Followed Hyperlink" xfId="55269" builtinId="9" hidden="1"/>
    <cellStyle name="Followed Hyperlink" xfId="55270" builtinId="9" hidden="1"/>
    <cellStyle name="Followed Hyperlink" xfId="55271" builtinId="9" hidden="1"/>
    <cellStyle name="Followed Hyperlink" xfId="55272" builtinId="9" hidden="1"/>
    <cellStyle name="Followed Hyperlink" xfId="55273" builtinId="9" hidden="1"/>
    <cellStyle name="Followed Hyperlink" xfId="55274" builtinId="9" hidden="1"/>
    <cellStyle name="Followed Hyperlink" xfId="55275" builtinId="9" hidden="1"/>
    <cellStyle name="Followed Hyperlink" xfId="55276" builtinId="9" hidden="1"/>
    <cellStyle name="Followed Hyperlink" xfId="55277" builtinId="9" hidden="1"/>
    <cellStyle name="Followed Hyperlink" xfId="55278" builtinId="9" hidden="1"/>
    <cellStyle name="Followed Hyperlink" xfId="55279" builtinId="9" hidden="1"/>
    <cellStyle name="Followed Hyperlink" xfId="55280" builtinId="9" hidden="1"/>
    <cellStyle name="Followed Hyperlink" xfId="55282" builtinId="9" hidden="1"/>
    <cellStyle name="Followed Hyperlink" xfId="55283" builtinId="9" hidden="1"/>
    <cellStyle name="Followed Hyperlink" xfId="55284" builtinId="9" hidden="1"/>
    <cellStyle name="Followed Hyperlink" xfId="55285" builtinId="9" hidden="1"/>
    <cellStyle name="Followed Hyperlink" xfId="55286" builtinId="9" hidden="1"/>
    <cellStyle name="Followed Hyperlink" xfId="55287" builtinId="9" hidden="1"/>
    <cellStyle name="Followed Hyperlink" xfId="55288" builtinId="9" hidden="1"/>
    <cellStyle name="Followed Hyperlink" xfId="55289" builtinId="9" hidden="1"/>
    <cellStyle name="Followed Hyperlink" xfId="55290" builtinId="9" hidden="1"/>
    <cellStyle name="Followed Hyperlink" xfId="55291" builtinId="9" hidden="1"/>
    <cellStyle name="Followed Hyperlink" xfId="55292" builtinId="9" hidden="1"/>
    <cellStyle name="Followed Hyperlink" xfId="55293" builtinId="9" hidden="1"/>
    <cellStyle name="Followed Hyperlink" xfId="55294" builtinId="9" hidden="1"/>
    <cellStyle name="Followed Hyperlink" xfId="55295" builtinId="9" hidden="1"/>
    <cellStyle name="Followed Hyperlink" xfId="55330" builtinId="9" hidden="1"/>
    <cellStyle name="Followed Hyperlink" xfId="55329" builtinId="9" hidden="1"/>
    <cellStyle name="Followed Hyperlink" xfId="55092" builtinId="9" hidden="1"/>
    <cellStyle name="Followed Hyperlink" xfId="55093" builtinId="9" hidden="1"/>
    <cellStyle name="Followed Hyperlink" xfId="55304" builtinId="9" hidden="1"/>
    <cellStyle name="Followed Hyperlink" xfId="55302" builtinId="9" hidden="1"/>
    <cellStyle name="Followed Hyperlink" xfId="55281" builtinId="9" hidden="1"/>
    <cellStyle name="Followed Hyperlink" xfId="55299" builtinId="9" hidden="1"/>
    <cellStyle name="Followed Hyperlink" xfId="55298" builtinId="9" hidden="1"/>
    <cellStyle name="Followed Hyperlink" xfId="55297" builtinId="9" hidden="1"/>
    <cellStyle name="Followed Hyperlink" xfId="55296" builtinId="9" hidden="1"/>
    <cellStyle name="Followed Hyperlink" xfId="55300" builtinId="9" hidden="1"/>
    <cellStyle name="Followed Hyperlink" xfId="55306" builtinId="9" hidden="1"/>
    <cellStyle name="Followed Hyperlink" xfId="55305" builtinId="9" hidden="1"/>
    <cellStyle name="Followed Hyperlink" xfId="55303" builtinId="9" hidden="1"/>
    <cellStyle name="Followed Hyperlink" xfId="55301" builtinId="9" hidden="1"/>
    <cellStyle name="Followed Hyperlink" xfId="55325" builtinId="9" hidden="1"/>
    <cellStyle name="Followed Hyperlink" xfId="55321" builtinId="9" hidden="1"/>
    <cellStyle name="Followed Hyperlink" xfId="55317" builtinId="9" hidden="1"/>
    <cellStyle name="Followed Hyperlink" xfId="55313" builtinId="9" hidden="1"/>
    <cellStyle name="Followed Hyperlink" xfId="55309" builtinId="9" hidden="1"/>
    <cellStyle name="Followed Hyperlink" xfId="55089" builtinId="9" hidden="1"/>
    <cellStyle name="Followed Hyperlink" xfId="55328" builtinId="9" hidden="1"/>
    <cellStyle name="Followed Hyperlink" xfId="55324" builtinId="9" hidden="1"/>
    <cellStyle name="Followed Hyperlink" xfId="55320" builtinId="9" hidden="1"/>
    <cellStyle name="Followed Hyperlink" xfId="55316" builtinId="9" hidden="1"/>
    <cellStyle name="Followed Hyperlink" xfId="55312" builtinId="9" hidden="1"/>
    <cellStyle name="Followed Hyperlink" xfId="55308" builtinId="9" hidden="1"/>
    <cellStyle name="Followed Hyperlink" xfId="55327" builtinId="9" hidden="1"/>
    <cellStyle name="Followed Hyperlink" xfId="55323" builtinId="9" hidden="1"/>
    <cellStyle name="Followed Hyperlink" xfId="55319" builtinId="9" hidden="1"/>
    <cellStyle name="Followed Hyperlink" xfId="55315" builtinId="9" hidden="1"/>
    <cellStyle name="Followed Hyperlink" xfId="55311" builtinId="9" hidden="1"/>
    <cellStyle name="Followed Hyperlink" xfId="55331" builtinId="9" hidden="1"/>
    <cellStyle name="Followed Hyperlink" xfId="55083" builtinId="9" hidden="1"/>
    <cellStyle name="Followed Hyperlink" xfId="55326" builtinId="9" hidden="1"/>
    <cellStyle name="Followed Hyperlink" xfId="55322" builtinId="9" hidden="1"/>
    <cellStyle name="Followed Hyperlink" xfId="55318" builtinId="9" hidden="1"/>
    <cellStyle name="Followed Hyperlink" xfId="55314" builtinId="9" hidden="1"/>
    <cellStyle name="Followed Hyperlink" xfId="55310" builtinId="9" hidden="1"/>
    <cellStyle name="Followed Hyperlink" xfId="55307" builtinId="9" hidden="1"/>
    <cellStyle name="Followed Hyperlink" xfId="55332" builtinId="9" hidden="1"/>
    <cellStyle name="Followed Hyperlink" xfId="55333" builtinId="9" hidden="1"/>
    <cellStyle name="Followed Hyperlink" xfId="55334" builtinId="9" hidden="1"/>
    <cellStyle name="Followed Hyperlink" xfId="55335" builtinId="9" hidden="1"/>
    <cellStyle name="Followed Hyperlink" xfId="55336" builtinId="9" hidden="1"/>
    <cellStyle name="Followed Hyperlink" xfId="55337" builtinId="9" hidden="1"/>
    <cellStyle name="Followed Hyperlink" xfId="55338" builtinId="9" hidden="1"/>
    <cellStyle name="Followed Hyperlink" xfId="55339" builtinId="9" hidden="1"/>
    <cellStyle name="Followed Hyperlink" xfId="55340" builtinId="9" hidden="1"/>
    <cellStyle name="Followed Hyperlink" xfId="55341" builtinId="9" hidden="1"/>
    <cellStyle name="Followed Hyperlink" xfId="55342" builtinId="9" hidden="1"/>
    <cellStyle name="Followed Hyperlink" xfId="55343" builtinId="9" hidden="1"/>
    <cellStyle name="Followed Hyperlink" xfId="55344" builtinId="9" hidden="1"/>
    <cellStyle name="Followed Hyperlink" xfId="55345" builtinId="9" hidden="1"/>
    <cellStyle name="Followed Hyperlink" xfId="55346" builtinId="9" hidden="1"/>
    <cellStyle name="Followed Hyperlink" xfId="55347" builtinId="9" hidden="1"/>
    <cellStyle name="Followed Hyperlink" xfId="55348" builtinId="9" hidden="1"/>
    <cellStyle name="Followed Hyperlink" xfId="55349" builtinId="9" hidden="1"/>
    <cellStyle name="Followed Hyperlink" xfId="55350" builtinId="9" hidden="1"/>
    <cellStyle name="Followed Hyperlink" xfId="55351" builtinId="9" hidden="1"/>
    <cellStyle name="Followed Hyperlink" xfId="55352" builtinId="9" hidden="1"/>
    <cellStyle name="Followed Hyperlink" xfId="55353" builtinId="9" hidden="1"/>
    <cellStyle name="Followed Hyperlink" xfId="55354" builtinId="9" hidden="1"/>
    <cellStyle name="Followed Hyperlink" xfId="55355" builtinId="9" hidden="1"/>
    <cellStyle name="Followed Hyperlink" xfId="55356" builtinId="9" hidden="1"/>
    <cellStyle name="Followed Hyperlink" xfId="55357" builtinId="9" hidden="1"/>
    <cellStyle name="Followed Hyperlink" xfId="55358" builtinId="9" hidden="1"/>
    <cellStyle name="Followed Hyperlink" xfId="55359" builtinId="9" hidden="1"/>
    <cellStyle name="Followed Hyperlink" xfId="55360" builtinId="9" hidden="1"/>
    <cellStyle name="Followed Hyperlink" xfId="55361" builtinId="9" hidden="1"/>
    <cellStyle name="Followed Hyperlink" xfId="55362" builtinId="9" hidden="1"/>
    <cellStyle name="Followed Hyperlink" xfId="55365" builtinId="9" hidden="1"/>
    <cellStyle name="Followed Hyperlink" xfId="55366" builtinId="9" hidden="1"/>
    <cellStyle name="Followed Hyperlink" xfId="55367" builtinId="9" hidden="1"/>
    <cellStyle name="Followed Hyperlink" xfId="55368" builtinId="9" hidden="1"/>
    <cellStyle name="Followed Hyperlink" xfId="55369" builtinId="9" hidden="1"/>
    <cellStyle name="Followed Hyperlink" xfId="55370" builtinId="9" hidden="1"/>
    <cellStyle name="Followed Hyperlink" xfId="55371" builtinId="9" hidden="1"/>
    <cellStyle name="Followed Hyperlink" xfId="55372" builtinId="9" hidden="1"/>
    <cellStyle name="Followed Hyperlink" xfId="55373" builtinId="9" hidden="1"/>
    <cellStyle name="Followed Hyperlink" xfId="55374" builtinId="9" hidden="1"/>
    <cellStyle name="Followed Hyperlink" xfId="55375" builtinId="9" hidden="1"/>
    <cellStyle name="Followed Hyperlink" xfId="55376" builtinId="9" hidden="1"/>
    <cellStyle name="Followed Hyperlink" xfId="55377" builtinId="9" hidden="1"/>
    <cellStyle name="Followed Hyperlink" xfId="55378" builtinId="9" hidden="1"/>
    <cellStyle name="Followed Hyperlink" xfId="55379" builtinId="9" hidden="1"/>
    <cellStyle name="Followed Hyperlink" xfId="55380" builtinId="9" hidden="1"/>
    <cellStyle name="Followed Hyperlink" xfId="55381" builtinId="9" hidden="1"/>
    <cellStyle name="Followed Hyperlink" xfId="55382" builtinId="9" hidden="1"/>
    <cellStyle name="Followed Hyperlink" xfId="55383" builtinId="9" hidden="1"/>
    <cellStyle name="Followed Hyperlink" xfId="55384" builtinId="9" hidden="1"/>
    <cellStyle name="Followed Hyperlink" xfId="55385" builtinId="9" hidden="1"/>
    <cellStyle name="Followed Hyperlink" xfId="55386" builtinId="9" hidden="1"/>
    <cellStyle name="Followed Hyperlink" xfId="55387" builtinId="9" hidden="1"/>
    <cellStyle name="Followed Hyperlink" xfId="55388" builtinId="9" hidden="1"/>
    <cellStyle name="Followed Hyperlink" xfId="55389" builtinId="9" hidden="1"/>
    <cellStyle name="Followed Hyperlink" xfId="55390" builtinId="9" hidden="1"/>
    <cellStyle name="Followed Hyperlink" xfId="55391" builtinId="9" hidden="1"/>
    <cellStyle name="Followed Hyperlink" xfId="55392" builtinId="9" hidden="1"/>
    <cellStyle name="Followed Hyperlink" xfId="55393" builtinId="9" hidden="1"/>
    <cellStyle name="Followed Hyperlink" xfId="55394" builtinId="9" hidden="1"/>
    <cellStyle name="Followed Hyperlink" xfId="55395" builtinId="9" hidden="1"/>
    <cellStyle name="Followed Hyperlink" xfId="55396" builtinId="9" hidden="1"/>
    <cellStyle name="Followed Hyperlink" xfId="55397" builtinId="9" hidden="1"/>
    <cellStyle name="Followed Hyperlink" xfId="55398" builtinId="9" hidden="1"/>
    <cellStyle name="Followed Hyperlink" xfId="55399" builtinId="9" hidden="1"/>
    <cellStyle name="Followed Hyperlink" xfId="55400" builtinId="9" hidden="1"/>
    <cellStyle name="Followed Hyperlink" xfId="55401" builtinId="9" hidden="1"/>
    <cellStyle name="Followed Hyperlink" xfId="55402" builtinId="9" hidden="1"/>
    <cellStyle name="Followed Hyperlink" xfId="55403" builtinId="9" hidden="1"/>
    <cellStyle name="Followed Hyperlink" xfId="55404" builtinId="9" hidden="1"/>
    <cellStyle name="Followed Hyperlink" xfId="55405" builtinId="9" hidden="1"/>
    <cellStyle name="Followed Hyperlink" xfId="55406" builtinId="9" hidden="1"/>
    <cellStyle name="Followed Hyperlink" xfId="55407" builtinId="9" hidden="1"/>
    <cellStyle name="Followed Hyperlink" xfId="55408" builtinId="9" hidden="1"/>
    <cellStyle name="Followed Hyperlink" xfId="55409" builtinId="9" hidden="1"/>
    <cellStyle name="Followed Hyperlink" xfId="55410" builtinId="9" hidden="1"/>
    <cellStyle name="Followed Hyperlink" xfId="55411" builtinId="9" hidden="1"/>
    <cellStyle name="Followed Hyperlink" xfId="55412" builtinId="9" hidden="1"/>
    <cellStyle name="Followed Hyperlink" xfId="55413" builtinId="9" hidden="1"/>
    <cellStyle name="Followed Hyperlink" xfId="55414" builtinId="9" hidden="1"/>
    <cellStyle name="Followed Hyperlink" xfId="55415" builtinId="9" hidden="1"/>
    <cellStyle name="Followed Hyperlink" xfId="55416" builtinId="9" hidden="1"/>
    <cellStyle name="Followed Hyperlink" xfId="55417" builtinId="9" hidden="1"/>
    <cellStyle name="Followed Hyperlink" xfId="55418" builtinId="9" hidden="1"/>
    <cellStyle name="Followed Hyperlink" xfId="55419" builtinId="9" hidden="1"/>
    <cellStyle name="Followed Hyperlink" xfId="55420" builtinId="9" hidden="1"/>
    <cellStyle name="Followed Hyperlink" xfId="55421" builtinId="9" hidden="1"/>
    <cellStyle name="Followed Hyperlink" xfId="55422" builtinId="9" hidden="1"/>
    <cellStyle name="Followed Hyperlink" xfId="55423" builtinId="9" hidden="1"/>
    <cellStyle name="Followed Hyperlink" xfId="55424" builtinId="9" hidden="1"/>
    <cellStyle name="Followed Hyperlink" xfId="55425" builtinId="9" hidden="1"/>
    <cellStyle name="Followed Hyperlink" xfId="55426" builtinId="9" hidden="1"/>
    <cellStyle name="Followed Hyperlink" xfId="55427" builtinId="9" hidden="1"/>
    <cellStyle name="Followed Hyperlink" xfId="55428" builtinId="9" hidden="1"/>
    <cellStyle name="Followed Hyperlink" xfId="55429" builtinId="9" hidden="1"/>
    <cellStyle name="Followed Hyperlink" xfId="55430" builtinId="9" hidden="1"/>
    <cellStyle name="Followed Hyperlink" xfId="55431" builtinId="9" hidden="1"/>
    <cellStyle name="Followed Hyperlink" xfId="55432" builtinId="9" hidden="1"/>
    <cellStyle name="Followed Hyperlink" xfId="55433" builtinId="9" hidden="1"/>
    <cellStyle name="Followed Hyperlink" xfId="55434" builtinId="9" hidden="1"/>
    <cellStyle name="Followed Hyperlink" xfId="55435" builtinId="9" hidden="1"/>
    <cellStyle name="Followed Hyperlink" xfId="55436" builtinId="9" hidden="1"/>
    <cellStyle name="Followed Hyperlink" xfId="55470" builtinId="9" hidden="1"/>
    <cellStyle name="Followed Hyperlink" xfId="55471" builtinId="9" hidden="1"/>
    <cellStyle name="Followed Hyperlink" xfId="55472" builtinId="9" hidden="1"/>
    <cellStyle name="Followed Hyperlink" xfId="55473" builtinId="9" hidden="1"/>
    <cellStyle name="Followed Hyperlink" xfId="55474" builtinId="9" hidden="1"/>
    <cellStyle name="Followed Hyperlink" xfId="55475" builtinId="9" hidden="1"/>
    <cellStyle name="Followed Hyperlink" xfId="55476" builtinId="9" hidden="1"/>
    <cellStyle name="Followed Hyperlink" xfId="55477" builtinId="9" hidden="1"/>
    <cellStyle name="Followed Hyperlink" xfId="55478" builtinId="9" hidden="1"/>
    <cellStyle name="Followed Hyperlink" xfId="55479" builtinId="9" hidden="1"/>
    <cellStyle name="Followed Hyperlink" xfId="55480" builtinId="9" hidden="1"/>
    <cellStyle name="Followed Hyperlink" xfId="55481" builtinId="9" hidden="1"/>
    <cellStyle name="Followed Hyperlink" xfId="55482" builtinId="9" hidden="1"/>
    <cellStyle name="Followed Hyperlink" xfId="55483" builtinId="9" hidden="1"/>
    <cellStyle name="Followed Hyperlink" xfId="55484" builtinId="9" hidden="1"/>
    <cellStyle name="Followed Hyperlink" xfId="55485" builtinId="9" hidden="1"/>
    <cellStyle name="Followed Hyperlink" xfId="55486" builtinId="9" hidden="1"/>
    <cellStyle name="Followed Hyperlink" xfId="55487" builtinId="9" hidden="1"/>
    <cellStyle name="Followed Hyperlink" xfId="55488" builtinId="9" hidden="1"/>
    <cellStyle name="Followed Hyperlink" xfId="55489" builtinId="9" hidden="1"/>
    <cellStyle name="Followed Hyperlink" xfId="55490" builtinId="9" hidden="1"/>
    <cellStyle name="Followed Hyperlink" xfId="55491" builtinId="9" hidden="1"/>
    <cellStyle name="Followed Hyperlink" xfId="55492" builtinId="9" hidden="1"/>
    <cellStyle name="Followed Hyperlink" xfId="55493" builtinId="9" hidden="1"/>
    <cellStyle name="Followed Hyperlink" xfId="55494" builtinId="9" hidden="1"/>
    <cellStyle name="Followed Hyperlink" xfId="55495" builtinId="9" hidden="1"/>
    <cellStyle name="Followed Hyperlink" xfId="55496" builtinId="9" hidden="1"/>
    <cellStyle name="Followed Hyperlink" xfId="55497" builtinId="9" hidden="1"/>
    <cellStyle name="Followed Hyperlink" xfId="55498" builtinId="9" hidden="1"/>
    <cellStyle name="Followed Hyperlink" xfId="55499" builtinId="9" hidden="1"/>
    <cellStyle name="Followed Hyperlink" xfId="55500" builtinId="9" hidden="1"/>
    <cellStyle name="Followed Hyperlink" xfId="55501" builtinId="9" hidden="1"/>
    <cellStyle name="Followed Hyperlink" xfId="55502" builtinId="9" hidden="1"/>
    <cellStyle name="Followed Hyperlink" xfId="55503" builtinId="9" hidden="1"/>
    <cellStyle name="Followed Hyperlink" xfId="55504" builtinId="9" hidden="1"/>
    <cellStyle name="Followed Hyperlink" xfId="55505" builtinId="9" hidden="1"/>
    <cellStyle name="Followed Hyperlink" xfId="55506" builtinId="9" hidden="1"/>
    <cellStyle name="Followed Hyperlink" xfId="55507" builtinId="9" hidden="1"/>
    <cellStyle name="Followed Hyperlink" xfId="55508" builtinId="9" hidden="1"/>
    <cellStyle name="Followed Hyperlink" xfId="55509" builtinId="9" hidden="1"/>
    <cellStyle name="Followed Hyperlink" xfId="55510" builtinId="9" hidden="1"/>
    <cellStyle name="Followed Hyperlink" xfId="55511" builtinId="9" hidden="1"/>
    <cellStyle name="Followed Hyperlink" xfId="55512" builtinId="9" hidden="1"/>
    <cellStyle name="Followed Hyperlink" xfId="55513" builtinId="9" hidden="1"/>
    <cellStyle name="Followed Hyperlink" xfId="55514" builtinId="9" hidden="1"/>
    <cellStyle name="Followed Hyperlink" xfId="55515" builtinId="9" hidden="1"/>
    <cellStyle name="Followed Hyperlink" xfId="55516" builtinId="9" hidden="1"/>
    <cellStyle name="Followed Hyperlink" xfId="55517" builtinId="9" hidden="1"/>
    <cellStyle name="Followed Hyperlink" xfId="55518" builtinId="9" hidden="1"/>
    <cellStyle name="Followed Hyperlink" xfId="55519" builtinId="9" hidden="1"/>
    <cellStyle name="Followed Hyperlink" xfId="55520" builtinId="9" hidden="1"/>
    <cellStyle name="Followed Hyperlink" xfId="55521" builtinId="9" hidden="1"/>
    <cellStyle name="Followed Hyperlink" xfId="55522" builtinId="9" hidden="1"/>
    <cellStyle name="Followed Hyperlink" xfId="55523" builtinId="9" hidden="1"/>
    <cellStyle name="Followed Hyperlink" xfId="55524" builtinId="9" hidden="1"/>
    <cellStyle name="Followed Hyperlink" xfId="55525" builtinId="9" hidden="1"/>
    <cellStyle name="Followed Hyperlink" xfId="55526" builtinId="9" hidden="1"/>
    <cellStyle name="Followed Hyperlink" xfId="55527" builtinId="9" hidden="1"/>
    <cellStyle name="Followed Hyperlink" xfId="55528" builtinId="9" hidden="1"/>
    <cellStyle name="Followed Hyperlink" xfId="55529" builtinId="9" hidden="1"/>
    <cellStyle name="Followed Hyperlink" xfId="55530" builtinId="9" hidden="1"/>
    <cellStyle name="Followed Hyperlink" xfId="55531" builtinId="9" hidden="1"/>
    <cellStyle name="Followed Hyperlink" xfId="55532" builtinId="9" hidden="1"/>
    <cellStyle name="Followed Hyperlink" xfId="55533" builtinId="9" hidden="1"/>
    <cellStyle name="Followed Hyperlink" xfId="55534" builtinId="9" hidden="1"/>
    <cellStyle name="Followed Hyperlink" xfId="55535" builtinId="9" hidden="1"/>
    <cellStyle name="Followed Hyperlink" xfId="55536" builtinId="9" hidden="1"/>
    <cellStyle name="Followed Hyperlink" xfId="55537" builtinId="9" hidden="1"/>
    <cellStyle name="Followed Hyperlink" xfId="55538" builtinId="9" hidden="1"/>
    <cellStyle name="Followed Hyperlink" xfId="55539" builtinId="9" hidden="1"/>
    <cellStyle name="Followed Hyperlink" xfId="55540" builtinId="9" hidden="1"/>
    <cellStyle name="Followed Hyperlink" xfId="55541" builtinId="9" hidden="1"/>
    <cellStyle name="Followed Hyperlink" xfId="55442" builtinId="9" hidden="1"/>
    <cellStyle name="Followed Hyperlink" xfId="55447" builtinId="9" hidden="1"/>
    <cellStyle name="Followed Hyperlink" xfId="55439" builtinId="9" hidden="1"/>
    <cellStyle name="Followed Hyperlink" xfId="55448" builtinId="9" hidden="1"/>
    <cellStyle name="Followed Hyperlink" xfId="55438" builtinId="9" hidden="1"/>
    <cellStyle name="Followed Hyperlink" xfId="55445" builtinId="9" hidden="1"/>
    <cellStyle name="Followed Hyperlink" xfId="55364" builtinId="9" hidden="1"/>
    <cellStyle name="Followed Hyperlink" xfId="55444" builtinId="9" hidden="1"/>
    <cellStyle name="Followed Hyperlink" xfId="55437" builtinId="9" hidden="1"/>
    <cellStyle name="Followed Hyperlink" xfId="55443" builtinId="9" hidden="1"/>
    <cellStyle name="Followed Hyperlink" xfId="55466" builtinId="9" hidden="1"/>
    <cellStyle name="Followed Hyperlink" xfId="55446" builtinId="9" hidden="1"/>
    <cellStyle name="Followed Hyperlink" xfId="55441" builtinId="9" hidden="1"/>
    <cellStyle name="Followed Hyperlink" xfId="55440" builtinId="9" hidden="1"/>
    <cellStyle name="Followed Hyperlink" xfId="55449" builtinId="9" hidden="1"/>
    <cellStyle name="Followed Hyperlink" xfId="55463" builtinId="9" hidden="1"/>
    <cellStyle name="Followed Hyperlink" xfId="55461" builtinId="9" hidden="1"/>
    <cellStyle name="Followed Hyperlink" xfId="55454" builtinId="9" hidden="1"/>
    <cellStyle name="Followed Hyperlink" xfId="55469" builtinId="9" hidden="1"/>
    <cellStyle name="Followed Hyperlink" xfId="55459" builtinId="9" hidden="1"/>
    <cellStyle name="Followed Hyperlink" xfId="55544" builtinId="9" hidden="1"/>
    <cellStyle name="Followed Hyperlink" xfId="55452" builtinId="9" hidden="1"/>
    <cellStyle name="Followed Hyperlink" xfId="55467" builtinId="9" hidden="1"/>
    <cellStyle name="Followed Hyperlink" xfId="55464" builtinId="9" hidden="1"/>
    <cellStyle name="Followed Hyperlink" xfId="55458" builtinId="9" hidden="1"/>
    <cellStyle name="Followed Hyperlink" xfId="55363" builtinId="9" hidden="1"/>
    <cellStyle name="Followed Hyperlink" xfId="55543" builtinId="9" hidden="1"/>
    <cellStyle name="Followed Hyperlink" xfId="55456" builtinId="9" hidden="1"/>
    <cellStyle name="Followed Hyperlink" xfId="55453" builtinId="9" hidden="1"/>
    <cellStyle name="Followed Hyperlink" xfId="55468" builtinId="9" hidden="1"/>
    <cellStyle name="Followed Hyperlink" xfId="55462" builtinId="9" hidden="1"/>
    <cellStyle name="Followed Hyperlink" xfId="55451" builtinId="9" hidden="1"/>
    <cellStyle name="Followed Hyperlink" xfId="55542" builtinId="9" hidden="1"/>
    <cellStyle name="Followed Hyperlink" xfId="55460" builtinId="9" hidden="1"/>
    <cellStyle name="Followed Hyperlink" xfId="55457" builtinId="9" hidden="1"/>
    <cellStyle name="Followed Hyperlink" xfId="55450" builtinId="9" hidden="1"/>
    <cellStyle name="Followed Hyperlink" xfId="55465" builtinId="9" hidden="1"/>
    <cellStyle name="Followed Hyperlink" xfId="55455" builtinId="9" hidden="1"/>
    <cellStyle name="Followed Hyperlink" xfId="55545" builtinId="9" hidden="1"/>
    <cellStyle name="Followed Hyperlink" xfId="55546" builtinId="9" hidden="1"/>
    <cellStyle name="Followed Hyperlink" xfId="55547" builtinId="9" hidden="1"/>
    <cellStyle name="Followed Hyperlink" xfId="55548" builtinId="9" hidden="1"/>
    <cellStyle name="Followed Hyperlink" xfId="55549" builtinId="9" hidden="1"/>
    <cellStyle name="Followed Hyperlink" xfId="55550" builtinId="9" hidden="1"/>
    <cellStyle name="Followed Hyperlink" xfId="55551" builtinId="9" hidden="1"/>
    <cellStyle name="Followed Hyperlink" xfId="55552" builtinId="9" hidden="1"/>
    <cellStyle name="Followed Hyperlink" xfId="55553" builtinId="9" hidden="1"/>
    <cellStyle name="Followed Hyperlink" xfId="55554" builtinId="9" hidden="1"/>
    <cellStyle name="Followed Hyperlink" xfId="55555" builtinId="9" hidden="1"/>
    <cellStyle name="Followed Hyperlink" xfId="55556" builtinId="9" hidden="1"/>
    <cellStyle name="Followed Hyperlink" xfId="55557" builtinId="9" hidden="1"/>
    <cellStyle name="Followed Hyperlink" xfId="55558" builtinId="9" hidden="1"/>
    <cellStyle name="Followed Hyperlink" xfId="55559" builtinId="9" hidden="1"/>
    <cellStyle name="Followed Hyperlink" xfId="55560" builtinId="9" hidden="1"/>
    <cellStyle name="Followed Hyperlink" xfId="55561" builtinId="9" hidden="1"/>
    <cellStyle name="Followed Hyperlink" xfId="55562" builtinId="9" hidden="1"/>
    <cellStyle name="Followed Hyperlink" xfId="55563" builtinId="9" hidden="1"/>
    <cellStyle name="Followed Hyperlink" xfId="55564" builtinId="9" hidden="1"/>
    <cellStyle name="Followed Hyperlink" xfId="55565" builtinId="9" hidden="1"/>
    <cellStyle name="Followed Hyperlink" xfId="55566" builtinId="9" hidden="1"/>
    <cellStyle name="Followed Hyperlink" xfId="55567" builtinId="9" hidden="1"/>
    <cellStyle name="Followed Hyperlink" xfId="55568" builtinId="9" hidden="1"/>
    <cellStyle name="Followed Hyperlink" xfId="55569" builtinId="9" hidden="1"/>
    <cellStyle name="Followed Hyperlink" xfId="55570" builtinId="9" hidden="1"/>
    <cellStyle name="Followed Hyperlink" xfId="55571" builtinId="9" hidden="1"/>
    <cellStyle name="Followed Hyperlink" xfId="55572" builtinId="9" hidden="1"/>
    <cellStyle name="Followed Hyperlink" xfId="55573" builtinId="9" hidden="1"/>
    <cellStyle name="Followed Hyperlink" xfId="55574" builtinId="9" hidden="1"/>
    <cellStyle name="Followed Hyperlink" xfId="55575" builtinId="9" hidden="1"/>
    <cellStyle name="Followed Hyperlink" xfId="55576" builtinId="9" hidden="1"/>
    <cellStyle name="Followed Hyperlink" xfId="55577" builtinId="9" hidden="1"/>
    <cellStyle name="Followed Hyperlink" xfId="55578" builtinId="9" hidden="1"/>
    <cellStyle name="Followed Hyperlink" xfId="55583" builtinId="9" hidden="1"/>
    <cellStyle name="Followed Hyperlink" xfId="55584" builtinId="9" hidden="1"/>
    <cellStyle name="Followed Hyperlink" xfId="55585" builtinId="9" hidden="1"/>
    <cellStyle name="Followed Hyperlink" xfId="55586" builtinId="9" hidden="1"/>
    <cellStyle name="Followed Hyperlink" xfId="55587" builtinId="9" hidden="1"/>
    <cellStyle name="Followed Hyperlink" xfId="55588" builtinId="9" hidden="1"/>
    <cellStyle name="Followed Hyperlink" xfId="55589" builtinId="9" hidden="1"/>
    <cellStyle name="Followed Hyperlink" xfId="55590" builtinId="9" hidden="1"/>
    <cellStyle name="Followed Hyperlink" xfId="55591" builtinId="9" hidden="1"/>
    <cellStyle name="Followed Hyperlink" xfId="55592" builtinId="9" hidden="1"/>
    <cellStyle name="Followed Hyperlink" xfId="55593" builtinId="9" hidden="1"/>
    <cellStyle name="Followed Hyperlink" xfId="55594" builtinId="9" hidden="1"/>
    <cellStyle name="Followed Hyperlink" xfId="55595" builtinId="9" hidden="1"/>
    <cellStyle name="Followed Hyperlink" xfId="55596" builtinId="9" hidden="1"/>
    <cellStyle name="Followed Hyperlink" xfId="55597" builtinId="9" hidden="1"/>
    <cellStyle name="Followed Hyperlink" xfId="55598" builtinId="9" hidden="1"/>
    <cellStyle name="Followed Hyperlink" xfId="55599" builtinId="9" hidden="1"/>
    <cellStyle name="Followed Hyperlink" xfId="55600" builtinId="9" hidden="1"/>
    <cellStyle name="Followed Hyperlink" xfId="55601" builtinId="9" hidden="1"/>
    <cellStyle name="Followed Hyperlink" xfId="55602" builtinId="9" hidden="1"/>
    <cellStyle name="Followed Hyperlink" xfId="55603" builtinId="9" hidden="1"/>
    <cellStyle name="Followed Hyperlink" xfId="55604" builtinId="9" hidden="1"/>
    <cellStyle name="Followed Hyperlink" xfId="55605" builtinId="9" hidden="1"/>
    <cellStyle name="Followed Hyperlink" xfId="55606" builtinId="9" hidden="1"/>
    <cellStyle name="Followed Hyperlink" xfId="55607" builtinId="9" hidden="1"/>
    <cellStyle name="Followed Hyperlink" xfId="55608" builtinId="9" hidden="1"/>
    <cellStyle name="Followed Hyperlink" xfId="55609" builtinId="9" hidden="1"/>
    <cellStyle name="Followed Hyperlink" xfId="55610" builtinId="9" hidden="1"/>
    <cellStyle name="Followed Hyperlink" xfId="55611" builtinId="9" hidden="1"/>
    <cellStyle name="Followed Hyperlink" xfId="55612" builtinId="9" hidden="1"/>
    <cellStyle name="Followed Hyperlink" xfId="55613" builtinId="9" hidden="1"/>
    <cellStyle name="Followed Hyperlink" xfId="55614" builtinId="9" hidden="1"/>
    <cellStyle name="Followed Hyperlink" xfId="55615" builtinId="9" hidden="1"/>
    <cellStyle name="Followed Hyperlink" xfId="55616" builtinId="9" hidden="1"/>
    <cellStyle name="Followed Hyperlink" xfId="55617" builtinId="9" hidden="1"/>
    <cellStyle name="Followed Hyperlink" xfId="55618" builtinId="9" hidden="1"/>
    <cellStyle name="Followed Hyperlink" xfId="55619" builtinId="9" hidden="1"/>
    <cellStyle name="Followed Hyperlink" xfId="55620" builtinId="9" hidden="1"/>
    <cellStyle name="Followed Hyperlink" xfId="55621" builtinId="9" hidden="1"/>
    <cellStyle name="Followed Hyperlink" xfId="55622" builtinId="9" hidden="1"/>
    <cellStyle name="Followed Hyperlink" xfId="55623" builtinId="9" hidden="1"/>
    <cellStyle name="Followed Hyperlink" xfId="55624" builtinId="9" hidden="1"/>
    <cellStyle name="Followed Hyperlink" xfId="55625" builtinId="9" hidden="1"/>
    <cellStyle name="Followed Hyperlink" xfId="55626" builtinId="9" hidden="1"/>
    <cellStyle name="Followed Hyperlink" xfId="55627" builtinId="9" hidden="1"/>
    <cellStyle name="Followed Hyperlink" xfId="55628" builtinId="9" hidden="1"/>
    <cellStyle name="Followed Hyperlink" xfId="55629" builtinId="9" hidden="1"/>
    <cellStyle name="Followed Hyperlink" xfId="55630" builtinId="9" hidden="1"/>
    <cellStyle name="Followed Hyperlink" xfId="55631" builtinId="9" hidden="1"/>
    <cellStyle name="Followed Hyperlink" xfId="55632" builtinId="9" hidden="1"/>
    <cellStyle name="Followed Hyperlink" xfId="55633" builtinId="9" hidden="1"/>
    <cellStyle name="Followed Hyperlink" xfId="55634" builtinId="9" hidden="1"/>
    <cellStyle name="Followed Hyperlink" xfId="55635" builtinId="9" hidden="1"/>
    <cellStyle name="Followed Hyperlink" xfId="55636" builtinId="9" hidden="1"/>
    <cellStyle name="Followed Hyperlink" xfId="55637" builtinId="9" hidden="1"/>
    <cellStyle name="Followed Hyperlink" xfId="55638" builtinId="9" hidden="1"/>
    <cellStyle name="Followed Hyperlink" xfId="55639" builtinId="9" hidden="1"/>
    <cellStyle name="Followed Hyperlink" xfId="55640" builtinId="9" hidden="1"/>
    <cellStyle name="Followed Hyperlink" xfId="55642" builtinId="9" hidden="1"/>
    <cellStyle name="Followed Hyperlink" xfId="55643" builtinId="9" hidden="1"/>
    <cellStyle name="Followed Hyperlink" xfId="55644" builtinId="9" hidden="1"/>
    <cellStyle name="Followed Hyperlink" xfId="55645" builtinId="9" hidden="1"/>
    <cellStyle name="Followed Hyperlink" xfId="55646" builtinId="9" hidden="1"/>
    <cellStyle name="Followed Hyperlink" xfId="55647" builtinId="9" hidden="1"/>
    <cellStyle name="Followed Hyperlink" xfId="55648" builtinId="9" hidden="1"/>
    <cellStyle name="Followed Hyperlink" xfId="55649" builtinId="9" hidden="1"/>
    <cellStyle name="Followed Hyperlink" xfId="55650" builtinId="9" hidden="1"/>
    <cellStyle name="Followed Hyperlink" xfId="55651" builtinId="9" hidden="1"/>
    <cellStyle name="Followed Hyperlink" xfId="55652" builtinId="9" hidden="1"/>
    <cellStyle name="Followed Hyperlink" xfId="55653" builtinId="9" hidden="1"/>
    <cellStyle name="Followed Hyperlink" xfId="55654" builtinId="9" hidden="1"/>
    <cellStyle name="Followed Hyperlink" xfId="55655" builtinId="9" hidden="1"/>
    <cellStyle name="Followed Hyperlink" xfId="55670" builtinId="9" hidden="1"/>
    <cellStyle name="Followed Hyperlink" xfId="55691" builtinId="9" hidden="1"/>
    <cellStyle name="Followed Hyperlink" xfId="55692" builtinId="9" hidden="1"/>
    <cellStyle name="Followed Hyperlink" xfId="55693" builtinId="9" hidden="1"/>
    <cellStyle name="Followed Hyperlink" xfId="55694" builtinId="9" hidden="1"/>
    <cellStyle name="Followed Hyperlink" xfId="55695" builtinId="9" hidden="1"/>
    <cellStyle name="Followed Hyperlink" xfId="55696" builtinId="9" hidden="1"/>
    <cellStyle name="Followed Hyperlink" xfId="55697" builtinId="9" hidden="1"/>
    <cellStyle name="Followed Hyperlink" xfId="55698" builtinId="9" hidden="1"/>
    <cellStyle name="Followed Hyperlink" xfId="55699" builtinId="9" hidden="1"/>
    <cellStyle name="Followed Hyperlink" xfId="55700" builtinId="9" hidden="1"/>
    <cellStyle name="Followed Hyperlink" xfId="55701" builtinId="9" hidden="1"/>
    <cellStyle name="Followed Hyperlink" xfId="55702" builtinId="9" hidden="1"/>
    <cellStyle name="Followed Hyperlink" xfId="55703" builtinId="9" hidden="1"/>
    <cellStyle name="Followed Hyperlink" xfId="55704" builtinId="9" hidden="1"/>
    <cellStyle name="Followed Hyperlink" xfId="55705" builtinId="9" hidden="1"/>
    <cellStyle name="Followed Hyperlink" xfId="55706" builtinId="9" hidden="1"/>
    <cellStyle name="Followed Hyperlink" xfId="55707" builtinId="9" hidden="1"/>
    <cellStyle name="Followed Hyperlink" xfId="55708" builtinId="9" hidden="1"/>
    <cellStyle name="Followed Hyperlink" xfId="55709" builtinId="9" hidden="1"/>
    <cellStyle name="Followed Hyperlink" xfId="55710" builtinId="9" hidden="1"/>
    <cellStyle name="Followed Hyperlink" xfId="55711" builtinId="9" hidden="1"/>
    <cellStyle name="Followed Hyperlink" xfId="55712" builtinId="9" hidden="1"/>
    <cellStyle name="Followed Hyperlink" xfId="55713" builtinId="9" hidden="1"/>
    <cellStyle name="Followed Hyperlink" xfId="55714" builtinId="9" hidden="1"/>
    <cellStyle name="Followed Hyperlink" xfId="55715" builtinId="9" hidden="1"/>
    <cellStyle name="Followed Hyperlink" xfId="55716" builtinId="9" hidden="1"/>
    <cellStyle name="Followed Hyperlink" xfId="55717" builtinId="9" hidden="1"/>
    <cellStyle name="Followed Hyperlink" xfId="55718" builtinId="9" hidden="1"/>
    <cellStyle name="Followed Hyperlink" xfId="55719" builtinId="9" hidden="1"/>
    <cellStyle name="Followed Hyperlink" xfId="55720" builtinId="9" hidden="1"/>
    <cellStyle name="Followed Hyperlink" xfId="55721" builtinId="9" hidden="1"/>
    <cellStyle name="Followed Hyperlink" xfId="55722" builtinId="9" hidden="1"/>
    <cellStyle name="Followed Hyperlink" xfId="55723" builtinId="9" hidden="1"/>
    <cellStyle name="Followed Hyperlink" xfId="55724" builtinId="9" hidden="1"/>
    <cellStyle name="Followed Hyperlink" xfId="55725" builtinId="9" hidden="1"/>
    <cellStyle name="Followed Hyperlink" xfId="55726" builtinId="9" hidden="1"/>
    <cellStyle name="Followed Hyperlink" xfId="55727" builtinId="9" hidden="1"/>
    <cellStyle name="Followed Hyperlink" xfId="55728" builtinId="9" hidden="1"/>
    <cellStyle name="Followed Hyperlink" xfId="55729" builtinId="9" hidden="1"/>
    <cellStyle name="Followed Hyperlink" xfId="55730" builtinId="9" hidden="1"/>
    <cellStyle name="Followed Hyperlink" xfId="55731" builtinId="9" hidden="1"/>
    <cellStyle name="Followed Hyperlink" xfId="55732" builtinId="9" hidden="1"/>
    <cellStyle name="Followed Hyperlink" xfId="55733" builtinId="9" hidden="1"/>
    <cellStyle name="Followed Hyperlink" xfId="55734" builtinId="9" hidden="1"/>
    <cellStyle name="Followed Hyperlink" xfId="55735" builtinId="9" hidden="1"/>
    <cellStyle name="Followed Hyperlink" xfId="55736" builtinId="9" hidden="1"/>
    <cellStyle name="Followed Hyperlink" xfId="55737" builtinId="9" hidden="1"/>
    <cellStyle name="Followed Hyperlink" xfId="55738" builtinId="9" hidden="1"/>
    <cellStyle name="Followed Hyperlink" xfId="55739" builtinId="9" hidden="1"/>
    <cellStyle name="Followed Hyperlink" xfId="55740" builtinId="9" hidden="1"/>
    <cellStyle name="Followed Hyperlink" xfId="55741" builtinId="9" hidden="1"/>
    <cellStyle name="Followed Hyperlink" xfId="55742" builtinId="9" hidden="1"/>
    <cellStyle name="Followed Hyperlink" xfId="55743" builtinId="9" hidden="1"/>
    <cellStyle name="Followed Hyperlink" xfId="55744" builtinId="9" hidden="1"/>
    <cellStyle name="Followed Hyperlink" xfId="55745" builtinId="9" hidden="1"/>
    <cellStyle name="Followed Hyperlink" xfId="55746" builtinId="9" hidden="1"/>
    <cellStyle name="Followed Hyperlink" xfId="55747" builtinId="9" hidden="1"/>
    <cellStyle name="Followed Hyperlink" xfId="55748" builtinId="9" hidden="1"/>
    <cellStyle name="Followed Hyperlink" xfId="55749" builtinId="9" hidden="1"/>
    <cellStyle name="Followed Hyperlink" xfId="55750" builtinId="9" hidden="1"/>
    <cellStyle name="Followed Hyperlink" xfId="55751" builtinId="9" hidden="1"/>
    <cellStyle name="Followed Hyperlink" xfId="55752" builtinId="9" hidden="1"/>
    <cellStyle name="Followed Hyperlink" xfId="55753" builtinId="9" hidden="1"/>
    <cellStyle name="Followed Hyperlink" xfId="55754" builtinId="9" hidden="1"/>
    <cellStyle name="Followed Hyperlink" xfId="55755" builtinId="9" hidden="1"/>
    <cellStyle name="Followed Hyperlink" xfId="55756" builtinId="9" hidden="1"/>
    <cellStyle name="Followed Hyperlink" xfId="55757" builtinId="9" hidden="1"/>
    <cellStyle name="Followed Hyperlink" xfId="55758" builtinId="9" hidden="1"/>
    <cellStyle name="Followed Hyperlink" xfId="55759" builtinId="9" hidden="1"/>
    <cellStyle name="Followed Hyperlink" xfId="55760" builtinId="9" hidden="1"/>
    <cellStyle name="Followed Hyperlink" xfId="55761" builtinId="9" hidden="1"/>
    <cellStyle name="Followed Hyperlink" xfId="55762" builtinId="9" hidden="1"/>
    <cellStyle name="Followed Hyperlink" xfId="55763" builtinId="9" hidden="1"/>
    <cellStyle name="Followed Hyperlink" xfId="55764" builtinId="9" hidden="1"/>
    <cellStyle name="Followed Hyperlink" xfId="55765" builtinId="9" hidden="1"/>
    <cellStyle name="Followed Hyperlink" xfId="55766" builtinId="9" hidden="1"/>
    <cellStyle name="Followed Hyperlink" xfId="55767" builtinId="9" hidden="1"/>
    <cellStyle name="Followed Hyperlink" xfId="55768" builtinId="9" hidden="1"/>
    <cellStyle name="Followed Hyperlink" xfId="55769" builtinId="9" hidden="1"/>
    <cellStyle name="Followed Hyperlink" xfId="55770" builtinId="9" hidden="1"/>
    <cellStyle name="Followed Hyperlink" xfId="55771" builtinId="9" hidden="1"/>
    <cellStyle name="Followed Hyperlink" xfId="55772" builtinId="9" hidden="1"/>
    <cellStyle name="Followed Hyperlink" xfId="55773" builtinId="9" hidden="1"/>
    <cellStyle name="Followed Hyperlink" xfId="55774" builtinId="9" hidden="1"/>
    <cellStyle name="Followed Hyperlink" xfId="55775" builtinId="9" hidden="1"/>
    <cellStyle name="Followed Hyperlink" xfId="55776" builtinId="9" hidden="1"/>
    <cellStyle name="Followed Hyperlink" xfId="55777" builtinId="9" hidden="1"/>
    <cellStyle name="Followed Hyperlink" xfId="55778" builtinId="9" hidden="1"/>
    <cellStyle name="Followed Hyperlink" xfId="55779" builtinId="9" hidden="1"/>
    <cellStyle name="Followed Hyperlink" xfId="55780" builtinId="9" hidden="1"/>
    <cellStyle name="Followed Hyperlink" xfId="55781" builtinId="9" hidden="1"/>
    <cellStyle name="Followed Hyperlink" xfId="55782" builtinId="9" hidden="1"/>
    <cellStyle name="Followed Hyperlink" xfId="55783" builtinId="9" hidden="1"/>
    <cellStyle name="Followed Hyperlink" xfId="55784" builtinId="9" hidden="1"/>
    <cellStyle name="Followed Hyperlink" xfId="55785" builtinId="9" hidden="1"/>
    <cellStyle name="Followed Hyperlink" xfId="55786" builtinId="9" hidden="1"/>
    <cellStyle name="Followed Hyperlink" xfId="55787" builtinId="9" hidden="1"/>
    <cellStyle name="Followed Hyperlink" xfId="55788" builtinId="9" hidden="1"/>
    <cellStyle name="Followed Hyperlink" xfId="55789" builtinId="9" hidden="1"/>
    <cellStyle name="Followed Hyperlink" xfId="55790" builtinId="9" hidden="1"/>
    <cellStyle name="Followed Hyperlink" xfId="55791" builtinId="9" hidden="1"/>
    <cellStyle name="Followed Hyperlink" xfId="55792" builtinId="9" hidden="1"/>
    <cellStyle name="Followed Hyperlink" xfId="55793" builtinId="9" hidden="1"/>
    <cellStyle name="Followed Hyperlink" xfId="55794" builtinId="9" hidden="1"/>
    <cellStyle name="Followed Hyperlink" xfId="55795" builtinId="9" hidden="1"/>
    <cellStyle name="Followed Hyperlink" xfId="55796" builtinId="9" hidden="1"/>
    <cellStyle name="Followed Hyperlink" xfId="55797" builtinId="9" hidden="1"/>
    <cellStyle name="Followed Hyperlink" xfId="55798" builtinId="9" hidden="1"/>
    <cellStyle name="Followed Hyperlink" xfId="55799" builtinId="9" hidden="1"/>
    <cellStyle name="Followed Hyperlink" xfId="55800" builtinId="9" hidden="1"/>
    <cellStyle name="Followed Hyperlink" xfId="55801" builtinId="9" hidden="1"/>
    <cellStyle name="Followed Hyperlink" xfId="55802" builtinId="9" hidden="1"/>
    <cellStyle name="Followed Hyperlink" xfId="55803" builtinId="9" hidden="1"/>
    <cellStyle name="Followed Hyperlink" xfId="55804" builtinId="9" hidden="1"/>
    <cellStyle name="Followed Hyperlink" xfId="55805" builtinId="9" hidden="1"/>
    <cellStyle name="Followed Hyperlink" xfId="55806" builtinId="9" hidden="1"/>
    <cellStyle name="Followed Hyperlink" xfId="55807" builtinId="9" hidden="1"/>
    <cellStyle name="Followed Hyperlink" xfId="55808" builtinId="9" hidden="1"/>
    <cellStyle name="Followed Hyperlink" xfId="55809" builtinId="9" hidden="1"/>
    <cellStyle name="Followed Hyperlink" xfId="55810" builtinId="9" hidden="1"/>
    <cellStyle name="Followed Hyperlink" xfId="55811" builtinId="9" hidden="1"/>
    <cellStyle name="Followed Hyperlink" xfId="55812" builtinId="9" hidden="1"/>
    <cellStyle name="Followed Hyperlink" xfId="55813" builtinId="9" hidden="1"/>
    <cellStyle name="Followed Hyperlink" xfId="55814" builtinId="9" hidden="1"/>
    <cellStyle name="Followed Hyperlink" xfId="55815" builtinId="9" hidden="1"/>
    <cellStyle name="Followed Hyperlink" xfId="55816" builtinId="9" hidden="1"/>
    <cellStyle name="Followed Hyperlink" xfId="55817" builtinId="9" hidden="1"/>
    <cellStyle name="Followed Hyperlink" xfId="55818" builtinId="9" hidden="1"/>
    <cellStyle name="Followed Hyperlink" xfId="55819" builtinId="9" hidden="1"/>
    <cellStyle name="Followed Hyperlink" xfId="55820" builtinId="9" hidden="1"/>
    <cellStyle name="Followed Hyperlink" xfId="55821" builtinId="9" hidden="1"/>
    <cellStyle name="Followed Hyperlink" xfId="55822" builtinId="9" hidden="1"/>
    <cellStyle name="Followed Hyperlink" xfId="55823" builtinId="9" hidden="1"/>
    <cellStyle name="Followed Hyperlink" xfId="55824" builtinId="9" hidden="1"/>
    <cellStyle name="Followed Hyperlink" xfId="55825" builtinId="9" hidden="1"/>
    <cellStyle name="Followed Hyperlink" xfId="55826" builtinId="9" hidden="1"/>
    <cellStyle name="Followed Hyperlink" xfId="55827" builtinId="9" hidden="1"/>
    <cellStyle name="Followed Hyperlink" xfId="55828" builtinId="9" hidden="1"/>
    <cellStyle name="Followed Hyperlink" xfId="55829" builtinId="9" hidden="1"/>
    <cellStyle name="Followed Hyperlink" xfId="55830" builtinId="9" hidden="1"/>
    <cellStyle name="Followed Hyperlink" xfId="55831" builtinId="9" hidden="1"/>
    <cellStyle name="Followed Hyperlink" xfId="55832" builtinId="9" hidden="1"/>
    <cellStyle name="Followed Hyperlink" xfId="55833" builtinId="9" hidden="1"/>
    <cellStyle name="Followed Hyperlink" xfId="55834" builtinId="9" hidden="1"/>
    <cellStyle name="Followed Hyperlink" xfId="55641" builtinId="9" hidden="1"/>
    <cellStyle name="Followed Hyperlink" xfId="55657" builtinId="9" hidden="1"/>
    <cellStyle name="Followed Hyperlink" xfId="55660" builtinId="9" hidden="1"/>
    <cellStyle name="Followed Hyperlink" xfId="55581" builtinId="9" hidden="1"/>
    <cellStyle name="Followed Hyperlink" xfId="55579" builtinId="9" hidden="1"/>
    <cellStyle name="Followed Hyperlink" xfId="55664" builtinId="9" hidden="1"/>
    <cellStyle name="Followed Hyperlink" xfId="55656" builtinId="9" hidden="1"/>
    <cellStyle name="Followed Hyperlink" xfId="55666" builtinId="9" hidden="1"/>
    <cellStyle name="Followed Hyperlink" xfId="55667" builtinId="9" hidden="1"/>
    <cellStyle name="Followed Hyperlink" xfId="55661" builtinId="9" hidden="1"/>
    <cellStyle name="Followed Hyperlink" xfId="55658" builtinId="9" hidden="1"/>
    <cellStyle name="Followed Hyperlink" xfId="55663" builtinId="9" hidden="1"/>
    <cellStyle name="Followed Hyperlink" xfId="55688" builtinId="9" hidden="1"/>
    <cellStyle name="Followed Hyperlink" xfId="55681" builtinId="9" hidden="1"/>
    <cellStyle name="Followed Hyperlink" xfId="55674" builtinId="9" hidden="1"/>
    <cellStyle name="Followed Hyperlink" xfId="55690" builtinId="9" hidden="1"/>
    <cellStyle name="Followed Hyperlink" xfId="55679" builtinId="9" hidden="1"/>
    <cellStyle name="Followed Hyperlink" xfId="55662" builtinId="9" hidden="1"/>
    <cellStyle name="Followed Hyperlink" xfId="55676" builtinId="9" hidden="1"/>
    <cellStyle name="Followed Hyperlink" xfId="55582" builtinId="9" hidden="1"/>
    <cellStyle name="Followed Hyperlink" xfId="55685" builtinId="9" hidden="1"/>
    <cellStyle name="Followed Hyperlink" xfId="55678" builtinId="9" hidden="1"/>
    <cellStyle name="Followed Hyperlink" xfId="55580" builtinId="9" hidden="1"/>
    <cellStyle name="Followed Hyperlink" xfId="55683" builtinId="9" hidden="1"/>
    <cellStyle name="Followed Hyperlink" xfId="55680" builtinId="9" hidden="1"/>
    <cellStyle name="Followed Hyperlink" xfId="55673" builtinId="9" hidden="1"/>
    <cellStyle name="Followed Hyperlink" xfId="55689" builtinId="9" hidden="1"/>
    <cellStyle name="Followed Hyperlink" xfId="55682" builtinId="9" hidden="1"/>
    <cellStyle name="Followed Hyperlink" xfId="55672" builtinId="9" hidden="1"/>
    <cellStyle name="Followed Hyperlink" xfId="55684" builtinId="9" hidden="1"/>
    <cellStyle name="Followed Hyperlink" xfId="55677" builtinId="9" hidden="1"/>
    <cellStyle name="Followed Hyperlink" xfId="55671" builtinId="9" hidden="1"/>
    <cellStyle name="Followed Hyperlink" xfId="55686" builtinId="9" hidden="1"/>
    <cellStyle name="Followed Hyperlink" xfId="55675" builtinId="9" hidden="1"/>
    <cellStyle name="Followed Hyperlink" xfId="55687" builtinId="9" hidden="1"/>
    <cellStyle name="Followed Hyperlink" xfId="55835" builtinId="9" hidden="1"/>
    <cellStyle name="Followed Hyperlink" xfId="55836" builtinId="9" hidden="1"/>
    <cellStyle name="Followed Hyperlink" xfId="55837" builtinId="9" hidden="1"/>
    <cellStyle name="Followed Hyperlink" xfId="55838" builtinId="9" hidden="1"/>
    <cellStyle name="Followed Hyperlink" xfId="55839" builtinId="9" hidden="1"/>
    <cellStyle name="Followed Hyperlink" xfId="55840" builtinId="9" hidden="1"/>
    <cellStyle name="Followed Hyperlink" xfId="55841" builtinId="9" hidden="1"/>
    <cellStyle name="Followed Hyperlink" xfId="55842" builtinId="9" hidden="1"/>
    <cellStyle name="Followed Hyperlink" xfId="55843" builtinId="9" hidden="1"/>
    <cellStyle name="Followed Hyperlink" xfId="55844" builtinId="9" hidden="1"/>
    <cellStyle name="Followed Hyperlink" xfId="55845" builtinId="9" hidden="1"/>
    <cellStyle name="Followed Hyperlink" xfId="55846" builtinId="9" hidden="1"/>
    <cellStyle name="Followed Hyperlink" xfId="55847" builtinId="9" hidden="1"/>
    <cellStyle name="Followed Hyperlink" xfId="55848" builtinId="9" hidden="1"/>
    <cellStyle name="Followed Hyperlink" xfId="55849" builtinId="9" hidden="1"/>
    <cellStyle name="Followed Hyperlink" xfId="55850" builtinId="9" hidden="1"/>
    <cellStyle name="Followed Hyperlink" xfId="55851" builtinId="9" hidden="1"/>
    <cellStyle name="Followed Hyperlink" xfId="55852" builtinId="9" hidden="1"/>
    <cellStyle name="Followed Hyperlink" xfId="55853" builtinId="9" hidden="1"/>
    <cellStyle name="Followed Hyperlink" xfId="55854" builtinId="9" hidden="1"/>
    <cellStyle name="Followed Hyperlink" xfId="55855" builtinId="9" hidden="1"/>
    <cellStyle name="Followed Hyperlink" xfId="55856" builtinId="9" hidden="1"/>
    <cellStyle name="Followed Hyperlink" xfId="55858" builtinId="9" hidden="1"/>
    <cellStyle name="Followed Hyperlink" xfId="55859" builtinId="9" hidden="1"/>
    <cellStyle name="Followed Hyperlink" xfId="55860" builtinId="9" hidden="1"/>
    <cellStyle name="Followed Hyperlink" xfId="55861" builtinId="9" hidden="1"/>
    <cellStyle name="Followed Hyperlink" xfId="55862" builtinId="9" hidden="1"/>
    <cellStyle name="Followed Hyperlink" xfId="55863" builtinId="9" hidden="1"/>
    <cellStyle name="Followed Hyperlink" xfId="55864" builtinId="9" hidden="1"/>
    <cellStyle name="Followed Hyperlink" xfId="55865" builtinId="9" hidden="1"/>
    <cellStyle name="Followed Hyperlink" xfId="55866" builtinId="9" hidden="1"/>
    <cellStyle name="Followed Hyperlink" xfId="55867" builtinId="9" hidden="1"/>
    <cellStyle name="Followed Hyperlink" xfId="55868" builtinId="9" hidden="1"/>
    <cellStyle name="Followed Hyperlink" xfId="55869" builtinId="9" hidden="1"/>
    <cellStyle name="Followed Hyperlink" xfId="55870" builtinId="9" hidden="1"/>
    <cellStyle name="Followed Hyperlink" xfId="55871" builtinId="9" hidden="1"/>
    <cellStyle name="Followed Hyperlink" xfId="55906" builtinId="9" hidden="1"/>
    <cellStyle name="Followed Hyperlink" xfId="55905" builtinId="9" hidden="1"/>
    <cellStyle name="Followed Hyperlink" xfId="55668" builtinId="9" hidden="1"/>
    <cellStyle name="Followed Hyperlink" xfId="55669" builtinId="9" hidden="1"/>
    <cellStyle name="Followed Hyperlink" xfId="55880" builtinId="9" hidden="1"/>
    <cellStyle name="Followed Hyperlink" xfId="55878" builtinId="9" hidden="1"/>
    <cellStyle name="Followed Hyperlink" xfId="55857" builtinId="9" hidden="1"/>
    <cellStyle name="Followed Hyperlink" xfId="55875" builtinId="9" hidden="1"/>
    <cellStyle name="Followed Hyperlink" xfId="55874" builtinId="9" hidden="1"/>
    <cellStyle name="Followed Hyperlink" xfId="55873" builtinId="9" hidden="1"/>
    <cellStyle name="Followed Hyperlink" xfId="55872" builtinId="9" hidden="1"/>
    <cellStyle name="Followed Hyperlink" xfId="55876" builtinId="9" hidden="1"/>
    <cellStyle name="Followed Hyperlink" xfId="55882" builtinId="9" hidden="1"/>
    <cellStyle name="Followed Hyperlink" xfId="55881" builtinId="9" hidden="1"/>
    <cellStyle name="Followed Hyperlink" xfId="55879" builtinId="9" hidden="1"/>
    <cellStyle name="Followed Hyperlink" xfId="55877" builtinId="9" hidden="1"/>
    <cellStyle name="Followed Hyperlink" xfId="55901" builtinId="9" hidden="1"/>
    <cellStyle name="Followed Hyperlink" xfId="55897" builtinId="9" hidden="1"/>
    <cellStyle name="Followed Hyperlink" xfId="55893" builtinId="9" hidden="1"/>
    <cellStyle name="Followed Hyperlink" xfId="55889" builtinId="9" hidden="1"/>
    <cellStyle name="Followed Hyperlink" xfId="55885" builtinId="9" hidden="1"/>
    <cellStyle name="Followed Hyperlink" xfId="55665" builtinId="9" hidden="1"/>
    <cellStyle name="Followed Hyperlink" xfId="55904" builtinId="9" hidden="1"/>
    <cellStyle name="Followed Hyperlink" xfId="55900" builtinId="9" hidden="1"/>
    <cellStyle name="Followed Hyperlink" xfId="55896" builtinId="9" hidden="1"/>
    <cellStyle name="Followed Hyperlink" xfId="55892" builtinId="9" hidden="1"/>
    <cellStyle name="Followed Hyperlink" xfId="55888" builtinId="9" hidden="1"/>
    <cellStyle name="Followed Hyperlink" xfId="55884" builtinId="9" hidden="1"/>
    <cellStyle name="Followed Hyperlink" xfId="55903" builtinId="9" hidden="1"/>
    <cellStyle name="Followed Hyperlink" xfId="55899" builtinId="9" hidden="1"/>
    <cellStyle name="Followed Hyperlink" xfId="55895" builtinId="9" hidden="1"/>
    <cellStyle name="Followed Hyperlink" xfId="55891" builtinId="9" hidden="1"/>
    <cellStyle name="Followed Hyperlink" xfId="55887" builtinId="9" hidden="1"/>
    <cellStyle name="Followed Hyperlink" xfId="55907" builtinId="9" hidden="1"/>
    <cellStyle name="Followed Hyperlink" xfId="55659" builtinId="9" hidden="1"/>
    <cellStyle name="Followed Hyperlink" xfId="55902" builtinId="9" hidden="1"/>
    <cellStyle name="Followed Hyperlink" xfId="55898" builtinId="9" hidden="1"/>
    <cellStyle name="Followed Hyperlink" xfId="55894" builtinId="9" hidden="1"/>
    <cellStyle name="Followed Hyperlink" xfId="55890" builtinId="9" hidden="1"/>
    <cellStyle name="Followed Hyperlink" xfId="55886" builtinId="9" hidden="1"/>
    <cellStyle name="Followed Hyperlink" xfId="55883" builtinId="9" hidden="1"/>
    <cellStyle name="Followed Hyperlink" xfId="55908" builtinId="9" hidden="1"/>
    <cellStyle name="Followed Hyperlink" xfId="55909" builtinId="9" hidden="1"/>
    <cellStyle name="Followed Hyperlink" xfId="55910" builtinId="9" hidden="1"/>
    <cellStyle name="Followed Hyperlink" xfId="55911" builtinId="9" hidden="1"/>
    <cellStyle name="Followed Hyperlink" xfId="55912" builtinId="9" hidden="1"/>
    <cellStyle name="Followed Hyperlink" xfId="55913" builtinId="9" hidden="1"/>
    <cellStyle name="Followed Hyperlink" xfId="55914" builtinId="9" hidden="1"/>
    <cellStyle name="Followed Hyperlink" xfId="55915" builtinId="9" hidden="1"/>
    <cellStyle name="Followed Hyperlink" xfId="55916" builtinId="9" hidden="1"/>
    <cellStyle name="Followed Hyperlink" xfId="55917" builtinId="9" hidden="1"/>
    <cellStyle name="Followed Hyperlink" xfId="55918" builtinId="9" hidden="1"/>
    <cellStyle name="Followed Hyperlink" xfId="55919" builtinId="9" hidden="1"/>
    <cellStyle name="Followed Hyperlink" xfId="55920" builtinId="9" hidden="1"/>
    <cellStyle name="Followed Hyperlink" xfId="55921" builtinId="9" hidden="1"/>
    <cellStyle name="Followed Hyperlink" xfId="55922" builtinId="9" hidden="1"/>
    <cellStyle name="Followed Hyperlink" xfId="55923" builtinId="9" hidden="1"/>
    <cellStyle name="Followed Hyperlink" xfId="55924" builtinId="9" hidden="1"/>
    <cellStyle name="Followed Hyperlink" xfId="55925" builtinId="9" hidden="1"/>
    <cellStyle name="Followed Hyperlink" xfId="55926" builtinId="9" hidden="1"/>
    <cellStyle name="Followed Hyperlink" xfId="55927" builtinId="9" hidden="1"/>
    <cellStyle name="Followed Hyperlink" xfId="55928" builtinId="9" hidden="1"/>
    <cellStyle name="Followed Hyperlink" xfId="55929" builtinId="9" hidden="1"/>
    <cellStyle name="Followed Hyperlink" xfId="55930" builtinId="9" hidden="1"/>
    <cellStyle name="Followed Hyperlink" xfId="55931" builtinId="9" hidden="1"/>
    <cellStyle name="Followed Hyperlink" xfId="55932" builtinId="9" hidden="1"/>
    <cellStyle name="Followed Hyperlink" xfId="55933" builtinId="9" hidden="1"/>
    <cellStyle name="Followed Hyperlink" xfId="55934" builtinId="9" hidden="1"/>
    <cellStyle name="Followed Hyperlink" xfId="55935" builtinId="9" hidden="1"/>
    <cellStyle name="Followed Hyperlink" xfId="55936" builtinId="9" hidden="1"/>
    <cellStyle name="Followed Hyperlink" xfId="55937" builtinId="9" hidden="1"/>
    <cellStyle name="Followed Hyperlink" xfId="55938" builtinId="9" hidden="1"/>
    <cellStyle name="Followed Hyperlink" xfId="55939" builtinId="9" hidden="1"/>
    <cellStyle name="Followed Hyperlink" xfId="55940" builtinId="9" hidden="1"/>
    <cellStyle name="Followed Hyperlink" xfId="55941" builtinId="9" hidden="1"/>
    <cellStyle name="Followed Hyperlink" xfId="55942" builtinId="9" hidden="1"/>
    <cellStyle name="Followed Hyperlink" xfId="55943" builtinId="9" hidden="1"/>
    <cellStyle name="Followed Hyperlink" xfId="55944" builtinId="9" hidden="1"/>
    <cellStyle name="Followed Hyperlink" xfId="55945" builtinId="9" hidden="1"/>
    <cellStyle name="Followed Hyperlink" xfId="55946" builtinId="9" hidden="1"/>
    <cellStyle name="Followed Hyperlink" xfId="55947" builtinId="9" hidden="1"/>
    <cellStyle name="Followed Hyperlink" xfId="55948" builtinId="9" hidden="1"/>
    <cellStyle name="Followed Hyperlink" xfId="55949" builtinId="9" hidden="1"/>
    <cellStyle name="Followed Hyperlink" xfId="55950" builtinId="9" hidden="1"/>
    <cellStyle name="Followed Hyperlink" xfId="55951" builtinId="9" hidden="1"/>
    <cellStyle name="Followed Hyperlink" xfId="55952" builtinId="9" hidden="1"/>
    <cellStyle name="Followed Hyperlink" xfId="55953" builtinId="9" hidden="1"/>
    <cellStyle name="Followed Hyperlink" xfId="55954" builtinId="9" hidden="1"/>
    <cellStyle name="Followed Hyperlink" xfId="55955" builtinId="9" hidden="1"/>
    <cellStyle name="Followed Hyperlink" xfId="55956" builtinId="9" hidden="1"/>
    <cellStyle name="Followed Hyperlink" xfId="55957" builtinId="9" hidden="1"/>
    <cellStyle name="Followed Hyperlink" xfId="55958" builtinId="9" hidden="1"/>
    <cellStyle name="Followed Hyperlink" xfId="55959" builtinId="9" hidden="1"/>
    <cellStyle name="Followed Hyperlink" xfId="55960" builtinId="9" hidden="1"/>
    <cellStyle name="Followed Hyperlink" xfId="55961" builtinId="9" hidden="1"/>
    <cellStyle name="Followed Hyperlink" xfId="55962" builtinId="9" hidden="1"/>
    <cellStyle name="Followed Hyperlink" xfId="55963" builtinId="9" hidden="1"/>
    <cellStyle name="Followed Hyperlink" xfId="55964" builtinId="9" hidden="1"/>
    <cellStyle name="Followed Hyperlink" xfId="55965" builtinId="9" hidden="1"/>
    <cellStyle name="Followed Hyperlink" xfId="55966" builtinId="9" hidden="1"/>
    <cellStyle name="Followed Hyperlink" xfId="55967" builtinId="9" hidden="1"/>
    <cellStyle name="Followed Hyperlink" xfId="55968" builtinId="9" hidden="1"/>
    <cellStyle name="Followed Hyperlink" xfId="55969" builtinId="9" hidden="1"/>
    <cellStyle name="Followed Hyperlink" xfId="55970" builtinId="9" hidden="1"/>
    <cellStyle name="Followed Hyperlink" xfId="55971" builtinId="9" hidden="1"/>
    <cellStyle name="Followed Hyperlink" xfId="55972" builtinId="9" hidden="1"/>
    <cellStyle name="Followed Hyperlink" xfId="55973" builtinId="9" hidden="1"/>
    <cellStyle name="Followed Hyperlink" xfId="55974" builtinId="9" hidden="1"/>
    <cellStyle name="Followed Hyperlink" xfId="55975" builtinId="9" hidden="1"/>
    <cellStyle name="Followed Hyperlink" xfId="55976" builtinId="9" hidden="1"/>
    <cellStyle name="Followed Hyperlink" xfId="55977" builtinId="9" hidden="1"/>
    <cellStyle name="Followed Hyperlink" xfId="55978" builtinId="9" hidden="1"/>
    <cellStyle name="Followed Hyperlink" xfId="55979" builtinId="9" hidden="1"/>
    <cellStyle name="Followed Hyperlink" xfId="55980" builtinId="9" hidden="1"/>
    <cellStyle name="Followed Hyperlink" xfId="55981" builtinId="9" hidden="1"/>
    <cellStyle name="Followed Hyperlink" xfId="55982" builtinId="9" hidden="1"/>
    <cellStyle name="Followed Hyperlink" xfId="55983" builtinId="9" hidden="1"/>
    <cellStyle name="Followed Hyperlink" xfId="55984" builtinId="9" hidden="1"/>
    <cellStyle name="Followed Hyperlink" xfId="55985" builtinId="9" hidden="1"/>
    <cellStyle name="Followed Hyperlink" xfId="55986" builtinId="9" hidden="1"/>
    <cellStyle name="Followed Hyperlink" xfId="55987" builtinId="9" hidden="1"/>
    <cellStyle name="Followed Hyperlink" xfId="55988" builtinId="9" hidden="1"/>
    <cellStyle name="Followed Hyperlink" xfId="55989" builtinId="9" hidden="1"/>
    <cellStyle name="Followed Hyperlink" xfId="55990" builtinId="9" hidden="1"/>
    <cellStyle name="Followed Hyperlink" xfId="55991" builtinId="9" hidden="1"/>
    <cellStyle name="Followed Hyperlink" xfId="55992" builtinId="9" hidden="1"/>
    <cellStyle name="Followed Hyperlink" xfId="55993" builtinId="9" hidden="1"/>
    <cellStyle name="Followed Hyperlink" xfId="55994" builtinId="9" hidden="1"/>
    <cellStyle name="Followed Hyperlink" xfId="55995" builtinId="9" hidden="1"/>
    <cellStyle name="Followed Hyperlink" xfId="55996" builtinId="9" hidden="1"/>
    <cellStyle name="Followed Hyperlink" xfId="55997" builtinId="9" hidden="1"/>
    <cellStyle name="Followed Hyperlink" xfId="55998" builtinId="9" hidden="1"/>
    <cellStyle name="Followed Hyperlink" xfId="55999" builtinId="9" hidden="1"/>
    <cellStyle name="Followed Hyperlink" xfId="56000" builtinId="9" hidden="1"/>
    <cellStyle name="Followed Hyperlink" xfId="56001" builtinId="9" hidden="1"/>
    <cellStyle name="Followed Hyperlink" xfId="56002" builtinId="9" hidden="1"/>
    <cellStyle name="Followed Hyperlink" xfId="56003" builtinId="9" hidden="1"/>
    <cellStyle name="Followed Hyperlink" xfId="56004" builtinId="9" hidden="1"/>
    <cellStyle name="Followed Hyperlink" xfId="56005" builtinId="9" hidden="1"/>
    <cellStyle name="Followed Hyperlink" xfId="56006" builtinId="9" hidden="1"/>
    <cellStyle name="Followed Hyperlink" xfId="56007" builtinId="9" hidden="1"/>
    <cellStyle name="Followed Hyperlink" xfId="56008" builtinId="9" hidden="1"/>
    <cellStyle name="Followed Hyperlink" xfId="56009" builtinId="9" hidden="1"/>
    <cellStyle name="Followed Hyperlink" xfId="56010" builtinId="9" hidden="1"/>
    <cellStyle name="Followed Hyperlink" xfId="56013" builtinId="9" hidden="1"/>
    <cellStyle name="Followed Hyperlink" xfId="56014" builtinId="9" hidden="1"/>
    <cellStyle name="Followed Hyperlink" xfId="56015" builtinId="9" hidden="1"/>
    <cellStyle name="Followed Hyperlink" xfId="56016" builtinId="9" hidden="1"/>
    <cellStyle name="Followed Hyperlink" xfId="56017" builtinId="9" hidden="1"/>
    <cellStyle name="Followed Hyperlink" xfId="56018" builtinId="9" hidden="1"/>
    <cellStyle name="Followed Hyperlink" xfId="56019" builtinId="9" hidden="1"/>
    <cellStyle name="Followed Hyperlink" xfId="56020" builtinId="9" hidden="1"/>
    <cellStyle name="Followed Hyperlink" xfId="56021" builtinId="9" hidden="1"/>
    <cellStyle name="Followed Hyperlink" xfId="56022" builtinId="9" hidden="1"/>
    <cellStyle name="Followed Hyperlink" xfId="56023" builtinId="9" hidden="1"/>
    <cellStyle name="Followed Hyperlink" xfId="56024" builtinId="9" hidden="1"/>
    <cellStyle name="Followed Hyperlink" xfId="56025" builtinId="9" hidden="1"/>
    <cellStyle name="Followed Hyperlink" xfId="56026" builtinId="9" hidden="1"/>
    <cellStyle name="Followed Hyperlink" xfId="56027" builtinId="9" hidden="1"/>
    <cellStyle name="Followed Hyperlink" xfId="56028" builtinId="9" hidden="1"/>
    <cellStyle name="Followed Hyperlink" xfId="56029" builtinId="9" hidden="1"/>
    <cellStyle name="Followed Hyperlink" xfId="56030" builtinId="9" hidden="1"/>
    <cellStyle name="Followed Hyperlink" xfId="56031" builtinId="9" hidden="1"/>
    <cellStyle name="Followed Hyperlink" xfId="56032" builtinId="9" hidden="1"/>
    <cellStyle name="Followed Hyperlink" xfId="56033" builtinId="9" hidden="1"/>
    <cellStyle name="Followed Hyperlink" xfId="56034" builtinId="9" hidden="1"/>
    <cellStyle name="Followed Hyperlink" xfId="56035" builtinId="9" hidden="1"/>
    <cellStyle name="Followed Hyperlink" xfId="56036" builtinId="9" hidden="1"/>
    <cellStyle name="Followed Hyperlink" xfId="56037" builtinId="9" hidden="1"/>
    <cellStyle name="Followed Hyperlink" xfId="56038" builtinId="9" hidden="1"/>
    <cellStyle name="Followed Hyperlink" xfId="56039" builtinId="9" hidden="1"/>
    <cellStyle name="Followed Hyperlink" xfId="56040" builtinId="9" hidden="1"/>
    <cellStyle name="Followed Hyperlink" xfId="56041" builtinId="9" hidden="1"/>
    <cellStyle name="Followed Hyperlink" xfId="56042" builtinId="9" hidden="1"/>
    <cellStyle name="Followed Hyperlink" xfId="56043" builtinId="9" hidden="1"/>
    <cellStyle name="Followed Hyperlink" xfId="56044" builtinId="9" hidden="1"/>
    <cellStyle name="Followed Hyperlink" xfId="56045" builtinId="9" hidden="1"/>
    <cellStyle name="Followed Hyperlink" xfId="56046" builtinId="9" hidden="1"/>
    <cellStyle name="Followed Hyperlink" xfId="56047" builtinId="9" hidden="1"/>
    <cellStyle name="Followed Hyperlink" xfId="56048" builtinId="9" hidden="1"/>
    <cellStyle name="Followed Hyperlink" xfId="56049" builtinId="9" hidden="1"/>
    <cellStyle name="Followed Hyperlink" xfId="56050" builtinId="9" hidden="1"/>
    <cellStyle name="Followed Hyperlink" xfId="56051" builtinId="9" hidden="1"/>
    <cellStyle name="Followed Hyperlink" xfId="56052" builtinId="9" hidden="1"/>
    <cellStyle name="Followed Hyperlink" xfId="56053" builtinId="9" hidden="1"/>
    <cellStyle name="Followed Hyperlink" xfId="56054" builtinId="9" hidden="1"/>
    <cellStyle name="Followed Hyperlink" xfId="56055" builtinId="9" hidden="1"/>
    <cellStyle name="Followed Hyperlink" xfId="56056" builtinId="9" hidden="1"/>
    <cellStyle name="Followed Hyperlink" xfId="56057" builtinId="9" hidden="1"/>
    <cellStyle name="Followed Hyperlink" xfId="56058" builtinId="9" hidden="1"/>
    <cellStyle name="Followed Hyperlink" xfId="56059" builtinId="9" hidden="1"/>
    <cellStyle name="Followed Hyperlink" xfId="56060" builtinId="9" hidden="1"/>
    <cellStyle name="Followed Hyperlink" xfId="56061" builtinId="9" hidden="1"/>
    <cellStyle name="Followed Hyperlink" xfId="56062" builtinId="9" hidden="1"/>
    <cellStyle name="Followed Hyperlink" xfId="56063" builtinId="9" hidden="1"/>
    <cellStyle name="Followed Hyperlink" xfId="56064" builtinId="9" hidden="1"/>
    <cellStyle name="Followed Hyperlink" xfId="56065" builtinId="9" hidden="1"/>
    <cellStyle name="Followed Hyperlink" xfId="56066" builtinId="9" hidden="1"/>
    <cellStyle name="Followed Hyperlink" xfId="56067" builtinId="9" hidden="1"/>
    <cellStyle name="Followed Hyperlink" xfId="56068" builtinId="9" hidden="1"/>
    <cellStyle name="Followed Hyperlink" xfId="56069" builtinId="9" hidden="1"/>
    <cellStyle name="Followed Hyperlink" xfId="56070" builtinId="9" hidden="1"/>
    <cellStyle name="Followed Hyperlink" xfId="56071" builtinId="9" hidden="1"/>
    <cellStyle name="Followed Hyperlink" xfId="56072" builtinId="9" hidden="1"/>
    <cellStyle name="Followed Hyperlink" xfId="56073" builtinId="9" hidden="1"/>
    <cellStyle name="Followed Hyperlink" xfId="56074" builtinId="9" hidden="1"/>
    <cellStyle name="Followed Hyperlink" xfId="56075" builtinId="9" hidden="1"/>
    <cellStyle name="Followed Hyperlink" xfId="56076" builtinId="9" hidden="1"/>
    <cellStyle name="Followed Hyperlink" xfId="56077" builtinId="9" hidden="1"/>
    <cellStyle name="Followed Hyperlink" xfId="56078" builtinId="9" hidden="1"/>
    <cellStyle name="Followed Hyperlink" xfId="56079" builtinId="9" hidden="1"/>
    <cellStyle name="Followed Hyperlink" xfId="56080" builtinId="9" hidden="1"/>
    <cellStyle name="Followed Hyperlink" xfId="56081" builtinId="9" hidden="1"/>
    <cellStyle name="Followed Hyperlink" xfId="56082" builtinId="9" hidden="1"/>
    <cellStyle name="Followed Hyperlink" xfId="56083" builtinId="9" hidden="1"/>
    <cellStyle name="Followed Hyperlink" xfId="56084" builtinId="9" hidden="1"/>
    <cellStyle name="Followed Hyperlink" xfId="56118" builtinId="9" hidden="1"/>
    <cellStyle name="Followed Hyperlink" xfId="56119" builtinId="9" hidden="1"/>
    <cellStyle name="Followed Hyperlink" xfId="56120" builtinId="9" hidden="1"/>
    <cellStyle name="Followed Hyperlink" xfId="56121" builtinId="9" hidden="1"/>
    <cellStyle name="Followed Hyperlink" xfId="56122" builtinId="9" hidden="1"/>
    <cellStyle name="Followed Hyperlink" xfId="56123" builtinId="9" hidden="1"/>
    <cellStyle name="Followed Hyperlink" xfId="56124" builtinId="9" hidden="1"/>
    <cellStyle name="Followed Hyperlink" xfId="56125" builtinId="9" hidden="1"/>
    <cellStyle name="Followed Hyperlink" xfId="56126" builtinId="9" hidden="1"/>
    <cellStyle name="Followed Hyperlink" xfId="56127" builtinId="9" hidden="1"/>
    <cellStyle name="Followed Hyperlink" xfId="56128" builtinId="9" hidden="1"/>
    <cellStyle name="Followed Hyperlink" xfId="56129" builtinId="9" hidden="1"/>
    <cellStyle name="Followed Hyperlink" xfId="56130" builtinId="9" hidden="1"/>
    <cellStyle name="Followed Hyperlink" xfId="56131" builtinId="9" hidden="1"/>
    <cellStyle name="Followed Hyperlink" xfId="56132" builtinId="9" hidden="1"/>
    <cellStyle name="Followed Hyperlink" xfId="56133" builtinId="9" hidden="1"/>
    <cellStyle name="Followed Hyperlink" xfId="56134" builtinId="9" hidden="1"/>
    <cellStyle name="Followed Hyperlink" xfId="56135" builtinId="9" hidden="1"/>
    <cellStyle name="Followed Hyperlink" xfId="56136" builtinId="9" hidden="1"/>
    <cellStyle name="Followed Hyperlink" xfId="56137" builtinId="9" hidden="1"/>
    <cellStyle name="Followed Hyperlink" xfId="56138" builtinId="9" hidden="1"/>
    <cellStyle name="Followed Hyperlink" xfId="56139" builtinId="9" hidden="1"/>
    <cellStyle name="Followed Hyperlink" xfId="56140" builtinId="9" hidden="1"/>
    <cellStyle name="Followed Hyperlink" xfId="56141" builtinId="9" hidden="1"/>
    <cellStyle name="Followed Hyperlink" xfId="56142" builtinId="9" hidden="1"/>
    <cellStyle name="Followed Hyperlink" xfId="56143" builtinId="9" hidden="1"/>
    <cellStyle name="Followed Hyperlink" xfId="56144" builtinId="9" hidden="1"/>
    <cellStyle name="Followed Hyperlink" xfId="56145" builtinId="9" hidden="1"/>
    <cellStyle name="Followed Hyperlink" xfId="56146" builtinId="9" hidden="1"/>
    <cellStyle name="Followed Hyperlink" xfId="56147" builtinId="9" hidden="1"/>
    <cellStyle name="Followed Hyperlink" xfId="56148" builtinId="9" hidden="1"/>
    <cellStyle name="Followed Hyperlink" xfId="56149" builtinId="9" hidden="1"/>
    <cellStyle name="Followed Hyperlink" xfId="56150" builtinId="9" hidden="1"/>
    <cellStyle name="Followed Hyperlink" xfId="56151" builtinId="9" hidden="1"/>
    <cellStyle name="Followed Hyperlink" xfId="56152" builtinId="9" hidden="1"/>
    <cellStyle name="Followed Hyperlink" xfId="56153" builtinId="9" hidden="1"/>
    <cellStyle name="Followed Hyperlink" xfId="56154" builtinId="9" hidden="1"/>
    <cellStyle name="Followed Hyperlink" xfId="56155" builtinId="9" hidden="1"/>
    <cellStyle name="Followed Hyperlink" xfId="56156" builtinId="9" hidden="1"/>
    <cellStyle name="Followed Hyperlink" xfId="56157" builtinId="9" hidden="1"/>
    <cellStyle name="Followed Hyperlink" xfId="56158" builtinId="9" hidden="1"/>
    <cellStyle name="Followed Hyperlink" xfId="56159" builtinId="9" hidden="1"/>
    <cellStyle name="Followed Hyperlink" xfId="56160" builtinId="9" hidden="1"/>
    <cellStyle name="Followed Hyperlink" xfId="56161" builtinId="9" hidden="1"/>
    <cellStyle name="Followed Hyperlink" xfId="56162" builtinId="9" hidden="1"/>
    <cellStyle name="Followed Hyperlink" xfId="56163" builtinId="9" hidden="1"/>
    <cellStyle name="Followed Hyperlink" xfId="56164" builtinId="9" hidden="1"/>
    <cellStyle name="Followed Hyperlink" xfId="56165" builtinId="9" hidden="1"/>
    <cellStyle name="Followed Hyperlink" xfId="56166" builtinId="9" hidden="1"/>
    <cellStyle name="Followed Hyperlink" xfId="56167" builtinId="9" hidden="1"/>
    <cellStyle name="Followed Hyperlink" xfId="56168" builtinId="9" hidden="1"/>
    <cellStyle name="Followed Hyperlink" xfId="56169" builtinId="9" hidden="1"/>
    <cellStyle name="Followed Hyperlink" xfId="56170" builtinId="9" hidden="1"/>
    <cellStyle name="Followed Hyperlink" xfId="56171" builtinId="9" hidden="1"/>
    <cellStyle name="Followed Hyperlink" xfId="56172" builtinId="9" hidden="1"/>
    <cellStyle name="Followed Hyperlink" xfId="56173" builtinId="9" hidden="1"/>
    <cellStyle name="Followed Hyperlink" xfId="56174" builtinId="9" hidden="1"/>
    <cellStyle name="Followed Hyperlink" xfId="56175" builtinId="9" hidden="1"/>
    <cellStyle name="Followed Hyperlink" xfId="56176" builtinId="9" hidden="1"/>
    <cellStyle name="Followed Hyperlink" xfId="56177" builtinId="9" hidden="1"/>
    <cellStyle name="Followed Hyperlink" xfId="56178" builtinId="9" hidden="1"/>
    <cellStyle name="Followed Hyperlink" xfId="56179" builtinId="9" hidden="1"/>
    <cellStyle name="Followed Hyperlink" xfId="56180" builtinId="9" hidden="1"/>
    <cellStyle name="Followed Hyperlink" xfId="56181" builtinId="9" hidden="1"/>
    <cellStyle name="Followed Hyperlink" xfId="56182" builtinId="9" hidden="1"/>
    <cellStyle name="Followed Hyperlink" xfId="56183" builtinId="9" hidden="1"/>
    <cellStyle name="Followed Hyperlink" xfId="56184" builtinId="9" hidden="1"/>
    <cellStyle name="Followed Hyperlink" xfId="56185" builtinId="9" hidden="1"/>
    <cellStyle name="Followed Hyperlink" xfId="56186" builtinId="9" hidden="1"/>
    <cellStyle name="Followed Hyperlink" xfId="56187" builtinId="9" hidden="1"/>
    <cellStyle name="Followed Hyperlink" xfId="56188" builtinId="9" hidden="1"/>
    <cellStyle name="Followed Hyperlink" xfId="56189" builtinId="9" hidden="1"/>
    <cellStyle name="Followed Hyperlink" xfId="56090" builtinId="9" hidden="1"/>
    <cellStyle name="Followed Hyperlink" xfId="56095" builtinId="9" hidden="1"/>
    <cellStyle name="Followed Hyperlink" xfId="56087" builtinId="9" hidden="1"/>
    <cellStyle name="Followed Hyperlink" xfId="56096" builtinId="9" hidden="1"/>
    <cellStyle name="Followed Hyperlink" xfId="56086" builtinId="9" hidden="1"/>
    <cellStyle name="Followed Hyperlink" xfId="56093" builtinId="9" hidden="1"/>
    <cellStyle name="Followed Hyperlink" xfId="56012" builtinId="9" hidden="1"/>
    <cellStyle name="Followed Hyperlink" xfId="56092" builtinId="9" hidden="1"/>
    <cellStyle name="Followed Hyperlink" xfId="56085" builtinId="9" hidden="1"/>
    <cellStyle name="Followed Hyperlink" xfId="56091" builtinId="9" hidden="1"/>
    <cellStyle name="Followed Hyperlink" xfId="56114" builtinId="9" hidden="1"/>
    <cellStyle name="Followed Hyperlink" xfId="56094" builtinId="9" hidden="1"/>
    <cellStyle name="Followed Hyperlink" xfId="56089" builtinId="9" hidden="1"/>
    <cellStyle name="Followed Hyperlink" xfId="56088" builtinId="9" hidden="1"/>
    <cellStyle name="Followed Hyperlink" xfId="56097" builtinId="9" hidden="1"/>
    <cellStyle name="Followed Hyperlink" xfId="56111" builtinId="9" hidden="1"/>
    <cellStyle name="Followed Hyperlink" xfId="56109" builtinId="9" hidden="1"/>
    <cellStyle name="Followed Hyperlink" xfId="56102" builtinId="9" hidden="1"/>
    <cellStyle name="Followed Hyperlink" xfId="56117" builtinId="9" hidden="1"/>
    <cellStyle name="Followed Hyperlink" xfId="56107" builtinId="9" hidden="1"/>
    <cellStyle name="Followed Hyperlink" xfId="56192" builtinId="9" hidden="1"/>
    <cellStyle name="Followed Hyperlink" xfId="56100" builtinId="9" hidden="1"/>
    <cellStyle name="Followed Hyperlink" xfId="56115" builtinId="9" hidden="1"/>
    <cellStyle name="Followed Hyperlink" xfId="56112" builtinId="9" hidden="1"/>
    <cellStyle name="Followed Hyperlink" xfId="56106" builtinId="9" hidden="1"/>
    <cellStyle name="Followed Hyperlink" xfId="56011" builtinId="9" hidden="1"/>
    <cellStyle name="Followed Hyperlink" xfId="56191" builtinId="9" hidden="1"/>
    <cellStyle name="Followed Hyperlink" xfId="56104" builtinId="9" hidden="1"/>
    <cellStyle name="Followed Hyperlink" xfId="56101" builtinId="9" hidden="1"/>
    <cellStyle name="Followed Hyperlink" xfId="56116" builtinId="9" hidden="1"/>
    <cellStyle name="Followed Hyperlink" xfId="56110" builtinId="9" hidden="1"/>
    <cellStyle name="Followed Hyperlink" xfId="56099" builtinId="9" hidden="1"/>
    <cellStyle name="Followed Hyperlink" xfId="56190" builtinId="9" hidden="1"/>
    <cellStyle name="Followed Hyperlink" xfId="56108" builtinId="9" hidden="1"/>
    <cellStyle name="Followed Hyperlink" xfId="56105" builtinId="9" hidden="1"/>
    <cellStyle name="Followed Hyperlink" xfId="56098" builtinId="9" hidden="1"/>
    <cellStyle name="Followed Hyperlink" xfId="56113" builtinId="9" hidden="1"/>
    <cellStyle name="Followed Hyperlink" xfId="56103" builtinId="9" hidden="1"/>
    <cellStyle name="Followed Hyperlink" xfId="56193" builtinId="9" hidden="1"/>
    <cellStyle name="Followed Hyperlink" xfId="56194" builtinId="9" hidden="1"/>
    <cellStyle name="Followed Hyperlink" xfId="56195" builtinId="9" hidden="1"/>
    <cellStyle name="Followed Hyperlink" xfId="56196" builtinId="9" hidden="1"/>
    <cellStyle name="Followed Hyperlink" xfId="56197" builtinId="9" hidden="1"/>
    <cellStyle name="Followed Hyperlink" xfId="56198" builtinId="9" hidden="1"/>
    <cellStyle name="Followed Hyperlink" xfId="56199" builtinId="9" hidden="1"/>
    <cellStyle name="Followed Hyperlink" xfId="56200" builtinId="9" hidden="1"/>
    <cellStyle name="Followed Hyperlink" xfId="56201" builtinId="9" hidden="1"/>
    <cellStyle name="Followed Hyperlink" xfId="56202" builtinId="9" hidden="1"/>
    <cellStyle name="Followed Hyperlink" xfId="56203" builtinId="9" hidden="1"/>
    <cellStyle name="Followed Hyperlink" xfId="56204" builtinId="9" hidden="1"/>
    <cellStyle name="Followed Hyperlink" xfId="56205" builtinId="9" hidden="1"/>
    <cellStyle name="Followed Hyperlink" xfId="56206" builtinId="9" hidden="1"/>
    <cellStyle name="Followed Hyperlink" xfId="56207" builtinId="9" hidden="1"/>
    <cellStyle name="Followed Hyperlink" xfId="56208" builtinId="9" hidden="1"/>
    <cellStyle name="Followed Hyperlink" xfId="56209" builtinId="9" hidden="1"/>
    <cellStyle name="Followed Hyperlink" xfId="56210" builtinId="9" hidden="1"/>
    <cellStyle name="Followed Hyperlink" xfId="56211" builtinId="9" hidden="1"/>
    <cellStyle name="Followed Hyperlink" xfId="56212" builtinId="9" hidden="1"/>
    <cellStyle name="Followed Hyperlink" xfId="56213" builtinId="9" hidden="1"/>
    <cellStyle name="Followed Hyperlink" xfId="56214" builtinId="9" hidden="1"/>
    <cellStyle name="Followed Hyperlink" xfId="56215" builtinId="9" hidden="1"/>
    <cellStyle name="Followed Hyperlink" xfId="56216" builtinId="9" hidden="1"/>
    <cellStyle name="Followed Hyperlink" xfId="56217" builtinId="9" hidden="1"/>
    <cellStyle name="Followed Hyperlink" xfId="56218" builtinId="9" hidden="1"/>
    <cellStyle name="Followed Hyperlink" xfId="56219" builtinId="9" hidden="1"/>
    <cellStyle name="Followed Hyperlink" xfId="56220" builtinId="9" hidden="1"/>
    <cellStyle name="Followed Hyperlink" xfId="56221" builtinId="9" hidden="1"/>
    <cellStyle name="Followed Hyperlink" xfId="56222" builtinId="9" hidden="1"/>
    <cellStyle name="Followed Hyperlink" xfId="56223" builtinId="9" hidden="1"/>
    <cellStyle name="Followed Hyperlink" xfId="56224" builtinId="9" hidden="1"/>
    <cellStyle name="Followed Hyperlink" xfId="56225" builtinId="9" hidden="1"/>
    <cellStyle name="Followed Hyperlink" xfId="56226" builtinId="9" hidden="1"/>
    <cellStyle name="Followed Hyperlink" xfId="56231" builtinId="9" hidden="1"/>
    <cellStyle name="Followed Hyperlink" xfId="56232" builtinId="9" hidden="1"/>
    <cellStyle name="Followed Hyperlink" xfId="56233" builtinId="9" hidden="1"/>
    <cellStyle name="Followed Hyperlink" xfId="56234" builtinId="9" hidden="1"/>
    <cellStyle name="Followed Hyperlink" xfId="56235" builtinId="9" hidden="1"/>
    <cellStyle name="Followed Hyperlink" xfId="56236" builtinId="9" hidden="1"/>
    <cellStyle name="Followed Hyperlink" xfId="56237" builtinId="9" hidden="1"/>
    <cellStyle name="Followed Hyperlink" xfId="56238" builtinId="9" hidden="1"/>
    <cellStyle name="Followed Hyperlink" xfId="56239" builtinId="9" hidden="1"/>
    <cellStyle name="Followed Hyperlink" xfId="56240" builtinId="9" hidden="1"/>
    <cellStyle name="Followed Hyperlink" xfId="56241" builtinId="9" hidden="1"/>
    <cellStyle name="Followed Hyperlink" xfId="56242" builtinId="9" hidden="1"/>
    <cellStyle name="Followed Hyperlink" xfId="56243" builtinId="9" hidden="1"/>
    <cellStyle name="Followed Hyperlink" xfId="56244" builtinId="9" hidden="1"/>
    <cellStyle name="Followed Hyperlink" xfId="56245" builtinId="9" hidden="1"/>
    <cellStyle name="Followed Hyperlink" xfId="56246" builtinId="9" hidden="1"/>
    <cellStyle name="Followed Hyperlink" xfId="56247" builtinId="9" hidden="1"/>
    <cellStyle name="Followed Hyperlink" xfId="56248" builtinId="9" hidden="1"/>
    <cellStyle name="Followed Hyperlink" xfId="56249" builtinId="9" hidden="1"/>
    <cellStyle name="Followed Hyperlink" xfId="56250" builtinId="9" hidden="1"/>
    <cellStyle name="Followed Hyperlink" xfId="56251" builtinId="9" hidden="1"/>
    <cellStyle name="Followed Hyperlink" xfId="56252" builtinId="9" hidden="1"/>
    <cellStyle name="Followed Hyperlink" xfId="56253" builtinId="9" hidden="1"/>
    <cellStyle name="Followed Hyperlink" xfId="56254" builtinId="9" hidden="1"/>
    <cellStyle name="Followed Hyperlink" xfId="56255" builtinId="9" hidden="1"/>
    <cellStyle name="Followed Hyperlink" xfId="56256" builtinId="9" hidden="1"/>
    <cellStyle name="Followed Hyperlink" xfId="56257" builtinId="9" hidden="1"/>
    <cellStyle name="Followed Hyperlink" xfId="56258" builtinId="9" hidden="1"/>
    <cellStyle name="Followed Hyperlink" xfId="56259" builtinId="9" hidden="1"/>
    <cellStyle name="Followed Hyperlink" xfId="56260" builtinId="9" hidden="1"/>
    <cellStyle name="Followed Hyperlink" xfId="56261" builtinId="9" hidden="1"/>
    <cellStyle name="Followed Hyperlink" xfId="56262" builtinId="9" hidden="1"/>
    <cellStyle name="Followed Hyperlink" xfId="56263" builtinId="9" hidden="1"/>
    <cellStyle name="Followed Hyperlink" xfId="56264" builtinId="9" hidden="1"/>
    <cellStyle name="Followed Hyperlink" xfId="56265" builtinId="9" hidden="1"/>
    <cellStyle name="Followed Hyperlink" xfId="56266" builtinId="9" hidden="1"/>
    <cellStyle name="Followed Hyperlink" xfId="56267" builtinId="9" hidden="1"/>
    <cellStyle name="Followed Hyperlink" xfId="56268" builtinId="9" hidden="1"/>
    <cellStyle name="Followed Hyperlink" xfId="56269" builtinId="9" hidden="1"/>
    <cellStyle name="Followed Hyperlink" xfId="56270" builtinId="9" hidden="1"/>
    <cellStyle name="Followed Hyperlink" xfId="56271" builtinId="9" hidden="1"/>
    <cellStyle name="Followed Hyperlink" xfId="56272" builtinId="9" hidden="1"/>
    <cellStyle name="Followed Hyperlink" xfId="56273" builtinId="9" hidden="1"/>
    <cellStyle name="Followed Hyperlink" xfId="56274" builtinId="9" hidden="1"/>
    <cellStyle name="Followed Hyperlink" xfId="56275" builtinId="9" hidden="1"/>
    <cellStyle name="Followed Hyperlink" xfId="56276" builtinId="9" hidden="1"/>
    <cellStyle name="Followed Hyperlink" xfId="56277" builtinId="9" hidden="1"/>
    <cellStyle name="Followed Hyperlink" xfId="56278" builtinId="9" hidden="1"/>
    <cellStyle name="Followed Hyperlink" xfId="56279" builtinId="9" hidden="1"/>
    <cellStyle name="Followed Hyperlink" xfId="56280" builtinId="9" hidden="1"/>
    <cellStyle name="Followed Hyperlink" xfId="56281" builtinId="9" hidden="1"/>
    <cellStyle name="Followed Hyperlink" xfId="56282" builtinId="9" hidden="1"/>
    <cellStyle name="Followed Hyperlink" xfId="56283" builtinId="9" hidden="1"/>
    <cellStyle name="Followed Hyperlink" xfId="56284" builtinId="9" hidden="1"/>
    <cellStyle name="Followed Hyperlink" xfId="56285" builtinId="9" hidden="1"/>
    <cellStyle name="Followed Hyperlink" xfId="56286" builtinId="9" hidden="1"/>
    <cellStyle name="Followed Hyperlink" xfId="56287" builtinId="9" hidden="1"/>
    <cellStyle name="Followed Hyperlink" xfId="56288" builtinId="9" hidden="1"/>
    <cellStyle name="Followed Hyperlink" xfId="56290" builtinId="9" hidden="1"/>
    <cellStyle name="Followed Hyperlink" xfId="56291" builtinId="9" hidden="1"/>
    <cellStyle name="Followed Hyperlink" xfId="56292" builtinId="9" hidden="1"/>
    <cellStyle name="Followed Hyperlink" xfId="56293" builtinId="9" hidden="1"/>
    <cellStyle name="Followed Hyperlink" xfId="56294" builtinId="9" hidden="1"/>
    <cellStyle name="Followed Hyperlink" xfId="56295" builtinId="9" hidden="1"/>
    <cellStyle name="Followed Hyperlink" xfId="56296" builtinId="9" hidden="1"/>
    <cellStyle name="Followed Hyperlink" xfId="56297" builtinId="9" hidden="1"/>
    <cellStyle name="Followed Hyperlink" xfId="56298" builtinId="9" hidden="1"/>
    <cellStyle name="Followed Hyperlink" xfId="56299" builtinId="9" hidden="1"/>
    <cellStyle name="Followed Hyperlink" xfId="56300" builtinId="9" hidden="1"/>
    <cellStyle name="Followed Hyperlink" xfId="56301" builtinId="9" hidden="1"/>
    <cellStyle name="Followed Hyperlink" xfId="56302" builtinId="9" hidden="1"/>
    <cellStyle name="Followed Hyperlink" xfId="56303" builtinId="9" hidden="1"/>
    <cellStyle name="Followed Hyperlink" xfId="56318" builtinId="9" hidden="1"/>
    <cellStyle name="Followed Hyperlink" xfId="56339" builtinId="9" hidden="1"/>
    <cellStyle name="Followed Hyperlink" xfId="56340" builtinId="9" hidden="1"/>
    <cellStyle name="Followed Hyperlink" xfId="56341" builtinId="9" hidden="1"/>
    <cellStyle name="Followed Hyperlink" xfId="56342" builtinId="9" hidden="1"/>
    <cellStyle name="Followed Hyperlink" xfId="56343" builtinId="9" hidden="1"/>
    <cellStyle name="Followed Hyperlink" xfId="56344" builtinId="9" hidden="1"/>
    <cellStyle name="Followed Hyperlink" xfId="56345" builtinId="9" hidden="1"/>
    <cellStyle name="Followed Hyperlink" xfId="56346" builtinId="9" hidden="1"/>
    <cellStyle name="Followed Hyperlink" xfId="56347" builtinId="9" hidden="1"/>
    <cellStyle name="Followed Hyperlink" xfId="56348" builtinId="9" hidden="1"/>
    <cellStyle name="Followed Hyperlink" xfId="56349" builtinId="9" hidden="1"/>
    <cellStyle name="Followed Hyperlink" xfId="56350" builtinId="9" hidden="1"/>
    <cellStyle name="Followed Hyperlink" xfId="56351" builtinId="9" hidden="1"/>
    <cellStyle name="Followed Hyperlink" xfId="56352" builtinId="9" hidden="1"/>
    <cellStyle name="Followed Hyperlink" xfId="56353" builtinId="9" hidden="1"/>
    <cellStyle name="Followed Hyperlink" xfId="56354" builtinId="9" hidden="1"/>
    <cellStyle name="Followed Hyperlink" xfId="56355" builtinId="9" hidden="1"/>
    <cellStyle name="Followed Hyperlink" xfId="56356" builtinId="9" hidden="1"/>
    <cellStyle name="Followed Hyperlink" xfId="56357" builtinId="9" hidden="1"/>
    <cellStyle name="Followed Hyperlink" xfId="56358" builtinId="9" hidden="1"/>
    <cellStyle name="Followed Hyperlink" xfId="56359" builtinId="9" hidden="1"/>
    <cellStyle name="Followed Hyperlink" xfId="56360" builtinId="9" hidden="1"/>
    <cellStyle name="Followed Hyperlink" xfId="56361" builtinId="9" hidden="1"/>
    <cellStyle name="Followed Hyperlink" xfId="56362" builtinId="9" hidden="1"/>
    <cellStyle name="Followed Hyperlink" xfId="56363" builtinId="9" hidden="1"/>
    <cellStyle name="Followed Hyperlink" xfId="56364" builtinId="9" hidden="1"/>
    <cellStyle name="Followed Hyperlink" xfId="56365" builtinId="9" hidden="1"/>
    <cellStyle name="Followed Hyperlink" xfId="56366" builtinId="9" hidden="1"/>
    <cellStyle name="Followed Hyperlink" xfId="56367" builtinId="9" hidden="1"/>
    <cellStyle name="Followed Hyperlink" xfId="56368" builtinId="9" hidden="1"/>
    <cellStyle name="Followed Hyperlink" xfId="56369" builtinId="9" hidden="1"/>
    <cellStyle name="Followed Hyperlink" xfId="56370" builtinId="9" hidden="1"/>
    <cellStyle name="Followed Hyperlink" xfId="56371" builtinId="9" hidden="1"/>
    <cellStyle name="Followed Hyperlink" xfId="56372" builtinId="9" hidden="1"/>
    <cellStyle name="Followed Hyperlink" xfId="56373" builtinId="9" hidden="1"/>
    <cellStyle name="Followed Hyperlink" xfId="56374" builtinId="9" hidden="1"/>
    <cellStyle name="Followed Hyperlink" xfId="56375" builtinId="9" hidden="1"/>
    <cellStyle name="Followed Hyperlink" xfId="56376" builtinId="9" hidden="1"/>
    <cellStyle name="Followed Hyperlink" xfId="56377" builtinId="9" hidden="1"/>
    <cellStyle name="Followed Hyperlink" xfId="56378" builtinId="9" hidden="1"/>
    <cellStyle name="Followed Hyperlink" xfId="56379" builtinId="9" hidden="1"/>
    <cellStyle name="Followed Hyperlink" xfId="56380" builtinId="9" hidden="1"/>
    <cellStyle name="Followed Hyperlink" xfId="56381" builtinId="9" hidden="1"/>
    <cellStyle name="Followed Hyperlink" xfId="56382" builtinId="9" hidden="1"/>
    <cellStyle name="Followed Hyperlink" xfId="56383" builtinId="9" hidden="1"/>
    <cellStyle name="Followed Hyperlink" xfId="56384" builtinId="9" hidden="1"/>
    <cellStyle name="Followed Hyperlink" xfId="56385" builtinId="9" hidden="1"/>
    <cellStyle name="Followed Hyperlink" xfId="56386" builtinId="9" hidden="1"/>
    <cellStyle name="Followed Hyperlink" xfId="56387" builtinId="9" hidden="1"/>
    <cellStyle name="Followed Hyperlink" xfId="56388" builtinId="9" hidden="1"/>
    <cellStyle name="Followed Hyperlink" xfId="56389" builtinId="9" hidden="1"/>
    <cellStyle name="Followed Hyperlink" xfId="56390" builtinId="9" hidden="1"/>
    <cellStyle name="Followed Hyperlink" xfId="56391" builtinId="9" hidden="1"/>
    <cellStyle name="Followed Hyperlink" xfId="56392" builtinId="9" hidden="1"/>
    <cellStyle name="Followed Hyperlink" xfId="56393" builtinId="9" hidden="1"/>
    <cellStyle name="Followed Hyperlink" xfId="56394" builtinId="9" hidden="1"/>
    <cellStyle name="Followed Hyperlink" xfId="56395" builtinId="9" hidden="1"/>
    <cellStyle name="Followed Hyperlink" xfId="56396" builtinId="9" hidden="1"/>
    <cellStyle name="Followed Hyperlink" xfId="56397" builtinId="9" hidden="1"/>
    <cellStyle name="Followed Hyperlink" xfId="56398" builtinId="9" hidden="1"/>
    <cellStyle name="Followed Hyperlink" xfId="56399" builtinId="9" hidden="1"/>
    <cellStyle name="Followed Hyperlink" xfId="56400" builtinId="9" hidden="1"/>
    <cellStyle name="Followed Hyperlink" xfId="56401" builtinId="9" hidden="1"/>
    <cellStyle name="Followed Hyperlink" xfId="56402" builtinId="9" hidden="1"/>
    <cellStyle name="Followed Hyperlink" xfId="56403" builtinId="9" hidden="1"/>
    <cellStyle name="Followed Hyperlink" xfId="56404" builtinId="9" hidden="1"/>
    <cellStyle name="Followed Hyperlink" xfId="56405" builtinId="9" hidden="1"/>
    <cellStyle name="Followed Hyperlink" xfId="56406" builtinId="9" hidden="1"/>
    <cellStyle name="Followed Hyperlink" xfId="56407" builtinId="9" hidden="1"/>
    <cellStyle name="Followed Hyperlink" xfId="56408" builtinId="9" hidden="1"/>
    <cellStyle name="Followed Hyperlink" xfId="56409" builtinId="9" hidden="1"/>
    <cellStyle name="Followed Hyperlink" xfId="56410" builtinId="9" hidden="1"/>
    <cellStyle name="Followed Hyperlink" xfId="56411" builtinId="9" hidden="1"/>
    <cellStyle name="Followed Hyperlink" xfId="56412" builtinId="9" hidden="1"/>
    <cellStyle name="Followed Hyperlink" xfId="56413" builtinId="9" hidden="1"/>
    <cellStyle name="Followed Hyperlink" xfId="56414" builtinId="9" hidden="1"/>
    <cellStyle name="Followed Hyperlink" xfId="56415" builtinId="9" hidden="1"/>
    <cellStyle name="Followed Hyperlink" xfId="56416" builtinId="9" hidden="1"/>
    <cellStyle name="Followed Hyperlink" xfId="56417" builtinId="9" hidden="1"/>
    <cellStyle name="Followed Hyperlink" xfId="56418" builtinId="9" hidden="1"/>
    <cellStyle name="Followed Hyperlink" xfId="56419" builtinId="9" hidden="1"/>
    <cellStyle name="Followed Hyperlink" xfId="56420" builtinId="9" hidden="1"/>
    <cellStyle name="Followed Hyperlink" xfId="56421" builtinId="9" hidden="1"/>
    <cellStyle name="Followed Hyperlink" xfId="56422" builtinId="9" hidden="1"/>
    <cellStyle name="Followed Hyperlink" xfId="56423" builtinId="9" hidden="1"/>
    <cellStyle name="Followed Hyperlink" xfId="56424" builtinId="9" hidden="1"/>
    <cellStyle name="Followed Hyperlink" xfId="56425" builtinId="9" hidden="1"/>
    <cellStyle name="Followed Hyperlink" xfId="56426" builtinId="9" hidden="1"/>
    <cellStyle name="Followed Hyperlink" xfId="56427" builtinId="9" hidden="1"/>
    <cellStyle name="Followed Hyperlink" xfId="56428" builtinId="9" hidden="1"/>
    <cellStyle name="Followed Hyperlink" xfId="56429" builtinId="9" hidden="1"/>
    <cellStyle name="Followed Hyperlink" xfId="56430" builtinId="9" hidden="1"/>
    <cellStyle name="Followed Hyperlink" xfId="56431" builtinId="9" hidden="1"/>
    <cellStyle name="Followed Hyperlink" xfId="56432" builtinId="9" hidden="1"/>
    <cellStyle name="Followed Hyperlink" xfId="56433" builtinId="9" hidden="1"/>
    <cellStyle name="Followed Hyperlink" xfId="56434" builtinId="9" hidden="1"/>
    <cellStyle name="Followed Hyperlink" xfId="56435" builtinId="9" hidden="1"/>
    <cellStyle name="Followed Hyperlink" xfId="56436" builtinId="9" hidden="1"/>
    <cellStyle name="Followed Hyperlink" xfId="56437" builtinId="9" hidden="1"/>
    <cellStyle name="Followed Hyperlink" xfId="56438" builtinId="9" hidden="1"/>
    <cellStyle name="Followed Hyperlink" xfId="56439" builtinId="9" hidden="1"/>
    <cellStyle name="Followed Hyperlink" xfId="56440" builtinId="9" hidden="1"/>
    <cellStyle name="Followed Hyperlink" xfId="56441" builtinId="9" hidden="1"/>
    <cellStyle name="Followed Hyperlink" xfId="56442" builtinId="9" hidden="1"/>
    <cellStyle name="Followed Hyperlink" xfId="56443" builtinId="9" hidden="1"/>
    <cellStyle name="Followed Hyperlink" xfId="56444" builtinId="9" hidden="1"/>
    <cellStyle name="Followed Hyperlink" xfId="56445" builtinId="9" hidden="1"/>
    <cellStyle name="Followed Hyperlink" xfId="56446" builtinId="9" hidden="1"/>
    <cellStyle name="Followed Hyperlink" xfId="56447" builtinId="9" hidden="1"/>
    <cellStyle name="Followed Hyperlink" xfId="56448" builtinId="9" hidden="1"/>
    <cellStyle name="Followed Hyperlink" xfId="56449" builtinId="9" hidden="1"/>
    <cellStyle name="Followed Hyperlink" xfId="56450" builtinId="9" hidden="1"/>
    <cellStyle name="Followed Hyperlink" xfId="56451" builtinId="9" hidden="1"/>
    <cellStyle name="Followed Hyperlink" xfId="56452" builtinId="9" hidden="1"/>
    <cellStyle name="Followed Hyperlink" xfId="56453" builtinId="9" hidden="1"/>
    <cellStyle name="Followed Hyperlink" xfId="56454" builtinId="9" hidden="1"/>
    <cellStyle name="Followed Hyperlink" xfId="56455" builtinId="9" hidden="1"/>
    <cellStyle name="Followed Hyperlink" xfId="56456" builtinId="9" hidden="1"/>
    <cellStyle name="Followed Hyperlink" xfId="56457" builtinId="9" hidden="1"/>
    <cellStyle name="Followed Hyperlink" xfId="56458" builtinId="9" hidden="1"/>
    <cellStyle name="Followed Hyperlink" xfId="56459" builtinId="9" hidden="1"/>
    <cellStyle name="Followed Hyperlink" xfId="56460" builtinId="9" hidden="1"/>
    <cellStyle name="Followed Hyperlink" xfId="56461" builtinId="9" hidden="1"/>
    <cellStyle name="Followed Hyperlink" xfId="56462" builtinId="9" hidden="1"/>
    <cellStyle name="Followed Hyperlink" xfId="56463" builtinId="9" hidden="1"/>
    <cellStyle name="Followed Hyperlink" xfId="56464" builtinId="9" hidden="1"/>
    <cellStyle name="Followed Hyperlink" xfId="56465" builtinId="9" hidden="1"/>
    <cellStyle name="Followed Hyperlink" xfId="56466" builtinId="9" hidden="1"/>
    <cellStyle name="Followed Hyperlink" xfId="56467" builtinId="9" hidden="1"/>
    <cellStyle name="Followed Hyperlink" xfId="56468" builtinId="9" hidden="1"/>
    <cellStyle name="Followed Hyperlink" xfId="56469" builtinId="9" hidden="1"/>
    <cellStyle name="Followed Hyperlink" xfId="56470" builtinId="9" hidden="1"/>
    <cellStyle name="Followed Hyperlink" xfId="56471" builtinId="9" hidden="1"/>
    <cellStyle name="Followed Hyperlink" xfId="56472" builtinId="9" hidden="1"/>
    <cellStyle name="Followed Hyperlink" xfId="56473" builtinId="9" hidden="1"/>
    <cellStyle name="Followed Hyperlink" xfId="56474" builtinId="9" hidden="1"/>
    <cellStyle name="Followed Hyperlink" xfId="56475" builtinId="9" hidden="1"/>
    <cellStyle name="Followed Hyperlink" xfId="56476" builtinId="9" hidden="1"/>
    <cellStyle name="Followed Hyperlink" xfId="56477" builtinId="9" hidden="1"/>
    <cellStyle name="Followed Hyperlink" xfId="56478" builtinId="9" hidden="1"/>
    <cellStyle name="Followed Hyperlink" xfId="56479" builtinId="9" hidden="1"/>
    <cellStyle name="Followed Hyperlink" xfId="56480" builtinId="9" hidden="1"/>
    <cellStyle name="Followed Hyperlink" xfId="56481" builtinId="9" hidden="1"/>
    <cellStyle name="Followed Hyperlink" xfId="56482" builtinId="9" hidden="1"/>
    <cellStyle name="Followed Hyperlink" xfId="56289" builtinId="9" hidden="1"/>
    <cellStyle name="Followed Hyperlink" xfId="56305" builtinId="9" hidden="1"/>
    <cellStyle name="Followed Hyperlink" xfId="56308" builtinId="9" hidden="1"/>
    <cellStyle name="Followed Hyperlink" xfId="56229" builtinId="9" hidden="1"/>
    <cellStyle name="Followed Hyperlink" xfId="56227" builtinId="9" hidden="1"/>
    <cellStyle name="Followed Hyperlink" xfId="56312" builtinId="9" hidden="1"/>
    <cellStyle name="Followed Hyperlink" xfId="56304" builtinId="9" hidden="1"/>
    <cellStyle name="Followed Hyperlink" xfId="56314" builtinId="9" hidden="1"/>
    <cellStyle name="Followed Hyperlink" xfId="56315" builtinId="9" hidden="1"/>
    <cellStyle name="Followed Hyperlink" xfId="56309" builtinId="9" hidden="1"/>
    <cellStyle name="Followed Hyperlink" xfId="56306" builtinId="9" hidden="1"/>
    <cellStyle name="Followed Hyperlink" xfId="56311" builtinId="9" hidden="1"/>
    <cellStyle name="Followed Hyperlink" xfId="56336" builtinId="9" hidden="1"/>
    <cellStyle name="Followed Hyperlink" xfId="56329" builtinId="9" hidden="1"/>
    <cellStyle name="Followed Hyperlink" xfId="56322" builtinId="9" hidden="1"/>
    <cellStyle name="Followed Hyperlink" xfId="56338" builtinId="9" hidden="1"/>
    <cellStyle name="Followed Hyperlink" xfId="56327" builtinId="9" hidden="1"/>
    <cellStyle name="Followed Hyperlink" xfId="56310" builtinId="9" hidden="1"/>
    <cellStyle name="Followed Hyperlink" xfId="56324" builtinId="9" hidden="1"/>
    <cellStyle name="Followed Hyperlink" xfId="56230" builtinId="9" hidden="1"/>
    <cellStyle name="Followed Hyperlink" xfId="56333" builtinId="9" hidden="1"/>
    <cellStyle name="Followed Hyperlink" xfId="56326" builtinId="9" hidden="1"/>
    <cellStyle name="Followed Hyperlink" xfId="56228" builtinId="9" hidden="1"/>
    <cellStyle name="Followed Hyperlink" xfId="56331" builtinId="9" hidden="1"/>
    <cellStyle name="Followed Hyperlink" xfId="56328" builtinId="9" hidden="1"/>
    <cellStyle name="Followed Hyperlink" xfId="56321" builtinId="9" hidden="1"/>
    <cellStyle name="Followed Hyperlink" xfId="56337" builtinId="9" hidden="1"/>
    <cellStyle name="Followed Hyperlink" xfId="56330" builtinId="9" hidden="1"/>
    <cellStyle name="Followed Hyperlink" xfId="56320" builtinId="9" hidden="1"/>
    <cellStyle name="Followed Hyperlink" xfId="56332" builtinId="9" hidden="1"/>
    <cellStyle name="Followed Hyperlink" xfId="56325" builtinId="9" hidden="1"/>
    <cellStyle name="Followed Hyperlink" xfId="56319" builtinId="9" hidden="1"/>
    <cellStyle name="Followed Hyperlink" xfId="56334" builtinId="9" hidden="1"/>
    <cellStyle name="Followed Hyperlink" xfId="56323" builtinId="9" hidden="1"/>
    <cellStyle name="Followed Hyperlink" xfId="56335" builtinId="9" hidden="1"/>
    <cellStyle name="Followed Hyperlink" xfId="56483" builtinId="9" hidden="1"/>
    <cellStyle name="Followed Hyperlink" xfId="56484" builtinId="9" hidden="1"/>
    <cellStyle name="Followed Hyperlink" xfId="56485" builtinId="9" hidden="1"/>
    <cellStyle name="Followed Hyperlink" xfId="56486" builtinId="9" hidden="1"/>
    <cellStyle name="Followed Hyperlink" xfId="56487" builtinId="9" hidden="1"/>
    <cellStyle name="Followed Hyperlink" xfId="56488" builtinId="9" hidden="1"/>
    <cellStyle name="Followed Hyperlink" xfId="56489" builtinId="9" hidden="1"/>
    <cellStyle name="Followed Hyperlink" xfId="56490" builtinId="9" hidden="1"/>
    <cellStyle name="Followed Hyperlink" xfId="56491" builtinId="9" hidden="1"/>
    <cellStyle name="Followed Hyperlink" xfId="56492" builtinId="9" hidden="1"/>
    <cellStyle name="Followed Hyperlink" xfId="56493" builtinId="9" hidden="1"/>
    <cellStyle name="Followed Hyperlink" xfId="56494" builtinId="9" hidden="1"/>
    <cellStyle name="Followed Hyperlink" xfId="56495" builtinId="9" hidden="1"/>
    <cellStyle name="Followed Hyperlink" xfId="56496" builtinId="9" hidden="1"/>
    <cellStyle name="Followed Hyperlink" xfId="56497" builtinId="9" hidden="1"/>
    <cellStyle name="Followed Hyperlink" xfId="56498" builtinId="9" hidden="1"/>
    <cellStyle name="Followed Hyperlink" xfId="56499" builtinId="9" hidden="1"/>
    <cellStyle name="Followed Hyperlink" xfId="56500" builtinId="9" hidden="1"/>
    <cellStyle name="Followed Hyperlink" xfId="56501" builtinId="9" hidden="1"/>
    <cellStyle name="Followed Hyperlink" xfId="56502" builtinId="9" hidden="1"/>
    <cellStyle name="Followed Hyperlink" xfId="56503" builtinId="9" hidden="1"/>
    <cellStyle name="Followed Hyperlink" xfId="56504" builtinId="9" hidden="1"/>
    <cellStyle name="Followed Hyperlink" xfId="56506" builtinId="9" hidden="1"/>
    <cellStyle name="Followed Hyperlink" xfId="56507" builtinId="9" hidden="1"/>
    <cellStyle name="Followed Hyperlink" xfId="56508" builtinId="9" hidden="1"/>
    <cellStyle name="Followed Hyperlink" xfId="56509" builtinId="9" hidden="1"/>
    <cellStyle name="Followed Hyperlink" xfId="56510" builtinId="9" hidden="1"/>
    <cellStyle name="Followed Hyperlink" xfId="56511" builtinId="9" hidden="1"/>
    <cellStyle name="Followed Hyperlink" xfId="56512" builtinId="9" hidden="1"/>
    <cellStyle name="Followed Hyperlink" xfId="56513" builtinId="9" hidden="1"/>
    <cellStyle name="Followed Hyperlink" xfId="56514" builtinId="9" hidden="1"/>
    <cellStyle name="Followed Hyperlink" xfId="56515" builtinId="9" hidden="1"/>
    <cellStyle name="Followed Hyperlink" xfId="56516" builtinId="9" hidden="1"/>
    <cellStyle name="Followed Hyperlink" xfId="56517" builtinId="9" hidden="1"/>
    <cellStyle name="Followed Hyperlink" xfId="56518" builtinId="9" hidden="1"/>
    <cellStyle name="Followed Hyperlink" xfId="56519" builtinId="9" hidden="1"/>
    <cellStyle name="Followed Hyperlink" xfId="56554" builtinId="9" hidden="1"/>
    <cellStyle name="Followed Hyperlink" xfId="56553" builtinId="9" hidden="1"/>
    <cellStyle name="Followed Hyperlink" xfId="56316" builtinId="9" hidden="1"/>
    <cellStyle name="Followed Hyperlink" xfId="56317" builtinId="9" hidden="1"/>
    <cellStyle name="Followed Hyperlink" xfId="56528" builtinId="9" hidden="1"/>
    <cellStyle name="Followed Hyperlink" xfId="56526" builtinId="9" hidden="1"/>
    <cellStyle name="Followed Hyperlink" xfId="56505" builtinId="9" hidden="1"/>
    <cellStyle name="Followed Hyperlink" xfId="56523" builtinId="9" hidden="1"/>
    <cellStyle name="Followed Hyperlink" xfId="56522" builtinId="9" hidden="1"/>
    <cellStyle name="Followed Hyperlink" xfId="56521" builtinId="9" hidden="1"/>
    <cellStyle name="Followed Hyperlink" xfId="56520" builtinId="9" hidden="1"/>
    <cellStyle name="Followed Hyperlink" xfId="56524" builtinId="9" hidden="1"/>
    <cellStyle name="Followed Hyperlink" xfId="56530" builtinId="9" hidden="1"/>
    <cellStyle name="Followed Hyperlink" xfId="56529" builtinId="9" hidden="1"/>
    <cellStyle name="Followed Hyperlink" xfId="56527" builtinId="9" hidden="1"/>
    <cellStyle name="Followed Hyperlink" xfId="56525" builtinId="9" hidden="1"/>
    <cellStyle name="Followed Hyperlink" xfId="56549" builtinId="9" hidden="1"/>
    <cellStyle name="Followed Hyperlink" xfId="56545" builtinId="9" hidden="1"/>
    <cellStyle name="Followed Hyperlink" xfId="56541" builtinId="9" hidden="1"/>
    <cellStyle name="Followed Hyperlink" xfId="56537" builtinId="9" hidden="1"/>
    <cellStyle name="Followed Hyperlink" xfId="56533" builtinId="9" hidden="1"/>
    <cellStyle name="Followed Hyperlink" xfId="56313" builtinId="9" hidden="1"/>
    <cellStyle name="Followed Hyperlink" xfId="56552" builtinId="9" hidden="1"/>
    <cellStyle name="Followed Hyperlink" xfId="56548" builtinId="9" hidden="1"/>
    <cellStyle name="Followed Hyperlink" xfId="56544" builtinId="9" hidden="1"/>
    <cellStyle name="Followed Hyperlink" xfId="56540" builtinId="9" hidden="1"/>
    <cellStyle name="Followed Hyperlink" xfId="56536" builtinId="9" hidden="1"/>
    <cellStyle name="Followed Hyperlink" xfId="56532" builtinId="9" hidden="1"/>
    <cellStyle name="Followed Hyperlink" xfId="56551" builtinId="9" hidden="1"/>
    <cellStyle name="Followed Hyperlink" xfId="56547" builtinId="9" hidden="1"/>
    <cellStyle name="Followed Hyperlink" xfId="56543" builtinId="9" hidden="1"/>
    <cellStyle name="Followed Hyperlink" xfId="56539" builtinId="9" hidden="1"/>
    <cellStyle name="Followed Hyperlink" xfId="56535" builtinId="9" hidden="1"/>
    <cellStyle name="Followed Hyperlink" xfId="56555" builtinId="9" hidden="1"/>
    <cellStyle name="Followed Hyperlink" xfId="56307" builtinId="9" hidden="1"/>
    <cellStyle name="Followed Hyperlink" xfId="56550" builtinId="9" hidden="1"/>
    <cellStyle name="Followed Hyperlink" xfId="56546" builtinId="9" hidden="1"/>
    <cellStyle name="Followed Hyperlink" xfId="56542" builtinId="9" hidden="1"/>
    <cellStyle name="Followed Hyperlink" xfId="56538" builtinId="9" hidden="1"/>
    <cellStyle name="Followed Hyperlink" xfId="56534" builtinId="9" hidden="1"/>
    <cellStyle name="Followed Hyperlink" xfId="56531" builtinId="9" hidden="1"/>
    <cellStyle name="Followed Hyperlink" xfId="56556" builtinId="9" hidden="1"/>
    <cellStyle name="Followed Hyperlink" xfId="56557" builtinId="9" hidden="1"/>
    <cellStyle name="Followed Hyperlink" xfId="56558" builtinId="9" hidden="1"/>
    <cellStyle name="Followed Hyperlink" xfId="56559" builtinId="9" hidden="1"/>
    <cellStyle name="Followed Hyperlink" xfId="56560" builtinId="9" hidden="1"/>
    <cellStyle name="Followed Hyperlink" xfId="56561" builtinId="9" hidden="1"/>
    <cellStyle name="Followed Hyperlink" xfId="56562" builtinId="9" hidden="1"/>
    <cellStyle name="Followed Hyperlink" xfId="56563" builtinId="9" hidden="1"/>
    <cellStyle name="Followed Hyperlink" xfId="56564" builtinId="9" hidden="1"/>
    <cellStyle name="Followed Hyperlink" xfId="56565" builtinId="9" hidden="1"/>
    <cellStyle name="Followed Hyperlink" xfId="56566" builtinId="9" hidden="1"/>
    <cellStyle name="Followed Hyperlink" xfId="56567" builtinId="9" hidden="1"/>
    <cellStyle name="Followed Hyperlink" xfId="56568" builtinId="9" hidden="1"/>
    <cellStyle name="Followed Hyperlink" xfId="56569" builtinId="9" hidden="1"/>
    <cellStyle name="Followed Hyperlink" xfId="56570" builtinId="9" hidden="1"/>
    <cellStyle name="Followed Hyperlink" xfId="56571" builtinId="9" hidden="1"/>
    <cellStyle name="Followed Hyperlink" xfId="56572" builtinId="9" hidden="1"/>
    <cellStyle name="Followed Hyperlink" xfId="56573" builtinId="9" hidden="1"/>
    <cellStyle name="Followed Hyperlink" xfId="56574" builtinId="9" hidden="1"/>
    <cellStyle name="Followed Hyperlink" xfId="56575" builtinId="9" hidden="1"/>
    <cellStyle name="Followed Hyperlink" xfId="56576" builtinId="9" hidden="1"/>
    <cellStyle name="Followed Hyperlink" xfId="56577" builtinId="9" hidden="1"/>
    <cellStyle name="Followed Hyperlink" xfId="56578" builtinId="9" hidden="1"/>
    <cellStyle name="Followed Hyperlink" xfId="56579" builtinId="9" hidden="1"/>
    <cellStyle name="Followed Hyperlink" xfId="56580" builtinId="9" hidden="1"/>
    <cellStyle name="Followed Hyperlink" xfId="56581" builtinId="9" hidden="1"/>
    <cellStyle name="Followed Hyperlink" xfId="56582" builtinId="9" hidden="1"/>
    <cellStyle name="Followed Hyperlink" xfId="56583" builtinId="9" hidden="1"/>
    <cellStyle name="Followed Hyperlink" xfId="56584" builtinId="9" hidden="1"/>
    <cellStyle name="Followed Hyperlink" xfId="56585" builtinId="9" hidden="1"/>
    <cellStyle name="Followed Hyperlink" xfId="56586" builtinId="9" hidden="1"/>
    <cellStyle name="Followed Hyperlink" xfId="56589" builtinId="9" hidden="1"/>
    <cellStyle name="Followed Hyperlink" xfId="56590" builtinId="9" hidden="1"/>
    <cellStyle name="Followed Hyperlink" xfId="56591" builtinId="9" hidden="1"/>
    <cellStyle name="Followed Hyperlink" xfId="56592" builtinId="9" hidden="1"/>
    <cellStyle name="Followed Hyperlink" xfId="56593" builtinId="9" hidden="1"/>
    <cellStyle name="Followed Hyperlink" xfId="56594" builtinId="9" hidden="1"/>
    <cellStyle name="Followed Hyperlink" xfId="56595" builtinId="9" hidden="1"/>
    <cellStyle name="Followed Hyperlink" xfId="56596" builtinId="9" hidden="1"/>
    <cellStyle name="Followed Hyperlink" xfId="56597" builtinId="9" hidden="1"/>
    <cellStyle name="Followed Hyperlink" xfId="56598" builtinId="9" hidden="1"/>
    <cellStyle name="Followed Hyperlink" xfId="56599" builtinId="9" hidden="1"/>
    <cellStyle name="Followed Hyperlink" xfId="56600" builtinId="9" hidden="1"/>
    <cellStyle name="Followed Hyperlink" xfId="56601" builtinId="9" hidden="1"/>
    <cellStyle name="Followed Hyperlink" xfId="56602" builtinId="9" hidden="1"/>
    <cellStyle name="Followed Hyperlink" xfId="56603" builtinId="9" hidden="1"/>
    <cellStyle name="Followed Hyperlink" xfId="56604" builtinId="9" hidden="1"/>
    <cellStyle name="Followed Hyperlink" xfId="56605" builtinId="9" hidden="1"/>
    <cellStyle name="Followed Hyperlink" xfId="56606" builtinId="9" hidden="1"/>
    <cellStyle name="Followed Hyperlink" xfId="56607" builtinId="9" hidden="1"/>
    <cellStyle name="Followed Hyperlink" xfId="56608" builtinId="9" hidden="1"/>
    <cellStyle name="Followed Hyperlink" xfId="56609" builtinId="9" hidden="1"/>
    <cellStyle name="Followed Hyperlink" xfId="56610" builtinId="9" hidden="1"/>
    <cellStyle name="Followed Hyperlink" xfId="56611" builtinId="9" hidden="1"/>
    <cellStyle name="Followed Hyperlink" xfId="56612" builtinId="9" hidden="1"/>
    <cellStyle name="Followed Hyperlink" xfId="56613" builtinId="9" hidden="1"/>
    <cellStyle name="Followed Hyperlink" xfId="56614" builtinId="9" hidden="1"/>
    <cellStyle name="Followed Hyperlink" xfId="56615" builtinId="9" hidden="1"/>
    <cellStyle name="Followed Hyperlink" xfId="56616" builtinId="9" hidden="1"/>
    <cellStyle name="Followed Hyperlink" xfId="56617" builtinId="9" hidden="1"/>
    <cellStyle name="Followed Hyperlink" xfId="56618" builtinId="9" hidden="1"/>
    <cellStyle name="Followed Hyperlink" xfId="56619" builtinId="9" hidden="1"/>
    <cellStyle name="Followed Hyperlink" xfId="56620" builtinId="9" hidden="1"/>
    <cellStyle name="Followed Hyperlink" xfId="56621" builtinId="9" hidden="1"/>
    <cellStyle name="Followed Hyperlink" xfId="56622" builtinId="9" hidden="1"/>
    <cellStyle name="Followed Hyperlink" xfId="56623" builtinId="9" hidden="1"/>
    <cellStyle name="Followed Hyperlink" xfId="56624" builtinId="9" hidden="1"/>
    <cellStyle name="Followed Hyperlink" xfId="56625" builtinId="9" hidden="1"/>
    <cellStyle name="Followed Hyperlink" xfId="56626" builtinId="9" hidden="1"/>
    <cellStyle name="Followed Hyperlink" xfId="56627" builtinId="9" hidden="1"/>
    <cellStyle name="Followed Hyperlink" xfId="56628" builtinId="9" hidden="1"/>
    <cellStyle name="Followed Hyperlink" xfId="56629" builtinId="9" hidden="1"/>
    <cellStyle name="Followed Hyperlink" xfId="56630" builtinId="9" hidden="1"/>
    <cellStyle name="Followed Hyperlink" xfId="56631" builtinId="9" hidden="1"/>
    <cellStyle name="Followed Hyperlink" xfId="56632" builtinId="9" hidden="1"/>
    <cellStyle name="Followed Hyperlink" xfId="56633" builtinId="9" hidden="1"/>
    <cellStyle name="Followed Hyperlink" xfId="56634" builtinId="9" hidden="1"/>
    <cellStyle name="Followed Hyperlink" xfId="56635" builtinId="9" hidden="1"/>
    <cellStyle name="Followed Hyperlink" xfId="56636" builtinId="9" hidden="1"/>
    <cellStyle name="Followed Hyperlink" xfId="56637" builtinId="9" hidden="1"/>
    <cellStyle name="Followed Hyperlink" xfId="56638" builtinId="9" hidden="1"/>
    <cellStyle name="Followed Hyperlink" xfId="56639" builtinId="9" hidden="1"/>
    <cellStyle name="Followed Hyperlink" xfId="56640" builtinId="9" hidden="1"/>
    <cellStyle name="Followed Hyperlink" xfId="56641" builtinId="9" hidden="1"/>
    <cellStyle name="Followed Hyperlink" xfId="56642" builtinId="9" hidden="1"/>
    <cellStyle name="Followed Hyperlink" xfId="56643" builtinId="9" hidden="1"/>
    <cellStyle name="Followed Hyperlink" xfId="56644" builtinId="9" hidden="1"/>
    <cellStyle name="Followed Hyperlink" xfId="56645" builtinId="9" hidden="1"/>
    <cellStyle name="Followed Hyperlink" xfId="56646" builtinId="9" hidden="1"/>
    <cellStyle name="Followed Hyperlink" xfId="56647" builtinId="9" hidden="1"/>
    <cellStyle name="Followed Hyperlink" xfId="56648" builtinId="9" hidden="1"/>
    <cellStyle name="Followed Hyperlink" xfId="56649" builtinId="9" hidden="1"/>
    <cellStyle name="Followed Hyperlink" xfId="56650" builtinId="9" hidden="1"/>
    <cellStyle name="Followed Hyperlink" xfId="56651" builtinId="9" hidden="1"/>
    <cellStyle name="Followed Hyperlink" xfId="56652" builtinId="9" hidden="1"/>
    <cellStyle name="Followed Hyperlink" xfId="56653" builtinId="9" hidden="1"/>
    <cellStyle name="Followed Hyperlink" xfId="56654" builtinId="9" hidden="1"/>
    <cellStyle name="Followed Hyperlink" xfId="56655" builtinId="9" hidden="1"/>
    <cellStyle name="Followed Hyperlink" xfId="56656" builtinId="9" hidden="1"/>
    <cellStyle name="Followed Hyperlink" xfId="56657" builtinId="9" hidden="1"/>
    <cellStyle name="Followed Hyperlink" xfId="56658" builtinId="9" hidden="1"/>
    <cellStyle name="Followed Hyperlink" xfId="56659" builtinId="9" hidden="1"/>
    <cellStyle name="Followed Hyperlink" xfId="56660" builtinId="9" hidden="1"/>
    <cellStyle name="Followed Hyperlink" xfId="56819" builtinId="9" hidden="1"/>
    <cellStyle name="Followed Hyperlink" xfId="56820" builtinId="9" hidden="1"/>
    <cellStyle name="Followed Hyperlink" xfId="56821" builtinId="9" hidden="1"/>
    <cellStyle name="Followed Hyperlink" xfId="56822" builtinId="9" hidden="1"/>
    <cellStyle name="Followed Hyperlink" xfId="56823" builtinId="9" hidden="1"/>
    <cellStyle name="Followed Hyperlink" xfId="56824" builtinId="9" hidden="1"/>
    <cellStyle name="Followed Hyperlink" xfId="56825" builtinId="9" hidden="1"/>
    <cellStyle name="Followed Hyperlink" xfId="56826" builtinId="9" hidden="1"/>
    <cellStyle name="Followed Hyperlink" xfId="56827" builtinId="9" hidden="1"/>
    <cellStyle name="Followed Hyperlink" xfId="56828" builtinId="9" hidden="1"/>
    <cellStyle name="Followed Hyperlink" xfId="56829" builtinId="9" hidden="1"/>
    <cellStyle name="Followed Hyperlink" xfId="56830" builtinId="9" hidden="1"/>
    <cellStyle name="Followed Hyperlink" xfId="56831" builtinId="9" hidden="1"/>
    <cellStyle name="Followed Hyperlink" xfId="56832" builtinId="9" hidden="1"/>
    <cellStyle name="Followed Hyperlink" xfId="56833" builtinId="9" hidden="1"/>
    <cellStyle name="Followed Hyperlink" xfId="56834" builtinId="9" hidden="1"/>
    <cellStyle name="Followed Hyperlink" xfId="56835" builtinId="9" hidden="1"/>
    <cellStyle name="Followed Hyperlink" xfId="56836" builtinId="9" hidden="1"/>
    <cellStyle name="Followed Hyperlink" xfId="56837" builtinId="9" hidden="1"/>
    <cellStyle name="Followed Hyperlink" xfId="56838" builtinId="9" hidden="1"/>
    <cellStyle name="Followed Hyperlink" xfId="56839" builtinId="9" hidden="1"/>
    <cellStyle name="Followed Hyperlink" xfId="56840" builtinId="9" hidden="1"/>
    <cellStyle name="Followed Hyperlink" xfId="56841" builtinId="9" hidden="1"/>
    <cellStyle name="Followed Hyperlink" xfId="56842" builtinId="9" hidden="1"/>
    <cellStyle name="Followed Hyperlink" xfId="56843" builtinId="9" hidden="1"/>
    <cellStyle name="Followed Hyperlink" xfId="56844" builtinId="9" hidden="1"/>
    <cellStyle name="Followed Hyperlink" xfId="56845" builtinId="9" hidden="1"/>
    <cellStyle name="Followed Hyperlink" xfId="56846" builtinId="9" hidden="1"/>
    <cellStyle name="Followed Hyperlink" xfId="56847" builtinId="9" hidden="1"/>
    <cellStyle name="Followed Hyperlink" xfId="56848" builtinId="9" hidden="1"/>
    <cellStyle name="Followed Hyperlink" xfId="56849" builtinId="9" hidden="1"/>
    <cellStyle name="Followed Hyperlink" xfId="56850" builtinId="9" hidden="1"/>
    <cellStyle name="Followed Hyperlink" xfId="56851" builtinId="9" hidden="1"/>
    <cellStyle name="Followed Hyperlink" xfId="56852" builtinId="9" hidden="1"/>
    <cellStyle name="Followed Hyperlink" xfId="56853" builtinId="9" hidden="1"/>
    <cellStyle name="Followed Hyperlink" xfId="56854" builtinId="9" hidden="1"/>
    <cellStyle name="Followed Hyperlink" xfId="56855" builtinId="9" hidden="1"/>
    <cellStyle name="Followed Hyperlink" xfId="56856" builtinId="9" hidden="1"/>
    <cellStyle name="Followed Hyperlink" xfId="56857" builtinId="9" hidden="1"/>
    <cellStyle name="Followed Hyperlink" xfId="56858" builtinId="9" hidden="1"/>
    <cellStyle name="Followed Hyperlink" xfId="56859" builtinId="9" hidden="1"/>
    <cellStyle name="Followed Hyperlink" xfId="56860" builtinId="9" hidden="1"/>
    <cellStyle name="Followed Hyperlink" xfId="56861" builtinId="9" hidden="1"/>
    <cellStyle name="Followed Hyperlink" xfId="56862" builtinId="9" hidden="1"/>
    <cellStyle name="Followed Hyperlink" xfId="56863" builtinId="9" hidden="1"/>
    <cellStyle name="Followed Hyperlink" xfId="56864" builtinId="9" hidden="1"/>
    <cellStyle name="Followed Hyperlink" xfId="56865" builtinId="9" hidden="1"/>
    <cellStyle name="Followed Hyperlink" xfId="56866" builtinId="9" hidden="1"/>
    <cellStyle name="Followed Hyperlink" xfId="56867" builtinId="9" hidden="1"/>
    <cellStyle name="Followed Hyperlink" xfId="56868" builtinId="9" hidden="1"/>
    <cellStyle name="Followed Hyperlink" xfId="56869" builtinId="9" hidden="1"/>
    <cellStyle name="Followed Hyperlink" xfId="56870" builtinId="9" hidden="1"/>
    <cellStyle name="Followed Hyperlink" xfId="56871" builtinId="9" hidden="1"/>
    <cellStyle name="Followed Hyperlink" xfId="56872" builtinId="9" hidden="1"/>
    <cellStyle name="Followed Hyperlink" xfId="56873" builtinId="9" hidden="1"/>
    <cellStyle name="Followed Hyperlink" xfId="56874" builtinId="9" hidden="1"/>
    <cellStyle name="Followed Hyperlink" xfId="56875" builtinId="9" hidden="1"/>
    <cellStyle name="Followed Hyperlink" xfId="56876" builtinId="9" hidden="1"/>
    <cellStyle name="Followed Hyperlink" xfId="56877" builtinId="9" hidden="1"/>
    <cellStyle name="Followed Hyperlink" xfId="56878" builtinId="9" hidden="1"/>
    <cellStyle name="Followed Hyperlink" xfId="56879" builtinId="9" hidden="1"/>
    <cellStyle name="Followed Hyperlink" xfId="56880" builtinId="9" hidden="1"/>
    <cellStyle name="Followed Hyperlink" xfId="56881" builtinId="9" hidden="1"/>
    <cellStyle name="Followed Hyperlink" xfId="56882" builtinId="9" hidden="1"/>
    <cellStyle name="Followed Hyperlink" xfId="56883" builtinId="9" hidden="1"/>
    <cellStyle name="Followed Hyperlink" xfId="56884" builtinId="9" hidden="1"/>
    <cellStyle name="Followed Hyperlink" xfId="56885" builtinId="9" hidden="1"/>
    <cellStyle name="Followed Hyperlink" xfId="56886" builtinId="9" hidden="1"/>
    <cellStyle name="Followed Hyperlink" xfId="56887" builtinId="9" hidden="1"/>
    <cellStyle name="Followed Hyperlink" xfId="56888" builtinId="9" hidden="1"/>
    <cellStyle name="Followed Hyperlink" xfId="56889" builtinId="9" hidden="1"/>
    <cellStyle name="Followed Hyperlink" xfId="56890" builtinId="9" hidden="1"/>
    <cellStyle name="Followed Hyperlink" xfId="56924" builtinId="9" hidden="1"/>
    <cellStyle name="Followed Hyperlink" xfId="56925" builtinId="9" hidden="1"/>
    <cellStyle name="Followed Hyperlink" xfId="56926" builtinId="9" hidden="1"/>
    <cellStyle name="Followed Hyperlink" xfId="56927" builtinId="9" hidden="1"/>
    <cellStyle name="Followed Hyperlink" xfId="56928" builtinId="9" hidden="1"/>
    <cellStyle name="Followed Hyperlink" xfId="56929" builtinId="9" hidden="1"/>
    <cellStyle name="Followed Hyperlink" xfId="56930" builtinId="9" hidden="1"/>
    <cellStyle name="Followed Hyperlink" xfId="56931" builtinId="9" hidden="1"/>
    <cellStyle name="Followed Hyperlink" xfId="56932" builtinId="9" hidden="1"/>
    <cellStyle name="Followed Hyperlink" xfId="56933" builtinId="9" hidden="1"/>
    <cellStyle name="Followed Hyperlink" xfId="56934" builtinId="9" hidden="1"/>
    <cellStyle name="Followed Hyperlink" xfId="56935" builtinId="9" hidden="1"/>
    <cellStyle name="Followed Hyperlink" xfId="56936" builtinId="9" hidden="1"/>
    <cellStyle name="Followed Hyperlink" xfId="56937" builtinId="9" hidden="1"/>
    <cellStyle name="Followed Hyperlink" xfId="56938" builtinId="9" hidden="1"/>
    <cellStyle name="Followed Hyperlink" xfId="56939" builtinId="9" hidden="1"/>
    <cellStyle name="Followed Hyperlink" xfId="56940" builtinId="9" hidden="1"/>
    <cellStyle name="Followed Hyperlink" xfId="56941" builtinId="9" hidden="1"/>
    <cellStyle name="Followed Hyperlink" xfId="56942" builtinId="9" hidden="1"/>
    <cellStyle name="Followed Hyperlink" xfId="56943" builtinId="9" hidden="1"/>
    <cellStyle name="Followed Hyperlink" xfId="56944" builtinId="9" hidden="1"/>
    <cellStyle name="Followed Hyperlink" xfId="56945" builtinId="9" hidden="1"/>
    <cellStyle name="Followed Hyperlink" xfId="56946" builtinId="9" hidden="1"/>
    <cellStyle name="Followed Hyperlink" xfId="56947" builtinId="9" hidden="1"/>
    <cellStyle name="Followed Hyperlink" xfId="56948" builtinId="9" hidden="1"/>
    <cellStyle name="Followed Hyperlink" xfId="56949" builtinId="9" hidden="1"/>
    <cellStyle name="Followed Hyperlink" xfId="56950" builtinId="9" hidden="1"/>
    <cellStyle name="Followed Hyperlink" xfId="56951" builtinId="9" hidden="1"/>
    <cellStyle name="Followed Hyperlink" xfId="56952" builtinId="9" hidden="1"/>
    <cellStyle name="Followed Hyperlink" xfId="56953" builtinId="9" hidden="1"/>
    <cellStyle name="Followed Hyperlink" xfId="56954" builtinId="9" hidden="1"/>
    <cellStyle name="Followed Hyperlink" xfId="56955" builtinId="9" hidden="1"/>
    <cellStyle name="Followed Hyperlink" xfId="56956" builtinId="9" hidden="1"/>
    <cellStyle name="Followed Hyperlink" xfId="56957" builtinId="9" hidden="1"/>
    <cellStyle name="Followed Hyperlink" xfId="56958" builtinId="9" hidden="1"/>
    <cellStyle name="Followed Hyperlink" xfId="56959" builtinId="9" hidden="1"/>
    <cellStyle name="Followed Hyperlink" xfId="56960" builtinId="9" hidden="1"/>
    <cellStyle name="Followed Hyperlink" xfId="56961" builtinId="9" hidden="1"/>
    <cellStyle name="Followed Hyperlink" xfId="56962" builtinId="9" hidden="1"/>
    <cellStyle name="Followed Hyperlink" xfId="56963" builtinId="9" hidden="1"/>
    <cellStyle name="Followed Hyperlink" xfId="56964" builtinId="9" hidden="1"/>
    <cellStyle name="Followed Hyperlink" xfId="56965" builtinId="9" hidden="1"/>
    <cellStyle name="Followed Hyperlink" xfId="56966" builtinId="9" hidden="1"/>
    <cellStyle name="Followed Hyperlink" xfId="56967" builtinId="9" hidden="1"/>
    <cellStyle name="Followed Hyperlink" xfId="56968" builtinId="9" hidden="1"/>
    <cellStyle name="Followed Hyperlink" xfId="56969" builtinId="9" hidden="1"/>
    <cellStyle name="Followed Hyperlink" xfId="56970" builtinId="9" hidden="1"/>
    <cellStyle name="Followed Hyperlink" xfId="56971" builtinId="9" hidden="1"/>
    <cellStyle name="Followed Hyperlink" xfId="56972" builtinId="9" hidden="1"/>
    <cellStyle name="Followed Hyperlink" xfId="56973" builtinId="9" hidden="1"/>
    <cellStyle name="Followed Hyperlink" xfId="56974" builtinId="9" hidden="1"/>
    <cellStyle name="Followed Hyperlink" xfId="56975" builtinId="9" hidden="1"/>
    <cellStyle name="Followed Hyperlink" xfId="56976" builtinId="9" hidden="1"/>
    <cellStyle name="Followed Hyperlink" xfId="56977" builtinId="9" hidden="1"/>
    <cellStyle name="Followed Hyperlink" xfId="56978" builtinId="9" hidden="1"/>
    <cellStyle name="Followed Hyperlink" xfId="56979" builtinId="9" hidden="1"/>
    <cellStyle name="Followed Hyperlink" xfId="56980" builtinId="9" hidden="1"/>
    <cellStyle name="Followed Hyperlink" xfId="56981" builtinId="9" hidden="1"/>
    <cellStyle name="Followed Hyperlink" xfId="56982" builtinId="9" hidden="1"/>
    <cellStyle name="Followed Hyperlink" xfId="56983" builtinId="9" hidden="1"/>
    <cellStyle name="Followed Hyperlink" xfId="56984" builtinId="9" hidden="1"/>
    <cellStyle name="Followed Hyperlink" xfId="56985" builtinId="9" hidden="1"/>
    <cellStyle name="Followed Hyperlink" xfId="56986" builtinId="9" hidden="1"/>
    <cellStyle name="Followed Hyperlink" xfId="56987" builtinId="9" hidden="1"/>
    <cellStyle name="Followed Hyperlink" xfId="56988" builtinId="9" hidden="1"/>
    <cellStyle name="Followed Hyperlink" xfId="56989" builtinId="9" hidden="1"/>
    <cellStyle name="Followed Hyperlink" xfId="56990" builtinId="9" hidden="1"/>
    <cellStyle name="Followed Hyperlink" xfId="56991" builtinId="9" hidden="1"/>
    <cellStyle name="Followed Hyperlink" xfId="56992" builtinId="9" hidden="1"/>
    <cellStyle name="Followed Hyperlink" xfId="56993" builtinId="9" hidden="1"/>
    <cellStyle name="Followed Hyperlink" xfId="56994" builtinId="9" hidden="1"/>
    <cellStyle name="Followed Hyperlink" xfId="56995" builtinId="9" hidden="1"/>
    <cellStyle name="Followed Hyperlink" xfId="56896" builtinId="9" hidden="1"/>
    <cellStyle name="Followed Hyperlink" xfId="56901" builtinId="9" hidden="1"/>
    <cellStyle name="Followed Hyperlink" xfId="56893" builtinId="9" hidden="1"/>
    <cellStyle name="Followed Hyperlink" xfId="56902" builtinId="9" hidden="1"/>
    <cellStyle name="Followed Hyperlink" xfId="56892" builtinId="9" hidden="1"/>
    <cellStyle name="Followed Hyperlink" xfId="56899" builtinId="9" hidden="1"/>
    <cellStyle name="Followed Hyperlink" xfId="56818" builtinId="9" hidden="1"/>
    <cellStyle name="Followed Hyperlink" xfId="56898" builtinId="9" hidden="1"/>
    <cellStyle name="Followed Hyperlink" xfId="56891" builtinId="9" hidden="1"/>
    <cellStyle name="Followed Hyperlink" xfId="56897" builtinId="9" hidden="1"/>
    <cellStyle name="Followed Hyperlink" xfId="56920" builtinId="9" hidden="1"/>
    <cellStyle name="Followed Hyperlink" xfId="56900" builtinId="9" hidden="1"/>
    <cellStyle name="Followed Hyperlink" xfId="56895" builtinId="9" hidden="1"/>
    <cellStyle name="Followed Hyperlink" xfId="56894" builtinId="9" hidden="1"/>
    <cellStyle name="Followed Hyperlink" xfId="56903" builtinId="9" hidden="1"/>
    <cellStyle name="Followed Hyperlink" xfId="56917" builtinId="9" hidden="1"/>
    <cellStyle name="Followed Hyperlink" xfId="56915" builtinId="9" hidden="1"/>
    <cellStyle name="Followed Hyperlink" xfId="56908" builtinId="9" hidden="1"/>
    <cellStyle name="Followed Hyperlink" xfId="56923" builtinId="9" hidden="1"/>
    <cellStyle name="Followed Hyperlink" xfId="56913" builtinId="9" hidden="1"/>
    <cellStyle name="Followed Hyperlink" xfId="56998" builtinId="9" hidden="1"/>
    <cellStyle name="Followed Hyperlink" xfId="56906" builtinId="9" hidden="1"/>
    <cellStyle name="Followed Hyperlink" xfId="56921" builtinId="9" hidden="1"/>
    <cellStyle name="Followed Hyperlink" xfId="56918" builtinId="9" hidden="1"/>
    <cellStyle name="Followed Hyperlink" xfId="56912" builtinId="9" hidden="1"/>
    <cellStyle name="Followed Hyperlink" xfId="56817" builtinId="9" hidden="1"/>
    <cellStyle name="Followed Hyperlink" xfId="56997" builtinId="9" hidden="1"/>
    <cellStyle name="Followed Hyperlink" xfId="56910" builtinId="9" hidden="1"/>
    <cellStyle name="Followed Hyperlink" xfId="56907" builtinId="9" hidden="1"/>
    <cellStyle name="Followed Hyperlink" xfId="56922" builtinId="9" hidden="1"/>
    <cellStyle name="Followed Hyperlink" xfId="56916" builtinId="9" hidden="1"/>
    <cellStyle name="Followed Hyperlink" xfId="56905" builtinId="9" hidden="1"/>
    <cellStyle name="Followed Hyperlink" xfId="56996" builtinId="9" hidden="1"/>
    <cellStyle name="Followed Hyperlink" xfId="56914" builtinId="9" hidden="1"/>
    <cellStyle name="Followed Hyperlink" xfId="56911" builtinId="9" hidden="1"/>
    <cellStyle name="Followed Hyperlink" xfId="56904" builtinId="9" hidden="1"/>
    <cellStyle name="Followed Hyperlink" xfId="56919" builtinId="9" hidden="1"/>
    <cellStyle name="Followed Hyperlink" xfId="56909" builtinId="9" hidden="1"/>
    <cellStyle name="Followed Hyperlink" xfId="56999" builtinId="9" hidden="1"/>
    <cellStyle name="Followed Hyperlink" xfId="57000" builtinId="9" hidden="1"/>
    <cellStyle name="Followed Hyperlink" xfId="57001" builtinId="9" hidden="1"/>
    <cellStyle name="Followed Hyperlink" xfId="57002" builtinId="9" hidden="1"/>
    <cellStyle name="Followed Hyperlink" xfId="57003" builtinId="9" hidden="1"/>
    <cellStyle name="Followed Hyperlink" xfId="57004" builtinId="9" hidden="1"/>
    <cellStyle name="Followed Hyperlink" xfId="57005" builtinId="9" hidden="1"/>
    <cellStyle name="Followed Hyperlink" xfId="57006" builtinId="9" hidden="1"/>
    <cellStyle name="Followed Hyperlink" xfId="57007" builtinId="9" hidden="1"/>
    <cellStyle name="Followed Hyperlink" xfId="57008" builtinId="9" hidden="1"/>
    <cellStyle name="Followed Hyperlink" xfId="57009" builtinId="9" hidden="1"/>
    <cellStyle name="Followed Hyperlink" xfId="57010" builtinId="9" hidden="1"/>
    <cellStyle name="Followed Hyperlink" xfId="57011" builtinId="9" hidden="1"/>
    <cellStyle name="Followed Hyperlink" xfId="57012" builtinId="9" hidden="1"/>
    <cellStyle name="Followed Hyperlink" xfId="57013" builtinId="9" hidden="1"/>
    <cellStyle name="Followed Hyperlink" xfId="57014" builtinId="9" hidden="1"/>
    <cellStyle name="Followed Hyperlink" xfId="57015" builtinId="9" hidden="1"/>
    <cellStyle name="Followed Hyperlink" xfId="57016" builtinId="9" hidden="1"/>
    <cellStyle name="Followed Hyperlink" xfId="57017" builtinId="9" hidden="1"/>
    <cellStyle name="Followed Hyperlink" xfId="57018" builtinId="9" hidden="1"/>
    <cellStyle name="Followed Hyperlink" xfId="57019" builtinId="9" hidden="1"/>
    <cellStyle name="Followed Hyperlink" xfId="57020" builtinId="9" hidden="1"/>
    <cellStyle name="Followed Hyperlink" xfId="57021" builtinId="9" hidden="1"/>
    <cellStyle name="Followed Hyperlink" xfId="57022" builtinId="9" hidden="1"/>
    <cellStyle name="Followed Hyperlink" xfId="57023" builtinId="9" hidden="1"/>
    <cellStyle name="Followed Hyperlink" xfId="57024" builtinId="9" hidden="1"/>
    <cellStyle name="Followed Hyperlink" xfId="57025" builtinId="9" hidden="1"/>
    <cellStyle name="Followed Hyperlink" xfId="57026" builtinId="9" hidden="1"/>
    <cellStyle name="Followed Hyperlink" xfId="57027" builtinId="9" hidden="1"/>
    <cellStyle name="Followed Hyperlink" xfId="57028" builtinId="9" hidden="1"/>
    <cellStyle name="Followed Hyperlink" xfId="57029" builtinId="9" hidden="1"/>
    <cellStyle name="Followed Hyperlink" xfId="57030" builtinId="9" hidden="1"/>
    <cellStyle name="Followed Hyperlink" xfId="57031" builtinId="9" hidden="1"/>
    <cellStyle name="Followed Hyperlink" xfId="57032" builtinId="9" hidden="1"/>
    <cellStyle name="Followed Hyperlink" xfId="57037" builtinId="9" hidden="1"/>
    <cellStyle name="Followed Hyperlink" xfId="57038" builtinId="9" hidden="1"/>
    <cellStyle name="Followed Hyperlink" xfId="57039" builtinId="9" hidden="1"/>
    <cellStyle name="Followed Hyperlink" xfId="57040" builtinId="9" hidden="1"/>
    <cellStyle name="Followed Hyperlink" xfId="57041" builtinId="9" hidden="1"/>
    <cellStyle name="Followed Hyperlink" xfId="57042" builtinId="9" hidden="1"/>
    <cellStyle name="Followed Hyperlink" xfId="57043" builtinId="9" hidden="1"/>
    <cellStyle name="Followed Hyperlink" xfId="57044" builtinId="9" hidden="1"/>
    <cellStyle name="Followed Hyperlink" xfId="57045" builtinId="9" hidden="1"/>
    <cellStyle name="Followed Hyperlink" xfId="57046" builtinId="9" hidden="1"/>
    <cellStyle name="Followed Hyperlink" xfId="57047" builtinId="9" hidden="1"/>
    <cellStyle name="Followed Hyperlink" xfId="57048" builtinId="9" hidden="1"/>
    <cellStyle name="Followed Hyperlink" xfId="57049" builtinId="9" hidden="1"/>
    <cellStyle name="Followed Hyperlink" xfId="57050" builtinId="9" hidden="1"/>
    <cellStyle name="Followed Hyperlink" xfId="57051" builtinId="9" hidden="1"/>
    <cellStyle name="Followed Hyperlink" xfId="57052" builtinId="9" hidden="1"/>
    <cellStyle name="Followed Hyperlink" xfId="57053" builtinId="9" hidden="1"/>
    <cellStyle name="Followed Hyperlink" xfId="57054" builtinId="9" hidden="1"/>
    <cellStyle name="Followed Hyperlink" xfId="57055" builtinId="9" hidden="1"/>
    <cellStyle name="Followed Hyperlink" xfId="57056" builtinId="9" hidden="1"/>
    <cellStyle name="Followed Hyperlink" xfId="57057" builtinId="9" hidden="1"/>
    <cellStyle name="Followed Hyperlink" xfId="57058" builtinId="9" hidden="1"/>
    <cellStyle name="Followed Hyperlink" xfId="57059" builtinId="9" hidden="1"/>
    <cellStyle name="Followed Hyperlink" xfId="57060" builtinId="9" hidden="1"/>
    <cellStyle name="Followed Hyperlink" xfId="57061" builtinId="9" hidden="1"/>
    <cellStyle name="Followed Hyperlink" xfId="57062" builtinId="9" hidden="1"/>
    <cellStyle name="Followed Hyperlink" xfId="57063" builtinId="9" hidden="1"/>
    <cellStyle name="Followed Hyperlink" xfId="57064" builtinId="9" hidden="1"/>
    <cellStyle name="Followed Hyperlink" xfId="57065" builtinId="9" hidden="1"/>
    <cellStyle name="Followed Hyperlink" xfId="57066" builtinId="9" hidden="1"/>
    <cellStyle name="Followed Hyperlink" xfId="57067" builtinId="9" hidden="1"/>
    <cellStyle name="Followed Hyperlink" xfId="57068" builtinId="9" hidden="1"/>
    <cellStyle name="Followed Hyperlink" xfId="57069" builtinId="9" hidden="1"/>
    <cellStyle name="Followed Hyperlink" xfId="57070" builtinId="9" hidden="1"/>
    <cellStyle name="Followed Hyperlink" xfId="57071" builtinId="9" hidden="1"/>
    <cellStyle name="Followed Hyperlink" xfId="57072" builtinId="9" hidden="1"/>
    <cellStyle name="Followed Hyperlink" xfId="57073" builtinId="9" hidden="1"/>
    <cellStyle name="Followed Hyperlink" xfId="57074" builtinId="9" hidden="1"/>
    <cellStyle name="Followed Hyperlink" xfId="57075" builtinId="9" hidden="1"/>
    <cellStyle name="Followed Hyperlink" xfId="57076" builtinId="9" hidden="1"/>
    <cellStyle name="Followed Hyperlink" xfId="57077" builtinId="9" hidden="1"/>
    <cellStyle name="Followed Hyperlink" xfId="57078" builtinId="9" hidden="1"/>
    <cellStyle name="Followed Hyperlink" xfId="57079" builtinId="9" hidden="1"/>
    <cellStyle name="Followed Hyperlink" xfId="57080" builtinId="9" hidden="1"/>
    <cellStyle name="Followed Hyperlink" xfId="57081" builtinId="9" hidden="1"/>
    <cellStyle name="Followed Hyperlink" xfId="57082" builtinId="9" hidden="1"/>
    <cellStyle name="Followed Hyperlink" xfId="57083" builtinId="9" hidden="1"/>
    <cellStyle name="Followed Hyperlink" xfId="57084" builtinId="9" hidden="1"/>
    <cellStyle name="Followed Hyperlink" xfId="57085" builtinId="9" hidden="1"/>
    <cellStyle name="Followed Hyperlink" xfId="57086" builtinId="9" hidden="1"/>
    <cellStyle name="Followed Hyperlink" xfId="57087" builtinId="9" hidden="1"/>
    <cellStyle name="Followed Hyperlink" xfId="57088" builtinId="9" hidden="1"/>
    <cellStyle name="Followed Hyperlink" xfId="57089" builtinId="9" hidden="1"/>
    <cellStyle name="Followed Hyperlink" xfId="57090" builtinId="9" hidden="1"/>
    <cellStyle name="Followed Hyperlink" xfId="57091" builtinId="9" hidden="1"/>
    <cellStyle name="Followed Hyperlink" xfId="57092" builtinId="9" hidden="1"/>
    <cellStyle name="Followed Hyperlink" xfId="57093" builtinId="9" hidden="1"/>
    <cellStyle name="Followed Hyperlink" xfId="57094" builtinId="9" hidden="1"/>
    <cellStyle name="Followed Hyperlink" xfId="57096" builtinId="9" hidden="1"/>
    <cellStyle name="Followed Hyperlink" xfId="57097" builtinId="9" hidden="1"/>
    <cellStyle name="Followed Hyperlink" xfId="57098" builtinId="9" hidden="1"/>
    <cellStyle name="Followed Hyperlink" xfId="57099" builtinId="9" hidden="1"/>
    <cellStyle name="Followed Hyperlink" xfId="57100" builtinId="9" hidden="1"/>
    <cellStyle name="Followed Hyperlink" xfId="57101" builtinId="9" hidden="1"/>
    <cellStyle name="Followed Hyperlink" xfId="57102" builtinId="9" hidden="1"/>
    <cellStyle name="Followed Hyperlink" xfId="57103" builtinId="9" hidden="1"/>
    <cellStyle name="Followed Hyperlink" xfId="57104" builtinId="9" hidden="1"/>
    <cellStyle name="Followed Hyperlink" xfId="57105" builtinId="9" hidden="1"/>
    <cellStyle name="Followed Hyperlink" xfId="57106" builtinId="9" hidden="1"/>
    <cellStyle name="Followed Hyperlink" xfId="57107" builtinId="9" hidden="1"/>
    <cellStyle name="Followed Hyperlink" xfId="57108" builtinId="9" hidden="1"/>
    <cellStyle name="Followed Hyperlink" xfId="57109" builtinId="9" hidden="1"/>
    <cellStyle name="Followed Hyperlink" xfId="57124" builtinId="9" hidden="1"/>
    <cellStyle name="Followed Hyperlink" xfId="57145" builtinId="9" hidden="1"/>
    <cellStyle name="Followed Hyperlink" xfId="57146" builtinId="9" hidden="1"/>
    <cellStyle name="Followed Hyperlink" xfId="57147" builtinId="9" hidden="1"/>
    <cellStyle name="Followed Hyperlink" xfId="57148" builtinId="9" hidden="1"/>
    <cellStyle name="Followed Hyperlink" xfId="57149" builtinId="9" hidden="1"/>
    <cellStyle name="Followed Hyperlink" xfId="57150" builtinId="9" hidden="1"/>
    <cellStyle name="Followed Hyperlink" xfId="57151" builtinId="9" hidden="1"/>
    <cellStyle name="Followed Hyperlink" xfId="57152" builtinId="9" hidden="1"/>
    <cellStyle name="Followed Hyperlink" xfId="57153" builtinId="9" hidden="1"/>
    <cellStyle name="Followed Hyperlink" xfId="57154" builtinId="9" hidden="1"/>
    <cellStyle name="Followed Hyperlink" xfId="57155" builtinId="9" hidden="1"/>
    <cellStyle name="Followed Hyperlink" xfId="57156" builtinId="9" hidden="1"/>
    <cellStyle name="Followed Hyperlink" xfId="57157" builtinId="9" hidden="1"/>
    <cellStyle name="Followed Hyperlink" xfId="57158" builtinId="9" hidden="1"/>
    <cellStyle name="Followed Hyperlink" xfId="57159" builtinId="9" hidden="1"/>
    <cellStyle name="Followed Hyperlink" xfId="57160" builtinId="9" hidden="1"/>
    <cellStyle name="Followed Hyperlink" xfId="57161" builtinId="9" hidden="1"/>
    <cellStyle name="Followed Hyperlink" xfId="57162" builtinId="9" hidden="1"/>
    <cellStyle name="Followed Hyperlink" xfId="57163" builtinId="9" hidden="1"/>
    <cellStyle name="Followed Hyperlink" xfId="57164" builtinId="9" hidden="1"/>
    <cellStyle name="Followed Hyperlink" xfId="57165" builtinId="9" hidden="1"/>
    <cellStyle name="Followed Hyperlink" xfId="57166" builtinId="9" hidden="1"/>
    <cellStyle name="Followed Hyperlink" xfId="57167" builtinId="9" hidden="1"/>
    <cellStyle name="Followed Hyperlink" xfId="57168" builtinId="9" hidden="1"/>
    <cellStyle name="Followed Hyperlink" xfId="57169" builtinId="9" hidden="1"/>
    <cellStyle name="Followed Hyperlink" xfId="57170" builtinId="9" hidden="1"/>
    <cellStyle name="Followed Hyperlink" xfId="57171" builtinId="9" hidden="1"/>
    <cellStyle name="Followed Hyperlink" xfId="57172" builtinId="9" hidden="1"/>
    <cellStyle name="Followed Hyperlink" xfId="57173" builtinId="9" hidden="1"/>
    <cellStyle name="Followed Hyperlink" xfId="57174" builtinId="9" hidden="1"/>
    <cellStyle name="Followed Hyperlink" xfId="57175" builtinId="9" hidden="1"/>
    <cellStyle name="Followed Hyperlink" xfId="57176" builtinId="9" hidden="1"/>
    <cellStyle name="Followed Hyperlink" xfId="57177" builtinId="9" hidden="1"/>
    <cellStyle name="Followed Hyperlink" xfId="57178" builtinId="9" hidden="1"/>
    <cellStyle name="Followed Hyperlink" xfId="57179" builtinId="9" hidden="1"/>
    <cellStyle name="Followed Hyperlink" xfId="57180" builtinId="9" hidden="1"/>
    <cellStyle name="Followed Hyperlink" xfId="57181" builtinId="9" hidden="1"/>
    <cellStyle name="Followed Hyperlink" xfId="57182" builtinId="9" hidden="1"/>
    <cellStyle name="Followed Hyperlink" xfId="57183" builtinId="9" hidden="1"/>
    <cellStyle name="Followed Hyperlink" xfId="57184" builtinId="9" hidden="1"/>
    <cellStyle name="Followed Hyperlink" xfId="57185" builtinId="9" hidden="1"/>
    <cellStyle name="Followed Hyperlink" xfId="57186" builtinId="9" hidden="1"/>
    <cellStyle name="Followed Hyperlink" xfId="57187" builtinId="9" hidden="1"/>
    <cellStyle name="Followed Hyperlink" xfId="57188" builtinId="9" hidden="1"/>
    <cellStyle name="Followed Hyperlink" xfId="57189" builtinId="9" hidden="1"/>
    <cellStyle name="Followed Hyperlink" xfId="57190" builtinId="9" hidden="1"/>
    <cellStyle name="Followed Hyperlink" xfId="57191" builtinId="9" hidden="1"/>
    <cellStyle name="Followed Hyperlink" xfId="57192" builtinId="9" hidden="1"/>
    <cellStyle name="Followed Hyperlink" xfId="57193" builtinId="9" hidden="1"/>
    <cellStyle name="Followed Hyperlink" xfId="57194" builtinId="9" hidden="1"/>
    <cellStyle name="Followed Hyperlink" xfId="57195" builtinId="9" hidden="1"/>
    <cellStyle name="Followed Hyperlink" xfId="57196" builtinId="9" hidden="1"/>
    <cellStyle name="Followed Hyperlink" xfId="57197" builtinId="9" hidden="1"/>
    <cellStyle name="Followed Hyperlink" xfId="57198" builtinId="9" hidden="1"/>
    <cellStyle name="Followed Hyperlink" xfId="57199" builtinId="9" hidden="1"/>
    <cellStyle name="Followed Hyperlink" xfId="57200" builtinId="9" hidden="1"/>
    <cellStyle name="Followed Hyperlink" xfId="57201" builtinId="9" hidden="1"/>
    <cellStyle name="Followed Hyperlink" xfId="57202" builtinId="9" hidden="1"/>
    <cellStyle name="Followed Hyperlink" xfId="57203" builtinId="9" hidden="1"/>
    <cellStyle name="Followed Hyperlink" xfId="57204" builtinId="9" hidden="1"/>
    <cellStyle name="Followed Hyperlink" xfId="57205" builtinId="9" hidden="1"/>
    <cellStyle name="Followed Hyperlink" xfId="57206" builtinId="9" hidden="1"/>
    <cellStyle name="Followed Hyperlink" xfId="57207" builtinId="9" hidden="1"/>
    <cellStyle name="Followed Hyperlink" xfId="57208" builtinId="9" hidden="1"/>
    <cellStyle name="Followed Hyperlink" xfId="57209" builtinId="9" hidden="1"/>
    <cellStyle name="Followed Hyperlink" xfId="57210" builtinId="9" hidden="1"/>
    <cellStyle name="Followed Hyperlink" xfId="57211" builtinId="9" hidden="1"/>
    <cellStyle name="Followed Hyperlink" xfId="57212" builtinId="9" hidden="1"/>
    <cellStyle name="Followed Hyperlink" xfId="57213" builtinId="9" hidden="1"/>
    <cellStyle name="Followed Hyperlink" xfId="57214" builtinId="9" hidden="1"/>
    <cellStyle name="Followed Hyperlink" xfId="57215" builtinId="9" hidden="1"/>
    <cellStyle name="Followed Hyperlink" xfId="57216" builtinId="9" hidden="1"/>
    <cellStyle name="Followed Hyperlink" xfId="57217" builtinId="9" hidden="1"/>
    <cellStyle name="Followed Hyperlink" xfId="57218" builtinId="9" hidden="1"/>
    <cellStyle name="Followed Hyperlink" xfId="57219" builtinId="9" hidden="1"/>
    <cellStyle name="Followed Hyperlink" xfId="57220" builtinId="9" hidden="1"/>
    <cellStyle name="Followed Hyperlink" xfId="57221" builtinId="9" hidden="1"/>
    <cellStyle name="Followed Hyperlink" xfId="57222" builtinId="9" hidden="1"/>
    <cellStyle name="Followed Hyperlink" xfId="57223" builtinId="9" hidden="1"/>
    <cellStyle name="Followed Hyperlink" xfId="57224" builtinId="9" hidden="1"/>
    <cellStyle name="Followed Hyperlink" xfId="57225" builtinId="9" hidden="1"/>
    <cellStyle name="Followed Hyperlink" xfId="57226" builtinId="9" hidden="1"/>
    <cellStyle name="Followed Hyperlink" xfId="57227" builtinId="9" hidden="1"/>
    <cellStyle name="Followed Hyperlink" xfId="57228" builtinId="9" hidden="1"/>
    <cellStyle name="Followed Hyperlink" xfId="57229" builtinId="9" hidden="1"/>
    <cellStyle name="Followed Hyperlink" xfId="57230" builtinId="9" hidden="1"/>
    <cellStyle name="Followed Hyperlink" xfId="57231" builtinId="9" hidden="1"/>
    <cellStyle name="Followed Hyperlink" xfId="57232" builtinId="9" hidden="1"/>
    <cellStyle name="Followed Hyperlink" xfId="57233" builtinId="9" hidden="1"/>
    <cellStyle name="Followed Hyperlink" xfId="57234" builtinId="9" hidden="1"/>
    <cellStyle name="Followed Hyperlink" xfId="57235" builtinId="9" hidden="1"/>
    <cellStyle name="Followed Hyperlink" xfId="57236" builtinId="9" hidden="1"/>
    <cellStyle name="Followed Hyperlink" xfId="57237" builtinId="9" hidden="1"/>
    <cellStyle name="Followed Hyperlink" xfId="57238" builtinId="9" hidden="1"/>
    <cellStyle name="Followed Hyperlink" xfId="57239" builtinId="9" hidden="1"/>
    <cellStyle name="Followed Hyperlink" xfId="57240" builtinId="9" hidden="1"/>
    <cellStyle name="Followed Hyperlink" xfId="57241" builtinId="9" hidden="1"/>
    <cellStyle name="Followed Hyperlink" xfId="57242" builtinId="9" hidden="1"/>
    <cellStyle name="Followed Hyperlink" xfId="57243" builtinId="9" hidden="1"/>
    <cellStyle name="Followed Hyperlink" xfId="57244" builtinId="9" hidden="1"/>
    <cellStyle name="Followed Hyperlink" xfId="57245" builtinId="9" hidden="1"/>
    <cellStyle name="Followed Hyperlink" xfId="57246" builtinId="9" hidden="1"/>
    <cellStyle name="Followed Hyperlink" xfId="57247" builtinId="9" hidden="1"/>
    <cellStyle name="Followed Hyperlink" xfId="57248" builtinId="9" hidden="1"/>
    <cellStyle name="Followed Hyperlink" xfId="57249" builtinId="9" hidden="1"/>
    <cellStyle name="Followed Hyperlink" xfId="57250" builtinId="9" hidden="1"/>
    <cellStyle name="Followed Hyperlink" xfId="57251" builtinId="9" hidden="1"/>
    <cellStyle name="Followed Hyperlink" xfId="57252" builtinId="9" hidden="1"/>
    <cellStyle name="Followed Hyperlink" xfId="57253" builtinId="9" hidden="1"/>
    <cellStyle name="Followed Hyperlink" xfId="57254" builtinId="9" hidden="1"/>
    <cellStyle name="Followed Hyperlink" xfId="57255" builtinId="9" hidden="1"/>
    <cellStyle name="Followed Hyperlink" xfId="57256" builtinId="9" hidden="1"/>
    <cellStyle name="Followed Hyperlink" xfId="57257" builtinId="9" hidden="1"/>
    <cellStyle name="Followed Hyperlink" xfId="57258" builtinId="9" hidden="1"/>
    <cellStyle name="Followed Hyperlink" xfId="57259" builtinId="9" hidden="1"/>
    <cellStyle name="Followed Hyperlink" xfId="57260" builtinId="9" hidden="1"/>
    <cellStyle name="Followed Hyperlink" xfId="57261" builtinId="9" hidden="1"/>
    <cellStyle name="Followed Hyperlink" xfId="57262" builtinId="9" hidden="1"/>
    <cellStyle name="Followed Hyperlink" xfId="57263" builtinId="9" hidden="1"/>
    <cellStyle name="Followed Hyperlink" xfId="57264" builtinId="9" hidden="1"/>
    <cellStyle name="Followed Hyperlink" xfId="57265" builtinId="9" hidden="1"/>
    <cellStyle name="Followed Hyperlink" xfId="57266" builtinId="9" hidden="1"/>
    <cellStyle name="Followed Hyperlink" xfId="57267" builtinId="9" hidden="1"/>
    <cellStyle name="Followed Hyperlink" xfId="57268" builtinId="9" hidden="1"/>
    <cellStyle name="Followed Hyperlink" xfId="57269" builtinId="9" hidden="1"/>
    <cellStyle name="Followed Hyperlink" xfId="57270" builtinId="9" hidden="1"/>
    <cellStyle name="Followed Hyperlink" xfId="57271" builtinId="9" hidden="1"/>
    <cellStyle name="Followed Hyperlink" xfId="57272" builtinId="9" hidden="1"/>
    <cellStyle name="Followed Hyperlink" xfId="57273" builtinId="9" hidden="1"/>
    <cellStyle name="Followed Hyperlink" xfId="57274" builtinId="9" hidden="1"/>
    <cellStyle name="Followed Hyperlink" xfId="57275" builtinId="9" hidden="1"/>
    <cellStyle name="Followed Hyperlink" xfId="57276" builtinId="9" hidden="1"/>
    <cellStyle name="Followed Hyperlink" xfId="57277" builtinId="9" hidden="1"/>
    <cellStyle name="Followed Hyperlink" xfId="57278" builtinId="9" hidden="1"/>
    <cellStyle name="Followed Hyperlink" xfId="57279" builtinId="9" hidden="1"/>
    <cellStyle name="Followed Hyperlink" xfId="57280" builtinId="9" hidden="1"/>
    <cellStyle name="Followed Hyperlink" xfId="57281" builtinId="9" hidden="1"/>
    <cellStyle name="Followed Hyperlink" xfId="57282" builtinId="9" hidden="1"/>
    <cellStyle name="Followed Hyperlink" xfId="57283" builtinId="9" hidden="1"/>
    <cellStyle name="Followed Hyperlink" xfId="57284" builtinId="9" hidden="1"/>
    <cellStyle name="Followed Hyperlink" xfId="57285" builtinId="9" hidden="1"/>
    <cellStyle name="Followed Hyperlink" xfId="57286" builtinId="9" hidden="1"/>
    <cellStyle name="Followed Hyperlink" xfId="57287" builtinId="9" hidden="1"/>
    <cellStyle name="Followed Hyperlink" xfId="57288" builtinId="9" hidden="1"/>
    <cellStyle name="Followed Hyperlink" xfId="57095" builtinId="9" hidden="1"/>
    <cellStyle name="Followed Hyperlink" xfId="57111" builtinId="9" hidden="1"/>
    <cellStyle name="Followed Hyperlink" xfId="57114" builtinId="9" hidden="1"/>
    <cellStyle name="Followed Hyperlink" xfId="57035" builtinId="9" hidden="1"/>
    <cellStyle name="Followed Hyperlink" xfId="57033" builtinId="9" hidden="1"/>
    <cellStyle name="Followed Hyperlink" xfId="57118" builtinId="9" hidden="1"/>
    <cellStyle name="Followed Hyperlink" xfId="57110" builtinId="9" hidden="1"/>
    <cellStyle name="Followed Hyperlink" xfId="57120" builtinId="9" hidden="1"/>
    <cellStyle name="Followed Hyperlink" xfId="57121" builtinId="9" hidden="1"/>
    <cellStyle name="Followed Hyperlink" xfId="57115" builtinId="9" hidden="1"/>
    <cellStyle name="Followed Hyperlink" xfId="57112" builtinId="9" hidden="1"/>
    <cellStyle name="Followed Hyperlink" xfId="57117" builtinId="9" hidden="1"/>
    <cellStyle name="Followed Hyperlink" xfId="57142" builtinId="9" hidden="1"/>
    <cellStyle name="Followed Hyperlink" xfId="57135" builtinId="9" hidden="1"/>
    <cellStyle name="Followed Hyperlink" xfId="57128" builtinId="9" hidden="1"/>
    <cellStyle name="Followed Hyperlink" xfId="57144" builtinId="9" hidden="1"/>
    <cellStyle name="Followed Hyperlink" xfId="57133" builtinId="9" hidden="1"/>
    <cellStyle name="Followed Hyperlink" xfId="57116" builtinId="9" hidden="1"/>
    <cellStyle name="Followed Hyperlink" xfId="57130" builtinId="9" hidden="1"/>
    <cellStyle name="Followed Hyperlink" xfId="57036" builtinId="9" hidden="1"/>
    <cellStyle name="Followed Hyperlink" xfId="57139" builtinId="9" hidden="1"/>
    <cellStyle name="Followed Hyperlink" xfId="57132" builtinId="9" hidden="1"/>
    <cellStyle name="Followed Hyperlink" xfId="57034" builtinId="9" hidden="1"/>
    <cellStyle name="Followed Hyperlink" xfId="57137" builtinId="9" hidden="1"/>
    <cellStyle name="Followed Hyperlink" xfId="57134" builtinId="9" hidden="1"/>
    <cellStyle name="Followed Hyperlink" xfId="57127" builtinId="9" hidden="1"/>
    <cellStyle name="Followed Hyperlink" xfId="57143" builtinId="9" hidden="1"/>
    <cellStyle name="Followed Hyperlink" xfId="57136" builtinId="9" hidden="1"/>
    <cellStyle name="Followed Hyperlink" xfId="57126" builtinId="9" hidden="1"/>
    <cellStyle name="Followed Hyperlink" xfId="57138" builtinId="9" hidden="1"/>
    <cellStyle name="Followed Hyperlink" xfId="57131" builtinId="9" hidden="1"/>
    <cellStyle name="Followed Hyperlink" xfId="57125" builtinId="9" hidden="1"/>
    <cellStyle name="Followed Hyperlink" xfId="57140" builtinId="9" hidden="1"/>
    <cellStyle name="Followed Hyperlink" xfId="57129" builtinId="9" hidden="1"/>
    <cellStyle name="Followed Hyperlink" xfId="57141" builtinId="9" hidden="1"/>
    <cellStyle name="Followed Hyperlink" xfId="57289" builtinId="9" hidden="1"/>
    <cellStyle name="Followed Hyperlink" xfId="57290" builtinId="9" hidden="1"/>
    <cellStyle name="Followed Hyperlink" xfId="57291" builtinId="9" hidden="1"/>
    <cellStyle name="Followed Hyperlink" xfId="57292" builtinId="9" hidden="1"/>
    <cellStyle name="Followed Hyperlink" xfId="57293" builtinId="9" hidden="1"/>
    <cellStyle name="Followed Hyperlink" xfId="57294" builtinId="9" hidden="1"/>
    <cellStyle name="Followed Hyperlink" xfId="57295" builtinId="9" hidden="1"/>
    <cellStyle name="Followed Hyperlink" xfId="57296" builtinId="9" hidden="1"/>
    <cellStyle name="Followed Hyperlink" xfId="57297" builtinId="9" hidden="1"/>
    <cellStyle name="Followed Hyperlink" xfId="57298" builtinId="9" hidden="1"/>
    <cellStyle name="Followed Hyperlink" xfId="57299" builtinId="9" hidden="1"/>
    <cellStyle name="Followed Hyperlink" xfId="57300" builtinId="9" hidden="1"/>
    <cellStyle name="Followed Hyperlink" xfId="57301" builtinId="9" hidden="1"/>
    <cellStyle name="Followed Hyperlink" xfId="57302" builtinId="9" hidden="1"/>
    <cellStyle name="Followed Hyperlink" xfId="57303" builtinId="9" hidden="1"/>
    <cellStyle name="Followed Hyperlink" xfId="57304" builtinId="9" hidden="1"/>
    <cellStyle name="Followed Hyperlink" xfId="57305" builtinId="9" hidden="1"/>
    <cellStyle name="Followed Hyperlink" xfId="57306" builtinId="9" hidden="1"/>
    <cellStyle name="Followed Hyperlink" xfId="57307" builtinId="9" hidden="1"/>
    <cellStyle name="Followed Hyperlink" xfId="57308" builtinId="9" hidden="1"/>
    <cellStyle name="Followed Hyperlink" xfId="57309" builtinId="9" hidden="1"/>
    <cellStyle name="Followed Hyperlink" xfId="57310" builtinId="9" hidden="1"/>
    <cellStyle name="Followed Hyperlink" xfId="57312" builtinId="9" hidden="1"/>
    <cellStyle name="Followed Hyperlink" xfId="57313" builtinId="9" hidden="1"/>
    <cellStyle name="Followed Hyperlink" xfId="57314" builtinId="9" hidden="1"/>
    <cellStyle name="Followed Hyperlink" xfId="57315" builtinId="9" hidden="1"/>
    <cellStyle name="Followed Hyperlink" xfId="57316" builtinId="9" hidden="1"/>
    <cellStyle name="Followed Hyperlink" xfId="57317" builtinId="9" hidden="1"/>
    <cellStyle name="Followed Hyperlink" xfId="57318" builtinId="9" hidden="1"/>
    <cellStyle name="Followed Hyperlink" xfId="57319" builtinId="9" hidden="1"/>
    <cellStyle name="Followed Hyperlink" xfId="57320" builtinId="9" hidden="1"/>
    <cellStyle name="Followed Hyperlink" xfId="57321" builtinId="9" hidden="1"/>
    <cellStyle name="Followed Hyperlink" xfId="57322" builtinId="9" hidden="1"/>
    <cellStyle name="Followed Hyperlink" xfId="57323" builtinId="9" hidden="1"/>
    <cellStyle name="Followed Hyperlink" xfId="57324" builtinId="9" hidden="1"/>
    <cellStyle name="Followed Hyperlink" xfId="57325" builtinId="9" hidden="1"/>
    <cellStyle name="Followed Hyperlink" xfId="57360" builtinId="9" hidden="1"/>
    <cellStyle name="Followed Hyperlink" xfId="57359" builtinId="9" hidden="1"/>
    <cellStyle name="Followed Hyperlink" xfId="57122" builtinId="9" hidden="1"/>
    <cellStyle name="Followed Hyperlink" xfId="57123" builtinId="9" hidden="1"/>
    <cellStyle name="Followed Hyperlink" xfId="57334" builtinId="9" hidden="1"/>
    <cellStyle name="Followed Hyperlink" xfId="57332" builtinId="9" hidden="1"/>
    <cellStyle name="Followed Hyperlink" xfId="57311" builtinId="9" hidden="1"/>
    <cellStyle name="Followed Hyperlink" xfId="57329" builtinId="9" hidden="1"/>
    <cellStyle name="Followed Hyperlink" xfId="57328" builtinId="9" hidden="1"/>
    <cellStyle name="Followed Hyperlink" xfId="57327" builtinId="9" hidden="1"/>
    <cellStyle name="Followed Hyperlink" xfId="57326" builtinId="9" hidden="1"/>
    <cellStyle name="Followed Hyperlink" xfId="57330" builtinId="9" hidden="1"/>
    <cellStyle name="Followed Hyperlink" xfId="57336" builtinId="9" hidden="1"/>
    <cellStyle name="Followed Hyperlink" xfId="57335" builtinId="9" hidden="1"/>
    <cellStyle name="Followed Hyperlink" xfId="57333" builtinId="9" hidden="1"/>
    <cellStyle name="Followed Hyperlink" xfId="57331" builtinId="9" hidden="1"/>
    <cellStyle name="Followed Hyperlink" xfId="57355" builtinId="9" hidden="1"/>
    <cellStyle name="Followed Hyperlink" xfId="57351" builtinId="9" hidden="1"/>
    <cellStyle name="Followed Hyperlink" xfId="57347" builtinId="9" hidden="1"/>
    <cellStyle name="Followed Hyperlink" xfId="57343" builtinId="9" hidden="1"/>
    <cellStyle name="Followed Hyperlink" xfId="57339" builtinId="9" hidden="1"/>
    <cellStyle name="Followed Hyperlink" xfId="57119" builtinId="9" hidden="1"/>
    <cellStyle name="Followed Hyperlink" xfId="57358" builtinId="9" hidden="1"/>
    <cellStyle name="Followed Hyperlink" xfId="57354" builtinId="9" hidden="1"/>
    <cellStyle name="Followed Hyperlink" xfId="57350" builtinId="9" hidden="1"/>
    <cellStyle name="Followed Hyperlink" xfId="57346" builtinId="9" hidden="1"/>
    <cellStyle name="Followed Hyperlink" xfId="57342" builtinId="9" hidden="1"/>
    <cellStyle name="Followed Hyperlink" xfId="57338" builtinId="9" hidden="1"/>
    <cellStyle name="Followed Hyperlink" xfId="57357" builtinId="9" hidden="1"/>
    <cellStyle name="Followed Hyperlink" xfId="57353" builtinId="9" hidden="1"/>
    <cellStyle name="Followed Hyperlink" xfId="57349" builtinId="9" hidden="1"/>
    <cellStyle name="Followed Hyperlink" xfId="57345" builtinId="9" hidden="1"/>
    <cellStyle name="Followed Hyperlink" xfId="57341" builtinId="9" hidden="1"/>
    <cellStyle name="Followed Hyperlink" xfId="57361" builtinId="9" hidden="1"/>
    <cellStyle name="Followed Hyperlink" xfId="57113" builtinId="9" hidden="1"/>
    <cellStyle name="Followed Hyperlink" xfId="57356" builtinId="9" hidden="1"/>
    <cellStyle name="Followed Hyperlink" xfId="57352" builtinId="9" hidden="1"/>
    <cellStyle name="Followed Hyperlink" xfId="57348" builtinId="9" hidden="1"/>
    <cellStyle name="Followed Hyperlink" xfId="57344" builtinId="9" hidden="1"/>
    <cellStyle name="Followed Hyperlink" xfId="57340" builtinId="9" hidden="1"/>
    <cellStyle name="Followed Hyperlink" xfId="57337" builtinId="9" hidden="1"/>
    <cellStyle name="Followed Hyperlink" xfId="57362" builtinId="9" hidden="1"/>
    <cellStyle name="Followed Hyperlink" xfId="57363" builtinId="9" hidden="1"/>
    <cellStyle name="Followed Hyperlink" xfId="57364" builtinId="9" hidden="1"/>
    <cellStyle name="Followed Hyperlink" xfId="57365" builtinId="9" hidden="1"/>
    <cellStyle name="Followed Hyperlink" xfId="57366" builtinId="9" hidden="1"/>
    <cellStyle name="Followed Hyperlink" xfId="57367" builtinId="9" hidden="1"/>
    <cellStyle name="Followed Hyperlink" xfId="57368" builtinId="9" hidden="1"/>
    <cellStyle name="Followed Hyperlink" xfId="57369" builtinId="9" hidden="1"/>
    <cellStyle name="Followed Hyperlink" xfId="57370" builtinId="9" hidden="1"/>
    <cellStyle name="Followed Hyperlink" xfId="57371" builtinId="9" hidden="1"/>
    <cellStyle name="Followed Hyperlink" xfId="57372" builtinId="9" hidden="1"/>
    <cellStyle name="Followed Hyperlink" xfId="57373" builtinId="9" hidden="1"/>
    <cellStyle name="Followed Hyperlink" xfId="57374" builtinId="9" hidden="1"/>
    <cellStyle name="Followed Hyperlink" xfId="57375" builtinId="9" hidden="1"/>
    <cellStyle name="Followed Hyperlink" xfId="57376" builtinId="9" hidden="1"/>
    <cellStyle name="Followed Hyperlink" xfId="57377" builtinId="9" hidden="1"/>
    <cellStyle name="Followed Hyperlink" xfId="57378" builtinId="9" hidden="1"/>
    <cellStyle name="Followed Hyperlink" xfId="57379" builtinId="9" hidden="1"/>
    <cellStyle name="Followed Hyperlink" xfId="57380" builtinId="9" hidden="1"/>
    <cellStyle name="Followed Hyperlink" xfId="57381" builtinId="9" hidden="1"/>
    <cellStyle name="Followed Hyperlink" xfId="57382" builtinId="9" hidden="1"/>
    <cellStyle name="Followed Hyperlink" xfId="57383" builtinId="9" hidden="1"/>
    <cellStyle name="Followed Hyperlink" xfId="57384" builtinId="9" hidden="1"/>
    <cellStyle name="Followed Hyperlink" xfId="57385" builtinId="9" hidden="1"/>
    <cellStyle name="Followed Hyperlink" xfId="57386" builtinId="9" hidden="1"/>
    <cellStyle name="Followed Hyperlink" xfId="57387" builtinId="9" hidden="1"/>
    <cellStyle name="Followed Hyperlink" xfId="57388" builtinId="9" hidden="1"/>
    <cellStyle name="Followed Hyperlink" xfId="57389" builtinId="9" hidden="1"/>
    <cellStyle name="Followed Hyperlink" xfId="57390" builtinId="9" hidden="1"/>
    <cellStyle name="Followed Hyperlink" xfId="57391" builtinId="9" hidden="1"/>
    <cellStyle name="Followed Hyperlink" xfId="57392" builtinId="9" hidden="1"/>
    <cellStyle name="Followed Hyperlink" xfId="57395" builtinId="9" hidden="1"/>
    <cellStyle name="Followed Hyperlink" xfId="57396" builtinId="9" hidden="1"/>
    <cellStyle name="Followed Hyperlink" xfId="57397" builtinId="9" hidden="1"/>
    <cellStyle name="Followed Hyperlink" xfId="57398" builtinId="9" hidden="1"/>
    <cellStyle name="Followed Hyperlink" xfId="57399" builtinId="9" hidden="1"/>
    <cellStyle name="Followed Hyperlink" xfId="57400" builtinId="9" hidden="1"/>
    <cellStyle name="Followed Hyperlink" xfId="57401" builtinId="9" hidden="1"/>
    <cellStyle name="Followed Hyperlink" xfId="57402" builtinId="9" hidden="1"/>
    <cellStyle name="Followed Hyperlink" xfId="57403" builtinId="9" hidden="1"/>
    <cellStyle name="Followed Hyperlink" xfId="57404" builtinId="9" hidden="1"/>
    <cellStyle name="Followed Hyperlink" xfId="57405" builtinId="9" hidden="1"/>
    <cellStyle name="Followed Hyperlink" xfId="57406" builtinId="9" hidden="1"/>
    <cellStyle name="Followed Hyperlink" xfId="57407" builtinId="9" hidden="1"/>
    <cellStyle name="Followed Hyperlink" xfId="57408" builtinId="9" hidden="1"/>
    <cellStyle name="Followed Hyperlink" xfId="57409" builtinId="9" hidden="1"/>
    <cellStyle name="Followed Hyperlink" xfId="57410" builtinId="9" hidden="1"/>
    <cellStyle name="Followed Hyperlink" xfId="57411" builtinId="9" hidden="1"/>
    <cellStyle name="Followed Hyperlink" xfId="57412" builtinId="9" hidden="1"/>
    <cellStyle name="Followed Hyperlink" xfId="57413" builtinId="9" hidden="1"/>
    <cellStyle name="Followed Hyperlink" xfId="57414" builtinId="9" hidden="1"/>
    <cellStyle name="Followed Hyperlink" xfId="57415" builtinId="9" hidden="1"/>
    <cellStyle name="Followed Hyperlink" xfId="57416" builtinId="9" hidden="1"/>
    <cellStyle name="Followed Hyperlink" xfId="57417" builtinId="9" hidden="1"/>
    <cellStyle name="Followed Hyperlink" xfId="57418" builtinId="9" hidden="1"/>
    <cellStyle name="Followed Hyperlink" xfId="57419" builtinId="9" hidden="1"/>
    <cellStyle name="Followed Hyperlink" xfId="57420" builtinId="9" hidden="1"/>
    <cellStyle name="Followed Hyperlink" xfId="57421" builtinId="9" hidden="1"/>
    <cellStyle name="Followed Hyperlink" xfId="57422" builtinId="9" hidden="1"/>
    <cellStyle name="Followed Hyperlink" xfId="57423" builtinId="9" hidden="1"/>
    <cellStyle name="Followed Hyperlink" xfId="57424" builtinId="9" hidden="1"/>
    <cellStyle name="Followed Hyperlink" xfId="57425" builtinId="9" hidden="1"/>
    <cellStyle name="Followed Hyperlink" xfId="57426" builtinId="9" hidden="1"/>
    <cellStyle name="Followed Hyperlink" xfId="57427" builtinId="9" hidden="1"/>
    <cellStyle name="Followed Hyperlink" xfId="57428" builtinId="9" hidden="1"/>
    <cellStyle name="Followed Hyperlink" xfId="57429" builtinId="9" hidden="1"/>
    <cellStyle name="Followed Hyperlink" xfId="57430" builtinId="9" hidden="1"/>
    <cellStyle name="Followed Hyperlink" xfId="57431" builtinId="9" hidden="1"/>
    <cellStyle name="Followed Hyperlink" xfId="57432" builtinId="9" hidden="1"/>
    <cellStyle name="Followed Hyperlink" xfId="57433" builtinId="9" hidden="1"/>
    <cellStyle name="Followed Hyperlink" xfId="57434" builtinId="9" hidden="1"/>
    <cellStyle name="Followed Hyperlink" xfId="57435" builtinId="9" hidden="1"/>
    <cellStyle name="Followed Hyperlink" xfId="57436" builtinId="9" hidden="1"/>
    <cellStyle name="Followed Hyperlink" xfId="57437" builtinId="9" hidden="1"/>
    <cellStyle name="Followed Hyperlink" xfId="57438" builtinId="9" hidden="1"/>
    <cellStyle name="Followed Hyperlink" xfId="57439" builtinId="9" hidden="1"/>
    <cellStyle name="Followed Hyperlink" xfId="57440" builtinId="9" hidden="1"/>
    <cellStyle name="Followed Hyperlink" xfId="57441" builtinId="9" hidden="1"/>
    <cellStyle name="Followed Hyperlink" xfId="57442" builtinId="9" hidden="1"/>
    <cellStyle name="Followed Hyperlink" xfId="57443" builtinId="9" hidden="1"/>
    <cellStyle name="Followed Hyperlink" xfId="57444" builtinId="9" hidden="1"/>
    <cellStyle name="Followed Hyperlink" xfId="57445" builtinId="9" hidden="1"/>
    <cellStyle name="Followed Hyperlink" xfId="57446" builtinId="9" hidden="1"/>
    <cellStyle name="Followed Hyperlink" xfId="57447" builtinId="9" hidden="1"/>
    <cellStyle name="Followed Hyperlink" xfId="57448" builtinId="9" hidden="1"/>
    <cellStyle name="Followed Hyperlink" xfId="57449" builtinId="9" hidden="1"/>
    <cellStyle name="Followed Hyperlink" xfId="57450" builtinId="9" hidden="1"/>
    <cellStyle name="Followed Hyperlink" xfId="57451" builtinId="9" hidden="1"/>
    <cellStyle name="Followed Hyperlink" xfId="57452" builtinId="9" hidden="1"/>
    <cellStyle name="Followed Hyperlink" xfId="57453" builtinId="9" hidden="1"/>
    <cellStyle name="Followed Hyperlink" xfId="57454" builtinId="9" hidden="1"/>
    <cellStyle name="Followed Hyperlink" xfId="57455" builtinId="9" hidden="1"/>
    <cellStyle name="Followed Hyperlink" xfId="57456" builtinId="9" hidden="1"/>
    <cellStyle name="Followed Hyperlink" xfId="57457" builtinId="9" hidden="1"/>
    <cellStyle name="Followed Hyperlink" xfId="57458" builtinId="9" hidden="1"/>
    <cellStyle name="Followed Hyperlink" xfId="57459" builtinId="9" hidden="1"/>
    <cellStyle name="Followed Hyperlink" xfId="57460" builtinId="9" hidden="1"/>
    <cellStyle name="Followed Hyperlink" xfId="57461" builtinId="9" hidden="1"/>
    <cellStyle name="Followed Hyperlink" xfId="57462" builtinId="9" hidden="1"/>
    <cellStyle name="Followed Hyperlink" xfId="57463" builtinId="9" hidden="1"/>
    <cellStyle name="Followed Hyperlink" xfId="57464" builtinId="9" hidden="1"/>
    <cellStyle name="Followed Hyperlink" xfId="57465" builtinId="9" hidden="1"/>
    <cellStyle name="Followed Hyperlink" xfId="57466" builtinId="9" hidden="1"/>
    <cellStyle name="Followed Hyperlink" xfId="57625" builtinId="9" hidden="1"/>
    <cellStyle name="Followed Hyperlink" xfId="57626" builtinId="9" hidden="1"/>
    <cellStyle name="Followed Hyperlink" xfId="57627" builtinId="9" hidden="1"/>
    <cellStyle name="Followed Hyperlink" xfId="57628" builtinId="9" hidden="1"/>
    <cellStyle name="Followed Hyperlink" xfId="57629" builtinId="9" hidden="1"/>
    <cellStyle name="Followed Hyperlink" xfId="57630" builtinId="9" hidden="1"/>
    <cellStyle name="Followed Hyperlink" xfId="57631" builtinId="9" hidden="1"/>
    <cellStyle name="Followed Hyperlink" xfId="57632" builtinId="9" hidden="1"/>
    <cellStyle name="Followed Hyperlink" xfId="57633" builtinId="9" hidden="1"/>
    <cellStyle name="Followed Hyperlink" xfId="57634" builtinId="9" hidden="1"/>
    <cellStyle name="Followed Hyperlink" xfId="57635" builtinId="9" hidden="1"/>
    <cellStyle name="Followed Hyperlink" xfId="57636" builtinId="9" hidden="1"/>
    <cellStyle name="Followed Hyperlink" xfId="57637" builtinId="9" hidden="1"/>
    <cellStyle name="Followed Hyperlink" xfId="57638" builtinId="9" hidden="1"/>
    <cellStyle name="Followed Hyperlink" xfId="57639" builtinId="9" hidden="1"/>
    <cellStyle name="Followed Hyperlink" xfId="57640" builtinId="9" hidden="1"/>
    <cellStyle name="Followed Hyperlink" xfId="57641" builtinId="9" hidden="1"/>
    <cellStyle name="Followed Hyperlink" xfId="57642" builtinId="9" hidden="1"/>
    <cellStyle name="Followed Hyperlink" xfId="57643" builtinId="9" hidden="1"/>
    <cellStyle name="Followed Hyperlink" xfId="57644" builtinId="9" hidden="1"/>
    <cellStyle name="Followed Hyperlink" xfId="57645" builtinId="9" hidden="1"/>
    <cellStyle name="Followed Hyperlink" xfId="57646" builtinId="9" hidden="1"/>
    <cellStyle name="Followed Hyperlink" xfId="57647" builtinId="9" hidden="1"/>
    <cellStyle name="Followed Hyperlink" xfId="57648" builtinId="9" hidden="1"/>
    <cellStyle name="Followed Hyperlink" xfId="57649" builtinId="9" hidden="1"/>
    <cellStyle name="Followed Hyperlink" xfId="57650" builtinId="9" hidden="1"/>
    <cellStyle name="Followed Hyperlink" xfId="57651" builtinId="9" hidden="1"/>
    <cellStyle name="Followed Hyperlink" xfId="57652" builtinId="9" hidden="1"/>
    <cellStyle name="Followed Hyperlink" xfId="57653" builtinId="9" hidden="1"/>
    <cellStyle name="Followed Hyperlink" xfId="57654" builtinId="9" hidden="1"/>
    <cellStyle name="Followed Hyperlink" xfId="57655" builtinId="9" hidden="1"/>
    <cellStyle name="Followed Hyperlink" xfId="57656" builtinId="9" hidden="1"/>
    <cellStyle name="Followed Hyperlink" xfId="57657" builtinId="9" hidden="1"/>
    <cellStyle name="Followed Hyperlink" xfId="57658" builtinId="9" hidden="1"/>
    <cellStyle name="Followed Hyperlink" xfId="57659" builtinId="9" hidden="1"/>
    <cellStyle name="Followed Hyperlink" xfId="57660" builtinId="9" hidden="1"/>
    <cellStyle name="Followed Hyperlink" xfId="57661" builtinId="9" hidden="1"/>
    <cellStyle name="Followed Hyperlink" xfId="57662" builtinId="9" hidden="1"/>
    <cellStyle name="Followed Hyperlink" xfId="57663" builtinId="9" hidden="1"/>
    <cellStyle name="Followed Hyperlink" xfId="57664" builtinId="9" hidden="1"/>
    <cellStyle name="Followed Hyperlink" xfId="57665" builtinId="9" hidden="1"/>
    <cellStyle name="Followed Hyperlink" xfId="57666" builtinId="9" hidden="1"/>
    <cellStyle name="Followed Hyperlink" xfId="57667" builtinId="9" hidden="1"/>
    <cellStyle name="Followed Hyperlink" xfId="57668" builtinId="9" hidden="1"/>
    <cellStyle name="Followed Hyperlink" xfId="57669" builtinId="9" hidden="1"/>
    <cellStyle name="Followed Hyperlink" xfId="57670" builtinId="9" hidden="1"/>
    <cellStyle name="Followed Hyperlink" xfId="57671" builtinId="9" hidden="1"/>
    <cellStyle name="Followed Hyperlink" xfId="57672" builtinId="9" hidden="1"/>
    <cellStyle name="Followed Hyperlink" xfId="57673" builtinId="9" hidden="1"/>
    <cellStyle name="Followed Hyperlink" xfId="57674" builtinId="9" hidden="1"/>
    <cellStyle name="Followed Hyperlink" xfId="57675" builtinId="9" hidden="1"/>
    <cellStyle name="Followed Hyperlink" xfId="57676" builtinId="9" hidden="1"/>
    <cellStyle name="Followed Hyperlink" xfId="57677" builtinId="9" hidden="1"/>
    <cellStyle name="Followed Hyperlink" xfId="57678" builtinId="9" hidden="1"/>
    <cellStyle name="Followed Hyperlink" xfId="57679" builtinId="9" hidden="1"/>
    <cellStyle name="Followed Hyperlink" xfId="57680" builtinId="9" hidden="1"/>
    <cellStyle name="Followed Hyperlink" xfId="57681" builtinId="9" hidden="1"/>
    <cellStyle name="Followed Hyperlink" xfId="57682" builtinId="9" hidden="1"/>
    <cellStyle name="Followed Hyperlink" xfId="57683" builtinId="9" hidden="1"/>
    <cellStyle name="Followed Hyperlink" xfId="57684" builtinId="9" hidden="1"/>
    <cellStyle name="Followed Hyperlink" xfId="57685" builtinId="9" hidden="1"/>
    <cellStyle name="Followed Hyperlink" xfId="57686" builtinId="9" hidden="1"/>
    <cellStyle name="Followed Hyperlink" xfId="57687" builtinId="9" hidden="1"/>
    <cellStyle name="Followed Hyperlink" xfId="57688" builtinId="9" hidden="1"/>
    <cellStyle name="Followed Hyperlink" xfId="57689" builtinId="9" hidden="1"/>
    <cellStyle name="Followed Hyperlink" xfId="57690" builtinId="9" hidden="1"/>
    <cellStyle name="Followed Hyperlink" xfId="57691" builtinId="9" hidden="1"/>
    <cellStyle name="Followed Hyperlink" xfId="57692" builtinId="9" hidden="1"/>
    <cellStyle name="Followed Hyperlink" xfId="57693" builtinId="9" hidden="1"/>
    <cellStyle name="Followed Hyperlink" xfId="57694" builtinId="9" hidden="1"/>
    <cellStyle name="Followed Hyperlink" xfId="57695" builtinId="9" hidden="1"/>
    <cellStyle name="Followed Hyperlink" xfId="57696" builtinId="9" hidden="1"/>
    <cellStyle name="Followed Hyperlink" xfId="57730" builtinId="9" hidden="1"/>
    <cellStyle name="Followed Hyperlink" xfId="57731" builtinId="9" hidden="1"/>
    <cellStyle name="Followed Hyperlink" xfId="57732" builtinId="9" hidden="1"/>
    <cellStyle name="Followed Hyperlink" xfId="57733" builtinId="9" hidden="1"/>
    <cellStyle name="Followed Hyperlink" xfId="57734" builtinId="9" hidden="1"/>
    <cellStyle name="Followed Hyperlink" xfId="57735" builtinId="9" hidden="1"/>
    <cellStyle name="Followed Hyperlink" xfId="57736" builtinId="9" hidden="1"/>
    <cellStyle name="Followed Hyperlink" xfId="57737" builtinId="9" hidden="1"/>
    <cellStyle name="Followed Hyperlink" xfId="57738" builtinId="9" hidden="1"/>
    <cellStyle name="Followed Hyperlink" xfId="57739" builtinId="9" hidden="1"/>
    <cellStyle name="Followed Hyperlink" xfId="57740" builtinId="9" hidden="1"/>
    <cellStyle name="Followed Hyperlink" xfId="57741" builtinId="9" hidden="1"/>
    <cellStyle name="Followed Hyperlink" xfId="57742" builtinId="9" hidden="1"/>
    <cellStyle name="Followed Hyperlink" xfId="57743" builtinId="9" hidden="1"/>
    <cellStyle name="Followed Hyperlink" xfId="57744" builtinId="9" hidden="1"/>
    <cellStyle name="Followed Hyperlink" xfId="57745" builtinId="9" hidden="1"/>
    <cellStyle name="Followed Hyperlink" xfId="57746" builtinId="9" hidden="1"/>
    <cellStyle name="Followed Hyperlink" xfId="57747" builtinId="9" hidden="1"/>
    <cellStyle name="Followed Hyperlink" xfId="57748" builtinId="9" hidden="1"/>
    <cellStyle name="Followed Hyperlink" xfId="57749" builtinId="9" hidden="1"/>
    <cellStyle name="Followed Hyperlink" xfId="57750" builtinId="9" hidden="1"/>
    <cellStyle name="Followed Hyperlink" xfId="57751" builtinId="9" hidden="1"/>
    <cellStyle name="Followed Hyperlink" xfId="57752" builtinId="9" hidden="1"/>
    <cellStyle name="Followed Hyperlink" xfId="57753" builtinId="9" hidden="1"/>
    <cellStyle name="Followed Hyperlink" xfId="57754" builtinId="9" hidden="1"/>
    <cellStyle name="Followed Hyperlink" xfId="57755" builtinId="9" hidden="1"/>
    <cellStyle name="Followed Hyperlink" xfId="57756" builtinId="9" hidden="1"/>
    <cellStyle name="Followed Hyperlink" xfId="57757" builtinId="9" hidden="1"/>
    <cellStyle name="Followed Hyperlink" xfId="57758" builtinId="9" hidden="1"/>
    <cellStyle name="Followed Hyperlink" xfId="57759" builtinId="9" hidden="1"/>
    <cellStyle name="Followed Hyperlink" xfId="57760" builtinId="9" hidden="1"/>
    <cellStyle name="Followed Hyperlink" xfId="57761" builtinId="9" hidden="1"/>
    <cellStyle name="Followed Hyperlink" xfId="57762" builtinId="9" hidden="1"/>
    <cellStyle name="Followed Hyperlink" xfId="57763" builtinId="9" hidden="1"/>
    <cellStyle name="Followed Hyperlink" xfId="57764" builtinId="9" hidden="1"/>
    <cellStyle name="Followed Hyperlink" xfId="57765" builtinId="9" hidden="1"/>
    <cellStyle name="Followed Hyperlink" xfId="57766" builtinId="9" hidden="1"/>
    <cellStyle name="Followed Hyperlink" xfId="57767" builtinId="9" hidden="1"/>
    <cellStyle name="Followed Hyperlink" xfId="57768" builtinId="9" hidden="1"/>
    <cellStyle name="Followed Hyperlink" xfId="57769" builtinId="9" hidden="1"/>
    <cellStyle name="Followed Hyperlink" xfId="57770" builtinId="9" hidden="1"/>
    <cellStyle name="Followed Hyperlink" xfId="57771" builtinId="9" hidden="1"/>
    <cellStyle name="Followed Hyperlink" xfId="57772" builtinId="9" hidden="1"/>
    <cellStyle name="Followed Hyperlink" xfId="57773" builtinId="9" hidden="1"/>
    <cellStyle name="Followed Hyperlink" xfId="57774" builtinId="9" hidden="1"/>
    <cellStyle name="Followed Hyperlink" xfId="57775" builtinId="9" hidden="1"/>
    <cellStyle name="Followed Hyperlink" xfId="57776" builtinId="9" hidden="1"/>
    <cellStyle name="Followed Hyperlink" xfId="57777" builtinId="9" hidden="1"/>
    <cellStyle name="Followed Hyperlink" xfId="57778" builtinId="9" hidden="1"/>
    <cellStyle name="Followed Hyperlink" xfId="57779" builtinId="9" hidden="1"/>
    <cellStyle name="Followed Hyperlink" xfId="57780" builtinId="9" hidden="1"/>
    <cellStyle name="Followed Hyperlink" xfId="57781" builtinId="9" hidden="1"/>
    <cellStyle name="Followed Hyperlink" xfId="57782" builtinId="9" hidden="1"/>
    <cellStyle name="Followed Hyperlink" xfId="57783" builtinId="9" hidden="1"/>
    <cellStyle name="Followed Hyperlink" xfId="57784" builtinId="9" hidden="1"/>
    <cellStyle name="Followed Hyperlink" xfId="57785" builtinId="9" hidden="1"/>
    <cellStyle name="Followed Hyperlink" xfId="57786" builtinId="9" hidden="1"/>
    <cellStyle name="Followed Hyperlink" xfId="57787" builtinId="9" hidden="1"/>
    <cellStyle name="Followed Hyperlink" xfId="57788" builtinId="9" hidden="1"/>
    <cellStyle name="Followed Hyperlink" xfId="57789" builtinId="9" hidden="1"/>
    <cellStyle name="Followed Hyperlink" xfId="57790" builtinId="9" hidden="1"/>
    <cellStyle name="Followed Hyperlink" xfId="57791" builtinId="9" hidden="1"/>
    <cellStyle name="Followed Hyperlink" xfId="57792" builtinId="9" hidden="1"/>
    <cellStyle name="Followed Hyperlink" xfId="57793" builtinId="9" hidden="1"/>
    <cellStyle name="Followed Hyperlink" xfId="57794" builtinId="9" hidden="1"/>
    <cellStyle name="Followed Hyperlink" xfId="57795" builtinId="9" hidden="1"/>
    <cellStyle name="Followed Hyperlink" xfId="57796" builtinId="9" hidden="1"/>
    <cellStyle name="Followed Hyperlink" xfId="57797" builtinId="9" hidden="1"/>
    <cellStyle name="Followed Hyperlink" xfId="57798" builtinId="9" hidden="1"/>
    <cellStyle name="Followed Hyperlink" xfId="57799" builtinId="9" hidden="1"/>
    <cellStyle name="Followed Hyperlink" xfId="57800" builtinId="9" hidden="1"/>
    <cellStyle name="Followed Hyperlink" xfId="57801" builtinId="9" hidden="1"/>
    <cellStyle name="Followed Hyperlink" xfId="57702" builtinId="9" hidden="1"/>
    <cellStyle name="Followed Hyperlink" xfId="57707" builtinId="9" hidden="1"/>
    <cellStyle name="Followed Hyperlink" xfId="57699" builtinId="9" hidden="1"/>
    <cellStyle name="Followed Hyperlink" xfId="57708" builtinId="9" hidden="1"/>
    <cellStyle name="Followed Hyperlink" xfId="57698" builtinId="9" hidden="1"/>
    <cellStyle name="Followed Hyperlink" xfId="57705" builtinId="9" hidden="1"/>
    <cellStyle name="Followed Hyperlink" xfId="57624" builtinId="9" hidden="1"/>
    <cellStyle name="Followed Hyperlink" xfId="57704" builtinId="9" hidden="1"/>
    <cellStyle name="Followed Hyperlink" xfId="57697" builtinId="9" hidden="1"/>
    <cellStyle name="Followed Hyperlink" xfId="57703" builtinId="9" hidden="1"/>
    <cellStyle name="Followed Hyperlink" xfId="57726" builtinId="9" hidden="1"/>
    <cellStyle name="Followed Hyperlink" xfId="57706" builtinId="9" hidden="1"/>
    <cellStyle name="Followed Hyperlink" xfId="57701" builtinId="9" hidden="1"/>
    <cellStyle name="Followed Hyperlink" xfId="57700" builtinId="9" hidden="1"/>
    <cellStyle name="Followed Hyperlink" xfId="57709" builtinId="9" hidden="1"/>
    <cellStyle name="Followed Hyperlink" xfId="57723" builtinId="9" hidden="1"/>
    <cellStyle name="Followed Hyperlink" xfId="57721" builtinId="9" hidden="1"/>
    <cellStyle name="Followed Hyperlink" xfId="57714" builtinId="9" hidden="1"/>
    <cellStyle name="Followed Hyperlink" xfId="57729" builtinId="9" hidden="1"/>
    <cellStyle name="Followed Hyperlink" xfId="57719" builtinId="9" hidden="1"/>
    <cellStyle name="Followed Hyperlink" xfId="57804" builtinId="9" hidden="1"/>
    <cellStyle name="Followed Hyperlink" xfId="57712" builtinId="9" hidden="1"/>
    <cellStyle name="Followed Hyperlink" xfId="57727" builtinId="9" hidden="1"/>
    <cellStyle name="Followed Hyperlink" xfId="57724" builtinId="9" hidden="1"/>
    <cellStyle name="Followed Hyperlink" xfId="57718" builtinId="9" hidden="1"/>
    <cellStyle name="Followed Hyperlink" xfId="57623" builtinId="9" hidden="1"/>
    <cellStyle name="Followed Hyperlink" xfId="57803" builtinId="9" hidden="1"/>
    <cellStyle name="Followed Hyperlink" xfId="57716" builtinId="9" hidden="1"/>
    <cellStyle name="Followed Hyperlink" xfId="57713" builtinId="9" hidden="1"/>
    <cellStyle name="Followed Hyperlink" xfId="57728" builtinId="9" hidden="1"/>
    <cellStyle name="Followed Hyperlink" xfId="57722" builtinId="9" hidden="1"/>
    <cellStyle name="Followed Hyperlink" xfId="57711" builtinId="9" hidden="1"/>
    <cellStyle name="Followed Hyperlink" xfId="57802" builtinId="9" hidden="1"/>
    <cellStyle name="Followed Hyperlink" xfId="57720" builtinId="9" hidden="1"/>
    <cellStyle name="Followed Hyperlink" xfId="57717" builtinId="9" hidden="1"/>
    <cellStyle name="Followed Hyperlink" xfId="57710" builtinId="9" hidden="1"/>
    <cellStyle name="Followed Hyperlink" xfId="57725" builtinId="9" hidden="1"/>
    <cellStyle name="Followed Hyperlink" xfId="57715" builtinId="9" hidden="1"/>
    <cellStyle name="Followed Hyperlink" xfId="57805" builtinId="9" hidden="1"/>
    <cellStyle name="Followed Hyperlink" xfId="57806" builtinId="9" hidden="1"/>
    <cellStyle name="Followed Hyperlink" xfId="57807" builtinId="9" hidden="1"/>
    <cellStyle name="Followed Hyperlink" xfId="57808" builtinId="9" hidden="1"/>
    <cellStyle name="Followed Hyperlink" xfId="57809" builtinId="9" hidden="1"/>
    <cellStyle name="Followed Hyperlink" xfId="57810" builtinId="9" hidden="1"/>
    <cellStyle name="Followed Hyperlink" xfId="57811" builtinId="9" hidden="1"/>
    <cellStyle name="Followed Hyperlink" xfId="57812" builtinId="9" hidden="1"/>
    <cellStyle name="Followed Hyperlink" xfId="57813" builtinId="9" hidden="1"/>
    <cellStyle name="Followed Hyperlink" xfId="57814" builtinId="9" hidden="1"/>
    <cellStyle name="Followed Hyperlink" xfId="57815" builtinId="9" hidden="1"/>
    <cellStyle name="Followed Hyperlink" xfId="57816" builtinId="9" hidden="1"/>
    <cellStyle name="Followed Hyperlink" xfId="57817" builtinId="9" hidden="1"/>
    <cellStyle name="Followed Hyperlink" xfId="57818" builtinId="9" hidden="1"/>
    <cellStyle name="Followed Hyperlink" xfId="57819" builtinId="9" hidden="1"/>
    <cellStyle name="Followed Hyperlink" xfId="57820" builtinId="9" hidden="1"/>
    <cellStyle name="Followed Hyperlink" xfId="57821" builtinId="9" hidden="1"/>
    <cellStyle name="Followed Hyperlink" xfId="57822" builtinId="9" hidden="1"/>
    <cellStyle name="Followed Hyperlink" xfId="57823" builtinId="9" hidden="1"/>
    <cellStyle name="Followed Hyperlink" xfId="57824" builtinId="9" hidden="1"/>
    <cellStyle name="Followed Hyperlink" xfId="57825" builtinId="9" hidden="1"/>
    <cellStyle name="Followed Hyperlink" xfId="57826" builtinId="9" hidden="1"/>
    <cellStyle name="Followed Hyperlink" xfId="57827" builtinId="9" hidden="1"/>
    <cellStyle name="Followed Hyperlink" xfId="57828" builtinId="9" hidden="1"/>
    <cellStyle name="Followed Hyperlink" xfId="57829" builtinId="9" hidden="1"/>
    <cellStyle name="Followed Hyperlink" xfId="57830" builtinId="9" hidden="1"/>
    <cellStyle name="Followed Hyperlink" xfId="57831" builtinId="9" hidden="1"/>
    <cellStyle name="Followed Hyperlink" xfId="57832" builtinId="9" hidden="1"/>
    <cellStyle name="Followed Hyperlink" xfId="57833" builtinId="9" hidden="1"/>
    <cellStyle name="Followed Hyperlink" xfId="57834" builtinId="9" hidden="1"/>
    <cellStyle name="Followed Hyperlink" xfId="57835" builtinId="9" hidden="1"/>
    <cellStyle name="Followed Hyperlink" xfId="57836" builtinId="9" hidden="1"/>
    <cellStyle name="Followed Hyperlink" xfId="57837" builtinId="9" hidden="1"/>
    <cellStyle name="Followed Hyperlink" xfId="57838" builtinId="9" hidden="1"/>
    <cellStyle name="Followed Hyperlink" xfId="57843" builtinId="9" hidden="1"/>
    <cellStyle name="Followed Hyperlink" xfId="57844" builtinId="9" hidden="1"/>
    <cellStyle name="Followed Hyperlink" xfId="57845" builtinId="9" hidden="1"/>
    <cellStyle name="Followed Hyperlink" xfId="57846" builtinId="9" hidden="1"/>
    <cellStyle name="Followed Hyperlink" xfId="57847" builtinId="9" hidden="1"/>
    <cellStyle name="Followed Hyperlink" xfId="57848" builtinId="9" hidden="1"/>
    <cellStyle name="Followed Hyperlink" xfId="57849" builtinId="9" hidden="1"/>
    <cellStyle name="Followed Hyperlink" xfId="57850" builtinId="9" hidden="1"/>
    <cellStyle name="Followed Hyperlink" xfId="57851" builtinId="9" hidden="1"/>
    <cellStyle name="Followed Hyperlink" xfId="57852" builtinId="9" hidden="1"/>
    <cellStyle name="Followed Hyperlink" xfId="57853" builtinId="9" hidden="1"/>
    <cellStyle name="Followed Hyperlink" xfId="57854" builtinId="9" hidden="1"/>
    <cellStyle name="Followed Hyperlink" xfId="57855" builtinId="9" hidden="1"/>
    <cellStyle name="Followed Hyperlink" xfId="57856" builtinId="9" hidden="1"/>
    <cellStyle name="Followed Hyperlink" xfId="57857" builtinId="9" hidden="1"/>
    <cellStyle name="Followed Hyperlink" xfId="57858" builtinId="9" hidden="1"/>
    <cellStyle name="Followed Hyperlink" xfId="57859" builtinId="9" hidden="1"/>
    <cellStyle name="Followed Hyperlink" xfId="57860" builtinId="9" hidden="1"/>
    <cellStyle name="Followed Hyperlink" xfId="57861" builtinId="9" hidden="1"/>
    <cellStyle name="Followed Hyperlink" xfId="57862" builtinId="9" hidden="1"/>
    <cellStyle name="Followed Hyperlink" xfId="57863" builtinId="9" hidden="1"/>
    <cellStyle name="Followed Hyperlink" xfId="57864" builtinId="9" hidden="1"/>
    <cellStyle name="Followed Hyperlink" xfId="57865" builtinId="9" hidden="1"/>
    <cellStyle name="Followed Hyperlink" xfId="57866" builtinId="9" hidden="1"/>
    <cellStyle name="Followed Hyperlink" xfId="57867" builtinId="9" hidden="1"/>
    <cellStyle name="Followed Hyperlink" xfId="57868" builtinId="9" hidden="1"/>
    <cellStyle name="Followed Hyperlink" xfId="57869" builtinId="9" hidden="1"/>
    <cellStyle name="Followed Hyperlink" xfId="57870" builtinId="9" hidden="1"/>
    <cellStyle name="Followed Hyperlink" xfId="57871" builtinId="9" hidden="1"/>
    <cellStyle name="Followed Hyperlink" xfId="57872" builtinId="9" hidden="1"/>
    <cellStyle name="Followed Hyperlink" xfId="57873" builtinId="9" hidden="1"/>
    <cellStyle name="Followed Hyperlink" xfId="57874" builtinId="9" hidden="1"/>
    <cellStyle name="Followed Hyperlink" xfId="57875" builtinId="9" hidden="1"/>
    <cellStyle name="Followed Hyperlink" xfId="57876" builtinId="9" hidden="1"/>
    <cellStyle name="Followed Hyperlink" xfId="57877" builtinId="9" hidden="1"/>
    <cellStyle name="Followed Hyperlink" xfId="57878" builtinId="9" hidden="1"/>
    <cellStyle name="Followed Hyperlink" xfId="57879" builtinId="9" hidden="1"/>
    <cellStyle name="Followed Hyperlink" xfId="57880" builtinId="9" hidden="1"/>
    <cellStyle name="Followed Hyperlink" xfId="57881" builtinId="9" hidden="1"/>
    <cellStyle name="Followed Hyperlink" xfId="57882" builtinId="9" hidden="1"/>
    <cellStyle name="Followed Hyperlink" xfId="57883" builtinId="9" hidden="1"/>
    <cellStyle name="Followed Hyperlink" xfId="57884" builtinId="9" hidden="1"/>
    <cellStyle name="Followed Hyperlink" xfId="57885" builtinId="9" hidden="1"/>
    <cellStyle name="Followed Hyperlink" xfId="57886" builtinId="9" hidden="1"/>
    <cellStyle name="Followed Hyperlink" xfId="57887" builtinId="9" hidden="1"/>
    <cellStyle name="Followed Hyperlink" xfId="57888" builtinId="9" hidden="1"/>
    <cellStyle name="Followed Hyperlink" xfId="57889" builtinId="9" hidden="1"/>
    <cellStyle name="Followed Hyperlink" xfId="57890" builtinId="9" hidden="1"/>
    <cellStyle name="Followed Hyperlink" xfId="57891" builtinId="9" hidden="1"/>
    <cellStyle name="Followed Hyperlink" xfId="57892" builtinId="9" hidden="1"/>
    <cellStyle name="Followed Hyperlink" xfId="57893" builtinId="9" hidden="1"/>
    <cellStyle name="Followed Hyperlink" xfId="57894" builtinId="9" hidden="1"/>
    <cellStyle name="Followed Hyperlink" xfId="57895" builtinId="9" hidden="1"/>
    <cellStyle name="Followed Hyperlink" xfId="57896" builtinId="9" hidden="1"/>
    <cellStyle name="Followed Hyperlink" xfId="57897" builtinId="9" hidden="1"/>
    <cellStyle name="Followed Hyperlink" xfId="57898" builtinId="9" hidden="1"/>
    <cellStyle name="Followed Hyperlink" xfId="57899" builtinId="9" hidden="1"/>
    <cellStyle name="Followed Hyperlink" xfId="57900" builtinId="9" hidden="1"/>
    <cellStyle name="Followed Hyperlink" xfId="57902" builtinId="9" hidden="1"/>
    <cellStyle name="Followed Hyperlink" xfId="57903" builtinId="9" hidden="1"/>
    <cellStyle name="Followed Hyperlink" xfId="57904" builtinId="9" hidden="1"/>
    <cellStyle name="Followed Hyperlink" xfId="57905" builtinId="9" hidden="1"/>
    <cellStyle name="Followed Hyperlink" xfId="57906" builtinId="9" hidden="1"/>
    <cellStyle name="Followed Hyperlink" xfId="57907" builtinId="9" hidden="1"/>
    <cellStyle name="Followed Hyperlink" xfId="57908" builtinId="9" hidden="1"/>
    <cellStyle name="Followed Hyperlink" xfId="57909" builtinId="9" hidden="1"/>
    <cellStyle name="Followed Hyperlink" xfId="57910" builtinId="9" hidden="1"/>
    <cellStyle name="Followed Hyperlink" xfId="57911" builtinId="9" hidden="1"/>
    <cellStyle name="Followed Hyperlink" xfId="57912" builtinId="9" hidden="1"/>
    <cellStyle name="Followed Hyperlink" xfId="57913" builtinId="9" hidden="1"/>
    <cellStyle name="Followed Hyperlink" xfId="57914" builtinId="9" hidden="1"/>
    <cellStyle name="Followed Hyperlink" xfId="57915" builtinId="9" hidden="1"/>
    <cellStyle name="Followed Hyperlink" xfId="57930" builtinId="9" hidden="1"/>
    <cellStyle name="Followed Hyperlink" xfId="57951" builtinId="9" hidden="1"/>
    <cellStyle name="Followed Hyperlink" xfId="57952" builtinId="9" hidden="1"/>
    <cellStyle name="Followed Hyperlink" xfId="57953" builtinId="9" hidden="1"/>
    <cellStyle name="Followed Hyperlink" xfId="57954" builtinId="9" hidden="1"/>
    <cellStyle name="Followed Hyperlink" xfId="57955" builtinId="9" hidden="1"/>
    <cellStyle name="Followed Hyperlink" xfId="57956" builtinId="9" hidden="1"/>
    <cellStyle name="Followed Hyperlink" xfId="57957" builtinId="9" hidden="1"/>
    <cellStyle name="Followed Hyperlink" xfId="57958" builtinId="9" hidden="1"/>
    <cellStyle name="Followed Hyperlink" xfId="57959" builtinId="9" hidden="1"/>
    <cellStyle name="Followed Hyperlink" xfId="57960" builtinId="9" hidden="1"/>
    <cellStyle name="Followed Hyperlink" xfId="57961" builtinId="9" hidden="1"/>
    <cellStyle name="Followed Hyperlink" xfId="57962" builtinId="9" hidden="1"/>
    <cellStyle name="Followed Hyperlink" xfId="57963" builtinId="9" hidden="1"/>
    <cellStyle name="Followed Hyperlink" xfId="57964" builtinId="9" hidden="1"/>
    <cellStyle name="Followed Hyperlink" xfId="57965" builtinId="9" hidden="1"/>
    <cellStyle name="Followed Hyperlink" xfId="57966" builtinId="9" hidden="1"/>
    <cellStyle name="Followed Hyperlink" xfId="57967" builtinId="9" hidden="1"/>
    <cellStyle name="Followed Hyperlink" xfId="57968" builtinId="9" hidden="1"/>
    <cellStyle name="Followed Hyperlink" xfId="57969" builtinId="9" hidden="1"/>
    <cellStyle name="Followed Hyperlink" xfId="57970" builtinId="9" hidden="1"/>
    <cellStyle name="Followed Hyperlink" xfId="57971" builtinId="9" hidden="1"/>
    <cellStyle name="Followed Hyperlink" xfId="57972" builtinId="9" hidden="1"/>
    <cellStyle name="Followed Hyperlink" xfId="57973" builtinId="9" hidden="1"/>
    <cellStyle name="Followed Hyperlink" xfId="57974" builtinId="9" hidden="1"/>
    <cellStyle name="Followed Hyperlink" xfId="57975" builtinId="9" hidden="1"/>
    <cellStyle name="Followed Hyperlink" xfId="57976" builtinId="9" hidden="1"/>
    <cellStyle name="Followed Hyperlink" xfId="57977" builtinId="9" hidden="1"/>
    <cellStyle name="Followed Hyperlink" xfId="57978" builtinId="9" hidden="1"/>
    <cellStyle name="Followed Hyperlink" xfId="57979" builtinId="9" hidden="1"/>
    <cellStyle name="Followed Hyperlink" xfId="57980" builtinId="9" hidden="1"/>
    <cellStyle name="Followed Hyperlink" xfId="57981" builtinId="9" hidden="1"/>
    <cellStyle name="Followed Hyperlink" xfId="57982" builtinId="9" hidden="1"/>
    <cellStyle name="Followed Hyperlink" xfId="57983" builtinId="9" hidden="1"/>
    <cellStyle name="Followed Hyperlink" xfId="57984" builtinId="9" hidden="1"/>
    <cellStyle name="Followed Hyperlink" xfId="57985" builtinId="9" hidden="1"/>
    <cellStyle name="Followed Hyperlink" xfId="57986" builtinId="9" hidden="1"/>
    <cellStyle name="Followed Hyperlink" xfId="57987" builtinId="9" hidden="1"/>
    <cellStyle name="Followed Hyperlink" xfId="57988" builtinId="9" hidden="1"/>
    <cellStyle name="Followed Hyperlink" xfId="57989" builtinId="9" hidden="1"/>
    <cellStyle name="Followed Hyperlink" xfId="57990" builtinId="9" hidden="1"/>
    <cellStyle name="Followed Hyperlink" xfId="57991" builtinId="9" hidden="1"/>
    <cellStyle name="Followed Hyperlink" xfId="57992" builtinId="9" hidden="1"/>
    <cellStyle name="Followed Hyperlink" xfId="57993" builtinId="9" hidden="1"/>
    <cellStyle name="Followed Hyperlink" xfId="57994" builtinId="9" hidden="1"/>
    <cellStyle name="Followed Hyperlink" xfId="57995" builtinId="9" hidden="1"/>
    <cellStyle name="Followed Hyperlink" xfId="57996" builtinId="9" hidden="1"/>
    <cellStyle name="Followed Hyperlink" xfId="57997" builtinId="9" hidden="1"/>
    <cellStyle name="Followed Hyperlink" xfId="57998" builtinId="9" hidden="1"/>
    <cellStyle name="Followed Hyperlink" xfId="57999" builtinId="9" hidden="1"/>
    <cellStyle name="Followed Hyperlink" xfId="58000" builtinId="9" hidden="1"/>
    <cellStyle name="Followed Hyperlink" xfId="58001" builtinId="9" hidden="1"/>
    <cellStyle name="Followed Hyperlink" xfId="58002" builtinId="9" hidden="1"/>
    <cellStyle name="Followed Hyperlink" xfId="58003" builtinId="9" hidden="1"/>
    <cellStyle name="Followed Hyperlink" xfId="58004" builtinId="9" hidden="1"/>
    <cellStyle name="Followed Hyperlink" xfId="58005" builtinId="9" hidden="1"/>
    <cellStyle name="Followed Hyperlink" xfId="58006" builtinId="9" hidden="1"/>
    <cellStyle name="Followed Hyperlink" xfId="58007" builtinId="9" hidden="1"/>
    <cellStyle name="Followed Hyperlink" xfId="58008" builtinId="9" hidden="1"/>
    <cellStyle name="Followed Hyperlink" xfId="58009" builtinId="9" hidden="1"/>
    <cellStyle name="Followed Hyperlink" xfId="58010" builtinId="9" hidden="1"/>
    <cellStyle name="Followed Hyperlink" xfId="58011" builtinId="9" hidden="1"/>
    <cellStyle name="Followed Hyperlink" xfId="58012" builtinId="9" hidden="1"/>
    <cellStyle name="Followed Hyperlink" xfId="58013" builtinId="9" hidden="1"/>
    <cellStyle name="Followed Hyperlink" xfId="58014" builtinId="9" hidden="1"/>
    <cellStyle name="Followed Hyperlink" xfId="58015" builtinId="9" hidden="1"/>
    <cellStyle name="Followed Hyperlink" xfId="58016" builtinId="9" hidden="1"/>
    <cellStyle name="Followed Hyperlink" xfId="58017" builtinId="9" hidden="1"/>
    <cellStyle name="Followed Hyperlink" xfId="58018" builtinId="9" hidden="1"/>
    <cellStyle name="Followed Hyperlink" xfId="58019" builtinId="9" hidden="1"/>
    <cellStyle name="Followed Hyperlink" xfId="58020" builtinId="9" hidden="1"/>
    <cellStyle name="Followed Hyperlink" xfId="58021" builtinId="9" hidden="1"/>
    <cellStyle name="Followed Hyperlink" xfId="58022" builtinId="9" hidden="1"/>
    <cellStyle name="Followed Hyperlink" xfId="58023" builtinId="9" hidden="1"/>
    <cellStyle name="Followed Hyperlink" xfId="58024" builtinId="9" hidden="1"/>
    <cellStyle name="Followed Hyperlink" xfId="58025" builtinId="9" hidden="1"/>
    <cellStyle name="Followed Hyperlink" xfId="58026" builtinId="9" hidden="1"/>
    <cellStyle name="Followed Hyperlink" xfId="58027" builtinId="9" hidden="1"/>
    <cellStyle name="Followed Hyperlink" xfId="58028" builtinId="9" hidden="1"/>
    <cellStyle name="Followed Hyperlink" xfId="58029" builtinId="9" hidden="1"/>
    <cellStyle name="Followed Hyperlink" xfId="58030" builtinId="9" hidden="1"/>
    <cellStyle name="Followed Hyperlink" xfId="58031" builtinId="9" hidden="1"/>
    <cellStyle name="Followed Hyperlink" xfId="58032" builtinId="9" hidden="1"/>
    <cellStyle name="Followed Hyperlink" xfId="58033" builtinId="9" hidden="1"/>
    <cellStyle name="Followed Hyperlink" xfId="58034" builtinId="9" hidden="1"/>
    <cellStyle name="Followed Hyperlink" xfId="58035" builtinId="9" hidden="1"/>
    <cellStyle name="Followed Hyperlink" xfId="58036" builtinId="9" hidden="1"/>
    <cellStyle name="Followed Hyperlink" xfId="58037" builtinId="9" hidden="1"/>
    <cellStyle name="Followed Hyperlink" xfId="58038" builtinId="9" hidden="1"/>
    <cellStyle name="Followed Hyperlink" xfId="58039" builtinId="9" hidden="1"/>
    <cellStyle name="Followed Hyperlink" xfId="58040" builtinId="9" hidden="1"/>
    <cellStyle name="Followed Hyperlink" xfId="58041" builtinId="9" hidden="1"/>
    <cellStyle name="Followed Hyperlink" xfId="58042" builtinId="9" hidden="1"/>
    <cellStyle name="Followed Hyperlink" xfId="58043" builtinId="9" hidden="1"/>
    <cellStyle name="Followed Hyperlink" xfId="58044" builtinId="9" hidden="1"/>
    <cellStyle name="Followed Hyperlink" xfId="58045" builtinId="9" hidden="1"/>
    <cellStyle name="Followed Hyperlink" xfId="58046" builtinId="9" hidden="1"/>
    <cellStyle name="Followed Hyperlink" xfId="58047" builtinId="9" hidden="1"/>
    <cellStyle name="Followed Hyperlink" xfId="58048" builtinId="9" hidden="1"/>
    <cellStyle name="Followed Hyperlink" xfId="58049" builtinId="9" hidden="1"/>
    <cellStyle name="Followed Hyperlink" xfId="58050" builtinId="9" hidden="1"/>
    <cellStyle name="Followed Hyperlink" xfId="58051" builtinId="9" hidden="1"/>
    <cellStyle name="Followed Hyperlink" xfId="58052" builtinId="9" hidden="1"/>
    <cellStyle name="Followed Hyperlink" xfId="58053" builtinId="9" hidden="1"/>
    <cellStyle name="Followed Hyperlink" xfId="58054" builtinId="9" hidden="1"/>
    <cellStyle name="Followed Hyperlink" xfId="58055" builtinId="9" hidden="1"/>
    <cellStyle name="Followed Hyperlink" xfId="58056" builtinId="9" hidden="1"/>
    <cellStyle name="Followed Hyperlink" xfId="58057" builtinId="9" hidden="1"/>
    <cellStyle name="Followed Hyperlink" xfId="58058" builtinId="9" hidden="1"/>
    <cellStyle name="Followed Hyperlink" xfId="58059" builtinId="9" hidden="1"/>
    <cellStyle name="Followed Hyperlink" xfId="58060" builtinId="9" hidden="1"/>
    <cellStyle name="Followed Hyperlink" xfId="58061" builtinId="9" hidden="1"/>
    <cellStyle name="Followed Hyperlink" xfId="58062" builtinId="9" hidden="1"/>
    <cellStyle name="Followed Hyperlink" xfId="58063" builtinId="9" hidden="1"/>
    <cellStyle name="Followed Hyperlink" xfId="58064" builtinId="9" hidden="1"/>
    <cellStyle name="Followed Hyperlink" xfId="58065" builtinId="9" hidden="1"/>
    <cellStyle name="Followed Hyperlink" xfId="58066" builtinId="9" hidden="1"/>
    <cellStyle name="Followed Hyperlink" xfId="58067" builtinId="9" hidden="1"/>
    <cellStyle name="Followed Hyperlink" xfId="58068" builtinId="9" hidden="1"/>
    <cellStyle name="Followed Hyperlink" xfId="58069" builtinId="9" hidden="1"/>
    <cellStyle name="Followed Hyperlink" xfId="58070" builtinId="9" hidden="1"/>
    <cellStyle name="Followed Hyperlink" xfId="58071" builtinId="9" hidden="1"/>
    <cellStyle name="Followed Hyperlink" xfId="58072" builtinId="9" hidden="1"/>
    <cellStyle name="Followed Hyperlink" xfId="58073" builtinId="9" hidden="1"/>
    <cellStyle name="Followed Hyperlink" xfId="58074" builtinId="9" hidden="1"/>
    <cellStyle name="Followed Hyperlink" xfId="58075" builtinId="9" hidden="1"/>
    <cellStyle name="Followed Hyperlink" xfId="58076" builtinId="9" hidden="1"/>
    <cellStyle name="Followed Hyperlink" xfId="58077" builtinId="9" hidden="1"/>
    <cellStyle name="Followed Hyperlink" xfId="58078" builtinId="9" hidden="1"/>
    <cellStyle name="Followed Hyperlink" xfId="58079" builtinId="9" hidden="1"/>
    <cellStyle name="Followed Hyperlink" xfId="58080" builtinId="9" hidden="1"/>
    <cellStyle name="Followed Hyperlink" xfId="58081" builtinId="9" hidden="1"/>
    <cellStyle name="Followed Hyperlink" xfId="58082" builtinId="9" hidden="1"/>
    <cellStyle name="Followed Hyperlink" xfId="58083" builtinId="9" hidden="1"/>
    <cellStyle name="Followed Hyperlink" xfId="58084" builtinId="9" hidden="1"/>
    <cellStyle name="Followed Hyperlink" xfId="58085" builtinId="9" hidden="1"/>
    <cellStyle name="Followed Hyperlink" xfId="58086" builtinId="9" hidden="1"/>
    <cellStyle name="Followed Hyperlink" xfId="58087" builtinId="9" hidden="1"/>
    <cellStyle name="Followed Hyperlink" xfId="58088" builtinId="9" hidden="1"/>
    <cellStyle name="Followed Hyperlink" xfId="58089" builtinId="9" hidden="1"/>
    <cellStyle name="Followed Hyperlink" xfId="58090" builtinId="9" hidden="1"/>
    <cellStyle name="Followed Hyperlink" xfId="58091" builtinId="9" hidden="1"/>
    <cellStyle name="Followed Hyperlink" xfId="58092" builtinId="9" hidden="1"/>
    <cellStyle name="Followed Hyperlink" xfId="58093" builtinId="9" hidden="1"/>
    <cellStyle name="Followed Hyperlink" xfId="58094" builtinId="9" hidden="1"/>
    <cellStyle name="Followed Hyperlink" xfId="57901" builtinId="9" hidden="1"/>
    <cellStyle name="Followed Hyperlink" xfId="57917" builtinId="9" hidden="1"/>
    <cellStyle name="Followed Hyperlink" xfId="57920" builtinId="9" hidden="1"/>
    <cellStyle name="Followed Hyperlink" xfId="57841" builtinId="9" hidden="1"/>
    <cellStyle name="Followed Hyperlink" xfId="57839" builtinId="9" hidden="1"/>
    <cellStyle name="Followed Hyperlink" xfId="57924" builtinId="9" hidden="1"/>
    <cellStyle name="Followed Hyperlink" xfId="57916" builtinId="9" hidden="1"/>
    <cellStyle name="Followed Hyperlink" xfId="57926" builtinId="9" hidden="1"/>
    <cellStyle name="Followed Hyperlink" xfId="57927" builtinId="9" hidden="1"/>
    <cellStyle name="Followed Hyperlink" xfId="57921" builtinId="9" hidden="1"/>
    <cellStyle name="Followed Hyperlink" xfId="57918" builtinId="9" hidden="1"/>
    <cellStyle name="Followed Hyperlink" xfId="57923" builtinId="9" hidden="1"/>
    <cellStyle name="Followed Hyperlink" xfId="57948" builtinId="9" hidden="1"/>
    <cellStyle name="Followed Hyperlink" xfId="57941" builtinId="9" hidden="1"/>
    <cellStyle name="Followed Hyperlink" xfId="57934" builtinId="9" hidden="1"/>
    <cellStyle name="Followed Hyperlink" xfId="57950" builtinId="9" hidden="1"/>
    <cellStyle name="Followed Hyperlink" xfId="57939" builtinId="9" hidden="1"/>
    <cellStyle name="Followed Hyperlink" xfId="57922" builtinId="9" hidden="1"/>
    <cellStyle name="Followed Hyperlink" xfId="57936" builtinId="9" hidden="1"/>
    <cellStyle name="Followed Hyperlink" xfId="57842" builtinId="9" hidden="1"/>
    <cellStyle name="Followed Hyperlink" xfId="57945" builtinId="9" hidden="1"/>
    <cellStyle name="Followed Hyperlink" xfId="57938" builtinId="9" hidden="1"/>
    <cellStyle name="Followed Hyperlink" xfId="57840" builtinId="9" hidden="1"/>
    <cellStyle name="Followed Hyperlink" xfId="57943" builtinId="9" hidden="1"/>
    <cellStyle name="Followed Hyperlink" xfId="57940" builtinId="9" hidden="1"/>
    <cellStyle name="Followed Hyperlink" xfId="57933" builtinId="9" hidden="1"/>
    <cellStyle name="Followed Hyperlink" xfId="57949" builtinId="9" hidden="1"/>
    <cellStyle name="Followed Hyperlink" xfId="57942" builtinId="9" hidden="1"/>
    <cellStyle name="Followed Hyperlink" xfId="57932" builtinId="9" hidden="1"/>
    <cellStyle name="Followed Hyperlink" xfId="57944" builtinId="9" hidden="1"/>
    <cellStyle name="Followed Hyperlink" xfId="57937" builtinId="9" hidden="1"/>
    <cellStyle name="Followed Hyperlink" xfId="57931" builtinId="9" hidden="1"/>
    <cellStyle name="Followed Hyperlink" xfId="57946" builtinId="9" hidden="1"/>
    <cellStyle name="Followed Hyperlink" xfId="57935" builtinId="9" hidden="1"/>
    <cellStyle name="Followed Hyperlink" xfId="57947" builtinId="9" hidden="1"/>
    <cellStyle name="Followed Hyperlink" xfId="58095" builtinId="9" hidden="1"/>
    <cellStyle name="Followed Hyperlink" xfId="58096" builtinId="9" hidden="1"/>
    <cellStyle name="Followed Hyperlink" xfId="58097" builtinId="9" hidden="1"/>
    <cellStyle name="Followed Hyperlink" xfId="58098" builtinId="9" hidden="1"/>
    <cellStyle name="Followed Hyperlink" xfId="58099" builtinId="9" hidden="1"/>
    <cellStyle name="Followed Hyperlink" xfId="58100" builtinId="9" hidden="1"/>
    <cellStyle name="Followed Hyperlink" xfId="58101" builtinId="9" hidden="1"/>
    <cellStyle name="Followed Hyperlink" xfId="58102" builtinId="9" hidden="1"/>
    <cellStyle name="Followed Hyperlink" xfId="58103" builtinId="9" hidden="1"/>
    <cellStyle name="Followed Hyperlink" xfId="58104" builtinId="9" hidden="1"/>
    <cellStyle name="Followed Hyperlink" xfId="58105" builtinId="9" hidden="1"/>
    <cellStyle name="Followed Hyperlink" xfId="58106" builtinId="9" hidden="1"/>
    <cellStyle name="Followed Hyperlink" xfId="58107" builtinId="9" hidden="1"/>
    <cellStyle name="Followed Hyperlink" xfId="58108" builtinId="9" hidden="1"/>
    <cellStyle name="Followed Hyperlink" xfId="58109" builtinId="9" hidden="1"/>
    <cellStyle name="Followed Hyperlink" xfId="58110" builtinId="9" hidden="1"/>
    <cellStyle name="Followed Hyperlink" xfId="58111" builtinId="9" hidden="1"/>
    <cellStyle name="Followed Hyperlink" xfId="58112" builtinId="9" hidden="1"/>
    <cellStyle name="Followed Hyperlink" xfId="58113" builtinId="9" hidden="1"/>
    <cellStyle name="Followed Hyperlink" xfId="58114" builtinId="9" hidden="1"/>
    <cellStyle name="Followed Hyperlink" xfId="58115" builtinId="9" hidden="1"/>
    <cellStyle name="Followed Hyperlink" xfId="58116" builtinId="9" hidden="1"/>
    <cellStyle name="Followed Hyperlink" xfId="58118" builtinId="9" hidden="1"/>
    <cellStyle name="Followed Hyperlink" xfId="58119" builtinId="9" hidden="1"/>
    <cellStyle name="Followed Hyperlink" xfId="58120" builtinId="9" hidden="1"/>
    <cellStyle name="Followed Hyperlink" xfId="58121" builtinId="9" hidden="1"/>
    <cellStyle name="Followed Hyperlink" xfId="58122" builtinId="9" hidden="1"/>
    <cellStyle name="Followed Hyperlink" xfId="58123" builtinId="9" hidden="1"/>
    <cellStyle name="Followed Hyperlink" xfId="58124" builtinId="9" hidden="1"/>
    <cellStyle name="Followed Hyperlink" xfId="58125" builtinId="9" hidden="1"/>
    <cellStyle name="Followed Hyperlink" xfId="58126" builtinId="9" hidden="1"/>
    <cellStyle name="Followed Hyperlink" xfId="58127" builtinId="9" hidden="1"/>
    <cellStyle name="Followed Hyperlink" xfId="58128" builtinId="9" hidden="1"/>
    <cellStyle name="Followed Hyperlink" xfId="58129" builtinId="9" hidden="1"/>
    <cellStyle name="Followed Hyperlink" xfId="58130" builtinId="9" hidden="1"/>
    <cellStyle name="Followed Hyperlink" xfId="58131" builtinId="9" hidden="1"/>
    <cellStyle name="Followed Hyperlink" xfId="58166" builtinId="9" hidden="1"/>
    <cellStyle name="Followed Hyperlink" xfId="58165" builtinId="9" hidden="1"/>
    <cellStyle name="Followed Hyperlink" xfId="57928" builtinId="9" hidden="1"/>
    <cellStyle name="Followed Hyperlink" xfId="57929" builtinId="9" hidden="1"/>
    <cellStyle name="Followed Hyperlink" xfId="58140" builtinId="9" hidden="1"/>
    <cellStyle name="Followed Hyperlink" xfId="58138" builtinId="9" hidden="1"/>
    <cellStyle name="Followed Hyperlink" xfId="58117" builtinId="9" hidden="1"/>
    <cellStyle name="Followed Hyperlink" xfId="58135" builtinId="9" hidden="1"/>
    <cellStyle name="Followed Hyperlink" xfId="58134" builtinId="9" hidden="1"/>
    <cellStyle name="Followed Hyperlink" xfId="58133" builtinId="9" hidden="1"/>
    <cellStyle name="Followed Hyperlink" xfId="58132" builtinId="9" hidden="1"/>
    <cellStyle name="Followed Hyperlink" xfId="58136" builtinId="9" hidden="1"/>
    <cellStyle name="Followed Hyperlink" xfId="58142" builtinId="9" hidden="1"/>
    <cellStyle name="Followed Hyperlink" xfId="58141" builtinId="9" hidden="1"/>
    <cellStyle name="Followed Hyperlink" xfId="58139" builtinId="9" hidden="1"/>
    <cellStyle name="Followed Hyperlink" xfId="58137" builtinId="9" hidden="1"/>
    <cellStyle name="Followed Hyperlink" xfId="58161" builtinId="9" hidden="1"/>
    <cellStyle name="Followed Hyperlink" xfId="58157" builtinId="9" hidden="1"/>
    <cellStyle name="Followed Hyperlink" xfId="58153" builtinId="9" hidden="1"/>
    <cellStyle name="Followed Hyperlink" xfId="58149" builtinId="9" hidden="1"/>
    <cellStyle name="Followed Hyperlink" xfId="58145" builtinId="9" hidden="1"/>
    <cellStyle name="Followed Hyperlink" xfId="57925" builtinId="9" hidden="1"/>
    <cellStyle name="Followed Hyperlink" xfId="58164" builtinId="9" hidden="1"/>
    <cellStyle name="Followed Hyperlink" xfId="58160" builtinId="9" hidden="1"/>
    <cellStyle name="Followed Hyperlink" xfId="58156" builtinId="9" hidden="1"/>
    <cellStyle name="Followed Hyperlink" xfId="58152" builtinId="9" hidden="1"/>
    <cellStyle name="Followed Hyperlink" xfId="58148" builtinId="9" hidden="1"/>
    <cellStyle name="Followed Hyperlink" xfId="58144" builtinId="9" hidden="1"/>
    <cellStyle name="Followed Hyperlink" xfId="58163" builtinId="9" hidden="1"/>
    <cellStyle name="Followed Hyperlink" xfId="58159" builtinId="9" hidden="1"/>
    <cellStyle name="Followed Hyperlink" xfId="58155" builtinId="9" hidden="1"/>
    <cellStyle name="Followed Hyperlink" xfId="58151" builtinId="9" hidden="1"/>
    <cellStyle name="Followed Hyperlink" xfId="58147" builtinId="9" hidden="1"/>
    <cellStyle name="Followed Hyperlink" xfId="58167" builtinId="9" hidden="1"/>
    <cellStyle name="Followed Hyperlink" xfId="57919" builtinId="9" hidden="1"/>
    <cellStyle name="Followed Hyperlink" xfId="58162" builtinId="9" hidden="1"/>
    <cellStyle name="Followed Hyperlink" xfId="58158" builtinId="9" hidden="1"/>
    <cellStyle name="Followed Hyperlink" xfId="58154" builtinId="9" hidden="1"/>
    <cellStyle name="Followed Hyperlink" xfId="58150" builtinId="9" hidden="1"/>
    <cellStyle name="Followed Hyperlink" xfId="58146" builtinId="9" hidden="1"/>
    <cellStyle name="Followed Hyperlink" xfId="58143" builtinId="9" hidden="1"/>
    <cellStyle name="Followed Hyperlink" xfId="58168" builtinId="9" hidden="1"/>
    <cellStyle name="Followed Hyperlink" xfId="58169" builtinId="9" hidden="1"/>
    <cellStyle name="Followed Hyperlink" xfId="58170" builtinId="9" hidden="1"/>
    <cellStyle name="Followed Hyperlink" xfId="58171" builtinId="9" hidden="1"/>
    <cellStyle name="Followed Hyperlink" xfId="58172" builtinId="9" hidden="1"/>
    <cellStyle name="Followed Hyperlink" xfId="58173" builtinId="9" hidden="1"/>
    <cellStyle name="Followed Hyperlink" xfId="58174" builtinId="9" hidden="1"/>
    <cellStyle name="Followed Hyperlink" xfId="58175" builtinId="9" hidden="1"/>
    <cellStyle name="Followed Hyperlink" xfId="58176" builtinId="9" hidden="1"/>
    <cellStyle name="Followed Hyperlink" xfId="58177" builtinId="9" hidden="1"/>
    <cellStyle name="Followed Hyperlink" xfId="58178" builtinId="9" hidden="1"/>
    <cellStyle name="Followed Hyperlink" xfId="58179" builtinId="9" hidden="1"/>
    <cellStyle name="Followed Hyperlink" xfId="58180" builtinId="9" hidden="1"/>
    <cellStyle name="Followed Hyperlink" xfId="58181" builtinId="9" hidden="1"/>
    <cellStyle name="Followed Hyperlink" xfId="58182" builtinId="9" hidden="1"/>
    <cellStyle name="Followed Hyperlink" xfId="58183" builtinId="9" hidden="1"/>
    <cellStyle name="Followed Hyperlink" xfId="58184" builtinId="9" hidden="1"/>
    <cellStyle name="Followed Hyperlink" xfId="58185" builtinId="9" hidden="1"/>
    <cellStyle name="Followed Hyperlink" xfId="58186" builtinId="9" hidden="1"/>
    <cellStyle name="Followed Hyperlink" xfId="58187" builtinId="9" hidden="1"/>
    <cellStyle name="Followed Hyperlink" xfId="58188" builtinId="9" hidden="1"/>
    <cellStyle name="Followed Hyperlink" xfId="58189" builtinId="9" hidden="1"/>
    <cellStyle name="Followed Hyperlink" xfId="58190" builtinId="9" hidden="1"/>
    <cellStyle name="Followed Hyperlink" xfId="58191" builtinId="9" hidden="1"/>
    <cellStyle name="Followed Hyperlink" xfId="58192" builtinId="9" hidden="1"/>
    <cellStyle name="Followed Hyperlink" xfId="58193" builtinId="9" hidden="1"/>
    <cellStyle name="Followed Hyperlink" xfId="58194" builtinId="9" hidden="1"/>
    <cellStyle name="Followed Hyperlink" xfId="58195" builtinId="9" hidden="1"/>
    <cellStyle name="Followed Hyperlink" xfId="58196" builtinId="9" hidden="1"/>
    <cellStyle name="Followed Hyperlink" xfId="58197" builtinId="9" hidden="1"/>
    <cellStyle name="Followed Hyperlink" xfId="58198" builtinId="9" hidden="1"/>
    <cellStyle name="Followed Hyperlink" xfId="58201" builtinId="9" hidden="1"/>
    <cellStyle name="Followed Hyperlink" xfId="58202" builtinId="9" hidden="1"/>
    <cellStyle name="Followed Hyperlink" xfId="58203" builtinId="9" hidden="1"/>
    <cellStyle name="Followed Hyperlink" xfId="58204" builtinId="9" hidden="1"/>
    <cellStyle name="Followed Hyperlink" xfId="58205" builtinId="9" hidden="1"/>
    <cellStyle name="Followed Hyperlink" xfId="58206" builtinId="9" hidden="1"/>
    <cellStyle name="Followed Hyperlink" xfId="58207" builtinId="9" hidden="1"/>
    <cellStyle name="Followed Hyperlink" xfId="58208" builtinId="9" hidden="1"/>
    <cellStyle name="Followed Hyperlink" xfId="58209" builtinId="9" hidden="1"/>
    <cellStyle name="Followed Hyperlink" xfId="58210" builtinId="9" hidden="1"/>
    <cellStyle name="Followed Hyperlink" xfId="58211" builtinId="9" hidden="1"/>
    <cellStyle name="Followed Hyperlink" xfId="58212" builtinId="9" hidden="1"/>
    <cellStyle name="Followed Hyperlink" xfId="58213" builtinId="9" hidden="1"/>
    <cellStyle name="Followed Hyperlink" xfId="58214" builtinId="9" hidden="1"/>
    <cellStyle name="Followed Hyperlink" xfId="58215" builtinId="9" hidden="1"/>
    <cellStyle name="Followed Hyperlink" xfId="58216" builtinId="9" hidden="1"/>
    <cellStyle name="Followed Hyperlink" xfId="58217" builtinId="9" hidden="1"/>
    <cellStyle name="Followed Hyperlink" xfId="58218" builtinId="9" hidden="1"/>
    <cellStyle name="Followed Hyperlink" xfId="58219" builtinId="9" hidden="1"/>
    <cellStyle name="Followed Hyperlink" xfId="58220" builtinId="9" hidden="1"/>
    <cellStyle name="Followed Hyperlink" xfId="58221" builtinId="9" hidden="1"/>
    <cellStyle name="Followed Hyperlink" xfId="58222" builtinId="9" hidden="1"/>
    <cellStyle name="Followed Hyperlink" xfId="58223" builtinId="9" hidden="1"/>
    <cellStyle name="Followed Hyperlink" xfId="58224" builtinId="9" hidden="1"/>
    <cellStyle name="Followed Hyperlink" xfId="58225" builtinId="9" hidden="1"/>
    <cellStyle name="Followed Hyperlink" xfId="58226" builtinId="9" hidden="1"/>
    <cellStyle name="Followed Hyperlink" xfId="58227" builtinId="9" hidden="1"/>
    <cellStyle name="Followed Hyperlink" xfId="58228" builtinId="9" hidden="1"/>
    <cellStyle name="Followed Hyperlink" xfId="58229" builtinId="9" hidden="1"/>
    <cellStyle name="Followed Hyperlink" xfId="58230" builtinId="9" hidden="1"/>
    <cellStyle name="Followed Hyperlink" xfId="58231" builtinId="9" hidden="1"/>
    <cellStyle name="Followed Hyperlink" xfId="58232" builtinId="9" hidden="1"/>
    <cellStyle name="Followed Hyperlink" xfId="58233" builtinId="9" hidden="1"/>
    <cellStyle name="Followed Hyperlink" xfId="58234" builtinId="9" hidden="1"/>
    <cellStyle name="Followed Hyperlink" xfId="58235" builtinId="9" hidden="1"/>
    <cellStyle name="Followed Hyperlink" xfId="58236" builtinId="9" hidden="1"/>
    <cellStyle name="Followed Hyperlink" xfId="58237" builtinId="9" hidden="1"/>
    <cellStyle name="Followed Hyperlink" xfId="58238" builtinId="9" hidden="1"/>
    <cellStyle name="Followed Hyperlink" xfId="58239" builtinId="9" hidden="1"/>
    <cellStyle name="Followed Hyperlink" xfId="58240" builtinId="9" hidden="1"/>
    <cellStyle name="Followed Hyperlink" xfId="58241" builtinId="9" hidden="1"/>
    <cellStyle name="Followed Hyperlink" xfId="58242" builtinId="9" hidden="1"/>
    <cellStyle name="Followed Hyperlink" xfId="58243" builtinId="9" hidden="1"/>
    <cellStyle name="Followed Hyperlink" xfId="58244" builtinId="9" hidden="1"/>
    <cellStyle name="Followed Hyperlink" xfId="58245" builtinId="9" hidden="1"/>
    <cellStyle name="Followed Hyperlink" xfId="58246" builtinId="9" hidden="1"/>
    <cellStyle name="Followed Hyperlink" xfId="58247" builtinId="9" hidden="1"/>
    <cellStyle name="Followed Hyperlink" xfId="58248" builtinId="9" hidden="1"/>
    <cellStyle name="Followed Hyperlink" xfId="58249" builtinId="9" hidden="1"/>
    <cellStyle name="Followed Hyperlink" xfId="58250" builtinId="9" hidden="1"/>
    <cellStyle name="Followed Hyperlink" xfId="58251" builtinId="9" hidden="1"/>
    <cellStyle name="Followed Hyperlink" xfId="58252" builtinId="9" hidden="1"/>
    <cellStyle name="Followed Hyperlink" xfId="58253" builtinId="9" hidden="1"/>
    <cellStyle name="Followed Hyperlink" xfId="58254" builtinId="9" hidden="1"/>
    <cellStyle name="Followed Hyperlink" xfId="58255" builtinId="9" hidden="1"/>
    <cellStyle name="Followed Hyperlink" xfId="58256" builtinId="9" hidden="1"/>
    <cellStyle name="Followed Hyperlink" xfId="58257" builtinId="9" hidden="1"/>
    <cellStyle name="Followed Hyperlink" xfId="58258" builtinId="9" hidden="1"/>
    <cellStyle name="Followed Hyperlink" xfId="58259" builtinId="9" hidden="1"/>
    <cellStyle name="Followed Hyperlink" xfId="58260" builtinId="9" hidden="1"/>
    <cellStyle name="Followed Hyperlink" xfId="58261" builtinId="9" hidden="1"/>
    <cellStyle name="Followed Hyperlink" xfId="58262" builtinId="9" hidden="1"/>
    <cellStyle name="Followed Hyperlink" xfId="58263" builtinId="9" hidden="1"/>
    <cellStyle name="Followed Hyperlink" xfId="58264" builtinId="9" hidden="1"/>
    <cellStyle name="Followed Hyperlink" xfId="58265" builtinId="9" hidden="1"/>
    <cellStyle name="Followed Hyperlink" xfId="58266" builtinId="9" hidden="1"/>
    <cellStyle name="Followed Hyperlink" xfId="58267" builtinId="9" hidden="1"/>
    <cellStyle name="Followed Hyperlink" xfId="58268" builtinId="9" hidden="1"/>
    <cellStyle name="Followed Hyperlink" xfId="58269" builtinId="9" hidden="1"/>
    <cellStyle name="Followed Hyperlink" xfId="58270" builtinId="9" hidden="1"/>
    <cellStyle name="Followed Hyperlink" xfId="58271" builtinId="9" hidden="1"/>
    <cellStyle name="Followed Hyperlink" xfId="58272" builtinId="9" hidden="1"/>
    <cellStyle name="Followed Hyperlink" xfId="58431" builtinId="9" hidden="1"/>
    <cellStyle name="Followed Hyperlink" xfId="58432" builtinId="9" hidden="1"/>
    <cellStyle name="Followed Hyperlink" xfId="58433" builtinId="9" hidden="1"/>
    <cellStyle name="Followed Hyperlink" xfId="58434" builtinId="9" hidden="1"/>
    <cellStyle name="Followed Hyperlink" xfId="58435" builtinId="9" hidden="1"/>
    <cellStyle name="Followed Hyperlink" xfId="58436" builtinId="9" hidden="1"/>
    <cellStyle name="Followed Hyperlink" xfId="58437" builtinId="9" hidden="1"/>
    <cellStyle name="Followed Hyperlink" xfId="58438" builtinId="9" hidden="1"/>
    <cellStyle name="Followed Hyperlink" xfId="58439" builtinId="9" hidden="1"/>
    <cellStyle name="Followed Hyperlink" xfId="58440" builtinId="9" hidden="1"/>
    <cellStyle name="Followed Hyperlink" xfId="58441" builtinId="9" hidden="1"/>
    <cellStyle name="Followed Hyperlink" xfId="58442" builtinId="9" hidden="1"/>
    <cellStyle name="Followed Hyperlink" xfId="58443" builtinId="9" hidden="1"/>
    <cellStyle name="Followed Hyperlink" xfId="58444" builtinId="9" hidden="1"/>
    <cellStyle name="Followed Hyperlink" xfId="58445" builtinId="9" hidden="1"/>
    <cellStyle name="Followed Hyperlink" xfId="58446" builtinId="9" hidden="1"/>
    <cellStyle name="Followed Hyperlink" xfId="58447" builtinId="9" hidden="1"/>
    <cellStyle name="Followed Hyperlink" xfId="58448" builtinId="9" hidden="1"/>
    <cellStyle name="Followed Hyperlink" xfId="58449" builtinId="9" hidden="1"/>
    <cellStyle name="Followed Hyperlink" xfId="58450" builtinId="9" hidden="1"/>
    <cellStyle name="Followed Hyperlink" xfId="58451" builtinId="9" hidden="1"/>
    <cellStyle name="Followed Hyperlink" xfId="58452" builtinId="9" hidden="1"/>
    <cellStyle name="Followed Hyperlink" xfId="58453" builtinId="9" hidden="1"/>
    <cellStyle name="Followed Hyperlink" xfId="58454" builtinId="9" hidden="1"/>
    <cellStyle name="Followed Hyperlink" xfId="58455" builtinId="9" hidden="1"/>
    <cellStyle name="Followed Hyperlink" xfId="58456" builtinId="9" hidden="1"/>
    <cellStyle name="Followed Hyperlink" xfId="58457" builtinId="9" hidden="1"/>
    <cellStyle name="Followed Hyperlink" xfId="58458" builtinId="9" hidden="1"/>
    <cellStyle name="Followed Hyperlink" xfId="58459" builtinId="9" hidden="1"/>
    <cellStyle name="Followed Hyperlink" xfId="58460" builtinId="9" hidden="1"/>
    <cellStyle name="Followed Hyperlink" xfId="58461" builtinId="9" hidden="1"/>
    <cellStyle name="Followed Hyperlink" xfId="58462" builtinId="9" hidden="1"/>
    <cellStyle name="Followed Hyperlink" xfId="58463" builtinId="9" hidden="1"/>
    <cellStyle name="Followed Hyperlink" xfId="58464" builtinId="9" hidden="1"/>
    <cellStyle name="Followed Hyperlink" xfId="58465" builtinId="9" hidden="1"/>
    <cellStyle name="Followed Hyperlink" xfId="58466" builtinId="9" hidden="1"/>
    <cellStyle name="Followed Hyperlink" xfId="58467" builtinId="9" hidden="1"/>
    <cellStyle name="Followed Hyperlink" xfId="58468" builtinId="9" hidden="1"/>
    <cellStyle name="Followed Hyperlink" xfId="58469" builtinId="9" hidden="1"/>
    <cellStyle name="Followed Hyperlink" xfId="58470" builtinId="9" hidden="1"/>
    <cellStyle name="Followed Hyperlink" xfId="58471" builtinId="9" hidden="1"/>
    <cellStyle name="Followed Hyperlink" xfId="58472" builtinId="9" hidden="1"/>
    <cellStyle name="Followed Hyperlink" xfId="58473" builtinId="9" hidden="1"/>
    <cellStyle name="Followed Hyperlink" xfId="58474" builtinId="9" hidden="1"/>
    <cellStyle name="Followed Hyperlink" xfId="58475" builtinId="9" hidden="1"/>
    <cellStyle name="Followed Hyperlink" xfId="58476" builtinId="9" hidden="1"/>
    <cellStyle name="Followed Hyperlink" xfId="58477" builtinId="9" hidden="1"/>
    <cellStyle name="Followed Hyperlink" xfId="58478" builtinId="9" hidden="1"/>
    <cellStyle name="Followed Hyperlink" xfId="58479" builtinId="9" hidden="1"/>
    <cellStyle name="Followed Hyperlink" xfId="58480" builtinId="9" hidden="1"/>
    <cellStyle name="Followed Hyperlink" xfId="58481" builtinId="9" hidden="1"/>
    <cellStyle name="Followed Hyperlink" xfId="58482" builtinId="9" hidden="1"/>
    <cellStyle name="Followed Hyperlink" xfId="58483" builtinId="9" hidden="1"/>
    <cellStyle name="Followed Hyperlink" xfId="58484" builtinId="9" hidden="1"/>
    <cellStyle name="Followed Hyperlink" xfId="58485" builtinId="9" hidden="1"/>
    <cellStyle name="Followed Hyperlink" xfId="58486" builtinId="9" hidden="1"/>
    <cellStyle name="Followed Hyperlink" xfId="58487" builtinId="9" hidden="1"/>
    <cellStyle name="Followed Hyperlink" xfId="58488" builtinId="9" hidden="1"/>
    <cellStyle name="Followed Hyperlink" xfId="58489" builtinId="9" hidden="1"/>
    <cellStyle name="Followed Hyperlink" xfId="58490" builtinId="9" hidden="1"/>
    <cellStyle name="Followed Hyperlink" xfId="58491" builtinId="9" hidden="1"/>
    <cellStyle name="Followed Hyperlink" xfId="58492" builtinId="9" hidden="1"/>
    <cellStyle name="Followed Hyperlink" xfId="58493" builtinId="9" hidden="1"/>
    <cellStyle name="Followed Hyperlink" xfId="58494" builtinId="9" hidden="1"/>
    <cellStyle name="Followed Hyperlink" xfId="58495" builtinId="9" hidden="1"/>
    <cellStyle name="Followed Hyperlink" xfId="58496" builtinId="9" hidden="1"/>
    <cellStyle name="Followed Hyperlink" xfId="58497" builtinId="9" hidden="1"/>
    <cellStyle name="Followed Hyperlink" xfId="58498" builtinId="9" hidden="1"/>
    <cellStyle name="Followed Hyperlink" xfId="58499" builtinId="9" hidden="1"/>
    <cellStyle name="Followed Hyperlink" xfId="58500" builtinId="9" hidden="1"/>
    <cellStyle name="Followed Hyperlink" xfId="58501" builtinId="9" hidden="1"/>
    <cellStyle name="Followed Hyperlink" xfId="58502" builtinId="9" hidden="1"/>
    <cellStyle name="Followed Hyperlink" xfId="58536" builtinId="9" hidden="1"/>
    <cellStyle name="Followed Hyperlink" xfId="58537" builtinId="9" hidden="1"/>
    <cellStyle name="Followed Hyperlink" xfId="58538" builtinId="9" hidden="1"/>
    <cellStyle name="Followed Hyperlink" xfId="58539" builtinId="9" hidden="1"/>
    <cellStyle name="Followed Hyperlink" xfId="58540" builtinId="9" hidden="1"/>
    <cellStyle name="Followed Hyperlink" xfId="58541" builtinId="9" hidden="1"/>
    <cellStyle name="Followed Hyperlink" xfId="58542" builtinId="9" hidden="1"/>
    <cellStyle name="Followed Hyperlink" xfId="58543" builtinId="9" hidden="1"/>
    <cellStyle name="Followed Hyperlink" xfId="58544" builtinId="9" hidden="1"/>
    <cellStyle name="Followed Hyperlink" xfId="58545" builtinId="9" hidden="1"/>
    <cellStyle name="Followed Hyperlink" xfId="58546" builtinId="9" hidden="1"/>
    <cellStyle name="Followed Hyperlink" xfId="58547" builtinId="9" hidden="1"/>
    <cellStyle name="Followed Hyperlink" xfId="58548" builtinId="9" hidden="1"/>
    <cellStyle name="Followed Hyperlink" xfId="58549" builtinId="9" hidden="1"/>
    <cellStyle name="Followed Hyperlink" xfId="58550" builtinId="9" hidden="1"/>
    <cellStyle name="Followed Hyperlink" xfId="58551" builtinId="9" hidden="1"/>
    <cellStyle name="Followed Hyperlink" xfId="58552" builtinId="9" hidden="1"/>
    <cellStyle name="Followed Hyperlink" xfId="58553" builtinId="9" hidden="1"/>
    <cellStyle name="Followed Hyperlink" xfId="58554" builtinId="9" hidden="1"/>
    <cellStyle name="Followed Hyperlink" xfId="58555" builtinId="9" hidden="1"/>
    <cellStyle name="Followed Hyperlink" xfId="58556" builtinId="9" hidden="1"/>
    <cellStyle name="Followed Hyperlink" xfId="58557" builtinId="9" hidden="1"/>
    <cellStyle name="Followed Hyperlink" xfId="58558" builtinId="9" hidden="1"/>
    <cellStyle name="Followed Hyperlink" xfId="58559" builtinId="9" hidden="1"/>
    <cellStyle name="Followed Hyperlink" xfId="58560" builtinId="9" hidden="1"/>
    <cellStyle name="Followed Hyperlink" xfId="58561" builtinId="9" hidden="1"/>
    <cellStyle name="Followed Hyperlink" xfId="58562" builtinId="9" hidden="1"/>
    <cellStyle name="Followed Hyperlink" xfId="58563" builtinId="9" hidden="1"/>
    <cellStyle name="Followed Hyperlink" xfId="58564" builtinId="9" hidden="1"/>
    <cellStyle name="Followed Hyperlink" xfId="58565" builtinId="9" hidden="1"/>
    <cellStyle name="Followed Hyperlink" xfId="58566" builtinId="9" hidden="1"/>
    <cellStyle name="Followed Hyperlink" xfId="58567" builtinId="9" hidden="1"/>
    <cellStyle name="Followed Hyperlink" xfId="58568" builtinId="9" hidden="1"/>
    <cellStyle name="Followed Hyperlink" xfId="58569" builtinId="9" hidden="1"/>
    <cellStyle name="Followed Hyperlink" xfId="58570" builtinId="9" hidden="1"/>
    <cellStyle name="Followed Hyperlink" xfId="58571" builtinId="9" hidden="1"/>
    <cellStyle name="Followed Hyperlink" xfId="58572" builtinId="9" hidden="1"/>
    <cellStyle name="Followed Hyperlink" xfId="58573" builtinId="9" hidden="1"/>
    <cellStyle name="Followed Hyperlink" xfId="58574" builtinId="9" hidden="1"/>
    <cellStyle name="Followed Hyperlink" xfId="58575" builtinId="9" hidden="1"/>
    <cellStyle name="Followed Hyperlink" xfId="58576" builtinId="9" hidden="1"/>
    <cellStyle name="Followed Hyperlink" xfId="58577" builtinId="9" hidden="1"/>
    <cellStyle name="Followed Hyperlink" xfId="58578" builtinId="9" hidden="1"/>
    <cellStyle name="Followed Hyperlink" xfId="58579" builtinId="9" hidden="1"/>
    <cellStyle name="Followed Hyperlink" xfId="58580" builtinId="9" hidden="1"/>
    <cellStyle name="Followed Hyperlink" xfId="58581" builtinId="9" hidden="1"/>
    <cellStyle name="Followed Hyperlink" xfId="58582" builtinId="9" hidden="1"/>
    <cellStyle name="Followed Hyperlink" xfId="58583" builtinId="9" hidden="1"/>
    <cellStyle name="Followed Hyperlink" xfId="58584" builtinId="9" hidden="1"/>
    <cellStyle name="Followed Hyperlink" xfId="58585" builtinId="9" hidden="1"/>
    <cellStyle name="Followed Hyperlink" xfId="58586" builtinId="9" hidden="1"/>
    <cellStyle name="Followed Hyperlink" xfId="58587" builtinId="9" hidden="1"/>
    <cellStyle name="Followed Hyperlink" xfId="58588" builtinId="9" hidden="1"/>
    <cellStyle name="Followed Hyperlink" xfId="58589" builtinId="9" hidden="1"/>
    <cellStyle name="Followed Hyperlink" xfId="58590" builtinId="9" hidden="1"/>
    <cellStyle name="Followed Hyperlink" xfId="58591" builtinId="9" hidden="1"/>
    <cellStyle name="Followed Hyperlink" xfId="58592" builtinId="9" hidden="1"/>
    <cellStyle name="Followed Hyperlink" xfId="58593" builtinId="9" hidden="1"/>
    <cellStyle name="Followed Hyperlink" xfId="58594" builtinId="9" hidden="1"/>
    <cellStyle name="Followed Hyperlink" xfId="58595" builtinId="9" hidden="1"/>
    <cellStyle name="Followed Hyperlink" xfId="58596" builtinId="9" hidden="1"/>
    <cellStyle name="Followed Hyperlink" xfId="58597" builtinId="9" hidden="1"/>
    <cellStyle name="Followed Hyperlink" xfId="58598" builtinId="9" hidden="1"/>
    <cellStyle name="Followed Hyperlink" xfId="58599" builtinId="9" hidden="1"/>
    <cellStyle name="Followed Hyperlink" xfId="58600" builtinId="9" hidden="1"/>
    <cellStyle name="Followed Hyperlink" xfId="58601" builtinId="9" hidden="1"/>
    <cellStyle name="Followed Hyperlink" xfId="58602" builtinId="9" hidden="1"/>
    <cellStyle name="Followed Hyperlink" xfId="58603" builtinId="9" hidden="1"/>
    <cellStyle name="Followed Hyperlink" xfId="58604" builtinId="9" hidden="1"/>
    <cellStyle name="Followed Hyperlink" xfId="58605" builtinId="9" hidden="1"/>
    <cellStyle name="Followed Hyperlink" xfId="58606" builtinId="9" hidden="1"/>
    <cellStyle name="Followed Hyperlink" xfId="58607" builtinId="9" hidden="1"/>
    <cellStyle name="Followed Hyperlink" xfId="58508" builtinId="9" hidden="1"/>
    <cellStyle name="Followed Hyperlink" xfId="58513" builtinId="9" hidden="1"/>
    <cellStyle name="Followed Hyperlink" xfId="58505" builtinId="9" hidden="1"/>
    <cellStyle name="Followed Hyperlink" xfId="58514" builtinId="9" hidden="1"/>
    <cellStyle name="Followed Hyperlink" xfId="58504" builtinId="9" hidden="1"/>
    <cellStyle name="Followed Hyperlink" xfId="58511" builtinId="9" hidden="1"/>
    <cellStyle name="Followed Hyperlink" xfId="58430" builtinId="9" hidden="1"/>
    <cellStyle name="Followed Hyperlink" xfId="58510" builtinId="9" hidden="1"/>
    <cellStyle name="Followed Hyperlink" xfId="58503" builtinId="9" hidden="1"/>
    <cellStyle name="Followed Hyperlink" xfId="58509" builtinId="9" hidden="1"/>
    <cellStyle name="Followed Hyperlink" xfId="58532" builtinId="9" hidden="1"/>
    <cellStyle name="Followed Hyperlink" xfId="58512" builtinId="9" hidden="1"/>
    <cellStyle name="Followed Hyperlink" xfId="58507" builtinId="9" hidden="1"/>
    <cellStyle name="Followed Hyperlink" xfId="58506" builtinId="9" hidden="1"/>
    <cellStyle name="Followed Hyperlink" xfId="58515" builtinId="9" hidden="1"/>
    <cellStyle name="Followed Hyperlink" xfId="58529" builtinId="9" hidden="1"/>
    <cellStyle name="Followed Hyperlink" xfId="58527" builtinId="9" hidden="1"/>
    <cellStyle name="Followed Hyperlink" xfId="58520" builtinId="9" hidden="1"/>
    <cellStyle name="Followed Hyperlink" xfId="58535" builtinId="9" hidden="1"/>
    <cellStyle name="Followed Hyperlink" xfId="58525" builtinId="9" hidden="1"/>
    <cellStyle name="Followed Hyperlink" xfId="58610" builtinId="9" hidden="1"/>
    <cellStyle name="Followed Hyperlink" xfId="58518" builtinId="9" hidden="1"/>
    <cellStyle name="Followed Hyperlink" xfId="58533" builtinId="9" hidden="1"/>
    <cellStyle name="Followed Hyperlink" xfId="58530" builtinId="9" hidden="1"/>
    <cellStyle name="Followed Hyperlink" xfId="58524" builtinId="9" hidden="1"/>
    <cellStyle name="Followed Hyperlink" xfId="58429" builtinId="9" hidden="1"/>
    <cellStyle name="Followed Hyperlink" xfId="58609" builtinId="9" hidden="1"/>
    <cellStyle name="Followed Hyperlink" xfId="58522" builtinId="9" hidden="1"/>
    <cellStyle name="Followed Hyperlink" xfId="58519" builtinId="9" hidden="1"/>
    <cellStyle name="Followed Hyperlink" xfId="58534" builtinId="9" hidden="1"/>
    <cellStyle name="Followed Hyperlink" xfId="58528" builtinId="9" hidden="1"/>
    <cellStyle name="Followed Hyperlink" xfId="58517" builtinId="9" hidden="1"/>
    <cellStyle name="Followed Hyperlink" xfId="58608" builtinId="9" hidden="1"/>
    <cellStyle name="Followed Hyperlink" xfId="58526" builtinId="9" hidden="1"/>
    <cellStyle name="Followed Hyperlink" xfId="58523" builtinId="9" hidden="1"/>
    <cellStyle name="Followed Hyperlink" xfId="58516" builtinId="9" hidden="1"/>
    <cellStyle name="Followed Hyperlink" xfId="58531" builtinId="9" hidden="1"/>
    <cellStyle name="Followed Hyperlink" xfId="58521" builtinId="9" hidden="1"/>
    <cellStyle name="Followed Hyperlink" xfId="58611" builtinId="9" hidden="1"/>
    <cellStyle name="Followed Hyperlink" xfId="58612" builtinId="9" hidden="1"/>
    <cellStyle name="Followed Hyperlink" xfId="58613" builtinId="9" hidden="1"/>
    <cellStyle name="Followed Hyperlink" xfId="58614" builtinId="9" hidden="1"/>
    <cellStyle name="Followed Hyperlink" xfId="58615" builtinId="9" hidden="1"/>
    <cellStyle name="Followed Hyperlink" xfId="58616" builtinId="9" hidden="1"/>
    <cellStyle name="Followed Hyperlink" xfId="58617" builtinId="9" hidden="1"/>
    <cellStyle name="Followed Hyperlink" xfId="58618" builtinId="9" hidden="1"/>
    <cellStyle name="Followed Hyperlink" xfId="58619" builtinId="9" hidden="1"/>
    <cellStyle name="Followed Hyperlink" xfId="58620" builtinId="9" hidden="1"/>
    <cellStyle name="Followed Hyperlink" xfId="58621" builtinId="9" hidden="1"/>
    <cellStyle name="Followed Hyperlink" xfId="58622" builtinId="9" hidden="1"/>
    <cellStyle name="Followed Hyperlink" xfId="58623" builtinId="9" hidden="1"/>
    <cellStyle name="Followed Hyperlink" xfId="58624" builtinId="9" hidden="1"/>
    <cellStyle name="Followed Hyperlink" xfId="58625" builtinId="9" hidden="1"/>
    <cellStyle name="Followed Hyperlink" xfId="58626" builtinId="9" hidden="1"/>
    <cellStyle name="Followed Hyperlink" xfId="58627" builtinId="9" hidden="1"/>
    <cellStyle name="Followed Hyperlink" xfId="58628" builtinId="9" hidden="1"/>
    <cellStyle name="Followed Hyperlink" xfId="58629" builtinId="9" hidden="1"/>
    <cellStyle name="Followed Hyperlink" xfId="58630" builtinId="9" hidden="1"/>
    <cellStyle name="Followed Hyperlink" xfId="58631" builtinId="9" hidden="1"/>
    <cellStyle name="Followed Hyperlink" xfId="58632" builtinId="9" hidden="1"/>
    <cellStyle name="Followed Hyperlink" xfId="58633" builtinId="9" hidden="1"/>
    <cellStyle name="Followed Hyperlink" xfId="58634" builtinId="9" hidden="1"/>
    <cellStyle name="Followed Hyperlink" xfId="58635" builtinId="9" hidden="1"/>
    <cellStyle name="Followed Hyperlink" xfId="58636" builtinId="9" hidden="1"/>
    <cellStyle name="Followed Hyperlink" xfId="58637" builtinId="9" hidden="1"/>
    <cellStyle name="Followed Hyperlink" xfId="58638" builtinId="9" hidden="1"/>
    <cellStyle name="Followed Hyperlink" xfId="58639" builtinId="9" hidden="1"/>
    <cellStyle name="Followed Hyperlink" xfId="58640" builtinId="9" hidden="1"/>
    <cellStyle name="Followed Hyperlink" xfId="58641" builtinId="9" hidden="1"/>
    <cellStyle name="Followed Hyperlink" xfId="58642" builtinId="9" hidden="1"/>
    <cellStyle name="Followed Hyperlink" xfId="58643" builtinId="9" hidden="1"/>
    <cellStyle name="Followed Hyperlink" xfId="58644" builtinId="9" hidden="1"/>
    <cellStyle name="Followed Hyperlink" xfId="58649" builtinId="9" hidden="1"/>
    <cellStyle name="Followed Hyperlink" xfId="58650" builtinId="9" hidden="1"/>
    <cellStyle name="Followed Hyperlink" xfId="58651" builtinId="9" hidden="1"/>
    <cellStyle name="Followed Hyperlink" xfId="58652" builtinId="9" hidden="1"/>
    <cellStyle name="Followed Hyperlink" xfId="58653" builtinId="9" hidden="1"/>
    <cellStyle name="Followed Hyperlink" xfId="58654" builtinId="9" hidden="1"/>
    <cellStyle name="Followed Hyperlink" xfId="58655" builtinId="9" hidden="1"/>
    <cellStyle name="Followed Hyperlink" xfId="58656" builtinId="9" hidden="1"/>
    <cellStyle name="Followed Hyperlink" xfId="58657" builtinId="9" hidden="1"/>
    <cellStyle name="Followed Hyperlink" xfId="58658" builtinId="9" hidden="1"/>
    <cellStyle name="Followed Hyperlink" xfId="58659" builtinId="9" hidden="1"/>
    <cellStyle name="Followed Hyperlink" xfId="58660" builtinId="9" hidden="1"/>
    <cellStyle name="Followed Hyperlink" xfId="58661" builtinId="9" hidden="1"/>
    <cellStyle name="Followed Hyperlink" xfId="58662" builtinId="9" hidden="1"/>
    <cellStyle name="Followed Hyperlink" xfId="58663" builtinId="9" hidden="1"/>
    <cellStyle name="Followed Hyperlink" xfId="58664" builtinId="9" hidden="1"/>
    <cellStyle name="Followed Hyperlink" xfId="58665" builtinId="9" hidden="1"/>
    <cellStyle name="Followed Hyperlink" xfId="58666" builtinId="9" hidden="1"/>
    <cellStyle name="Followed Hyperlink" xfId="58667" builtinId="9" hidden="1"/>
    <cellStyle name="Followed Hyperlink" xfId="58668" builtinId="9" hidden="1"/>
    <cellStyle name="Followed Hyperlink" xfId="58669" builtinId="9" hidden="1"/>
    <cellStyle name="Followed Hyperlink" xfId="58670" builtinId="9" hidden="1"/>
    <cellStyle name="Followed Hyperlink" xfId="58671" builtinId="9" hidden="1"/>
    <cellStyle name="Followed Hyperlink" xfId="58672" builtinId="9" hidden="1"/>
    <cellStyle name="Followed Hyperlink" xfId="58673" builtinId="9" hidden="1"/>
    <cellStyle name="Followed Hyperlink" xfId="58674" builtinId="9" hidden="1"/>
    <cellStyle name="Followed Hyperlink" xfId="58675" builtinId="9" hidden="1"/>
    <cellStyle name="Followed Hyperlink" xfId="58676" builtinId="9" hidden="1"/>
    <cellStyle name="Followed Hyperlink" xfId="58677" builtinId="9" hidden="1"/>
    <cellStyle name="Followed Hyperlink" xfId="58678" builtinId="9" hidden="1"/>
    <cellStyle name="Followed Hyperlink" xfId="58679" builtinId="9" hidden="1"/>
    <cellStyle name="Followed Hyperlink" xfId="58680" builtinId="9" hidden="1"/>
    <cellStyle name="Followed Hyperlink" xfId="58681" builtinId="9" hidden="1"/>
    <cellStyle name="Followed Hyperlink" xfId="58682" builtinId="9" hidden="1"/>
    <cellStyle name="Followed Hyperlink" xfId="58683" builtinId="9" hidden="1"/>
    <cellStyle name="Followed Hyperlink" xfId="58684" builtinId="9" hidden="1"/>
    <cellStyle name="Followed Hyperlink" xfId="58685" builtinId="9" hidden="1"/>
    <cellStyle name="Followed Hyperlink" xfId="58686" builtinId="9" hidden="1"/>
    <cellStyle name="Followed Hyperlink" xfId="58687" builtinId="9" hidden="1"/>
    <cellStyle name="Followed Hyperlink" xfId="58688" builtinId="9" hidden="1"/>
    <cellStyle name="Followed Hyperlink" xfId="58689" builtinId="9" hidden="1"/>
    <cellStyle name="Followed Hyperlink" xfId="58690" builtinId="9" hidden="1"/>
    <cellStyle name="Followed Hyperlink" xfId="58691" builtinId="9" hidden="1"/>
    <cellStyle name="Followed Hyperlink" xfId="58692" builtinId="9" hidden="1"/>
    <cellStyle name="Followed Hyperlink" xfId="58693" builtinId="9" hidden="1"/>
    <cellStyle name="Followed Hyperlink" xfId="58694" builtinId="9" hidden="1"/>
    <cellStyle name="Followed Hyperlink" xfId="58695" builtinId="9" hidden="1"/>
    <cellStyle name="Followed Hyperlink" xfId="58696" builtinId="9" hidden="1"/>
    <cellStyle name="Followed Hyperlink" xfId="58697" builtinId="9" hidden="1"/>
    <cellStyle name="Followed Hyperlink" xfId="58698" builtinId="9" hidden="1"/>
    <cellStyle name="Followed Hyperlink" xfId="58699" builtinId="9" hidden="1"/>
    <cellStyle name="Followed Hyperlink" xfId="58700" builtinId="9" hidden="1"/>
    <cellStyle name="Followed Hyperlink" xfId="58701" builtinId="9" hidden="1"/>
    <cellStyle name="Followed Hyperlink" xfId="58702" builtinId="9" hidden="1"/>
    <cellStyle name="Followed Hyperlink" xfId="58703" builtinId="9" hidden="1"/>
    <cellStyle name="Followed Hyperlink" xfId="58704" builtinId="9" hidden="1"/>
    <cellStyle name="Followed Hyperlink" xfId="58705" builtinId="9" hidden="1"/>
    <cellStyle name="Followed Hyperlink" xfId="58706" builtinId="9" hidden="1"/>
    <cellStyle name="Followed Hyperlink" xfId="58708" builtinId="9" hidden="1"/>
    <cellStyle name="Followed Hyperlink" xfId="58709" builtinId="9" hidden="1"/>
    <cellStyle name="Followed Hyperlink" xfId="58710" builtinId="9" hidden="1"/>
    <cellStyle name="Followed Hyperlink" xfId="58711" builtinId="9" hidden="1"/>
    <cellStyle name="Followed Hyperlink" xfId="58712" builtinId="9" hidden="1"/>
    <cellStyle name="Followed Hyperlink" xfId="58713" builtinId="9" hidden="1"/>
    <cellStyle name="Followed Hyperlink" xfId="58714" builtinId="9" hidden="1"/>
    <cellStyle name="Followed Hyperlink" xfId="58715" builtinId="9" hidden="1"/>
    <cellStyle name="Followed Hyperlink" xfId="58716" builtinId="9" hidden="1"/>
    <cellStyle name="Followed Hyperlink" xfId="58717" builtinId="9" hidden="1"/>
    <cellStyle name="Followed Hyperlink" xfId="58718" builtinId="9" hidden="1"/>
    <cellStyle name="Followed Hyperlink" xfId="58719" builtinId="9" hidden="1"/>
    <cellStyle name="Followed Hyperlink" xfId="58720" builtinId="9" hidden="1"/>
    <cellStyle name="Followed Hyperlink" xfId="58721" builtinId="9" hidden="1"/>
    <cellStyle name="Followed Hyperlink" xfId="58736" builtinId="9" hidden="1"/>
    <cellStyle name="Followed Hyperlink" xfId="58757" builtinId="9" hidden="1"/>
    <cellStyle name="Followed Hyperlink" xfId="58758" builtinId="9" hidden="1"/>
    <cellStyle name="Followed Hyperlink" xfId="58759" builtinId="9" hidden="1"/>
    <cellStyle name="Followed Hyperlink" xfId="58760" builtinId="9" hidden="1"/>
    <cellStyle name="Followed Hyperlink" xfId="58761" builtinId="9" hidden="1"/>
    <cellStyle name="Followed Hyperlink" xfId="58762" builtinId="9" hidden="1"/>
    <cellStyle name="Followed Hyperlink" xfId="58763" builtinId="9" hidden="1"/>
    <cellStyle name="Followed Hyperlink" xfId="58764" builtinId="9" hidden="1"/>
    <cellStyle name="Followed Hyperlink" xfId="58765" builtinId="9" hidden="1"/>
    <cellStyle name="Followed Hyperlink" xfId="58766" builtinId="9" hidden="1"/>
    <cellStyle name="Followed Hyperlink" xfId="58767" builtinId="9" hidden="1"/>
    <cellStyle name="Followed Hyperlink" xfId="58768" builtinId="9" hidden="1"/>
    <cellStyle name="Followed Hyperlink" xfId="58769" builtinId="9" hidden="1"/>
    <cellStyle name="Followed Hyperlink" xfId="58770" builtinId="9" hidden="1"/>
    <cellStyle name="Followed Hyperlink" xfId="58771" builtinId="9" hidden="1"/>
    <cellStyle name="Followed Hyperlink" xfId="58772" builtinId="9" hidden="1"/>
    <cellStyle name="Followed Hyperlink" xfId="58773" builtinId="9" hidden="1"/>
    <cellStyle name="Followed Hyperlink" xfId="58774" builtinId="9" hidden="1"/>
    <cellStyle name="Followed Hyperlink" xfId="58775" builtinId="9" hidden="1"/>
    <cellStyle name="Followed Hyperlink" xfId="58776" builtinId="9" hidden="1"/>
    <cellStyle name="Followed Hyperlink" xfId="58777" builtinId="9" hidden="1"/>
    <cellStyle name="Followed Hyperlink" xfId="58778" builtinId="9" hidden="1"/>
    <cellStyle name="Followed Hyperlink" xfId="58779" builtinId="9" hidden="1"/>
    <cellStyle name="Followed Hyperlink" xfId="58780" builtinId="9" hidden="1"/>
    <cellStyle name="Followed Hyperlink" xfId="58781" builtinId="9" hidden="1"/>
    <cellStyle name="Followed Hyperlink" xfId="58782" builtinId="9" hidden="1"/>
    <cellStyle name="Followed Hyperlink" xfId="58783" builtinId="9" hidden="1"/>
    <cellStyle name="Followed Hyperlink" xfId="58784" builtinId="9" hidden="1"/>
    <cellStyle name="Followed Hyperlink" xfId="58785" builtinId="9" hidden="1"/>
    <cellStyle name="Followed Hyperlink" xfId="58786" builtinId="9" hidden="1"/>
    <cellStyle name="Followed Hyperlink" xfId="58787" builtinId="9" hidden="1"/>
    <cellStyle name="Followed Hyperlink" xfId="58788" builtinId="9" hidden="1"/>
    <cellStyle name="Followed Hyperlink" xfId="58789" builtinId="9" hidden="1"/>
    <cellStyle name="Followed Hyperlink" xfId="58790" builtinId="9" hidden="1"/>
    <cellStyle name="Followed Hyperlink" xfId="58791" builtinId="9" hidden="1"/>
    <cellStyle name="Followed Hyperlink" xfId="58792" builtinId="9" hidden="1"/>
    <cellStyle name="Followed Hyperlink" xfId="58793" builtinId="9" hidden="1"/>
    <cellStyle name="Followed Hyperlink" xfId="58794" builtinId="9" hidden="1"/>
    <cellStyle name="Followed Hyperlink" xfId="58795" builtinId="9" hidden="1"/>
    <cellStyle name="Followed Hyperlink" xfId="58796" builtinId="9" hidden="1"/>
    <cellStyle name="Followed Hyperlink" xfId="58797" builtinId="9" hidden="1"/>
    <cellStyle name="Followed Hyperlink" xfId="58798" builtinId="9" hidden="1"/>
    <cellStyle name="Followed Hyperlink" xfId="58799" builtinId="9" hidden="1"/>
    <cellStyle name="Followed Hyperlink" xfId="58800" builtinId="9" hidden="1"/>
    <cellStyle name="Followed Hyperlink" xfId="58801" builtinId="9" hidden="1"/>
    <cellStyle name="Followed Hyperlink" xfId="58802" builtinId="9" hidden="1"/>
    <cellStyle name="Followed Hyperlink" xfId="58803" builtinId="9" hidden="1"/>
    <cellStyle name="Followed Hyperlink" xfId="58804" builtinId="9" hidden="1"/>
    <cellStyle name="Followed Hyperlink" xfId="58805" builtinId="9" hidden="1"/>
    <cellStyle name="Followed Hyperlink" xfId="58806" builtinId="9" hidden="1"/>
    <cellStyle name="Followed Hyperlink" xfId="58807" builtinId="9" hidden="1"/>
    <cellStyle name="Followed Hyperlink" xfId="58808" builtinId="9" hidden="1"/>
    <cellStyle name="Followed Hyperlink" xfId="58809" builtinId="9" hidden="1"/>
    <cellStyle name="Followed Hyperlink" xfId="58810" builtinId="9" hidden="1"/>
    <cellStyle name="Followed Hyperlink" xfId="58811" builtinId="9" hidden="1"/>
    <cellStyle name="Followed Hyperlink" xfId="58812" builtinId="9" hidden="1"/>
    <cellStyle name="Followed Hyperlink" xfId="58813" builtinId="9" hidden="1"/>
    <cellStyle name="Followed Hyperlink" xfId="58814" builtinId="9" hidden="1"/>
    <cellStyle name="Followed Hyperlink" xfId="58815" builtinId="9" hidden="1"/>
    <cellStyle name="Followed Hyperlink" xfId="58816" builtinId="9" hidden="1"/>
    <cellStyle name="Followed Hyperlink" xfId="58817" builtinId="9" hidden="1"/>
    <cellStyle name="Followed Hyperlink" xfId="58818" builtinId="9" hidden="1"/>
    <cellStyle name="Followed Hyperlink" xfId="58819" builtinId="9" hidden="1"/>
    <cellStyle name="Followed Hyperlink" xfId="58820" builtinId="9" hidden="1"/>
    <cellStyle name="Followed Hyperlink" xfId="58821" builtinId="9" hidden="1"/>
    <cellStyle name="Followed Hyperlink" xfId="58822" builtinId="9" hidden="1"/>
    <cellStyle name="Followed Hyperlink" xfId="58823" builtinId="9" hidden="1"/>
    <cellStyle name="Followed Hyperlink" xfId="58824" builtinId="9" hidden="1"/>
    <cellStyle name="Followed Hyperlink" xfId="58825" builtinId="9" hidden="1"/>
    <cellStyle name="Followed Hyperlink" xfId="58826" builtinId="9" hidden="1"/>
    <cellStyle name="Followed Hyperlink" xfId="58827" builtinId="9" hidden="1"/>
    <cellStyle name="Followed Hyperlink" xfId="58828" builtinId="9" hidden="1"/>
    <cellStyle name="Followed Hyperlink" xfId="58829" builtinId="9" hidden="1"/>
    <cellStyle name="Followed Hyperlink" xfId="58830" builtinId="9" hidden="1"/>
    <cellStyle name="Followed Hyperlink" xfId="58831" builtinId="9" hidden="1"/>
    <cellStyle name="Followed Hyperlink" xfId="58832" builtinId="9" hidden="1"/>
    <cellStyle name="Followed Hyperlink" xfId="58833" builtinId="9" hidden="1"/>
    <cellStyle name="Followed Hyperlink" xfId="58834" builtinId="9" hidden="1"/>
    <cellStyle name="Followed Hyperlink" xfId="58835" builtinId="9" hidden="1"/>
    <cellStyle name="Followed Hyperlink" xfId="58836" builtinId="9" hidden="1"/>
    <cellStyle name="Followed Hyperlink" xfId="58837" builtinId="9" hidden="1"/>
    <cellStyle name="Followed Hyperlink" xfId="58838" builtinId="9" hidden="1"/>
    <cellStyle name="Followed Hyperlink" xfId="58839" builtinId="9" hidden="1"/>
    <cellStyle name="Followed Hyperlink" xfId="58840" builtinId="9" hidden="1"/>
    <cellStyle name="Followed Hyperlink" xfId="58841" builtinId="9" hidden="1"/>
    <cellStyle name="Followed Hyperlink" xfId="58842" builtinId="9" hidden="1"/>
    <cellStyle name="Followed Hyperlink" xfId="58843" builtinId="9" hidden="1"/>
    <cellStyle name="Followed Hyperlink" xfId="58844" builtinId="9" hidden="1"/>
    <cellStyle name="Followed Hyperlink" xfId="58845" builtinId="9" hidden="1"/>
    <cellStyle name="Followed Hyperlink" xfId="58846" builtinId="9" hidden="1"/>
    <cellStyle name="Followed Hyperlink" xfId="58847" builtinId="9" hidden="1"/>
    <cellStyle name="Followed Hyperlink" xfId="58848" builtinId="9" hidden="1"/>
    <cellStyle name="Followed Hyperlink" xfId="58849" builtinId="9" hidden="1"/>
    <cellStyle name="Followed Hyperlink" xfId="58850" builtinId="9" hidden="1"/>
    <cellStyle name="Followed Hyperlink" xfId="58851" builtinId="9" hidden="1"/>
    <cellStyle name="Followed Hyperlink" xfId="58852" builtinId="9" hidden="1"/>
    <cellStyle name="Followed Hyperlink" xfId="58853" builtinId="9" hidden="1"/>
    <cellStyle name="Followed Hyperlink" xfId="58854" builtinId="9" hidden="1"/>
    <cellStyle name="Followed Hyperlink" xfId="58855" builtinId="9" hidden="1"/>
    <cellStyle name="Followed Hyperlink" xfId="58856" builtinId="9" hidden="1"/>
    <cellStyle name="Followed Hyperlink" xfId="58857" builtinId="9" hidden="1"/>
    <cellStyle name="Followed Hyperlink" xfId="58858" builtinId="9" hidden="1"/>
    <cellStyle name="Followed Hyperlink" xfId="58859" builtinId="9" hidden="1"/>
    <cellStyle name="Followed Hyperlink" xfId="58860" builtinId="9" hidden="1"/>
    <cellStyle name="Followed Hyperlink" xfId="58861" builtinId="9" hidden="1"/>
    <cellStyle name="Followed Hyperlink" xfId="58862" builtinId="9" hidden="1"/>
    <cellStyle name="Followed Hyperlink" xfId="58863" builtinId="9" hidden="1"/>
    <cellStyle name="Followed Hyperlink" xfId="58864" builtinId="9" hidden="1"/>
    <cellStyle name="Followed Hyperlink" xfId="58865" builtinId="9" hidden="1"/>
    <cellStyle name="Followed Hyperlink" xfId="58866" builtinId="9" hidden="1"/>
    <cellStyle name="Followed Hyperlink" xfId="58867" builtinId="9" hidden="1"/>
    <cellStyle name="Followed Hyperlink" xfId="58868" builtinId="9" hidden="1"/>
    <cellStyle name="Followed Hyperlink" xfId="58869" builtinId="9" hidden="1"/>
    <cellStyle name="Followed Hyperlink" xfId="58870" builtinId="9" hidden="1"/>
    <cellStyle name="Followed Hyperlink" xfId="58871" builtinId="9" hidden="1"/>
    <cellStyle name="Followed Hyperlink" xfId="58872" builtinId="9" hidden="1"/>
    <cellStyle name="Followed Hyperlink" xfId="58873" builtinId="9" hidden="1"/>
    <cellStyle name="Followed Hyperlink" xfId="58874" builtinId="9" hidden="1"/>
    <cellStyle name="Followed Hyperlink" xfId="58875" builtinId="9" hidden="1"/>
    <cellStyle name="Followed Hyperlink" xfId="58876" builtinId="9" hidden="1"/>
    <cellStyle name="Followed Hyperlink" xfId="58877" builtinId="9" hidden="1"/>
    <cellStyle name="Followed Hyperlink" xfId="58878" builtinId="9" hidden="1"/>
    <cellStyle name="Followed Hyperlink" xfId="58879" builtinId="9" hidden="1"/>
    <cellStyle name="Followed Hyperlink" xfId="58880" builtinId="9" hidden="1"/>
    <cellStyle name="Followed Hyperlink" xfId="58881" builtinId="9" hidden="1"/>
    <cellStyle name="Followed Hyperlink" xfId="58882" builtinId="9" hidden="1"/>
    <cellStyle name="Followed Hyperlink" xfId="58883" builtinId="9" hidden="1"/>
    <cellStyle name="Followed Hyperlink" xfId="58884" builtinId="9" hidden="1"/>
    <cellStyle name="Followed Hyperlink" xfId="58885" builtinId="9" hidden="1"/>
    <cellStyle name="Followed Hyperlink" xfId="58886" builtinId="9" hidden="1"/>
    <cellStyle name="Followed Hyperlink" xfId="58887" builtinId="9" hidden="1"/>
    <cellStyle name="Followed Hyperlink" xfId="58888" builtinId="9" hidden="1"/>
    <cellStyle name="Followed Hyperlink" xfId="58889" builtinId="9" hidden="1"/>
    <cellStyle name="Followed Hyperlink" xfId="58890" builtinId="9" hidden="1"/>
    <cellStyle name="Followed Hyperlink" xfId="58891" builtinId="9" hidden="1"/>
    <cellStyle name="Followed Hyperlink" xfId="58892" builtinId="9" hidden="1"/>
    <cellStyle name="Followed Hyperlink" xfId="58893" builtinId="9" hidden="1"/>
    <cellStyle name="Followed Hyperlink" xfId="58894" builtinId="9" hidden="1"/>
    <cellStyle name="Followed Hyperlink" xfId="58895" builtinId="9" hidden="1"/>
    <cellStyle name="Followed Hyperlink" xfId="58896" builtinId="9" hidden="1"/>
    <cellStyle name="Followed Hyperlink" xfId="58897" builtinId="9" hidden="1"/>
    <cellStyle name="Followed Hyperlink" xfId="58898" builtinId="9" hidden="1"/>
    <cellStyle name="Followed Hyperlink" xfId="58899" builtinId="9" hidden="1"/>
    <cellStyle name="Followed Hyperlink" xfId="58900" builtinId="9" hidden="1"/>
    <cellStyle name="Followed Hyperlink" xfId="58707" builtinId="9" hidden="1"/>
    <cellStyle name="Followed Hyperlink" xfId="58723" builtinId="9" hidden="1"/>
    <cellStyle name="Followed Hyperlink" xfId="58726" builtinId="9" hidden="1"/>
    <cellStyle name="Followed Hyperlink" xfId="58647" builtinId="9" hidden="1"/>
    <cellStyle name="Followed Hyperlink" xfId="58645" builtinId="9" hidden="1"/>
    <cellStyle name="Followed Hyperlink" xfId="58730" builtinId="9" hidden="1"/>
    <cellStyle name="Followed Hyperlink" xfId="58722" builtinId="9" hidden="1"/>
    <cellStyle name="Followed Hyperlink" xfId="58732" builtinId="9" hidden="1"/>
    <cellStyle name="Followed Hyperlink" xfId="58733" builtinId="9" hidden="1"/>
    <cellStyle name="Followed Hyperlink" xfId="58727" builtinId="9" hidden="1"/>
    <cellStyle name="Followed Hyperlink" xfId="58724" builtinId="9" hidden="1"/>
    <cellStyle name="Followed Hyperlink" xfId="58729" builtinId="9" hidden="1"/>
    <cellStyle name="Followed Hyperlink" xfId="58754" builtinId="9" hidden="1"/>
    <cellStyle name="Followed Hyperlink" xfId="58747" builtinId="9" hidden="1"/>
    <cellStyle name="Followed Hyperlink" xfId="58740" builtinId="9" hidden="1"/>
    <cellStyle name="Followed Hyperlink" xfId="58756" builtinId="9" hidden="1"/>
    <cellStyle name="Followed Hyperlink" xfId="58745" builtinId="9" hidden="1"/>
    <cellStyle name="Followed Hyperlink" xfId="58728" builtinId="9" hidden="1"/>
    <cellStyle name="Followed Hyperlink" xfId="58742" builtinId="9" hidden="1"/>
    <cellStyle name="Followed Hyperlink" xfId="58648" builtinId="9" hidden="1"/>
    <cellStyle name="Followed Hyperlink" xfId="58751" builtinId="9" hidden="1"/>
    <cellStyle name="Followed Hyperlink" xfId="58744" builtinId="9" hidden="1"/>
    <cellStyle name="Followed Hyperlink" xfId="58646" builtinId="9" hidden="1"/>
    <cellStyle name="Followed Hyperlink" xfId="58749" builtinId="9" hidden="1"/>
    <cellStyle name="Followed Hyperlink" xfId="58746" builtinId="9" hidden="1"/>
    <cellStyle name="Followed Hyperlink" xfId="58739" builtinId="9" hidden="1"/>
    <cellStyle name="Followed Hyperlink" xfId="58755" builtinId="9" hidden="1"/>
    <cellStyle name="Followed Hyperlink" xfId="58748" builtinId="9" hidden="1"/>
    <cellStyle name="Followed Hyperlink" xfId="58738" builtinId="9" hidden="1"/>
    <cellStyle name="Followed Hyperlink" xfId="58750" builtinId="9" hidden="1"/>
    <cellStyle name="Followed Hyperlink" xfId="58743" builtinId="9" hidden="1"/>
    <cellStyle name="Followed Hyperlink" xfId="58737" builtinId="9" hidden="1"/>
    <cellStyle name="Followed Hyperlink" xfId="58752" builtinId="9" hidden="1"/>
    <cellStyle name="Followed Hyperlink" xfId="58741" builtinId="9" hidden="1"/>
    <cellStyle name="Followed Hyperlink" xfId="58753" builtinId="9" hidden="1"/>
    <cellStyle name="Followed Hyperlink" xfId="58901" builtinId="9" hidden="1"/>
    <cellStyle name="Followed Hyperlink" xfId="58902" builtinId="9" hidden="1"/>
    <cellStyle name="Followed Hyperlink" xfId="58903" builtinId="9" hidden="1"/>
    <cellStyle name="Followed Hyperlink" xfId="58904" builtinId="9" hidden="1"/>
    <cellStyle name="Followed Hyperlink" xfId="58905" builtinId="9" hidden="1"/>
    <cellStyle name="Followed Hyperlink" xfId="58906" builtinId="9" hidden="1"/>
    <cellStyle name="Followed Hyperlink" xfId="58907" builtinId="9" hidden="1"/>
    <cellStyle name="Followed Hyperlink" xfId="58908" builtinId="9" hidden="1"/>
    <cellStyle name="Followed Hyperlink" xfId="58909" builtinId="9" hidden="1"/>
    <cellStyle name="Followed Hyperlink" xfId="58910" builtinId="9" hidden="1"/>
    <cellStyle name="Followed Hyperlink" xfId="58911" builtinId="9" hidden="1"/>
    <cellStyle name="Followed Hyperlink" xfId="58912" builtinId="9" hidden="1"/>
    <cellStyle name="Followed Hyperlink" xfId="58913" builtinId="9" hidden="1"/>
    <cellStyle name="Followed Hyperlink" xfId="58914" builtinId="9" hidden="1"/>
    <cellStyle name="Followed Hyperlink" xfId="58915" builtinId="9" hidden="1"/>
    <cellStyle name="Followed Hyperlink" xfId="58916" builtinId="9" hidden="1"/>
    <cellStyle name="Followed Hyperlink" xfId="58917" builtinId="9" hidden="1"/>
    <cellStyle name="Followed Hyperlink" xfId="58918" builtinId="9" hidden="1"/>
    <cellStyle name="Followed Hyperlink" xfId="58919" builtinId="9" hidden="1"/>
    <cellStyle name="Followed Hyperlink" xfId="58920" builtinId="9" hidden="1"/>
    <cellStyle name="Followed Hyperlink" xfId="58921" builtinId="9" hidden="1"/>
    <cellStyle name="Followed Hyperlink" xfId="58922" builtinId="9" hidden="1"/>
    <cellStyle name="Followed Hyperlink" xfId="58924" builtinId="9" hidden="1"/>
    <cellStyle name="Followed Hyperlink" xfId="58925" builtinId="9" hidden="1"/>
    <cellStyle name="Followed Hyperlink" xfId="58926" builtinId="9" hidden="1"/>
    <cellStyle name="Followed Hyperlink" xfId="58927" builtinId="9" hidden="1"/>
    <cellStyle name="Followed Hyperlink" xfId="58928" builtinId="9" hidden="1"/>
    <cellStyle name="Followed Hyperlink" xfId="58929" builtinId="9" hidden="1"/>
    <cellStyle name="Followed Hyperlink" xfId="58930" builtinId="9" hidden="1"/>
    <cellStyle name="Followed Hyperlink" xfId="58931" builtinId="9" hidden="1"/>
    <cellStyle name="Followed Hyperlink" xfId="58932" builtinId="9" hidden="1"/>
    <cellStyle name="Followed Hyperlink" xfId="58933" builtinId="9" hidden="1"/>
    <cellStyle name="Followed Hyperlink" xfId="58934" builtinId="9" hidden="1"/>
    <cellStyle name="Followed Hyperlink" xfId="58935" builtinId="9" hidden="1"/>
    <cellStyle name="Followed Hyperlink" xfId="58936" builtinId="9" hidden="1"/>
    <cellStyle name="Followed Hyperlink" xfId="58937" builtinId="9" hidden="1"/>
    <cellStyle name="Followed Hyperlink" xfId="58972" builtinId="9" hidden="1"/>
    <cellStyle name="Followed Hyperlink" xfId="58971" builtinId="9" hidden="1"/>
    <cellStyle name="Followed Hyperlink" xfId="58734" builtinId="9" hidden="1"/>
    <cellStyle name="Followed Hyperlink" xfId="58735" builtinId="9" hidden="1"/>
    <cellStyle name="Followed Hyperlink" xfId="58946" builtinId="9" hidden="1"/>
    <cellStyle name="Followed Hyperlink" xfId="58944" builtinId="9" hidden="1"/>
    <cellStyle name="Followed Hyperlink" xfId="58923" builtinId="9" hidden="1"/>
    <cellStyle name="Followed Hyperlink" xfId="58941" builtinId="9" hidden="1"/>
    <cellStyle name="Followed Hyperlink" xfId="58940" builtinId="9" hidden="1"/>
    <cellStyle name="Followed Hyperlink" xfId="58939" builtinId="9" hidden="1"/>
    <cellStyle name="Followed Hyperlink" xfId="58938" builtinId="9" hidden="1"/>
    <cellStyle name="Followed Hyperlink" xfId="58942" builtinId="9" hidden="1"/>
    <cellStyle name="Followed Hyperlink" xfId="58948" builtinId="9" hidden="1"/>
    <cellStyle name="Followed Hyperlink" xfId="58947" builtinId="9" hidden="1"/>
    <cellStyle name="Followed Hyperlink" xfId="58945" builtinId="9" hidden="1"/>
    <cellStyle name="Followed Hyperlink" xfId="58943" builtinId="9" hidden="1"/>
    <cellStyle name="Followed Hyperlink" xfId="58967" builtinId="9" hidden="1"/>
    <cellStyle name="Followed Hyperlink" xfId="58963" builtinId="9" hidden="1"/>
    <cellStyle name="Followed Hyperlink" xfId="58959" builtinId="9" hidden="1"/>
    <cellStyle name="Followed Hyperlink" xfId="58955" builtinId="9" hidden="1"/>
    <cellStyle name="Followed Hyperlink" xfId="58951" builtinId="9" hidden="1"/>
    <cellStyle name="Followed Hyperlink" xfId="58731" builtinId="9" hidden="1"/>
    <cellStyle name="Followed Hyperlink" xfId="58970" builtinId="9" hidden="1"/>
    <cellStyle name="Followed Hyperlink" xfId="58966" builtinId="9" hidden="1"/>
    <cellStyle name="Followed Hyperlink" xfId="58962" builtinId="9" hidden="1"/>
    <cellStyle name="Followed Hyperlink" xfId="58958" builtinId="9" hidden="1"/>
    <cellStyle name="Followed Hyperlink" xfId="58954" builtinId="9" hidden="1"/>
    <cellStyle name="Followed Hyperlink" xfId="58950" builtinId="9" hidden="1"/>
    <cellStyle name="Followed Hyperlink" xfId="58969" builtinId="9" hidden="1"/>
    <cellStyle name="Followed Hyperlink" xfId="58965" builtinId="9" hidden="1"/>
    <cellStyle name="Followed Hyperlink" xfId="58961" builtinId="9" hidden="1"/>
    <cellStyle name="Followed Hyperlink" xfId="58957" builtinId="9" hidden="1"/>
    <cellStyle name="Followed Hyperlink" xfId="58953" builtinId="9" hidden="1"/>
    <cellStyle name="Followed Hyperlink" xfId="58973" builtinId="9" hidden="1"/>
    <cellStyle name="Followed Hyperlink" xfId="58725" builtinId="9" hidden="1"/>
    <cellStyle name="Followed Hyperlink" xfId="58968" builtinId="9" hidden="1"/>
    <cellStyle name="Followed Hyperlink" xfId="58964" builtinId="9" hidden="1"/>
    <cellStyle name="Followed Hyperlink" xfId="58960" builtinId="9" hidden="1"/>
    <cellStyle name="Followed Hyperlink" xfId="58956" builtinId="9" hidden="1"/>
    <cellStyle name="Followed Hyperlink" xfId="58952" builtinId="9" hidden="1"/>
    <cellStyle name="Followed Hyperlink" xfId="58949" builtinId="9" hidden="1"/>
    <cellStyle name="Followed Hyperlink" xfId="58974" builtinId="9" hidden="1"/>
    <cellStyle name="Followed Hyperlink" xfId="58975" builtinId="9" hidden="1"/>
    <cellStyle name="Followed Hyperlink" xfId="58976" builtinId="9" hidden="1"/>
    <cellStyle name="Followed Hyperlink" xfId="58977" builtinId="9" hidden="1"/>
    <cellStyle name="Followed Hyperlink" xfId="58978" builtinId="9" hidden="1"/>
    <cellStyle name="Followed Hyperlink" xfId="58979" builtinId="9" hidden="1"/>
    <cellStyle name="Followed Hyperlink" xfId="58980" builtinId="9" hidden="1"/>
    <cellStyle name="Followed Hyperlink" xfId="58981" builtinId="9" hidden="1"/>
    <cellStyle name="Followed Hyperlink" xfId="58982" builtinId="9" hidden="1"/>
    <cellStyle name="Followed Hyperlink" xfId="58983" builtinId="9" hidden="1"/>
    <cellStyle name="Followed Hyperlink" xfId="58984" builtinId="9" hidden="1"/>
    <cellStyle name="Followed Hyperlink" xfId="58985" builtinId="9" hidden="1"/>
    <cellStyle name="Followed Hyperlink" xfId="58986" builtinId="9" hidden="1"/>
    <cellStyle name="Followed Hyperlink" xfId="58987" builtinId="9" hidden="1"/>
    <cellStyle name="Followed Hyperlink" xfId="58988" builtinId="9" hidden="1"/>
    <cellStyle name="Followed Hyperlink" xfId="58989" builtinId="9" hidden="1"/>
    <cellStyle name="Followed Hyperlink" xfId="58990" builtinId="9" hidden="1"/>
    <cellStyle name="Followed Hyperlink" xfId="58991" builtinId="9" hidden="1"/>
    <cellStyle name="Followed Hyperlink" xfId="58992" builtinId="9" hidden="1"/>
    <cellStyle name="Followed Hyperlink" xfId="58993" builtinId="9" hidden="1"/>
    <cellStyle name="Followed Hyperlink" xfId="58994" builtinId="9" hidden="1"/>
    <cellStyle name="Followed Hyperlink" xfId="58995" builtinId="9" hidden="1"/>
    <cellStyle name="Followed Hyperlink" xfId="58996" builtinId="9" hidden="1"/>
    <cellStyle name="Followed Hyperlink" xfId="58997" builtinId="9" hidden="1"/>
    <cellStyle name="Followed Hyperlink" xfId="58998" builtinId="9" hidden="1"/>
    <cellStyle name="Followed Hyperlink" xfId="58999" builtinId="9" hidden="1"/>
    <cellStyle name="Followed Hyperlink" xfId="59000" builtinId="9" hidden="1"/>
    <cellStyle name="Followed Hyperlink" xfId="59001" builtinId="9" hidden="1"/>
    <cellStyle name="Followed Hyperlink" xfId="59002" builtinId="9" hidden="1"/>
    <cellStyle name="Followed Hyperlink" xfId="59003" builtinId="9" hidden="1"/>
    <cellStyle name="Followed Hyperlink" xfId="59004" builtinId="9" hidden="1"/>
    <cellStyle name="Followed Hyperlink" xfId="59007" builtinId="9" hidden="1"/>
    <cellStyle name="Followed Hyperlink" xfId="59008" builtinId="9" hidden="1"/>
    <cellStyle name="Followed Hyperlink" xfId="59009" builtinId="9" hidden="1"/>
    <cellStyle name="Followed Hyperlink" xfId="59010" builtinId="9" hidden="1"/>
    <cellStyle name="Followed Hyperlink" xfId="59011" builtinId="9" hidden="1"/>
    <cellStyle name="Followed Hyperlink" xfId="59012" builtinId="9" hidden="1"/>
    <cellStyle name="Followed Hyperlink" xfId="59013" builtinId="9" hidden="1"/>
    <cellStyle name="Followed Hyperlink" xfId="59014" builtinId="9" hidden="1"/>
    <cellStyle name="Followed Hyperlink" xfId="59015" builtinId="9" hidden="1"/>
    <cellStyle name="Followed Hyperlink" xfId="59016" builtinId="9" hidden="1"/>
    <cellStyle name="Followed Hyperlink" xfId="59017" builtinId="9" hidden="1"/>
    <cellStyle name="Followed Hyperlink" xfId="59018" builtinId="9" hidden="1"/>
    <cellStyle name="Followed Hyperlink" xfId="59019" builtinId="9" hidden="1"/>
    <cellStyle name="Followed Hyperlink" xfId="59020" builtinId="9" hidden="1"/>
    <cellStyle name="Followed Hyperlink" xfId="59021" builtinId="9" hidden="1"/>
    <cellStyle name="Followed Hyperlink" xfId="59022" builtinId="9" hidden="1"/>
    <cellStyle name="Followed Hyperlink" xfId="59023" builtinId="9" hidden="1"/>
    <cellStyle name="Followed Hyperlink" xfId="59024" builtinId="9" hidden="1"/>
    <cellStyle name="Followed Hyperlink" xfId="59025" builtinId="9" hidden="1"/>
    <cellStyle name="Followed Hyperlink" xfId="59026" builtinId="9" hidden="1"/>
    <cellStyle name="Followed Hyperlink" xfId="59027" builtinId="9" hidden="1"/>
    <cellStyle name="Followed Hyperlink" xfId="59028" builtinId="9" hidden="1"/>
    <cellStyle name="Followed Hyperlink" xfId="59029" builtinId="9" hidden="1"/>
    <cellStyle name="Followed Hyperlink" xfId="59030" builtinId="9" hidden="1"/>
    <cellStyle name="Followed Hyperlink" xfId="59031" builtinId="9" hidden="1"/>
    <cellStyle name="Followed Hyperlink" xfId="59032" builtinId="9" hidden="1"/>
    <cellStyle name="Followed Hyperlink" xfId="59033" builtinId="9" hidden="1"/>
    <cellStyle name="Followed Hyperlink" xfId="59034" builtinId="9" hidden="1"/>
    <cellStyle name="Followed Hyperlink" xfId="59035" builtinId="9" hidden="1"/>
    <cellStyle name="Followed Hyperlink" xfId="59036" builtinId="9" hidden="1"/>
    <cellStyle name="Followed Hyperlink" xfId="59037" builtinId="9" hidden="1"/>
    <cellStyle name="Followed Hyperlink" xfId="59038" builtinId="9" hidden="1"/>
    <cellStyle name="Followed Hyperlink" xfId="59039" builtinId="9" hidden="1"/>
    <cellStyle name="Followed Hyperlink" xfId="59040" builtinId="9" hidden="1"/>
    <cellStyle name="Followed Hyperlink" xfId="59041" builtinId="9" hidden="1"/>
    <cellStyle name="Followed Hyperlink" xfId="59042" builtinId="9" hidden="1"/>
    <cellStyle name="Followed Hyperlink" xfId="59043" builtinId="9" hidden="1"/>
    <cellStyle name="Followed Hyperlink" xfId="59044" builtinId="9" hidden="1"/>
    <cellStyle name="Followed Hyperlink" xfId="59045" builtinId="9" hidden="1"/>
    <cellStyle name="Followed Hyperlink" xfId="59046" builtinId="9" hidden="1"/>
    <cellStyle name="Followed Hyperlink" xfId="59047" builtinId="9" hidden="1"/>
    <cellStyle name="Followed Hyperlink" xfId="59048" builtinId="9" hidden="1"/>
    <cellStyle name="Followed Hyperlink" xfId="59049" builtinId="9" hidden="1"/>
    <cellStyle name="Followed Hyperlink" xfId="59050" builtinId="9" hidden="1"/>
    <cellStyle name="Followed Hyperlink" xfId="59051" builtinId="9" hidden="1"/>
    <cellStyle name="Followed Hyperlink" xfId="59052" builtinId="9" hidden="1"/>
    <cellStyle name="Followed Hyperlink" xfId="59053" builtinId="9" hidden="1"/>
    <cellStyle name="Followed Hyperlink" xfId="59054" builtinId="9" hidden="1"/>
    <cellStyle name="Followed Hyperlink" xfId="59055" builtinId="9" hidden="1"/>
    <cellStyle name="Followed Hyperlink" xfId="59056" builtinId="9" hidden="1"/>
    <cellStyle name="Followed Hyperlink" xfId="59057" builtinId="9" hidden="1"/>
    <cellStyle name="Followed Hyperlink" xfId="59058" builtinId="9" hidden="1"/>
    <cellStyle name="Followed Hyperlink" xfId="59059" builtinId="9" hidden="1"/>
    <cellStyle name="Followed Hyperlink" xfId="59060" builtinId="9" hidden="1"/>
    <cellStyle name="Followed Hyperlink" xfId="59061" builtinId="9" hidden="1"/>
    <cellStyle name="Followed Hyperlink" xfId="59062" builtinId="9" hidden="1"/>
    <cellStyle name="Followed Hyperlink" xfId="59063" builtinId="9" hidden="1"/>
    <cellStyle name="Followed Hyperlink" xfId="59064" builtinId="9" hidden="1"/>
    <cellStyle name="Followed Hyperlink" xfId="59065" builtinId="9" hidden="1"/>
    <cellStyle name="Followed Hyperlink" xfId="59066" builtinId="9" hidden="1"/>
    <cellStyle name="Followed Hyperlink" xfId="59067" builtinId="9" hidden="1"/>
    <cellStyle name="Followed Hyperlink" xfId="59068" builtinId="9" hidden="1"/>
    <cellStyle name="Followed Hyperlink" xfId="59069" builtinId="9" hidden="1"/>
    <cellStyle name="Followed Hyperlink" xfId="59070" builtinId="9" hidden="1"/>
    <cellStyle name="Followed Hyperlink" xfId="59071" builtinId="9" hidden="1"/>
    <cellStyle name="Followed Hyperlink" xfId="59072" builtinId="9" hidden="1"/>
    <cellStyle name="Followed Hyperlink" xfId="59073" builtinId="9" hidden="1"/>
    <cellStyle name="Followed Hyperlink" xfId="59074" builtinId="9" hidden="1"/>
    <cellStyle name="Followed Hyperlink" xfId="59075" builtinId="9" hidden="1"/>
    <cellStyle name="Followed Hyperlink" xfId="59076" builtinId="9" hidden="1"/>
    <cellStyle name="Followed Hyperlink" xfId="59077" builtinId="9" hidden="1"/>
    <cellStyle name="Followed Hyperlink" xfId="59078" builtinId="9" hidden="1"/>
    <cellStyle name="Followed Hyperlink" xfId="59236" builtinId="9" hidden="1"/>
    <cellStyle name="Followed Hyperlink" xfId="59238" builtinId="9" hidden="1"/>
    <cellStyle name="Followed Hyperlink" xfId="59241" builtinId="9" hidden="1"/>
    <cellStyle name="Followed Hyperlink" xfId="59245" builtinId="9" hidden="1"/>
    <cellStyle name="Followed Hyperlink" xfId="59247" builtinId="9" hidden="1"/>
    <cellStyle name="Followed Hyperlink" xfId="59249" builtinId="9" hidden="1"/>
    <cellStyle name="Followed Hyperlink" xfId="59251" builtinId="9" hidden="1"/>
    <cellStyle name="Followed Hyperlink" xfId="59253" builtinId="9" hidden="1"/>
    <cellStyle name="Followed Hyperlink" xfId="59255" builtinId="9" hidden="1"/>
    <cellStyle name="Followed Hyperlink" xfId="59239" builtinId="9" hidden="1"/>
    <cellStyle name="Followed Hyperlink" xfId="59235" builtinId="9" hidden="1"/>
    <cellStyle name="Followed Hyperlink" xfId="59257" builtinId="9" hidden="1"/>
    <cellStyle name="Followed Hyperlink 2" xfId="751" hidden="1"/>
    <cellStyle name="Followed Hyperlink 2" xfId="750" hidden="1"/>
    <cellStyle name="Followed Hyperlink 2" xfId="749" hidden="1"/>
    <cellStyle name="Followed Hyperlink 2" xfId="748" hidden="1"/>
    <cellStyle name="Followed Hyperlink 2" xfId="752" hidden="1"/>
    <cellStyle name="Followed Hyperlink 2" xfId="758" hidden="1"/>
    <cellStyle name="Followed Hyperlink 2" xfId="757" hidden="1"/>
    <cellStyle name="Followed Hyperlink 2" xfId="755" hidden="1"/>
    <cellStyle name="Followed Hyperlink 2" xfId="753" hidden="1"/>
    <cellStyle name="Followed Hyperlink 2" xfId="777" hidden="1"/>
    <cellStyle name="Followed Hyperlink 2" xfId="773" hidden="1"/>
    <cellStyle name="Followed Hyperlink 2" xfId="769" hidden="1"/>
    <cellStyle name="Followed Hyperlink 2" xfId="765" hidden="1"/>
    <cellStyle name="Followed Hyperlink 2" xfId="761" hidden="1"/>
    <cellStyle name="Followed Hyperlink 2" xfId="673" hidden="1"/>
    <cellStyle name="Followed Hyperlink 2" xfId="780" hidden="1"/>
    <cellStyle name="Followed Hyperlink 2" xfId="776" hidden="1"/>
    <cellStyle name="Followed Hyperlink 2" xfId="772" hidden="1"/>
    <cellStyle name="Followed Hyperlink 2" xfId="768" hidden="1"/>
    <cellStyle name="Followed Hyperlink 2" xfId="764" hidden="1"/>
    <cellStyle name="Followed Hyperlink 2" xfId="760" hidden="1"/>
    <cellStyle name="Followed Hyperlink 2" xfId="779" hidden="1"/>
    <cellStyle name="Followed Hyperlink 2" xfId="775" hidden="1"/>
    <cellStyle name="Followed Hyperlink 2" xfId="771" hidden="1"/>
    <cellStyle name="Followed Hyperlink 2" xfId="767" hidden="1"/>
    <cellStyle name="Followed Hyperlink 2" xfId="763" hidden="1"/>
    <cellStyle name="Followed Hyperlink 2" xfId="778" hidden="1"/>
    <cellStyle name="Followed Hyperlink 2" xfId="774" hidden="1"/>
    <cellStyle name="Followed Hyperlink 2" xfId="770" hidden="1"/>
    <cellStyle name="Followed Hyperlink 2" xfId="766" hidden="1"/>
    <cellStyle name="Followed Hyperlink 2" xfId="762" hidden="1"/>
    <cellStyle name="Followed Hyperlink 2" xfId="759" hidden="1"/>
    <cellStyle name="Followed Hyperlink 2" xfId="784" hidden="1"/>
    <cellStyle name="Followed Hyperlink 2" xfId="785" hidden="1"/>
    <cellStyle name="Followed Hyperlink 2" xfId="786" hidden="1"/>
    <cellStyle name="Followed Hyperlink 2" xfId="787" hidden="1"/>
    <cellStyle name="Followed Hyperlink 2" xfId="788" hidden="1"/>
    <cellStyle name="Followed Hyperlink 2" xfId="789" hidden="1"/>
    <cellStyle name="Followed Hyperlink 2" xfId="790" hidden="1"/>
    <cellStyle name="Followed Hyperlink 2" xfId="791" hidden="1"/>
    <cellStyle name="Followed Hyperlink 2" xfId="792" hidden="1"/>
    <cellStyle name="Followed Hyperlink 2" xfId="793" hidden="1"/>
    <cellStyle name="Followed Hyperlink 2" xfId="794" hidden="1"/>
    <cellStyle name="Followed Hyperlink 2" xfId="795" hidden="1"/>
    <cellStyle name="Followed Hyperlink 2" xfId="796" hidden="1"/>
    <cellStyle name="Followed Hyperlink 2" xfId="797" hidden="1"/>
    <cellStyle name="Followed Hyperlink 2" xfId="798" hidden="1"/>
    <cellStyle name="Followed Hyperlink 2" xfId="799" hidden="1"/>
    <cellStyle name="Followed Hyperlink 2" xfId="800" hidden="1"/>
    <cellStyle name="Followed Hyperlink 2" xfId="801" hidden="1"/>
    <cellStyle name="Followed Hyperlink 2" xfId="802" hidden="1"/>
    <cellStyle name="Followed Hyperlink 2" xfId="803" hidden="1"/>
    <cellStyle name="Followed Hyperlink 2" xfId="804" hidden="1"/>
    <cellStyle name="Followed Hyperlink 2" xfId="805" hidden="1"/>
    <cellStyle name="Followed Hyperlink 2" xfId="806" hidden="1"/>
    <cellStyle name="Followed Hyperlink 2" xfId="807" hidden="1"/>
    <cellStyle name="Followed Hyperlink 2" xfId="808" hidden="1"/>
    <cellStyle name="Followed Hyperlink 2" xfId="809" hidden="1"/>
    <cellStyle name="Followed Hyperlink 2" xfId="811" hidden="1"/>
    <cellStyle name="Followed Hyperlink 2" xfId="812" hidden="1"/>
    <cellStyle name="Followed Hyperlink 2" xfId="813" hidden="1"/>
    <cellStyle name="Followed Hyperlink 2" xfId="814" hidden="1"/>
    <cellStyle name="Followed Hyperlink 2" xfId="815" hidden="1"/>
    <cellStyle name="Followed Hyperlink 2" xfId="816" hidden="1"/>
    <cellStyle name="Followed Hyperlink 2" xfId="817" hidden="1"/>
    <cellStyle name="Followed Hyperlink 2" xfId="818" hidden="1"/>
    <cellStyle name="Followed Hyperlink 2" xfId="819" hidden="1"/>
    <cellStyle name="Followed Hyperlink 2" xfId="820" hidden="1"/>
    <cellStyle name="Followed Hyperlink 2" xfId="821" hidden="1"/>
    <cellStyle name="Followed Hyperlink 2" xfId="822" hidden="1"/>
    <cellStyle name="Followed Hyperlink 2" xfId="823" hidden="1"/>
    <cellStyle name="Followed Hyperlink 2" xfId="824" hidden="1"/>
    <cellStyle name="Followed Hyperlink 2" xfId="862" hidden="1"/>
    <cellStyle name="Followed Hyperlink 2" xfId="863" hidden="1"/>
    <cellStyle name="Followed Hyperlink 2" xfId="864" hidden="1"/>
    <cellStyle name="Followed Hyperlink 2" xfId="865" hidden="1"/>
    <cellStyle name="Followed Hyperlink 2" xfId="860" hidden="1"/>
    <cellStyle name="Followed Hyperlink 2" xfId="756" hidden="1"/>
    <cellStyle name="Followed Hyperlink 2" xfId="833" hidden="1"/>
    <cellStyle name="Followed Hyperlink 2" xfId="831" hidden="1"/>
    <cellStyle name="Followed Hyperlink 2" xfId="810" hidden="1"/>
    <cellStyle name="Followed Hyperlink 2" xfId="828" hidden="1"/>
    <cellStyle name="Followed Hyperlink 2" xfId="827" hidden="1"/>
    <cellStyle name="Followed Hyperlink 2" xfId="826" hidden="1"/>
    <cellStyle name="Followed Hyperlink 2" xfId="825" hidden="1"/>
    <cellStyle name="Followed Hyperlink 2" xfId="829" hidden="1"/>
    <cellStyle name="Followed Hyperlink 2" xfId="836" hidden="1"/>
    <cellStyle name="Followed Hyperlink 2" xfId="834" hidden="1"/>
    <cellStyle name="Followed Hyperlink 2" xfId="832" hidden="1"/>
    <cellStyle name="Followed Hyperlink 2" xfId="830" hidden="1"/>
    <cellStyle name="Followed Hyperlink 2" xfId="855" hidden="1"/>
    <cellStyle name="Followed Hyperlink 2" xfId="851" hidden="1"/>
    <cellStyle name="Followed Hyperlink 2" xfId="847" hidden="1"/>
    <cellStyle name="Followed Hyperlink 2" xfId="843" hidden="1"/>
    <cellStyle name="Followed Hyperlink 2" xfId="839" hidden="1"/>
    <cellStyle name="Followed Hyperlink 2" xfId="674" hidden="1"/>
    <cellStyle name="Followed Hyperlink 2" xfId="858" hidden="1"/>
    <cellStyle name="Followed Hyperlink 2" xfId="854" hidden="1"/>
    <cellStyle name="Followed Hyperlink 2" xfId="850" hidden="1"/>
    <cellStyle name="Followed Hyperlink 2" xfId="846" hidden="1"/>
    <cellStyle name="Followed Hyperlink 2" xfId="842" hidden="1"/>
    <cellStyle name="Followed Hyperlink 2" xfId="838" hidden="1"/>
    <cellStyle name="Followed Hyperlink 2" xfId="857" hidden="1"/>
    <cellStyle name="Followed Hyperlink 2" xfId="853" hidden="1"/>
    <cellStyle name="Followed Hyperlink 2" xfId="849" hidden="1"/>
    <cellStyle name="Followed Hyperlink 2" xfId="845" hidden="1"/>
    <cellStyle name="Followed Hyperlink 2" xfId="841" hidden="1"/>
    <cellStyle name="Followed Hyperlink 2" xfId="856" hidden="1"/>
    <cellStyle name="Followed Hyperlink 2" xfId="852" hidden="1"/>
    <cellStyle name="Followed Hyperlink 2" xfId="848" hidden="1"/>
    <cellStyle name="Followed Hyperlink 2" xfId="844" hidden="1"/>
    <cellStyle name="Followed Hyperlink 2" xfId="840" hidden="1"/>
    <cellStyle name="Followed Hyperlink 2" xfId="837" hidden="1"/>
    <cellStyle name="Followed Hyperlink 2" xfId="866" hidden="1"/>
    <cellStyle name="Followed Hyperlink 2" xfId="867" hidden="1"/>
    <cellStyle name="Followed Hyperlink 2" xfId="868" hidden="1"/>
    <cellStyle name="Followed Hyperlink 2" xfId="869" hidden="1"/>
    <cellStyle name="Followed Hyperlink 2" xfId="870" hidden="1"/>
    <cellStyle name="Followed Hyperlink 2" xfId="871" hidden="1"/>
    <cellStyle name="Followed Hyperlink 2" xfId="872" hidden="1"/>
    <cellStyle name="Followed Hyperlink 2" xfId="873" hidden="1"/>
    <cellStyle name="Followed Hyperlink 2" xfId="874" hidden="1"/>
    <cellStyle name="Followed Hyperlink 2" xfId="875" hidden="1"/>
    <cellStyle name="Followed Hyperlink 2" xfId="876" hidden="1"/>
    <cellStyle name="Followed Hyperlink 2" xfId="877" hidden="1"/>
    <cellStyle name="Followed Hyperlink 2" xfId="878" hidden="1"/>
    <cellStyle name="Followed Hyperlink 2" xfId="879" hidden="1"/>
    <cellStyle name="Followed Hyperlink 2" xfId="880" hidden="1"/>
    <cellStyle name="Followed Hyperlink 2" xfId="881" hidden="1"/>
    <cellStyle name="Followed Hyperlink 2" xfId="882" hidden="1"/>
    <cellStyle name="Followed Hyperlink 2" xfId="883" hidden="1"/>
    <cellStyle name="Followed Hyperlink 2" xfId="884" hidden="1"/>
    <cellStyle name="Followed Hyperlink 2" xfId="885" hidden="1"/>
    <cellStyle name="Followed Hyperlink 2" xfId="886" hidden="1"/>
    <cellStyle name="Followed Hyperlink 2" xfId="887" hidden="1"/>
    <cellStyle name="Followed Hyperlink 2" xfId="888" hidden="1"/>
    <cellStyle name="Followed Hyperlink 2" xfId="889" hidden="1"/>
    <cellStyle name="Followed Hyperlink 2" xfId="890" hidden="1"/>
    <cellStyle name="Followed Hyperlink 2" xfId="891" hidden="1"/>
    <cellStyle name="Followed Hyperlink 2" xfId="892" hidden="1"/>
    <cellStyle name="Followed Hyperlink 2" xfId="893" hidden="1"/>
    <cellStyle name="Followed Hyperlink 2" xfId="894" hidden="1"/>
    <cellStyle name="Followed Hyperlink 2" xfId="895" hidden="1"/>
    <cellStyle name="Followed Hyperlink 2" xfId="896" hidden="1"/>
    <cellStyle name="Followed Hyperlink 2" xfId="897" hidden="1"/>
    <cellStyle name="Followed Hyperlink 2" xfId="898" hidden="1"/>
    <cellStyle name="Followed Hyperlink 2" xfId="899" hidden="1"/>
    <cellStyle name="Followed Hyperlink 2" xfId="900" hidden="1"/>
    <cellStyle name="Followed Hyperlink 2" xfId="903" hidden="1"/>
    <cellStyle name="Followed Hyperlink 2" xfId="904" hidden="1"/>
    <cellStyle name="Followed Hyperlink 2" xfId="905" hidden="1"/>
    <cellStyle name="Followed Hyperlink 2" xfId="906" hidden="1"/>
    <cellStyle name="Followed Hyperlink 2" xfId="907" hidden="1"/>
    <cellStyle name="Followed Hyperlink 2" xfId="908" hidden="1"/>
    <cellStyle name="Followed Hyperlink 2" xfId="909" hidden="1"/>
    <cellStyle name="Followed Hyperlink 2" xfId="910" hidden="1"/>
    <cellStyle name="Followed Hyperlink 2" xfId="911" hidden="1"/>
    <cellStyle name="Followed Hyperlink 2" xfId="912" hidden="1"/>
    <cellStyle name="Followed Hyperlink 2" xfId="2747" hidden="1"/>
    <cellStyle name="Followed Hyperlink 2" xfId="2746" hidden="1"/>
    <cellStyle name="Followed Hyperlink 2" xfId="2745" hidden="1"/>
    <cellStyle name="Followed Hyperlink 2" xfId="2744" hidden="1"/>
    <cellStyle name="Followed Hyperlink 2" xfId="2748" hidden="1"/>
    <cellStyle name="Followed Hyperlink 2" xfId="2754" hidden="1"/>
    <cellStyle name="Followed Hyperlink 2" xfId="2753" hidden="1"/>
    <cellStyle name="Followed Hyperlink 2" xfId="2751" hidden="1"/>
    <cellStyle name="Followed Hyperlink 2" xfId="2749" hidden="1"/>
    <cellStyle name="Followed Hyperlink 2" xfId="2773" hidden="1"/>
    <cellStyle name="Followed Hyperlink 2" xfId="2769" hidden="1"/>
    <cellStyle name="Followed Hyperlink 2" xfId="2765" hidden="1"/>
    <cellStyle name="Followed Hyperlink 2" xfId="2761" hidden="1"/>
    <cellStyle name="Followed Hyperlink 2" xfId="2757" hidden="1"/>
    <cellStyle name="Followed Hyperlink 2" xfId="2669" hidden="1"/>
    <cellStyle name="Followed Hyperlink 2" xfId="2776" hidden="1"/>
    <cellStyle name="Followed Hyperlink 2" xfId="2772" hidden="1"/>
    <cellStyle name="Followed Hyperlink 2" xfId="2768" hidden="1"/>
    <cellStyle name="Followed Hyperlink 2" xfId="2764" hidden="1"/>
    <cellStyle name="Followed Hyperlink 2" xfId="2760" hidden="1"/>
    <cellStyle name="Followed Hyperlink 2" xfId="2756" hidden="1"/>
    <cellStyle name="Followed Hyperlink 2" xfId="2775" hidden="1"/>
    <cellStyle name="Followed Hyperlink 2" xfId="2771" hidden="1"/>
    <cellStyle name="Followed Hyperlink 2" xfId="2767" hidden="1"/>
    <cellStyle name="Followed Hyperlink 2" xfId="2763" hidden="1"/>
    <cellStyle name="Followed Hyperlink 2" xfId="2759" hidden="1"/>
    <cellStyle name="Followed Hyperlink 2" xfId="2774" hidden="1"/>
    <cellStyle name="Followed Hyperlink 2" xfId="2770" hidden="1"/>
    <cellStyle name="Followed Hyperlink 2" xfId="2766" hidden="1"/>
    <cellStyle name="Followed Hyperlink 2" xfId="2762" hidden="1"/>
    <cellStyle name="Followed Hyperlink 2" xfId="2758" hidden="1"/>
    <cellStyle name="Followed Hyperlink 2" xfId="2755" hidden="1"/>
    <cellStyle name="Followed Hyperlink 2" xfId="2779" hidden="1"/>
    <cellStyle name="Followed Hyperlink 2" xfId="2780" hidden="1"/>
    <cellStyle name="Followed Hyperlink 2" xfId="2781" hidden="1"/>
    <cellStyle name="Followed Hyperlink 2" xfId="2782" hidden="1"/>
    <cellStyle name="Followed Hyperlink 2" xfId="2783" hidden="1"/>
    <cellStyle name="Followed Hyperlink 2" xfId="2784" hidden="1"/>
    <cellStyle name="Followed Hyperlink 2" xfId="2785" hidden="1"/>
    <cellStyle name="Followed Hyperlink 2" xfId="2786" hidden="1"/>
    <cellStyle name="Followed Hyperlink 2" xfId="2787" hidden="1"/>
    <cellStyle name="Followed Hyperlink 2" xfId="2788" hidden="1"/>
    <cellStyle name="Followed Hyperlink 2" xfId="2789" hidden="1"/>
    <cellStyle name="Followed Hyperlink 2" xfId="2790" hidden="1"/>
    <cellStyle name="Followed Hyperlink 2" xfId="2791" hidden="1"/>
    <cellStyle name="Followed Hyperlink 2" xfId="2792" hidden="1"/>
    <cellStyle name="Followed Hyperlink 2" xfId="2793" hidden="1"/>
    <cellStyle name="Followed Hyperlink 2" xfId="2794" hidden="1"/>
    <cellStyle name="Followed Hyperlink 2" xfId="2795" hidden="1"/>
    <cellStyle name="Followed Hyperlink 2" xfId="2796" hidden="1"/>
    <cellStyle name="Followed Hyperlink 2" xfId="2797" hidden="1"/>
    <cellStyle name="Followed Hyperlink 2" xfId="2798" hidden="1"/>
    <cellStyle name="Followed Hyperlink 2" xfId="2799" hidden="1"/>
    <cellStyle name="Followed Hyperlink 2" xfId="2800" hidden="1"/>
    <cellStyle name="Followed Hyperlink 2" xfId="2801" hidden="1"/>
    <cellStyle name="Followed Hyperlink 2" xfId="2802" hidden="1"/>
    <cellStyle name="Followed Hyperlink 2" xfId="2803" hidden="1"/>
    <cellStyle name="Followed Hyperlink 2" xfId="2804" hidden="1"/>
    <cellStyle name="Followed Hyperlink 2" xfId="2806" hidden="1"/>
    <cellStyle name="Followed Hyperlink 2" xfId="2807" hidden="1"/>
    <cellStyle name="Followed Hyperlink 2" xfId="2808" hidden="1"/>
    <cellStyle name="Followed Hyperlink 2" xfId="2809" hidden="1"/>
    <cellStyle name="Followed Hyperlink 2" xfId="2810" hidden="1"/>
    <cellStyle name="Followed Hyperlink 2" xfId="2811" hidden="1"/>
    <cellStyle name="Followed Hyperlink 2" xfId="2812" hidden="1"/>
    <cellStyle name="Followed Hyperlink 2" xfId="2813" hidden="1"/>
    <cellStyle name="Followed Hyperlink 2" xfId="2814" hidden="1"/>
    <cellStyle name="Followed Hyperlink 2" xfId="2815" hidden="1"/>
    <cellStyle name="Followed Hyperlink 2" xfId="2816" hidden="1"/>
    <cellStyle name="Followed Hyperlink 2" xfId="2817" hidden="1"/>
    <cellStyle name="Followed Hyperlink 2" xfId="2818" hidden="1"/>
    <cellStyle name="Followed Hyperlink 2" xfId="2819" hidden="1"/>
    <cellStyle name="Followed Hyperlink 2" xfId="2857" hidden="1"/>
    <cellStyle name="Followed Hyperlink 2" xfId="2858" hidden="1"/>
    <cellStyle name="Followed Hyperlink 2" xfId="2859" hidden="1"/>
    <cellStyle name="Followed Hyperlink 2" xfId="2860" hidden="1"/>
    <cellStyle name="Followed Hyperlink 2" xfId="2855" hidden="1"/>
    <cellStyle name="Followed Hyperlink 2" xfId="2752" hidden="1"/>
    <cellStyle name="Followed Hyperlink 2" xfId="2828" hidden="1"/>
    <cellStyle name="Followed Hyperlink 2" xfId="2826" hidden="1"/>
    <cellStyle name="Followed Hyperlink 2" xfId="2805" hidden="1"/>
    <cellStyle name="Followed Hyperlink 2" xfId="2823" hidden="1"/>
    <cellStyle name="Followed Hyperlink 2" xfId="2822" hidden="1"/>
    <cellStyle name="Followed Hyperlink 2" xfId="2821" hidden="1"/>
    <cellStyle name="Followed Hyperlink 2" xfId="2820" hidden="1"/>
    <cellStyle name="Followed Hyperlink 2" xfId="2824" hidden="1"/>
    <cellStyle name="Followed Hyperlink 2" xfId="2831" hidden="1"/>
    <cellStyle name="Followed Hyperlink 2" xfId="2829" hidden="1"/>
    <cellStyle name="Followed Hyperlink 2" xfId="2827" hidden="1"/>
    <cellStyle name="Followed Hyperlink 2" xfId="2825" hidden="1"/>
    <cellStyle name="Followed Hyperlink 2" xfId="2850" hidden="1"/>
    <cellStyle name="Followed Hyperlink 2" xfId="2846" hidden="1"/>
    <cellStyle name="Followed Hyperlink 2" xfId="2842" hidden="1"/>
    <cellStyle name="Followed Hyperlink 2" xfId="2838" hidden="1"/>
    <cellStyle name="Followed Hyperlink 2" xfId="2834" hidden="1"/>
    <cellStyle name="Followed Hyperlink 2" xfId="2670" hidden="1"/>
    <cellStyle name="Followed Hyperlink 2" xfId="2853" hidden="1"/>
    <cellStyle name="Followed Hyperlink 2" xfId="2849" hidden="1"/>
    <cellStyle name="Followed Hyperlink 2" xfId="2845" hidden="1"/>
    <cellStyle name="Followed Hyperlink 2" xfId="2841" hidden="1"/>
    <cellStyle name="Followed Hyperlink 2" xfId="2837" hidden="1"/>
    <cellStyle name="Followed Hyperlink 2" xfId="2833" hidden="1"/>
    <cellStyle name="Followed Hyperlink 2" xfId="2852" hidden="1"/>
    <cellStyle name="Followed Hyperlink 2" xfId="2848" hidden="1"/>
    <cellStyle name="Followed Hyperlink 2" xfId="2844" hidden="1"/>
    <cellStyle name="Followed Hyperlink 2" xfId="2840" hidden="1"/>
    <cellStyle name="Followed Hyperlink 2" xfId="2836" hidden="1"/>
    <cellStyle name="Followed Hyperlink 2" xfId="2851" hidden="1"/>
    <cellStyle name="Followed Hyperlink 2" xfId="2847" hidden="1"/>
    <cellStyle name="Followed Hyperlink 2" xfId="2843" hidden="1"/>
    <cellStyle name="Followed Hyperlink 2" xfId="2839" hidden="1"/>
    <cellStyle name="Followed Hyperlink 2" xfId="2835" hidden="1"/>
    <cellStyle name="Followed Hyperlink 2" xfId="2832" hidden="1"/>
    <cellStyle name="Followed Hyperlink 2" xfId="2861" hidden="1"/>
    <cellStyle name="Followed Hyperlink 2" xfId="2862" hidden="1"/>
    <cellStyle name="Followed Hyperlink 2" xfId="2863" hidden="1"/>
    <cellStyle name="Followed Hyperlink 2" xfId="2864" hidden="1"/>
    <cellStyle name="Followed Hyperlink 2" xfId="2865" hidden="1"/>
    <cellStyle name="Followed Hyperlink 2" xfId="2866" hidden="1"/>
    <cellStyle name="Followed Hyperlink 2" xfId="2867" hidden="1"/>
    <cellStyle name="Followed Hyperlink 2" xfId="2868" hidden="1"/>
    <cellStyle name="Followed Hyperlink 2" xfId="2869" hidden="1"/>
    <cellStyle name="Followed Hyperlink 2" xfId="2870" hidden="1"/>
    <cellStyle name="Followed Hyperlink 2" xfId="2871" hidden="1"/>
    <cellStyle name="Followed Hyperlink 2" xfId="2872" hidden="1"/>
    <cellStyle name="Followed Hyperlink 2" xfId="2873" hidden="1"/>
    <cellStyle name="Followed Hyperlink 2" xfId="2874" hidden="1"/>
    <cellStyle name="Followed Hyperlink 2" xfId="2875" hidden="1"/>
    <cellStyle name="Followed Hyperlink 2" xfId="2876" hidden="1"/>
    <cellStyle name="Followed Hyperlink 2" xfId="2877" hidden="1"/>
    <cellStyle name="Followed Hyperlink 2" xfId="2878" hidden="1"/>
    <cellStyle name="Followed Hyperlink 2" xfId="2879" hidden="1"/>
    <cellStyle name="Followed Hyperlink 2" xfId="2880" hidden="1"/>
    <cellStyle name="Followed Hyperlink 2" xfId="2881" hidden="1"/>
    <cellStyle name="Followed Hyperlink 2" xfId="2882" hidden="1"/>
    <cellStyle name="Followed Hyperlink 2" xfId="2883" hidden="1"/>
    <cellStyle name="Followed Hyperlink 2" xfId="2884" hidden="1"/>
    <cellStyle name="Followed Hyperlink 2" xfId="2885" hidden="1"/>
    <cellStyle name="Followed Hyperlink 2" xfId="2886" hidden="1"/>
    <cellStyle name="Followed Hyperlink 2" xfId="2887" hidden="1"/>
    <cellStyle name="Followed Hyperlink 2" xfId="2888" hidden="1"/>
    <cellStyle name="Followed Hyperlink 2" xfId="2889" hidden="1"/>
    <cellStyle name="Followed Hyperlink 2" xfId="2890" hidden="1"/>
    <cellStyle name="Followed Hyperlink 2" xfId="2891" hidden="1"/>
    <cellStyle name="Followed Hyperlink 2" xfId="2892" hidden="1"/>
    <cellStyle name="Followed Hyperlink 2" xfId="2893" hidden="1"/>
    <cellStyle name="Followed Hyperlink 2" xfId="2894" hidden="1"/>
    <cellStyle name="Followed Hyperlink 2" xfId="2895" hidden="1"/>
    <cellStyle name="Followed Hyperlink 2" xfId="2898" hidden="1"/>
    <cellStyle name="Followed Hyperlink 2" xfId="2899" hidden="1"/>
    <cellStyle name="Followed Hyperlink 2" xfId="2900" hidden="1"/>
    <cellStyle name="Followed Hyperlink 2" xfId="2901" hidden="1"/>
    <cellStyle name="Followed Hyperlink 2" xfId="2902" hidden="1"/>
    <cellStyle name="Followed Hyperlink 2" xfId="2903" hidden="1"/>
    <cellStyle name="Followed Hyperlink 2" xfId="2904" hidden="1"/>
    <cellStyle name="Followed Hyperlink 2" xfId="2905" hidden="1"/>
    <cellStyle name="Followed Hyperlink 2" xfId="2906" hidden="1"/>
    <cellStyle name="Followed Hyperlink 2" xfId="2907" hidden="1"/>
    <cellStyle name="Followed Hyperlink 2" xfId="3583" hidden="1"/>
    <cellStyle name="Followed Hyperlink 2" xfId="3582" hidden="1"/>
    <cellStyle name="Followed Hyperlink 2" xfId="3581" hidden="1"/>
    <cellStyle name="Followed Hyperlink 2" xfId="3580" hidden="1"/>
    <cellStyle name="Followed Hyperlink 2" xfId="3584" hidden="1"/>
    <cellStyle name="Followed Hyperlink 2" xfId="3590" hidden="1"/>
    <cellStyle name="Followed Hyperlink 2" xfId="3589" hidden="1"/>
    <cellStyle name="Followed Hyperlink 2" xfId="3587" hidden="1"/>
    <cellStyle name="Followed Hyperlink 2" xfId="3585" hidden="1"/>
    <cellStyle name="Followed Hyperlink 2" xfId="3609" hidden="1"/>
    <cellStyle name="Followed Hyperlink 2" xfId="3605" hidden="1"/>
    <cellStyle name="Followed Hyperlink 2" xfId="3601" hidden="1"/>
    <cellStyle name="Followed Hyperlink 2" xfId="3597" hidden="1"/>
    <cellStyle name="Followed Hyperlink 2" xfId="3593" hidden="1"/>
    <cellStyle name="Followed Hyperlink 2" xfId="3505" hidden="1"/>
    <cellStyle name="Followed Hyperlink 2" xfId="3612" hidden="1"/>
    <cellStyle name="Followed Hyperlink 2" xfId="3608" hidden="1"/>
    <cellStyle name="Followed Hyperlink 2" xfId="3604" hidden="1"/>
    <cellStyle name="Followed Hyperlink 2" xfId="3600" hidden="1"/>
    <cellStyle name="Followed Hyperlink 2" xfId="3596" hidden="1"/>
    <cellStyle name="Followed Hyperlink 2" xfId="3592" hidden="1"/>
    <cellStyle name="Followed Hyperlink 2" xfId="3611" hidden="1"/>
    <cellStyle name="Followed Hyperlink 2" xfId="3607" hidden="1"/>
    <cellStyle name="Followed Hyperlink 2" xfId="3603" hidden="1"/>
    <cellStyle name="Followed Hyperlink 2" xfId="3599" hidden="1"/>
    <cellStyle name="Followed Hyperlink 2" xfId="3595" hidden="1"/>
    <cellStyle name="Followed Hyperlink 2" xfId="3610" hidden="1"/>
    <cellStyle name="Followed Hyperlink 2" xfId="3606" hidden="1"/>
    <cellStyle name="Followed Hyperlink 2" xfId="3602" hidden="1"/>
    <cellStyle name="Followed Hyperlink 2" xfId="3598" hidden="1"/>
    <cellStyle name="Followed Hyperlink 2" xfId="3594" hidden="1"/>
    <cellStyle name="Followed Hyperlink 2" xfId="3591" hidden="1"/>
    <cellStyle name="Followed Hyperlink 2" xfId="3615" hidden="1"/>
    <cellStyle name="Followed Hyperlink 2" xfId="3616" hidden="1"/>
    <cellStyle name="Followed Hyperlink 2" xfId="3617" hidden="1"/>
    <cellStyle name="Followed Hyperlink 2" xfId="3618" hidden="1"/>
    <cellStyle name="Followed Hyperlink 2" xfId="3619" hidden="1"/>
    <cellStyle name="Followed Hyperlink 2" xfId="3620" hidden="1"/>
    <cellStyle name="Followed Hyperlink 2" xfId="3621" hidden="1"/>
    <cellStyle name="Followed Hyperlink 2" xfId="3622" hidden="1"/>
    <cellStyle name="Followed Hyperlink 2" xfId="3623" hidden="1"/>
    <cellStyle name="Followed Hyperlink 2" xfId="3624" hidden="1"/>
    <cellStyle name="Followed Hyperlink 2" xfId="3625" hidden="1"/>
    <cellStyle name="Followed Hyperlink 2" xfId="3626" hidden="1"/>
    <cellStyle name="Followed Hyperlink 2" xfId="3627" hidden="1"/>
    <cellStyle name="Followed Hyperlink 2" xfId="3628" hidden="1"/>
    <cellStyle name="Followed Hyperlink 2" xfId="3629" hidden="1"/>
    <cellStyle name="Followed Hyperlink 2" xfId="3630" hidden="1"/>
    <cellStyle name="Followed Hyperlink 2" xfId="3631" hidden="1"/>
    <cellStyle name="Followed Hyperlink 2" xfId="3632" hidden="1"/>
    <cellStyle name="Followed Hyperlink 2" xfId="3633" hidden="1"/>
    <cellStyle name="Followed Hyperlink 2" xfId="3634" hidden="1"/>
    <cellStyle name="Followed Hyperlink 2" xfId="3635" hidden="1"/>
    <cellStyle name="Followed Hyperlink 2" xfId="3636" hidden="1"/>
    <cellStyle name="Followed Hyperlink 2" xfId="3637" hidden="1"/>
    <cellStyle name="Followed Hyperlink 2" xfId="3638" hidden="1"/>
    <cellStyle name="Followed Hyperlink 2" xfId="3639" hidden="1"/>
    <cellStyle name="Followed Hyperlink 2" xfId="3640" hidden="1"/>
    <cellStyle name="Followed Hyperlink 2" xfId="3642" hidden="1"/>
    <cellStyle name="Followed Hyperlink 2" xfId="3643" hidden="1"/>
    <cellStyle name="Followed Hyperlink 2" xfId="3644" hidden="1"/>
    <cellStyle name="Followed Hyperlink 2" xfId="3645" hidden="1"/>
    <cellStyle name="Followed Hyperlink 2" xfId="3646" hidden="1"/>
    <cellStyle name="Followed Hyperlink 2" xfId="3647" hidden="1"/>
    <cellStyle name="Followed Hyperlink 2" xfId="3648" hidden="1"/>
    <cellStyle name="Followed Hyperlink 2" xfId="3649" hidden="1"/>
    <cellStyle name="Followed Hyperlink 2" xfId="3650" hidden="1"/>
    <cellStyle name="Followed Hyperlink 2" xfId="3651" hidden="1"/>
    <cellStyle name="Followed Hyperlink 2" xfId="3652" hidden="1"/>
    <cellStyle name="Followed Hyperlink 2" xfId="3653" hidden="1"/>
    <cellStyle name="Followed Hyperlink 2" xfId="3654" hidden="1"/>
    <cellStyle name="Followed Hyperlink 2" xfId="3655" hidden="1"/>
    <cellStyle name="Followed Hyperlink 2" xfId="3692" hidden="1"/>
    <cellStyle name="Followed Hyperlink 2" xfId="3693" hidden="1"/>
    <cellStyle name="Followed Hyperlink 2" xfId="3694" hidden="1"/>
    <cellStyle name="Followed Hyperlink 2" xfId="3695" hidden="1"/>
    <cellStyle name="Followed Hyperlink 2" xfId="3690" hidden="1"/>
    <cellStyle name="Followed Hyperlink 2" xfId="3588" hidden="1"/>
    <cellStyle name="Followed Hyperlink 2" xfId="3664" hidden="1"/>
    <cellStyle name="Followed Hyperlink 2" xfId="3662" hidden="1"/>
    <cellStyle name="Followed Hyperlink 2" xfId="3641" hidden="1"/>
    <cellStyle name="Followed Hyperlink 2" xfId="3659" hidden="1"/>
    <cellStyle name="Followed Hyperlink 2" xfId="3658" hidden="1"/>
    <cellStyle name="Followed Hyperlink 2" xfId="3657" hidden="1"/>
    <cellStyle name="Followed Hyperlink 2" xfId="3656" hidden="1"/>
    <cellStyle name="Followed Hyperlink 2" xfId="3660" hidden="1"/>
    <cellStyle name="Followed Hyperlink 2" xfId="3666" hidden="1"/>
    <cellStyle name="Followed Hyperlink 2" xfId="3665" hidden="1"/>
    <cellStyle name="Followed Hyperlink 2" xfId="3663" hidden="1"/>
    <cellStyle name="Followed Hyperlink 2" xfId="3661" hidden="1"/>
    <cellStyle name="Followed Hyperlink 2" xfId="3685" hidden="1"/>
    <cellStyle name="Followed Hyperlink 2" xfId="3681" hidden="1"/>
    <cellStyle name="Followed Hyperlink 2" xfId="3677" hidden="1"/>
    <cellStyle name="Followed Hyperlink 2" xfId="3673" hidden="1"/>
    <cellStyle name="Followed Hyperlink 2" xfId="3669" hidden="1"/>
    <cellStyle name="Followed Hyperlink 2" xfId="3506" hidden="1"/>
    <cellStyle name="Followed Hyperlink 2" xfId="3688" hidden="1"/>
    <cellStyle name="Followed Hyperlink 2" xfId="3684" hidden="1"/>
    <cellStyle name="Followed Hyperlink 2" xfId="3680" hidden="1"/>
    <cellStyle name="Followed Hyperlink 2" xfId="3676" hidden="1"/>
    <cellStyle name="Followed Hyperlink 2" xfId="3672" hidden="1"/>
    <cellStyle name="Followed Hyperlink 2" xfId="3668" hidden="1"/>
    <cellStyle name="Followed Hyperlink 2" xfId="3687" hidden="1"/>
    <cellStyle name="Followed Hyperlink 2" xfId="3683" hidden="1"/>
    <cellStyle name="Followed Hyperlink 2" xfId="3679" hidden="1"/>
    <cellStyle name="Followed Hyperlink 2" xfId="3675" hidden="1"/>
    <cellStyle name="Followed Hyperlink 2" xfId="3671" hidden="1"/>
    <cellStyle name="Followed Hyperlink 2" xfId="3686" hidden="1"/>
    <cellStyle name="Followed Hyperlink 2" xfId="3682" hidden="1"/>
    <cellStyle name="Followed Hyperlink 2" xfId="3678" hidden="1"/>
    <cellStyle name="Followed Hyperlink 2" xfId="3674" hidden="1"/>
    <cellStyle name="Followed Hyperlink 2" xfId="3670" hidden="1"/>
    <cellStyle name="Followed Hyperlink 2" xfId="3667" hidden="1"/>
    <cellStyle name="Followed Hyperlink 2" xfId="3696" hidden="1"/>
    <cellStyle name="Followed Hyperlink 2" xfId="3697" hidden="1"/>
    <cellStyle name="Followed Hyperlink 2" xfId="3698" hidden="1"/>
    <cellStyle name="Followed Hyperlink 2" xfId="3699" hidden="1"/>
    <cellStyle name="Followed Hyperlink 2" xfId="3700" hidden="1"/>
    <cellStyle name="Followed Hyperlink 2" xfId="3701" hidden="1"/>
    <cellStyle name="Followed Hyperlink 2" xfId="3702" hidden="1"/>
    <cellStyle name="Followed Hyperlink 2" xfId="3703" hidden="1"/>
    <cellStyle name="Followed Hyperlink 2" xfId="3704" hidden="1"/>
    <cellStyle name="Followed Hyperlink 2" xfId="3705" hidden="1"/>
    <cellStyle name="Followed Hyperlink 2" xfId="3706" hidden="1"/>
    <cellStyle name="Followed Hyperlink 2" xfId="3707" hidden="1"/>
    <cellStyle name="Followed Hyperlink 2" xfId="3708" hidden="1"/>
    <cellStyle name="Followed Hyperlink 2" xfId="3709" hidden="1"/>
    <cellStyle name="Followed Hyperlink 2" xfId="3710" hidden="1"/>
    <cellStyle name="Followed Hyperlink 2" xfId="3711" hidden="1"/>
    <cellStyle name="Followed Hyperlink 2" xfId="3712" hidden="1"/>
    <cellStyle name="Followed Hyperlink 2" xfId="3713" hidden="1"/>
    <cellStyle name="Followed Hyperlink 2" xfId="3714" hidden="1"/>
    <cellStyle name="Followed Hyperlink 2" xfId="3715" hidden="1"/>
    <cellStyle name="Followed Hyperlink 2" xfId="3716" hidden="1"/>
    <cellStyle name="Followed Hyperlink 2" xfId="3717" hidden="1"/>
    <cellStyle name="Followed Hyperlink 2" xfId="3718" hidden="1"/>
    <cellStyle name="Followed Hyperlink 2" xfId="3719" hidden="1"/>
    <cellStyle name="Followed Hyperlink 2" xfId="3720" hidden="1"/>
    <cellStyle name="Followed Hyperlink 2" xfId="3721" hidden="1"/>
    <cellStyle name="Followed Hyperlink 2" xfId="3722" hidden="1"/>
    <cellStyle name="Followed Hyperlink 2" xfId="3723" hidden="1"/>
    <cellStyle name="Followed Hyperlink 2" xfId="3724" hidden="1"/>
    <cellStyle name="Followed Hyperlink 2" xfId="3725" hidden="1"/>
    <cellStyle name="Followed Hyperlink 2" xfId="3726" hidden="1"/>
    <cellStyle name="Followed Hyperlink 2" xfId="3727" hidden="1"/>
    <cellStyle name="Followed Hyperlink 2" xfId="3728" hidden="1"/>
    <cellStyle name="Followed Hyperlink 2" xfId="3729" hidden="1"/>
    <cellStyle name="Followed Hyperlink 2" xfId="3730" hidden="1"/>
    <cellStyle name="Followed Hyperlink 2" xfId="3732" hidden="1"/>
    <cellStyle name="Followed Hyperlink 2" xfId="3733" hidden="1"/>
    <cellStyle name="Followed Hyperlink 2" xfId="3734" hidden="1"/>
    <cellStyle name="Followed Hyperlink 2" xfId="3735" hidden="1"/>
    <cellStyle name="Followed Hyperlink 2" xfId="3736" hidden="1"/>
    <cellStyle name="Followed Hyperlink 2" xfId="3737" hidden="1"/>
    <cellStyle name="Followed Hyperlink 2" xfId="3738" hidden="1"/>
    <cellStyle name="Followed Hyperlink 2" xfId="3739" hidden="1"/>
    <cellStyle name="Followed Hyperlink 2" xfId="3740" hidden="1"/>
    <cellStyle name="Followed Hyperlink 2" xfId="3741" hidden="1"/>
    <cellStyle name="Followed Hyperlink 2" xfId="4411" hidden="1"/>
    <cellStyle name="Followed Hyperlink 2" xfId="4410" hidden="1"/>
    <cellStyle name="Followed Hyperlink 2" xfId="4409" hidden="1"/>
    <cellStyle name="Followed Hyperlink 2" xfId="4408" hidden="1"/>
    <cellStyle name="Followed Hyperlink 2" xfId="4412" hidden="1"/>
    <cellStyle name="Followed Hyperlink 2" xfId="4418" hidden="1"/>
    <cellStyle name="Followed Hyperlink 2" xfId="4417" hidden="1"/>
    <cellStyle name="Followed Hyperlink 2" xfId="4415" hidden="1"/>
    <cellStyle name="Followed Hyperlink 2" xfId="4413" hidden="1"/>
    <cellStyle name="Followed Hyperlink 2" xfId="4437" hidden="1"/>
    <cellStyle name="Followed Hyperlink 2" xfId="4433" hidden="1"/>
    <cellStyle name="Followed Hyperlink 2" xfId="4429" hidden="1"/>
    <cellStyle name="Followed Hyperlink 2" xfId="4425" hidden="1"/>
    <cellStyle name="Followed Hyperlink 2" xfId="4421" hidden="1"/>
    <cellStyle name="Followed Hyperlink 2" xfId="4333" hidden="1"/>
    <cellStyle name="Followed Hyperlink 2" xfId="4440" hidden="1"/>
    <cellStyle name="Followed Hyperlink 2" xfId="4436" hidden="1"/>
    <cellStyle name="Followed Hyperlink 2" xfId="4432" hidden="1"/>
    <cellStyle name="Followed Hyperlink 2" xfId="4428" hidden="1"/>
    <cellStyle name="Followed Hyperlink 2" xfId="4424" hidden="1"/>
    <cellStyle name="Followed Hyperlink 2" xfId="4420" hidden="1"/>
    <cellStyle name="Followed Hyperlink 2" xfId="4439" hidden="1"/>
    <cellStyle name="Followed Hyperlink 2" xfId="4435" hidden="1"/>
    <cellStyle name="Followed Hyperlink 2" xfId="4431" hidden="1"/>
    <cellStyle name="Followed Hyperlink 2" xfId="4427" hidden="1"/>
    <cellStyle name="Followed Hyperlink 2" xfId="4423" hidden="1"/>
    <cellStyle name="Followed Hyperlink 2" xfId="4438" hidden="1"/>
    <cellStyle name="Followed Hyperlink 2" xfId="4434" hidden="1"/>
    <cellStyle name="Followed Hyperlink 2" xfId="4430" hidden="1"/>
    <cellStyle name="Followed Hyperlink 2" xfId="4426" hidden="1"/>
    <cellStyle name="Followed Hyperlink 2" xfId="4422" hidden="1"/>
    <cellStyle name="Followed Hyperlink 2" xfId="4419" hidden="1"/>
    <cellStyle name="Followed Hyperlink 2" xfId="4442" hidden="1"/>
    <cellStyle name="Followed Hyperlink 2" xfId="4443" hidden="1"/>
    <cellStyle name="Followed Hyperlink 2" xfId="4444" hidden="1"/>
    <cellStyle name="Followed Hyperlink 2" xfId="4445" hidden="1"/>
    <cellStyle name="Followed Hyperlink 2" xfId="4446" hidden="1"/>
    <cellStyle name="Followed Hyperlink 2" xfId="4447" hidden="1"/>
    <cellStyle name="Followed Hyperlink 2" xfId="4448" hidden="1"/>
    <cellStyle name="Followed Hyperlink 2" xfId="4449" hidden="1"/>
    <cellStyle name="Followed Hyperlink 2" xfId="4450" hidden="1"/>
    <cellStyle name="Followed Hyperlink 2" xfId="4451" hidden="1"/>
    <cellStyle name="Followed Hyperlink 2" xfId="4452" hidden="1"/>
    <cellStyle name="Followed Hyperlink 2" xfId="4453" hidden="1"/>
    <cellStyle name="Followed Hyperlink 2" xfId="4454" hidden="1"/>
    <cellStyle name="Followed Hyperlink 2" xfId="4455" hidden="1"/>
    <cellStyle name="Followed Hyperlink 2" xfId="4456" hidden="1"/>
    <cellStyle name="Followed Hyperlink 2" xfId="4457" hidden="1"/>
    <cellStyle name="Followed Hyperlink 2" xfId="4458" hidden="1"/>
    <cellStyle name="Followed Hyperlink 2" xfId="4459" hidden="1"/>
    <cellStyle name="Followed Hyperlink 2" xfId="4460" hidden="1"/>
    <cellStyle name="Followed Hyperlink 2" xfId="4461" hidden="1"/>
    <cellStyle name="Followed Hyperlink 2" xfId="4462" hidden="1"/>
    <cellStyle name="Followed Hyperlink 2" xfId="4463" hidden="1"/>
    <cellStyle name="Followed Hyperlink 2" xfId="4464" hidden="1"/>
    <cellStyle name="Followed Hyperlink 2" xfId="4465" hidden="1"/>
    <cellStyle name="Followed Hyperlink 2" xfId="4466" hidden="1"/>
    <cellStyle name="Followed Hyperlink 2" xfId="4467" hidden="1"/>
    <cellStyle name="Followed Hyperlink 2" xfId="4469" hidden="1"/>
    <cellStyle name="Followed Hyperlink 2" xfId="4470" hidden="1"/>
    <cellStyle name="Followed Hyperlink 2" xfId="4471" hidden="1"/>
    <cellStyle name="Followed Hyperlink 2" xfId="4472" hidden="1"/>
    <cellStyle name="Followed Hyperlink 2" xfId="4473" hidden="1"/>
    <cellStyle name="Followed Hyperlink 2" xfId="4474" hidden="1"/>
    <cellStyle name="Followed Hyperlink 2" xfId="4475" hidden="1"/>
    <cellStyle name="Followed Hyperlink 2" xfId="4476" hidden="1"/>
    <cellStyle name="Followed Hyperlink 2" xfId="4477" hidden="1"/>
    <cellStyle name="Followed Hyperlink 2" xfId="4478" hidden="1"/>
    <cellStyle name="Followed Hyperlink 2" xfId="4479" hidden="1"/>
    <cellStyle name="Followed Hyperlink 2" xfId="4480" hidden="1"/>
    <cellStyle name="Followed Hyperlink 2" xfId="4481" hidden="1"/>
    <cellStyle name="Followed Hyperlink 2" xfId="4482" hidden="1"/>
    <cellStyle name="Followed Hyperlink 2" xfId="4519" hidden="1"/>
    <cellStyle name="Followed Hyperlink 2" xfId="4520" hidden="1"/>
    <cellStyle name="Followed Hyperlink 2" xfId="4521" hidden="1"/>
    <cellStyle name="Followed Hyperlink 2" xfId="4522" hidden="1"/>
    <cellStyle name="Followed Hyperlink 2" xfId="4517" hidden="1"/>
    <cellStyle name="Followed Hyperlink 2" xfId="4416" hidden="1"/>
    <cellStyle name="Followed Hyperlink 2" xfId="4491" hidden="1"/>
    <cellStyle name="Followed Hyperlink 2" xfId="4489" hidden="1"/>
    <cellStyle name="Followed Hyperlink 2" xfId="4468" hidden="1"/>
    <cellStyle name="Followed Hyperlink 2" xfId="4486" hidden="1"/>
    <cellStyle name="Followed Hyperlink 2" xfId="4485" hidden="1"/>
    <cellStyle name="Followed Hyperlink 2" xfId="4484" hidden="1"/>
    <cellStyle name="Followed Hyperlink 2" xfId="4483" hidden="1"/>
    <cellStyle name="Followed Hyperlink 2" xfId="4487" hidden="1"/>
    <cellStyle name="Followed Hyperlink 2" xfId="4493" hidden="1"/>
    <cellStyle name="Followed Hyperlink 2" xfId="4492" hidden="1"/>
    <cellStyle name="Followed Hyperlink 2" xfId="4490" hidden="1"/>
    <cellStyle name="Followed Hyperlink 2" xfId="4488" hidden="1"/>
    <cellStyle name="Followed Hyperlink 2" xfId="4512" hidden="1"/>
    <cellStyle name="Followed Hyperlink 2" xfId="4508" hidden="1"/>
    <cellStyle name="Followed Hyperlink 2" xfId="4504" hidden="1"/>
    <cellStyle name="Followed Hyperlink 2" xfId="4500" hidden="1"/>
    <cellStyle name="Followed Hyperlink 2" xfId="4496" hidden="1"/>
    <cellStyle name="Followed Hyperlink 2" xfId="4334" hidden="1"/>
    <cellStyle name="Followed Hyperlink 2" xfId="4515" hidden="1"/>
    <cellStyle name="Followed Hyperlink 2" xfId="4511" hidden="1"/>
    <cellStyle name="Followed Hyperlink 2" xfId="4507" hidden="1"/>
    <cellStyle name="Followed Hyperlink 2" xfId="4503" hidden="1"/>
    <cellStyle name="Followed Hyperlink 2" xfId="4499" hidden="1"/>
    <cellStyle name="Followed Hyperlink 2" xfId="4495" hidden="1"/>
    <cellStyle name="Followed Hyperlink 2" xfId="4514" hidden="1"/>
    <cellStyle name="Followed Hyperlink 2" xfId="4510" hidden="1"/>
    <cellStyle name="Followed Hyperlink 2" xfId="4506" hidden="1"/>
    <cellStyle name="Followed Hyperlink 2" xfId="4502" hidden="1"/>
    <cellStyle name="Followed Hyperlink 2" xfId="4498" hidden="1"/>
    <cellStyle name="Followed Hyperlink 2" xfId="4513" hidden="1"/>
    <cellStyle name="Followed Hyperlink 2" xfId="4509" hidden="1"/>
    <cellStyle name="Followed Hyperlink 2" xfId="4505" hidden="1"/>
    <cellStyle name="Followed Hyperlink 2" xfId="4501" hidden="1"/>
    <cellStyle name="Followed Hyperlink 2" xfId="4497" hidden="1"/>
    <cellStyle name="Followed Hyperlink 2" xfId="4494" hidden="1"/>
    <cellStyle name="Followed Hyperlink 2" xfId="4523" hidden="1"/>
    <cellStyle name="Followed Hyperlink 2" xfId="4524" hidden="1"/>
    <cellStyle name="Followed Hyperlink 2" xfId="4525" hidden="1"/>
    <cellStyle name="Followed Hyperlink 2" xfId="4526" hidden="1"/>
    <cellStyle name="Followed Hyperlink 2" xfId="4527" hidden="1"/>
    <cellStyle name="Followed Hyperlink 2" xfId="4528" hidden="1"/>
    <cellStyle name="Followed Hyperlink 2" xfId="4529" hidden="1"/>
    <cellStyle name="Followed Hyperlink 2" xfId="4530" hidden="1"/>
    <cellStyle name="Followed Hyperlink 2" xfId="4531" hidden="1"/>
    <cellStyle name="Followed Hyperlink 2" xfId="4532" hidden="1"/>
    <cellStyle name="Followed Hyperlink 2" xfId="4533" hidden="1"/>
    <cellStyle name="Followed Hyperlink 2" xfId="4534" hidden="1"/>
    <cellStyle name="Followed Hyperlink 2" xfId="4535" hidden="1"/>
    <cellStyle name="Followed Hyperlink 2" xfId="4536" hidden="1"/>
    <cellStyle name="Followed Hyperlink 2" xfId="4537" hidden="1"/>
    <cellStyle name="Followed Hyperlink 2" xfId="4538" hidden="1"/>
    <cellStyle name="Followed Hyperlink 2" xfId="4539" hidden="1"/>
    <cellStyle name="Followed Hyperlink 2" xfId="4540" hidden="1"/>
    <cellStyle name="Followed Hyperlink 2" xfId="4541" hidden="1"/>
    <cellStyle name="Followed Hyperlink 2" xfId="4542" hidden="1"/>
    <cellStyle name="Followed Hyperlink 2" xfId="4543" hidden="1"/>
    <cellStyle name="Followed Hyperlink 2" xfId="4544" hidden="1"/>
    <cellStyle name="Followed Hyperlink 2" xfId="4545" hidden="1"/>
    <cellStyle name="Followed Hyperlink 2" xfId="4546" hidden="1"/>
    <cellStyle name="Followed Hyperlink 2" xfId="4547" hidden="1"/>
    <cellStyle name="Followed Hyperlink 2" xfId="4548" hidden="1"/>
    <cellStyle name="Followed Hyperlink 2" xfId="4549" hidden="1"/>
    <cellStyle name="Followed Hyperlink 2" xfId="4550" hidden="1"/>
    <cellStyle name="Followed Hyperlink 2" xfId="4551" hidden="1"/>
    <cellStyle name="Followed Hyperlink 2" xfId="4552" hidden="1"/>
    <cellStyle name="Followed Hyperlink 2" xfId="4553" hidden="1"/>
    <cellStyle name="Followed Hyperlink 2" xfId="4554" hidden="1"/>
    <cellStyle name="Followed Hyperlink 2" xfId="4555" hidden="1"/>
    <cellStyle name="Followed Hyperlink 2" xfId="4556" hidden="1"/>
    <cellStyle name="Followed Hyperlink 2" xfId="4557" hidden="1"/>
    <cellStyle name="Followed Hyperlink 2" xfId="4558" hidden="1"/>
    <cellStyle name="Followed Hyperlink 2" xfId="4559" hidden="1"/>
    <cellStyle name="Followed Hyperlink 2" xfId="4560" hidden="1"/>
    <cellStyle name="Followed Hyperlink 2" xfId="4561" hidden="1"/>
    <cellStyle name="Followed Hyperlink 2" xfId="4562" hidden="1"/>
    <cellStyle name="Followed Hyperlink 2" xfId="4563" hidden="1"/>
    <cellStyle name="Followed Hyperlink 2" xfId="4564" hidden="1"/>
    <cellStyle name="Followed Hyperlink 2" xfId="4565" hidden="1"/>
    <cellStyle name="Followed Hyperlink 2" xfId="4566" hidden="1"/>
    <cellStyle name="Followed Hyperlink 2" xfId="4567" hidden="1"/>
    <cellStyle name="Followed Hyperlink 2" xfId="5245" hidden="1"/>
    <cellStyle name="Followed Hyperlink 2" xfId="5244" hidden="1"/>
    <cellStyle name="Followed Hyperlink 2" xfId="5243" hidden="1"/>
    <cellStyle name="Followed Hyperlink 2" xfId="5242" hidden="1"/>
    <cellStyle name="Followed Hyperlink 2" xfId="5246" hidden="1"/>
    <cellStyle name="Followed Hyperlink 2" xfId="5252" hidden="1"/>
    <cellStyle name="Followed Hyperlink 2" xfId="5251" hidden="1"/>
    <cellStyle name="Followed Hyperlink 2" xfId="5249" hidden="1"/>
    <cellStyle name="Followed Hyperlink 2" xfId="5247" hidden="1"/>
    <cellStyle name="Followed Hyperlink 2" xfId="5271" hidden="1"/>
    <cellStyle name="Followed Hyperlink 2" xfId="5267" hidden="1"/>
    <cellStyle name="Followed Hyperlink 2" xfId="5263" hidden="1"/>
    <cellStyle name="Followed Hyperlink 2" xfId="5259" hidden="1"/>
    <cellStyle name="Followed Hyperlink 2" xfId="5255" hidden="1"/>
    <cellStyle name="Followed Hyperlink 2" xfId="5167" hidden="1"/>
    <cellStyle name="Followed Hyperlink 2" xfId="5274" hidden="1"/>
    <cellStyle name="Followed Hyperlink 2" xfId="5270" hidden="1"/>
    <cellStyle name="Followed Hyperlink 2" xfId="5266" hidden="1"/>
    <cellStyle name="Followed Hyperlink 2" xfId="5262" hidden="1"/>
    <cellStyle name="Followed Hyperlink 2" xfId="5258" hidden="1"/>
    <cellStyle name="Followed Hyperlink 2" xfId="5254" hidden="1"/>
    <cellStyle name="Followed Hyperlink 2" xfId="5273" hidden="1"/>
    <cellStyle name="Followed Hyperlink 2" xfId="5269" hidden="1"/>
    <cellStyle name="Followed Hyperlink 2" xfId="5265" hidden="1"/>
    <cellStyle name="Followed Hyperlink 2" xfId="5261" hidden="1"/>
    <cellStyle name="Followed Hyperlink 2" xfId="5257" hidden="1"/>
    <cellStyle name="Followed Hyperlink 2" xfId="5272" hidden="1"/>
    <cellStyle name="Followed Hyperlink 2" xfId="5268" hidden="1"/>
    <cellStyle name="Followed Hyperlink 2" xfId="5264" hidden="1"/>
    <cellStyle name="Followed Hyperlink 2" xfId="5260" hidden="1"/>
    <cellStyle name="Followed Hyperlink 2" xfId="5256" hidden="1"/>
    <cellStyle name="Followed Hyperlink 2" xfId="5253" hidden="1"/>
    <cellStyle name="Followed Hyperlink 2" xfId="5276" hidden="1"/>
    <cellStyle name="Followed Hyperlink 2" xfId="5277" hidden="1"/>
    <cellStyle name="Followed Hyperlink 2" xfId="5278" hidden="1"/>
    <cellStyle name="Followed Hyperlink 2" xfId="5279" hidden="1"/>
    <cellStyle name="Followed Hyperlink 2" xfId="5280" hidden="1"/>
    <cellStyle name="Followed Hyperlink 2" xfId="5281" hidden="1"/>
    <cellStyle name="Followed Hyperlink 2" xfId="5282" hidden="1"/>
    <cellStyle name="Followed Hyperlink 2" xfId="5283" hidden="1"/>
    <cellStyle name="Followed Hyperlink 2" xfId="5284" hidden="1"/>
    <cellStyle name="Followed Hyperlink 2" xfId="5285" hidden="1"/>
    <cellStyle name="Followed Hyperlink 2" xfId="5286" hidden="1"/>
    <cellStyle name="Followed Hyperlink 2" xfId="5287" hidden="1"/>
    <cellStyle name="Followed Hyperlink 2" xfId="5288" hidden="1"/>
    <cellStyle name="Followed Hyperlink 2" xfId="5289" hidden="1"/>
    <cellStyle name="Followed Hyperlink 2" xfId="5290" hidden="1"/>
    <cellStyle name="Followed Hyperlink 2" xfId="5291" hidden="1"/>
    <cellStyle name="Followed Hyperlink 2" xfId="5292" hidden="1"/>
    <cellStyle name="Followed Hyperlink 2" xfId="5293" hidden="1"/>
    <cellStyle name="Followed Hyperlink 2" xfId="5294" hidden="1"/>
    <cellStyle name="Followed Hyperlink 2" xfId="5295" hidden="1"/>
    <cellStyle name="Followed Hyperlink 2" xfId="5296" hidden="1"/>
    <cellStyle name="Followed Hyperlink 2" xfId="5297" hidden="1"/>
    <cellStyle name="Followed Hyperlink 2" xfId="5298" hidden="1"/>
    <cellStyle name="Followed Hyperlink 2" xfId="5299" hidden="1"/>
    <cellStyle name="Followed Hyperlink 2" xfId="5300" hidden="1"/>
    <cellStyle name="Followed Hyperlink 2" xfId="5301" hidden="1"/>
    <cellStyle name="Followed Hyperlink 2" xfId="5303" hidden="1"/>
    <cellStyle name="Followed Hyperlink 2" xfId="5304" hidden="1"/>
    <cellStyle name="Followed Hyperlink 2" xfId="5305" hidden="1"/>
    <cellStyle name="Followed Hyperlink 2" xfId="5306" hidden="1"/>
    <cellStyle name="Followed Hyperlink 2" xfId="5307" hidden="1"/>
    <cellStyle name="Followed Hyperlink 2" xfId="5308" hidden="1"/>
    <cellStyle name="Followed Hyperlink 2" xfId="5309" hidden="1"/>
    <cellStyle name="Followed Hyperlink 2" xfId="5310" hidden="1"/>
    <cellStyle name="Followed Hyperlink 2" xfId="5311" hidden="1"/>
    <cellStyle name="Followed Hyperlink 2" xfId="5312" hidden="1"/>
    <cellStyle name="Followed Hyperlink 2" xfId="5313" hidden="1"/>
    <cellStyle name="Followed Hyperlink 2" xfId="5314" hidden="1"/>
    <cellStyle name="Followed Hyperlink 2" xfId="5315" hidden="1"/>
    <cellStyle name="Followed Hyperlink 2" xfId="5316" hidden="1"/>
    <cellStyle name="Followed Hyperlink 2" xfId="5353" hidden="1"/>
    <cellStyle name="Followed Hyperlink 2" xfId="5354" hidden="1"/>
    <cellStyle name="Followed Hyperlink 2" xfId="5355" hidden="1"/>
    <cellStyle name="Followed Hyperlink 2" xfId="5356" hidden="1"/>
    <cellStyle name="Followed Hyperlink 2" xfId="5351" hidden="1"/>
    <cellStyle name="Followed Hyperlink 2" xfId="5250" hidden="1"/>
    <cellStyle name="Followed Hyperlink 2" xfId="5325" hidden="1"/>
    <cellStyle name="Followed Hyperlink 2" xfId="5323" hidden="1"/>
    <cellStyle name="Followed Hyperlink 2" xfId="5302" hidden="1"/>
    <cellStyle name="Followed Hyperlink 2" xfId="5320" hidden="1"/>
    <cellStyle name="Followed Hyperlink 2" xfId="5319" hidden="1"/>
    <cellStyle name="Followed Hyperlink 2" xfId="5318" hidden="1"/>
    <cellStyle name="Followed Hyperlink 2" xfId="5317" hidden="1"/>
    <cellStyle name="Followed Hyperlink 2" xfId="5321" hidden="1"/>
    <cellStyle name="Followed Hyperlink 2" xfId="5327" hidden="1"/>
    <cellStyle name="Followed Hyperlink 2" xfId="5326" hidden="1"/>
    <cellStyle name="Followed Hyperlink 2" xfId="5324" hidden="1"/>
    <cellStyle name="Followed Hyperlink 2" xfId="5322" hidden="1"/>
    <cellStyle name="Followed Hyperlink 2" xfId="5346" hidden="1"/>
    <cellStyle name="Followed Hyperlink 2" xfId="5342" hidden="1"/>
    <cellStyle name="Followed Hyperlink 2" xfId="5338" hidden="1"/>
    <cellStyle name="Followed Hyperlink 2" xfId="5334" hidden="1"/>
    <cellStyle name="Followed Hyperlink 2" xfId="5330" hidden="1"/>
    <cellStyle name="Followed Hyperlink 2" xfId="5168" hidden="1"/>
    <cellStyle name="Followed Hyperlink 2" xfId="5349" hidden="1"/>
    <cellStyle name="Followed Hyperlink 2" xfId="5345" hidden="1"/>
    <cellStyle name="Followed Hyperlink 2" xfId="5341" hidden="1"/>
    <cellStyle name="Followed Hyperlink 2" xfId="5337" hidden="1"/>
    <cellStyle name="Followed Hyperlink 2" xfId="5333" hidden="1"/>
    <cellStyle name="Followed Hyperlink 2" xfId="5329" hidden="1"/>
    <cellStyle name="Followed Hyperlink 2" xfId="5348" hidden="1"/>
    <cellStyle name="Followed Hyperlink 2" xfId="5344" hidden="1"/>
    <cellStyle name="Followed Hyperlink 2" xfId="5340" hidden="1"/>
    <cellStyle name="Followed Hyperlink 2" xfId="5336" hidden="1"/>
    <cellStyle name="Followed Hyperlink 2" xfId="5332" hidden="1"/>
    <cellStyle name="Followed Hyperlink 2" xfId="5347" hidden="1"/>
    <cellStyle name="Followed Hyperlink 2" xfId="5343" hidden="1"/>
    <cellStyle name="Followed Hyperlink 2" xfId="5339" hidden="1"/>
    <cellStyle name="Followed Hyperlink 2" xfId="5335" hidden="1"/>
    <cellStyle name="Followed Hyperlink 2" xfId="5331" hidden="1"/>
    <cellStyle name="Followed Hyperlink 2" xfId="5328" hidden="1"/>
    <cellStyle name="Followed Hyperlink 2" xfId="5357" hidden="1"/>
    <cellStyle name="Followed Hyperlink 2" xfId="5358" hidden="1"/>
    <cellStyle name="Followed Hyperlink 2" xfId="5359" hidden="1"/>
    <cellStyle name="Followed Hyperlink 2" xfId="5360" hidden="1"/>
    <cellStyle name="Followed Hyperlink 2" xfId="5361" hidden="1"/>
    <cellStyle name="Followed Hyperlink 2" xfId="5362" hidden="1"/>
    <cellStyle name="Followed Hyperlink 2" xfId="5363" hidden="1"/>
    <cellStyle name="Followed Hyperlink 2" xfId="5364" hidden="1"/>
    <cellStyle name="Followed Hyperlink 2" xfId="5365" hidden="1"/>
    <cellStyle name="Followed Hyperlink 2" xfId="5366" hidden="1"/>
    <cellStyle name="Followed Hyperlink 2" xfId="5367" hidden="1"/>
    <cellStyle name="Followed Hyperlink 2" xfId="5368" hidden="1"/>
    <cellStyle name="Followed Hyperlink 2" xfId="5369" hidden="1"/>
    <cellStyle name="Followed Hyperlink 2" xfId="5370" hidden="1"/>
    <cellStyle name="Followed Hyperlink 2" xfId="5371" hidden="1"/>
    <cellStyle name="Followed Hyperlink 2" xfId="5372" hidden="1"/>
    <cellStyle name="Followed Hyperlink 2" xfId="5373" hidden="1"/>
    <cellStyle name="Followed Hyperlink 2" xfId="5374" hidden="1"/>
    <cellStyle name="Followed Hyperlink 2" xfId="5375" hidden="1"/>
    <cellStyle name="Followed Hyperlink 2" xfId="5376" hidden="1"/>
    <cellStyle name="Followed Hyperlink 2" xfId="5377" hidden="1"/>
    <cellStyle name="Followed Hyperlink 2" xfId="5378" hidden="1"/>
    <cellStyle name="Followed Hyperlink 2" xfId="5379" hidden="1"/>
    <cellStyle name="Followed Hyperlink 2" xfId="5380" hidden="1"/>
    <cellStyle name="Followed Hyperlink 2" xfId="5381" hidden="1"/>
    <cellStyle name="Followed Hyperlink 2" xfId="5382" hidden="1"/>
    <cellStyle name="Followed Hyperlink 2" xfId="5383" hidden="1"/>
    <cellStyle name="Followed Hyperlink 2" xfId="5384" hidden="1"/>
    <cellStyle name="Followed Hyperlink 2" xfId="5385" hidden="1"/>
    <cellStyle name="Followed Hyperlink 2" xfId="5386" hidden="1"/>
    <cellStyle name="Followed Hyperlink 2" xfId="5387" hidden="1"/>
    <cellStyle name="Followed Hyperlink 2" xfId="5388" hidden="1"/>
    <cellStyle name="Followed Hyperlink 2" xfId="5389" hidden="1"/>
    <cellStyle name="Followed Hyperlink 2" xfId="5390" hidden="1"/>
    <cellStyle name="Followed Hyperlink 2" xfId="5391" hidden="1"/>
    <cellStyle name="Followed Hyperlink 2" xfId="5392" hidden="1"/>
    <cellStyle name="Followed Hyperlink 2" xfId="5393" hidden="1"/>
    <cellStyle name="Followed Hyperlink 2" xfId="5394" hidden="1"/>
    <cellStyle name="Followed Hyperlink 2" xfId="5395" hidden="1"/>
    <cellStyle name="Followed Hyperlink 2" xfId="5396" hidden="1"/>
    <cellStyle name="Followed Hyperlink 2" xfId="5397" hidden="1"/>
    <cellStyle name="Followed Hyperlink 2" xfId="5398" hidden="1"/>
    <cellStyle name="Followed Hyperlink 2" xfId="5399" hidden="1"/>
    <cellStyle name="Followed Hyperlink 2" xfId="5400" hidden="1"/>
    <cellStyle name="Followed Hyperlink 2" xfId="5401" hidden="1"/>
    <cellStyle name="Followed Hyperlink 2" xfId="6089" hidden="1"/>
    <cellStyle name="Followed Hyperlink 2" xfId="6088" hidden="1"/>
    <cellStyle name="Followed Hyperlink 2" xfId="6087" hidden="1"/>
    <cellStyle name="Followed Hyperlink 2" xfId="6086" hidden="1"/>
    <cellStyle name="Followed Hyperlink 2" xfId="6090" hidden="1"/>
    <cellStyle name="Followed Hyperlink 2" xfId="6096" hidden="1"/>
    <cellStyle name="Followed Hyperlink 2" xfId="6095" hidden="1"/>
    <cellStyle name="Followed Hyperlink 2" xfId="6093" hidden="1"/>
    <cellStyle name="Followed Hyperlink 2" xfId="6091" hidden="1"/>
    <cellStyle name="Followed Hyperlink 2" xfId="6115" hidden="1"/>
    <cellStyle name="Followed Hyperlink 2" xfId="6111" hidden="1"/>
    <cellStyle name="Followed Hyperlink 2" xfId="6107" hidden="1"/>
    <cellStyle name="Followed Hyperlink 2" xfId="6103" hidden="1"/>
    <cellStyle name="Followed Hyperlink 2" xfId="6099" hidden="1"/>
    <cellStyle name="Followed Hyperlink 2" xfId="6011" hidden="1"/>
    <cellStyle name="Followed Hyperlink 2" xfId="6118" hidden="1"/>
    <cellStyle name="Followed Hyperlink 2" xfId="6114" hidden="1"/>
    <cellStyle name="Followed Hyperlink 2" xfId="6110" hidden="1"/>
    <cellStyle name="Followed Hyperlink 2" xfId="6106" hidden="1"/>
    <cellStyle name="Followed Hyperlink 2" xfId="6102" hidden="1"/>
    <cellStyle name="Followed Hyperlink 2" xfId="6098" hidden="1"/>
    <cellStyle name="Followed Hyperlink 2" xfId="6117" hidden="1"/>
    <cellStyle name="Followed Hyperlink 2" xfId="6113" hidden="1"/>
    <cellStyle name="Followed Hyperlink 2" xfId="6109" hidden="1"/>
    <cellStyle name="Followed Hyperlink 2" xfId="6105" hidden="1"/>
    <cellStyle name="Followed Hyperlink 2" xfId="6101" hidden="1"/>
    <cellStyle name="Followed Hyperlink 2" xfId="6116" hidden="1"/>
    <cellStyle name="Followed Hyperlink 2" xfId="6112" hidden="1"/>
    <cellStyle name="Followed Hyperlink 2" xfId="6108" hidden="1"/>
    <cellStyle name="Followed Hyperlink 2" xfId="6104" hidden="1"/>
    <cellStyle name="Followed Hyperlink 2" xfId="6100" hidden="1"/>
    <cellStyle name="Followed Hyperlink 2" xfId="6097" hidden="1"/>
    <cellStyle name="Followed Hyperlink 2" xfId="6122" hidden="1"/>
    <cellStyle name="Followed Hyperlink 2" xfId="6123" hidden="1"/>
    <cellStyle name="Followed Hyperlink 2" xfId="6124" hidden="1"/>
    <cellStyle name="Followed Hyperlink 2" xfId="6125" hidden="1"/>
    <cellStyle name="Followed Hyperlink 2" xfId="6126" hidden="1"/>
    <cellStyle name="Followed Hyperlink 2" xfId="6127" hidden="1"/>
    <cellStyle name="Followed Hyperlink 2" xfId="6128" hidden="1"/>
    <cellStyle name="Followed Hyperlink 2" xfId="6129" hidden="1"/>
    <cellStyle name="Followed Hyperlink 2" xfId="6130" hidden="1"/>
    <cellStyle name="Followed Hyperlink 2" xfId="6131" hidden="1"/>
    <cellStyle name="Followed Hyperlink 2" xfId="6132" hidden="1"/>
    <cellStyle name="Followed Hyperlink 2" xfId="6133" hidden="1"/>
    <cellStyle name="Followed Hyperlink 2" xfId="6134" hidden="1"/>
    <cellStyle name="Followed Hyperlink 2" xfId="6135" hidden="1"/>
    <cellStyle name="Followed Hyperlink 2" xfId="6136" hidden="1"/>
    <cellStyle name="Followed Hyperlink 2" xfId="6137" hidden="1"/>
    <cellStyle name="Followed Hyperlink 2" xfId="6138" hidden="1"/>
    <cellStyle name="Followed Hyperlink 2" xfId="6139" hidden="1"/>
    <cellStyle name="Followed Hyperlink 2" xfId="6140" hidden="1"/>
    <cellStyle name="Followed Hyperlink 2" xfId="6141" hidden="1"/>
    <cellStyle name="Followed Hyperlink 2" xfId="6142" hidden="1"/>
    <cellStyle name="Followed Hyperlink 2" xfId="6143" hidden="1"/>
    <cellStyle name="Followed Hyperlink 2" xfId="6144" hidden="1"/>
    <cellStyle name="Followed Hyperlink 2" xfId="6145" hidden="1"/>
    <cellStyle name="Followed Hyperlink 2" xfId="6146" hidden="1"/>
    <cellStyle name="Followed Hyperlink 2" xfId="6147" hidden="1"/>
    <cellStyle name="Followed Hyperlink 2" xfId="6149" hidden="1"/>
    <cellStyle name="Followed Hyperlink 2" xfId="6150" hidden="1"/>
    <cellStyle name="Followed Hyperlink 2" xfId="6151" hidden="1"/>
    <cellStyle name="Followed Hyperlink 2" xfId="6152" hidden="1"/>
    <cellStyle name="Followed Hyperlink 2" xfId="6153" hidden="1"/>
    <cellStyle name="Followed Hyperlink 2" xfId="6154" hidden="1"/>
    <cellStyle name="Followed Hyperlink 2" xfId="6155" hidden="1"/>
    <cellStyle name="Followed Hyperlink 2" xfId="6156" hidden="1"/>
    <cellStyle name="Followed Hyperlink 2" xfId="6157" hidden="1"/>
    <cellStyle name="Followed Hyperlink 2" xfId="6158" hidden="1"/>
    <cellStyle name="Followed Hyperlink 2" xfId="6159" hidden="1"/>
    <cellStyle name="Followed Hyperlink 2" xfId="6160" hidden="1"/>
    <cellStyle name="Followed Hyperlink 2" xfId="6161" hidden="1"/>
    <cellStyle name="Followed Hyperlink 2" xfId="6162" hidden="1"/>
    <cellStyle name="Followed Hyperlink 2" xfId="6200" hidden="1"/>
    <cellStyle name="Followed Hyperlink 2" xfId="6201" hidden="1"/>
    <cellStyle name="Followed Hyperlink 2" xfId="6202" hidden="1"/>
    <cellStyle name="Followed Hyperlink 2" xfId="6203" hidden="1"/>
    <cellStyle name="Followed Hyperlink 2" xfId="6198" hidden="1"/>
    <cellStyle name="Followed Hyperlink 2" xfId="6094" hidden="1"/>
    <cellStyle name="Followed Hyperlink 2" xfId="6171" hidden="1"/>
    <cellStyle name="Followed Hyperlink 2" xfId="6169" hidden="1"/>
    <cellStyle name="Followed Hyperlink 2" xfId="6148" hidden="1"/>
    <cellStyle name="Followed Hyperlink 2" xfId="6166" hidden="1"/>
    <cellStyle name="Followed Hyperlink 2" xfId="6165" hidden="1"/>
    <cellStyle name="Followed Hyperlink 2" xfId="6164" hidden="1"/>
    <cellStyle name="Followed Hyperlink 2" xfId="6163" hidden="1"/>
    <cellStyle name="Followed Hyperlink 2" xfId="6167" hidden="1"/>
    <cellStyle name="Followed Hyperlink 2" xfId="6174" hidden="1"/>
    <cellStyle name="Followed Hyperlink 2" xfId="6172" hidden="1"/>
    <cellStyle name="Followed Hyperlink 2" xfId="6170" hidden="1"/>
    <cellStyle name="Followed Hyperlink 2" xfId="6168" hidden="1"/>
    <cellStyle name="Followed Hyperlink 2" xfId="6193" hidden="1"/>
    <cellStyle name="Followed Hyperlink 2" xfId="6189" hidden="1"/>
    <cellStyle name="Followed Hyperlink 2" xfId="6185" hidden="1"/>
    <cellStyle name="Followed Hyperlink 2" xfId="6181" hidden="1"/>
    <cellStyle name="Followed Hyperlink 2" xfId="6177" hidden="1"/>
    <cellStyle name="Followed Hyperlink 2" xfId="6012" hidden="1"/>
    <cellStyle name="Followed Hyperlink 2" xfId="6196" hidden="1"/>
    <cellStyle name="Followed Hyperlink 2" xfId="6192" hidden="1"/>
    <cellStyle name="Followed Hyperlink 2" xfId="6188" hidden="1"/>
    <cellStyle name="Followed Hyperlink 2" xfId="6184" hidden="1"/>
    <cellStyle name="Followed Hyperlink 2" xfId="6180" hidden="1"/>
    <cellStyle name="Followed Hyperlink 2" xfId="6176" hidden="1"/>
    <cellStyle name="Followed Hyperlink 2" xfId="6195" hidden="1"/>
    <cellStyle name="Followed Hyperlink 2" xfId="6191" hidden="1"/>
    <cellStyle name="Followed Hyperlink 2" xfId="6187" hidden="1"/>
    <cellStyle name="Followed Hyperlink 2" xfId="6183" hidden="1"/>
    <cellStyle name="Followed Hyperlink 2" xfId="6179" hidden="1"/>
    <cellStyle name="Followed Hyperlink 2" xfId="6194" hidden="1"/>
    <cellStyle name="Followed Hyperlink 2" xfId="6190" hidden="1"/>
    <cellStyle name="Followed Hyperlink 2" xfId="6186" hidden="1"/>
    <cellStyle name="Followed Hyperlink 2" xfId="6182" hidden="1"/>
    <cellStyle name="Followed Hyperlink 2" xfId="6178" hidden="1"/>
    <cellStyle name="Followed Hyperlink 2" xfId="6175" hidden="1"/>
    <cellStyle name="Followed Hyperlink 2" xfId="6204" hidden="1"/>
    <cellStyle name="Followed Hyperlink 2" xfId="6205" hidden="1"/>
    <cellStyle name="Followed Hyperlink 2" xfId="6206" hidden="1"/>
    <cellStyle name="Followed Hyperlink 2" xfId="6207" hidden="1"/>
    <cellStyle name="Followed Hyperlink 2" xfId="6208" hidden="1"/>
    <cellStyle name="Followed Hyperlink 2" xfId="6209" hidden="1"/>
    <cellStyle name="Followed Hyperlink 2" xfId="6210" hidden="1"/>
    <cellStyle name="Followed Hyperlink 2" xfId="6211" hidden="1"/>
    <cellStyle name="Followed Hyperlink 2" xfId="6212" hidden="1"/>
    <cellStyle name="Followed Hyperlink 2" xfId="6213" hidden="1"/>
    <cellStyle name="Followed Hyperlink 2" xfId="6214" hidden="1"/>
    <cellStyle name="Followed Hyperlink 2" xfId="6215" hidden="1"/>
    <cellStyle name="Followed Hyperlink 2" xfId="6216" hidden="1"/>
    <cellStyle name="Followed Hyperlink 2" xfId="6217" hidden="1"/>
    <cellStyle name="Followed Hyperlink 2" xfId="6218" hidden="1"/>
    <cellStyle name="Followed Hyperlink 2" xfId="6219" hidden="1"/>
    <cellStyle name="Followed Hyperlink 2" xfId="6220" hidden="1"/>
    <cellStyle name="Followed Hyperlink 2" xfId="6221" hidden="1"/>
    <cellStyle name="Followed Hyperlink 2" xfId="6222" hidden="1"/>
    <cellStyle name="Followed Hyperlink 2" xfId="6223" hidden="1"/>
    <cellStyle name="Followed Hyperlink 2" xfId="6224" hidden="1"/>
    <cellStyle name="Followed Hyperlink 2" xfId="6225" hidden="1"/>
    <cellStyle name="Followed Hyperlink 2" xfId="6226" hidden="1"/>
    <cellStyle name="Followed Hyperlink 2" xfId="6227" hidden="1"/>
    <cellStyle name="Followed Hyperlink 2" xfId="6228" hidden="1"/>
    <cellStyle name="Followed Hyperlink 2" xfId="6229" hidden="1"/>
    <cellStyle name="Followed Hyperlink 2" xfId="6230" hidden="1"/>
    <cellStyle name="Followed Hyperlink 2" xfId="6231" hidden="1"/>
    <cellStyle name="Followed Hyperlink 2" xfId="6232" hidden="1"/>
    <cellStyle name="Followed Hyperlink 2" xfId="6233" hidden="1"/>
    <cellStyle name="Followed Hyperlink 2" xfId="6234" hidden="1"/>
    <cellStyle name="Followed Hyperlink 2" xfId="6235" hidden="1"/>
    <cellStyle name="Followed Hyperlink 2" xfId="6236" hidden="1"/>
    <cellStyle name="Followed Hyperlink 2" xfId="6237" hidden="1"/>
    <cellStyle name="Followed Hyperlink 2" xfId="6238" hidden="1"/>
    <cellStyle name="Followed Hyperlink 2" xfId="6241" hidden="1"/>
    <cellStyle name="Followed Hyperlink 2" xfId="6242" hidden="1"/>
    <cellStyle name="Followed Hyperlink 2" xfId="6243" hidden="1"/>
    <cellStyle name="Followed Hyperlink 2" xfId="6244" hidden="1"/>
    <cellStyle name="Followed Hyperlink 2" xfId="6245" hidden="1"/>
    <cellStyle name="Followed Hyperlink 2" xfId="6246" hidden="1"/>
    <cellStyle name="Followed Hyperlink 2" xfId="6247" hidden="1"/>
    <cellStyle name="Followed Hyperlink 2" xfId="6248" hidden="1"/>
    <cellStyle name="Followed Hyperlink 2" xfId="6249" hidden="1"/>
    <cellStyle name="Followed Hyperlink 2" xfId="6250" hidden="1"/>
    <cellStyle name="Followed Hyperlink 2" xfId="8068" hidden="1"/>
    <cellStyle name="Followed Hyperlink 2" xfId="8067" hidden="1"/>
    <cellStyle name="Followed Hyperlink 2" xfId="8066" hidden="1"/>
    <cellStyle name="Followed Hyperlink 2" xfId="8065" hidden="1"/>
    <cellStyle name="Followed Hyperlink 2" xfId="8069" hidden="1"/>
    <cellStyle name="Followed Hyperlink 2" xfId="8075" hidden="1"/>
    <cellStyle name="Followed Hyperlink 2" xfId="8074" hidden="1"/>
    <cellStyle name="Followed Hyperlink 2" xfId="8072" hidden="1"/>
    <cellStyle name="Followed Hyperlink 2" xfId="8070" hidden="1"/>
    <cellStyle name="Followed Hyperlink 2" xfId="8094" hidden="1"/>
    <cellStyle name="Followed Hyperlink 2" xfId="8090" hidden="1"/>
    <cellStyle name="Followed Hyperlink 2" xfId="8086" hidden="1"/>
    <cellStyle name="Followed Hyperlink 2" xfId="8082" hidden="1"/>
    <cellStyle name="Followed Hyperlink 2" xfId="8078" hidden="1"/>
    <cellStyle name="Followed Hyperlink 2" xfId="7990" hidden="1"/>
    <cellStyle name="Followed Hyperlink 2" xfId="8097" hidden="1"/>
    <cellStyle name="Followed Hyperlink 2" xfId="8093" hidden="1"/>
    <cellStyle name="Followed Hyperlink 2" xfId="8089" hidden="1"/>
    <cellStyle name="Followed Hyperlink 2" xfId="8085" hidden="1"/>
    <cellStyle name="Followed Hyperlink 2" xfId="8081" hidden="1"/>
    <cellStyle name="Followed Hyperlink 2" xfId="8077" hidden="1"/>
    <cellStyle name="Followed Hyperlink 2" xfId="8096" hidden="1"/>
    <cellStyle name="Followed Hyperlink 2" xfId="8092" hidden="1"/>
    <cellStyle name="Followed Hyperlink 2" xfId="8088" hidden="1"/>
    <cellStyle name="Followed Hyperlink 2" xfId="8084" hidden="1"/>
    <cellStyle name="Followed Hyperlink 2" xfId="8080" hidden="1"/>
    <cellStyle name="Followed Hyperlink 2" xfId="8095" hidden="1"/>
    <cellStyle name="Followed Hyperlink 2" xfId="8091" hidden="1"/>
    <cellStyle name="Followed Hyperlink 2" xfId="8087" hidden="1"/>
    <cellStyle name="Followed Hyperlink 2" xfId="8083" hidden="1"/>
    <cellStyle name="Followed Hyperlink 2" xfId="8079" hidden="1"/>
    <cellStyle name="Followed Hyperlink 2" xfId="8076" hidden="1"/>
    <cellStyle name="Followed Hyperlink 2" xfId="8099" hidden="1"/>
    <cellStyle name="Followed Hyperlink 2" xfId="8100" hidden="1"/>
    <cellStyle name="Followed Hyperlink 2" xfId="8101" hidden="1"/>
    <cellStyle name="Followed Hyperlink 2" xfId="8102" hidden="1"/>
    <cellStyle name="Followed Hyperlink 2" xfId="8103" hidden="1"/>
    <cellStyle name="Followed Hyperlink 2" xfId="8104" hidden="1"/>
    <cellStyle name="Followed Hyperlink 2" xfId="8105" hidden="1"/>
    <cellStyle name="Followed Hyperlink 2" xfId="8106" hidden="1"/>
    <cellStyle name="Followed Hyperlink 2" xfId="8107" hidden="1"/>
    <cellStyle name="Followed Hyperlink 2" xfId="8108" hidden="1"/>
    <cellStyle name="Followed Hyperlink 2" xfId="8109" hidden="1"/>
    <cellStyle name="Followed Hyperlink 2" xfId="8110" hidden="1"/>
    <cellStyle name="Followed Hyperlink 2" xfId="8111" hidden="1"/>
    <cellStyle name="Followed Hyperlink 2" xfId="8112" hidden="1"/>
    <cellStyle name="Followed Hyperlink 2" xfId="8113" hidden="1"/>
    <cellStyle name="Followed Hyperlink 2" xfId="8114" hidden="1"/>
    <cellStyle name="Followed Hyperlink 2" xfId="8115" hidden="1"/>
    <cellStyle name="Followed Hyperlink 2" xfId="8116" hidden="1"/>
    <cellStyle name="Followed Hyperlink 2" xfId="8117" hidden="1"/>
    <cellStyle name="Followed Hyperlink 2" xfId="8118" hidden="1"/>
    <cellStyle name="Followed Hyperlink 2" xfId="8119" hidden="1"/>
    <cellStyle name="Followed Hyperlink 2" xfId="8120" hidden="1"/>
    <cellStyle name="Followed Hyperlink 2" xfId="8121" hidden="1"/>
    <cellStyle name="Followed Hyperlink 2" xfId="8122" hidden="1"/>
    <cellStyle name="Followed Hyperlink 2" xfId="8123" hidden="1"/>
    <cellStyle name="Followed Hyperlink 2" xfId="8124" hidden="1"/>
    <cellStyle name="Followed Hyperlink 2" xfId="8126" hidden="1"/>
    <cellStyle name="Followed Hyperlink 2" xfId="8127" hidden="1"/>
    <cellStyle name="Followed Hyperlink 2" xfId="8128" hidden="1"/>
    <cellStyle name="Followed Hyperlink 2" xfId="8129" hidden="1"/>
    <cellStyle name="Followed Hyperlink 2" xfId="8130" hidden="1"/>
    <cellStyle name="Followed Hyperlink 2" xfId="8131" hidden="1"/>
    <cellStyle name="Followed Hyperlink 2" xfId="8132" hidden="1"/>
    <cellStyle name="Followed Hyperlink 2" xfId="8133" hidden="1"/>
    <cellStyle name="Followed Hyperlink 2" xfId="8134" hidden="1"/>
    <cellStyle name="Followed Hyperlink 2" xfId="8135" hidden="1"/>
    <cellStyle name="Followed Hyperlink 2" xfId="8136" hidden="1"/>
    <cellStyle name="Followed Hyperlink 2" xfId="8137" hidden="1"/>
    <cellStyle name="Followed Hyperlink 2" xfId="8138" hidden="1"/>
    <cellStyle name="Followed Hyperlink 2" xfId="8139" hidden="1"/>
    <cellStyle name="Followed Hyperlink 2" xfId="8177" hidden="1"/>
    <cellStyle name="Followed Hyperlink 2" xfId="8178" hidden="1"/>
    <cellStyle name="Followed Hyperlink 2" xfId="8179" hidden="1"/>
    <cellStyle name="Followed Hyperlink 2" xfId="8180" hidden="1"/>
    <cellStyle name="Followed Hyperlink 2" xfId="8175" hidden="1"/>
    <cellStyle name="Followed Hyperlink 2" xfId="8073" hidden="1"/>
    <cellStyle name="Followed Hyperlink 2" xfId="8148" hidden="1"/>
    <cellStyle name="Followed Hyperlink 2" xfId="8146" hidden="1"/>
    <cellStyle name="Followed Hyperlink 2" xfId="8125" hidden="1"/>
    <cellStyle name="Followed Hyperlink 2" xfId="8143" hidden="1"/>
    <cellStyle name="Followed Hyperlink 2" xfId="8142" hidden="1"/>
    <cellStyle name="Followed Hyperlink 2" xfId="8141" hidden="1"/>
    <cellStyle name="Followed Hyperlink 2" xfId="8140" hidden="1"/>
    <cellStyle name="Followed Hyperlink 2" xfId="8144" hidden="1"/>
    <cellStyle name="Followed Hyperlink 2" xfId="8151" hidden="1"/>
    <cellStyle name="Followed Hyperlink 2" xfId="8149" hidden="1"/>
    <cellStyle name="Followed Hyperlink 2" xfId="8147" hidden="1"/>
    <cellStyle name="Followed Hyperlink 2" xfId="8145" hidden="1"/>
    <cellStyle name="Followed Hyperlink 2" xfId="8170" hidden="1"/>
    <cellStyle name="Followed Hyperlink 2" xfId="8166" hidden="1"/>
    <cellStyle name="Followed Hyperlink 2" xfId="8162" hidden="1"/>
    <cellStyle name="Followed Hyperlink 2" xfId="8158" hidden="1"/>
    <cellStyle name="Followed Hyperlink 2" xfId="8154" hidden="1"/>
    <cellStyle name="Followed Hyperlink 2" xfId="7991" hidden="1"/>
    <cellStyle name="Followed Hyperlink 2" xfId="8173" hidden="1"/>
    <cellStyle name="Followed Hyperlink 2" xfId="8169" hidden="1"/>
    <cellStyle name="Followed Hyperlink 2" xfId="8165" hidden="1"/>
    <cellStyle name="Followed Hyperlink 2" xfId="8161" hidden="1"/>
    <cellStyle name="Followed Hyperlink 2" xfId="8157" hidden="1"/>
    <cellStyle name="Followed Hyperlink 2" xfId="8153" hidden="1"/>
    <cellStyle name="Followed Hyperlink 2" xfId="8172" hidden="1"/>
    <cellStyle name="Followed Hyperlink 2" xfId="8168" hidden="1"/>
    <cellStyle name="Followed Hyperlink 2" xfId="8164" hidden="1"/>
    <cellStyle name="Followed Hyperlink 2" xfId="8160" hidden="1"/>
    <cellStyle name="Followed Hyperlink 2" xfId="8156" hidden="1"/>
    <cellStyle name="Followed Hyperlink 2" xfId="8171" hidden="1"/>
    <cellStyle name="Followed Hyperlink 2" xfId="8167" hidden="1"/>
    <cellStyle name="Followed Hyperlink 2" xfId="8163" hidden="1"/>
    <cellStyle name="Followed Hyperlink 2" xfId="8159" hidden="1"/>
    <cellStyle name="Followed Hyperlink 2" xfId="8155" hidden="1"/>
    <cellStyle name="Followed Hyperlink 2" xfId="8152" hidden="1"/>
    <cellStyle name="Followed Hyperlink 2" xfId="8181" hidden="1"/>
    <cellStyle name="Followed Hyperlink 2" xfId="8182" hidden="1"/>
    <cellStyle name="Followed Hyperlink 2" xfId="8183" hidden="1"/>
    <cellStyle name="Followed Hyperlink 2" xfId="8184" hidden="1"/>
    <cellStyle name="Followed Hyperlink 2" xfId="8185" hidden="1"/>
    <cellStyle name="Followed Hyperlink 2" xfId="8186" hidden="1"/>
    <cellStyle name="Followed Hyperlink 2" xfId="8187" hidden="1"/>
    <cellStyle name="Followed Hyperlink 2" xfId="8188" hidden="1"/>
    <cellStyle name="Followed Hyperlink 2" xfId="8189" hidden="1"/>
    <cellStyle name="Followed Hyperlink 2" xfId="8190" hidden="1"/>
    <cellStyle name="Followed Hyperlink 2" xfId="8191" hidden="1"/>
    <cellStyle name="Followed Hyperlink 2" xfId="8192" hidden="1"/>
    <cellStyle name="Followed Hyperlink 2" xfId="8193" hidden="1"/>
    <cellStyle name="Followed Hyperlink 2" xfId="8194" hidden="1"/>
    <cellStyle name="Followed Hyperlink 2" xfId="8195" hidden="1"/>
    <cellStyle name="Followed Hyperlink 2" xfId="8196" hidden="1"/>
    <cellStyle name="Followed Hyperlink 2" xfId="8197" hidden="1"/>
    <cellStyle name="Followed Hyperlink 2" xfId="8198" hidden="1"/>
    <cellStyle name="Followed Hyperlink 2" xfId="8199" hidden="1"/>
    <cellStyle name="Followed Hyperlink 2" xfId="8200" hidden="1"/>
    <cellStyle name="Followed Hyperlink 2" xfId="8201" hidden="1"/>
    <cellStyle name="Followed Hyperlink 2" xfId="8202" hidden="1"/>
    <cellStyle name="Followed Hyperlink 2" xfId="8203" hidden="1"/>
    <cellStyle name="Followed Hyperlink 2" xfId="8204" hidden="1"/>
    <cellStyle name="Followed Hyperlink 2" xfId="8205" hidden="1"/>
    <cellStyle name="Followed Hyperlink 2" xfId="8206" hidden="1"/>
    <cellStyle name="Followed Hyperlink 2" xfId="8207" hidden="1"/>
    <cellStyle name="Followed Hyperlink 2" xfId="8208" hidden="1"/>
    <cellStyle name="Followed Hyperlink 2" xfId="8209" hidden="1"/>
    <cellStyle name="Followed Hyperlink 2" xfId="8210" hidden="1"/>
    <cellStyle name="Followed Hyperlink 2" xfId="8211" hidden="1"/>
    <cellStyle name="Followed Hyperlink 2" xfId="8212" hidden="1"/>
    <cellStyle name="Followed Hyperlink 2" xfId="8213" hidden="1"/>
    <cellStyle name="Followed Hyperlink 2" xfId="8214" hidden="1"/>
    <cellStyle name="Followed Hyperlink 2" xfId="8215" hidden="1"/>
    <cellStyle name="Followed Hyperlink 2" xfId="8218" hidden="1"/>
    <cellStyle name="Followed Hyperlink 2" xfId="8219" hidden="1"/>
    <cellStyle name="Followed Hyperlink 2" xfId="8220" hidden="1"/>
    <cellStyle name="Followed Hyperlink 2" xfId="8221" hidden="1"/>
    <cellStyle name="Followed Hyperlink 2" xfId="8222" hidden="1"/>
    <cellStyle name="Followed Hyperlink 2" xfId="8223" hidden="1"/>
    <cellStyle name="Followed Hyperlink 2" xfId="8224" hidden="1"/>
    <cellStyle name="Followed Hyperlink 2" xfId="8225" hidden="1"/>
    <cellStyle name="Followed Hyperlink 2" xfId="8226" hidden="1"/>
    <cellStyle name="Followed Hyperlink 2" xfId="8227" hidden="1"/>
    <cellStyle name="Followed Hyperlink 2" xfId="8899" hidden="1"/>
    <cellStyle name="Followed Hyperlink 2" xfId="8898" hidden="1"/>
    <cellStyle name="Followed Hyperlink 2" xfId="8897" hidden="1"/>
    <cellStyle name="Followed Hyperlink 2" xfId="8896" hidden="1"/>
    <cellStyle name="Followed Hyperlink 2" xfId="8900" hidden="1"/>
    <cellStyle name="Followed Hyperlink 2" xfId="8906" hidden="1"/>
    <cellStyle name="Followed Hyperlink 2" xfId="8905" hidden="1"/>
    <cellStyle name="Followed Hyperlink 2" xfId="8903" hidden="1"/>
    <cellStyle name="Followed Hyperlink 2" xfId="8901" hidden="1"/>
    <cellStyle name="Followed Hyperlink 2" xfId="8925" hidden="1"/>
    <cellStyle name="Followed Hyperlink 2" xfId="8921" hidden="1"/>
    <cellStyle name="Followed Hyperlink 2" xfId="8917" hidden="1"/>
    <cellStyle name="Followed Hyperlink 2" xfId="8913" hidden="1"/>
    <cellStyle name="Followed Hyperlink 2" xfId="8909" hidden="1"/>
    <cellStyle name="Followed Hyperlink 2" xfId="8821" hidden="1"/>
    <cellStyle name="Followed Hyperlink 2" xfId="8928" hidden="1"/>
    <cellStyle name="Followed Hyperlink 2" xfId="8924" hidden="1"/>
    <cellStyle name="Followed Hyperlink 2" xfId="8920" hidden="1"/>
    <cellStyle name="Followed Hyperlink 2" xfId="8916" hidden="1"/>
    <cellStyle name="Followed Hyperlink 2" xfId="8912" hidden="1"/>
    <cellStyle name="Followed Hyperlink 2" xfId="8908" hidden="1"/>
    <cellStyle name="Followed Hyperlink 2" xfId="8927" hidden="1"/>
    <cellStyle name="Followed Hyperlink 2" xfId="8923" hidden="1"/>
    <cellStyle name="Followed Hyperlink 2" xfId="8919" hidden="1"/>
    <cellStyle name="Followed Hyperlink 2" xfId="8915" hidden="1"/>
    <cellStyle name="Followed Hyperlink 2" xfId="8911" hidden="1"/>
    <cellStyle name="Followed Hyperlink 2" xfId="8926" hidden="1"/>
    <cellStyle name="Followed Hyperlink 2" xfId="8922" hidden="1"/>
    <cellStyle name="Followed Hyperlink 2" xfId="8918" hidden="1"/>
    <cellStyle name="Followed Hyperlink 2" xfId="8914" hidden="1"/>
    <cellStyle name="Followed Hyperlink 2" xfId="8910" hidden="1"/>
    <cellStyle name="Followed Hyperlink 2" xfId="8907" hidden="1"/>
    <cellStyle name="Followed Hyperlink 2" xfId="8930" hidden="1"/>
    <cellStyle name="Followed Hyperlink 2" xfId="8931" hidden="1"/>
    <cellStyle name="Followed Hyperlink 2" xfId="8932" hidden="1"/>
    <cellStyle name="Followed Hyperlink 2" xfId="8933" hidden="1"/>
    <cellStyle name="Followed Hyperlink 2" xfId="8934" hidden="1"/>
    <cellStyle name="Followed Hyperlink 2" xfId="8935" hidden="1"/>
    <cellStyle name="Followed Hyperlink 2" xfId="8936" hidden="1"/>
    <cellStyle name="Followed Hyperlink 2" xfId="8937" hidden="1"/>
    <cellStyle name="Followed Hyperlink 2" xfId="8938" hidden="1"/>
    <cellStyle name="Followed Hyperlink 2" xfId="8939" hidden="1"/>
    <cellStyle name="Followed Hyperlink 2" xfId="8940" hidden="1"/>
    <cellStyle name="Followed Hyperlink 2" xfId="8941" hidden="1"/>
    <cellStyle name="Followed Hyperlink 2" xfId="8942" hidden="1"/>
    <cellStyle name="Followed Hyperlink 2" xfId="8943" hidden="1"/>
    <cellStyle name="Followed Hyperlink 2" xfId="8944" hidden="1"/>
    <cellStyle name="Followed Hyperlink 2" xfId="8945" hidden="1"/>
    <cellStyle name="Followed Hyperlink 2" xfId="8946" hidden="1"/>
    <cellStyle name="Followed Hyperlink 2" xfId="8947" hidden="1"/>
    <cellStyle name="Followed Hyperlink 2" xfId="8948" hidden="1"/>
    <cellStyle name="Followed Hyperlink 2" xfId="8949" hidden="1"/>
    <cellStyle name="Followed Hyperlink 2" xfId="8950" hidden="1"/>
    <cellStyle name="Followed Hyperlink 2" xfId="8951" hidden="1"/>
    <cellStyle name="Followed Hyperlink 2" xfId="8952" hidden="1"/>
    <cellStyle name="Followed Hyperlink 2" xfId="8953" hidden="1"/>
    <cellStyle name="Followed Hyperlink 2" xfId="8954" hidden="1"/>
    <cellStyle name="Followed Hyperlink 2" xfId="8955" hidden="1"/>
    <cellStyle name="Followed Hyperlink 2" xfId="8957" hidden="1"/>
    <cellStyle name="Followed Hyperlink 2" xfId="8958" hidden="1"/>
    <cellStyle name="Followed Hyperlink 2" xfId="8959" hidden="1"/>
    <cellStyle name="Followed Hyperlink 2" xfId="8960" hidden="1"/>
    <cellStyle name="Followed Hyperlink 2" xfId="8961" hidden="1"/>
    <cellStyle name="Followed Hyperlink 2" xfId="8962" hidden="1"/>
    <cellStyle name="Followed Hyperlink 2" xfId="8963" hidden="1"/>
    <cellStyle name="Followed Hyperlink 2" xfId="8964" hidden="1"/>
    <cellStyle name="Followed Hyperlink 2" xfId="8965" hidden="1"/>
    <cellStyle name="Followed Hyperlink 2" xfId="8966" hidden="1"/>
    <cellStyle name="Followed Hyperlink 2" xfId="8967" hidden="1"/>
    <cellStyle name="Followed Hyperlink 2" xfId="8968" hidden="1"/>
    <cellStyle name="Followed Hyperlink 2" xfId="8969" hidden="1"/>
    <cellStyle name="Followed Hyperlink 2" xfId="8970" hidden="1"/>
    <cellStyle name="Followed Hyperlink 2" xfId="9007" hidden="1"/>
    <cellStyle name="Followed Hyperlink 2" xfId="9008" hidden="1"/>
    <cellStyle name="Followed Hyperlink 2" xfId="9009" hidden="1"/>
    <cellStyle name="Followed Hyperlink 2" xfId="9010" hidden="1"/>
    <cellStyle name="Followed Hyperlink 2" xfId="9005" hidden="1"/>
    <cellStyle name="Followed Hyperlink 2" xfId="8904" hidden="1"/>
    <cellStyle name="Followed Hyperlink 2" xfId="8979" hidden="1"/>
    <cellStyle name="Followed Hyperlink 2" xfId="8977" hidden="1"/>
    <cellStyle name="Followed Hyperlink 2" xfId="8956" hidden="1"/>
    <cellStyle name="Followed Hyperlink 2" xfId="8974" hidden="1"/>
    <cellStyle name="Followed Hyperlink 2" xfId="8973" hidden="1"/>
    <cellStyle name="Followed Hyperlink 2" xfId="8972" hidden="1"/>
    <cellStyle name="Followed Hyperlink 2" xfId="8971" hidden="1"/>
    <cellStyle name="Followed Hyperlink 2" xfId="8975" hidden="1"/>
    <cellStyle name="Followed Hyperlink 2" xfId="8981" hidden="1"/>
    <cellStyle name="Followed Hyperlink 2" xfId="8980" hidden="1"/>
    <cellStyle name="Followed Hyperlink 2" xfId="8978" hidden="1"/>
    <cellStyle name="Followed Hyperlink 2" xfId="8976" hidden="1"/>
    <cellStyle name="Followed Hyperlink 2" xfId="9000" hidden="1"/>
    <cellStyle name="Followed Hyperlink 2" xfId="8996" hidden="1"/>
    <cellStyle name="Followed Hyperlink 2" xfId="8992" hidden="1"/>
    <cellStyle name="Followed Hyperlink 2" xfId="8988" hidden="1"/>
    <cellStyle name="Followed Hyperlink 2" xfId="8984" hidden="1"/>
    <cellStyle name="Followed Hyperlink 2" xfId="8822" hidden="1"/>
    <cellStyle name="Followed Hyperlink 2" xfId="9003" hidden="1"/>
    <cellStyle name="Followed Hyperlink 2" xfId="8999" hidden="1"/>
    <cellStyle name="Followed Hyperlink 2" xfId="8995" hidden="1"/>
    <cellStyle name="Followed Hyperlink 2" xfId="8991" hidden="1"/>
    <cellStyle name="Followed Hyperlink 2" xfId="8987" hidden="1"/>
    <cellStyle name="Followed Hyperlink 2" xfId="8983" hidden="1"/>
    <cellStyle name="Followed Hyperlink 2" xfId="9002" hidden="1"/>
    <cellStyle name="Followed Hyperlink 2" xfId="8998" hidden="1"/>
    <cellStyle name="Followed Hyperlink 2" xfId="8994" hidden="1"/>
    <cellStyle name="Followed Hyperlink 2" xfId="8990" hidden="1"/>
    <cellStyle name="Followed Hyperlink 2" xfId="8986" hidden="1"/>
    <cellStyle name="Followed Hyperlink 2" xfId="9001" hidden="1"/>
    <cellStyle name="Followed Hyperlink 2" xfId="8997" hidden="1"/>
    <cellStyle name="Followed Hyperlink 2" xfId="8993" hidden="1"/>
    <cellStyle name="Followed Hyperlink 2" xfId="8989" hidden="1"/>
    <cellStyle name="Followed Hyperlink 2" xfId="8985" hidden="1"/>
    <cellStyle name="Followed Hyperlink 2" xfId="8982" hidden="1"/>
    <cellStyle name="Followed Hyperlink 2" xfId="9011" hidden="1"/>
    <cellStyle name="Followed Hyperlink 2" xfId="9012" hidden="1"/>
    <cellStyle name="Followed Hyperlink 2" xfId="9013" hidden="1"/>
    <cellStyle name="Followed Hyperlink 2" xfId="9014" hidden="1"/>
    <cellStyle name="Followed Hyperlink 2" xfId="9015" hidden="1"/>
    <cellStyle name="Followed Hyperlink 2" xfId="9016" hidden="1"/>
    <cellStyle name="Followed Hyperlink 2" xfId="9017" hidden="1"/>
    <cellStyle name="Followed Hyperlink 2" xfId="9018" hidden="1"/>
    <cellStyle name="Followed Hyperlink 2" xfId="9019" hidden="1"/>
    <cellStyle name="Followed Hyperlink 2" xfId="9020" hidden="1"/>
    <cellStyle name="Followed Hyperlink 2" xfId="9021" hidden="1"/>
    <cellStyle name="Followed Hyperlink 2" xfId="9022" hidden="1"/>
    <cellStyle name="Followed Hyperlink 2" xfId="9023" hidden="1"/>
    <cellStyle name="Followed Hyperlink 2" xfId="9024" hidden="1"/>
    <cellStyle name="Followed Hyperlink 2" xfId="9025" hidden="1"/>
    <cellStyle name="Followed Hyperlink 2" xfId="9026" hidden="1"/>
    <cellStyle name="Followed Hyperlink 2" xfId="9027" hidden="1"/>
    <cellStyle name="Followed Hyperlink 2" xfId="9028" hidden="1"/>
    <cellStyle name="Followed Hyperlink 2" xfId="9029" hidden="1"/>
    <cellStyle name="Followed Hyperlink 2" xfId="9030" hidden="1"/>
    <cellStyle name="Followed Hyperlink 2" xfId="9031" hidden="1"/>
    <cellStyle name="Followed Hyperlink 2" xfId="9032" hidden="1"/>
    <cellStyle name="Followed Hyperlink 2" xfId="9033" hidden="1"/>
    <cellStyle name="Followed Hyperlink 2" xfId="9034" hidden="1"/>
    <cellStyle name="Followed Hyperlink 2" xfId="9035" hidden="1"/>
    <cellStyle name="Followed Hyperlink 2" xfId="9036" hidden="1"/>
    <cellStyle name="Followed Hyperlink 2" xfId="9037" hidden="1"/>
    <cellStyle name="Followed Hyperlink 2" xfId="9038" hidden="1"/>
    <cellStyle name="Followed Hyperlink 2" xfId="9039" hidden="1"/>
    <cellStyle name="Followed Hyperlink 2" xfId="9040" hidden="1"/>
    <cellStyle name="Followed Hyperlink 2" xfId="9041" hidden="1"/>
    <cellStyle name="Followed Hyperlink 2" xfId="9042" hidden="1"/>
    <cellStyle name="Followed Hyperlink 2" xfId="9043" hidden="1"/>
    <cellStyle name="Followed Hyperlink 2" xfId="9044" hidden="1"/>
    <cellStyle name="Followed Hyperlink 2" xfId="9045" hidden="1"/>
    <cellStyle name="Followed Hyperlink 2" xfId="9047" hidden="1"/>
    <cellStyle name="Followed Hyperlink 2" xfId="9048" hidden="1"/>
    <cellStyle name="Followed Hyperlink 2" xfId="9049" hidden="1"/>
    <cellStyle name="Followed Hyperlink 2" xfId="9050" hidden="1"/>
    <cellStyle name="Followed Hyperlink 2" xfId="9051" hidden="1"/>
    <cellStyle name="Followed Hyperlink 2" xfId="9052" hidden="1"/>
    <cellStyle name="Followed Hyperlink 2" xfId="9053" hidden="1"/>
    <cellStyle name="Followed Hyperlink 2" xfId="9054" hidden="1"/>
    <cellStyle name="Followed Hyperlink 2" xfId="9055" hidden="1"/>
    <cellStyle name="Followed Hyperlink 2" xfId="9056" hidden="1"/>
    <cellStyle name="Followed Hyperlink 2" xfId="9724" hidden="1"/>
    <cellStyle name="Followed Hyperlink 2" xfId="9723" hidden="1"/>
    <cellStyle name="Followed Hyperlink 2" xfId="9722" hidden="1"/>
    <cellStyle name="Followed Hyperlink 2" xfId="9721" hidden="1"/>
    <cellStyle name="Followed Hyperlink 2" xfId="9725" hidden="1"/>
    <cellStyle name="Followed Hyperlink 2" xfId="9731" hidden="1"/>
    <cellStyle name="Followed Hyperlink 2" xfId="9730" hidden="1"/>
    <cellStyle name="Followed Hyperlink 2" xfId="9728" hidden="1"/>
    <cellStyle name="Followed Hyperlink 2" xfId="9726" hidden="1"/>
    <cellStyle name="Followed Hyperlink 2" xfId="9750" hidden="1"/>
    <cellStyle name="Followed Hyperlink 2" xfId="9746" hidden="1"/>
    <cellStyle name="Followed Hyperlink 2" xfId="9742" hidden="1"/>
    <cellStyle name="Followed Hyperlink 2" xfId="9738" hidden="1"/>
    <cellStyle name="Followed Hyperlink 2" xfId="9734" hidden="1"/>
    <cellStyle name="Followed Hyperlink 2" xfId="9646" hidden="1"/>
    <cellStyle name="Followed Hyperlink 2" xfId="9753" hidden="1"/>
    <cellStyle name="Followed Hyperlink 2" xfId="9749" hidden="1"/>
    <cellStyle name="Followed Hyperlink 2" xfId="9745" hidden="1"/>
    <cellStyle name="Followed Hyperlink 2" xfId="9741" hidden="1"/>
    <cellStyle name="Followed Hyperlink 2" xfId="9737" hidden="1"/>
    <cellStyle name="Followed Hyperlink 2" xfId="9733" hidden="1"/>
    <cellStyle name="Followed Hyperlink 2" xfId="9752" hidden="1"/>
    <cellStyle name="Followed Hyperlink 2" xfId="9748" hidden="1"/>
    <cellStyle name="Followed Hyperlink 2" xfId="9744" hidden="1"/>
    <cellStyle name="Followed Hyperlink 2" xfId="9740" hidden="1"/>
    <cellStyle name="Followed Hyperlink 2" xfId="9736" hidden="1"/>
    <cellStyle name="Followed Hyperlink 2" xfId="9751" hidden="1"/>
    <cellStyle name="Followed Hyperlink 2" xfId="9747" hidden="1"/>
    <cellStyle name="Followed Hyperlink 2" xfId="9743" hidden="1"/>
    <cellStyle name="Followed Hyperlink 2" xfId="9739" hidden="1"/>
    <cellStyle name="Followed Hyperlink 2" xfId="9735" hidden="1"/>
    <cellStyle name="Followed Hyperlink 2" xfId="9732" hidden="1"/>
    <cellStyle name="Followed Hyperlink 2" xfId="9755" hidden="1"/>
    <cellStyle name="Followed Hyperlink 2" xfId="9756" hidden="1"/>
    <cellStyle name="Followed Hyperlink 2" xfId="9757" hidden="1"/>
    <cellStyle name="Followed Hyperlink 2" xfId="9758" hidden="1"/>
    <cellStyle name="Followed Hyperlink 2" xfId="9759" hidden="1"/>
    <cellStyle name="Followed Hyperlink 2" xfId="9760" hidden="1"/>
    <cellStyle name="Followed Hyperlink 2" xfId="9761" hidden="1"/>
    <cellStyle name="Followed Hyperlink 2" xfId="9762" hidden="1"/>
    <cellStyle name="Followed Hyperlink 2" xfId="9763" hidden="1"/>
    <cellStyle name="Followed Hyperlink 2" xfId="9764" hidden="1"/>
    <cellStyle name="Followed Hyperlink 2" xfId="9765" hidden="1"/>
    <cellStyle name="Followed Hyperlink 2" xfId="9766" hidden="1"/>
    <cellStyle name="Followed Hyperlink 2" xfId="9767" hidden="1"/>
    <cellStyle name="Followed Hyperlink 2" xfId="9768" hidden="1"/>
    <cellStyle name="Followed Hyperlink 2" xfId="9769" hidden="1"/>
    <cellStyle name="Followed Hyperlink 2" xfId="9770" hidden="1"/>
    <cellStyle name="Followed Hyperlink 2" xfId="9771" hidden="1"/>
    <cellStyle name="Followed Hyperlink 2" xfId="9772" hidden="1"/>
    <cellStyle name="Followed Hyperlink 2" xfId="9773" hidden="1"/>
    <cellStyle name="Followed Hyperlink 2" xfId="9774" hidden="1"/>
    <cellStyle name="Followed Hyperlink 2" xfId="9775" hidden="1"/>
    <cellStyle name="Followed Hyperlink 2" xfId="9776" hidden="1"/>
    <cellStyle name="Followed Hyperlink 2" xfId="9777" hidden="1"/>
    <cellStyle name="Followed Hyperlink 2" xfId="9778" hidden="1"/>
    <cellStyle name="Followed Hyperlink 2" xfId="9779" hidden="1"/>
    <cellStyle name="Followed Hyperlink 2" xfId="9780" hidden="1"/>
    <cellStyle name="Followed Hyperlink 2" xfId="9782" hidden="1"/>
    <cellStyle name="Followed Hyperlink 2" xfId="9783" hidden="1"/>
    <cellStyle name="Followed Hyperlink 2" xfId="9784" hidden="1"/>
    <cellStyle name="Followed Hyperlink 2" xfId="9785" hidden="1"/>
    <cellStyle name="Followed Hyperlink 2" xfId="9786" hidden="1"/>
    <cellStyle name="Followed Hyperlink 2" xfId="9787" hidden="1"/>
    <cellStyle name="Followed Hyperlink 2" xfId="9788" hidden="1"/>
    <cellStyle name="Followed Hyperlink 2" xfId="9789" hidden="1"/>
    <cellStyle name="Followed Hyperlink 2" xfId="9790" hidden="1"/>
    <cellStyle name="Followed Hyperlink 2" xfId="9791" hidden="1"/>
    <cellStyle name="Followed Hyperlink 2" xfId="9792" hidden="1"/>
    <cellStyle name="Followed Hyperlink 2" xfId="9793" hidden="1"/>
    <cellStyle name="Followed Hyperlink 2" xfId="9794" hidden="1"/>
    <cellStyle name="Followed Hyperlink 2" xfId="9795" hidden="1"/>
    <cellStyle name="Followed Hyperlink 2" xfId="9832" hidden="1"/>
    <cellStyle name="Followed Hyperlink 2" xfId="9833" hidden="1"/>
    <cellStyle name="Followed Hyperlink 2" xfId="9834" hidden="1"/>
    <cellStyle name="Followed Hyperlink 2" xfId="9835" hidden="1"/>
    <cellStyle name="Followed Hyperlink 2" xfId="9830" hidden="1"/>
    <cellStyle name="Followed Hyperlink 2" xfId="9729" hidden="1"/>
    <cellStyle name="Followed Hyperlink 2" xfId="9804" hidden="1"/>
    <cellStyle name="Followed Hyperlink 2" xfId="9802" hidden="1"/>
    <cellStyle name="Followed Hyperlink 2" xfId="9781" hidden="1"/>
    <cellStyle name="Followed Hyperlink 2" xfId="9799" hidden="1"/>
    <cellStyle name="Followed Hyperlink 2" xfId="9798" hidden="1"/>
    <cellStyle name="Followed Hyperlink 2" xfId="9797" hidden="1"/>
    <cellStyle name="Followed Hyperlink 2" xfId="9796" hidden="1"/>
    <cellStyle name="Followed Hyperlink 2" xfId="9800" hidden="1"/>
    <cellStyle name="Followed Hyperlink 2" xfId="9806" hidden="1"/>
    <cellStyle name="Followed Hyperlink 2" xfId="9805" hidden="1"/>
    <cellStyle name="Followed Hyperlink 2" xfId="9803" hidden="1"/>
    <cellStyle name="Followed Hyperlink 2" xfId="9801" hidden="1"/>
    <cellStyle name="Followed Hyperlink 2" xfId="9825" hidden="1"/>
    <cellStyle name="Followed Hyperlink 2" xfId="9821" hidden="1"/>
    <cellStyle name="Followed Hyperlink 2" xfId="9817" hidden="1"/>
    <cellStyle name="Followed Hyperlink 2" xfId="9813" hidden="1"/>
    <cellStyle name="Followed Hyperlink 2" xfId="9809" hidden="1"/>
    <cellStyle name="Followed Hyperlink 2" xfId="9647" hidden="1"/>
    <cellStyle name="Followed Hyperlink 2" xfId="9828" hidden="1"/>
    <cellStyle name="Followed Hyperlink 2" xfId="9824" hidden="1"/>
    <cellStyle name="Followed Hyperlink 2" xfId="9820" hidden="1"/>
    <cellStyle name="Followed Hyperlink 2" xfId="9816" hidden="1"/>
    <cellStyle name="Followed Hyperlink 2" xfId="9812" hidden="1"/>
    <cellStyle name="Followed Hyperlink 2" xfId="9808" hidden="1"/>
    <cellStyle name="Followed Hyperlink 2" xfId="9827" hidden="1"/>
    <cellStyle name="Followed Hyperlink 2" xfId="9823" hidden="1"/>
    <cellStyle name="Followed Hyperlink 2" xfId="9819" hidden="1"/>
    <cellStyle name="Followed Hyperlink 2" xfId="9815" hidden="1"/>
    <cellStyle name="Followed Hyperlink 2" xfId="9811" hidden="1"/>
    <cellStyle name="Followed Hyperlink 2" xfId="9826" hidden="1"/>
    <cellStyle name="Followed Hyperlink 2" xfId="9822" hidden="1"/>
    <cellStyle name="Followed Hyperlink 2" xfId="9818" hidden="1"/>
    <cellStyle name="Followed Hyperlink 2" xfId="9814" hidden="1"/>
    <cellStyle name="Followed Hyperlink 2" xfId="9810" hidden="1"/>
    <cellStyle name="Followed Hyperlink 2" xfId="9807" hidden="1"/>
    <cellStyle name="Followed Hyperlink 2" xfId="9836" hidden="1"/>
    <cellStyle name="Followed Hyperlink 2" xfId="9837" hidden="1"/>
    <cellStyle name="Followed Hyperlink 2" xfId="9838" hidden="1"/>
    <cellStyle name="Followed Hyperlink 2" xfId="9839" hidden="1"/>
    <cellStyle name="Followed Hyperlink 2" xfId="9840" hidden="1"/>
    <cellStyle name="Followed Hyperlink 2" xfId="9841" hidden="1"/>
    <cellStyle name="Followed Hyperlink 2" xfId="9842" hidden="1"/>
    <cellStyle name="Followed Hyperlink 2" xfId="9843" hidden="1"/>
    <cellStyle name="Followed Hyperlink 2" xfId="9844" hidden="1"/>
    <cellStyle name="Followed Hyperlink 2" xfId="9845" hidden="1"/>
    <cellStyle name="Followed Hyperlink 2" xfId="9846" hidden="1"/>
    <cellStyle name="Followed Hyperlink 2" xfId="9847" hidden="1"/>
    <cellStyle name="Followed Hyperlink 2" xfId="9848" hidden="1"/>
    <cellStyle name="Followed Hyperlink 2" xfId="9849" hidden="1"/>
    <cellStyle name="Followed Hyperlink 2" xfId="9850" hidden="1"/>
    <cellStyle name="Followed Hyperlink 2" xfId="9851" hidden="1"/>
    <cellStyle name="Followed Hyperlink 2" xfId="9852" hidden="1"/>
    <cellStyle name="Followed Hyperlink 2" xfId="9853" hidden="1"/>
    <cellStyle name="Followed Hyperlink 2" xfId="9854" hidden="1"/>
    <cellStyle name="Followed Hyperlink 2" xfId="9855" hidden="1"/>
    <cellStyle name="Followed Hyperlink 2" xfId="9856" hidden="1"/>
    <cellStyle name="Followed Hyperlink 2" xfId="9857" hidden="1"/>
    <cellStyle name="Followed Hyperlink 2" xfId="9858" hidden="1"/>
    <cellStyle name="Followed Hyperlink 2" xfId="9859" hidden="1"/>
    <cellStyle name="Followed Hyperlink 2" xfId="9860" hidden="1"/>
    <cellStyle name="Followed Hyperlink 2" xfId="9861" hidden="1"/>
    <cellStyle name="Followed Hyperlink 2" xfId="9862" hidden="1"/>
    <cellStyle name="Followed Hyperlink 2" xfId="9863" hidden="1"/>
    <cellStyle name="Followed Hyperlink 2" xfId="9864" hidden="1"/>
    <cellStyle name="Followed Hyperlink 2" xfId="9865" hidden="1"/>
    <cellStyle name="Followed Hyperlink 2" xfId="9866" hidden="1"/>
    <cellStyle name="Followed Hyperlink 2" xfId="9867" hidden="1"/>
    <cellStyle name="Followed Hyperlink 2" xfId="9868" hidden="1"/>
    <cellStyle name="Followed Hyperlink 2" xfId="9869" hidden="1"/>
    <cellStyle name="Followed Hyperlink 2" xfId="9870" hidden="1"/>
    <cellStyle name="Followed Hyperlink 2" xfId="9871" hidden="1"/>
    <cellStyle name="Followed Hyperlink 2" xfId="9872" hidden="1"/>
    <cellStyle name="Followed Hyperlink 2" xfId="9873" hidden="1"/>
    <cellStyle name="Followed Hyperlink 2" xfId="9874" hidden="1"/>
    <cellStyle name="Followed Hyperlink 2" xfId="9875" hidden="1"/>
    <cellStyle name="Followed Hyperlink 2" xfId="9876" hidden="1"/>
    <cellStyle name="Followed Hyperlink 2" xfId="9877" hidden="1"/>
    <cellStyle name="Followed Hyperlink 2" xfId="9878" hidden="1"/>
    <cellStyle name="Followed Hyperlink 2" xfId="9879" hidden="1"/>
    <cellStyle name="Followed Hyperlink 2" xfId="9880" hidden="1"/>
    <cellStyle name="Followed Hyperlink 2" xfId="10553" hidden="1"/>
    <cellStyle name="Followed Hyperlink 2" xfId="10552" hidden="1"/>
    <cellStyle name="Followed Hyperlink 2" xfId="10551" hidden="1"/>
    <cellStyle name="Followed Hyperlink 2" xfId="10550" hidden="1"/>
    <cellStyle name="Followed Hyperlink 2" xfId="10554" hidden="1"/>
    <cellStyle name="Followed Hyperlink 2" xfId="10560" hidden="1"/>
    <cellStyle name="Followed Hyperlink 2" xfId="10559" hidden="1"/>
    <cellStyle name="Followed Hyperlink 2" xfId="10557" hidden="1"/>
    <cellStyle name="Followed Hyperlink 2" xfId="10555" hidden="1"/>
    <cellStyle name="Followed Hyperlink 2" xfId="10579" hidden="1"/>
    <cellStyle name="Followed Hyperlink 2" xfId="10575" hidden="1"/>
    <cellStyle name="Followed Hyperlink 2" xfId="10571" hidden="1"/>
    <cellStyle name="Followed Hyperlink 2" xfId="10567" hidden="1"/>
    <cellStyle name="Followed Hyperlink 2" xfId="10563" hidden="1"/>
    <cellStyle name="Followed Hyperlink 2" xfId="10475" hidden="1"/>
    <cellStyle name="Followed Hyperlink 2" xfId="10582" hidden="1"/>
    <cellStyle name="Followed Hyperlink 2" xfId="10578" hidden="1"/>
    <cellStyle name="Followed Hyperlink 2" xfId="10574" hidden="1"/>
    <cellStyle name="Followed Hyperlink 2" xfId="10570" hidden="1"/>
    <cellStyle name="Followed Hyperlink 2" xfId="10566" hidden="1"/>
    <cellStyle name="Followed Hyperlink 2" xfId="10562" hidden="1"/>
    <cellStyle name="Followed Hyperlink 2" xfId="10581" hidden="1"/>
    <cellStyle name="Followed Hyperlink 2" xfId="10577" hidden="1"/>
    <cellStyle name="Followed Hyperlink 2" xfId="10573" hidden="1"/>
    <cellStyle name="Followed Hyperlink 2" xfId="10569" hidden="1"/>
    <cellStyle name="Followed Hyperlink 2" xfId="10565" hidden="1"/>
    <cellStyle name="Followed Hyperlink 2" xfId="10580" hidden="1"/>
    <cellStyle name="Followed Hyperlink 2" xfId="10576" hidden="1"/>
    <cellStyle name="Followed Hyperlink 2" xfId="10572" hidden="1"/>
    <cellStyle name="Followed Hyperlink 2" xfId="10568" hidden="1"/>
    <cellStyle name="Followed Hyperlink 2" xfId="10564" hidden="1"/>
    <cellStyle name="Followed Hyperlink 2" xfId="10561" hidden="1"/>
    <cellStyle name="Followed Hyperlink 2" xfId="10584" hidden="1"/>
    <cellStyle name="Followed Hyperlink 2" xfId="10585" hidden="1"/>
    <cellStyle name="Followed Hyperlink 2" xfId="10586" hidden="1"/>
    <cellStyle name="Followed Hyperlink 2" xfId="10587" hidden="1"/>
    <cellStyle name="Followed Hyperlink 2" xfId="10588" hidden="1"/>
    <cellStyle name="Followed Hyperlink 2" xfId="10589" hidden="1"/>
    <cellStyle name="Followed Hyperlink 2" xfId="10590" hidden="1"/>
    <cellStyle name="Followed Hyperlink 2" xfId="10591" hidden="1"/>
    <cellStyle name="Followed Hyperlink 2" xfId="10592" hidden="1"/>
    <cellStyle name="Followed Hyperlink 2" xfId="10593" hidden="1"/>
    <cellStyle name="Followed Hyperlink 2" xfId="10594" hidden="1"/>
    <cellStyle name="Followed Hyperlink 2" xfId="10595" hidden="1"/>
    <cellStyle name="Followed Hyperlink 2" xfId="10596" hidden="1"/>
    <cellStyle name="Followed Hyperlink 2" xfId="10597" hidden="1"/>
    <cellStyle name="Followed Hyperlink 2" xfId="10598" hidden="1"/>
    <cellStyle name="Followed Hyperlink 2" xfId="10599" hidden="1"/>
    <cellStyle name="Followed Hyperlink 2" xfId="10600" hidden="1"/>
    <cellStyle name="Followed Hyperlink 2" xfId="10601" hidden="1"/>
    <cellStyle name="Followed Hyperlink 2" xfId="10602" hidden="1"/>
    <cellStyle name="Followed Hyperlink 2" xfId="10603" hidden="1"/>
    <cellStyle name="Followed Hyperlink 2" xfId="10604" hidden="1"/>
    <cellStyle name="Followed Hyperlink 2" xfId="10605" hidden="1"/>
    <cellStyle name="Followed Hyperlink 2" xfId="10606" hidden="1"/>
    <cellStyle name="Followed Hyperlink 2" xfId="10607" hidden="1"/>
    <cellStyle name="Followed Hyperlink 2" xfId="10608" hidden="1"/>
    <cellStyle name="Followed Hyperlink 2" xfId="10609" hidden="1"/>
    <cellStyle name="Followed Hyperlink 2" xfId="10611" hidden="1"/>
    <cellStyle name="Followed Hyperlink 2" xfId="10612" hidden="1"/>
    <cellStyle name="Followed Hyperlink 2" xfId="10613" hidden="1"/>
    <cellStyle name="Followed Hyperlink 2" xfId="10614" hidden="1"/>
    <cellStyle name="Followed Hyperlink 2" xfId="10615" hidden="1"/>
    <cellStyle name="Followed Hyperlink 2" xfId="10616" hidden="1"/>
    <cellStyle name="Followed Hyperlink 2" xfId="10617" hidden="1"/>
    <cellStyle name="Followed Hyperlink 2" xfId="10618" hidden="1"/>
    <cellStyle name="Followed Hyperlink 2" xfId="10619" hidden="1"/>
    <cellStyle name="Followed Hyperlink 2" xfId="10620" hidden="1"/>
    <cellStyle name="Followed Hyperlink 2" xfId="10621" hidden="1"/>
    <cellStyle name="Followed Hyperlink 2" xfId="10622" hidden="1"/>
    <cellStyle name="Followed Hyperlink 2" xfId="10623" hidden="1"/>
    <cellStyle name="Followed Hyperlink 2" xfId="10624" hidden="1"/>
    <cellStyle name="Followed Hyperlink 2" xfId="10661" hidden="1"/>
    <cellStyle name="Followed Hyperlink 2" xfId="10662" hidden="1"/>
    <cellStyle name="Followed Hyperlink 2" xfId="10663" hidden="1"/>
    <cellStyle name="Followed Hyperlink 2" xfId="10664" hidden="1"/>
    <cellStyle name="Followed Hyperlink 2" xfId="10659" hidden="1"/>
    <cellStyle name="Followed Hyperlink 2" xfId="10558" hidden="1"/>
    <cellStyle name="Followed Hyperlink 2" xfId="10633" hidden="1"/>
    <cellStyle name="Followed Hyperlink 2" xfId="10631" hidden="1"/>
    <cellStyle name="Followed Hyperlink 2" xfId="10610" hidden="1"/>
    <cellStyle name="Followed Hyperlink 2" xfId="10628" hidden="1"/>
    <cellStyle name="Followed Hyperlink 2" xfId="10627" hidden="1"/>
    <cellStyle name="Followed Hyperlink 2" xfId="10626" hidden="1"/>
    <cellStyle name="Followed Hyperlink 2" xfId="10625" hidden="1"/>
    <cellStyle name="Followed Hyperlink 2" xfId="10629" hidden="1"/>
    <cellStyle name="Followed Hyperlink 2" xfId="10635" hidden="1"/>
    <cellStyle name="Followed Hyperlink 2" xfId="10634" hidden="1"/>
    <cellStyle name="Followed Hyperlink 2" xfId="10632" hidden="1"/>
    <cellStyle name="Followed Hyperlink 2" xfId="10630" hidden="1"/>
    <cellStyle name="Followed Hyperlink 2" xfId="10654" hidden="1"/>
    <cellStyle name="Followed Hyperlink 2" xfId="10650" hidden="1"/>
    <cellStyle name="Followed Hyperlink 2" xfId="10646" hidden="1"/>
    <cellStyle name="Followed Hyperlink 2" xfId="10642" hidden="1"/>
    <cellStyle name="Followed Hyperlink 2" xfId="10638" hidden="1"/>
    <cellStyle name="Followed Hyperlink 2" xfId="10476" hidden="1"/>
    <cellStyle name="Followed Hyperlink 2" xfId="10657" hidden="1"/>
    <cellStyle name="Followed Hyperlink 2" xfId="10653" hidden="1"/>
    <cellStyle name="Followed Hyperlink 2" xfId="10649" hidden="1"/>
    <cellStyle name="Followed Hyperlink 2" xfId="10645" hidden="1"/>
    <cellStyle name="Followed Hyperlink 2" xfId="10641" hidden="1"/>
    <cellStyle name="Followed Hyperlink 2" xfId="10637" hidden="1"/>
    <cellStyle name="Followed Hyperlink 2" xfId="10656" hidden="1"/>
    <cellStyle name="Followed Hyperlink 2" xfId="10652" hidden="1"/>
    <cellStyle name="Followed Hyperlink 2" xfId="10648" hidden="1"/>
    <cellStyle name="Followed Hyperlink 2" xfId="10644" hidden="1"/>
    <cellStyle name="Followed Hyperlink 2" xfId="10640" hidden="1"/>
    <cellStyle name="Followed Hyperlink 2" xfId="10655" hidden="1"/>
    <cellStyle name="Followed Hyperlink 2" xfId="10651" hidden="1"/>
    <cellStyle name="Followed Hyperlink 2" xfId="10647" hidden="1"/>
    <cellStyle name="Followed Hyperlink 2" xfId="10643" hidden="1"/>
    <cellStyle name="Followed Hyperlink 2" xfId="10639" hidden="1"/>
    <cellStyle name="Followed Hyperlink 2" xfId="10636" hidden="1"/>
    <cellStyle name="Followed Hyperlink 2" xfId="10665" hidden="1"/>
    <cellStyle name="Followed Hyperlink 2" xfId="10666" hidden="1"/>
    <cellStyle name="Followed Hyperlink 2" xfId="10667" hidden="1"/>
    <cellStyle name="Followed Hyperlink 2" xfId="10668" hidden="1"/>
    <cellStyle name="Followed Hyperlink 2" xfId="10669" hidden="1"/>
    <cellStyle name="Followed Hyperlink 2" xfId="10670" hidden="1"/>
    <cellStyle name="Followed Hyperlink 2" xfId="10671" hidden="1"/>
    <cellStyle name="Followed Hyperlink 2" xfId="10672" hidden="1"/>
    <cellStyle name="Followed Hyperlink 2" xfId="10673" hidden="1"/>
    <cellStyle name="Followed Hyperlink 2" xfId="10674" hidden="1"/>
    <cellStyle name="Followed Hyperlink 2" xfId="10675" hidden="1"/>
    <cellStyle name="Followed Hyperlink 2" xfId="10676" hidden="1"/>
    <cellStyle name="Followed Hyperlink 2" xfId="10677" hidden="1"/>
    <cellStyle name="Followed Hyperlink 2" xfId="10678" hidden="1"/>
    <cellStyle name="Followed Hyperlink 2" xfId="10679" hidden="1"/>
    <cellStyle name="Followed Hyperlink 2" xfId="10680" hidden="1"/>
    <cellStyle name="Followed Hyperlink 2" xfId="10681" hidden="1"/>
    <cellStyle name="Followed Hyperlink 2" xfId="10682" hidden="1"/>
    <cellStyle name="Followed Hyperlink 2" xfId="10683" hidden="1"/>
    <cellStyle name="Followed Hyperlink 2" xfId="10684" hidden="1"/>
    <cellStyle name="Followed Hyperlink 2" xfId="10685" hidden="1"/>
    <cellStyle name="Followed Hyperlink 2" xfId="10686" hidden="1"/>
    <cellStyle name="Followed Hyperlink 2" xfId="10687" hidden="1"/>
    <cellStyle name="Followed Hyperlink 2" xfId="10688" hidden="1"/>
    <cellStyle name="Followed Hyperlink 2" xfId="10689" hidden="1"/>
    <cellStyle name="Followed Hyperlink 2" xfId="10690" hidden="1"/>
    <cellStyle name="Followed Hyperlink 2" xfId="10691" hidden="1"/>
    <cellStyle name="Followed Hyperlink 2" xfId="10692" hidden="1"/>
    <cellStyle name="Followed Hyperlink 2" xfId="10693" hidden="1"/>
    <cellStyle name="Followed Hyperlink 2" xfId="10694" hidden="1"/>
    <cellStyle name="Followed Hyperlink 2" xfId="10695" hidden="1"/>
    <cellStyle name="Followed Hyperlink 2" xfId="10696" hidden="1"/>
    <cellStyle name="Followed Hyperlink 2" xfId="10697" hidden="1"/>
    <cellStyle name="Followed Hyperlink 2" xfId="10698" hidden="1"/>
    <cellStyle name="Followed Hyperlink 2" xfId="10699" hidden="1"/>
    <cellStyle name="Followed Hyperlink 2" xfId="10700" hidden="1"/>
    <cellStyle name="Followed Hyperlink 2" xfId="10701" hidden="1"/>
    <cellStyle name="Followed Hyperlink 2" xfId="10702" hidden="1"/>
    <cellStyle name="Followed Hyperlink 2" xfId="10703" hidden="1"/>
    <cellStyle name="Followed Hyperlink 2" xfId="10704" hidden="1"/>
    <cellStyle name="Followed Hyperlink 2" xfId="10705" hidden="1"/>
    <cellStyle name="Followed Hyperlink 2" xfId="10706" hidden="1"/>
    <cellStyle name="Followed Hyperlink 2" xfId="10707" hidden="1"/>
    <cellStyle name="Followed Hyperlink 2" xfId="10708" hidden="1"/>
    <cellStyle name="Followed Hyperlink 2" xfId="10709" hidden="1"/>
    <cellStyle name="Followed Hyperlink 2" xfId="12317" hidden="1"/>
    <cellStyle name="Followed Hyperlink 2" xfId="12316" hidden="1"/>
    <cellStyle name="Followed Hyperlink 2" xfId="12315" hidden="1"/>
    <cellStyle name="Followed Hyperlink 2" xfId="12314" hidden="1"/>
    <cellStyle name="Followed Hyperlink 2" xfId="12318" hidden="1"/>
    <cellStyle name="Followed Hyperlink 2" xfId="12324" hidden="1"/>
    <cellStyle name="Followed Hyperlink 2" xfId="12323" hidden="1"/>
    <cellStyle name="Followed Hyperlink 2" xfId="12321" hidden="1"/>
    <cellStyle name="Followed Hyperlink 2" xfId="12319" hidden="1"/>
    <cellStyle name="Followed Hyperlink 2" xfId="12343" hidden="1"/>
    <cellStyle name="Followed Hyperlink 2" xfId="12339" hidden="1"/>
    <cellStyle name="Followed Hyperlink 2" xfId="12335" hidden="1"/>
    <cellStyle name="Followed Hyperlink 2" xfId="12331" hidden="1"/>
    <cellStyle name="Followed Hyperlink 2" xfId="12327" hidden="1"/>
    <cellStyle name="Followed Hyperlink 2" xfId="12239" hidden="1"/>
    <cellStyle name="Followed Hyperlink 2" xfId="12346" hidden="1"/>
    <cellStyle name="Followed Hyperlink 2" xfId="12342" hidden="1"/>
    <cellStyle name="Followed Hyperlink 2" xfId="12338" hidden="1"/>
    <cellStyle name="Followed Hyperlink 2" xfId="12334" hidden="1"/>
    <cellStyle name="Followed Hyperlink 2" xfId="12330" hidden="1"/>
    <cellStyle name="Followed Hyperlink 2" xfId="12326" hidden="1"/>
    <cellStyle name="Followed Hyperlink 2" xfId="12345" hidden="1"/>
    <cellStyle name="Followed Hyperlink 2" xfId="12341" hidden="1"/>
    <cellStyle name="Followed Hyperlink 2" xfId="12337" hidden="1"/>
    <cellStyle name="Followed Hyperlink 2" xfId="12333" hidden="1"/>
    <cellStyle name="Followed Hyperlink 2" xfId="12329" hidden="1"/>
    <cellStyle name="Followed Hyperlink 2" xfId="12344" hidden="1"/>
    <cellStyle name="Followed Hyperlink 2" xfId="12340" hidden="1"/>
    <cellStyle name="Followed Hyperlink 2" xfId="12336" hidden="1"/>
    <cellStyle name="Followed Hyperlink 2" xfId="12332" hidden="1"/>
    <cellStyle name="Followed Hyperlink 2" xfId="12328" hidden="1"/>
    <cellStyle name="Followed Hyperlink 2" xfId="12325" hidden="1"/>
    <cellStyle name="Followed Hyperlink 2" xfId="12347" hidden="1"/>
    <cellStyle name="Followed Hyperlink 2" xfId="12348" hidden="1"/>
    <cellStyle name="Followed Hyperlink 2" xfId="12349" hidden="1"/>
    <cellStyle name="Followed Hyperlink 2" xfId="12350" hidden="1"/>
    <cellStyle name="Followed Hyperlink 2" xfId="12351" hidden="1"/>
    <cellStyle name="Followed Hyperlink 2" xfId="12352" hidden="1"/>
    <cellStyle name="Followed Hyperlink 2" xfId="12353" hidden="1"/>
    <cellStyle name="Followed Hyperlink 2" xfId="12354" hidden="1"/>
    <cellStyle name="Followed Hyperlink 2" xfId="12355" hidden="1"/>
    <cellStyle name="Followed Hyperlink 2" xfId="12356" hidden="1"/>
    <cellStyle name="Followed Hyperlink 2" xfId="12357" hidden="1"/>
    <cellStyle name="Followed Hyperlink 2" xfId="12358" hidden="1"/>
    <cellStyle name="Followed Hyperlink 2" xfId="12359" hidden="1"/>
    <cellStyle name="Followed Hyperlink 2" xfId="12360" hidden="1"/>
    <cellStyle name="Followed Hyperlink 2" xfId="12361" hidden="1"/>
    <cellStyle name="Followed Hyperlink 2" xfId="12362" hidden="1"/>
    <cellStyle name="Followed Hyperlink 2" xfId="12363" hidden="1"/>
    <cellStyle name="Followed Hyperlink 2" xfId="12364" hidden="1"/>
    <cellStyle name="Followed Hyperlink 2" xfId="12365" hidden="1"/>
    <cellStyle name="Followed Hyperlink 2" xfId="12366" hidden="1"/>
    <cellStyle name="Followed Hyperlink 2" xfId="12367" hidden="1"/>
    <cellStyle name="Followed Hyperlink 2" xfId="12368" hidden="1"/>
    <cellStyle name="Followed Hyperlink 2" xfId="12369" hidden="1"/>
    <cellStyle name="Followed Hyperlink 2" xfId="12370" hidden="1"/>
    <cellStyle name="Followed Hyperlink 2" xfId="12371" hidden="1"/>
    <cellStyle name="Followed Hyperlink 2" xfId="12372" hidden="1"/>
    <cellStyle name="Followed Hyperlink 2" xfId="12374" hidden="1"/>
    <cellStyle name="Followed Hyperlink 2" xfId="12375" hidden="1"/>
    <cellStyle name="Followed Hyperlink 2" xfId="12376" hidden="1"/>
    <cellStyle name="Followed Hyperlink 2" xfId="12377" hidden="1"/>
    <cellStyle name="Followed Hyperlink 2" xfId="12378" hidden="1"/>
    <cellStyle name="Followed Hyperlink 2" xfId="12379" hidden="1"/>
    <cellStyle name="Followed Hyperlink 2" xfId="12380" hidden="1"/>
    <cellStyle name="Followed Hyperlink 2" xfId="12381" hidden="1"/>
    <cellStyle name="Followed Hyperlink 2" xfId="12382" hidden="1"/>
    <cellStyle name="Followed Hyperlink 2" xfId="12383" hidden="1"/>
    <cellStyle name="Followed Hyperlink 2" xfId="12384" hidden="1"/>
    <cellStyle name="Followed Hyperlink 2" xfId="12385" hidden="1"/>
    <cellStyle name="Followed Hyperlink 2" xfId="12386" hidden="1"/>
    <cellStyle name="Followed Hyperlink 2" xfId="12387" hidden="1"/>
    <cellStyle name="Followed Hyperlink 2" xfId="12424" hidden="1"/>
    <cellStyle name="Followed Hyperlink 2" xfId="12425" hidden="1"/>
    <cellStyle name="Followed Hyperlink 2" xfId="12426" hidden="1"/>
    <cellStyle name="Followed Hyperlink 2" xfId="12427" hidden="1"/>
    <cellStyle name="Followed Hyperlink 2" xfId="12422" hidden="1"/>
    <cellStyle name="Followed Hyperlink 2" xfId="12322" hidden="1"/>
    <cellStyle name="Followed Hyperlink 2" xfId="12396" hidden="1"/>
    <cellStyle name="Followed Hyperlink 2" xfId="12394" hidden="1"/>
    <cellStyle name="Followed Hyperlink 2" xfId="12373" hidden="1"/>
    <cellStyle name="Followed Hyperlink 2" xfId="12391" hidden="1"/>
    <cellStyle name="Followed Hyperlink 2" xfId="12390" hidden="1"/>
    <cellStyle name="Followed Hyperlink 2" xfId="12389" hidden="1"/>
    <cellStyle name="Followed Hyperlink 2" xfId="12388" hidden="1"/>
    <cellStyle name="Followed Hyperlink 2" xfId="12392" hidden="1"/>
    <cellStyle name="Followed Hyperlink 2" xfId="12398" hidden="1"/>
    <cellStyle name="Followed Hyperlink 2" xfId="12397" hidden="1"/>
    <cellStyle name="Followed Hyperlink 2" xfId="12395" hidden="1"/>
    <cellStyle name="Followed Hyperlink 2" xfId="12393" hidden="1"/>
    <cellStyle name="Followed Hyperlink 2" xfId="12417" hidden="1"/>
    <cellStyle name="Followed Hyperlink 2" xfId="12413" hidden="1"/>
    <cellStyle name="Followed Hyperlink 2" xfId="12409" hidden="1"/>
    <cellStyle name="Followed Hyperlink 2" xfId="12405" hidden="1"/>
    <cellStyle name="Followed Hyperlink 2" xfId="12401" hidden="1"/>
    <cellStyle name="Followed Hyperlink 2" xfId="12240" hidden="1"/>
    <cellStyle name="Followed Hyperlink 2" xfId="12420" hidden="1"/>
    <cellStyle name="Followed Hyperlink 2" xfId="12416" hidden="1"/>
    <cellStyle name="Followed Hyperlink 2" xfId="12412" hidden="1"/>
    <cellStyle name="Followed Hyperlink 2" xfId="12408" hidden="1"/>
    <cellStyle name="Followed Hyperlink 2" xfId="12404" hidden="1"/>
    <cellStyle name="Followed Hyperlink 2" xfId="12400" hidden="1"/>
    <cellStyle name="Followed Hyperlink 2" xfId="12419" hidden="1"/>
    <cellStyle name="Followed Hyperlink 2" xfId="12415" hidden="1"/>
    <cellStyle name="Followed Hyperlink 2" xfId="12411" hidden="1"/>
    <cellStyle name="Followed Hyperlink 2" xfId="12407" hidden="1"/>
    <cellStyle name="Followed Hyperlink 2" xfId="12403" hidden="1"/>
    <cellStyle name="Followed Hyperlink 2" xfId="12418" hidden="1"/>
    <cellStyle name="Followed Hyperlink 2" xfId="12414" hidden="1"/>
    <cellStyle name="Followed Hyperlink 2" xfId="12410" hidden="1"/>
    <cellStyle name="Followed Hyperlink 2" xfId="12406" hidden="1"/>
    <cellStyle name="Followed Hyperlink 2" xfId="12402" hidden="1"/>
    <cellStyle name="Followed Hyperlink 2" xfId="12399" hidden="1"/>
    <cellStyle name="Followed Hyperlink 2" xfId="12428" hidden="1"/>
    <cellStyle name="Followed Hyperlink 2" xfId="12429" hidden="1"/>
    <cellStyle name="Followed Hyperlink 2" xfId="12430" hidden="1"/>
    <cellStyle name="Followed Hyperlink 2" xfId="12431" hidden="1"/>
    <cellStyle name="Followed Hyperlink 2" xfId="12432" hidden="1"/>
    <cellStyle name="Followed Hyperlink 2" xfId="12433" hidden="1"/>
    <cellStyle name="Followed Hyperlink 2" xfId="12434" hidden="1"/>
    <cellStyle name="Followed Hyperlink 2" xfId="12435" hidden="1"/>
    <cellStyle name="Followed Hyperlink 2" xfId="12436" hidden="1"/>
    <cellStyle name="Followed Hyperlink 2" xfId="12437" hidden="1"/>
    <cellStyle name="Followed Hyperlink 2" xfId="12438" hidden="1"/>
    <cellStyle name="Followed Hyperlink 2" xfId="12439" hidden="1"/>
    <cellStyle name="Followed Hyperlink 2" xfId="12440" hidden="1"/>
    <cellStyle name="Followed Hyperlink 2" xfId="12441" hidden="1"/>
    <cellStyle name="Followed Hyperlink 2" xfId="12442" hidden="1"/>
    <cellStyle name="Followed Hyperlink 2" xfId="12443" hidden="1"/>
    <cellStyle name="Followed Hyperlink 2" xfId="12444" hidden="1"/>
    <cellStyle name="Followed Hyperlink 2" xfId="12445" hidden="1"/>
    <cellStyle name="Followed Hyperlink 2" xfId="12446" hidden="1"/>
    <cellStyle name="Followed Hyperlink 2" xfId="12447" hidden="1"/>
    <cellStyle name="Followed Hyperlink 2" xfId="12448" hidden="1"/>
    <cellStyle name="Followed Hyperlink 2" xfId="12449" hidden="1"/>
    <cellStyle name="Followed Hyperlink 2" xfId="12450" hidden="1"/>
    <cellStyle name="Followed Hyperlink 2" xfId="12451" hidden="1"/>
    <cellStyle name="Followed Hyperlink 2" xfId="12452" hidden="1"/>
    <cellStyle name="Followed Hyperlink 2" xfId="12453" hidden="1"/>
    <cellStyle name="Followed Hyperlink 2" xfId="12454" hidden="1"/>
    <cellStyle name="Followed Hyperlink 2" xfId="12455" hidden="1"/>
    <cellStyle name="Followed Hyperlink 2" xfId="12456" hidden="1"/>
    <cellStyle name="Followed Hyperlink 2" xfId="12457" hidden="1"/>
    <cellStyle name="Followed Hyperlink 2" xfId="12458" hidden="1"/>
    <cellStyle name="Followed Hyperlink 2" xfId="12459" hidden="1"/>
    <cellStyle name="Followed Hyperlink 2" xfId="12460" hidden="1"/>
    <cellStyle name="Followed Hyperlink 2" xfId="12461" hidden="1"/>
    <cellStyle name="Followed Hyperlink 2" xfId="12462" hidden="1"/>
    <cellStyle name="Followed Hyperlink 2" xfId="12463" hidden="1"/>
    <cellStyle name="Followed Hyperlink 2" xfId="12464" hidden="1"/>
    <cellStyle name="Followed Hyperlink 2" xfId="12465" hidden="1"/>
    <cellStyle name="Followed Hyperlink 2" xfId="12466" hidden="1"/>
    <cellStyle name="Followed Hyperlink 2" xfId="12467" hidden="1"/>
    <cellStyle name="Followed Hyperlink 2" xfId="12468" hidden="1"/>
    <cellStyle name="Followed Hyperlink 2" xfId="12469" hidden="1"/>
    <cellStyle name="Followed Hyperlink 2" xfId="12470" hidden="1"/>
    <cellStyle name="Followed Hyperlink 2" xfId="12471" hidden="1"/>
    <cellStyle name="Followed Hyperlink 2" xfId="12472" hidden="1"/>
    <cellStyle name="Followed Hyperlink 2" xfId="13128" hidden="1"/>
    <cellStyle name="Followed Hyperlink 2" xfId="13127" hidden="1"/>
    <cellStyle name="Followed Hyperlink 2" xfId="13126" hidden="1"/>
    <cellStyle name="Followed Hyperlink 2" xfId="13125" hidden="1"/>
    <cellStyle name="Followed Hyperlink 2" xfId="13129" hidden="1"/>
    <cellStyle name="Followed Hyperlink 2" xfId="13134" hidden="1"/>
    <cellStyle name="Followed Hyperlink 2" xfId="13133" hidden="1"/>
    <cellStyle name="Followed Hyperlink 2" xfId="13131" hidden="1"/>
    <cellStyle name="Followed Hyperlink 2" xfId="13130" hidden="1"/>
    <cellStyle name="Followed Hyperlink 2" xfId="13153" hidden="1"/>
    <cellStyle name="Followed Hyperlink 2" xfId="13149" hidden="1"/>
    <cellStyle name="Followed Hyperlink 2" xfId="13145" hidden="1"/>
    <cellStyle name="Followed Hyperlink 2" xfId="13141" hidden="1"/>
    <cellStyle name="Followed Hyperlink 2" xfId="13137" hidden="1"/>
    <cellStyle name="Followed Hyperlink 2" xfId="13050" hidden="1"/>
    <cellStyle name="Followed Hyperlink 2" xfId="13156" hidden="1"/>
    <cellStyle name="Followed Hyperlink 2" xfId="13152" hidden="1"/>
    <cellStyle name="Followed Hyperlink 2" xfId="13148" hidden="1"/>
    <cellStyle name="Followed Hyperlink 2" xfId="13144" hidden="1"/>
    <cellStyle name="Followed Hyperlink 2" xfId="13140" hidden="1"/>
    <cellStyle name="Followed Hyperlink 2" xfId="13136" hidden="1"/>
    <cellStyle name="Followed Hyperlink 2" xfId="13155" hidden="1"/>
    <cellStyle name="Followed Hyperlink 2" xfId="13151" hidden="1"/>
    <cellStyle name="Followed Hyperlink 2" xfId="13147" hidden="1"/>
    <cellStyle name="Followed Hyperlink 2" xfId="13143" hidden="1"/>
    <cellStyle name="Followed Hyperlink 2" xfId="13139" hidden="1"/>
    <cellStyle name="Followed Hyperlink 2" xfId="13154" hidden="1"/>
    <cellStyle name="Followed Hyperlink 2" xfId="13150" hidden="1"/>
    <cellStyle name="Followed Hyperlink 2" xfId="13146" hidden="1"/>
    <cellStyle name="Followed Hyperlink 2" xfId="13142" hidden="1"/>
    <cellStyle name="Followed Hyperlink 2" xfId="13138" hidden="1"/>
    <cellStyle name="Followed Hyperlink 2" xfId="13135" hidden="1"/>
    <cellStyle name="Followed Hyperlink 2" xfId="13157" hidden="1"/>
    <cellStyle name="Followed Hyperlink 2" xfId="13158" hidden="1"/>
    <cellStyle name="Followed Hyperlink 2" xfId="13159" hidden="1"/>
    <cellStyle name="Followed Hyperlink 2" xfId="13160" hidden="1"/>
    <cellStyle name="Followed Hyperlink 2" xfId="13161" hidden="1"/>
    <cellStyle name="Followed Hyperlink 2" xfId="13162" hidden="1"/>
    <cellStyle name="Followed Hyperlink 2" xfId="13163" hidden="1"/>
    <cellStyle name="Followed Hyperlink 2" xfId="13164" hidden="1"/>
    <cellStyle name="Followed Hyperlink 2" xfId="13165" hidden="1"/>
    <cellStyle name="Followed Hyperlink 2" xfId="13166" hidden="1"/>
    <cellStyle name="Followed Hyperlink 2" xfId="13167" hidden="1"/>
    <cellStyle name="Followed Hyperlink 2" xfId="13168" hidden="1"/>
    <cellStyle name="Followed Hyperlink 2" xfId="13169" hidden="1"/>
    <cellStyle name="Followed Hyperlink 2" xfId="13170" hidden="1"/>
    <cellStyle name="Followed Hyperlink 2" xfId="13171" hidden="1"/>
    <cellStyle name="Followed Hyperlink 2" xfId="13172" hidden="1"/>
    <cellStyle name="Followed Hyperlink 2" xfId="13173" hidden="1"/>
    <cellStyle name="Followed Hyperlink 2" xfId="13174" hidden="1"/>
    <cellStyle name="Followed Hyperlink 2" xfId="13175" hidden="1"/>
    <cellStyle name="Followed Hyperlink 2" xfId="13176" hidden="1"/>
    <cellStyle name="Followed Hyperlink 2" xfId="13177" hidden="1"/>
    <cellStyle name="Followed Hyperlink 2" xfId="13178" hidden="1"/>
    <cellStyle name="Followed Hyperlink 2" xfId="13179" hidden="1"/>
    <cellStyle name="Followed Hyperlink 2" xfId="13180" hidden="1"/>
    <cellStyle name="Followed Hyperlink 2" xfId="13181" hidden="1"/>
    <cellStyle name="Followed Hyperlink 2" xfId="13182" hidden="1"/>
    <cellStyle name="Followed Hyperlink 2" xfId="13184" hidden="1"/>
    <cellStyle name="Followed Hyperlink 2" xfId="13185" hidden="1"/>
    <cellStyle name="Followed Hyperlink 2" xfId="13186" hidden="1"/>
    <cellStyle name="Followed Hyperlink 2" xfId="13187" hidden="1"/>
    <cellStyle name="Followed Hyperlink 2" xfId="13188" hidden="1"/>
    <cellStyle name="Followed Hyperlink 2" xfId="13189" hidden="1"/>
    <cellStyle name="Followed Hyperlink 2" xfId="13190" hidden="1"/>
    <cellStyle name="Followed Hyperlink 2" xfId="13191" hidden="1"/>
    <cellStyle name="Followed Hyperlink 2" xfId="13192" hidden="1"/>
    <cellStyle name="Followed Hyperlink 2" xfId="13193" hidden="1"/>
    <cellStyle name="Followed Hyperlink 2" xfId="13194" hidden="1"/>
    <cellStyle name="Followed Hyperlink 2" xfId="13195" hidden="1"/>
    <cellStyle name="Followed Hyperlink 2" xfId="13196" hidden="1"/>
    <cellStyle name="Followed Hyperlink 2" xfId="13197" hidden="1"/>
    <cellStyle name="Followed Hyperlink 2" xfId="13232" hidden="1"/>
    <cellStyle name="Followed Hyperlink 2" xfId="13233" hidden="1"/>
    <cellStyle name="Followed Hyperlink 2" xfId="13234" hidden="1"/>
    <cellStyle name="Followed Hyperlink 2" xfId="13235" hidden="1"/>
    <cellStyle name="Followed Hyperlink 2" xfId="13231" hidden="1"/>
    <cellStyle name="Followed Hyperlink 2" xfId="13132" hidden="1"/>
    <cellStyle name="Followed Hyperlink 2" xfId="13206" hidden="1"/>
    <cellStyle name="Followed Hyperlink 2" xfId="13204" hidden="1"/>
    <cellStyle name="Followed Hyperlink 2" xfId="13183" hidden="1"/>
    <cellStyle name="Followed Hyperlink 2" xfId="13201" hidden="1"/>
    <cellStyle name="Followed Hyperlink 2" xfId="13200" hidden="1"/>
    <cellStyle name="Followed Hyperlink 2" xfId="13199" hidden="1"/>
    <cellStyle name="Followed Hyperlink 2" xfId="13198" hidden="1"/>
    <cellStyle name="Followed Hyperlink 2" xfId="13202" hidden="1"/>
    <cellStyle name="Followed Hyperlink 2" xfId="13208" hidden="1"/>
    <cellStyle name="Followed Hyperlink 2" xfId="13207" hidden="1"/>
    <cellStyle name="Followed Hyperlink 2" xfId="13205" hidden="1"/>
    <cellStyle name="Followed Hyperlink 2" xfId="13203" hidden="1"/>
    <cellStyle name="Followed Hyperlink 2" xfId="13227" hidden="1"/>
    <cellStyle name="Followed Hyperlink 2" xfId="13223" hidden="1"/>
    <cellStyle name="Followed Hyperlink 2" xfId="13219" hidden="1"/>
    <cellStyle name="Followed Hyperlink 2" xfId="13215" hidden="1"/>
    <cellStyle name="Followed Hyperlink 2" xfId="13211" hidden="1"/>
    <cellStyle name="Followed Hyperlink 2" xfId="13051" hidden="1"/>
    <cellStyle name="Followed Hyperlink 2" xfId="13230" hidden="1"/>
    <cellStyle name="Followed Hyperlink 2" xfId="13226" hidden="1"/>
    <cellStyle name="Followed Hyperlink 2" xfId="13222" hidden="1"/>
    <cellStyle name="Followed Hyperlink 2" xfId="13218" hidden="1"/>
    <cellStyle name="Followed Hyperlink 2" xfId="13214" hidden="1"/>
    <cellStyle name="Followed Hyperlink 2" xfId="13210" hidden="1"/>
    <cellStyle name="Followed Hyperlink 2" xfId="13229" hidden="1"/>
    <cellStyle name="Followed Hyperlink 2" xfId="13225" hidden="1"/>
    <cellStyle name="Followed Hyperlink 2" xfId="13221" hidden="1"/>
    <cellStyle name="Followed Hyperlink 2" xfId="13217" hidden="1"/>
    <cellStyle name="Followed Hyperlink 2" xfId="13213" hidden="1"/>
    <cellStyle name="Followed Hyperlink 2" xfId="13228" hidden="1"/>
    <cellStyle name="Followed Hyperlink 2" xfId="13224" hidden="1"/>
    <cellStyle name="Followed Hyperlink 2" xfId="13220" hidden="1"/>
    <cellStyle name="Followed Hyperlink 2" xfId="13216" hidden="1"/>
    <cellStyle name="Followed Hyperlink 2" xfId="13212" hidden="1"/>
    <cellStyle name="Followed Hyperlink 2" xfId="13209" hidden="1"/>
    <cellStyle name="Followed Hyperlink 2" xfId="13236" hidden="1"/>
    <cellStyle name="Followed Hyperlink 2" xfId="13237" hidden="1"/>
    <cellStyle name="Followed Hyperlink 2" xfId="13238" hidden="1"/>
    <cellStyle name="Followed Hyperlink 2" xfId="13239" hidden="1"/>
    <cellStyle name="Followed Hyperlink 2" xfId="13240" hidden="1"/>
    <cellStyle name="Followed Hyperlink 2" xfId="13241" hidden="1"/>
    <cellStyle name="Followed Hyperlink 2" xfId="13242" hidden="1"/>
    <cellStyle name="Followed Hyperlink 2" xfId="13243" hidden="1"/>
    <cellStyle name="Followed Hyperlink 2" xfId="13244" hidden="1"/>
    <cellStyle name="Followed Hyperlink 2" xfId="13245" hidden="1"/>
    <cellStyle name="Followed Hyperlink 2" xfId="13246" hidden="1"/>
    <cellStyle name="Followed Hyperlink 2" xfId="13247" hidden="1"/>
    <cellStyle name="Followed Hyperlink 2" xfId="13248" hidden="1"/>
    <cellStyle name="Followed Hyperlink 2" xfId="13249" hidden="1"/>
    <cellStyle name="Followed Hyperlink 2" xfId="13250" hidden="1"/>
    <cellStyle name="Followed Hyperlink 2" xfId="13251" hidden="1"/>
    <cellStyle name="Followed Hyperlink 2" xfId="13252" hidden="1"/>
    <cellStyle name="Followed Hyperlink 2" xfId="13253" hidden="1"/>
    <cellStyle name="Followed Hyperlink 2" xfId="13254" hidden="1"/>
    <cellStyle name="Followed Hyperlink 2" xfId="13255" hidden="1"/>
    <cellStyle name="Followed Hyperlink 2" xfId="13256" hidden="1"/>
    <cellStyle name="Followed Hyperlink 2" xfId="13257" hidden="1"/>
    <cellStyle name="Followed Hyperlink 2" xfId="13258" hidden="1"/>
    <cellStyle name="Followed Hyperlink 2" xfId="13259" hidden="1"/>
    <cellStyle name="Followed Hyperlink 2" xfId="13260" hidden="1"/>
    <cellStyle name="Followed Hyperlink 2" xfId="13261" hidden="1"/>
    <cellStyle name="Followed Hyperlink 2" xfId="13262" hidden="1"/>
    <cellStyle name="Followed Hyperlink 2" xfId="13263" hidden="1"/>
    <cellStyle name="Followed Hyperlink 2" xfId="13264" hidden="1"/>
    <cellStyle name="Followed Hyperlink 2" xfId="13265" hidden="1"/>
    <cellStyle name="Followed Hyperlink 2" xfId="13266" hidden="1"/>
    <cellStyle name="Followed Hyperlink 2" xfId="13267" hidden="1"/>
    <cellStyle name="Followed Hyperlink 2" xfId="13268" hidden="1"/>
    <cellStyle name="Followed Hyperlink 2" xfId="13269" hidden="1"/>
    <cellStyle name="Followed Hyperlink 2" xfId="13270" hidden="1"/>
    <cellStyle name="Followed Hyperlink 2" xfId="13271" hidden="1"/>
    <cellStyle name="Followed Hyperlink 2" xfId="13272" hidden="1"/>
    <cellStyle name="Followed Hyperlink 2" xfId="13273" hidden="1"/>
    <cellStyle name="Followed Hyperlink 2" xfId="13274" hidden="1"/>
    <cellStyle name="Followed Hyperlink 2" xfId="13275" hidden="1"/>
    <cellStyle name="Followed Hyperlink 2" xfId="13276" hidden="1"/>
    <cellStyle name="Followed Hyperlink 2" xfId="13277" hidden="1"/>
    <cellStyle name="Followed Hyperlink 2" xfId="13278" hidden="1"/>
    <cellStyle name="Followed Hyperlink 2" xfId="13279" hidden="1"/>
    <cellStyle name="Followed Hyperlink 2" xfId="13280" hidden="1"/>
    <cellStyle name="Followed Hyperlink 2" xfId="13934" hidden="1"/>
    <cellStyle name="Followed Hyperlink 2" xfId="13933" hidden="1"/>
    <cellStyle name="Followed Hyperlink 2" xfId="13932" hidden="1"/>
    <cellStyle name="Followed Hyperlink 2" xfId="13931" hidden="1"/>
    <cellStyle name="Followed Hyperlink 2" xfId="13935" hidden="1"/>
    <cellStyle name="Followed Hyperlink 2" xfId="13940" hidden="1"/>
    <cellStyle name="Followed Hyperlink 2" xfId="13939" hidden="1"/>
    <cellStyle name="Followed Hyperlink 2" xfId="13937" hidden="1"/>
    <cellStyle name="Followed Hyperlink 2" xfId="13936" hidden="1"/>
    <cellStyle name="Followed Hyperlink 2" xfId="13959" hidden="1"/>
    <cellStyle name="Followed Hyperlink 2" xfId="13955" hidden="1"/>
    <cellStyle name="Followed Hyperlink 2" xfId="13951" hidden="1"/>
    <cellStyle name="Followed Hyperlink 2" xfId="13947" hidden="1"/>
    <cellStyle name="Followed Hyperlink 2" xfId="13943" hidden="1"/>
    <cellStyle name="Followed Hyperlink 2" xfId="13857" hidden="1"/>
    <cellStyle name="Followed Hyperlink 2" xfId="13962" hidden="1"/>
    <cellStyle name="Followed Hyperlink 2" xfId="13958" hidden="1"/>
    <cellStyle name="Followed Hyperlink 2" xfId="13954" hidden="1"/>
    <cellStyle name="Followed Hyperlink 2" xfId="13950" hidden="1"/>
    <cellStyle name="Followed Hyperlink 2" xfId="13946" hidden="1"/>
    <cellStyle name="Followed Hyperlink 2" xfId="13942" hidden="1"/>
    <cellStyle name="Followed Hyperlink 2" xfId="13961" hidden="1"/>
    <cellStyle name="Followed Hyperlink 2" xfId="13957" hidden="1"/>
    <cellStyle name="Followed Hyperlink 2" xfId="13953" hidden="1"/>
    <cellStyle name="Followed Hyperlink 2" xfId="13949" hidden="1"/>
    <cellStyle name="Followed Hyperlink 2" xfId="13945" hidden="1"/>
    <cellStyle name="Followed Hyperlink 2" xfId="13960" hidden="1"/>
    <cellStyle name="Followed Hyperlink 2" xfId="13956" hidden="1"/>
    <cellStyle name="Followed Hyperlink 2" xfId="13952" hidden="1"/>
    <cellStyle name="Followed Hyperlink 2" xfId="13948" hidden="1"/>
    <cellStyle name="Followed Hyperlink 2" xfId="13944" hidden="1"/>
    <cellStyle name="Followed Hyperlink 2" xfId="13941" hidden="1"/>
    <cellStyle name="Followed Hyperlink 2" xfId="13963" hidden="1"/>
    <cellStyle name="Followed Hyperlink 2" xfId="13964" hidden="1"/>
    <cellStyle name="Followed Hyperlink 2" xfId="13965" hidden="1"/>
    <cellStyle name="Followed Hyperlink 2" xfId="13966" hidden="1"/>
    <cellStyle name="Followed Hyperlink 2" xfId="13967" hidden="1"/>
    <cellStyle name="Followed Hyperlink 2" xfId="13968" hidden="1"/>
    <cellStyle name="Followed Hyperlink 2" xfId="13969" hidden="1"/>
    <cellStyle name="Followed Hyperlink 2" xfId="13970" hidden="1"/>
    <cellStyle name="Followed Hyperlink 2" xfId="13971" hidden="1"/>
    <cellStyle name="Followed Hyperlink 2" xfId="13972" hidden="1"/>
    <cellStyle name="Followed Hyperlink 2" xfId="13973" hidden="1"/>
    <cellStyle name="Followed Hyperlink 2" xfId="13974" hidden="1"/>
    <cellStyle name="Followed Hyperlink 2" xfId="13975" hidden="1"/>
    <cellStyle name="Followed Hyperlink 2" xfId="13976" hidden="1"/>
    <cellStyle name="Followed Hyperlink 2" xfId="13977" hidden="1"/>
    <cellStyle name="Followed Hyperlink 2" xfId="13978" hidden="1"/>
    <cellStyle name="Followed Hyperlink 2" xfId="13979" hidden="1"/>
    <cellStyle name="Followed Hyperlink 2" xfId="13980" hidden="1"/>
    <cellStyle name="Followed Hyperlink 2" xfId="13981" hidden="1"/>
    <cellStyle name="Followed Hyperlink 2" xfId="13982" hidden="1"/>
    <cellStyle name="Followed Hyperlink 2" xfId="13983" hidden="1"/>
    <cellStyle name="Followed Hyperlink 2" xfId="13984" hidden="1"/>
    <cellStyle name="Followed Hyperlink 2" xfId="13985" hidden="1"/>
    <cellStyle name="Followed Hyperlink 2" xfId="13986" hidden="1"/>
    <cellStyle name="Followed Hyperlink 2" xfId="13987" hidden="1"/>
    <cellStyle name="Followed Hyperlink 2" xfId="13988" hidden="1"/>
    <cellStyle name="Followed Hyperlink 2" xfId="13990" hidden="1"/>
    <cellStyle name="Followed Hyperlink 2" xfId="13991" hidden="1"/>
    <cellStyle name="Followed Hyperlink 2" xfId="13992" hidden="1"/>
    <cellStyle name="Followed Hyperlink 2" xfId="13993" hidden="1"/>
    <cellStyle name="Followed Hyperlink 2" xfId="13994" hidden="1"/>
    <cellStyle name="Followed Hyperlink 2" xfId="13995" hidden="1"/>
    <cellStyle name="Followed Hyperlink 2" xfId="13996" hidden="1"/>
    <cellStyle name="Followed Hyperlink 2" xfId="13997" hidden="1"/>
    <cellStyle name="Followed Hyperlink 2" xfId="13998" hidden="1"/>
    <cellStyle name="Followed Hyperlink 2" xfId="13999" hidden="1"/>
    <cellStyle name="Followed Hyperlink 2" xfId="14000" hidden="1"/>
    <cellStyle name="Followed Hyperlink 2" xfId="14001" hidden="1"/>
    <cellStyle name="Followed Hyperlink 2" xfId="14002" hidden="1"/>
    <cellStyle name="Followed Hyperlink 2" xfId="14003" hidden="1"/>
    <cellStyle name="Followed Hyperlink 2" xfId="14038" hidden="1"/>
    <cellStyle name="Followed Hyperlink 2" xfId="14039" hidden="1"/>
    <cellStyle name="Followed Hyperlink 2" xfId="14040" hidden="1"/>
    <cellStyle name="Followed Hyperlink 2" xfId="14041" hidden="1"/>
    <cellStyle name="Followed Hyperlink 2" xfId="14037" hidden="1"/>
    <cellStyle name="Followed Hyperlink 2" xfId="13938" hidden="1"/>
    <cellStyle name="Followed Hyperlink 2" xfId="14012" hidden="1"/>
    <cellStyle name="Followed Hyperlink 2" xfId="14010" hidden="1"/>
    <cellStyle name="Followed Hyperlink 2" xfId="13989" hidden="1"/>
    <cellStyle name="Followed Hyperlink 2" xfId="14007" hidden="1"/>
    <cellStyle name="Followed Hyperlink 2" xfId="14006" hidden="1"/>
    <cellStyle name="Followed Hyperlink 2" xfId="14005" hidden="1"/>
    <cellStyle name="Followed Hyperlink 2" xfId="14004" hidden="1"/>
    <cellStyle name="Followed Hyperlink 2" xfId="14008" hidden="1"/>
    <cellStyle name="Followed Hyperlink 2" xfId="14014" hidden="1"/>
    <cellStyle name="Followed Hyperlink 2" xfId="14013" hidden="1"/>
    <cellStyle name="Followed Hyperlink 2" xfId="14011" hidden="1"/>
    <cellStyle name="Followed Hyperlink 2" xfId="14009" hidden="1"/>
    <cellStyle name="Followed Hyperlink 2" xfId="14033" hidden="1"/>
    <cellStyle name="Followed Hyperlink 2" xfId="14029" hidden="1"/>
    <cellStyle name="Followed Hyperlink 2" xfId="14025" hidden="1"/>
    <cellStyle name="Followed Hyperlink 2" xfId="14021" hidden="1"/>
    <cellStyle name="Followed Hyperlink 2" xfId="14017" hidden="1"/>
    <cellStyle name="Followed Hyperlink 2" xfId="13858" hidden="1"/>
    <cellStyle name="Followed Hyperlink 2" xfId="14036" hidden="1"/>
    <cellStyle name="Followed Hyperlink 2" xfId="14032" hidden="1"/>
    <cellStyle name="Followed Hyperlink 2" xfId="14028" hidden="1"/>
    <cellStyle name="Followed Hyperlink 2" xfId="14024" hidden="1"/>
    <cellStyle name="Followed Hyperlink 2" xfId="14020" hidden="1"/>
    <cellStyle name="Followed Hyperlink 2" xfId="14016" hidden="1"/>
    <cellStyle name="Followed Hyperlink 2" xfId="14035" hidden="1"/>
    <cellStyle name="Followed Hyperlink 2" xfId="14031" hidden="1"/>
    <cellStyle name="Followed Hyperlink 2" xfId="14027" hidden="1"/>
    <cellStyle name="Followed Hyperlink 2" xfId="14023" hidden="1"/>
    <cellStyle name="Followed Hyperlink 2" xfId="14019" hidden="1"/>
    <cellStyle name="Followed Hyperlink 2" xfId="14034" hidden="1"/>
    <cellStyle name="Followed Hyperlink 2" xfId="14030" hidden="1"/>
    <cellStyle name="Followed Hyperlink 2" xfId="14026" hidden="1"/>
    <cellStyle name="Followed Hyperlink 2" xfId="14022" hidden="1"/>
    <cellStyle name="Followed Hyperlink 2" xfId="14018" hidden="1"/>
    <cellStyle name="Followed Hyperlink 2" xfId="14015" hidden="1"/>
    <cellStyle name="Followed Hyperlink 2" xfId="14042" hidden="1"/>
    <cellStyle name="Followed Hyperlink 2" xfId="14043" hidden="1"/>
    <cellStyle name="Followed Hyperlink 2" xfId="14044" hidden="1"/>
    <cellStyle name="Followed Hyperlink 2" xfId="14045" hidden="1"/>
    <cellStyle name="Followed Hyperlink 2" xfId="14046" hidden="1"/>
    <cellStyle name="Followed Hyperlink 2" xfId="14047" hidden="1"/>
    <cellStyle name="Followed Hyperlink 2" xfId="14048" hidden="1"/>
    <cellStyle name="Followed Hyperlink 2" xfId="14049" hidden="1"/>
    <cellStyle name="Followed Hyperlink 2" xfId="14050" hidden="1"/>
    <cellStyle name="Followed Hyperlink 2" xfId="14051" hidden="1"/>
    <cellStyle name="Followed Hyperlink 2" xfId="14052" hidden="1"/>
    <cellStyle name="Followed Hyperlink 2" xfId="14053" hidden="1"/>
    <cellStyle name="Followed Hyperlink 2" xfId="14054" hidden="1"/>
    <cellStyle name="Followed Hyperlink 2" xfId="14055" hidden="1"/>
    <cellStyle name="Followed Hyperlink 2" xfId="14056" hidden="1"/>
    <cellStyle name="Followed Hyperlink 2" xfId="14057" hidden="1"/>
    <cellStyle name="Followed Hyperlink 2" xfId="14058" hidden="1"/>
    <cellStyle name="Followed Hyperlink 2" xfId="14059" hidden="1"/>
    <cellStyle name="Followed Hyperlink 2" xfId="14060" hidden="1"/>
    <cellStyle name="Followed Hyperlink 2" xfId="14061" hidden="1"/>
    <cellStyle name="Followed Hyperlink 2" xfId="14062" hidden="1"/>
    <cellStyle name="Followed Hyperlink 2" xfId="14063" hidden="1"/>
    <cellStyle name="Followed Hyperlink 2" xfId="14064" hidden="1"/>
    <cellStyle name="Followed Hyperlink 2" xfId="14065" hidden="1"/>
    <cellStyle name="Followed Hyperlink 2" xfId="14066" hidden="1"/>
    <cellStyle name="Followed Hyperlink 2" xfId="14067" hidden="1"/>
    <cellStyle name="Followed Hyperlink 2" xfId="14068" hidden="1"/>
    <cellStyle name="Followed Hyperlink 2" xfId="14069" hidden="1"/>
    <cellStyle name="Followed Hyperlink 2" xfId="14070" hidden="1"/>
    <cellStyle name="Followed Hyperlink 2" xfId="14071" hidden="1"/>
    <cellStyle name="Followed Hyperlink 2" xfId="14072" hidden="1"/>
    <cellStyle name="Followed Hyperlink 2" xfId="14073" hidden="1"/>
    <cellStyle name="Followed Hyperlink 2" xfId="14074" hidden="1"/>
    <cellStyle name="Followed Hyperlink 2" xfId="14075" hidden="1"/>
    <cellStyle name="Followed Hyperlink 2" xfId="14076" hidden="1"/>
    <cellStyle name="Followed Hyperlink 2" xfId="14077" hidden="1"/>
    <cellStyle name="Followed Hyperlink 2" xfId="14078" hidden="1"/>
    <cellStyle name="Followed Hyperlink 2" xfId="14079" hidden="1"/>
    <cellStyle name="Followed Hyperlink 2" xfId="14080" hidden="1"/>
    <cellStyle name="Followed Hyperlink 2" xfId="14081" hidden="1"/>
    <cellStyle name="Followed Hyperlink 2" xfId="14082" hidden="1"/>
    <cellStyle name="Followed Hyperlink 2" xfId="14083" hidden="1"/>
    <cellStyle name="Followed Hyperlink 2" xfId="14084" hidden="1"/>
    <cellStyle name="Followed Hyperlink 2" xfId="14085" hidden="1"/>
    <cellStyle name="Followed Hyperlink 2" xfId="14086" hidden="1"/>
    <cellStyle name="Followed Hyperlink 2" xfId="14740" hidden="1"/>
    <cellStyle name="Followed Hyperlink 2" xfId="14739" hidden="1"/>
    <cellStyle name="Followed Hyperlink 2" xfId="14738" hidden="1"/>
    <cellStyle name="Followed Hyperlink 2" xfId="14737" hidden="1"/>
    <cellStyle name="Followed Hyperlink 2" xfId="14741" hidden="1"/>
    <cellStyle name="Followed Hyperlink 2" xfId="14746" hidden="1"/>
    <cellStyle name="Followed Hyperlink 2" xfId="14745" hidden="1"/>
    <cellStyle name="Followed Hyperlink 2" xfId="14743" hidden="1"/>
    <cellStyle name="Followed Hyperlink 2" xfId="14742" hidden="1"/>
    <cellStyle name="Followed Hyperlink 2" xfId="14765" hidden="1"/>
    <cellStyle name="Followed Hyperlink 2" xfId="14761" hidden="1"/>
    <cellStyle name="Followed Hyperlink 2" xfId="14757" hidden="1"/>
    <cellStyle name="Followed Hyperlink 2" xfId="14753" hidden="1"/>
    <cellStyle name="Followed Hyperlink 2" xfId="14749" hidden="1"/>
    <cellStyle name="Followed Hyperlink 2" xfId="14663" hidden="1"/>
    <cellStyle name="Followed Hyperlink 2" xfId="14768" hidden="1"/>
    <cellStyle name="Followed Hyperlink 2" xfId="14764" hidden="1"/>
    <cellStyle name="Followed Hyperlink 2" xfId="14760" hidden="1"/>
    <cellStyle name="Followed Hyperlink 2" xfId="14756" hidden="1"/>
    <cellStyle name="Followed Hyperlink 2" xfId="14752" hidden="1"/>
    <cellStyle name="Followed Hyperlink 2" xfId="14748" hidden="1"/>
    <cellStyle name="Followed Hyperlink 2" xfId="14767" hidden="1"/>
    <cellStyle name="Followed Hyperlink 2" xfId="14763" hidden="1"/>
    <cellStyle name="Followed Hyperlink 2" xfId="14759" hidden="1"/>
    <cellStyle name="Followed Hyperlink 2" xfId="14755" hidden="1"/>
    <cellStyle name="Followed Hyperlink 2" xfId="14751" hidden="1"/>
    <cellStyle name="Followed Hyperlink 2" xfId="14766" hidden="1"/>
    <cellStyle name="Followed Hyperlink 2" xfId="14762" hidden="1"/>
    <cellStyle name="Followed Hyperlink 2" xfId="14758" hidden="1"/>
    <cellStyle name="Followed Hyperlink 2" xfId="14754" hidden="1"/>
    <cellStyle name="Followed Hyperlink 2" xfId="14750" hidden="1"/>
    <cellStyle name="Followed Hyperlink 2" xfId="14747" hidden="1"/>
    <cellStyle name="Followed Hyperlink 2" xfId="14769" hidden="1"/>
    <cellStyle name="Followed Hyperlink 2" xfId="14770" hidden="1"/>
    <cellStyle name="Followed Hyperlink 2" xfId="14771" hidden="1"/>
    <cellStyle name="Followed Hyperlink 2" xfId="14772" hidden="1"/>
    <cellStyle name="Followed Hyperlink 2" xfId="14773" hidden="1"/>
    <cellStyle name="Followed Hyperlink 2" xfId="14774" hidden="1"/>
    <cellStyle name="Followed Hyperlink 2" xfId="14775" hidden="1"/>
    <cellStyle name="Followed Hyperlink 2" xfId="14776" hidden="1"/>
    <cellStyle name="Followed Hyperlink 2" xfId="14777" hidden="1"/>
    <cellStyle name="Followed Hyperlink 2" xfId="14778" hidden="1"/>
    <cellStyle name="Followed Hyperlink 2" xfId="14779" hidden="1"/>
    <cellStyle name="Followed Hyperlink 2" xfId="14780" hidden="1"/>
    <cellStyle name="Followed Hyperlink 2" xfId="14781" hidden="1"/>
    <cellStyle name="Followed Hyperlink 2" xfId="14782" hidden="1"/>
    <cellStyle name="Followed Hyperlink 2" xfId="14783" hidden="1"/>
    <cellStyle name="Followed Hyperlink 2" xfId="14784" hidden="1"/>
    <cellStyle name="Followed Hyperlink 2" xfId="14785" hidden="1"/>
    <cellStyle name="Followed Hyperlink 2" xfId="14786" hidden="1"/>
    <cellStyle name="Followed Hyperlink 2" xfId="14787" hidden="1"/>
    <cellStyle name="Followed Hyperlink 2" xfId="14788" hidden="1"/>
    <cellStyle name="Followed Hyperlink 2" xfId="14789" hidden="1"/>
    <cellStyle name="Followed Hyperlink 2" xfId="14790" hidden="1"/>
    <cellStyle name="Followed Hyperlink 2" xfId="14791" hidden="1"/>
    <cellStyle name="Followed Hyperlink 2" xfId="14792" hidden="1"/>
    <cellStyle name="Followed Hyperlink 2" xfId="14793" hidden="1"/>
    <cellStyle name="Followed Hyperlink 2" xfId="14794" hidden="1"/>
    <cellStyle name="Followed Hyperlink 2" xfId="14796" hidden="1"/>
    <cellStyle name="Followed Hyperlink 2" xfId="14797" hidden="1"/>
    <cellStyle name="Followed Hyperlink 2" xfId="14798" hidden="1"/>
    <cellStyle name="Followed Hyperlink 2" xfId="14799" hidden="1"/>
    <cellStyle name="Followed Hyperlink 2" xfId="14800" hidden="1"/>
    <cellStyle name="Followed Hyperlink 2" xfId="14801" hidden="1"/>
    <cellStyle name="Followed Hyperlink 2" xfId="14802" hidden="1"/>
    <cellStyle name="Followed Hyperlink 2" xfId="14803" hidden="1"/>
    <cellStyle name="Followed Hyperlink 2" xfId="14804" hidden="1"/>
    <cellStyle name="Followed Hyperlink 2" xfId="14805" hidden="1"/>
    <cellStyle name="Followed Hyperlink 2" xfId="14806" hidden="1"/>
    <cellStyle name="Followed Hyperlink 2" xfId="14807" hidden="1"/>
    <cellStyle name="Followed Hyperlink 2" xfId="14808" hidden="1"/>
    <cellStyle name="Followed Hyperlink 2" xfId="14809" hidden="1"/>
    <cellStyle name="Followed Hyperlink 2" xfId="14844" hidden="1"/>
    <cellStyle name="Followed Hyperlink 2" xfId="14845" hidden="1"/>
    <cellStyle name="Followed Hyperlink 2" xfId="14846" hidden="1"/>
    <cellStyle name="Followed Hyperlink 2" xfId="14847" hidden="1"/>
    <cellStyle name="Followed Hyperlink 2" xfId="14843" hidden="1"/>
    <cellStyle name="Followed Hyperlink 2" xfId="14744" hidden="1"/>
    <cellStyle name="Followed Hyperlink 2" xfId="14818" hidden="1"/>
    <cellStyle name="Followed Hyperlink 2" xfId="14816" hidden="1"/>
    <cellStyle name="Followed Hyperlink 2" xfId="14795" hidden="1"/>
    <cellStyle name="Followed Hyperlink 2" xfId="14813" hidden="1"/>
    <cellStyle name="Followed Hyperlink 2" xfId="14812" hidden="1"/>
    <cellStyle name="Followed Hyperlink 2" xfId="14811" hidden="1"/>
    <cellStyle name="Followed Hyperlink 2" xfId="14810" hidden="1"/>
    <cellStyle name="Followed Hyperlink 2" xfId="14814" hidden="1"/>
    <cellStyle name="Followed Hyperlink 2" xfId="14820" hidden="1"/>
    <cellStyle name="Followed Hyperlink 2" xfId="14819" hidden="1"/>
    <cellStyle name="Followed Hyperlink 2" xfId="14817" hidden="1"/>
    <cellStyle name="Followed Hyperlink 2" xfId="14815" hidden="1"/>
    <cellStyle name="Followed Hyperlink 2" xfId="14839" hidden="1"/>
    <cellStyle name="Followed Hyperlink 2" xfId="14835" hidden="1"/>
    <cellStyle name="Followed Hyperlink 2" xfId="14831" hidden="1"/>
    <cellStyle name="Followed Hyperlink 2" xfId="14827" hidden="1"/>
    <cellStyle name="Followed Hyperlink 2" xfId="14823" hidden="1"/>
    <cellStyle name="Followed Hyperlink 2" xfId="14664" hidden="1"/>
    <cellStyle name="Followed Hyperlink 2" xfId="14842" hidden="1"/>
    <cellStyle name="Followed Hyperlink 2" xfId="14838" hidden="1"/>
    <cellStyle name="Followed Hyperlink 2" xfId="14834" hidden="1"/>
    <cellStyle name="Followed Hyperlink 2" xfId="14830" hidden="1"/>
    <cellStyle name="Followed Hyperlink 2" xfId="14826" hidden="1"/>
    <cellStyle name="Followed Hyperlink 2" xfId="14822" hidden="1"/>
    <cellStyle name="Followed Hyperlink 2" xfId="14841" hidden="1"/>
    <cellStyle name="Followed Hyperlink 2" xfId="14837" hidden="1"/>
    <cellStyle name="Followed Hyperlink 2" xfId="14833" hidden="1"/>
    <cellStyle name="Followed Hyperlink 2" xfId="14829" hidden="1"/>
    <cellStyle name="Followed Hyperlink 2" xfId="14825" hidden="1"/>
    <cellStyle name="Followed Hyperlink 2" xfId="14840" hidden="1"/>
    <cellStyle name="Followed Hyperlink 2" xfId="14836" hidden="1"/>
    <cellStyle name="Followed Hyperlink 2" xfId="14832" hidden="1"/>
    <cellStyle name="Followed Hyperlink 2" xfId="14828" hidden="1"/>
    <cellStyle name="Followed Hyperlink 2" xfId="14824" hidden="1"/>
    <cellStyle name="Followed Hyperlink 2" xfId="14821" hidden="1"/>
    <cellStyle name="Followed Hyperlink 2" xfId="14848" hidden="1"/>
    <cellStyle name="Followed Hyperlink 2" xfId="14849" hidden="1"/>
    <cellStyle name="Followed Hyperlink 2" xfId="14850" hidden="1"/>
    <cellStyle name="Followed Hyperlink 2" xfId="14851" hidden="1"/>
    <cellStyle name="Followed Hyperlink 2" xfId="14852" hidden="1"/>
    <cellStyle name="Followed Hyperlink 2" xfId="14853" hidden="1"/>
    <cellStyle name="Followed Hyperlink 2" xfId="14854" hidden="1"/>
    <cellStyle name="Followed Hyperlink 2" xfId="14855" hidden="1"/>
    <cellStyle name="Followed Hyperlink 2" xfId="14856" hidden="1"/>
    <cellStyle name="Followed Hyperlink 2" xfId="14857" hidden="1"/>
    <cellStyle name="Followed Hyperlink 2" xfId="14858" hidden="1"/>
    <cellStyle name="Followed Hyperlink 2" xfId="14859" hidden="1"/>
    <cellStyle name="Followed Hyperlink 2" xfId="14860" hidden="1"/>
    <cellStyle name="Followed Hyperlink 2" xfId="14861" hidden="1"/>
    <cellStyle name="Followed Hyperlink 2" xfId="14862" hidden="1"/>
    <cellStyle name="Followed Hyperlink 2" xfId="14863" hidden="1"/>
    <cellStyle name="Followed Hyperlink 2" xfId="14864" hidden="1"/>
    <cellStyle name="Followed Hyperlink 2" xfId="14865" hidden="1"/>
    <cellStyle name="Followed Hyperlink 2" xfId="14866" hidden="1"/>
    <cellStyle name="Followed Hyperlink 2" xfId="14867" hidden="1"/>
    <cellStyle name="Followed Hyperlink 2" xfId="14868" hidden="1"/>
    <cellStyle name="Followed Hyperlink 2" xfId="14869" hidden="1"/>
    <cellStyle name="Followed Hyperlink 2" xfId="14870" hidden="1"/>
    <cellStyle name="Followed Hyperlink 2" xfId="14871" hidden="1"/>
    <cellStyle name="Followed Hyperlink 2" xfId="14872" hidden="1"/>
    <cellStyle name="Followed Hyperlink 2" xfId="14873" hidden="1"/>
    <cellStyle name="Followed Hyperlink 2" xfId="14874" hidden="1"/>
    <cellStyle name="Followed Hyperlink 2" xfId="14875" hidden="1"/>
    <cellStyle name="Followed Hyperlink 2" xfId="14876" hidden="1"/>
    <cellStyle name="Followed Hyperlink 2" xfId="14877" hidden="1"/>
    <cellStyle name="Followed Hyperlink 2" xfId="14878" hidden="1"/>
    <cellStyle name="Followed Hyperlink 2" xfId="14879" hidden="1"/>
    <cellStyle name="Followed Hyperlink 2" xfId="14880" hidden="1"/>
    <cellStyle name="Followed Hyperlink 2" xfId="14881" hidden="1"/>
    <cellStyle name="Followed Hyperlink 2" xfId="14882" hidden="1"/>
    <cellStyle name="Followed Hyperlink 2" xfId="14883" hidden="1"/>
    <cellStyle name="Followed Hyperlink 2" xfId="14884" hidden="1"/>
    <cellStyle name="Followed Hyperlink 2" xfId="14885" hidden="1"/>
    <cellStyle name="Followed Hyperlink 2" xfId="14886" hidden="1"/>
    <cellStyle name="Followed Hyperlink 2" xfId="14887" hidden="1"/>
    <cellStyle name="Followed Hyperlink 2" xfId="14888" hidden="1"/>
    <cellStyle name="Followed Hyperlink 2" xfId="14889" hidden="1"/>
    <cellStyle name="Followed Hyperlink 2" xfId="14890" hidden="1"/>
    <cellStyle name="Followed Hyperlink 2" xfId="14891" hidden="1"/>
    <cellStyle name="Followed Hyperlink 2" xfId="14892" hidden="1"/>
    <cellStyle name="Followed Hyperlink 2" xfId="15615" hidden="1"/>
    <cellStyle name="Followed Hyperlink 2" xfId="15614" hidden="1"/>
    <cellStyle name="Followed Hyperlink 2" xfId="15613" hidden="1"/>
    <cellStyle name="Followed Hyperlink 2" xfId="15612" hidden="1"/>
    <cellStyle name="Followed Hyperlink 2" xfId="15616" hidden="1"/>
    <cellStyle name="Followed Hyperlink 2" xfId="15621" hidden="1"/>
    <cellStyle name="Followed Hyperlink 2" xfId="15620" hidden="1"/>
    <cellStyle name="Followed Hyperlink 2" xfId="15618" hidden="1"/>
    <cellStyle name="Followed Hyperlink 2" xfId="15617" hidden="1"/>
    <cellStyle name="Followed Hyperlink 2" xfId="15640" hidden="1"/>
    <cellStyle name="Followed Hyperlink 2" xfId="15636" hidden="1"/>
    <cellStyle name="Followed Hyperlink 2" xfId="15632" hidden="1"/>
    <cellStyle name="Followed Hyperlink 2" xfId="15628" hidden="1"/>
    <cellStyle name="Followed Hyperlink 2" xfId="15624" hidden="1"/>
    <cellStyle name="Followed Hyperlink 2" xfId="15537" hidden="1"/>
    <cellStyle name="Followed Hyperlink 2" xfId="15643" hidden="1"/>
    <cellStyle name="Followed Hyperlink 2" xfId="15639" hidden="1"/>
    <cellStyle name="Followed Hyperlink 2" xfId="15635" hidden="1"/>
    <cellStyle name="Followed Hyperlink 2" xfId="15631" hidden="1"/>
    <cellStyle name="Followed Hyperlink 2" xfId="15627" hidden="1"/>
    <cellStyle name="Followed Hyperlink 2" xfId="15623" hidden="1"/>
    <cellStyle name="Followed Hyperlink 2" xfId="15642" hidden="1"/>
    <cellStyle name="Followed Hyperlink 2" xfId="15638" hidden="1"/>
    <cellStyle name="Followed Hyperlink 2" xfId="15634" hidden="1"/>
    <cellStyle name="Followed Hyperlink 2" xfId="15630" hidden="1"/>
    <cellStyle name="Followed Hyperlink 2" xfId="15626" hidden="1"/>
    <cellStyle name="Followed Hyperlink 2" xfId="15641" hidden="1"/>
    <cellStyle name="Followed Hyperlink 2" xfId="15637" hidden="1"/>
    <cellStyle name="Followed Hyperlink 2" xfId="15633" hidden="1"/>
    <cellStyle name="Followed Hyperlink 2" xfId="15629" hidden="1"/>
    <cellStyle name="Followed Hyperlink 2" xfId="15625" hidden="1"/>
    <cellStyle name="Followed Hyperlink 2" xfId="15622" hidden="1"/>
    <cellStyle name="Followed Hyperlink 2" xfId="15644" hidden="1"/>
    <cellStyle name="Followed Hyperlink 2" xfId="15645" hidden="1"/>
    <cellStyle name="Followed Hyperlink 2" xfId="15646" hidden="1"/>
    <cellStyle name="Followed Hyperlink 2" xfId="15647" hidden="1"/>
    <cellStyle name="Followed Hyperlink 2" xfId="15648" hidden="1"/>
    <cellStyle name="Followed Hyperlink 2" xfId="15649" hidden="1"/>
    <cellStyle name="Followed Hyperlink 2" xfId="15650" hidden="1"/>
    <cellStyle name="Followed Hyperlink 2" xfId="15651" hidden="1"/>
    <cellStyle name="Followed Hyperlink 2" xfId="15652" hidden="1"/>
    <cellStyle name="Followed Hyperlink 2" xfId="15653" hidden="1"/>
    <cellStyle name="Followed Hyperlink 2" xfId="15654" hidden="1"/>
    <cellStyle name="Followed Hyperlink 2" xfId="15655" hidden="1"/>
    <cellStyle name="Followed Hyperlink 2" xfId="15656" hidden="1"/>
    <cellStyle name="Followed Hyperlink 2" xfId="15657" hidden="1"/>
    <cellStyle name="Followed Hyperlink 2" xfId="15658" hidden="1"/>
    <cellStyle name="Followed Hyperlink 2" xfId="15659" hidden="1"/>
    <cellStyle name="Followed Hyperlink 2" xfId="15660" hidden="1"/>
    <cellStyle name="Followed Hyperlink 2" xfId="15661" hidden="1"/>
    <cellStyle name="Followed Hyperlink 2" xfId="15662" hidden="1"/>
    <cellStyle name="Followed Hyperlink 2" xfId="15663" hidden="1"/>
    <cellStyle name="Followed Hyperlink 2" xfId="15664" hidden="1"/>
    <cellStyle name="Followed Hyperlink 2" xfId="15665" hidden="1"/>
    <cellStyle name="Followed Hyperlink 2" xfId="15666" hidden="1"/>
    <cellStyle name="Followed Hyperlink 2" xfId="15667" hidden="1"/>
    <cellStyle name="Followed Hyperlink 2" xfId="15668" hidden="1"/>
    <cellStyle name="Followed Hyperlink 2" xfId="15669" hidden="1"/>
    <cellStyle name="Followed Hyperlink 2" xfId="15671" hidden="1"/>
    <cellStyle name="Followed Hyperlink 2" xfId="15672" hidden="1"/>
    <cellStyle name="Followed Hyperlink 2" xfId="15673" hidden="1"/>
    <cellStyle name="Followed Hyperlink 2" xfId="15674" hidden="1"/>
    <cellStyle name="Followed Hyperlink 2" xfId="15675" hidden="1"/>
    <cellStyle name="Followed Hyperlink 2" xfId="15676" hidden="1"/>
    <cellStyle name="Followed Hyperlink 2" xfId="15677" hidden="1"/>
    <cellStyle name="Followed Hyperlink 2" xfId="15678" hidden="1"/>
    <cellStyle name="Followed Hyperlink 2" xfId="15679" hidden="1"/>
    <cellStyle name="Followed Hyperlink 2" xfId="15680" hidden="1"/>
    <cellStyle name="Followed Hyperlink 2" xfId="15681" hidden="1"/>
    <cellStyle name="Followed Hyperlink 2" xfId="15682" hidden="1"/>
    <cellStyle name="Followed Hyperlink 2" xfId="15683" hidden="1"/>
    <cellStyle name="Followed Hyperlink 2" xfId="15684" hidden="1"/>
    <cellStyle name="Followed Hyperlink 2" xfId="15719" hidden="1"/>
    <cellStyle name="Followed Hyperlink 2" xfId="15720" hidden="1"/>
    <cellStyle name="Followed Hyperlink 2" xfId="15721" hidden="1"/>
    <cellStyle name="Followed Hyperlink 2" xfId="15722" hidden="1"/>
    <cellStyle name="Followed Hyperlink 2" xfId="15718" hidden="1"/>
    <cellStyle name="Followed Hyperlink 2" xfId="15619" hidden="1"/>
    <cellStyle name="Followed Hyperlink 2" xfId="15693" hidden="1"/>
    <cellStyle name="Followed Hyperlink 2" xfId="15691" hidden="1"/>
    <cellStyle name="Followed Hyperlink 2" xfId="15670" hidden="1"/>
    <cellStyle name="Followed Hyperlink 2" xfId="15688" hidden="1"/>
    <cellStyle name="Followed Hyperlink 2" xfId="15687" hidden="1"/>
    <cellStyle name="Followed Hyperlink 2" xfId="15686" hidden="1"/>
    <cellStyle name="Followed Hyperlink 2" xfId="15685" hidden="1"/>
    <cellStyle name="Followed Hyperlink 2" xfId="15689" hidden="1"/>
    <cellStyle name="Followed Hyperlink 2" xfId="15695" hidden="1"/>
    <cellStyle name="Followed Hyperlink 2" xfId="15694" hidden="1"/>
    <cellStyle name="Followed Hyperlink 2" xfId="15692" hidden="1"/>
    <cellStyle name="Followed Hyperlink 2" xfId="15690" hidden="1"/>
    <cellStyle name="Followed Hyperlink 2" xfId="15714" hidden="1"/>
    <cellStyle name="Followed Hyperlink 2" xfId="15710" hidden="1"/>
    <cellStyle name="Followed Hyperlink 2" xfId="15706" hidden="1"/>
    <cellStyle name="Followed Hyperlink 2" xfId="15702" hidden="1"/>
    <cellStyle name="Followed Hyperlink 2" xfId="15698" hidden="1"/>
    <cellStyle name="Followed Hyperlink 2" xfId="15538" hidden="1"/>
    <cellStyle name="Followed Hyperlink 2" xfId="15717" hidden="1"/>
    <cellStyle name="Followed Hyperlink 2" xfId="15713" hidden="1"/>
    <cellStyle name="Followed Hyperlink 2" xfId="15709" hidden="1"/>
    <cellStyle name="Followed Hyperlink 2" xfId="15705" hidden="1"/>
    <cellStyle name="Followed Hyperlink 2" xfId="15701" hidden="1"/>
    <cellStyle name="Followed Hyperlink 2" xfId="15697" hidden="1"/>
    <cellStyle name="Followed Hyperlink 2" xfId="15716" hidden="1"/>
    <cellStyle name="Followed Hyperlink 2" xfId="15712" hidden="1"/>
    <cellStyle name="Followed Hyperlink 2" xfId="15708" hidden="1"/>
    <cellStyle name="Followed Hyperlink 2" xfId="15704" hidden="1"/>
    <cellStyle name="Followed Hyperlink 2" xfId="15700" hidden="1"/>
    <cellStyle name="Followed Hyperlink 2" xfId="15715" hidden="1"/>
    <cellStyle name="Followed Hyperlink 2" xfId="15711" hidden="1"/>
    <cellStyle name="Followed Hyperlink 2" xfId="15707" hidden="1"/>
    <cellStyle name="Followed Hyperlink 2" xfId="15703" hidden="1"/>
    <cellStyle name="Followed Hyperlink 2" xfId="15699" hidden="1"/>
    <cellStyle name="Followed Hyperlink 2" xfId="15696" hidden="1"/>
    <cellStyle name="Followed Hyperlink 2" xfId="15723" hidden="1"/>
    <cellStyle name="Followed Hyperlink 2" xfId="15724" hidden="1"/>
    <cellStyle name="Followed Hyperlink 2" xfId="15725" hidden="1"/>
    <cellStyle name="Followed Hyperlink 2" xfId="15726" hidden="1"/>
    <cellStyle name="Followed Hyperlink 2" xfId="15727" hidden="1"/>
    <cellStyle name="Followed Hyperlink 2" xfId="15728" hidden="1"/>
    <cellStyle name="Followed Hyperlink 2" xfId="15729" hidden="1"/>
    <cellStyle name="Followed Hyperlink 2" xfId="15730" hidden="1"/>
    <cellStyle name="Followed Hyperlink 2" xfId="15731" hidden="1"/>
    <cellStyle name="Followed Hyperlink 2" xfId="15732" hidden="1"/>
    <cellStyle name="Followed Hyperlink 2" xfId="15733" hidden="1"/>
    <cellStyle name="Followed Hyperlink 2" xfId="15734" hidden="1"/>
    <cellStyle name="Followed Hyperlink 2" xfId="15735" hidden="1"/>
    <cellStyle name="Followed Hyperlink 2" xfId="15736" hidden="1"/>
    <cellStyle name="Followed Hyperlink 2" xfId="15737" hidden="1"/>
    <cellStyle name="Followed Hyperlink 2" xfId="15738" hidden="1"/>
    <cellStyle name="Followed Hyperlink 2" xfId="15739" hidden="1"/>
    <cellStyle name="Followed Hyperlink 2" xfId="15740" hidden="1"/>
    <cellStyle name="Followed Hyperlink 2" xfId="15741" hidden="1"/>
    <cellStyle name="Followed Hyperlink 2" xfId="15742" hidden="1"/>
    <cellStyle name="Followed Hyperlink 2" xfId="15743" hidden="1"/>
    <cellStyle name="Followed Hyperlink 2" xfId="15744" hidden="1"/>
    <cellStyle name="Followed Hyperlink 2" xfId="15745" hidden="1"/>
    <cellStyle name="Followed Hyperlink 2" xfId="15746" hidden="1"/>
    <cellStyle name="Followed Hyperlink 2" xfId="15747" hidden="1"/>
    <cellStyle name="Followed Hyperlink 2" xfId="15748" hidden="1"/>
    <cellStyle name="Followed Hyperlink 2" xfId="15749" hidden="1"/>
    <cellStyle name="Followed Hyperlink 2" xfId="15750" hidden="1"/>
    <cellStyle name="Followed Hyperlink 2" xfId="15751" hidden="1"/>
    <cellStyle name="Followed Hyperlink 2" xfId="15752" hidden="1"/>
    <cellStyle name="Followed Hyperlink 2" xfId="15753" hidden="1"/>
    <cellStyle name="Followed Hyperlink 2" xfId="15754" hidden="1"/>
    <cellStyle name="Followed Hyperlink 2" xfId="15755" hidden="1"/>
    <cellStyle name="Followed Hyperlink 2" xfId="15756" hidden="1"/>
    <cellStyle name="Followed Hyperlink 2" xfId="15757" hidden="1"/>
    <cellStyle name="Followed Hyperlink 2" xfId="15758" hidden="1"/>
    <cellStyle name="Followed Hyperlink 2" xfId="15759" hidden="1"/>
    <cellStyle name="Followed Hyperlink 2" xfId="15760" hidden="1"/>
    <cellStyle name="Followed Hyperlink 2" xfId="15761" hidden="1"/>
    <cellStyle name="Followed Hyperlink 2" xfId="15762" hidden="1"/>
    <cellStyle name="Followed Hyperlink 2" xfId="15763" hidden="1"/>
    <cellStyle name="Followed Hyperlink 2" xfId="15764" hidden="1"/>
    <cellStyle name="Followed Hyperlink 2" xfId="15765" hidden="1"/>
    <cellStyle name="Followed Hyperlink 2" xfId="15766" hidden="1"/>
    <cellStyle name="Followed Hyperlink 2" xfId="15767" hidden="1"/>
    <cellStyle name="Followed Hyperlink 2" xfId="17518" hidden="1"/>
    <cellStyle name="Followed Hyperlink 2" xfId="17517" hidden="1"/>
    <cellStyle name="Followed Hyperlink 2" xfId="17516" hidden="1"/>
    <cellStyle name="Followed Hyperlink 2" xfId="17515" hidden="1"/>
    <cellStyle name="Followed Hyperlink 2" xfId="17519" hidden="1"/>
    <cellStyle name="Followed Hyperlink 2" xfId="17524" hidden="1"/>
    <cellStyle name="Followed Hyperlink 2" xfId="17523" hidden="1"/>
    <cellStyle name="Followed Hyperlink 2" xfId="17521" hidden="1"/>
    <cellStyle name="Followed Hyperlink 2" xfId="17520" hidden="1"/>
    <cellStyle name="Followed Hyperlink 2" xfId="17543" hidden="1"/>
    <cellStyle name="Followed Hyperlink 2" xfId="17539" hidden="1"/>
    <cellStyle name="Followed Hyperlink 2" xfId="17535" hidden="1"/>
    <cellStyle name="Followed Hyperlink 2" xfId="17531" hidden="1"/>
    <cellStyle name="Followed Hyperlink 2" xfId="17527" hidden="1"/>
    <cellStyle name="Followed Hyperlink 2" xfId="17441" hidden="1"/>
    <cellStyle name="Followed Hyperlink 2" xfId="17546" hidden="1"/>
    <cellStyle name="Followed Hyperlink 2" xfId="17542" hidden="1"/>
    <cellStyle name="Followed Hyperlink 2" xfId="17538" hidden="1"/>
    <cellStyle name="Followed Hyperlink 2" xfId="17534" hidden="1"/>
    <cellStyle name="Followed Hyperlink 2" xfId="17530" hidden="1"/>
    <cellStyle name="Followed Hyperlink 2" xfId="17526" hidden="1"/>
    <cellStyle name="Followed Hyperlink 2" xfId="17545" hidden="1"/>
    <cellStyle name="Followed Hyperlink 2" xfId="17541" hidden="1"/>
    <cellStyle name="Followed Hyperlink 2" xfId="17537" hidden="1"/>
    <cellStyle name="Followed Hyperlink 2" xfId="17533" hidden="1"/>
    <cellStyle name="Followed Hyperlink 2" xfId="17529" hidden="1"/>
    <cellStyle name="Followed Hyperlink 2" xfId="17544" hidden="1"/>
    <cellStyle name="Followed Hyperlink 2" xfId="17540" hidden="1"/>
    <cellStyle name="Followed Hyperlink 2" xfId="17536" hidden="1"/>
    <cellStyle name="Followed Hyperlink 2" xfId="17532" hidden="1"/>
    <cellStyle name="Followed Hyperlink 2" xfId="17528" hidden="1"/>
    <cellStyle name="Followed Hyperlink 2" xfId="17525" hidden="1"/>
    <cellStyle name="Followed Hyperlink 2" xfId="17547" hidden="1"/>
    <cellStyle name="Followed Hyperlink 2" xfId="17548" hidden="1"/>
    <cellStyle name="Followed Hyperlink 2" xfId="17549" hidden="1"/>
    <cellStyle name="Followed Hyperlink 2" xfId="17550" hidden="1"/>
    <cellStyle name="Followed Hyperlink 2" xfId="17551" hidden="1"/>
    <cellStyle name="Followed Hyperlink 2" xfId="17552" hidden="1"/>
    <cellStyle name="Followed Hyperlink 2" xfId="17553" hidden="1"/>
    <cellStyle name="Followed Hyperlink 2" xfId="17554" hidden="1"/>
    <cellStyle name="Followed Hyperlink 2" xfId="17555" hidden="1"/>
    <cellStyle name="Followed Hyperlink 2" xfId="17556" hidden="1"/>
    <cellStyle name="Followed Hyperlink 2" xfId="17557" hidden="1"/>
    <cellStyle name="Followed Hyperlink 2" xfId="17558" hidden="1"/>
    <cellStyle name="Followed Hyperlink 2" xfId="17559" hidden="1"/>
    <cellStyle name="Followed Hyperlink 2" xfId="17560" hidden="1"/>
    <cellStyle name="Followed Hyperlink 2" xfId="17561" hidden="1"/>
    <cellStyle name="Followed Hyperlink 2" xfId="17562" hidden="1"/>
    <cellStyle name="Followed Hyperlink 2" xfId="17563" hidden="1"/>
    <cellStyle name="Followed Hyperlink 2" xfId="17564" hidden="1"/>
    <cellStyle name="Followed Hyperlink 2" xfId="17565" hidden="1"/>
    <cellStyle name="Followed Hyperlink 2" xfId="17566" hidden="1"/>
    <cellStyle name="Followed Hyperlink 2" xfId="17567" hidden="1"/>
    <cellStyle name="Followed Hyperlink 2" xfId="17568" hidden="1"/>
    <cellStyle name="Followed Hyperlink 2" xfId="17569" hidden="1"/>
    <cellStyle name="Followed Hyperlink 2" xfId="17570" hidden="1"/>
    <cellStyle name="Followed Hyperlink 2" xfId="17571" hidden="1"/>
    <cellStyle name="Followed Hyperlink 2" xfId="17572" hidden="1"/>
    <cellStyle name="Followed Hyperlink 2" xfId="17574" hidden="1"/>
    <cellStyle name="Followed Hyperlink 2" xfId="17575" hidden="1"/>
    <cellStyle name="Followed Hyperlink 2" xfId="17576" hidden="1"/>
    <cellStyle name="Followed Hyperlink 2" xfId="17577" hidden="1"/>
    <cellStyle name="Followed Hyperlink 2" xfId="17578" hidden="1"/>
    <cellStyle name="Followed Hyperlink 2" xfId="17579" hidden="1"/>
    <cellStyle name="Followed Hyperlink 2" xfId="17580" hidden="1"/>
    <cellStyle name="Followed Hyperlink 2" xfId="17581" hidden="1"/>
    <cellStyle name="Followed Hyperlink 2" xfId="17582" hidden="1"/>
    <cellStyle name="Followed Hyperlink 2" xfId="17583" hidden="1"/>
    <cellStyle name="Followed Hyperlink 2" xfId="17584" hidden="1"/>
    <cellStyle name="Followed Hyperlink 2" xfId="17585" hidden="1"/>
    <cellStyle name="Followed Hyperlink 2" xfId="17586" hidden="1"/>
    <cellStyle name="Followed Hyperlink 2" xfId="17587" hidden="1"/>
    <cellStyle name="Followed Hyperlink 2" xfId="17623" hidden="1"/>
    <cellStyle name="Followed Hyperlink 2" xfId="17624" hidden="1"/>
    <cellStyle name="Followed Hyperlink 2" xfId="17625" hidden="1"/>
    <cellStyle name="Followed Hyperlink 2" xfId="17626" hidden="1"/>
    <cellStyle name="Followed Hyperlink 2" xfId="17622" hidden="1"/>
    <cellStyle name="Followed Hyperlink 2" xfId="17522" hidden="1"/>
    <cellStyle name="Followed Hyperlink 2" xfId="17596" hidden="1"/>
    <cellStyle name="Followed Hyperlink 2" xfId="17594" hidden="1"/>
    <cellStyle name="Followed Hyperlink 2" xfId="17573" hidden="1"/>
    <cellStyle name="Followed Hyperlink 2" xfId="17591" hidden="1"/>
    <cellStyle name="Followed Hyperlink 2" xfId="17590" hidden="1"/>
    <cellStyle name="Followed Hyperlink 2" xfId="17589" hidden="1"/>
    <cellStyle name="Followed Hyperlink 2" xfId="17588" hidden="1"/>
    <cellStyle name="Followed Hyperlink 2" xfId="17592" hidden="1"/>
    <cellStyle name="Followed Hyperlink 2" xfId="17599" hidden="1"/>
    <cellStyle name="Followed Hyperlink 2" xfId="17597" hidden="1"/>
    <cellStyle name="Followed Hyperlink 2" xfId="17595" hidden="1"/>
    <cellStyle name="Followed Hyperlink 2" xfId="17593" hidden="1"/>
    <cellStyle name="Followed Hyperlink 2" xfId="17618" hidden="1"/>
    <cellStyle name="Followed Hyperlink 2" xfId="17614" hidden="1"/>
    <cellStyle name="Followed Hyperlink 2" xfId="17610" hidden="1"/>
    <cellStyle name="Followed Hyperlink 2" xfId="17606" hidden="1"/>
    <cellStyle name="Followed Hyperlink 2" xfId="17602" hidden="1"/>
    <cellStyle name="Followed Hyperlink 2" xfId="17442" hidden="1"/>
    <cellStyle name="Followed Hyperlink 2" xfId="17621" hidden="1"/>
    <cellStyle name="Followed Hyperlink 2" xfId="17617" hidden="1"/>
    <cellStyle name="Followed Hyperlink 2" xfId="17613" hidden="1"/>
    <cellStyle name="Followed Hyperlink 2" xfId="17609" hidden="1"/>
    <cellStyle name="Followed Hyperlink 2" xfId="17605" hidden="1"/>
    <cellStyle name="Followed Hyperlink 2" xfId="17601" hidden="1"/>
    <cellStyle name="Followed Hyperlink 2" xfId="17620" hidden="1"/>
    <cellStyle name="Followed Hyperlink 2" xfId="17616" hidden="1"/>
    <cellStyle name="Followed Hyperlink 2" xfId="17612" hidden="1"/>
    <cellStyle name="Followed Hyperlink 2" xfId="17608" hidden="1"/>
    <cellStyle name="Followed Hyperlink 2" xfId="17604" hidden="1"/>
    <cellStyle name="Followed Hyperlink 2" xfId="17619" hidden="1"/>
    <cellStyle name="Followed Hyperlink 2" xfId="17615" hidden="1"/>
    <cellStyle name="Followed Hyperlink 2" xfId="17611" hidden="1"/>
    <cellStyle name="Followed Hyperlink 2" xfId="17607" hidden="1"/>
    <cellStyle name="Followed Hyperlink 2" xfId="17603" hidden="1"/>
    <cellStyle name="Followed Hyperlink 2" xfId="17600" hidden="1"/>
    <cellStyle name="Followed Hyperlink 2" xfId="17627" hidden="1"/>
    <cellStyle name="Followed Hyperlink 2" xfId="17628" hidden="1"/>
    <cellStyle name="Followed Hyperlink 2" xfId="17629" hidden="1"/>
    <cellStyle name="Followed Hyperlink 2" xfId="17630" hidden="1"/>
    <cellStyle name="Followed Hyperlink 2" xfId="17631" hidden="1"/>
    <cellStyle name="Followed Hyperlink 2" xfId="17632" hidden="1"/>
    <cellStyle name="Followed Hyperlink 2" xfId="17633" hidden="1"/>
    <cellStyle name="Followed Hyperlink 2" xfId="17634" hidden="1"/>
    <cellStyle name="Followed Hyperlink 2" xfId="17635" hidden="1"/>
    <cellStyle name="Followed Hyperlink 2" xfId="17636" hidden="1"/>
    <cellStyle name="Followed Hyperlink 2" xfId="17637" hidden="1"/>
    <cellStyle name="Followed Hyperlink 2" xfId="17638" hidden="1"/>
    <cellStyle name="Followed Hyperlink 2" xfId="17639" hidden="1"/>
    <cellStyle name="Followed Hyperlink 2" xfId="17640" hidden="1"/>
    <cellStyle name="Followed Hyperlink 2" xfId="17641" hidden="1"/>
    <cellStyle name="Followed Hyperlink 2" xfId="17642" hidden="1"/>
    <cellStyle name="Followed Hyperlink 2" xfId="17643" hidden="1"/>
    <cellStyle name="Followed Hyperlink 2" xfId="17644" hidden="1"/>
    <cellStyle name="Followed Hyperlink 2" xfId="17645" hidden="1"/>
    <cellStyle name="Followed Hyperlink 2" xfId="17646" hidden="1"/>
    <cellStyle name="Followed Hyperlink 2" xfId="17647" hidden="1"/>
    <cellStyle name="Followed Hyperlink 2" xfId="17648" hidden="1"/>
    <cellStyle name="Followed Hyperlink 2" xfId="17649" hidden="1"/>
    <cellStyle name="Followed Hyperlink 2" xfId="17650" hidden="1"/>
    <cellStyle name="Followed Hyperlink 2" xfId="17651" hidden="1"/>
    <cellStyle name="Followed Hyperlink 2" xfId="17652" hidden="1"/>
    <cellStyle name="Followed Hyperlink 2" xfId="17653" hidden="1"/>
    <cellStyle name="Followed Hyperlink 2" xfId="17654" hidden="1"/>
    <cellStyle name="Followed Hyperlink 2" xfId="17655" hidden="1"/>
    <cellStyle name="Followed Hyperlink 2" xfId="17656" hidden="1"/>
    <cellStyle name="Followed Hyperlink 2" xfId="17657" hidden="1"/>
    <cellStyle name="Followed Hyperlink 2" xfId="17658" hidden="1"/>
    <cellStyle name="Followed Hyperlink 2" xfId="17659" hidden="1"/>
    <cellStyle name="Followed Hyperlink 2" xfId="17660" hidden="1"/>
    <cellStyle name="Followed Hyperlink 2" xfId="17661" hidden="1"/>
    <cellStyle name="Followed Hyperlink 2" xfId="17662" hidden="1"/>
    <cellStyle name="Followed Hyperlink 2" xfId="17663" hidden="1"/>
    <cellStyle name="Followed Hyperlink 2" xfId="17664" hidden="1"/>
    <cellStyle name="Followed Hyperlink 2" xfId="17665" hidden="1"/>
    <cellStyle name="Followed Hyperlink 2" xfId="17666" hidden="1"/>
    <cellStyle name="Followed Hyperlink 2" xfId="17667" hidden="1"/>
    <cellStyle name="Followed Hyperlink 2" xfId="17668" hidden="1"/>
    <cellStyle name="Followed Hyperlink 2" xfId="17669" hidden="1"/>
    <cellStyle name="Followed Hyperlink 2" xfId="17670" hidden="1"/>
    <cellStyle name="Followed Hyperlink 2" xfId="17671" hidden="1"/>
    <cellStyle name="Followed Hyperlink 2" xfId="18325" hidden="1"/>
    <cellStyle name="Followed Hyperlink 2" xfId="18324" hidden="1"/>
    <cellStyle name="Followed Hyperlink 2" xfId="18323" hidden="1"/>
    <cellStyle name="Followed Hyperlink 2" xfId="18322" hidden="1"/>
    <cellStyle name="Followed Hyperlink 2" xfId="18326" hidden="1"/>
    <cellStyle name="Followed Hyperlink 2" xfId="18331" hidden="1"/>
    <cellStyle name="Followed Hyperlink 2" xfId="18330" hidden="1"/>
    <cellStyle name="Followed Hyperlink 2" xfId="18328" hidden="1"/>
    <cellStyle name="Followed Hyperlink 2" xfId="18327" hidden="1"/>
    <cellStyle name="Followed Hyperlink 2" xfId="18350" hidden="1"/>
    <cellStyle name="Followed Hyperlink 2" xfId="18346" hidden="1"/>
    <cellStyle name="Followed Hyperlink 2" xfId="18342" hidden="1"/>
    <cellStyle name="Followed Hyperlink 2" xfId="18338" hidden="1"/>
    <cellStyle name="Followed Hyperlink 2" xfId="18334" hidden="1"/>
    <cellStyle name="Followed Hyperlink 2" xfId="18248" hidden="1"/>
    <cellStyle name="Followed Hyperlink 2" xfId="18353" hidden="1"/>
    <cellStyle name="Followed Hyperlink 2" xfId="18349" hidden="1"/>
    <cellStyle name="Followed Hyperlink 2" xfId="18345" hidden="1"/>
    <cellStyle name="Followed Hyperlink 2" xfId="18341" hidden="1"/>
    <cellStyle name="Followed Hyperlink 2" xfId="18337" hidden="1"/>
    <cellStyle name="Followed Hyperlink 2" xfId="18333" hidden="1"/>
    <cellStyle name="Followed Hyperlink 2" xfId="18352" hidden="1"/>
    <cellStyle name="Followed Hyperlink 2" xfId="18348" hidden="1"/>
    <cellStyle name="Followed Hyperlink 2" xfId="18344" hidden="1"/>
    <cellStyle name="Followed Hyperlink 2" xfId="18340" hidden="1"/>
    <cellStyle name="Followed Hyperlink 2" xfId="18336" hidden="1"/>
    <cellStyle name="Followed Hyperlink 2" xfId="18351" hidden="1"/>
    <cellStyle name="Followed Hyperlink 2" xfId="18347" hidden="1"/>
    <cellStyle name="Followed Hyperlink 2" xfId="18343" hidden="1"/>
    <cellStyle name="Followed Hyperlink 2" xfId="18339" hidden="1"/>
    <cellStyle name="Followed Hyperlink 2" xfId="18335" hidden="1"/>
    <cellStyle name="Followed Hyperlink 2" xfId="18332" hidden="1"/>
    <cellStyle name="Followed Hyperlink 2" xfId="18354" hidden="1"/>
    <cellStyle name="Followed Hyperlink 2" xfId="18355" hidden="1"/>
    <cellStyle name="Followed Hyperlink 2" xfId="18356" hidden="1"/>
    <cellStyle name="Followed Hyperlink 2" xfId="18357" hidden="1"/>
    <cellStyle name="Followed Hyperlink 2" xfId="18358" hidden="1"/>
    <cellStyle name="Followed Hyperlink 2" xfId="18359" hidden="1"/>
    <cellStyle name="Followed Hyperlink 2" xfId="18360" hidden="1"/>
    <cellStyle name="Followed Hyperlink 2" xfId="18361" hidden="1"/>
    <cellStyle name="Followed Hyperlink 2" xfId="18362" hidden="1"/>
    <cellStyle name="Followed Hyperlink 2" xfId="18363" hidden="1"/>
    <cellStyle name="Followed Hyperlink 2" xfId="18364" hidden="1"/>
    <cellStyle name="Followed Hyperlink 2" xfId="18365" hidden="1"/>
    <cellStyle name="Followed Hyperlink 2" xfId="18366" hidden="1"/>
    <cellStyle name="Followed Hyperlink 2" xfId="18367" hidden="1"/>
    <cellStyle name="Followed Hyperlink 2" xfId="18368" hidden="1"/>
    <cellStyle name="Followed Hyperlink 2" xfId="18369" hidden="1"/>
    <cellStyle name="Followed Hyperlink 2" xfId="18370" hidden="1"/>
    <cellStyle name="Followed Hyperlink 2" xfId="18371" hidden="1"/>
    <cellStyle name="Followed Hyperlink 2" xfId="18372" hidden="1"/>
    <cellStyle name="Followed Hyperlink 2" xfId="18373" hidden="1"/>
    <cellStyle name="Followed Hyperlink 2" xfId="18374" hidden="1"/>
    <cellStyle name="Followed Hyperlink 2" xfId="18375" hidden="1"/>
    <cellStyle name="Followed Hyperlink 2" xfId="18376" hidden="1"/>
    <cellStyle name="Followed Hyperlink 2" xfId="18377" hidden="1"/>
    <cellStyle name="Followed Hyperlink 2" xfId="18378" hidden="1"/>
    <cellStyle name="Followed Hyperlink 2" xfId="18379" hidden="1"/>
    <cellStyle name="Followed Hyperlink 2" xfId="18381" hidden="1"/>
    <cellStyle name="Followed Hyperlink 2" xfId="18382" hidden="1"/>
    <cellStyle name="Followed Hyperlink 2" xfId="18383" hidden="1"/>
    <cellStyle name="Followed Hyperlink 2" xfId="18384" hidden="1"/>
    <cellStyle name="Followed Hyperlink 2" xfId="18385" hidden="1"/>
    <cellStyle name="Followed Hyperlink 2" xfId="18386" hidden="1"/>
    <cellStyle name="Followed Hyperlink 2" xfId="18387" hidden="1"/>
    <cellStyle name="Followed Hyperlink 2" xfId="18388" hidden="1"/>
    <cellStyle name="Followed Hyperlink 2" xfId="18389" hidden="1"/>
    <cellStyle name="Followed Hyperlink 2" xfId="18390" hidden="1"/>
    <cellStyle name="Followed Hyperlink 2" xfId="18391" hidden="1"/>
    <cellStyle name="Followed Hyperlink 2" xfId="18392" hidden="1"/>
    <cellStyle name="Followed Hyperlink 2" xfId="18393" hidden="1"/>
    <cellStyle name="Followed Hyperlink 2" xfId="18394" hidden="1"/>
    <cellStyle name="Followed Hyperlink 2" xfId="18429" hidden="1"/>
    <cellStyle name="Followed Hyperlink 2" xfId="18430" hidden="1"/>
    <cellStyle name="Followed Hyperlink 2" xfId="18431" hidden="1"/>
    <cellStyle name="Followed Hyperlink 2" xfId="18432" hidden="1"/>
    <cellStyle name="Followed Hyperlink 2" xfId="18428" hidden="1"/>
    <cellStyle name="Followed Hyperlink 2" xfId="18329" hidden="1"/>
    <cellStyle name="Followed Hyperlink 2" xfId="18403" hidden="1"/>
    <cellStyle name="Followed Hyperlink 2" xfId="18401" hidden="1"/>
    <cellStyle name="Followed Hyperlink 2" xfId="18380" hidden="1"/>
    <cellStyle name="Followed Hyperlink 2" xfId="18398" hidden="1"/>
    <cellStyle name="Followed Hyperlink 2" xfId="18397" hidden="1"/>
    <cellStyle name="Followed Hyperlink 2" xfId="18396" hidden="1"/>
    <cellStyle name="Followed Hyperlink 2" xfId="18395" hidden="1"/>
    <cellStyle name="Followed Hyperlink 2" xfId="18399" hidden="1"/>
    <cellStyle name="Followed Hyperlink 2" xfId="18405" hidden="1"/>
    <cellStyle name="Followed Hyperlink 2" xfId="18404" hidden="1"/>
    <cellStyle name="Followed Hyperlink 2" xfId="18402" hidden="1"/>
    <cellStyle name="Followed Hyperlink 2" xfId="18400" hidden="1"/>
    <cellStyle name="Followed Hyperlink 2" xfId="18424" hidden="1"/>
    <cellStyle name="Followed Hyperlink 2" xfId="18420" hidden="1"/>
    <cellStyle name="Followed Hyperlink 2" xfId="18416" hidden="1"/>
    <cellStyle name="Followed Hyperlink 2" xfId="18412" hidden="1"/>
    <cellStyle name="Followed Hyperlink 2" xfId="18408" hidden="1"/>
    <cellStyle name="Followed Hyperlink 2" xfId="18249" hidden="1"/>
    <cellStyle name="Followed Hyperlink 2" xfId="18427" hidden="1"/>
    <cellStyle name="Followed Hyperlink 2" xfId="18423" hidden="1"/>
    <cellStyle name="Followed Hyperlink 2" xfId="18419" hidden="1"/>
    <cellStyle name="Followed Hyperlink 2" xfId="18415" hidden="1"/>
    <cellStyle name="Followed Hyperlink 2" xfId="18411" hidden="1"/>
    <cellStyle name="Followed Hyperlink 2" xfId="18407" hidden="1"/>
    <cellStyle name="Followed Hyperlink 2" xfId="18426" hidden="1"/>
    <cellStyle name="Followed Hyperlink 2" xfId="18422" hidden="1"/>
    <cellStyle name="Followed Hyperlink 2" xfId="18418" hidden="1"/>
    <cellStyle name="Followed Hyperlink 2" xfId="18414" hidden="1"/>
    <cellStyle name="Followed Hyperlink 2" xfId="18410" hidden="1"/>
    <cellStyle name="Followed Hyperlink 2" xfId="18425" hidden="1"/>
    <cellStyle name="Followed Hyperlink 2" xfId="18421" hidden="1"/>
    <cellStyle name="Followed Hyperlink 2" xfId="18417" hidden="1"/>
    <cellStyle name="Followed Hyperlink 2" xfId="18413" hidden="1"/>
    <cellStyle name="Followed Hyperlink 2" xfId="18409" hidden="1"/>
    <cellStyle name="Followed Hyperlink 2" xfId="18406" hidden="1"/>
    <cellStyle name="Followed Hyperlink 2" xfId="18433" hidden="1"/>
    <cellStyle name="Followed Hyperlink 2" xfId="18434" hidden="1"/>
    <cellStyle name="Followed Hyperlink 2" xfId="18435" hidden="1"/>
    <cellStyle name="Followed Hyperlink 2" xfId="18436" hidden="1"/>
    <cellStyle name="Followed Hyperlink 2" xfId="18437" hidden="1"/>
    <cellStyle name="Followed Hyperlink 2" xfId="18438" hidden="1"/>
    <cellStyle name="Followed Hyperlink 2" xfId="18439" hidden="1"/>
    <cellStyle name="Followed Hyperlink 2" xfId="18440" hidden="1"/>
    <cellStyle name="Followed Hyperlink 2" xfId="18441" hidden="1"/>
    <cellStyle name="Followed Hyperlink 2" xfId="18442" hidden="1"/>
    <cellStyle name="Followed Hyperlink 2" xfId="18443" hidden="1"/>
    <cellStyle name="Followed Hyperlink 2" xfId="18444" hidden="1"/>
    <cellStyle name="Followed Hyperlink 2" xfId="18445" hidden="1"/>
    <cellStyle name="Followed Hyperlink 2" xfId="18446" hidden="1"/>
    <cellStyle name="Followed Hyperlink 2" xfId="18447" hidden="1"/>
    <cellStyle name="Followed Hyperlink 2" xfId="18448" hidden="1"/>
    <cellStyle name="Followed Hyperlink 2" xfId="18449" hidden="1"/>
    <cellStyle name="Followed Hyperlink 2" xfId="18450" hidden="1"/>
    <cellStyle name="Followed Hyperlink 2" xfId="18451" hidden="1"/>
    <cellStyle name="Followed Hyperlink 2" xfId="18452" hidden="1"/>
    <cellStyle name="Followed Hyperlink 2" xfId="18453" hidden="1"/>
    <cellStyle name="Followed Hyperlink 2" xfId="18454" hidden="1"/>
    <cellStyle name="Followed Hyperlink 2" xfId="18455" hidden="1"/>
    <cellStyle name="Followed Hyperlink 2" xfId="18456" hidden="1"/>
    <cellStyle name="Followed Hyperlink 2" xfId="18457" hidden="1"/>
    <cellStyle name="Followed Hyperlink 2" xfId="18458" hidden="1"/>
    <cellStyle name="Followed Hyperlink 2" xfId="18459" hidden="1"/>
    <cellStyle name="Followed Hyperlink 2" xfId="18460" hidden="1"/>
    <cellStyle name="Followed Hyperlink 2" xfId="18461" hidden="1"/>
    <cellStyle name="Followed Hyperlink 2" xfId="18462" hidden="1"/>
    <cellStyle name="Followed Hyperlink 2" xfId="18463" hidden="1"/>
    <cellStyle name="Followed Hyperlink 2" xfId="18464" hidden="1"/>
    <cellStyle name="Followed Hyperlink 2" xfId="18465" hidden="1"/>
    <cellStyle name="Followed Hyperlink 2" xfId="18466" hidden="1"/>
    <cellStyle name="Followed Hyperlink 2" xfId="18467" hidden="1"/>
    <cellStyle name="Followed Hyperlink 2" xfId="18468" hidden="1"/>
    <cellStyle name="Followed Hyperlink 2" xfId="18469" hidden="1"/>
    <cellStyle name="Followed Hyperlink 2" xfId="18470" hidden="1"/>
    <cellStyle name="Followed Hyperlink 2" xfId="18471" hidden="1"/>
    <cellStyle name="Followed Hyperlink 2" xfId="18472" hidden="1"/>
    <cellStyle name="Followed Hyperlink 2" xfId="18473" hidden="1"/>
    <cellStyle name="Followed Hyperlink 2" xfId="18474" hidden="1"/>
    <cellStyle name="Followed Hyperlink 2" xfId="18475" hidden="1"/>
    <cellStyle name="Followed Hyperlink 2" xfId="18476" hidden="1"/>
    <cellStyle name="Followed Hyperlink 2" xfId="18477" hidden="1"/>
    <cellStyle name="Followed Hyperlink 2" xfId="19131" hidden="1"/>
    <cellStyle name="Followed Hyperlink 2" xfId="19130" hidden="1"/>
    <cellStyle name="Followed Hyperlink 2" xfId="19129" hidden="1"/>
    <cellStyle name="Followed Hyperlink 2" xfId="19128" hidden="1"/>
    <cellStyle name="Followed Hyperlink 2" xfId="19132" hidden="1"/>
    <cellStyle name="Followed Hyperlink 2" xfId="19137" hidden="1"/>
    <cellStyle name="Followed Hyperlink 2" xfId="19136" hidden="1"/>
    <cellStyle name="Followed Hyperlink 2" xfId="19134" hidden="1"/>
    <cellStyle name="Followed Hyperlink 2" xfId="19133" hidden="1"/>
    <cellStyle name="Followed Hyperlink 2" xfId="19156" hidden="1"/>
    <cellStyle name="Followed Hyperlink 2" xfId="19152" hidden="1"/>
    <cellStyle name="Followed Hyperlink 2" xfId="19148" hidden="1"/>
    <cellStyle name="Followed Hyperlink 2" xfId="19144" hidden="1"/>
    <cellStyle name="Followed Hyperlink 2" xfId="19140" hidden="1"/>
    <cellStyle name="Followed Hyperlink 2" xfId="19054" hidden="1"/>
    <cellStyle name="Followed Hyperlink 2" xfId="19159" hidden="1"/>
    <cellStyle name="Followed Hyperlink 2" xfId="19155" hidden="1"/>
    <cellStyle name="Followed Hyperlink 2" xfId="19151" hidden="1"/>
    <cellStyle name="Followed Hyperlink 2" xfId="19147" hidden="1"/>
    <cellStyle name="Followed Hyperlink 2" xfId="19143" hidden="1"/>
    <cellStyle name="Followed Hyperlink 2" xfId="19139" hidden="1"/>
    <cellStyle name="Followed Hyperlink 2" xfId="19158" hidden="1"/>
    <cellStyle name="Followed Hyperlink 2" xfId="19154" hidden="1"/>
    <cellStyle name="Followed Hyperlink 2" xfId="19150" hidden="1"/>
    <cellStyle name="Followed Hyperlink 2" xfId="19146" hidden="1"/>
    <cellStyle name="Followed Hyperlink 2" xfId="19142" hidden="1"/>
    <cellStyle name="Followed Hyperlink 2" xfId="19157" hidden="1"/>
    <cellStyle name="Followed Hyperlink 2" xfId="19153" hidden="1"/>
    <cellStyle name="Followed Hyperlink 2" xfId="19149" hidden="1"/>
    <cellStyle name="Followed Hyperlink 2" xfId="19145" hidden="1"/>
    <cellStyle name="Followed Hyperlink 2" xfId="19141" hidden="1"/>
    <cellStyle name="Followed Hyperlink 2" xfId="19138" hidden="1"/>
    <cellStyle name="Followed Hyperlink 2" xfId="19160" hidden="1"/>
    <cellStyle name="Followed Hyperlink 2" xfId="19161" hidden="1"/>
    <cellStyle name="Followed Hyperlink 2" xfId="19162" hidden="1"/>
    <cellStyle name="Followed Hyperlink 2" xfId="19163" hidden="1"/>
    <cellStyle name="Followed Hyperlink 2" xfId="19164" hidden="1"/>
    <cellStyle name="Followed Hyperlink 2" xfId="19165" hidden="1"/>
    <cellStyle name="Followed Hyperlink 2" xfId="19166" hidden="1"/>
    <cellStyle name="Followed Hyperlink 2" xfId="19167" hidden="1"/>
    <cellStyle name="Followed Hyperlink 2" xfId="19168" hidden="1"/>
    <cellStyle name="Followed Hyperlink 2" xfId="19169" hidden="1"/>
    <cellStyle name="Followed Hyperlink 2" xfId="19170" hidden="1"/>
    <cellStyle name="Followed Hyperlink 2" xfId="19171" hidden="1"/>
    <cellStyle name="Followed Hyperlink 2" xfId="19172" hidden="1"/>
    <cellStyle name="Followed Hyperlink 2" xfId="19173" hidden="1"/>
    <cellStyle name="Followed Hyperlink 2" xfId="19174" hidden="1"/>
    <cellStyle name="Followed Hyperlink 2" xfId="19175" hidden="1"/>
    <cellStyle name="Followed Hyperlink 2" xfId="19176" hidden="1"/>
    <cellStyle name="Followed Hyperlink 2" xfId="19177" hidden="1"/>
    <cellStyle name="Followed Hyperlink 2" xfId="19178" hidden="1"/>
    <cellStyle name="Followed Hyperlink 2" xfId="19179" hidden="1"/>
    <cellStyle name="Followed Hyperlink 2" xfId="19180" hidden="1"/>
    <cellStyle name="Followed Hyperlink 2" xfId="19181" hidden="1"/>
    <cellStyle name="Followed Hyperlink 2" xfId="19182" hidden="1"/>
    <cellStyle name="Followed Hyperlink 2" xfId="19183" hidden="1"/>
    <cellStyle name="Followed Hyperlink 2" xfId="19184" hidden="1"/>
    <cellStyle name="Followed Hyperlink 2" xfId="19185" hidden="1"/>
    <cellStyle name="Followed Hyperlink 2" xfId="19187" hidden="1"/>
    <cellStyle name="Followed Hyperlink 2" xfId="19188" hidden="1"/>
    <cellStyle name="Followed Hyperlink 2" xfId="19189" hidden="1"/>
    <cellStyle name="Followed Hyperlink 2" xfId="19190" hidden="1"/>
    <cellStyle name="Followed Hyperlink 2" xfId="19191" hidden="1"/>
    <cellStyle name="Followed Hyperlink 2" xfId="19192" hidden="1"/>
    <cellStyle name="Followed Hyperlink 2" xfId="19193" hidden="1"/>
    <cellStyle name="Followed Hyperlink 2" xfId="19194" hidden="1"/>
    <cellStyle name="Followed Hyperlink 2" xfId="19195" hidden="1"/>
    <cellStyle name="Followed Hyperlink 2" xfId="19196" hidden="1"/>
    <cellStyle name="Followed Hyperlink 2" xfId="19197" hidden="1"/>
    <cellStyle name="Followed Hyperlink 2" xfId="19198" hidden="1"/>
    <cellStyle name="Followed Hyperlink 2" xfId="19199" hidden="1"/>
    <cellStyle name="Followed Hyperlink 2" xfId="19200" hidden="1"/>
    <cellStyle name="Followed Hyperlink 2" xfId="19235" hidden="1"/>
    <cellStyle name="Followed Hyperlink 2" xfId="19236" hidden="1"/>
    <cellStyle name="Followed Hyperlink 2" xfId="19237" hidden="1"/>
    <cellStyle name="Followed Hyperlink 2" xfId="19238" hidden="1"/>
    <cellStyle name="Followed Hyperlink 2" xfId="19234" hidden="1"/>
    <cellStyle name="Followed Hyperlink 2" xfId="19135" hidden="1"/>
    <cellStyle name="Followed Hyperlink 2" xfId="19209" hidden="1"/>
    <cellStyle name="Followed Hyperlink 2" xfId="19207" hidden="1"/>
    <cellStyle name="Followed Hyperlink 2" xfId="19186" hidden="1"/>
    <cellStyle name="Followed Hyperlink 2" xfId="19204" hidden="1"/>
    <cellStyle name="Followed Hyperlink 2" xfId="19203" hidden="1"/>
    <cellStyle name="Followed Hyperlink 2" xfId="19202" hidden="1"/>
    <cellStyle name="Followed Hyperlink 2" xfId="19201" hidden="1"/>
    <cellStyle name="Followed Hyperlink 2" xfId="19205" hidden="1"/>
    <cellStyle name="Followed Hyperlink 2" xfId="19211" hidden="1"/>
    <cellStyle name="Followed Hyperlink 2" xfId="19210" hidden="1"/>
    <cellStyle name="Followed Hyperlink 2" xfId="19208" hidden="1"/>
    <cellStyle name="Followed Hyperlink 2" xfId="19206" hidden="1"/>
    <cellStyle name="Followed Hyperlink 2" xfId="19230" hidden="1"/>
    <cellStyle name="Followed Hyperlink 2" xfId="19226" hidden="1"/>
    <cellStyle name="Followed Hyperlink 2" xfId="19222" hidden="1"/>
    <cellStyle name="Followed Hyperlink 2" xfId="19218" hidden="1"/>
    <cellStyle name="Followed Hyperlink 2" xfId="19214" hidden="1"/>
    <cellStyle name="Followed Hyperlink 2" xfId="19055" hidden="1"/>
    <cellStyle name="Followed Hyperlink 2" xfId="19233" hidden="1"/>
    <cellStyle name="Followed Hyperlink 2" xfId="19229" hidden="1"/>
    <cellStyle name="Followed Hyperlink 2" xfId="19225" hidden="1"/>
    <cellStyle name="Followed Hyperlink 2" xfId="19221" hidden="1"/>
    <cellStyle name="Followed Hyperlink 2" xfId="19217" hidden="1"/>
    <cellStyle name="Followed Hyperlink 2" xfId="19213" hidden="1"/>
    <cellStyle name="Followed Hyperlink 2" xfId="19232" hidden="1"/>
    <cellStyle name="Followed Hyperlink 2" xfId="19228" hidden="1"/>
    <cellStyle name="Followed Hyperlink 2" xfId="19224" hidden="1"/>
    <cellStyle name="Followed Hyperlink 2" xfId="19220" hidden="1"/>
    <cellStyle name="Followed Hyperlink 2" xfId="19216" hidden="1"/>
    <cellStyle name="Followed Hyperlink 2" xfId="19231" hidden="1"/>
    <cellStyle name="Followed Hyperlink 2" xfId="19227" hidden="1"/>
    <cellStyle name="Followed Hyperlink 2" xfId="19223" hidden="1"/>
    <cellStyle name="Followed Hyperlink 2" xfId="19219" hidden="1"/>
    <cellStyle name="Followed Hyperlink 2" xfId="19215" hidden="1"/>
    <cellStyle name="Followed Hyperlink 2" xfId="19212" hidden="1"/>
    <cellStyle name="Followed Hyperlink 2" xfId="19239" hidden="1"/>
    <cellStyle name="Followed Hyperlink 2" xfId="19240" hidden="1"/>
    <cellStyle name="Followed Hyperlink 2" xfId="19241" hidden="1"/>
    <cellStyle name="Followed Hyperlink 2" xfId="19242" hidden="1"/>
    <cellStyle name="Followed Hyperlink 2" xfId="19243" hidden="1"/>
    <cellStyle name="Followed Hyperlink 2" xfId="19244" hidden="1"/>
    <cellStyle name="Followed Hyperlink 2" xfId="19245" hidden="1"/>
    <cellStyle name="Followed Hyperlink 2" xfId="19246" hidden="1"/>
    <cellStyle name="Followed Hyperlink 2" xfId="19247" hidden="1"/>
    <cellStyle name="Followed Hyperlink 2" xfId="19248" hidden="1"/>
    <cellStyle name="Followed Hyperlink 2" xfId="19249" hidden="1"/>
    <cellStyle name="Followed Hyperlink 2" xfId="19250" hidden="1"/>
    <cellStyle name="Followed Hyperlink 2" xfId="19251" hidden="1"/>
    <cellStyle name="Followed Hyperlink 2" xfId="19252" hidden="1"/>
    <cellStyle name="Followed Hyperlink 2" xfId="19253" hidden="1"/>
    <cellStyle name="Followed Hyperlink 2" xfId="19254" hidden="1"/>
    <cellStyle name="Followed Hyperlink 2" xfId="19255" hidden="1"/>
    <cellStyle name="Followed Hyperlink 2" xfId="19256" hidden="1"/>
    <cellStyle name="Followed Hyperlink 2" xfId="19257" hidden="1"/>
    <cellStyle name="Followed Hyperlink 2" xfId="19258" hidden="1"/>
    <cellStyle name="Followed Hyperlink 2" xfId="19259" hidden="1"/>
    <cellStyle name="Followed Hyperlink 2" xfId="19260" hidden="1"/>
    <cellStyle name="Followed Hyperlink 2" xfId="19261" hidden="1"/>
    <cellStyle name="Followed Hyperlink 2" xfId="19262" hidden="1"/>
    <cellStyle name="Followed Hyperlink 2" xfId="19263" hidden="1"/>
    <cellStyle name="Followed Hyperlink 2" xfId="19264" hidden="1"/>
    <cellStyle name="Followed Hyperlink 2" xfId="19265" hidden="1"/>
    <cellStyle name="Followed Hyperlink 2" xfId="19266" hidden="1"/>
    <cellStyle name="Followed Hyperlink 2" xfId="19267" hidden="1"/>
    <cellStyle name="Followed Hyperlink 2" xfId="19268" hidden="1"/>
    <cellStyle name="Followed Hyperlink 2" xfId="19269" hidden="1"/>
    <cellStyle name="Followed Hyperlink 2" xfId="19270" hidden="1"/>
    <cellStyle name="Followed Hyperlink 2" xfId="19271" hidden="1"/>
    <cellStyle name="Followed Hyperlink 2" xfId="19272" hidden="1"/>
    <cellStyle name="Followed Hyperlink 2" xfId="19273" hidden="1"/>
    <cellStyle name="Followed Hyperlink 2" xfId="19274" hidden="1"/>
    <cellStyle name="Followed Hyperlink 2" xfId="19275" hidden="1"/>
    <cellStyle name="Followed Hyperlink 2" xfId="19276" hidden="1"/>
    <cellStyle name="Followed Hyperlink 2" xfId="19277" hidden="1"/>
    <cellStyle name="Followed Hyperlink 2" xfId="19278" hidden="1"/>
    <cellStyle name="Followed Hyperlink 2" xfId="19279" hidden="1"/>
    <cellStyle name="Followed Hyperlink 2" xfId="19280" hidden="1"/>
    <cellStyle name="Followed Hyperlink 2" xfId="19281" hidden="1"/>
    <cellStyle name="Followed Hyperlink 2" xfId="19282" hidden="1"/>
    <cellStyle name="Followed Hyperlink 2" xfId="19283" hidden="1"/>
    <cellStyle name="Followed Hyperlink 2" xfId="19937" hidden="1"/>
    <cellStyle name="Followed Hyperlink 2" xfId="19936" hidden="1"/>
    <cellStyle name="Followed Hyperlink 2" xfId="19935" hidden="1"/>
    <cellStyle name="Followed Hyperlink 2" xfId="19934" hidden="1"/>
    <cellStyle name="Followed Hyperlink 2" xfId="19938" hidden="1"/>
    <cellStyle name="Followed Hyperlink 2" xfId="19943" hidden="1"/>
    <cellStyle name="Followed Hyperlink 2" xfId="19942" hidden="1"/>
    <cellStyle name="Followed Hyperlink 2" xfId="19940" hidden="1"/>
    <cellStyle name="Followed Hyperlink 2" xfId="19939" hidden="1"/>
    <cellStyle name="Followed Hyperlink 2" xfId="19962" hidden="1"/>
    <cellStyle name="Followed Hyperlink 2" xfId="19958" hidden="1"/>
    <cellStyle name="Followed Hyperlink 2" xfId="19954" hidden="1"/>
    <cellStyle name="Followed Hyperlink 2" xfId="19950" hidden="1"/>
    <cellStyle name="Followed Hyperlink 2" xfId="19946" hidden="1"/>
    <cellStyle name="Followed Hyperlink 2" xfId="19860" hidden="1"/>
    <cellStyle name="Followed Hyperlink 2" xfId="19965" hidden="1"/>
    <cellStyle name="Followed Hyperlink 2" xfId="19961" hidden="1"/>
    <cellStyle name="Followed Hyperlink 2" xfId="19957" hidden="1"/>
    <cellStyle name="Followed Hyperlink 2" xfId="19953" hidden="1"/>
    <cellStyle name="Followed Hyperlink 2" xfId="19949" hidden="1"/>
    <cellStyle name="Followed Hyperlink 2" xfId="19945" hidden="1"/>
    <cellStyle name="Followed Hyperlink 2" xfId="19964" hidden="1"/>
    <cellStyle name="Followed Hyperlink 2" xfId="19960" hidden="1"/>
    <cellStyle name="Followed Hyperlink 2" xfId="19956" hidden="1"/>
    <cellStyle name="Followed Hyperlink 2" xfId="19952" hidden="1"/>
    <cellStyle name="Followed Hyperlink 2" xfId="19948" hidden="1"/>
    <cellStyle name="Followed Hyperlink 2" xfId="19963" hidden="1"/>
    <cellStyle name="Followed Hyperlink 2" xfId="19959" hidden="1"/>
    <cellStyle name="Followed Hyperlink 2" xfId="19955" hidden="1"/>
    <cellStyle name="Followed Hyperlink 2" xfId="19951" hidden="1"/>
    <cellStyle name="Followed Hyperlink 2" xfId="19947" hidden="1"/>
    <cellStyle name="Followed Hyperlink 2" xfId="19944" hidden="1"/>
    <cellStyle name="Followed Hyperlink 2" xfId="19966" hidden="1"/>
    <cellStyle name="Followed Hyperlink 2" xfId="19967" hidden="1"/>
    <cellStyle name="Followed Hyperlink 2" xfId="19968" hidden="1"/>
    <cellStyle name="Followed Hyperlink 2" xfId="19969" hidden="1"/>
    <cellStyle name="Followed Hyperlink 2" xfId="19970" hidden="1"/>
    <cellStyle name="Followed Hyperlink 2" xfId="19971" hidden="1"/>
    <cellStyle name="Followed Hyperlink 2" xfId="19972" hidden="1"/>
    <cellStyle name="Followed Hyperlink 2" xfId="19973" hidden="1"/>
    <cellStyle name="Followed Hyperlink 2" xfId="19974" hidden="1"/>
    <cellStyle name="Followed Hyperlink 2" xfId="19975" hidden="1"/>
    <cellStyle name="Followed Hyperlink 2" xfId="19976" hidden="1"/>
    <cellStyle name="Followed Hyperlink 2" xfId="19977" hidden="1"/>
    <cellStyle name="Followed Hyperlink 2" xfId="19978" hidden="1"/>
    <cellStyle name="Followed Hyperlink 2" xfId="19979" hidden="1"/>
    <cellStyle name="Followed Hyperlink 2" xfId="19980" hidden="1"/>
    <cellStyle name="Followed Hyperlink 2" xfId="19981" hidden="1"/>
    <cellStyle name="Followed Hyperlink 2" xfId="19982" hidden="1"/>
    <cellStyle name="Followed Hyperlink 2" xfId="19983" hidden="1"/>
    <cellStyle name="Followed Hyperlink 2" xfId="19984" hidden="1"/>
    <cellStyle name="Followed Hyperlink 2" xfId="19985" hidden="1"/>
    <cellStyle name="Followed Hyperlink 2" xfId="19986" hidden="1"/>
    <cellStyle name="Followed Hyperlink 2" xfId="19987" hidden="1"/>
    <cellStyle name="Followed Hyperlink 2" xfId="19988" hidden="1"/>
    <cellStyle name="Followed Hyperlink 2" xfId="19989" hidden="1"/>
    <cellStyle name="Followed Hyperlink 2" xfId="19990" hidden="1"/>
    <cellStyle name="Followed Hyperlink 2" xfId="19991" hidden="1"/>
    <cellStyle name="Followed Hyperlink 2" xfId="19993" hidden="1"/>
    <cellStyle name="Followed Hyperlink 2" xfId="19994" hidden="1"/>
    <cellStyle name="Followed Hyperlink 2" xfId="19995" hidden="1"/>
    <cellStyle name="Followed Hyperlink 2" xfId="19996" hidden="1"/>
    <cellStyle name="Followed Hyperlink 2" xfId="19997" hidden="1"/>
    <cellStyle name="Followed Hyperlink 2" xfId="19998" hidden="1"/>
    <cellStyle name="Followed Hyperlink 2" xfId="19999" hidden="1"/>
    <cellStyle name="Followed Hyperlink 2" xfId="20000" hidden="1"/>
    <cellStyle name="Followed Hyperlink 2" xfId="20001" hidden="1"/>
    <cellStyle name="Followed Hyperlink 2" xfId="20002" hidden="1"/>
    <cellStyle name="Followed Hyperlink 2" xfId="20003" hidden="1"/>
    <cellStyle name="Followed Hyperlink 2" xfId="20004" hidden="1"/>
    <cellStyle name="Followed Hyperlink 2" xfId="20005" hidden="1"/>
    <cellStyle name="Followed Hyperlink 2" xfId="20006" hidden="1"/>
    <cellStyle name="Followed Hyperlink 2" xfId="20041" hidden="1"/>
    <cellStyle name="Followed Hyperlink 2" xfId="20042" hidden="1"/>
    <cellStyle name="Followed Hyperlink 2" xfId="20043" hidden="1"/>
    <cellStyle name="Followed Hyperlink 2" xfId="20044" hidden="1"/>
    <cellStyle name="Followed Hyperlink 2" xfId="20040" hidden="1"/>
    <cellStyle name="Followed Hyperlink 2" xfId="19941" hidden="1"/>
    <cellStyle name="Followed Hyperlink 2" xfId="20015" hidden="1"/>
    <cellStyle name="Followed Hyperlink 2" xfId="20013" hidden="1"/>
    <cellStyle name="Followed Hyperlink 2" xfId="19992" hidden="1"/>
    <cellStyle name="Followed Hyperlink 2" xfId="20010" hidden="1"/>
    <cellStyle name="Followed Hyperlink 2" xfId="20009" hidden="1"/>
    <cellStyle name="Followed Hyperlink 2" xfId="20008" hidden="1"/>
    <cellStyle name="Followed Hyperlink 2" xfId="20007" hidden="1"/>
    <cellStyle name="Followed Hyperlink 2" xfId="20011" hidden="1"/>
    <cellStyle name="Followed Hyperlink 2" xfId="20017" hidden="1"/>
    <cellStyle name="Followed Hyperlink 2" xfId="20016" hidden="1"/>
    <cellStyle name="Followed Hyperlink 2" xfId="20014" hidden="1"/>
    <cellStyle name="Followed Hyperlink 2" xfId="20012" hidden="1"/>
    <cellStyle name="Followed Hyperlink 2" xfId="20036" hidden="1"/>
    <cellStyle name="Followed Hyperlink 2" xfId="20032" hidden="1"/>
    <cellStyle name="Followed Hyperlink 2" xfId="20028" hidden="1"/>
    <cellStyle name="Followed Hyperlink 2" xfId="20024" hidden="1"/>
    <cellStyle name="Followed Hyperlink 2" xfId="20020" hidden="1"/>
    <cellStyle name="Followed Hyperlink 2" xfId="19861" hidden="1"/>
    <cellStyle name="Followed Hyperlink 2" xfId="20039" hidden="1"/>
    <cellStyle name="Followed Hyperlink 2" xfId="20035" hidden="1"/>
    <cellStyle name="Followed Hyperlink 2" xfId="20031" hidden="1"/>
    <cellStyle name="Followed Hyperlink 2" xfId="20027" hidden="1"/>
    <cellStyle name="Followed Hyperlink 2" xfId="20023" hidden="1"/>
    <cellStyle name="Followed Hyperlink 2" xfId="20019" hidden="1"/>
    <cellStyle name="Followed Hyperlink 2" xfId="20038" hidden="1"/>
    <cellStyle name="Followed Hyperlink 2" xfId="20034" hidden="1"/>
    <cellStyle name="Followed Hyperlink 2" xfId="20030" hidden="1"/>
    <cellStyle name="Followed Hyperlink 2" xfId="20026" hidden="1"/>
    <cellStyle name="Followed Hyperlink 2" xfId="20022" hidden="1"/>
    <cellStyle name="Followed Hyperlink 2" xfId="20037" hidden="1"/>
    <cellStyle name="Followed Hyperlink 2" xfId="20033" hidden="1"/>
    <cellStyle name="Followed Hyperlink 2" xfId="20029" hidden="1"/>
    <cellStyle name="Followed Hyperlink 2" xfId="20025" hidden="1"/>
    <cellStyle name="Followed Hyperlink 2" xfId="20021" hidden="1"/>
    <cellStyle name="Followed Hyperlink 2" xfId="20018" hidden="1"/>
    <cellStyle name="Followed Hyperlink 2" xfId="20045" hidden="1"/>
    <cellStyle name="Followed Hyperlink 2" xfId="20046" hidden="1"/>
    <cellStyle name="Followed Hyperlink 2" xfId="20047" hidden="1"/>
    <cellStyle name="Followed Hyperlink 2" xfId="20048" hidden="1"/>
    <cellStyle name="Followed Hyperlink 2" xfId="20049" hidden="1"/>
    <cellStyle name="Followed Hyperlink 2" xfId="20050" hidden="1"/>
    <cellStyle name="Followed Hyperlink 2" xfId="20051" hidden="1"/>
    <cellStyle name="Followed Hyperlink 2" xfId="20052" hidden="1"/>
    <cellStyle name="Followed Hyperlink 2" xfId="20053" hidden="1"/>
    <cellStyle name="Followed Hyperlink 2" xfId="20054" hidden="1"/>
    <cellStyle name="Followed Hyperlink 2" xfId="20055" hidden="1"/>
    <cellStyle name="Followed Hyperlink 2" xfId="20056" hidden="1"/>
    <cellStyle name="Followed Hyperlink 2" xfId="20057" hidden="1"/>
    <cellStyle name="Followed Hyperlink 2" xfId="20058" hidden="1"/>
    <cellStyle name="Followed Hyperlink 2" xfId="20059" hidden="1"/>
    <cellStyle name="Followed Hyperlink 2" xfId="20060" hidden="1"/>
    <cellStyle name="Followed Hyperlink 2" xfId="20061" hidden="1"/>
    <cellStyle name="Followed Hyperlink 2" xfId="20062" hidden="1"/>
    <cellStyle name="Followed Hyperlink 2" xfId="20063" hidden="1"/>
    <cellStyle name="Followed Hyperlink 2" xfId="20064" hidden="1"/>
    <cellStyle name="Followed Hyperlink 2" xfId="20065" hidden="1"/>
    <cellStyle name="Followed Hyperlink 2" xfId="20066" hidden="1"/>
    <cellStyle name="Followed Hyperlink 2" xfId="20067" hidden="1"/>
    <cellStyle name="Followed Hyperlink 2" xfId="20068" hidden="1"/>
    <cellStyle name="Followed Hyperlink 2" xfId="20069" hidden="1"/>
    <cellStyle name="Followed Hyperlink 2" xfId="20070" hidden="1"/>
    <cellStyle name="Followed Hyperlink 2" xfId="20071" hidden="1"/>
    <cellStyle name="Followed Hyperlink 2" xfId="20072" hidden="1"/>
    <cellStyle name="Followed Hyperlink 2" xfId="20073" hidden="1"/>
    <cellStyle name="Followed Hyperlink 2" xfId="20074" hidden="1"/>
    <cellStyle name="Followed Hyperlink 2" xfId="20075" hidden="1"/>
    <cellStyle name="Followed Hyperlink 2" xfId="20076" hidden="1"/>
    <cellStyle name="Followed Hyperlink 2" xfId="20077" hidden="1"/>
    <cellStyle name="Followed Hyperlink 2" xfId="20078" hidden="1"/>
    <cellStyle name="Followed Hyperlink 2" xfId="20079" hidden="1"/>
    <cellStyle name="Followed Hyperlink 2" xfId="20080" hidden="1"/>
    <cellStyle name="Followed Hyperlink 2" xfId="20081" hidden="1"/>
    <cellStyle name="Followed Hyperlink 2" xfId="20082" hidden="1"/>
    <cellStyle name="Followed Hyperlink 2" xfId="20083" hidden="1"/>
    <cellStyle name="Followed Hyperlink 2" xfId="20084" hidden="1"/>
    <cellStyle name="Followed Hyperlink 2" xfId="20085" hidden="1"/>
    <cellStyle name="Followed Hyperlink 2" xfId="20086" hidden="1"/>
    <cellStyle name="Followed Hyperlink 2" xfId="20087" hidden="1"/>
    <cellStyle name="Followed Hyperlink 2" xfId="20088" hidden="1"/>
    <cellStyle name="Followed Hyperlink 2" xfId="20089" hidden="1"/>
    <cellStyle name="Followed Hyperlink 2" xfId="20751" hidden="1"/>
    <cellStyle name="Followed Hyperlink 2" xfId="20750" hidden="1"/>
    <cellStyle name="Followed Hyperlink 2" xfId="20749" hidden="1"/>
    <cellStyle name="Followed Hyperlink 2" xfId="20748" hidden="1"/>
    <cellStyle name="Followed Hyperlink 2" xfId="20752" hidden="1"/>
    <cellStyle name="Followed Hyperlink 2" xfId="20758" hidden="1"/>
    <cellStyle name="Followed Hyperlink 2" xfId="20757" hidden="1"/>
    <cellStyle name="Followed Hyperlink 2" xfId="20755" hidden="1"/>
    <cellStyle name="Followed Hyperlink 2" xfId="20753" hidden="1"/>
    <cellStyle name="Followed Hyperlink 2" xfId="20777" hidden="1"/>
    <cellStyle name="Followed Hyperlink 2" xfId="20773" hidden="1"/>
    <cellStyle name="Followed Hyperlink 2" xfId="20769" hidden="1"/>
    <cellStyle name="Followed Hyperlink 2" xfId="20765" hidden="1"/>
    <cellStyle name="Followed Hyperlink 2" xfId="20761" hidden="1"/>
    <cellStyle name="Followed Hyperlink 2" xfId="20674" hidden="1"/>
    <cellStyle name="Followed Hyperlink 2" xfId="20780" hidden="1"/>
    <cellStyle name="Followed Hyperlink 2" xfId="20776" hidden="1"/>
    <cellStyle name="Followed Hyperlink 2" xfId="20772" hidden="1"/>
    <cellStyle name="Followed Hyperlink 2" xfId="20768" hidden="1"/>
    <cellStyle name="Followed Hyperlink 2" xfId="20764" hidden="1"/>
    <cellStyle name="Followed Hyperlink 2" xfId="20760" hidden="1"/>
    <cellStyle name="Followed Hyperlink 2" xfId="20779" hidden="1"/>
    <cellStyle name="Followed Hyperlink 2" xfId="20775" hidden="1"/>
    <cellStyle name="Followed Hyperlink 2" xfId="20771" hidden="1"/>
    <cellStyle name="Followed Hyperlink 2" xfId="20767" hidden="1"/>
    <cellStyle name="Followed Hyperlink 2" xfId="20763" hidden="1"/>
    <cellStyle name="Followed Hyperlink 2" xfId="20778" hidden="1"/>
    <cellStyle name="Followed Hyperlink 2" xfId="20774" hidden="1"/>
    <cellStyle name="Followed Hyperlink 2" xfId="20770" hidden="1"/>
    <cellStyle name="Followed Hyperlink 2" xfId="20766" hidden="1"/>
    <cellStyle name="Followed Hyperlink 2" xfId="20762" hidden="1"/>
    <cellStyle name="Followed Hyperlink 2" xfId="20759" hidden="1"/>
    <cellStyle name="Followed Hyperlink 2" xfId="20784" hidden="1"/>
    <cellStyle name="Followed Hyperlink 2" xfId="20785" hidden="1"/>
    <cellStyle name="Followed Hyperlink 2" xfId="20786" hidden="1"/>
    <cellStyle name="Followed Hyperlink 2" xfId="20787" hidden="1"/>
    <cellStyle name="Followed Hyperlink 2" xfId="20788" hidden="1"/>
    <cellStyle name="Followed Hyperlink 2" xfId="20789" hidden="1"/>
    <cellStyle name="Followed Hyperlink 2" xfId="20790" hidden="1"/>
    <cellStyle name="Followed Hyperlink 2" xfId="20791" hidden="1"/>
    <cellStyle name="Followed Hyperlink 2" xfId="20792" hidden="1"/>
    <cellStyle name="Followed Hyperlink 2" xfId="20793" hidden="1"/>
    <cellStyle name="Followed Hyperlink 2" xfId="20794" hidden="1"/>
    <cellStyle name="Followed Hyperlink 2" xfId="20795" hidden="1"/>
    <cellStyle name="Followed Hyperlink 2" xfId="20796" hidden="1"/>
    <cellStyle name="Followed Hyperlink 2" xfId="20797" hidden="1"/>
    <cellStyle name="Followed Hyperlink 2" xfId="20798" hidden="1"/>
    <cellStyle name="Followed Hyperlink 2" xfId="20799" hidden="1"/>
    <cellStyle name="Followed Hyperlink 2" xfId="20800" hidden="1"/>
    <cellStyle name="Followed Hyperlink 2" xfId="20801" hidden="1"/>
    <cellStyle name="Followed Hyperlink 2" xfId="20802" hidden="1"/>
    <cellStyle name="Followed Hyperlink 2" xfId="20803" hidden="1"/>
    <cellStyle name="Followed Hyperlink 2" xfId="20804" hidden="1"/>
    <cellStyle name="Followed Hyperlink 2" xfId="20805" hidden="1"/>
    <cellStyle name="Followed Hyperlink 2" xfId="20806" hidden="1"/>
    <cellStyle name="Followed Hyperlink 2" xfId="20807" hidden="1"/>
    <cellStyle name="Followed Hyperlink 2" xfId="20808" hidden="1"/>
    <cellStyle name="Followed Hyperlink 2" xfId="20809" hidden="1"/>
    <cellStyle name="Followed Hyperlink 2" xfId="20811" hidden="1"/>
    <cellStyle name="Followed Hyperlink 2" xfId="20812" hidden="1"/>
    <cellStyle name="Followed Hyperlink 2" xfId="20813" hidden="1"/>
    <cellStyle name="Followed Hyperlink 2" xfId="20814" hidden="1"/>
    <cellStyle name="Followed Hyperlink 2" xfId="20815" hidden="1"/>
    <cellStyle name="Followed Hyperlink 2" xfId="20816" hidden="1"/>
    <cellStyle name="Followed Hyperlink 2" xfId="20817" hidden="1"/>
    <cellStyle name="Followed Hyperlink 2" xfId="20818" hidden="1"/>
    <cellStyle name="Followed Hyperlink 2" xfId="20819" hidden="1"/>
    <cellStyle name="Followed Hyperlink 2" xfId="20820" hidden="1"/>
    <cellStyle name="Followed Hyperlink 2" xfId="20821" hidden="1"/>
    <cellStyle name="Followed Hyperlink 2" xfId="20822" hidden="1"/>
    <cellStyle name="Followed Hyperlink 2" xfId="20823" hidden="1"/>
    <cellStyle name="Followed Hyperlink 2" xfId="20824" hidden="1"/>
    <cellStyle name="Followed Hyperlink 2" xfId="20862" hidden="1"/>
    <cellStyle name="Followed Hyperlink 2" xfId="20863" hidden="1"/>
    <cellStyle name="Followed Hyperlink 2" xfId="20864" hidden="1"/>
    <cellStyle name="Followed Hyperlink 2" xfId="20865" hidden="1"/>
    <cellStyle name="Followed Hyperlink 2" xfId="20860" hidden="1"/>
    <cellStyle name="Followed Hyperlink 2" xfId="20756" hidden="1"/>
    <cellStyle name="Followed Hyperlink 2" xfId="20833" hidden="1"/>
    <cellStyle name="Followed Hyperlink 2" xfId="20831" hidden="1"/>
    <cellStyle name="Followed Hyperlink 2" xfId="20810" hidden="1"/>
    <cellStyle name="Followed Hyperlink 2" xfId="20828" hidden="1"/>
    <cellStyle name="Followed Hyperlink 2" xfId="20827" hidden="1"/>
    <cellStyle name="Followed Hyperlink 2" xfId="20826" hidden="1"/>
    <cellStyle name="Followed Hyperlink 2" xfId="20825" hidden="1"/>
    <cellStyle name="Followed Hyperlink 2" xfId="20829" hidden="1"/>
    <cellStyle name="Followed Hyperlink 2" xfId="20836" hidden="1"/>
    <cellStyle name="Followed Hyperlink 2" xfId="20834" hidden="1"/>
    <cellStyle name="Followed Hyperlink 2" xfId="20832" hidden="1"/>
    <cellStyle name="Followed Hyperlink 2" xfId="20830" hidden="1"/>
    <cellStyle name="Followed Hyperlink 2" xfId="20855" hidden="1"/>
    <cellStyle name="Followed Hyperlink 2" xfId="20851" hidden="1"/>
    <cellStyle name="Followed Hyperlink 2" xfId="20847" hidden="1"/>
    <cellStyle name="Followed Hyperlink 2" xfId="20843" hidden="1"/>
    <cellStyle name="Followed Hyperlink 2" xfId="20839" hidden="1"/>
    <cellStyle name="Followed Hyperlink 2" xfId="20675" hidden="1"/>
    <cellStyle name="Followed Hyperlink 2" xfId="20858" hidden="1"/>
    <cellStyle name="Followed Hyperlink 2" xfId="20854" hidden="1"/>
    <cellStyle name="Followed Hyperlink 2" xfId="20850" hidden="1"/>
    <cellStyle name="Followed Hyperlink 2" xfId="20846" hidden="1"/>
    <cellStyle name="Followed Hyperlink 2" xfId="20842" hidden="1"/>
    <cellStyle name="Followed Hyperlink 2" xfId="20838" hidden="1"/>
    <cellStyle name="Followed Hyperlink 2" xfId="20857" hidden="1"/>
    <cellStyle name="Followed Hyperlink 2" xfId="20853" hidden="1"/>
    <cellStyle name="Followed Hyperlink 2" xfId="20849" hidden="1"/>
    <cellStyle name="Followed Hyperlink 2" xfId="20845" hidden="1"/>
    <cellStyle name="Followed Hyperlink 2" xfId="20841" hidden="1"/>
    <cellStyle name="Followed Hyperlink 2" xfId="20856" hidden="1"/>
    <cellStyle name="Followed Hyperlink 2" xfId="20852" hidden="1"/>
    <cellStyle name="Followed Hyperlink 2" xfId="20848" hidden="1"/>
    <cellStyle name="Followed Hyperlink 2" xfId="20844" hidden="1"/>
    <cellStyle name="Followed Hyperlink 2" xfId="20840" hidden="1"/>
    <cellStyle name="Followed Hyperlink 2" xfId="20837" hidden="1"/>
    <cellStyle name="Followed Hyperlink 2" xfId="20866" hidden="1"/>
    <cellStyle name="Followed Hyperlink 2" xfId="20867" hidden="1"/>
    <cellStyle name="Followed Hyperlink 2" xfId="20868" hidden="1"/>
    <cellStyle name="Followed Hyperlink 2" xfId="20869" hidden="1"/>
    <cellStyle name="Followed Hyperlink 2" xfId="20870" hidden="1"/>
    <cellStyle name="Followed Hyperlink 2" xfId="20871" hidden="1"/>
    <cellStyle name="Followed Hyperlink 2" xfId="20872" hidden="1"/>
    <cellStyle name="Followed Hyperlink 2" xfId="20873" hidden="1"/>
    <cellStyle name="Followed Hyperlink 2" xfId="20874" hidden="1"/>
    <cellStyle name="Followed Hyperlink 2" xfId="20875" hidden="1"/>
    <cellStyle name="Followed Hyperlink 2" xfId="20876" hidden="1"/>
    <cellStyle name="Followed Hyperlink 2" xfId="20877" hidden="1"/>
    <cellStyle name="Followed Hyperlink 2" xfId="20878" hidden="1"/>
    <cellStyle name="Followed Hyperlink 2" xfId="20879" hidden="1"/>
    <cellStyle name="Followed Hyperlink 2" xfId="20880" hidden="1"/>
    <cellStyle name="Followed Hyperlink 2" xfId="20881" hidden="1"/>
    <cellStyle name="Followed Hyperlink 2" xfId="20882" hidden="1"/>
    <cellStyle name="Followed Hyperlink 2" xfId="20883" hidden="1"/>
    <cellStyle name="Followed Hyperlink 2" xfId="20884" hidden="1"/>
    <cellStyle name="Followed Hyperlink 2" xfId="20885" hidden="1"/>
    <cellStyle name="Followed Hyperlink 2" xfId="20886" hidden="1"/>
    <cellStyle name="Followed Hyperlink 2" xfId="20887" hidden="1"/>
    <cellStyle name="Followed Hyperlink 2" xfId="20888" hidden="1"/>
    <cellStyle name="Followed Hyperlink 2" xfId="20889" hidden="1"/>
    <cellStyle name="Followed Hyperlink 2" xfId="20890" hidden="1"/>
    <cellStyle name="Followed Hyperlink 2" xfId="20891" hidden="1"/>
    <cellStyle name="Followed Hyperlink 2" xfId="20892" hidden="1"/>
    <cellStyle name="Followed Hyperlink 2" xfId="20893" hidden="1"/>
    <cellStyle name="Followed Hyperlink 2" xfId="20894" hidden="1"/>
    <cellStyle name="Followed Hyperlink 2" xfId="20895" hidden="1"/>
    <cellStyle name="Followed Hyperlink 2" xfId="20896" hidden="1"/>
    <cellStyle name="Followed Hyperlink 2" xfId="20897" hidden="1"/>
    <cellStyle name="Followed Hyperlink 2" xfId="20898" hidden="1"/>
    <cellStyle name="Followed Hyperlink 2" xfId="20899" hidden="1"/>
    <cellStyle name="Followed Hyperlink 2" xfId="20900" hidden="1"/>
    <cellStyle name="Followed Hyperlink 2" xfId="20903" hidden="1"/>
    <cellStyle name="Followed Hyperlink 2" xfId="20904" hidden="1"/>
    <cellStyle name="Followed Hyperlink 2" xfId="20905" hidden="1"/>
    <cellStyle name="Followed Hyperlink 2" xfId="20906" hidden="1"/>
    <cellStyle name="Followed Hyperlink 2" xfId="20907" hidden="1"/>
    <cellStyle name="Followed Hyperlink 2" xfId="20908" hidden="1"/>
    <cellStyle name="Followed Hyperlink 2" xfId="20909" hidden="1"/>
    <cellStyle name="Followed Hyperlink 2" xfId="20910" hidden="1"/>
    <cellStyle name="Followed Hyperlink 2" xfId="20911" hidden="1"/>
    <cellStyle name="Followed Hyperlink 2" xfId="20912" hidden="1"/>
    <cellStyle name="Followed Hyperlink 2" xfId="22705" hidden="1"/>
    <cellStyle name="Followed Hyperlink 2" xfId="22704" hidden="1"/>
    <cellStyle name="Followed Hyperlink 2" xfId="22703" hidden="1"/>
    <cellStyle name="Followed Hyperlink 2" xfId="22702" hidden="1"/>
    <cellStyle name="Followed Hyperlink 2" xfId="22706" hidden="1"/>
    <cellStyle name="Followed Hyperlink 2" xfId="22712" hidden="1"/>
    <cellStyle name="Followed Hyperlink 2" xfId="22711" hidden="1"/>
    <cellStyle name="Followed Hyperlink 2" xfId="22709" hidden="1"/>
    <cellStyle name="Followed Hyperlink 2" xfId="22707" hidden="1"/>
    <cellStyle name="Followed Hyperlink 2" xfId="22731" hidden="1"/>
    <cellStyle name="Followed Hyperlink 2" xfId="22727" hidden="1"/>
    <cellStyle name="Followed Hyperlink 2" xfId="22723" hidden="1"/>
    <cellStyle name="Followed Hyperlink 2" xfId="22719" hidden="1"/>
    <cellStyle name="Followed Hyperlink 2" xfId="22715" hidden="1"/>
    <cellStyle name="Followed Hyperlink 2" xfId="22627" hidden="1"/>
    <cellStyle name="Followed Hyperlink 2" xfId="22734" hidden="1"/>
    <cellStyle name="Followed Hyperlink 2" xfId="22730" hidden="1"/>
    <cellStyle name="Followed Hyperlink 2" xfId="22726" hidden="1"/>
    <cellStyle name="Followed Hyperlink 2" xfId="22722" hidden="1"/>
    <cellStyle name="Followed Hyperlink 2" xfId="22718" hidden="1"/>
    <cellStyle name="Followed Hyperlink 2" xfId="22714" hidden="1"/>
    <cellStyle name="Followed Hyperlink 2" xfId="22733" hidden="1"/>
    <cellStyle name="Followed Hyperlink 2" xfId="22729" hidden="1"/>
    <cellStyle name="Followed Hyperlink 2" xfId="22725" hidden="1"/>
    <cellStyle name="Followed Hyperlink 2" xfId="22721" hidden="1"/>
    <cellStyle name="Followed Hyperlink 2" xfId="22717" hidden="1"/>
    <cellStyle name="Followed Hyperlink 2" xfId="22732" hidden="1"/>
    <cellStyle name="Followed Hyperlink 2" xfId="22728" hidden="1"/>
    <cellStyle name="Followed Hyperlink 2" xfId="22724" hidden="1"/>
    <cellStyle name="Followed Hyperlink 2" xfId="22720" hidden="1"/>
    <cellStyle name="Followed Hyperlink 2" xfId="22716" hidden="1"/>
    <cellStyle name="Followed Hyperlink 2" xfId="22713" hidden="1"/>
    <cellStyle name="Followed Hyperlink 2" xfId="22736" hidden="1"/>
    <cellStyle name="Followed Hyperlink 2" xfId="22737" hidden="1"/>
    <cellStyle name="Followed Hyperlink 2" xfId="22738" hidden="1"/>
    <cellStyle name="Followed Hyperlink 2" xfId="22739" hidden="1"/>
    <cellStyle name="Followed Hyperlink 2" xfId="22740" hidden="1"/>
    <cellStyle name="Followed Hyperlink 2" xfId="22741" hidden="1"/>
    <cellStyle name="Followed Hyperlink 2" xfId="22742" hidden="1"/>
    <cellStyle name="Followed Hyperlink 2" xfId="22743" hidden="1"/>
    <cellStyle name="Followed Hyperlink 2" xfId="22744" hidden="1"/>
    <cellStyle name="Followed Hyperlink 2" xfId="22745" hidden="1"/>
    <cellStyle name="Followed Hyperlink 2" xfId="22746" hidden="1"/>
    <cellStyle name="Followed Hyperlink 2" xfId="22747" hidden="1"/>
    <cellStyle name="Followed Hyperlink 2" xfId="22748" hidden="1"/>
    <cellStyle name="Followed Hyperlink 2" xfId="22749" hidden="1"/>
    <cellStyle name="Followed Hyperlink 2" xfId="22750" hidden="1"/>
    <cellStyle name="Followed Hyperlink 2" xfId="22751" hidden="1"/>
    <cellStyle name="Followed Hyperlink 2" xfId="22752" hidden="1"/>
    <cellStyle name="Followed Hyperlink 2" xfId="22753" hidden="1"/>
    <cellStyle name="Followed Hyperlink 2" xfId="22754" hidden="1"/>
    <cellStyle name="Followed Hyperlink 2" xfId="22755" hidden="1"/>
    <cellStyle name="Followed Hyperlink 2" xfId="22756" hidden="1"/>
    <cellStyle name="Followed Hyperlink 2" xfId="22757" hidden="1"/>
    <cellStyle name="Followed Hyperlink 2" xfId="22758" hidden="1"/>
    <cellStyle name="Followed Hyperlink 2" xfId="22759" hidden="1"/>
    <cellStyle name="Followed Hyperlink 2" xfId="22760" hidden="1"/>
    <cellStyle name="Followed Hyperlink 2" xfId="22761" hidden="1"/>
    <cellStyle name="Followed Hyperlink 2" xfId="22763" hidden="1"/>
    <cellStyle name="Followed Hyperlink 2" xfId="22764" hidden="1"/>
    <cellStyle name="Followed Hyperlink 2" xfId="22765" hidden="1"/>
    <cellStyle name="Followed Hyperlink 2" xfId="22766" hidden="1"/>
    <cellStyle name="Followed Hyperlink 2" xfId="22767" hidden="1"/>
    <cellStyle name="Followed Hyperlink 2" xfId="22768" hidden="1"/>
    <cellStyle name="Followed Hyperlink 2" xfId="22769" hidden="1"/>
    <cellStyle name="Followed Hyperlink 2" xfId="22770" hidden="1"/>
    <cellStyle name="Followed Hyperlink 2" xfId="22771" hidden="1"/>
    <cellStyle name="Followed Hyperlink 2" xfId="22772" hidden="1"/>
    <cellStyle name="Followed Hyperlink 2" xfId="22773" hidden="1"/>
    <cellStyle name="Followed Hyperlink 2" xfId="22774" hidden="1"/>
    <cellStyle name="Followed Hyperlink 2" xfId="22775" hidden="1"/>
    <cellStyle name="Followed Hyperlink 2" xfId="22776" hidden="1"/>
    <cellStyle name="Followed Hyperlink 2" xfId="22813" hidden="1"/>
    <cellStyle name="Followed Hyperlink 2" xfId="22814" hidden="1"/>
    <cellStyle name="Followed Hyperlink 2" xfId="22815" hidden="1"/>
    <cellStyle name="Followed Hyperlink 2" xfId="22816" hidden="1"/>
    <cellStyle name="Followed Hyperlink 2" xfId="22811" hidden="1"/>
    <cellStyle name="Followed Hyperlink 2" xfId="22710" hidden="1"/>
    <cellStyle name="Followed Hyperlink 2" xfId="22785" hidden="1"/>
    <cellStyle name="Followed Hyperlink 2" xfId="22783" hidden="1"/>
    <cellStyle name="Followed Hyperlink 2" xfId="22762" hidden="1"/>
    <cellStyle name="Followed Hyperlink 2" xfId="22780" hidden="1"/>
    <cellStyle name="Followed Hyperlink 2" xfId="22779" hidden="1"/>
    <cellStyle name="Followed Hyperlink 2" xfId="22778" hidden="1"/>
    <cellStyle name="Followed Hyperlink 2" xfId="22777" hidden="1"/>
    <cellStyle name="Followed Hyperlink 2" xfId="22781" hidden="1"/>
    <cellStyle name="Followed Hyperlink 2" xfId="22787" hidden="1"/>
    <cellStyle name="Followed Hyperlink 2" xfId="22786" hidden="1"/>
    <cellStyle name="Followed Hyperlink 2" xfId="22784" hidden="1"/>
    <cellStyle name="Followed Hyperlink 2" xfId="22782" hidden="1"/>
    <cellStyle name="Followed Hyperlink 2" xfId="22806" hidden="1"/>
    <cellStyle name="Followed Hyperlink 2" xfId="22802" hidden="1"/>
    <cellStyle name="Followed Hyperlink 2" xfId="22798" hidden="1"/>
    <cellStyle name="Followed Hyperlink 2" xfId="22794" hidden="1"/>
    <cellStyle name="Followed Hyperlink 2" xfId="22790" hidden="1"/>
    <cellStyle name="Followed Hyperlink 2" xfId="22628" hidden="1"/>
    <cellStyle name="Followed Hyperlink 2" xfId="22809" hidden="1"/>
    <cellStyle name="Followed Hyperlink 2" xfId="22805" hidden="1"/>
    <cellStyle name="Followed Hyperlink 2" xfId="22801" hidden="1"/>
    <cellStyle name="Followed Hyperlink 2" xfId="22797" hidden="1"/>
    <cellStyle name="Followed Hyperlink 2" xfId="22793" hidden="1"/>
    <cellStyle name="Followed Hyperlink 2" xfId="22789" hidden="1"/>
    <cellStyle name="Followed Hyperlink 2" xfId="22808" hidden="1"/>
    <cellStyle name="Followed Hyperlink 2" xfId="22804" hidden="1"/>
    <cellStyle name="Followed Hyperlink 2" xfId="22800" hidden="1"/>
    <cellStyle name="Followed Hyperlink 2" xfId="22796" hidden="1"/>
    <cellStyle name="Followed Hyperlink 2" xfId="22792" hidden="1"/>
    <cellStyle name="Followed Hyperlink 2" xfId="22807" hidden="1"/>
    <cellStyle name="Followed Hyperlink 2" xfId="22803" hidden="1"/>
    <cellStyle name="Followed Hyperlink 2" xfId="22799" hidden="1"/>
    <cellStyle name="Followed Hyperlink 2" xfId="22795" hidden="1"/>
    <cellStyle name="Followed Hyperlink 2" xfId="22791" hidden="1"/>
    <cellStyle name="Followed Hyperlink 2" xfId="22788" hidden="1"/>
    <cellStyle name="Followed Hyperlink 2" xfId="22817" hidden="1"/>
    <cellStyle name="Followed Hyperlink 2" xfId="22818" hidden="1"/>
    <cellStyle name="Followed Hyperlink 2" xfId="22819" hidden="1"/>
    <cellStyle name="Followed Hyperlink 2" xfId="22820" hidden="1"/>
    <cellStyle name="Followed Hyperlink 2" xfId="22821" hidden="1"/>
    <cellStyle name="Followed Hyperlink 2" xfId="22822" hidden="1"/>
    <cellStyle name="Followed Hyperlink 2" xfId="22823" hidden="1"/>
    <cellStyle name="Followed Hyperlink 2" xfId="22824" hidden="1"/>
    <cellStyle name="Followed Hyperlink 2" xfId="22825" hidden="1"/>
    <cellStyle name="Followed Hyperlink 2" xfId="22826" hidden="1"/>
    <cellStyle name="Followed Hyperlink 2" xfId="22827" hidden="1"/>
    <cellStyle name="Followed Hyperlink 2" xfId="22828" hidden="1"/>
    <cellStyle name="Followed Hyperlink 2" xfId="22829" hidden="1"/>
    <cellStyle name="Followed Hyperlink 2" xfId="22830" hidden="1"/>
    <cellStyle name="Followed Hyperlink 2" xfId="22831" hidden="1"/>
    <cellStyle name="Followed Hyperlink 2" xfId="22832" hidden="1"/>
    <cellStyle name="Followed Hyperlink 2" xfId="22833" hidden="1"/>
    <cellStyle name="Followed Hyperlink 2" xfId="22834" hidden="1"/>
    <cellStyle name="Followed Hyperlink 2" xfId="22835" hidden="1"/>
    <cellStyle name="Followed Hyperlink 2" xfId="22836" hidden="1"/>
    <cellStyle name="Followed Hyperlink 2" xfId="22837" hidden="1"/>
    <cellStyle name="Followed Hyperlink 2" xfId="22838" hidden="1"/>
    <cellStyle name="Followed Hyperlink 2" xfId="22839" hidden="1"/>
    <cellStyle name="Followed Hyperlink 2" xfId="22840" hidden="1"/>
    <cellStyle name="Followed Hyperlink 2" xfId="22841" hidden="1"/>
    <cellStyle name="Followed Hyperlink 2" xfId="22842" hidden="1"/>
    <cellStyle name="Followed Hyperlink 2" xfId="22843" hidden="1"/>
    <cellStyle name="Followed Hyperlink 2" xfId="22844" hidden="1"/>
    <cellStyle name="Followed Hyperlink 2" xfId="22845" hidden="1"/>
    <cellStyle name="Followed Hyperlink 2" xfId="22846" hidden="1"/>
    <cellStyle name="Followed Hyperlink 2" xfId="22847" hidden="1"/>
    <cellStyle name="Followed Hyperlink 2" xfId="22848" hidden="1"/>
    <cellStyle name="Followed Hyperlink 2" xfId="22849" hidden="1"/>
    <cellStyle name="Followed Hyperlink 2" xfId="22850" hidden="1"/>
    <cellStyle name="Followed Hyperlink 2" xfId="22851" hidden="1"/>
    <cellStyle name="Followed Hyperlink 2" xfId="22854" hidden="1"/>
    <cellStyle name="Followed Hyperlink 2" xfId="22855" hidden="1"/>
    <cellStyle name="Followed Hyperlink 2" xfId="22856" hidden="1"/>
    <cellStyle name="Followed Hyperlink 2" xfId="22857" hidden="1"/>
    <cellStyle name="Followed Hyperlink 2" xfId="22858" hidden="1"/>
    <cellStyle name="Followed Hyperlink 2" xfId="22859" hidden="1"/>
    <cellStyle name="Followed Hyperlink 2" xfId="22860" hidden="1"/>
    <cellStyle name="Followed Hyperlink 2" xfId="22861" hidden="1"/>
    <cellStyle name="Followed Hyperlink 2" xfId="22862" hidden="1"/>
    <cellStyle name="Followed Hyperlink 2" xfId="22863" hidden="1"/>
    <cellStyle name="Followed Hyperlink 2" xfId="23534" hidden="1"/>
    <cellStyle name="Followed Hyperlink 2" xfId="23533" hidden="1"/>
    <cellStyle name="Followed Hyperlink 2" xfId="23532" hidden="1"/>
    <cellStyle name="Followed Hyperlink 2" xfId="23531" hidden="1"/>
    <cellStyle name="Followed Hyperlink 2" xfId="23535" hidden="1"/>
    <cellStyle name="Followed Hyperlink 2" xfId="23541" hidden="1"/>
    <cellStyle name="Followed Hyperlink 2" xfId="23540" hidden="1"/>
    <cellStyle name="Followed Hyperlink 2" xfId="23538" hidden="1"/>
    <cellStyle name="Followed Hyperlink 2" xfId="23536" hidden="1"/>
    <cellStyle name="Followed Hyperlink 2" xfId="23560" hidden="1"/>
    <cellStyle name="Followed Hyperlink 2" xfId="23556" hidden="1"/>
    <cellStyle name="Followed Hyperlink 2" xfId="23552" hidden="1"/>
    <cellStyle name="Followed Hyperlink 2" xfId="23548" hidden="1"/>
    <cellStyle name="Followed Hyperlink 2" xfId="23544" hidden="1"/>
    <cellStyle name="Followed Hyperlink 2" xfId="23456" hidden="1"/>
    <cellStyle name="Followed Hyperlink 2" xfId="23563" hidden="1"/>
    <cellStyle name="Followed Hyperlink 2" xfId="23559" hidden="1"/>
    <cellStyle name="Followed Hyperlink 2" xfId="23555" hidden="1"/>
    <cellStyle name="Followed Hyperlink 2" xfId="23551" hidden="1"/>
    <cellStyle name="Followed Hyperlink 2" xfId="23547" hidden="1"/>
    <cellStyle name="Followed Hyperlink 2" xfId="23543" hidden="1"/>
    <cellStyle name="Followed Hyperlink 2" xfId="23562" hidden="1"/>
    <cellStyle name="Followed Hyperlink 2" xfId="23558" hidden="1"/>
    <cellStyle name="Followed Hyperlink 2" xfId="23554" hidden="1"/>
    <cellStyle name="Followed Hyperlink 2" xfId="23550" hidden="1"/>
    <cellStyle name="Followed Hyperlink 2" xfId="23546" hidden="1"/>
    <cellStyle name="Followed Hyperlink 2" xfId="23561" hidden="1"/>
    <cellStyle name="Followed Hyperlink 2" xfId="23557" hidden="1"/>
    <cellStyle name="Followed Hyperlink 2" xfId="23553" hidden="1"/>
    <cellStyle name="Followed Hyperlink 2" xfId="23549" hidden="1"/>
    <cellStyle name="Followed Hyperlink 2" xfId="23545" hidden="1"/>
    <cellStyle name="Followed Hyperlink 2" xfId="23542" hidden="1"/>
    <cellStyle name="Followed Hyperlink 2" xfId="23565" hidden="1"/>
    <cellStyle name="Followed Hyperlink 2" xfId="23566" hidden="1"/>
    <cellStyle name="Followed Hyperlink 2" xfId="23567" hidden="1"/>
    <cellStyle name="Followed Hyperlink 2" xfId="23568" hidden="1"/>
    <cellStyle name="Followed Hyperlink 2" xfId="23569" hidden="1"/>
    <cellStyle name="Followed Hyperlink 2" xfId="23570" hidden="1"/>
    <cellStyle name="Followed Hyperlink 2" xfId="23571" hidden="1"/>
    <cellStyle name="Followed Hyperlink 2" xfId="23572" hidden="1"/>
    <cellStyle name="Followed Hyperlink 2" xfId="23573" hidden="1"/>
    <cellStyle name="Followed Hyperlink 2" xfId="23574" hidden="1"/>
    <cellStyle name="Followed Hyperlink 2" xfId="23575" hidden="1"/>
    <cellStyle name="Followed Hyperlink 2" xfId="23576" hidden="1"/>
    <cellStyle name="Followed Hyperlink 2" xfId="23577" hidden="1"/>
    <cellStyle name="Followed Hyperlink 2" xfId="23578" hidden="1"/>
    <cellStyle name="Followed Hyperlink 2" xfId="23579" hidden="1"/>
    <cellStyle name="Followed Hyperlink 2" xfId="23580" hidden="1"/>
    <cellStyle name="Followed Hyperlink 2" xfId="23581" hidden="1"/>
    <cellStyle name="Followed Hyperlink 2" xfId="23582" hidden="1"/>
    <cellStyle name="Followed Hyperlink 2" xfId="23583" hidden="1"/>
    <cellStyle name="Followed Hyperlink 2" xfId="23584" hidden="1"/>
    <cellStyle name="Followed Hyperlink 2" xfId="23585" hidden="1"/>
    <cellStyle name="Followed Hyperlink 2" xfId="23586" hidden="1"/>
    <cellStyle name="Followed Hyperlink 2" xfId="23587" hidden="1"/>
    <cellStyle name="Followed Hyperlink 2" xfId="23588" hidden="1"/>
    <cellStyle name="Followed Hyperlink 2" xfId="23589" hidden="1"/>
    <cellStyle name="Followed Hyperlink 2" xfId="23590" hidden="1"/>
    <cellStyle name="Followed Hyperlink 2" xfId="23592" hidden="1"/>
    <cellStyle name="Followed Hyperlink 2" xfId="23593" hidden="1"/>
    <cellStyle name="Followed Hyperlink 2" xfId="23594" hidden="1"/>
    <cellStyle name="Followed Hyperlink 2" xfId="23595" hidden="1"/>
    <cellStyle name="Followed Hyperlink 2" xfId="23596" hidden="1"/>
    <cellStyle name="Followed Hyperlink 2" xfId="23597" hidden="1"/>
    <cellStyle name="Followed Hyperlink 2" xfId="23598" hidden="1"/>
    <cellStyle name="Followed Hyperlink 2" xfId="23599" hidden="1"/>
    <cellStyle name="Followed Hyperlink 2" xfId="23600" hidden="1"/>
    <cellStyle name="Followed Hyperlink 2" xfId="23601" hidden="1"/>
    <cellStyle name="Followed Hyperlink 2" xfId="23602" hidden="1"/>
    <cellStyle name="Followed Hyperlink 2" xfId="23603" hidden="1"/>
    <cellStyle name="Followed Hyperlink 2" xfId="23604" hidden="1"/>
    <cellStyle name="Followed Hyperlink 2" xfId="23605" hidden="1"/>
    <cellStyle name="Followed Hyperlink 2" xfId="23642" hidden="1"/>
    <cellStyle name="Followed Hyperlink 2" xfId="23643" hidden="1"/>
    <cellStyle name="Followed Hyperlink 2" xfId="23644" hidden="1"/>
    <cellStyle name="Followed Hyperlink 2" xfId="23645" hidden="1"/>
    <cellStyle name="Followed Hyperlink 2" xfId="23640" hidden="1"/>
    <cellStyle name="Followed Hyperlink 2" xfId="23539" hidden="1"/>
    <cellStyle name="Followed Hyperlink 2" xfId="23614" hidden="1"/>
    <cellStyle name="Followed Hyperlink 2" xfId="23612" hidden="1"/>
    <cellStyle name="Followed Hyperlink 2" xfId="23591" hidden="1"/>
    <cellStyle name="Followed Hyperlink 2" xfId="23609" hidden="1"/>
    <cellStyle name="Followed Hyperlink 2" xfId="23608" hidden="1"/>
    <cellStyle name="Followed Hyperlink 2" xfId="23607" hidden="1"/>
    <cellStyle name="Followed Hyperlink 2" xfId="23606" hidden="1"/>
    <cellStyle name="Followed Hyperlink 2" xfId="23610" hidden="1"/>
    <cellStyle name="Followed Hyperlink 2" xfId="23616" hidden="1"/>
    <cellStyle name="Followed Hyperlink 2" xfId="23615" hidden="1"/>
    <cellStyle name="Followed Hyperlink 2" xfId="23613" hidden="1"/>
    <cellStyle name="Followed Hyperlink 2" xfId="23611" hidden="1"/>
    <cellStyle name="Followed Hyperlink 2" xfId="23635" hidden="1"/>
    <cellStyle name="Followed Hyperlink 2" xfId="23631" hidden="1"/>
    <cellStyle name="Followed Hyperlink 2" xfId="23627" hidden="1"/>
    <cellStyle name="Followed Hyperlink 2" xfId="23623" hidden="1"/>
    <cellStyle name="Followed Hyperlink 2" xfId="23619" hidden="1"/>
    <cellStyle name="Followed Hyperlink 2" xfId="23457" hidden="1"/>
    <cellStyle name="Followed Hyperlink 2" xfId="23638" hidden="1"/>
    <cellStyle name="Followed Hyperlink 2" xfId="23634" hidden="1"/>
    <cellStyle name="Followed Hyperlink 2" xfId="23630" hidden="1"/>
    <cellStyle name="Followed Hyperlink 2" xfId="23626" hidden="1"/>
    <cellStyle name="Followed Hyperlink 2" xfId="23622" hidden="1"/>
    <cellStyle name="Followed Hyperlink 2" xfId="23618" hidden="1"/>
    <cellStyle name="Followed Hyperlink 2" xfId="23637" hidden="1"/>
    <cellStyle name="Followed Hyperlink 2" xfId="23633" hidden="1"/>
    <cellStyle name="Followed Hyperlink 2" xfId="23629" hidden="1"/>
    <cellStyle name="Followed Hyperlink 2" xfId="23625" hidden="1"/>
    <cellStyle name="Followed Hyperlink 2" xfId="23621" hidden="1"/>
    <cellStyle name="Followed Hyperlink 2" xfId="23636" hidden="1"/>
    <cellStyle name="Followed Hyperlink 2" xfId="23632" hidden="1"/>
    <cellStyle name="Followed Hyperlink 2" xfId="23628" hidden="1"/>
    <cellStyle name="Followed Hyperlink 2" xfId="23624" hidden="1"/>
    <cellStyle name="Followed Hyperlink 2" xfId="23620" hidden="1"/>
    <cellStyle name="Followed Hyperlink 2" xfId="23617" hidden="1"/>
    <cellStyle name="Followed Hyperlink 2" xfId="23646" hidden="1"/>
    <cellStyle name="Followed Hyperlink 2" xfId="23647" hidden="1"/>
    <cellStyle name="Followed Hyperlink 2" xfId="23648" hidden="1"/>
    <cellStyle name="Followed Hyperlink 2" xfId="23649" hidden="1"/>
    <cellStyle name="Followed Hyperlink 2" xfId="23650" hidden="1"/>
    <cellStyle name="Followed Hyperlink 2" xfId="23651" hidden="1"/>
    <cellStyle name="Followed Hyperlink 2" xfId="23652" hidden="1"/>
    <cellStyle name="Followed Hyperlink 2" xfId="23653" hidden="1"/>
    <cellStyle name="Followed Hyperlink 2" xfId="23654" hidden="1"/>
    <cellStyle name="Followed Hyperlink 2" xfId="23655" hidden="1"/>
    <cellStyle name="Followed Hyperlink 2" xfId="23656" hidden="1"/>
    <cellStyle name="Followed Hyperlink 2" xfId="23657" hidden="1"/>
    <cellStyle name="Followed Hyperlink 2" xfId="23658" hidden="1"/>
    <cellStyle name="Followed Hyperlink 2" xfId="23659" hidden="1"/>
    <cellStyle name="Followed Hyperlink 2" xfId="23660" hidden="1"/>
    <cellStyle name="Followed Hyperlink 2" xfId="23661" hidden="1"/>
    <cellStyle name="Followed Hyperlink 2" xfId="23662" hidden="1"/>
    <cellStyle name="Followed Hyperlink 2" xfId="23663" hidden="1"/>
    <cellStyle name="Followed Hyperlink 2" xfId="23664" hidden="1"/>
    <cellStyle name="Followed Hyperlink 2" xfId="23665" hidden="1"/>
    <cellStyle name="Followed Hyperlink 2" xfId="23666" hidden="1"/>
    <cellStyle name="Followed Hyperlink 2" xfId="23667" hidden="1"/>
    <cellStyle name="Followed Hyperlink 2" xfId="23668" hidden="1"/>
    <cellStyle name="Followed Hyperlink 2" xfId="23669" hidden="1"/>
    <cellStyle name="Followed Hyperlink 2" xfId="23670" hidden="1"/>
    <cellStyle name="Followed Hyperlink 2" xfId="23671" hidden="1"/>
    <cellStyle name="Followed Hyperlink 2" xfId="23672" hidden="1"/>
    <cellStyle name="Followed Hyperlink 2" xfId="23673" hidden="1"/>
    <cellStyle name="Followed Hyperlink 2" xfId="23674" hidden="1"/>
    <cellStyle name="Followed Hyperlink 2" xfId="23675" hidden="1"/>
    <cellStyle name="Followed Hyperlink 2" xfId="23676" hidden="1"/>
    <cellStyle name="Followed Hyperlink 2" xfId="23677" hidden="1"/>
    <cellStyle name="Followed Hyperlink 2" xfId="23678" hidden="1"/>
    <cellStyle name="Followed Hyperlink 2" xfId="23679" hidden="1"/>
    <cellStyle name="Followed Hyperlink 2" xfId="23680" hidden="1"/>
    <cellStyle name="Followed Hyperlink 2" xfId="23682" hidden="1"/>
    <cellStyle name="Followed Hyperlink 2" xfId="23683" hidden="1"/>
    <cellStyle name="Followed Hyperlink 2" xfId="23684" hidden="1"/>
    <cellStyle name="Followed Hyperlink 2" xfId="23685" hidden="1"/>
    <cellStyle name="Followed Hyperlink 2" xfId="23686" hidden="1"/>
    <cellStyle name="Followed Hyperlink 2" xfId="23687" hidden="1"/>
    <cellStyle name="Followed Hyperlink 2" xfId="23688" hidden="1"/>
    <cellStyle name="Followed Hyperlink 2" xfId="23689" hidden="1"/>
    <cellStyle name="Followed Hyperlink 2" xfId="23690" hidden="1"/>
    <cellStyle name="Followed Hyperlink 2" xfId="23691" hidden="1"/>
    <cellStyle name="Followed Hyperlink 2" xfId="24358" hidden="1"/>
    <cellStyle name="Followed Hyperlink 2" xfId="24357" hidden="1"/>
    <cellStyle name="Followed Hyperlink 2" xfId="24356" hidden="1"/>
    <cellStyle name="Followed Hyperlink 2" xfId="24355" hidden="1"/>
    <cellStyle name="Followed Hyperlink 2" xfId="24359" hidden="1"/>
    <cellStyle name="Followed Hyperlink 2" xfId="24365" hidden="1"/>
    <cellStyle name="Followed Hyperlink 2" xfId="24364" hidden="1"/>
    <cellStyle name="Followed Hyperlink 2" xfId="24362" hidden="1"/>
    <cellStyle name="Followed Hyperlink 2" xfId="24360" hidden="1"/>
    <cellStyle name="Followed Hyperlink 2" xfId="24384" hidden="1"/>
    <cellStyle name="Followed Hyperlink 2" xfId="24380" hidden="1"/>
    <cellStyle name="Followed Hyperlink 2" xfId="24376" hidden="1"/>
    <cellStyle name="Followed Hyperlink 2" xfId="24372" hidden="1"/>
    <cellStyle name="Followed Hyperlink 2" xfId="24368" hidden="1"/>
    <cellStyle name="Followed Hyperlink 2" xfId="24280" hidden="1"/>
    <cellStyle name="Followed Hyperlink 2" xfId="24387" hidden="1"/>
    <cellStyle name="Followed Hyperlink 2" xfId="24383" hidden="1"/>
    <cellStyle name="Followed Hyperlink 2" xfId="24379" hidden="1"/>
    <cellStyle name="Followed Hyperlink 2" xfId="24375" hidden="1"/>
    <cellStyle name="Followed Hyperlink 2" xfId="24371" hidden="1"/>
    <cellStyle name="Followed Hyperlink 2" xfId="24367" hidden="1"/>
    <cellStyle name="Followed Hyperlink 2" xfId="24386" hidden="1"/>
    <cellStyle name="Followed Hyperlink 2" xfId="24382" hidden="1"/>
    <cellStyle name="Followed Hyperlink 2" xfId="24378" hidden="1"/>
    <cellStyle name="Followed Hyperlink 2" xfId="24374" hidden="1"/>
    <cellStyle name="Followed Hyperlink 2" xfId="24370" hidden="1"/>
    <cellStyle name="Followed Hyperlink 2" xfId="24385" hidden="1"/>
    <cellStyle name="Followed Hyperlink 2" xfId="24381" hidden="1"/>
    <cellStyle name="Followed Hyperlink 2" xfId="24377" hidden="1"/>
    <cellStyle name="Followed Hyperlink 2" xfId="24373" hidden="1"/>
    <cellStyle name="Followed Hyperlink 2" xfId="24369" hidden="1"/>
    <cellStyle name="Followed Hyperlink 2" xfId="24366" hidden="1"/>
    <cellStyle name="Followed Hyperlink 2" xfId="24389" hidden="1"/>
    <cellStyle name="Followed Hyperlink 2" xfId="24390" hidden="1"/>
    <cellStyle name="Followed Hyperlink 2" xfId="24391" hidden="1"/>
    <cellStyle name="Followed Hyperlink 2" xfId="24392" hidden="1"/>
    <cellStyle name="Followed Hyperlink 2" xfId="24393" hidden="1"/>
    <cellStyle name="Followed Hyperlink 2" xfId="24394" hidden="1"/>
    <cellStyle name="Followed Hyperlink 2" xfId="24395" hidden="1"/>
    <cellStyle name="Followed Hyperlink 2" xfId="24396" hidden="1"/>
    <cellStyle name="Followed Hyperlink 2" xfId="24397" hidden="1"/>
    <cellStyle name="Followed Hyperlink 2" xfId="24398" hidden="1"/>
    <cellStyle name="Followed Hyperlink 2" xfId="24399" hidden="1"/>
    <cellStyle name="Followed Hyperlink 2" xfId="24400" hidden="1"/>
    <cellStyle name="Followed Hyperlink 2" xfId="24401" hidden="1"/>
    <cellStyle name="Followed Hyperlink 2" xfId="24402" hidden="1"/>
    <cellStyle name="Followed Hyperlink 2" xfId="24403" hidden="1"/>
    <cellStyle name="Followed Hyperlink 2" xfId="24404" hidden="1"/>
    <cellStyle name="Followed Hyperlink 2" xfId="24405" hidden="1"/>
    <cellStyle name="Followed Hyperlink 2" xfId="24406" hidden="1"/>
    <cellStyle name="Followed Hyperlink 2" xfId="24407" hidden="1"/>
    <cellStyle name="Followed Hyperlink 2" xfId="24408" hidden="1"/>
    <cellStyle name="Followed Hyperlink 2" xfId="24409" hidden="1"/>
    <cellStyle name="Followed Hyperlink 2" xfId="24410" hidden="1"/>
    <cellStyle name="Followed Hyperlink 2" xfId="24411" hidden="1"/>
    <cellStyle name="Followed Hyperlink 2" xfId="24412" hidden="1"/>
    <cellStyle name="Followed Hyperlink 2" xfId="24413" hidden="1"/>
    <cellStyle name="Followed Hyperlink 2" xfId="24414" hidden="1"/>
    <cellStyle name="Followed Hyperlink 2" xfId="24416" hidden="1"/>
    <cellStyle name="Followed Hyperlink 2" xfId="24417" hidden="1"/>
    <cellStyle name="Followed Hyperlink 2" xfId="24418" hidden="1"/>
    <cellStyle name="Followed Hyperlink 2" xfId="24419" hidden="1"/>
    <cellStyle name="Followed Hyperlink 2" xfId="24420" hidden="1"/>
    <cellStyle name="Followed Hyperlink 2" xfId="24421" hidden="1"/>
    <cellStyle name="Followed Hyperlink 2" xfId="24422" hidden="1"/>
    <cellStyle name="Followed Hyperlink 2" xfId="24423" hidden="1"/>
    <cellStyle name="Followed Hyperlink 2" xfId="24424" hidden="1"/>
    <cellStyle name="Followed Hyperlink 2" xfId="24425" hidden="1"/>
    <cellStyle name="Followed Hyperlink 2" xfId="24426" hidden="1"/>
    <cellStyle name="Followed Hyperlink 2" xfId="24427" hidden="1"/>
    <cellStyle name="Followed Hyperlink 2" xfId="24428" hidden="1"/>
    <cellStyle name="Followed Hyperlink 2" xfId="24429" hidden="1"/>
    <cellStyle name="Followed Hyperlink 2" xfId="24466" hidden="1"/>
    <cellStyle name="Followed Hyperlink 2" xfId="24467" hidden="1"/>
    <cellStyle name="Followed Hyperlink 2" xfId="24468" hidden="1"/>
    <cellStyle name="Followed Hyperlink 2" xfId="24469" hidden="1"/>
    <cellStyle name="Followed Hyperlink 2" xfId="24464" hidden="1"/>
    <cellStyle name="Followed Hyperlink 2" xfId="24363" hidden="1"/>
    <cellStyle name="Followed Hyperlink 2" xfId="24438" hidden="1"/>
    <cellStyle name="Followed Hyperlink 2" xfId="24436" hidden="1"/>
    <cellStyle name="Followed Hyperlink 2" xfId="24415" hidden="1"/>
    <cellStyle name="Followed Hyperlink 2" xfId="24433" hidden="1"/>
    <cellStyle name="Followed Hyperlink 2" xfId="24432" hidden="1"/>
    <cellStyle name="Followed Hyperlink 2" xfId="24431" hidden="1"/>
    <cellStyle name="Followed Hyperlink 2" xfId="24430" hidden="1"/>
    <cellStyle name="Followed Hyperlink 2" xfId="24434" hidden="1"/>
    <cellStyle name="Followed Hyperlink 2" xfId="24440" hidden="1"/>
    <cellStyle name="Followed Hyperlink 2" xfId="24439" hidden="1"/>
    <cellStyle name="Followed Hyperlink 2" xfId="24437" hidden="1"/>
    <cellStyle name="Followed Hyperlink 2" xfId="24435" hidden="1"/>
    <cellStyle name="Followed Hyperlink 2" xfId="24459" hidden="1"/>
    <cellStyle name="Followed Hyperlink 2" xfId="24455" hidden="1"/>
    <cellStyle name="Followed Hyperlink 2" xfId="24451" hidden="1"/>
    <cellStyle name="Followed Hyperlink 2" xfId="24447" hidden="1"/>
    <cellStyle name="Followed Hyperlink 2" xfId="24443" hidden="1"/>
    <cellStyle name="Followed Hyperlink 2" xfId="24281" hidden="1"/>
    <cellStyle name="Followed Hyperlink 2" xfId="24462" hidden="1"/>
    <cellStyle name="Followed Hyperlink 2" xfId="24458" hidden="1"/>
    <cellStyle name="Followed Hyperlink 2" xfId="24454" hidden="1"/>
    <cellStyle name="Followed Hyperlink 2" xfId="24450" hidden="1"/>
    <cellStyle name="Followed Hyperlink 2" xfId="24446" hidden="1"/>
    <cellStyle name="Followed Hyperlink 2" xfId="24442" hidden="1"/>
    <cellStyle name="Followed Hyperlink 2" xfId="24461" hidden="1"/>
    <cellStyle name="Followed Hyperlink 2" xfId="24457" hidden="1"/>
    <cellStyle name="Followed Hyperlink 2" xfId="24453" hidden="1"/>
    <cellStyle name="Followed Hyperlink 2" xfId="24449" hidden="1"/>
    <cellStyle name="Followed Hyperlink 2" xfId="24445" hidden="1"/>
    <cellStyle name="Followed Hyperlink 2" xfId="24460" hidden="1"/>
    <cellStyle name="Followed Hyperlink 2" xfId="24456" hidden="1"/>
    <cellStyle name="Followed Hyperlink 2" xfId="24452" hidden="1"/>
    <cellStyle name="Followed Hyperlink 2" xfId="24448" hidden="1"/>
    <cellStyle name="Followed Hyperlink 2" xfId="24444" hidden="1"/>
    <cellStyle name="Followed Hyperlink 2" xfId="24441" hidden="1"/>
    <cellStyle name="Followed Hyperlink 2" xfId="24470" hidden="1"/>
    <cellStyle name="Followed Hyperlink 2" xfId="24471" hidden="1"/>
    <cellStyle name="Followed Hyperlink 2" xfId="24472" hidden="1"/>
    <cellStyle name="Followed Hyperlink 2" xfId="24473" hidden="1"/>
    <cellStyle name="Followed Hyperlink 2" xfId="24474" hidden="1"/>
    <cellStyle name="Followed Hyperlink 2" xfId="24475" hidden="1"/>
    <cellStyle name="Followed Hyperlink 2" xfId="24476" hidden="1"/>
    <cellStyle name="Followed Hyperlink 2" xfId="24477" hidden="1"/>
    <cellStyle name="Followed Hyperlink 2" xfId="24478" hidden="1"/>
    <cellStyle name="Followed Hyperlink 2" xfId="24479" hidden="1"/>
    <cellStyle name="Followed Hyperlink 2" xfId="24480" hidden="1"/>
    <cellStyle name="Followed Hyperlink 2" xfId="24481" hidden="1"/>
    <cellStyle name="Followed Hyperlink 2" xfId="24482" hidden="1"/>
    <cellStyle name="Followed Hyperlink 2" xfId="24483" hidden="1"/>
    <cellStyle name="Followed Hyperlink 2" xfId="24484" hidden="1"/>
    <cellStyle name="Followed Hyperlink 2" xfId="24485" hidden="1"/>
    <cellStyle name="Followed Hyperlink 2" xfId="24486" hidden="1"/>
    <cellStyle name="Followed Hyperlink 2" xfId="24487" hidden="1"/>
    <cellStyle name="Followed Hyperlink 2" xfId="24488" hidden="1"/>
    <cellStyle name="Followed Hyperlink 2" xfId="24489" hidden="1"/>
    <cellStyle name="Followed Hyperlink 2" xfId="24490" hidden="1"/>
    <cellStyle name="Followed Hyperlink 2" xfId="24491" hidden="1"/>
    <cellStyle name="Followed Hyperlink 2" xfId="24492" hidden="1"/>
    <cellStyle name="Followed Hyperlink 2" xfId="24493" hidden="1"/>
    <cellStyle name="Followed Hyperlink 2" xfId="24494" hidden="1"/>
    <cellStyle name="Followed Hyperlink 2" xfId="24495" hidden="1"/>
    <cellStyle name="Followed Hyperlink 2" xfId="24496" hidden="1"/>
    <cellStyle name="Followed Hyperlink 2" xfId="24497" hidden="1"/>
    <cellStyle name="Followed Hyperlink 2" xfId="24498" hidden="1"/>
    <cellStyle name="Followed Hyperlink 2" xfId="24499" hidden="1"/>
    <cellStyle name="Followed Hyperlink 2" xfId="24500" hidden="1"/>
    <cellStyle name="Followed Hyperlink 2" xfId="24501" hidden="1"/>
    <cellStyle name="Followed Hyperlink 2" xfId="24502" hidden="1"/>
    <cellStyle name="Followed Hyperlink 2" xfId="24503" hidden="1"/>
    <cellStyle name="Followed Hyperlink 2" xfId="24504" hidden="1"/>
    <cellStyle name="Followed Hyperlink 2" xfId="24505" hidden="1"/>
    <cellStyle name="Followed Hyperlink 2" xfId="24506" hidden="1"/>
    <cellStyle name="Followed Hyperlink 2" xfId="24507" hidden="1"/>
    <cellStyle name="Followed Hyperlink 2" xfId="24508" hidden="1"/>
    <cellStyle name="Followed Hyperlink 2" xfId="24509" hidden="1"/>
    <cellStyle name="Followed Hyperlink 2" xfId="24510" hidden="1"/>
    <cellStyle name="Followed Hyperlink 2" xfId="24511" hidden="1"/>
    <cellStyle name="Followed Hyperlink 2" xfId="24512" hidden="1"/>
    <cellStyle name="Followed Hyperlink 2" xfId="24513" hidden="1"/>
    <cellStyle name="Followed Hyperlink 2" xfId="24514" hidden="1"/>
    <cellStyle name="Followed Hyperlink 2" xfId="25186" hidden="1"/>
    <cellStyle name="Followed Hyperlink 2" xfId="25185" hidden="1"/>
    <cellStyle name="Followed Hyperlink 2" xfId="25184" hidden="1"/>
    <cellStyle name="Followed Hyperlink 2" xfId="25183" hidden="1"/>
    <cellStyle name="Followed Hyperlink 2" xfId="25187" hidden="1"/>
    <cellStyle name="Followed Hyperlink 2" xfId="25193" hidden="1"/>
    <cellStyle name="Followed Hyperlink 2" xfId="25192" hidden="1"/>
    <cellStyle name="Followed Hyperlink 2" xfId="25190" hidden="1"/>
    <cellStyle name="Followed Hyperlink 2" xfId="25188" hidden="1"/>
    <cellStyle name="Followed Hyperlink 2" xfId="25212" hidden="1"/>
    <cellStyle name="Followed Hyperlink 2" xfId="25208" hidden="1"/>
    <cellStyle name="Followed Hyperlink 2" xfId="25204" hidden="1"/>
    <cellStyle name="Followed Hyperlink 2" xfId="25200" hidden="1"/>
    <cellStyle name="Followed Hyperlink 2" xfId="25196" hidden="1"/>
    <cellStyle name="Followed Hyperlink 2" xfId="25108" hidden="1"/>
    <cellStyle name="Followed Hyperlink 2" xfId="25215" hidden="1"/>
    <cellStyle name="Followed Hyperlink 2" xfId="25211" hidden="1"/>
    <cellStyle name="Followed Hyperlink 2" xfId="25207" hidden="1"/>
    <cellStyle name="Followed Hyperlink 2" xfId="25203" hidden="1"/>
    <cellStyle name="Followed Hyperlink 2" xfId="25199" hidden="1"/>
    <cellStyle name="Followed Hyperlink 2" xfId="25195" hidden="1"/>
    <cellStyle name="Followed Hyperlink 2" xfId="25214" hidden="1"/>
    <cellStyle name="Followed Hyperlink 2" xfId="25210" hidden="1"/>
    <cellStyle name="Followed Hyperlink 2" xfId="25206" hidden="1"/>
    <cellStyle name="Followed Hyperlink 2" xfId="25202" hidden="1"/>
    <cellStyle name="Followed Hyperlink 2" xfId="25198" hidden="1"/>
    <cellStyle name="Followed Hyperlink 2" xfId="25213" hidden="1"/>
    <cellStyle name="Followed Hyperlink 2" xfId="25209" hidden="1"/>
    <cellStyle name="Followed Hyperlink 2" xfId="25205" hidden="1"/>
    <cellStyle name="Followed Hyperlink 2" xfId="25201" hidden="1"/>
    <cellStyle name="Followed Hyperlink 2" xfId="25197" hidden="1"/>
    <cellStyle name="Followed Hyperlink 2" xfId="25194" hidden="1"/>
    <cellStyle name="Followed Hyperlink 2" xfId="25217" hidden="1"/>
    <cellStyle name="Followed Hyperlink 2" xfId="25218" hidden="1"/>
    <cellStyle name="Followed Hyperlink 2" xfId="25219" hidden="1"/>
    <cellStyle name="Followed Hyperlink 2" xfId="25220" hidden="1"/>
    <cellStyle name="Followed Hyperlink 2" xfId="25221" hidden="1"/>
    <cellStyle name="Followed Hyperlink 2" xfId="25222" hidden="1"/>
    <cellStyle name="Followed Hyperlink 2" xfId="25223" hidden="1"/>
    <cellStyle name="Followed Hyperlink 2" xfId="25224" hidden="1"/>
    <cellStyle name="Followed Hyperlink 2" xfId="25225" hidden="1"/>
    <cellStyle name="Followed Hyperlink 2" xfId="25226" hidden="1"/>
    <cellStyle name="Followed Hyperlink 2" xfId="25227" hidden="1"/>
    <cellStyle name="Followed Hyperlink 2" xfId="25228" hidden="1"/>
    <cellStyle name="Followed Hyperlink 2" xfId="25229" hidden="1"/>
    <cellStyle name="Followed Hyperlink 2" xfId="25230" hidden="1"/>
    <cellStyle name="Followed Hyperlink 2" xfId="25231" hidden="1"/>
    <cellStyle name="Followed Hyperlink 2" xfId="25232" hidden="1"/>
    <cellStyle name="Followed Hyperlink 2" xfId="25233" hidden="1"/>
    <cellStyle name="Followed Hyperlink 2" xfId="25234" hidden="1"/>
    <cellStyle name="Followed Hyperlink 2" xfId="25235" hidden="1"/>
    <cellStyle name="Followed Hyperlink 2" xfId="25236" hidden="1"/>
    <cellStyle name="Followed Hyperlink 2" xfId="25237" hidden="1"/>
    <cellStyle name="Followed Hyperlink 2" xfId="25238" hidden="1"/>
    <cellStyle name="Followed Hyperlink 2" xfId="25239" hidden="1"/>
    <cellStyle name="Followed Hyperlink 2" xfId="25240" hidden="1"/>
    <cellStyle name="Followed Hyperlink 2" xfId="25241" hidden="1"/>
    <cellStyle name="Followed Hyperlink 2" xfId="25242" hidden="1"/>
    <cellStyle name="Followed Hyperlink 2" xfId="25244" hidden="1"/>
    <cellStyle name="Followed Hyperlink 2" xfId="25245" hidden="1"/>
    <cellStyle name="Followed Hyperlink 2" xfId="25246" hidden="1"/>
    <cellStyle name="Followed Hyperlink 2" xfId="25247" hidden="1"/>
    <cellStyle name="Followed Hyperlink 2" xfId="25248" hidden="1"/>
    <cellStyle name="Followed Hyperlink 2" xfId="25249" hidden="1"/>
    <cellStyle name="Followed Hyperlink 2" xfId="25250" hidden="1"/>
    <cellStyle name="Followed Hyperlink 2" xfId="25251" hidden="1"/>
    <cellStyle name="Followed Hyperlink 2" xfId="25252" hidden="1"/>
    <cellStyle name="Followed Hyperlink 2" xfId="25253" hidden="1"/>
    <cellStyle name="Followed Hyperlink 2" xfId="25254" hidden="1"/>
    <cellStyle name="Followed Hyperlink 2" xfId="25255" hidden="1"/>
    <cellStyle name="Followed Hyperlink 2" xfId="25256" hidden="1"/>
    <cellStyle name="Followed Hyperlink 2" xfId="25257" hidden="1"/>
    <cellStyle name="Followed Hyperlink 2" xfId="25294" hidden="1"/>
    <cellStyle name="Followed Hyperlink 2" xfId="25295" hidden="1"/>
    <cellStyle name="Followed Hyperlink 2" xfId="25296" hidden="1"/>
    <cellStyle name="Followed Hyperlink 2" xfId="25297" hidden="1"/>
    <cellStyle name="Followed Hyperlink 2" xfId="25292" hidden="1"/>
    <cellStyle name="Followed Hyperlink 2" xfId="25191" hidden="1"/>
    <cellStyle name="Followed Hyperlink 2" xfId="25266" hidden="1"/>
    <cellStyle name="Followed Hyperlink 2" xfId="25264" hidden="1"/>
    <cellStyle name="Followed Hyperlink 2" xfId="25243" hidden="1"/>
    <cellStyle name="Followed Hyperlink 2" xfId="25261" hidden="1"/>
    <cellStyle name="Followed Hyperlink 2" xfId="25260" hidden="1"/>
    <cellStyle name="Followed Hyperlink 2" xfId="25259" hidden="1"/>
    <cellStyle name="Followed Hyperlink 2" xfId="25258" hidden="1"/>
    <cellStyle name="Followed Hyperlink 2" xfId="25262" hidden="1"/>
    <cellStyle name="Followed Hyperlink 2" xfId="25268" hidden="1"/>
    <cellStyle name="Followed Hyperlink 2" xfId="25267" hidden="1"/>
    <cellStyle name="Followed Hyperlink 2" xfId="25265" hidden="1"/>
    <cellStyle name="Followed Hyperlink 2" xfId="25263" hidden="1"/>
    <cellStyle name="Followed Hyperlink 2" xfId="25287" hidden="1"/>
    <cellStyle name="Followed Hyperlink 2" xfId="25283" hidden="1"/>
    <cellStyle name="Followed Hyperlink 2" xfId="25279" hidden="1"/>
    <cellStyle name="Followed Hyperlink 2" xfId="25275" hidden="1"/>
    <cellStyle name="Followed Hyperlink 2" xfId="25271" hidden="1"/>
    <cellStyle name="Followed Hyperlink 2" xfId="25109" hidden="1"/>
    <cellStyle name="Followed Hyperlink 2" xfId="25290" hidden="1"/>
    <cellStyle name="Followed Hyperlink 2" xfId="25286" hidden="1"/>
    <cellStyle name="Followed Hyperlink 2" xfId="25282" hidden="1"/>
    <cellStyle name="Followed Hyperlink 2" xfId="25278" hidden="1"/>
    <cellStyle name="Followed Hyperlink 2" xfId="25274" hidden="1"/>
    <cellStyle name="Followed Hyperlink 2" xfId="25270" hidden="1"/>
    <cellStyle name="Followed Hyperlink 2" xfId="25289" hidden="1"/>
    <cellStyle name="Followed Hyperlink 2" xfId="25285" hidden="1"/>
    <cellStyle name="Followed Hyperlink 2" xfId="25281" hidden="1"/>
    <cellStyle name="Followed Hyperlink 2" xfId="25277" hidden="1"/>
    <cellStyle name="Followed Hyperlink 2" xfId="25273" hidden="1"/>
    <cellStyle name="Followed Hyperlink 2" xfId="25288" hidden="1"/>
    <cellStyle name="Followed Hyperlink 2" xfId="25284" hidden="1"/>
    <cellStyle name="Followed Hyperlink 2" xfId="25280" hidden="1"/>
    <cellStyle name="Followed Hyperlink 2" xfId="25276" hidden="1"/>
    <cellStyle name="Followed Hyperlink 2" xfId="25272" hidden="1"/>
    <cellStyle name="Followed Hyperlink 2" xfId="25269" hidden="1"/>
    <cellStyle name="Followed Hyperlink 2" xfId="25298" hidden="1"/>
    <cellStyle name="Followed Hyperlink 2" xfId="25299" hidden="1"/>
    <cellStyle name="Followed Hyperlink 2" xfId="25300" hidden="1"/>
    <cellStyle name="Followed Hyperlink 2" xfId="25301" hidden="1"/>
    <cellStyle name="Followed Hyperlink 2" xfId="25302" hidden="1"/>
    <cellStyle name="Followed Hyperlink 2" xfId="25303" hidden="1"/>
    <cellStyle name="Followed Hyperlink 2" xfId="25304" hidden="1"/>
    <cellStyle name="Followed Hyperlink 2" xfId="25305" hidden="1"/>
    <cellStyle name="Followed Hyperlink 2" xfId="25306" hidden="1"/>
    <cellStyle name="Followed Hyperlink 2" xfId="25307" hidden="1"/>
    <cellStyle name="Followed Hyperlink 2" xfId="25308" hidden="1"/>
    <cellStyle name="Followed Hyperlink 2" xfId="25309" hidden="1"/>
    <cellStyle name="Followed Hyperlink 2" xfId="25310" hidden="1"/>
    <cellStyle name="Followed Hyperlink 2" xfId="25311" hidden="1"/>
    <cellStyle name="Followed Hyperlink 2" xfId="25312" hidden="1"/>
    <cellStyle name="Followed Hyperlink 2" xfId="25313" hidden="1"/>
    <cellStyle name="Followed Hyperlink 2" xfId="25314" hidden="1"/>
    <cellStyle name="Followed Hyperlink 2" xfId="25315" hidden="1"/>
    <cellStyle name="Followed Hyperlink 2" xfId="25316" hidden="1"/>
    <cellStyle name="Followed Hyperlink 2" xfId="25317" hidden="1"/>
    <cellStyle name="Followed Hyperlink 2" xfId="25318" hidden="1"/>
    <cellStyle name="Followed Hyperlink 2" xfId="25319" hidden="1"/>
    <cellStyle name="Followed Hyperlink 2" xfId="25320" hidden="1"/>
    <cellStyle name="Followed Hyperlink 2" xfId="25321" hidden="1"/>
    <cellStyle name="Followed Hyperlink 2" xfId="25322" hidden="1"/>
    <cellStyle name="Followed Hyperlink 2" xfId="25323" hidden="1"/>
    <cellStyle name="Followed Hyperlink 2" xfId="25324" hidden="1"/>
    <cellStyle name="Followed Hyperlink 2" xfId="25325" hidden="1"/>
    <cellStyle name="Followed Hyperlink 2" xfId="25326" hidden="1"/>
    <cellStyle name="Followed Hyperlink 2" xfId="25327" hidden="1"/>
    <cellStyle name="Followed Hyperlink 2" xfId="25328" hidden="1"/>
    <cellStyle name="Followed Hyperlink 2" xfId="25329" hidden="1"/>
    <cellStyle name="Followed Hyperlink 2" xfId="25330" hidden="1"/>
    <cellStyle name="Followed Hyperlink 2" xfId="25331" hidden="1"/>
    <cellStyle name="Followed Hyperlink 2" xfId="25332" hidden="1"/>
    <cellStyle name="Followed Hyperlink 2" xfId="25333" hidden="1"/>
    <cellStyle name="Followed Hyperlink 2" xfId="25334" hidden="1"/>
    <cellStyle name="Followed Hyperlink 2" xfId="25335" hidden="1"/>
    <cellStyle name="Followed Hyperlink 2" xfId="25336" hidden="1"/>
    <cellStyle name="Followed Hyperlink 2" xfId="25337" hidden="1"/>
    <cellStyle name="Followed Hyperlink 2" xfId="25338" hidden="1"/>
    <cellStyle name="Followed Hyperlink 2" xfId="25339" hidden="1"/>
    <cellStyle name="Followed Hyperlink 2" xfId="25340" hidden="1"/>
    <cellStyle name="Followed Hyperlink 2" xfId="25341" hidden="1"/>
    <cellStyle name="Followed Hyperlink 2" xfId="25342" hidden="1"/>
    <cellStyle name="Followed Hyperlink 2" xfId="26931" hidden="1"/>
    <cellStyle name="Followed Hyperlink 2" xfId="26930" hidden="1"/>
    <cellStyle name="Followed Hyperlink 2" xfId="26929" hidden="1"/>
    <cellStyle name="Followed Hyperlink 2" xfId="26928" hidden="1"/>
    <cellStyle name="Followed Hyperlink 2" xfId="26932" hidden="1"/>
    <cellStyle name="Followed Hyperlink 2" xfId="26937" hidden="1"/>
    <cellStyle name="Followed Hyperlink 2" xfId="26936" hidden="1"/>
    <cellStyle name="Followed Hyperlink 2" xfId="26934" hidden="1"/>
    <cellStyle name="Followed Hyperlink 2" xfId="26933" hidden="1"/>
    <cellStyle name="Followed Hyperlink 2" xfId="26956" hidden="1"/>
    <cellStyle name="Followed Hyperlink 2" xfId="26952" hidden="1"/>
    <cellStyle name="Followed Hyperlink 2" xfId="26948" hidden="1"/>
    <cellStyle name="Followed Hyperlink 2" xfId="26944" hidden="1"/>
    <cellStyle name="Followed Hyperlink 2" xfId="26940" hidden="1"/>
    <cellStyle name="Followed Hyperlink 2" xfId="26854" hidden="1"/>
    <cellStyle name="Followed Hyperlink 2" xfId="26959" hidden="1"/>
    <cellStyle name="Followed Hyperlink 2" xfId="26955" hidden="1"/>
    <cellStyle name="Followed Hyperlink 2" xfId="26951" hidden="1"/>
    <cellStyle name="Followed Hyperlink 2" xfId="26947" hidden="1"/>
    <cellStyle name="Followed Hyperlink 2" xfId="26943" hidden="1"/>
    <cellStyle name="Followed Hyperlink 2" xfId="26939" hidden="1"/>
    <cellStyle name="Followed Hyperlink 2" xfId="26958" hidden="1"/>
    <cellStyle name="Followed Hyperlink 2" xfId="26954" hidden="1"/>
    <cellStyle name="Followed Hyperlink 2" xfId="26950" hidden="1"/>
    <cellStyle name="Followed Hyperlink 2" xfId="26946" hidden="1"/>
    <cellStyle name="Followed Hyperlink 2" xfId="26942" hidden="1"/>
    <cellStyle name="Followed Hyperlink 2" xfId="26957" hidden="1"/>
    <cellStyle name="Followed Hyperlink 2" xfId="26953" hidden="1"/>
    <cellStyle name="Followed Hyperlink 2" xfId="26949" hidden="1"/>
    <cellStyle name="Followed Hyperlink 2" xfId="26945" hidden="1"/>
    <cellStyle name="Followed Hyperlink 2" xfId="26941" hidden="1"/>
    <cellStyle name="Followed Hyperlink 2" xfId="26938" hidden="1"/>
    <cellStyle name="Followed Hyperlink 2" xfId="26960" hidden="1"/>
    <cellStyle name="Followed Hyperlink 2" xfId="26961" hidden="1"/>
    <cellStyle name="Followed Hyperlink 2" xfId="26962" hidden="1"/>
    <cellStyle name="Followed Hyperlink 2" xfId="26963" hidden="1"/>
    <cellStyle name="Followed Hyperlink 2" xfId="26964" hidden="1"/>
    <cellStyle name="Followed Hyperlink 2" xfId="26965" hidden="1"/>
    <cellStyle name="Followed Hyperlink 2" xfId="26966" hidden="1"/>
    <cellStyle name="Followed Hyperlink 2" xfId="26967" hidden="1"/>
    <cellStyle name="Followed Hyperlink 2" xfId="26968" hidden="1"/>
    <cellStyle name="Followed Hyperlink 2" xfId="26969" hidden="1"/>
    <cellStyle name="Followed Hyperlink 2" xfId="26970" hidden="1"/>
    <cellStyle name="Followed Hyperlink 2" xfId="26971" hidden="1"/>
    <cellStyle name="Followed Hyperlink 2" xfId="26972" hidden="1"/>
    <cellStyle name="Followed Hyperlink 2" xfId="26973" hidden="1"/>
    <cellStyle name="Followed Hyperlink 2" xfId="26974" hidden="1"/>
    <cellStyle name="Followed Hyperlink 2" xfId="26975" hidden="1"/>
    <cellStyle name="Followed Hyperlink 2" xfId="26976" hidden="1"/>
    <cellStyle name="Followed Hyperlink 2" xfId="26977" hidden="1"/>
    <cellStyle name="Followed Hyperlink 2" xfId="26978" hidden="1"/>
    <cellStyle name="Followed Hyperlink 2" xfId="26979" hidden="1"/>
    <cellStyle name="Followed Hyperlink 2" xfId="26980" hidden="1"/>
    <cellStyle name="Followed Hyperlink 2" xfId="26981" hidden="1"/>
    <cellStyle name="Followed Hyperlink 2" xfId="26982" hidden="1"/>
    <cellStyle name="Followed Hyperlink 2" xfId="26983" hidden="1"/>
    <cellStyle name="Followed Hyperlink 2" xfId="26984" hidden="1"/>
    <cellStyle name="Followed Hyperlink 2" xfId="26985" hidden="1"/>
    <cellStyle name="Followed Hyperlink 2" xfId="26987" hidden="1"/>
    <cellStyle name="Followed Hyperlink 2" xfId="26988" hidden="1"/>
    <cellStyle name="Followed Hyperlink 2" xfId="26989" hidden="1"/>
    <cellStyle name="Followed Hyperlink 2" xfId="26990" hidden="1"/>
    <cellStyle name="Followed Hyperlink 2" xfId="26991" hidden="1"/>
    <cellStyle name="Followed Hyperlink 2" xfId="26992" hidden="1"/>
    <cellStyle name="Followed Hyperlink 2" xfId="26993" hidden="1"/>
    <cellStyle name="Followed Hyperlink 2" xfId="26994" hidden="1"/>
    <cellStyle name="Followed Hyperlink 2" xfId="26995" hidden="1"/>
    <cellStyle name="Followed Hyperlink 2" xfId="26996" hidden="1"/>
    <cellStyle name="Followed Hyperlink 2" xfId="26997" hidden="1"/>
    <cellStyle name="Followed Hyperlink 2" xfId="26998" hidden="1"/>
    <cellStyle name="Followed Hyperlink 2" xfId="26999" hidden="1"/>
    <cellStyle name="Followed Hyperlink 2" xfId="27000" hidden="1"/>
    <cellStyle name="Followed Hyperlink 2" xfId="27035" hidden="1"/>
    <cellStyle name="Followed Hyperlink 2" xfId="27036" hidden="1"/>
    <cellStyle name="Followed Hyperlink 2" xfId="27037" hidden="1"/>
    <cellStyle name="Followed Hyperlink 2" xfId="27038" hidden="1"/>
    <cellStyle name="Followed Hyperlink 2" xfId="27034" hidden="1"/>
    <cellStyle name="Followed Hyperlink 2" xfId="26935" hidden="1"/>
    <cellStyle name="Followed Hyperlink 2" xfId="27009" hidden="1"/>
    <cellStyle name="Followed Hyperlink 2" xfId="27007" hidden="1"/>
    <cellStyle name="Followed Hyperlink 2" xfId="26986" hidden="1"/>
    <cellStyle name="Followed Hyperlink 2" xfId="27004" hidden="1"/>
    <cellStyle name="Followed Hyperlink 2" xfId="27003" hidden="1"/>
    <cellStyle name="Followed Hyperlink 2" xfId="27002" hidden="1"/>
    <cellStyle name="Followed Hyperlink 2" xfId="27001" hidden="1"/>
    <cellStyle name="Followed Hyperlink 2" xfId="27005" hidden="1"/>
    <cellStyle name="Followed Hyperlink 2" xfId="27011" hidden="1"/>
    <cellStyle name="Followed Hyperlink 2" xfId="27010" hidden="1"/>
    <cellStyle name="Followed Hyperlink 2" xfId="27008" hidden="1"/>
    <cellStyle name="Followed Hyperlink 2" xfId="27006" hidden="1"/>
    <cellStyle name="Followed Hyperlink 2" xfId="27030" hidden="1"/>
    <cellStyle name="Followed Hyperlink 2" xfId="27026" hidden="1"/>
    <cellStyle name="Followed Hyperlink 2" xfId="27022" hidden="1"/>
    <cellStyle name="Followed Hyperlink 2" xfId="27018" hidden="1"/>
    <cellStyle name="Followed Hyperlink 2" xfId="27014" hidden="1"/>
    <cellStyle name="Followed Hyperlink 2" xfId="26855" hidden="1"/>
    <cellStyle name="Followed Hyperlink 2" xfId="27033" hidden="1"/>
    <cellStyle name="Followed Hyperlink 2" xfId="27029" hidden="1"/>
    <cellStyle name="Followed Hyperlink 2" xfId="27025" hidden="1"/>
    <cellStyle name="Followed Hyperlink 2" xfId="27021" hidden="1"/>
    <cellStyle name="Followed Hyperlink 2" xfId="27017" hidden="1"/>
    <cellStyle name="Followed Hyperlink 2" xfId="27013" hidden="1"/>
    <cellStyle name="Followed Hyperlink 2" xfId="27032" hidden="1"/>
    <cellStyle name="Followed Hyperlink 2" xfId="27028" hidden="1"/>
    <cellStyle name="Followed Hyperlink 2" xfId="27024" hidden="1"/>
    <cellStyle name="Followed Hyperlink 2" xfId="27020" hidden="1"/>
    <cellStyle name="Followed Hyperlink 2" xfId="27016" hidden="1"/>
    <cellStyle name="Followed Hyperlink 2" xfId="27031" hidden="1"/>
    <cellStyle name="Followed Hyperlink 2" xfId="27027" hidden="1"/>
    <cellStyle name="Followed Hyperlink 2" xfId="27023" hidden="1"/>
    <cellStyle name="Followed Hyperlink 2" xfId="27019" hidden="1"/>
    <cellStyle name="Followed Hyperlink 2" xfId="27015" hidden="1"/>
    <cellStyle name="Followed Hyperlink 2" xfId="27012" hidden="1"/>
    <cellStyle name="Followed Hyperlink 2" xfId="27039" hidden="1"/>
    <cellStyle name="Followed Hyperlink 2" xfId="27040" hidden="1"/>
    <cellStyle name="Followed Hyperlink 2" xfId="27041" hidden="1"/>
    <cellStyle name="Followed Hyperlink 2" xfId="27042" hidden="1"/>
    <cellStyle name="Followed Hyperlink 2" xfId="27043" hidden="1"/>
    <cellStyle name="Followed Hyperlink 2" xfId="27044" hidden="1"/>
    <cellStyle name="Followed Hyperlink 2" xfId="27045" hidden="1"/>
    <cellStyle name="Followed Hyperlink 2" xfId="27046" hidden="1"/>
    <cellStyle name="Followed Hyperlink 2" xfId="27047" hidden="1"/>
    <cellStyle name="Followed Hyperlink 2" xfId="27048" hidden="1"/>
    <cellStyle name="Followed Hyperlink 2" xfId="27049" hidden="1"/>
    <cellStyle name="Followed Hyperlink 2" xfId="27050" hidden="1"/>
    <cellStyle name="Followed Hyperlink 2" xfId="27051" hidden="1"/>
    <cellStyle name="Followed Hyperlink 2" xfId="27052" hidden="1"/>
    <cellStyle name="Followed Hyperlink 2" xfId="27053" hidden="1"/>
    <cellStyle name="Followed Hyperlink 2" xfId="27054" hidden="1"/>
    <cellStyle name="Followed Hyperlink 2" xfId="27055" hidden="1"/>
    <cellStyle name="Followed Hyperlink 2" xfId="27056" hidden="1"/>
    <cellStyle name="Followed Hyperlink 2" xfId="27057" hidden="1"/>
    <cellStyle name="Followed Hyperlink 2" xfId="27058" hidden="1"/>
    <cellStyle name="Followed Hyperlink 2" xfId="27059" hidden="1"/>
    <cellStyle name="Followed Hyperlink 2" xfId="27060" hidden="1"/>
    <cellStyle name="Followed Hyperlink 2" xfId="27061" hidden="1"/>
    <cellStyle name="Followed Hyperlink 2" xfId="27062" hidden="1"/>
    <cellStyle name="Followed Hyperlink 2" xfId="27063" hidden="1"/>
    <cellStyle name="Followed Hyperlink 2" xfId="27064" hidden="1"/>
    <cellStyle name="Followed Hyperlink 2" xfId="27065" hidden="1"/>
    <cellStyle name="Followed Hyperlink 2" xfId="27066" hidden="1"/>
    <cellStyle name="Followed Hyperlink 2" xfId="27067" hidden="1"/>
    <cellStyle name="Followed Hyperlink 2" xfId="27068" hidden="1"/>
    <cellStyle name="Followed Hyperlink 2" xfId="27069" hidden="1"/>
    <cellStyle name="Followed Hyperlink 2" xfId="27070" hidden="1"/>
    <cellStyle name="Followed Hyperlink 2" xfId="27071" hidden="1"/>
    <cellStyle name="Followed Hyperlink 2" xfId="27072" hidden="1"/>
    <cellStyle name="Followed Hyperlink 2" xfId="27073" hidden="1"/>
    <cellStyle name="Followed Hyperlink 2" xfId="27074" hidden="1"/>
    <cellStyle name="Followed Hyperlink 2" xfId="27075" hidden="1"/>
    <cellStyle name="Followed Hyperlink 2" xfId="27076" hidden="1"/>
    <cellStyle name="Followed Hyperlink 2" xfId="27077" hidden="1"/>
    <cellStyle name="Followed Hyperlink 2" xfId="27078" hidden="1"/>
    <cellStyle name="Followed Hyperlink 2" xfId="27079" hidden="1"/>
    <cellStyle name="Followed Hyperlink 2" xfId="27080" hidden="1"/>
    <cellStyle name="Followed Hyperlink 2" xfId="27081" hidden="1"/>
    <cellStyle name="Followed Hyperlink 2" xfId="27082" hidden="1"/>
    <cellStyle name="Followed Hyperlink 2" xfId="27083" hidden="1"/>
    <cellStyle name="Followed Hyperlink 2" xfId="27737" hidden="1"/>
    <cellStyle name="Followed Hyperlink 2" xfId="27736" hidden="1"/>
    <cellStyle name="Followed Hyperlink 2" xfId="27735" hidden="1"/>
    <cellStyle name="Followed Hyperlink 2" xfId="27734" hidden="1"/>
    <cellStyle name="Followed Hyperlink 2" xfId="27738" hidden="1"/>
    <cellStyle name="Followed Hyperlink 2" xfId="27743" hidden="1"/>
    <cellStyle name="Followed Hyperlink 2" xfId="27742" hidden="1"/>
    <cellStyle name="Followed Hyperlink 2" xfId="27740" hidden="1"/>
    <cellStyle name="Followed Hyperlink 2" xfId="27739" hidden="1"/>
    <cellStyle name="Followed Hyperlink 2" xfId="27762" hidden="1"/>
    <cellStyle name="Followed Hyperlink 2" xfId="27758" hidden="1"/>
    <cellStyle name="Followed Hyperlink 2" xfId="27754" hidden="1"/>
    <cellStyle name="Followed Hyperlink 2" xfId="27750" hidden="1"/>
    <cellStyle name="Followed Hyperlink 2" xfId="27746" hidden="1"/>
    <cellStyle name="Followed Hyperlink 2" xfId="27660" hidden="1"/>
    <cellStyle name="Followed Hyperlink 2" xfId="27765" hidden="1"/>
    <cellStyle name="Followed Hyperlink 2" xfId="27761" hidden="1"/>
    <cellStyle name="Followed Hyperlink 2" xfId="27757" hidden="1"/>
    <cellStyle name="Followed Hyperlink 2" xfId="27753" hidden="1"/>
    <cellStyle name="Followed Hyperlink 2" xfId="27749" hidden="1"/>
    <cellStyle name="Followed Hyperlink 2" xfId="27745" hidden="1"/>
    <cellStyle name="Followed Hyperlink 2" xfId="27764" hidden="1"/>
    <cellStyle name="Followed Hyperlink 2" xfId="27760" hidden="1"/>
    <cellStyle name="Followed Hyperlink 2" xfId="27756" hidden="1"/>
    <cellStyle name="Followed Hyperlink 2" xfId="27752" hidden="1"/>
    <cellStyle name="Followed Hyperlink 2" xfId="27748" hidden="1"/>
    <cellStyle name="Followed Hyperlink 2" xfId="27763" hidden="1"/>
    <cellStyle name="Followed Hyperlink 2" xfId="27759" hidden="1"/>
    <cellStyle name="Followed Hyperlink 2" xfId="27755" hidden="1"/>
    <cellStyle name="Followed Hyperlink 2" xfId="27751" hidden="1"/>
    <cellStyle name="Followed Hyperlink 2" xfId="27747" hidden="1"/>
    <cellStyle name="Followed Hyperlink 2" xfId="27744" hidden="1"/>
    <cellStyle name="Followed Hyperlink 2" xfId="27766" hidden="1"/>
    <cellStyle name="Followed Hyperlink 2" xfId="27767" hidden="1"/>
    <cellStyle name="Followed Hyperlink 2" xfId="27768" hidden="1"/>
    <cellStyle name="Followed Hyperlink 2" xfId="27769" hidden="1"/>
    <cellStyle name="Followed Hyperlink 2" xfId="27770" hidden="1"/>
    <cellStyle name="Followed Hyperlink 2" xfId="27771" hidden="1"/>
    <cellStyle name="Followed Hyperlink 2" xfId="27772" hidden="1"/>
    <cellStyle name="Followed Hyperlink 2" xfId="27773" hidden="1"/>
    <cellStyle name="Followed Hyperlink 2" xfId="27774" hidden="1"/>
    <cellStyle name="Followed Hyperlink 2" xfId="27775" hidden="1"/>
    <cellStyle name="Followed Hyperlink 2" xfId="27776" hidden="1"/>
    <cellStyle name="Followed Hyperlink 2" xfId="27777" hidden="1"/>
    <cellStyle name="Followed Hyperlink 2" xfId="27778" hidden="1"/>
    <cellStyle name="Followed Hyperlink 2" xfId="27779" hidden="1"/>
    <cellStyle name="Followed Hyperlink 2" xfId="27780" hidden="1"/>
    <cellStyle name="Followed Hyperlink 2" xfId="27781" hidden="1"/>
    <cellStyle name="Followed Hyperlink 2" xfId="27782" hidden="1"/>
    <cellStyle name="Followed Hyperlink 2" xfId="27783" hidden="1"/>
    <cellStyle name="Followed Hyperlink 2" xfId="27784" hidden="1"/>
    <cellStyle name="Followed Hyperlink 2" xfId="27785" hidden="1"/>
    <cellStyle name="Followed Hyperlink 2" xfId="27786" hidden="1"/>
    <cellStyle name="Followed Hyperlink 2" xfId="27787" hidden="1"/>
    <cellStyle name="Followed Hyperlink 2" xfId="27788" hidden="1"/>
    <cellStyle name="Followed Hyperlink 2" xfId="27789" hidden="1"/>
    <cellStyle name="Followed Hyperlink 2" xfId="27790" hidden="1"/>
    <cellStyle name="Followed Hyperlink 2" xfId="27791" hidden="1"/>
    <cellStyle name="Followed Hyperlink 2" xfId="27793" hidden="1"/>
    <cellStyle name="Followed Hyperlink 2" xfId="27794" hidden="1"/>
    <cellStyle name="Followed Hyperlink 2" xfId="27795" hidden="1"/>
    <cellStyle name="Followed Hyperlink 2" xfId="27796" hidden="1"/>
    <cellStyle name="Followed Hyperlink 2" xfId="27797" hidden="1"/>
    <cellStyle name="Followed Hyperlink 2" xfId="27798" hidden="1"/>
    <cellStyle name="Followed Hyperlink 2" xfId="27799" hidden="1"/>
    <cellStyle name="Followed Hyperlink 2" xfId="27800" hidden="1"/>
    <cellStyle name="Followed Hyperlink 2" xfId="27801" hidden="1"/>
    <cellStyle name="Followed Hyperlink 2" xfId="27802" hidden="1"/>
    <cellStyle name="Followed Hyperlink 2" xfId="27803" hidden="1"/>
    <cellStyle name="Followed Hyperlink 2" xfId="27804" hidden="1"/>
    <cellStyle name="Followed Hyperlink 2" xfId="27805" hidden="1"/>
    <cellStyle name="Followed Hyperlink 2" xfId="27806" hidden="1"/>
    <cellStyle name="Followed Hyperlink 2" xfId="27841" hidden="1"/>
    <cellStyle name="Followed Hyperlink 2" xfId="27842" hidden="1"/>
    <cellStyle name="Followed Hyperlink 2" xfId="27843" hidden="1"/>
    <cellStyle name="Followed Hyperlink 2" xfId="27844" hidden="1"/>
    <cellStyle name="Followed Hyperlink 2" xfId="27840" hidden="1"/>
    <cellStyle name="Followed Hyperlink 2" xfId="27741" hidden="1"/>
    <cellStyle name="Followed Hyperlink 2" xfId="27815" hidden="1"/>
    <cellStyle name="Followed Hyperlink 2" xfId="27813" hidden="1"/>
    <cellStyle name="Followed Hyperlink 2" xfId="27792" hidden="1"/>
    <cellStyle name="Followed Hyperlink 2" xfId="27810" hidden="1"/>
    <cellStyle name="Followed Hyperlink 2" xfId="27809" hidden="1"/>
    <cellStyle name="Followed Hyperlink 2" xfId="27808" hidden="1"/>
    <cellStyle name="Followed Hyperlink 2" xfId="27807" hidden="1"/>
    <cellStyle name="Followed Hyperlink 2" xfId="27811" hidden="1"/>
    <cellStyle name="Followed Hyperlink 2" xfId="27817" hidden="1"/>
    <cellStyle name="Followed Hyperlink 2" xfId="27816" hidden="1"/>
    <cellStyle name="Followed Hyperlink 2" xfId="27814" hidden="1"/>
    <cellStyle name="Followed Hyperlink 2" xfId="27812" hidden="1"/>
    <cellStyle name="Followed Hyperlink 2" xfId="27836" hidden="1"/>
    <cellStyle name="Followed Hyperlink 2" xfId="27832" hidden="1"/>
    <cellStyle name="Followed Hyperlink 2" xfId="27828" hidden="1"/>
    <cellStyle name="Followed Hyperlink 2" xfId="27824" hidden="1"/>
    <cellStyle name="Followed Hyperlink 2" xfId="27820" hidden="1"/>
    <cellStyle name="Followed Hyperlink 2" xfId="27661" hidden="1"/>
    <cellStyle name="Followed Hyperlink 2" xfId="27839" hidden="1"/>
    <cellStyle name="Followed Hyperlink 2" xfId="27835" hidden="1"/>
    <cellStyle name="Followed Hyperlink 2" xfId="27831" hidden="1"/>
    <cellStyle name="Followed Hyperlink 2" xfId="27827" hidden="1"/>
    <cellStyle name="Followed Hyperlink 2" xfId="27823" hidden="1"/>
    <cellStyle name="Followed Hyperlink 2" xfId="27819" hidden="1"/>
    <cellStyle name="Followed Hyperlink 2" xfId="27838" hidden="1"/>
    <cellStyle name="Followed Hyperlink 2" xfId="27834" hidden="1"/>
    <cellStyle name="Followed Hyperlink 2" xfId="27830" hidden="1"/>
    <cellStyle name="Followed Hyperlink 2" xfId="27826" hidden="1"/>
    <cellStyle name="Followed Hyperlink 2" xfId="27822" hidden="1"/>
    <cellStyle name="Followed Hyperlink 2" xfId="27837" hidden="1"/>
    <cellStyle name="Followed Hyperlink 2" xfId="27833" hidden="1"/>
    <cellStyle name="Followed Hyperlink 2" xfId="27829" hidden="1"/>
    <cellStyle name="Followed Hyperlink 2" xfId="27825" hidden="1"/>
    <cellStyle name="Followed Hyperlink 2" xfId="27821" hidden="1"/>
    <cellStyle name="Followed Hyperlink 2" xfId="27818" hidden="1"/>
    <cellStyle name="Followed Hyperlink 2" xfId="27845" hidden="1"/>
    <cellStyle name="Followed Hyperlink 2" xfId="27846" hidden="1"/>
    <cellStyle name="Followed Hyperlink 2" xfId="27847" hidden="1"/>
    <cellStyle name="Followed Hyperlink 2" xfId="27848" hidden="1"/>
    <cellStyle name="Followed Hyperlink 2" xfId="27849" hidden="1"/>
    <cellStyle name="Followed Hyperlink 2" xfId="27850" hidden="1"/>
    <cellStyle name="Followed Hyperlink 2" xfId="27851" hidden="1"/>
    <cellStyle name="Followed Hyperlink 2" xfId="27852" hidden="1"/>
    <cellStyle name="Followed Hyperlink 2" xfId="27853" hidden="1"/>
    <cellStyle name="Followed Hyperlink 2" xfId="27854" hidden="1"/>
    <cellStyle name="Followed Hyperlink 2" xfId="27855" hidden="1"/>
    <cellStyle name="Followed Hyperlink 2" xfId="27856" hidden="1"/>
    <cellStyle name="Followed Hyperlink 2" xfId="27857" hidden="1"/>
    <cellStyle name="Followed Hyperlink 2" xfId="27858" hidden="1"/>
    <cellStyle name="Followed Hyperlink 2" xfId="27859" hidden="1"/>
    <cellStyle name="Followed Hyperlink 2" xfId="27860" hidden="1"/>
    <cellStyle name="Followed Hyperlink 2" xfId="27861" hidden="1"/>
    <cellStyle name="Followed Hyperlink 2" xfId="27862" hidden="1"/>
    <cellStyle name="Followed Hyperlink 2" xfId="27863" hidden="1"/>
    <cellStyle name="Followed Hyperlink 2" xfId="27864" hidden="1"/>
    <cellStyle name="Followed Hyperlink 2" xfId="27865" hidden="1"/>
    <cellStyle name="Followed Hyperlink 2" xfId="27866" hidden="1"/>
    <cellStyle name="Followed Hyperlink 2" xfId="27867" hidden="1"/>
    <cellStyle name="Followed Hyperlink 2" xfId="27868" hidden="1"/>
    <cellStyle name="Followed Hyperlink 2" xfId="27869" hidden="1"/>
    <cellStyle name="Followed Hyperlink 2" xfId="27870" hidden="1"/>
    <cellStyle name="Followed Hyperlink 2" xfId="27871" hidden="1"/>
    <cellStyle name="Followed Hyperlink 2" xfId="27872" hidden="1"/>
    <cellStyle name="Followed Hyperlink 2" xfId="27873" hidden="1"/>
    <cellStyle name="Followed Hyperlink 2" xfId="27874" hidden="1"/>
    <cellStyle name="Followed Hyperlink 2" xfId="27875" hidden="1"/>
    <cellStyle name="Followed Hyperlink 2" xfId="27876" hidden="1"/>
    <cellStyle name="Followed Hyperlink 2" xfId="27877" hidden="1"/>
    <cellStyle name="Followed Hyperlink 2" xfId="27878" hidden="1"/>
    <cellStyle name="Followed Hyperlink 2" xfId="27879" hidden="1"/>
    <cellStyle name="Followed Hyperlink 2" xfId="27880" hidden="1"/>
    <cellStyle name="Followed Hyperlink 2" xfId="27881" hidden="1"/>
    <cellStyle name="Followed Hyperlink 2" xfId="27882" hidden="1"/>
    <cellStyle name="Followed Hyperlink 2" xfId="27883" hidden="1"/>
    <cellStyle name="Followed Hyperlink 2" xfId="27884" hidden="1"/>
    <cellStyle name="Followed Hyperlink 2" xfId="27885" hidden="1"/>
    <cellStyle name="Followed Hyperlink 2" xfId="27886" hidden="1"/>
    <cellStyle name="Followed Hyperlink 2" xfId="27887" hidden="1"/>
    <cellStyle name="Followed Hyperlink 2" xfId="27888" hidden="1"/>
    <cellStyle name="Followed Hyperlink 2" xfId="27889" hidden="1"/>
    <cellStyle name="Followed Hyperlink 2" xfId="28543" hidden="1"/>
    <cellStyle name="Followed Hyperlink 2" xfId="28542" hidden="1"/>
    <cellStyle name="Followed Hyperlink 2" xfId="28541" hidden="1"/>
    <cellStyle name="Followed Hyperlink 2" xfId="28540" hidden="1"/>
    <cellStyle name="Followed Hyperlink 2" xfId="28544" hidden="1"/>
    <cellStyle name="Followed Hyperlink 2" xfId="28549" hidden="1"/>
    <cellStyle name="Followed Hyperlink 2" xfId="28548" hidden="1"/>
    <cellStyle name="Followed Hyperlink 2" xfId="28546" hidden="1"/>
    <cellStyle name="Followed Hyperlink 2" xfId="28545" hidden="1"/>
    <cellStyle name="Followed Hyperlink 2" xfId="28568" hidden="1"/>
    <cellStyle name="Followed Hyperlink 2" xfId="28564" hidden="1"/>
    <cellStyle name="Followed Hyperlink 2" xfId="28560" hidden="1"/>
    <cellStyle name="Followed Hyperlink 2" xfId="28556" hidden="1"/>
    <cellStyle name="Followed Hyperlink 2" xfId="28552" hidden="1"/>
    <cellStyle name="Followed Hyperlink 2" xfId="28466" hidden="1"/>
    <cellStyle name="Followed Hyperlink 2" xfId="28571" hidden="1"/>
    <cellStyle name="Followed Hyperlink 2" xfId="28567" hidden="1"/>
    <cellStyle name="Followed Hyperlink 2" xfId="28563" hidden="1"/>
    <cellStyle name="Followed Hyperlink 2" xfId="28559" hidden="1"/>
    <cellStyle name="Followed Hyperlink 2" xfId="28555" hidden="1"/>
    <cellStyle name="Followed Hyperlink 2" xfId="28551" hidden="1"/>
    <cellStyle name="Followed Hyperlink 2" xfId="28570" hidden="1"/>
    <cellStyle name="Followed Hyperlink 2" xfId="28566" hidden="1"/>
    <cellStyle name="Followed Hyperlink 2" xfId="28562" hidden="1"/>
    <cellStyle name="Followed Hyperlink 2" xfId="28558" hidden="1"/>
    <cellStyle name="Followed Hyperlink 2" xfId="28554" hidden="1"/>
    <cellStyle name="Followed Hyperlink 2" xfId="28569" hidden="1"/>
    <cellStyle name="Followed Hyperlink 2" xfId="28565" hidden="1"/>
    <cellStyle name="Followed Hyperlink 2" xfId="28561" hidden="1"/>
    <cellStyle name="Followed Hyperlink 2" xfId="28557" hidden="1"/>
    <cellStyle name="Followed Hyperlink 2" xfId="28553" hidden="1"/>
    <cellStyle name="Followed Hyperlink 2" xfId="28550" hidden="1"/>
    <cellStyle name="Followed Hyperlink 2" xfId="28572" hidden="1"/>
    <cellStyle name="Followed Hyperlink 2" xfId="28573" hidden="1"/>
    <cellStyle name="Followed Hyperlink 2" xfId="28574" hidden="1"/>
    <cellStyle name="Followed Hyperlink 2" xfId="28575" hidden="1"/>
    <cellStyle name="Followed Hyperlink 2" xfId="28576" hidden="1"/>
    <cellStyle name="Followed Hyperlink 2" xfId="28577" hidden="1"/>
    <cellStyle name="Followed Hyperlink 2" xfId="28578" hidden="1"/>
    <cellStyle name="Followed Hyperlink 2" xfId="28579" hidden="1"/>
    <cellStyle name="Followed Hyperlink 2" xfId="28580" hidden="1"/>
    <cellStyle name="Followed Hyperlink 2" xfId="28581" hidden="1"/>
    <cellStyle name="Followed Hyperlink 2" xfId="28582" hidden="1"/>
    <cellStyle name="Followed Hyperlink 2" xfId="28583" hidden="1"/>
    <cellStyle name="Followed Hyperlink 2" xfId="28584" hidden="1"/>
    <cellStyle name="Followed Hyperlink 2" xfId="28585" hidden="1"/>
    <cellStyle name="Followed Hyperlink 2" xfId="28586" hidden="1"/>
    <cellStyle name="Followed Hyperlink 2" xfId="28587" hidden="1"/>
    <cellStyle name="Followed Hyperlink 2" xfId="28588" hidden="1"/>
    <cellStyle name="Followed Hyperlink 2" xfId="28589" hidden="1"/>
    <cellStyle name="Followed Hyperlink 2" xfId="28590" hidden="1"/>
    <cellStyle name="Followed Hyperlink 2" xfId="28591" hidden="1"/>
    <cellStyle name="Followed Hyperlink 2" xfId="28592" hidden="1"/>
    <cellStyle name="Followed Hyperlink 2" xfId="28593" hidden="1"/>
    <cellStyle name="Followed Hyperlink 2" xfId="28594" hidden="1"/>
    <cellStyle name="Followed Hyperlink 2" xfId="28595" hidden="1"/>
    <cellStyle name="Followed Hyperlink 2" xfId="28596" hidden="1"/>
    <cellStyle name="Followed Hyperlink 2" xfId="28597" hidden="1"/>
    <cellStyle name="Followed Hyperlink 2" xfId="28599" hidden="1"/>
    <cellStyle name="Followed Hyperlink 2" xfId="28600" hidden="1"/>
    <cellStyle name="Followed Hyperlink 2" xfId="28601" hidden="1"/>
    <cellStyle name="Followed Hyperlink 2" xfId="28602" hidden="1"/>
    <cellStyle name="Followed Hyperlink 2" xfId="28603" hidden="1"/>
    <cellStyle name="Followed Hyperlink 2" xfId="28604" hidden="1"/>
    <cellStyle name="Followed Hyperlink 2" xfId="28605" hidden="1"/>
    <cellStyle name="Followed Hyperlink 2" xfId="28606" hidden="1"/>
    <cellStyle name="Followed Hyperlink 2" xfId="28607" hidden="1"/>
    <cellStyle name="Followed Hyperlink 2" xfId="28608" hidden="1"/>
    <cellStyle name="Followed Hyperlink 2" xfId="28609" hidden="1"/>
    <cellStyle name="Followed Hyperlink 2" xfId="28610" hidden="1"/>
    <cellStyle name="Followed Hyperlink 2" xfId="28611" hidden="1"/>
    <cellStyle name="Followed Hyperlink 2" xfId="28612" hidden="1"/>
    <cellStyle name="Followed Hyperlink 2" xfId="28647" hidden="1"/>
    <cellStyle name="Followed Hyperlink 2" xfId="28648" hidden="1"/>
    <cellStyle name="Followed Hyperlink 2" xfId="28649" hidden="1"/>
    <cellStyle name="Followed Hyperlink 2" xfId="28650" hidden="1"/>
    <cellStyle name="Followed Hyperlink 2" xfId="28646" hidden="1"/>
    <cellStyle name="Followed Hyperlink 2" xfId="28547" hidden="1"/>
    <cellStyle name="Followed Hyperlink 2" xfId="28621" hidden="1"/>
    <cellStyle name="Followed Hyperlink 2" xfId="28619" hidden="1"/>
    <cellStyle name="Followed Hyperlink 2" xfId="28598" hidden="1"/>
    <cellStyle name="Followed Hyperlink 2" xfId="28616" hidden="1"/>
    <cellStyle name="Followed Hyperlink 2" xfId="28615" hidden="1"/>
    <cellStyle name="Followed Hyperlink 2" xfId="28614" hidden="1"/>
    <cellStyle name="Followed Hyperlink 2" xfId="28613" hidden="1"/>
    <cellStyle name="Followed Hyperlink 2" xfId="28617" hidden="1"/>
    <cellStyle name="Followed Hyperlink 2" xfId="28623" hidden="1"/>
    <cellStyle name="Followed Hyperlink 2" xfId="28622" hidden="1"/>
    <cellStyle name="Followed Hyperlink 2" xfId="28620" hidden="1"/>
    <cellStyle name="Followed Hyperlink 2" xfId="28618" hidden="1"/>
    <cellStyle name="Followed Hyperlink 2" xfId="28642" hidden="1"/>
    <cellStyle name="Followed Hyperlink 2" xfId="28638" hidden="1"/>
    <cellStyle name="Followed Hyperlink 2" xfId="28634" hidden="1"/>
    <cellStyle name="Followed Hyperlink 2" xfId="28630" hidden="1"/>
    <cellStyle name="Followed Hyperlink 2" xfId="28626" hidden="1"/>
    <cellStyle name="Followed Hyperlink 2" xfId="28467" hidden="1"/>
    <cellStyle name="Followed Hyperlink 2" xfId="28645" hidden="1"/>
    <cellStyle name="Followed Hyperlink 2" xfId="28641" hidden="1"/>
    <cellStyle name="Followed Hyperlink 2" xfId="28637" hidden="1"/>
    <cellStyle name="Followed Hyperlink 2" xfId="28633" hidden="1"/>
    <cellStyle name="Followed Hyperlink 2" xfId="28629" hidden="1"/>
    <cellStyle name="Followed Hyperlink 2" xfId="28625" hidden="1"/>
    <cellStyle name="Followed Hyperlink 2" xfId="28644" hidden="1"/>
    <cellStyle name="Followed Hyperlink 2" xfId="28640" hidden="1"/>
    <cellStyle name="Followed Hyperlink 2" xfId="28636" hidden="1"/>
    <cellStyle name="Followed Hyperlink 2" xfId="28632" hidden="1"/>
    <cellStyle name="Followed Hyperlink 2" xfId="28628" hidden="1"/>
    <cellStyle name="Followed Hyperlink 2" xfId="28643" hidden="1"/>
    <cellStyle name="Followed Hyperlink 2" xfId="28639" hidden="1"/>
    <cellStyle name="Followed Hyperlink 2" xfId="28635" hidden="1"/>
    <cellStyle name="Followed Hyperlink 2" xfId="28631" hidden="1"/>
    <cellStyle name="Followed Hyperlink 2" xfId="28627" hidden="1"/>
    <cellStyle name="Followed Hyperlink 2" xfId="28624" hidden="1"/>
    <cellStyle name="Followed Hyperlink 2" xfId="28651" hidden="1"/>
    <cellStyle name="Followed Hyperlink 2" xfId="28652" hidden="1"/>
    <cellStyle name="Followed Hyperlink 2" xfId="28653" hidden="1"/>
    <cellStyle name="Followed Hyperlink 2" xfId="28654" hidden="1"/>
    <cellStyle name="Followed Hyperlink 2" xfId="28655" hidden="1"/>
    <cellStyle name="Followed Hyperlink 2" xfId="28656" hidden="1"/>
    <cellStyle name="Followed Hyperlink 2" xfId="28657" hidden="1"/>
    <cellStyle name="Followed Hyperlink 2" xfId="28658" hidden="1"/>
    <cellStyle name="Followed Hyperlink 2" xfId="28659" hidden="1"/>
    <cellStyle name="Followed Hyperlink 2" xfId="28660" hidden="1"/>
    <cellStyle name="Followed Hyperlink 2" xfId="28661" hidden="1"/>
    <cellStyle name="Followed Hyperlink 2" xfId="28662" hidden="1"/>
    <cellStyle name="Followed Hyperlink 2" xfId="28663" hidden="1"/>
    <cellStyle name="Followed Hyperlink 2" xfId="28664" hidden="1"/>
    <cellStyle name="Followed Hyperlink 2" xfId="28665" hidden="1"/>
    <cellStyle name="Followed Hyperlink 2" xfId="28666" hidden="1"/>
    <cellStyle name="Followed Hyperlink 2" xfId="28667" hidden="1"/>
    <cellStyle name="Followed Hyperlink 2" xfId="28668" hidden="1"/>
    <cellStyle name="Followed Hyperlink 2" xfId="28669" hidden="1"/>
    <cellStyle name="Followed Hyperlink 2" xfId="28670" hidden="1"/>
    <cellStyle name="Followed Hyperlink 2" xfId="28671" hidden="1"/>
    <cellStyle name="Followed Hyperlink 2" xfId="28672" hidden="1"/>
    <cellStyle name="Followed Hyperlink 2" xfId="28673" hidden="1"/>
    <cellStyle name="Followed Hyperlink 2" xfId="28674" hidden="1"/>
    <cellStyle name="Followed Hyperlink 2" xfId="28675" hidden="1"/>
    <cellStyle name="Followed Hyperlink 2" xfId="28676" hidden="1"/>
    <cellStyle name="Followed Hyperlink 2" xfId="28677" hidden="1"/>
    <cellStyle name="Followed Hyperlink 2" xfId="28678" hidden="1"/>
    <cellStyle name="Followed Hyperlink 2" xfId="28679" hidden="1"/>
    <cellStyle name="Followed Hyperlink 2" xfId="28680" hidden="1"/>
    <cellStyle name="Followed Hyperlink 2" xfId="28681" hidden="1"/>
    <cellStyle name="Followed Hyperlink 2" xfId="28682" hidden="1"/>
    <cellStyle name="Followed Hyperlink 2" xfId="28683" hidden="1"/>
    <cellStyle name="Followed Hyperlink 2" xfId="28684" hidden="1"/>
    <cellStyle name="Followed Hyperlink 2" xfId="28685" hidden="1"/>
    <cellStyle name="Followed Hyperlink 2" xfId="28686" hidden="1"/>
    <cellStyle name="Followed Hyperlink 2" xfId="28687" hidden="1"/>
    <cellStyle name="Followed Hyperlink 2" xfId="28688" hidden="1"/>
    <cellStyle name="Followed Hyperlink 2" xfId="28689" hidden="1"/>
    <cellStyle name="Followed Hyperlink 2" xfId="28690" hidden="1"/>
    <cellStyle name="Followed Hyperlink 2" xfId="28691" hidden="1"/>
    <cellStyle name="Followed Hyperlink 2" xfId="28692" hidden="1"/>
    <cellStyle name="Followed Hyperlink 2" xfId="28693" hidden="1"/>
    <cellStyle name="Followed Hyperlink 2" xfId="28694" hidden="1"/>
    <cellStyle name="Followed Hyperlink 2" xfId="28695" hidden="1"/>
    <cellStyle name="Followed Hyperlink 2" xfId="29349" hidden="1"/>
    <cellStyle name="Followed Hyperlink 2" xfId="29348" hidden="1"/>
    <cellStyle name="Followed Hyperlink 2" xfId="29347" hidden="1"/>
    <cellStyle name="Followed Hyperlink 2" xfId="29346" hidden="1"/>
    <cellStyle name="Followed Hyperlink 2" xfId="29350" hidden="1"/>
    <cellStyle name="Followed Hyperlink 2" xfId="29355" hidden="1"/>
    <cellStyle name="Followed Hyperlink 2" xfId="29354" hidden="1"/>
    <cellStyle name="Followed Hyperlink 2" xfId="29352" hidden="1"/>
    <cellStyle name="Followed Hyperlink 2" xfId="29351" hidden="1"/>
    <cellStyle name="Followed Hyperlink 2" xfId="29374" hidden="1"/>
    <cellStyle name="Followed Hyperlink 2" xfId="29370" hidden="1"/>
    <cellStyle name="Followed Hyperlink 2" xfId="29366" hidden="1"/>
    <cellStyle name="Followed Hyperlink 2" xfId="29362" hidden="1"/>
    <cellStyle name="Followed Hyperlink 2" xfId="29358" hidden="1"/>
    <cellStyle name="Followed Hyperlink 2" xfId="29272" hidden="1"/>
    <cellStyle name="Followed Hyperlink 2" xfId="29377" hidden="1"/>
    <cellStyle name="Followed Hyperlink 2" xfId="29373" hidden="1"/>
    <cellStyle name="Followed Hyperlink 2" xfId="29369" hidden="1"/>
    <cellStyle name="Followed Hyperlink 2" xfId="29365" hidden="1"/>
    <cellStyle name="Followed Hyperlink 2" xfId="29361" hidden="1"/>
    <cellStyle name="Followed Hyperlink 2" xfId="29357" hidden="1"/>
    <cellStyle name="Followed Hyperlink 2" xfId="29376" hidden="1"/>
    <cellStyle name="Followed Hyperlink 2" xfId="29372" hidden="1"/>
    <cellStyle name="Followed Hyperlink 2" xfId="29368" hidden="1"/>
    <cellStyle name="Followed Hyperlink 2" xfId="29364" hidden="1"/>
    <cellStyle name="Followed Hyperlink 2" xfId="29360" hidden="1"/>
    <cellStyle name="Followed Hyperlink 2" xfId="29375" hidden="1"/>
    <cellStyle name="Followed Hyperlink 2" xfId="29371" hidden="1"/>
    <cellStyle name="Followed Hyperlink 2" xfId="29367" hidden="1"/>
    <cellStyle name="Followed Hyperlink 2" xfId="29363" hidden="1"/>
    <cellStyle name="Followed Hyperlink 2" xfId="29359" hidden="1"/>
    <cellStyle name="Followed Hyperlink 2" xfId="29356" hidden="1"/>
    <cellStyle name="Followed Hyperlink 2" xfId="29378" hidden="1"/>
    <cellStyle name="Followed Hyperlink 2" xfId="29379" hidden="1"/>
    <cellStyle name="Followed Hyperlink 2" xfId="29380" hidden="1"/>
    <cellStyle name="Followed Hyperlink 2" xfId="29381" hidden="1"/>
    <cellStyle name="Followed Hyperlink 2" xfId="29382" hidden="1"/>
    <cellStyle name="Followed Hyperlink 2" xfId="29383" hidden="1"/>
    <cellStyle name="Followed Hyperlink 2" xfId="29384" hidden="1"/>
    <cellStyle name="Followed Hyperlink 2" xfId="29385" hidden="1"/>
    <cellStyle name="Followed Hyperlink 2" xfId="29386" hidden="1"/>
    <cellStyle name="Followed Hyperlink 2" xfId="29387" hidden="1"/>
    <cellStyle name="Followed Hyperlink 2" xfId="29388" hidden="1"/>
    <cellStyle name="Followed Hyperlink 2" xfId="29389" hidden="1"/>
    <cellStyle name="Followed Hyperlink 2" xfId="29390" hidden="1"/>
    <cellStyle name="Followed Hyperlink 2" xfId="29391" hidden="1"/>
    <cellStyle name="Followed Hyperlink 2" xfId="29392" hidden="1"/>
    <cellStyle name="Followed Hyperlink 2" xfId="29393" hidden="1"/>
    <cellStyle name="Followed Hyperlink 2" xfId="29394" hidden="1"/>
    <cellStyle name="Followed Hyperlink 2" xfId="29395" hidden="1"/>
    <cellStyle name="Followed Hyperlink 2" xfId="29396" hidden="1"/>
    <cellStyle name="Followed Hyperlink 2" xfId="29397" hidden="1"/>
    <cellStyle name="Followed Hyperlink 2" xfId="29398" hidden="1"/>
    <cellStyle name="Followed Hyperlink 2" xfId="29399" hidden="1"/>
    <cellStyle name="Followed Hyperlink 2" xfId="29400" hidden="1"/>
    <cellStyle name="Followed Hyperlink 2" xfId="29401" hidden="1"/>
    <cellStyle name="Followed Hyperlink 2" xfId="29402" hidden="1"/>
    <cellStyle name="Followed Hyperlink 2" xfId="29403" hidden="1"/>
    <cellStyle name="Followed Hyperlink 2" xfId="29405" hidden="1"/>
    <cellStyle name="Followed Hyperlink 2" xfId="29406" hidden="1"/>
    <cellStyle name="Followed Hyperlink 2" xfId="29407" hidden="1"/>
    <cellStyle name="Followed Hyperlink 2" xfId="29408" hidden="1"/>
    <cellStyle name="Followed Hyperlink 2" xfId="29409" hidden="1"/>
    <cellStyle name="Followed Hyperlink 2" xfId="29410" hidden="1"/>
    <cellStyle name="Followed Hyperlink 2" xfId="29411" hidden="1"/>
    <cellStyle name="Followed Hyperlink 2" xfId="29412" hidden="1"/>
    <cellStyle name="Followed Hyperlink 2" xfId="29413" hidden="1"/>
    <cellStyle name="Followed Hyperlink 2" xfId="29414" hidden="1"/>
    <cellStyle name="Followed Hyperlink 2" xfId="29415" hidden="1"/>
    <cellStyle name="Followed Hyperlink 2" xfId="29416" hidden="1"/>
    <cellStyle name="Followed Hyperlink 2" xfId="29417" hidden="1"/>
    <cellStyle name="Followed Hyperlink 2" xfId="29418" hidden="1"/>
    <cellStyle name="Followed Hyperlink 2" xfId="29453" hidden="1"/>
    <cellStyle name="Followed Hyperlink 2" xfId="29454" hidden="1"/>
    <cellStyle name="Followed Hyperlink 2" xfId="29455" hidden="1"/>
    <cellStyle name="Followed Hyperlink 2" xfId="29456" hidden="1"/>
    <cellStyle name="Followed Hyperlink 2" xfId="29452" hidden="1"/>
    <cellStyle name="Followed Hyperlink 2" xfId="29353" hidden="1"/>
    <cellStyle name="Followed Hyperlink 2" xfId="29427" hidden="1"/>
    <cellStyle name="Followed Hyperlink 2" xfId="29425" hidden="1"/>
    <cellStyle name="Followed Hyperlink 2" xfId="29404" hidden="1"/>
    <cellStyle name="Followed Hyperlink 2" xfId="29422" hidden="1"/>
    <cellStyle name="Followed Hyperlink 2" xfId="29421" hidden="1"/>
    <cellStyle name="Followed Hyperlink 2" xfId="29420" hidden="1"/>
    <cellStyle name="Followed Hyperlink 2" xfId="29419" hidden="1"/>
    <cellStyle name="Followed Hyperlink 2" xfId="29423" hidden="1"/>
    <cellStyle name="Followed Hyperlink 2" xfId="29429" hidden="1"/>
    <cellStyle name="Followed Hyperlink 2" xfId="29428" hidden="1"/>
    <cellStyle name="Followed Hyperlink 2" xfId="29426" hidden="1"/>
    <cellStyle name="Followed Hyperlink 2" xfId="29424" hidden="1"/>
    <cellStyle name="Followed Hyperlink 2" xfId="29448" hidden="1"/>
    <cellStyle name="Followed Hyperlink 2" xfId="29444" hidden="1"/>
    <cellStyle name="Followed Hyperlink 2" xfId="29440" hidden="1"/>
    <cellStyle name="Followed Hyperlink 2" xfId="29436" hidden="1"/>
    <cellStyle name="Followed Hyperlink 2" xfId="29432" hidden="1"/>
    <cellStyle name="Followed Hyperlink 2" xfId="29273" hidden="1"/>
    <cellStyle name="Followed Hyperlink 2" xfId="29451" hidden="1"/>
    <cellStyle name="Followed Hyperlink 2" xfId="29447" hidden="1"/>
    <cellStyle name="Followed Hyperlink 2" xfId="29443" hidden="1"/>
    <cellStyle name="Followed Hyperlink 2" xfId="29439" hidden="1"/>
    <cellStyle name="Followed Hyperlink 2" xfId="29435" hidden="1"/>
    <cellStyle name="Followed Hyperlink 2" xfId="29431" hidden="1"/>
    <cellStyle name="Followed Hyperlink 2" xfId="29450" hidden="1"/>
    <cellStyle name="Followed Hyperlink 2" xfId="29446" hidden="1"/>
    <cellStyle name="Followed Hyperlink 2" xfId="29442" hidden="1"/>
    <cellStyle name="Followed Hyperlink 2" xfId="29438" hidden="1"/>
    <cellStyle name="Followed Hyperlink 2" xfId="29434" hidden="1"/>
    <cellStyle name="Followed Hyperlink 2" xfId="29449" hidden="1"/>
    <cellStyle name="Followed Hyperlink 2" xfId="29445" hidden="1"/>
    <cellStyle name="Followed Hyperlink 2" xfId="29441" hidden="1"/>
    <cellStyle name="Followed Hyperlink 2" xfId="29437" hidden="1"/>
    <cellStyle name="Followed Hyperlink 2" xfId="29433" hidden="1"/>
    <cellStyle name="Followed Hyperlink 2" xfId="29430" hidden="1"/>
    <cellStyle name="Followed Hyperlink 2" xfId="29457" hidden="1"/>
    <cellStyle name="Followed Hyperlink 2" xfId="29458" hidden="1"/>
    <cellStyle name="Followed Hyperlink 2" xfId="29459" hidden="1"/>
    <cellStyle name="Followed Hyperlink 2" xfId="29460" hidden="1"/>
    <cellStyle name="Followed Hyperlink 2" xfId="29461" hidden="1"/>
    <cellStyle name="Followed Hyperlink 2" xfId="29462" hidden="1"/>
    <cellStyle name="Followed Hyperlink 2" xfId="29463" hidden="1"/>
    <cellStyle name="Followed Hyperlink 2" xfId="29464" hidden="1"/>
    <cellStyle name="Followed Hyperlink 2" xfId="29465" hidden="1"/>
    <cellStyle name="Followed Hyperlink 2" xfId="29466" hidden="1"/>
    <cellStyle name="Followed Hyperlink 2" xfId="29467" hidden="1"/>
    <cellStyle name="Followed Hyperlink 2" xfId="29468" hidden="1"/>
    <cellStyle name="Followed Hyperlink 2" xfId="29469" hidden="1"/>
    <cellStyle name="Followed Hyperlink 2" xfId="29470" hidden="1"/>
    <cellStyle name="Followed Hyperlink 2" xfId="29471" hidden="1"/>
    <cellStyle name="Followed Hyperlink 2" xfId="29472" hidden="1"/>
    <cellStyle name="Followed Hyperlink 2" xfId="29473" hidden="1"/>
    <cellStyle name="Followed Hyperlink 2" xfId="29474" hidden="1"/>
    <cellStyle name="Followed Hyperlink 2" xfId="29475" hidden="1"/>
    <cellStyle name="Followed Hyperlink 2" xfId="29476" hidden="1"/>
    <cellStyle name="Followed Hyperlink 2" xfId="29477" hidden="1"/>
    <cellStyle name="Followed Hyperlink 2" xfId="29478" hidden="1"/>
    <cellStyle name="Followed Hyperlink 2" xfId="29479" hidden="1"/>
    <cellStyle name="Followed Hyperlink 2" xfId="29480" hidden="1"/>
    <cellStyle name="Followed Hyperlink 2" xfId="29481" hidden="1"/>
    <cellStyle name="Followed Hyperlink 2" xfId="29482" hidden="1"/>
    <cellStyle name="Followed Hyperlink 2" xfId="29483" hidden="1"/>
    <cellStyle name="Followed Hyperlink 2" xfId="29484" hidden="1"/>
    <cellStyle name="Followed Hyperlink 2" xfId="29485" hidden="1"/>
    <cellStyle name="Followed Hyperlink 2" xfId="29486" hidden="1"/>
    <cellStyle name="Followed Hyperlink 2" xfId="29487" hidden="1"/>
    <cellStyle name="Followed Hyperlink 2" xfId="29488" hidden="1"/>
    <cellStyle name="Followed Hyperlink 2" xfId="29489" hidden="1"/>
    <cellStyle name="Followed Hyperlink 2" xfId="29490" hidden="1"/>
    <cellStyle name="Followed Hyperlink 2" xfId="29491" hidden="1"/>
    <cellStyle name="Followed Hyperlink 2" xfId="29492" hidden="1"/>
    <cellStyle name="Followed Hyperlink 2" xfId="29493" hidden="1"/>
    <cellStyle name="Followed Hyperlink 2" xfId="29494" hidden="1"/>
    <cellStyle name="Followed Hyperlink 2" xfId="29495" hidden="1"/>
    <cellStyle name="Followed Hyperlink 2" xfId="29496" hidden="1"/>
    <cellStyle name="Followed Hyperlink 2" xfId="29497" hidden="1"/>
    <cellStyle name="Followed Hyperlink 2" xfId="29498" hidden="1"/>
    <cellStyle name="Followed Hyperlink 2" xfId="29499" hidden="1"/>
    <cellStyle name="Followed Hyperlink 2" xfId="29500" hidden="1"/>
    <cellStyle name="Followed Hyperlink 2" xfId="29501" hidden="1"/>
    <cellStyle name="Followed Hyperlink 2" xfId="29569" hidden="1"/>
    <cellStyle name="Followed Hyperlink 2" xfId="29725" hidden="1"/>
    <cellStyle name="Followed Hyperlink 2" xfId="29794" hidden="1"/>
    <cellStyle name="Followed Hyperlink 2" xfId="29842" hidden="1"/>
    <cellStyle name="Followed Hyperlink 2" xfId="29888" hidden="1"/>
    <cellStyle name="Followed Hyperlink 2" xfId="29931" hidden="1"/>
    <cellStyle name="Followed Hyperlink 2" xfId="29969" hidden="1"/>
    <cellStyle name="Followed Hyperlink 2" xfId="30009" hidden="1"/>
    <cellStyle name="Followed Hyperlink 2" xfId="30048" hidden="1"/>
    <cellStyle name="Followed Hyperlink 2" xfId="29807" hidden="1"/>
    <cellStyle name="Followed Hyperlink 2" xfId="29821" hidden="1"/>
    <cellStyle name="Followed Hyperlink 2" xfId="30129" hidden="1"/>
    <cellStyle name="Followed Hyperlink 2" xfId="30841" hidden="1"/>
    <cellStyle name="Followed Hyperlink 2" xfId="30840" hidden="1"/>
    <cellStyle name="Followed Hyperlink 2" xfId="30839" hidden="1"/>
    <cellStyle name="Followed Hyperlink 2" xfId="30838" hidden="1"/>
    <cellStyle name="Followed Hyperlink 2" xfId="30842" hidden="1"/>
    <cellStyle name="Followed Hyperlink 2" xfId="30847" hidden="1"/>
    <cellStyle name="Followed Hyperlink 2" xfId="30846" hidden="1"/>
    <cellStyle name="Followed Hyperlink 2" xfId="30844" hidden="1"/>
    <cellStyle name="Followed Hyperlink 2" xfId="30843" hidden="1"/>
    <cellStyle name="Followed Hyperlink 2" xfId="30866" hidden="1"/>
    <cellStyle name="Followed Hyperlink 2" xfId="30862" hidden="1"/>
    <cellStyle name="Followed Hyperlink 2" xfId="30858" hidden="1"/>
    <cellStyle name="Followed Hyperlink 2" xfId="30854" hidden="1"/>
    <cellStyle name="Followed Hyperlink 2" xfId="30850" hidden="1"/>
    <cellStyle name="Followed Hyperlink 2" xfId="30764" hidden="1"/>
    <cellStyle name="Followed Hyperlink 2" xfId="30869" hidden="1"/>
    <cellStyle name="Followed Hyperlink 2" xfId="30865" hidden="1"/>
    <cellStyle name="Followed Hyperlink 2" xfId="30861" hidden="1"/>
    <cellStyle name="Followed Hyperlink 2" xfId="30857" hidden="1"/>
    <cellStyle name="Followed Hyperlink 2" xfId="30853" hidden="1"/>
    <cellStyle name="Followed Hyperlink 2" xfId="30849" hidden="1"/>
    <cellStyle name="Followed Hyperlink 2" xfId="30868" hidden="1"/>
    <cellStyle name="Followed Hyperlink 2" xfId="30864" hidden="1"/>
    <cellStyle name="Followed Hyperlink 2" xfId="30860" hidden="1"/>
    <cellStyle name="Followed Hyperlink 2" xfId="30856" hidden="1"/>
    <cellStyle name="Followed Hyperlink 2" xfId="30852" hidden="1"/>
    <cellStyle name="Followed Hyperlink 2" xfId="30867" hidden="1"/>
    <cellStyle name="Followed Hyperlink 2" xfId="30863" hidden="1"/>
    <cellStyle name="Followed Hyperlink 2" xfId="30859" hidden="1"/>
    <cellStyle name="Followed Hyperlink 2" xfId="30855" hidden="1"/>
    <cellStyle name="Followed Hyperlink 2" xfId="30851" hidden="1"/>
    <cellStyle name="Followed Hyperlink 2" xfId="30848" hidden="1"/>
    <cellStyle name="Followed Hyperlink 2" xfId="30870" hidden="1"/>
    <cellStyle name="Followed Hyperlink 2" xfId="30871" hidden="1"/>
    <cellStyle name="Followed Hyperlink 2" xfId="30872" hidden="1"/>
    <cellStyle name="Followed Hyperlink 2" xfId="30873" hidden="1"/>
    <cellStyle name="Followed Hyperlink 2" xfId="30874" hidden="1"/>
    <cellStyle name="Followed Hyperlink 2" xfId="30875" hidden="1"/>
    <cellStyle name="Followed Hyperlink 2" xfId="30876" hidden="1"/>
    <cellStyle name="Followed Hyperlink 2" xfId="30877" hidden="1"/>
    <cellStyle name="Followed Hyperlink 2" xfId="30878" hidden="1"/>
    <cellStyle name="Followed Hyperlink 2" xfId="30879" hidden="1"/>
    <cellStyle name="Followed Hyperlink 2" xfId="30880" hidden="1"/>
    <cellStyle name="Followed Hyperlink 2" xfId="30881" hidden="1"/>
    <cellStyle name="Followed Hyperlink 2" xfId="30882" hidden="1"/>
    <cellStyle name="Followed Hyperlink 2" xfId="30883" hidden="1"/>
    <cellStyle name="Followed Hyperlink 2" xfId="30884" hidden="1"/>
    <cellStyle name="Followed Hyperlink 2" xfId="30885" hidden="1"/>
    <cellStyle name="Followed Hyperlink 2" xfId="30886" hidden="1"/>
    <cellStyle name="Followed Hyperlink 2" xfId="30887" hidden="1"/>
    <cellStyle name="Followed Hyperlink 2" xfId="30888" hidden="1"/>
    <cellStyle name="Followed Hyperlink 2" xfId="30889" hidden="1"/>
    <cellStyle name="Followed Hyperlink 2" xfId="30890" hidden="1"/>
    <cellStyle name="Followed Hyperlink 2" xfId="30891" hidden="1"/>
    <cellStyle name="Followed Hyperlink 2" xfId="30892" hidden="1"/>
    <cellStyle name="Followed Hyperlink 2" xfId="30893" hidden="1"/>
    <cellStyle name="Followed Hyperlink 2" xfId="30894" hidden="1"/>
    <cellStyle name="Followed Hyperlink 2" xfId="30895" hidden="1"/>
    <cellStyle name="Followed Hyperlink 2" xfId="30897" hidden="1"/>
    <cellStyle name="Followed Hyperlink 2" xfId="30898" hidden="1"/>
    <cellStyle name="Followed Hyperlink 2" xfId="30899" hidden="1"/>
    <cellStyle name="Followed Hyperlink 2" xfId="30900" hidden="1"/>
    <cellStyle name="Followed Hyperlink 2" xfId="30901" hidden="1"/>
    <cellStyle name="Followed Hyperlink 2" xfId="30902" hidden="1"/>
    <cellStyle name="Followed Hyperlink 2" xfId="30903" hidden="1"/>
    <cellStyle name="Followed Hyperlink 2" xfId="30904" hidden="1"/>
    <cellStyle name="Followed Hyperlink 2" xfId="30905" hidden="1"/>
    <cellStyle name="Followed Hyperlink 2" xfId="30906" hidden="1"/>
    <cellStyle name="Followed Hyperlink 2" xfId="30907" hidden="1"/>
    <cellStyle name="Followed Hyperlink 2" xfId="30908" hidden="1"/>
    <cellStyle name="Followed Hyperlink 2" xfId="30909" hidden="1"/>
    <cellStyle name="Followed Hyperlink 2" xfId="30910" hidden="1"/>
    <cellStyle name="Followed Hyperlink 2" xfId="30945" hidden="1"/>
    <cellStyle name="Followed Hyperlink 2" xfId="30946" hidden="1"/>
    <cellStyle name="Followed Hyperlink 2" xfId="30947" hidden="1"/>
    <cellStyle name="Followed Hyperlink 2" xfId="30948" hidden="1"/>
    <cellStyle name="Followed Hyperlink 2" xfId="30944" hidden="1"/>
    <cellStyle name="Followed Hyperlink 2" xfId="30845" hidden="1"/>
    <cellStyle name="Followed Hyperlink 2" xfId="30919" hidden="1"/>
    <cellStyle name="Followed Hyperlink 2" xfId="30917" hidden="1"/>
    <cellStyle name="Followed Hyperlink 2" xfId="30896" hidden="1"/>
    <cellStyle name="Followed Hyperlink 2" xfId="30914" hidden="1"/>
    <cellStyle name="Followed Hyperlink 2" xfId="30913" hidden="1"/>
    <cellStyle name="Followed Hyperlink 2" xfId="30912" hidden="1"/>
    <cellStyle name="Followed Hyperlink 2" xfId="30911" hidden="1"/>
    <cellStyle name="Followed Hyperlink 2" xfId="30915" hidden="1"/>
    <cellStyle name="Followed Hyperlink 2" xfId="30921" hidden="1"/>
    <cellStyle name="Followed Hyperlink 2" xfId="30920" hidden="1"/>
    <cellStyle name="Followed Hyperlink 2" xfId="30918" hidden="1"/>
    <cellStyle name="Followed Hyperlink 2" xfId="30916" hidden="1"/>
    <cellStyle name="Followed Hyperlink 2" xfId="30940" hidden="1"/>
    <cellStyle name="Followed Hyperlink 2" xfId="30936" hidden="1"/>
    <cellStyle name="Followed Hyperlink 2" xfId="30932" hidden="1"/>
    <cellStyle name="Followed Hyperlink 2" xfId="30928" hidden="1"/>
    <cellStyle name="Followed Hyperlink 2" xfId="30924" hidden="1"/>
    <cellStyle name="Followed Hyperlink 2" xfId="30765" hidden="1"/>
    <cellStyle name="Followed Hyperlink 2" xfId="30943" hidden="1"/>
    <cellStyle name="Followed Hyperlink 2" xfId="30939" hidden="1"/>
    <cellStyle name="Followed Hyperlink 2" xfId="30935" hidden="1"/>
    <cellStyle name="Followed Hyperlink 2" xfId="30931" hidden="1"/>
    <cellStyle name="Followed Hyperlink 2" xfId="30927" hidden="1"/>
    <cellStyle name="Followed Hyperlink 2" xfId="30923" hidden="1"/>
    <cellStyle name="Followed Hyperlink 2" xfId="30942" hidden="1"/>
    <cellStyle name="Followed Hyperlink 2" xfId="30938" hidden="1"/>
    <cellStyle name="Followed Hyperlink 2" xfId="30934" hidden="1"/>
    <cellStyle name="Followed Hyperlink 2" xfId="30930" hidden="1"/>
    <cellStyle name="Followed Hyperlink 2" xfId="30926" hidden="1"/>
    <cellStyle name="Followed Hyperlink 2" xfId="30941" hidden="1"/>
    <cellStyle name="Followed Hyperlink 2" xfId="30937" hidden="1"/>
    <cellStyle name="Followed Hyperlink 2" xfId="30933" hidden="1"/>
    <cellStyle name="Followed Hyperlink 2" xfId="30929" hidden="1"/>
    <cellStyle name="Followed Hyperlink 2" xfId="30925" hidden="1"/>
    <cellStyle name="Followed Hyperlink 2" xfId="30922" hidden="1"/>
    <cellStyle name="Followed Hyperlink 2" xfId="30949" hidden="1"/>
    <cellStyle name="Followed Hyperlink 2" xfId="30950" hidden="1"/>
    <cellStyle name="Followed Hyperlink 2" xfId="30951" hidden="1"/>
    <cellStyle name="Followed Hyperlink 2" xfId="30952" hidden="1"/>
    <cellStyle name="Followed Hyperlink 2" xfId="30953" hidden="1"/>
    <cellStyle name="Followed Hyperlink 2" xfId="30954" hidden="1"/>
    <cellStyle name="Followed Hyperlink 2" xfId="30955" hidden="1"/>
    <cellStyle name="Followed Hyperlink 2" xfId="30956" hidden="1"/>
    <cellStyle name="Followed Hyperlink 2" xfId="30957" hidden="1"/>
    <cellStyle name="Followed Hyperlink 2" xfId="30958" hidden="1"/>
    <cellStyle name="Followed Hyperlink 2" xfId="30959" hidden="1"/>
    <cellStyle name="Followed Hyperlink 2" xfId="30960" hidden="1"/>
    <cellStyle name="Followed Hyperlink 2" xfId="30961" hidden="1"/>
    <cellStyle name="Followed Hyperlink 2" xfId="30962" hidden="1"/>
    <cellStyle name="Followed Hyperlink 2" xfId="30963" hidden="1"/>
    <cellStyle name="Followed Hyperlink 2" xfId="30964" hidden="1"/>
    <cellStyle name="Followed Hyperlink 2" xfId="30965" hidden="1"/>
    <cellStyle name="Followed Hyperlink 2" xfId="30966" hidden="1"/>
    <cellStyle name="Followed Hyperlink 2" xfId="30967" hidden="1"/>
    <cellStyle name="Followed Hyperlink 2" xfId="30968" hidden="1"/>
    <cellStyle name="Followed Hyperlink 2" xfId="30969" hidden="1"/>
    <cellStyle name="Followed Hyperlink 2" xfId="30970" hidden="1"/>
    <cellStyle name="Followed Hyperlink 2" xfId="30971" hidden="1"/>
    <cellStyle name="Followed Hyperlink 2" xfId="30972" hidden="1"/>
    <cellStyle name="Followed Hyperlink 2" xfId="30973" hidden="1"/>
    <cellStyle name="Followed Hyperlink 2" xfId="30974" hidden="1"/>
    <cellStyle name="Followed Hyperlink 2" xfId="30975" hidden="1"/>
    <cellStyle name="Followed Hyperlink 2" xfId="30976" hidden="1"/>
    <cellStyle name="Followed Hyperlink 2" xfId="30977" hidden="1"/>
    <cellStyle name="Followed Hyperlink 2" xfId="30978" hidden="1"/>
    <cellStyle name="Followed Hyperlink 2" xfId="30979" hidden="1"/>
    <cellStyle name="Followed Hyperlink 2" xfId="30980" hidden="1"/>
    <cellStyle name="Followed Hyperlink 2" xfId="30981" hidden="1"/>
    <cellStyle name="Followed Hyperlink 2" xfId="30982" hidden="1"/>
    <cellStyle name="Followed Hyperlink 2" xfId="30983" hidden="1"/>
    <cellStyle name="Followed Hyperlink 2" xfId="30984" hidden="1"/>
    <cellStyle name="Followed Hyperlink 2" xfId="30985" hidden="1"/>
    <cellStyle name="Followed Hyperlink 2" xfId="30986" hidden="1"/>
    <cellStyle name="Followed Hyperlink 2" xfId="30987" hidden="1"/>
    <cellStyle name="Followed Hyperlink 2" xfId="30988" hidden="1"/>
    <cellStyle name="Followed Hyperlink 2" xfId="30989" hidden="1"/>
    <cellStyle name="Followed Hyperlink 2" xfId="30990" hidden="1"/>
    <cellStyle name="Followed Hyperlink 2" xfId="30991" hidden="1"/>
    <cellStyle name="Followed Hyperlink 2" xfId="30992" hidden="1"/>
    <cellStyle name="Followed Hyperlink 2" xfId="30993" hidden="1"/>
    <cellStyle name="Followed Hyperlink 2" xfId="32728" hidden="1"/>
    <cellStyle name="Followed Hyperlink 2" xfId="32727" hidden="1"/>
    <cellStyle name="Followed Hyperlink 2" xfId="32726" hidden="1"/>
    <cellStyle name="Followed Hyperlink 2" xfId="32725" hidden="1"/>
    <cellStyle name="Followed Hyperlink 2" xfId="32729" hidden="1"/>
    <cellStyle name="Followed Hyperlink 2" xfId="32734" hidden="1"/>
    <cellStyle name="Followed Hyperlink 2" xfId="32733" hidden="1"/>
    <cellStyle name="Followed Hyperlink 2" xfId="32731" hidden="1"/>
    <cellStyle name="Followed Hyperlink 2" xfId="32730" hidden="1"/>
    <cellStyle name="Followed Hyperlink 2" xfId="32753" hidden="1"/>
    <cellStyle name="Followed Hyperlink 2" xfId="32749" hidden="1"/>
    <cellStyle name="Followed Hyperlink 2" xfId="32745" hidden="1"/>
    <cellStyle name="Followed Hyperlink 2" xfId="32741" hidden="1"/>
    <cellStyle name="Followed Hyperlink 2" xfId="32737" hidden="1"/>
    <cellStyle name="Followed Hyperlink 2" xfId="32651" hidden="1"/>
    <cellStyle name="Followed Hyperlink 2" xfId="32756" hidden="1"/>
    <cellStyle name="Followed Hyperlink 2" xfId="32752" hidden="1"/>
    <cellStyle name="Followed Hyperlink 2" xfId="32748" hidden="1"/>
    <cellStyle name="Followed Hyperlink 2" xfId="32744" hidden="1"/>
    <cellStyle name="Followed Hyperlink 2" xfId="32740" hidden="1"/>
    <cellStyle name="Followed Hyperlink 2" xfId="32736" hidden="1"/>
    <cellStyle name="Followed Hyperlink 2" xfId="32755" hidden="1"/>
    <cellStyle name="Followed Hyperlink 2" xfId="32751" hidden="1"/>
    <cellStyle name="Followed Hyperlink 2" xfId="32747" hidden="1"/>
    <cellStyle name="Followed Hyperlink 2" xfId="32743" hidden="1"/>
    <cellStyle name="Followed Hyperlink 2" xfId="32739" hidden="1"/>
    <cellStyle name="Followed Hyperlink 2" xfId="32754" hidden="1"/>
    <cellStyle name="Followed Hyperlink 2" xfId="32750" hidden="1"/>
    <cellStyle name="Followed Hyperlink 2" xfId="32746" hidden="1"/>
    <cellStyle name="Followed Hyperlink 2" xfId="32742" hidden="1"/>
    <cellStyle name="Followed Hyperlink 2" xfId="32738" hidden="1"/>
    <cellStyle name="Followed Hyperlink 2" xfId="32735" hidden="1"/>
    <cellStyle name="Followed Hyperlink 2" xfId="32757" hidden="1"/>
    <cellStyle name="Followed Hyperlink 2" xfId="32758" hidden="1"/>
    <cellStyle name="Followed Hyperlink 2" xfId="32759" hidden="1"/>
    <cellStyle name="Followed Hyperlink 2" xfId="32760" hidden="1"/>
    <cellStyle name="Followed Hyperlink 2" xfId="32761" hidden="1"/>
    <cellStyle name="Followed Hyperlink 2" xfId="32762" hidden="1"/>
    <cellStyle name="Followed Hyperlink 2" xfId="32763" hidden="1"/>
    <cellStyle name="Followed Hyperlink 2" xfId="32764" hidden="1"/>
    <cellStyle name="Followed Hyperlink 2" xfId="32765" hidden="1"/>
    <cellStyle name="Followed Hyperlink 2" xfId="32766" hidden="1"/>
    <cellStyle name="Followed Hyperlink 2" xfId="32767" hidden="1"/>
    <cellStyle name="Followed Hyperlink 2" xfId="32768" hidden="1"/>
    <cellStyle name="Followed Hyperlink 2" xfId="32769" hidden="1"/>
    <cellStyle name="Followed Hyperlink 2" xfId="32770" hidden="1"/>
    <cellStyle name="Followed Hyperlink 2" xfId="32771" hidden="1"/>
    <cellStyle name="Followed Hyperlink 2" xfId="32772" hidden="1"/>
    <cellStyle name="Followed Hyperlink 2" xfId="32773" hidden="1"/>
    <cellStyle name="Followed Hyperlink 2" xfId="32774" hidden="1"/>
    <cellStyle name="Followed Hyperlink 2" xfId="32775" hidden="1"/>
    <cellStyle name="Followed Hyperlink 2" xfId="32776" hidden="1"/>
    <cellStyle name="Followed Hyperlink 2" xfId="32777" hidden="1"/>
    <cellStyle name="Followed Hyperlink 2" xfId="32778" hidden="1"/>
    <cellStyle name="Followed Hyperlink 2" xfId="32779" hidden="1"/>
    <cellStyle name="Followed Hyperlink 2" xfId="32780" hidden="1"/>
    <cellStyle name="Followed Hyperlink 2" xfId="32781" hidden="1"/>
    <cellStyle name="Followed Hyperlink 2" xfId="32782" hidden="1"/>
    <cellStyle name="Followed Hyperlink 2" xfId="32784" hidden="1"/>
    <cellStyle name="Followed Hyperlink 2" xfId="32785" hidden="1"/>
    <cellStyle name="Followed Hyperlink 2" xfId="32786" hidden="1"/>
    <cellStyle name="Followed Hyperlink 2" xfId="32787" hidden="1"/>
    <cellStyle name="Followed Hyperlink 2" xfId="32788" hidden="1"/>
    <cellStyle name="Followed Hyperlink 2" xfId="32789" hidden="1"/>
    <cellStyle name="Followed Hyperlink 2" xfId="32790" hidden="1"/>
    <cellStyle name="Followed Hyperlink 2" xfId="32791" hidden="1"/>
    <cellStyle name="Followed Hyperlink 2" xfId="32792" hidden="1"/>
    <cellStyle name="Followed Hyperlink 2" xfId="32793" hidden="1"/>
    <cellStyle name="Followed Hyperlink 2" xfId="32794" hidden="1"/>
    <cellStyle name="Followed Hyperlink 2" xfId="32795" hidden="1"/>
    <cellStyle name="Followed Hyperlink 2" xfId="32796" hidden="1"/>
    <cellStyle name="Followed Hyperlink 2" xfId="32797" hidden="1"/>
    <cellStyle name="Followed Hyperlink 2" xfId="32832" hidden="1"/>
    <cellStyle name="Followed Hyperlink 2" xfId="32833" hidden="1"/>
    <cellStyle name="Followed Hyperlink 2" xfId="32834" hidden="1"/>
    <cellStyle name="Followed Hyperlink 2" xfId="32835" hidden="1"/>
    <cellStyle name="Followed Hyperlink 2" xfId="32831" hidden="1"/>
    <cellStyle name="Followed Hyperlink 2" xfId="32732" hidden="1"/>
    <cellStyle name="Followed Hyperlink 2" xfId="32806" hidden="1"/>
    <cellStyle name="Followed Hyperlink 2" xfId="32804" hidden="1"/>
    <cellStyle name="Followed Hyperlink 2" xfId="32783" hidden="1"/>
    <cellStyle name="Followed Hyperlink 2" xfId="32801" hidden="1"/>
    <cellStyle name="Followed Hyperlink 2" xfId="32800" hidden="1"/>
    <cellStyle name="Followed Hyperlink 2" xfId="32799" hidden="1"/>
    <cellStyle name="Followed Hyperlink 2" xfId="32798" hidden="1"/>
    <cellStyle name="Followed Hyperlink 2" xfId="32802" hidden="1"/>
    <cellStyle name="Followed Hyperlink 2" xfId="32808" hidden="1"/>
    <cellStyle name="Followed Hyperlink 2" xfId="32807" hidden="1"/>
    <cellStyle name="Followed Hyperlink 2" xfId="32805" hidden="1"/>
    <cellStyle name="Followed Hyperlink 2" xfId="32803" hidden="1"/>
    <cellStyle name="Followed Hyperlink 2" xfId="32827" hidden="1"/>
    <cellStyle name="Followed Hyperlink 2" xfId="32823" hidden="1"/>
    <cellStyle name="Followed Hyperlink 2" xfId="32819" hidden="1"/>
    <cellStyle name="Followed Hyperlink 2" xfId="32815" hidden="1"/>
    <cellStyle name="Followed Hyperlink 2" xfId="32811" hidden="1"/>
    <cellStyle name="Followed Hyperlink 2" xfId="32652" hidden="1"/>
    <cellStyle name="Followed Hyperlink 2" xfId="32830" hidden="1"/>
    <cellStyle name="Followed Hyperlink 2" xfId="32826" hidden="1"/>
    <cellStyle name="Followed Hyperlink 2" xfId="32822" hidden="1"/>
    <cellStyle name="Followed Hyperlink 2" xfId="32818" hidden="1"/>
    <cellStyle name="Followed Hyperlink 2" xfId="32814" hidden="1"/>
    <cellStyle name="Followed Hyperlink 2" xfId="32810" hidden="1"/>
    <cellStyle name="Followed Hyperlink 2" xfId="32829" hidden="1"/>
    <cellStyle name="Followed Hyperlink 2" xfId="32825" hidden="1"/>
    <cellStyle name="Followed Hyperlink 2" xfId="32821" hidden="1"/>
    <cellStyle name="Followed Hyperlink 2" xfId="32817" hidden="1"/>
    <cellStyle name="Followed Hyperlink 2" xfId="32813" hidden="1"/>
    <cellStyle name="Followed Hyperlink 2" xfId="32828" hidden="1"/>
    <cellStyle name="Followed Hyperlink 2" xfId="32824" hidden="1"/>
    <cellStyle name="Followed Hyperlink 2" xfId="32820" hidden="1"/>
    <cellStyle name="Followed Hyperlink 2" xfId="32816" hidden="1"/>
    <cellStyle name="Followed Hyperlink 2" xfId="32812" hidden="1"/>
    <cellStyle name="Followed Hyperlink 2" xfId="32809" hidden="1"/>
    <cellStyle name="Followed Hyperlink 2" xfId="32836" hidden="1"/>
    <cellStyle name="Followed Hyperlink 2" xfId="32837" hidden="1"/>
    <cellStyle name="Followed Hyperlink 2" xfId="32838" hidden="1"/>
    <cellStyle name="Followed Hyperlink 2" xfId="32839" hidden="1"/>
    <cellStyle name="Followed Hyperlink 2" xfId="32840" hidden="1"/>
    <cellStyle name="Followed Hyperlink 2" xfId="32841" hidden="1"/>
    <cellStyle name="Followed Hyperlink 2" xfId="32842" hidden="1"/>
    <cellStyle name="Followed Hyperlink 2" xfId="32843" hidden="1"/>
    <cellStyle name="Followed Hyperlink 2" xfId="32844" hidden="1"/>
    <cellStyle name="Followed Hyperlink 2" xfId="32845" hidden="1"/>
    <cellStyle name="Followed Hyperlink 2" xfId="32846" hidden="1"/>
    <cellStyle name="Followed Hyperlink 2" xfId="32847" hidden="1"/>
    <cellStyle name="Followed Hyperlink 2" xfId="32848" hidden="1"/>
    <cellStyle name="Followed Hyperlink 2" xfId="32849" hidden="1"/>
    <cellStyle name="Followed Hyperlink 2" xfId="32850" hidden="1"/>
    <cellStyle name="Followed Hyperlink 2" xfId="32851" hidden="1"/>
    <cellStyle name="Followed Hyperlink 2" xfId="32852" hidden="1"/>
    <cellStyle name="Followed Hyperlink 2" xfId="32853" hidden="1"/>
    <cellStyle name="Followed Hyperlink 2" xfId="32854" hidden="1"/>
    <cellStyle name="Followed Hyperlink 2" xfId="32855" hidden="1"/>
    <cellStyle name="Followed Hyperlink 2" xfId="32856" hidden="1"/>
    <cellStyle name="Followed Hyperlink 2" xfId="32857" hidden="1"/>
    <cellStyle name="Followed Hyperlink 2" xfId="32858" hidden="1"/>
    <cellStyle name="Followed Hyperlink 2" xfId="32859" hidden="1"/>
    <cellStyle name="Followed Hyperlink 2" xfId="32860" hidden="1"/>
    <cellStyle name="Followed Hyperlink 2" xfId="32861" hidden="1"/>
    <cellStyle name="Followed Hyperlink 2" xfId="32862" hidden="1"/>
    <cellStyle name="Followed Hyperlink 2" xfId="32863" hidden="1"/>
    <cellStyle name="Followed Hyperlink 2" xfId="32864" hidden="1"/>
    <cellStyle name="Followed Hyperlink 2" xfId="32865" hidden="1"/>
    <cellStyle name="Followed Hyperlink 2" xfId="32866" hidden="1"/>
    <cellStyle name="Followed Hyperlink 2" xfId="32867" hidden="1"/>
    <cellStyle name="Followed Hyperlink 2" xfId="32868" hidden="1"/>
    <cellStyle name="Followed Hyperlink 2" xfId="32869" hidden="1"/>
    <cellStyle name="Followed Hyperlink 2" xfId="32870" hidden="1"/>
    <cellStyle name="Followed Hyperlink 2" xfId="32871" hidden="1"/>
    <cellStyle name="Followed Hyperlink 2" xfId="32872" hidden="1"/>
    <cellStyle name="Followed Hyperlink 2" xfId="32873" hidden="1"/>
    <cellStyle name="Followed Hyperlink 2" xfId="32874" hidden="1"/>
    <cellStyle name="Followed Hyperlink 2" xfId="32875" hidden="1"/>
    <cellStyle name="Followed Hyperlink 2" xfId="32876" hidden="1"/>
    <cellStyle name="Followed Hyperlink 2" xfId="32877" hidden="1"/>
    <cellStyle name="Followed Hyperlink 2" xfId="32878" hidden="1"/>
    <cellStyle name="Followed Hyperlink 2" xfId="32879" hidden="1"/>
    <cellStyle name="Followed Hyperlink 2" xfId="32880" hidden="1"/>
    <cellStyle name="Followed Hyperlink 2" xfId="33534" hidden="1"/>
    <cellStyle name="Followed Hyperlink 2" xfId="33533" hidden="1"/>
    <cellStyle name="Followed Hyperlink 2" xfId="33532" hidden="1"/>
    <cellStyle name="Followed Hyperlink 2" xfId="33531" hidden="1"/>
    <cellStyle name="Followed Hyperlink 2" xfId="33535" hidden="1"/>
    <cellStyle name="Followed Hyperlink 2" xfId="33540" hidden="1"/>
    <cellStyle name="Followed Hyperlink 2" xfId="33539" hidden="1"/>
    <cellStyle name="Followed Hyperlink 2" xfId="33537" hidden="1"/>
    <cellStyle name="Followed Hyperlink 2" xfId="33536" hidden="1"/>
    <cellStyle name="Followed Hyperlink 2" xfId="33559" hidden="1"/>
    <cellStyle name="Followed Hyperlink 2" xfId="33555" hidden="1"/>
    <cellStyle name="Followed Hyperlink 2" xfId="33551" hidden="1"/>
    <cellStyle name="Followed Hyperlink 2" xfId="33547" hidden="1"/>
    <cellStyle name="Followed Hyperlink 2" xfId="33543" hidden="1"/>
    <cellStyle name="Followed Hyperlink 2" xfId="33457" hidden="1"/>
    <cellStyle name="Followed Hyperlink 2" xfId="33562" hidden="1"/>
    <cellStyle name="Followed Hyperlink 2" xfId="33558" hidden="1"/>
    <cellStyle name="Followed Hyperlink 2" xfId="33554" hidden="1"/>
    <cellStyle name="Followed Hyperlink 2" xfId="33550" hidden="1"/>
    <cellStyle name="Followed Hyperlink 2" xfId="33546" hidden="1"/>
    <cellStyle name="Followed Hyperlink 2" xfId="33542" hidden="1"/>
    <cellStyle name="Followed Hyperlink 2" xfId="33561" hidden="1"/>
    <cellStyle name="Followed Hyperlink 2" xfId="33557" hidden="1"/>
    <cellStyle name="Followed Hyperlink 2" xfId="33553" hidden="1"/>
    <cellStyle name="Followed Hyperlink 2" xfId="33549" hidden="1"/>
    <cellStyle name="Followed Hyperlink 2" xfId="33545" hidden="1"/>
    <cellStyle name="Followed Hyperlink 2" xfId="33560" hidden="1"/>
    <cellStyle name="Followed Hyperlink 2" xfId="33556" hidden="1"/>
    <cellStyle name="Followed Hyperlink 2" xfId="33552" hidden="1"/>
    <cellStyle name="Followed Hyperlink 2" xfId="33548" hidden="1"/>
    <cellStyle name="Followed Hyperlink 2" xfId="33544" hidden="1"/>
    <cellStyle name="Followed Hyperlink 2" xfId="33541" hidden="1"/>
    <cellStyle name="Followed Hyperlink 2" xfId="33563" hidden="1"/>
    <cellStyle name="Followed Hyperlink 2" xfId="33564" hidden="1"/>
    <cellStyle name="Followed Hyperlink 2" xfId="33565" hidden="1"/>
    <cellStyle name="Followed Hyperlink 2" xfId="33566" hidden="1"/>
    <cellStyle name="Followed Hyperlink 2" xfId="33567" hidden="1"/>
    <cellStyle name="Followed Hyperlink 2" xfId="33568" hidden="1"/>
    <cellStyle name="Followed Hyperlink 2" xfId="33569" hidden="1"/>
    <cellStyle name="Followed Hyperlink 2" xfId="33570" hidden="1"/>
    <cellStyle name="Followed Hyperlink 2" xfId="33571" hidden="1"/>
    <cellStyle name="Followed Hyperlink 2" xfId="33572" hidden="1"/>
    <cellStyle name="Followed Hyperlink 2" xfId="33573" hidden="1"/>
    <cellStyle name="Followed Hyperlink 2" xfId="33574" hidden="1"/>
    <cellStyle name="Followed Hyperlink 2" xfId="33575" hidden="1"/>
    <cellStyle name="Followed Hyperlink 2" xfId="33576" hidden="1"/>
    <cellStyle name="Followed Hyperlink 2" xfId="33577" hidden="1"/>
    <cellStyle name="Followed Hyperlink 2" xfId="33578" hidden="1"/>
    <cellStyle name="Followed Hyperlink 2" xfId="33579" hidden="1"/>
    <cellStyle name="Followed Hyperlink 2" xfId="33580" hidden="1"/>
    <cellStyle name="Followed Hyperlink 2" xfId="33581" hidden="1"/>
    <cellStyle name="Followed Hyperlink 2" xfId="33582" hidden="1"/>
    <cellStyle name="Followed Hyperlink 2" xfId="33583" hidden="1"/>
    <cellStyle name="Followed Hyperlink 2" xfId="33584" hidden="1"/>
    <cellStyle name="Followed Hyperlink 2" xfId="33585" hidden="1"/>
    <cellStyle name="Followed Hyperlink 2" xfId="33586" hidden="1"/>
    <cellStyle name="Followed Hyperlink 2" xfId="33587" hidden="1"/>
    <cellStyle name="Followed Hyperlink 2" xfId="33588" hidden="1"/>
    <cellStyle name="Followed Hyperlink 2" xfId="33590" hidden="1"/>
    <cellStyle name="Followed Hyperlink 2" xfId="33591" hidden="1"/>
    <cellStyle name="Followed Hyperlink 2" xfId="33592" hidden="1"/>
    <cellStyle name="Followed Hyperlink 2" xfId="33593" hidden="1"/>
    <cellStyle name="Followed Hyperlink 2" xfId="33594" hidden="1"/>
    <cellStyle name="Followed Hyperlink 2" xfId="33595" hidden="1"/>
    <cellStyle name="Followed Hyperlink 2" xfId="33596" hidden="1"/>
    <cellStyle name="Followed Hyperlink 2" xfId="33597" hidden="1"/>
    <cellStyle name="Followed Hyperlink 2" xfId="33598" hidden="1"/>
    <cellStyle name="Followed Hyperlink 2" xfId="33599" hidden="1"/>
    <cellStyle name="Followed Hyperlink 2" xfId="33600" hidden="1"/>
    <cellStyle name="Followed Hyperlink 2" xfId="33601" hidden="1"/>
    <cellStyle name="Followed Hyperlink 2" xfId="33602" hidden="1"/>
    <cellStyle name="Followed Hyperlink 2" xfId="33603" hidden="1"/>
    <cellStyle name="Followed Hyperlink 2" xfId="33638" hidden="1"/>
    <cellStyle name="Followed Hyperlink 2" xfId="33639" hidden="1"/>
    <cellStyle name="Followed Hyperlink 2" xfId="33640" hidden="1"/>
    <cellStyle name="Followed Hyperlink 2" xfId="33641" hidden="1"/>
    <cellStyle name="Followed Hyperlink 2" xfId="33637" hidden="1"/>
    <cellStyle name="Followed Hyperlink 2" xfId="33538" hidden="1"/>
    <cellStyle name="Followed Hyperlink 2" xfId="33612" hidden="1"/>
    <cellStyle name="Followed Hyperlink 2" xfId="33610" hidden="1"/>
    <cellStyle name="Followed Hyperlink 2" xfId="33589" hidden="1"/>
    <cellStyle name="Followed Hyperlink 2" xfId="33607" hidden="1"/>
    <cellStyle name="Followed Hyperlink 2" xfId="33606" hidden="1"/>
    <cellStyle name="Followed Hyperlink 2" xfId="33605" hidden="1"/>
    <cellStyle name="Followed Hyperlink 2" xfId="33604" hidden="1"/>
    <cellStyle name="Followed Hyperlink 2" xfId="33608" hidden="1"/>
    <cellStyle name="Followed Hyperlink 2" xfId="33614" hidden="1"/>
    <cellStyle name="Followed Hyperlink 2" xfId="33613" hidden="1"/>
    <cellStyle name="Followed Hyperlink 2" xfId="33611" hidden="1"/>
    <cellStyle name="Followed Hyperlink 2" xfId="33609" hidden="1"/>
    <cellStyle name="Followed Hyperlink 2" xfId="33633" hidden="1"/>
    <cellStyle name="Followed Hyperlink 2" xfId="33629" hidden="1"/>
    <cellStyle name="Followed Hyperlink 2" xfId="33625" hidden="1"/>
    <cellStyle name="Followed Hyperlink 2" xfId="33621" hidden="1"/>
    <cellStyle name="Followed Hyperlink 2" xfId="33617" hidden="1"/>
    <cellStyle name="Followed Hyperlink 2" xfId="33458" hidden="1"/>
    <cellStyle name="Followed Hyperlink 2" xfId="33636" hidden="1"/>
    <cellStyle name="Followed Hyperlink 2" xfId="33632" hidden="1"/>
    <cellStyle name="Followed Hyperlink 2" xfId="33628" hidden="1"/>
    <cellStyle name="Followed Hyperlink 2" xfId="33624" hidden="1"/>
    <cellStyle name="Followed Hyperlink 2" xfId="33620" hidden="1"/>
    <cellStyle name="Followed Hyperlink 2" xfId="33616" hidden="1"/>
    <cellStyle name="Followed Hyperlink 2" xfId="33635" hidden="1"/>
    <cellStyle name="Followed Hyperlink 2" xfId="33631" hidden="1"/>
    <cellStyle name="Followed Hyperlink 2" xfId="33627" hidden="1"/>
    <cellStyle name="Followed Hyperlink 2" xfId="33623" hidden="1"/>
    <cellStyle name="Followed Hyperlink 2" xfId="33619" hidden="1"/>
    <cellStyle name="Followed Hyperlink 2" xfId="33634" hidden="1"/>
    <cellStyle name="Followed Hyperlink 2" xfId="33630" hidden="1"/>
    <cellStyle name="Followed Hyperlink 2" xfId="33626" hidden="1"/>
    <cellStyle name="Followed Hyperlink 2" xfId="33622" hidden="1"/>
    <cellStyle name="Followed Hyperlink 2" xfId="33618" hidden="1"/>
    <cellStyle name="Followed Hyperlink 2" xfId="33615" hidden="1"/>
    <cellStyle name="Followed Hyperlink 2" xfId="33642" hidden="1"/>
    <cellStyle name="Followed Hyperlink 2" xfId="33643" hidden="1"/>
    <cellStyle name="Followed Hyperlink 2" xfId="33644" hidden="1"/>
    <cellStyle name="Followed Hyperlink 2" xfId="33645" hidden="1"/>
    <cellStyle name="Followed Hyperlink 2" xfId="33646" hidden="1"/>
    <cellStyle name="Followed Hyperlink 2" xfId="33647" hidden="1"/>
    <cellStyle name="Followed Hyperlink 2" xfId="33648" hidden="1"/>
    <cellStyle name="Followed Hyperlink 2" xfId="33649" hidden="1"/>
    <cellStyle name="Followed Hyperlink 2" xfId="33650" hidden="1"/>
    <cellStyle name="Followed Hyperlink 2" xfId="33651" hidden="1"/>
    <cellStyle name="Followed Hyperlink 2" xfId="33652" hidden="1"/>
    <cellStyle name="Followed Hyperlink 2" xfId="33653" hidden="1"/>
    <cellStyle name="Followed Hyperlink 2" xfId="33654" hidden="1"/>
    <cellStyle name="Followed Hyperlink 2" xfId="33655" hidden="1"/>
    <cellStyle name="Followed Hyperlink 2" xfId="33656" hidden="1"/>
    <cellStyle name="Followed Hyperlink 2" xfId="33657" hidden="1"/>
    <cellStyle name="Followed Hyperlink 2" xfId="33658" hidden="1"/>
    <cellStyle name="Followed Hyperlink 2" xfId="33659" hidden="1"/>
    <cellStyle name="Followed Hyperlink 2" xfId="33660" hidden="1"/>
    <cellStyle name="Followed Hyperlink 2" xfId="33661" hidden="1"/>
    <cellStyle name="Followed Hyperlink 2" xfId="33662" hidden="1"/>
    <cellStyle name="Followed Hyperlink 2" xfId="33663" hidden="1"/>
    <cellStyle name="Followed Hyperlink 2" xfId="33664" hidden="1"/>
    <cellStyle name="Followed Hyperlink 2" xfId="33665" hidden="1"/>
    <cellStyle name="Followed Hyperlink 2" xfId="33666" hidden="1"/>
    <cellStyle name="Followed Hyperlink 2" xfId="33667" hidden="1"/>
    <cellStyle name="Followed Hyperlink 2" xfId="33668" hidden="1"/>
    <cellStyle name="Followed Hyperlink 2" xfId="33669" hidden="1"/>
    <cellStyle name="Followed Hyperlink 2" xfId="33670" hidden="1"/>
    <cellStyle name="Followed Hyperlink 2" xfId="33671" hidden="1"/>
    <cellStyle name="Followed Hyperlink 2" xfId="33672" hidden="1"/>
    <cellStyle name="Followed Hyperlink 2" xfId="33673" hidden="1"/>
    <cellStyle name="Followed Hyperlink 2" xfId="33674" hidden="1"/>
    <cellStyle name="Followed Hyperlink 2" xfId="33675" hidden="1"/>
    <cellStyle name="Followed Hyperlink 2" xfId="33676" hidden="1"/>
    <cellStyle name="Followed Hyperlink 2" xfId="33677" hidden="1"/>
    <cellStyle name="Followed Hyperlink 2" xfId="33678" hidden="1"/>
    <cellStyle name="Followed Hyperlink 2" xfId="33679" hidden="1"/>
    <cellStyle name="Followed Hyperlink 2" xfId="33680" hidden="1"/>
    <cellStyle name="Followed Hyperlink 2" xfId="33681" hidden="1"/>
    <cellStyle name="Followed Hyperlink 2" xfId="33682" hidden="1"/>
    <cellStyle name="Followed Hyperlink 2" xfId="33683" hidden="1"/>
    <cellStyle name="Followed Hyperlink 2" xfId="33684" hidden="1"/>
    <cellStyle name="Followed Hyperlink 2" xfId="33685" hidden="1"/>
    <cellStyle name="Followed Hyperlink 2" xfId="33686" hidden="1"/>
    <cellStyle name="Followed Hyperlink 2" xfId="34340" hidden="1"/>
    <cellStyle name="Followed Hyperlink 2" xfId="34339" hidden="1"/>
    <cellStyle name="Followed Hyperlink 2" xfId="34338" hidden="1"/>
    <cellStyle name="Followed Hyperlink 2" xfId="34337" hidden="1"/>
    <cellStyle name="Followed Hyperlink 2" xfId="34341" hidden="1"/>
    <cellStyle name="Followed Hyperlink 2" xfId="34346" hidden="1"/>
    <cellStyle name="Followed Hyperlink 2" xfId="34345" hidden="1"/>
    <cellStyle name="Followed Hyperlink 2" xfId="34343" hidden="1"/>
    <cellStyle name="Followed Hyperlink 2" xfId="34342" hidden="1"/>
    <cellStyle name="Followed Hyperlink 2" xfId="34365" hidden="1"/>
    <cellStyle name="Followed Hyperlink 2" xfId="34361" hidden="1"/>
    <cellStyle name="Followed Hyperlink 2" xfId="34357" hidden="1"/>
    <cellStyle name="Followed Hyperlink 2" xfId="34353" hidden="1"/>
    <cellStyle name="Followed Hyperlink 2" xfId="34349" hidden="1"/>
    <cellStyle name="Followed Hyperlink 2" xfId="34263" hidden="1"/>
    <cellStyle name="Followed Hyperlink 2" xfId="34368" hidden="1"/>
    <cellStyle name="Followed Hyperlink 2" xfId="34364" hidden="1"/>
    <cellStyle name="Followed Hyperlink 2" xfId="34360" hidden="1"/>
    <cellStyle name="Followed Hyperlink 2" xfId="34356" hidden="1"/>
    <cellStyle name="Followed Hyperlink 2" xfId="34352" hidden="1"/>
    <cellStyle name="Followed Hyperlink 2" xfId="34348" hidden="1"/>
    <cellStyle name="Followed Hyperlink 2" xfId="34367" hidden="1"/>
    <cellStyle name="Followed Hyperlink 2" xfId="34363" hidden="1"/>
    <cellStyle name="Followed Hyperlink 2" xfId="34359" hidden="1"/>
    <cellStyle name="Followed Hyperlink 2" xfId="34355" hidden="1"/>
    <cellStyle name="Followed Hyperlink 2" xfId="34351" hidden="1"/>
    <cellStyle name="Followed Hyperlink 2" xfId="34366" hidden="1"/>
    <cellStyle name="Followed Hyperlink 2" xfId="34362" hidden="1"/>
    <cellStyle name="Followed Hyperlink 2" xfId="34358" hidden="1"/>
    <cellStyle name="Followed Hyperlink 2" xfId="34354" hidden="1"/>
    <cellStyle name="Followed Hyperlink 2" xfId="34350" hidden="1"/>
    <cellStyle name="Followed Hyperlink 2" xfId="34347" hidden="1"/>
    <cellStyle name="Followed Hyperlink 2" xfId="34369" hidden="1"/>
    <cellStyle name="Followed Hyperlink 2" xfId="34370" hidden="1"/>
    <cellStyle name="Followed Hyperlink 2" xfId="34371" hidden="1"/>
    <cellStyle name="Followed Hyperlink 2" xfId="34372" hidden="1"/>
    <cellStyle name="Followed Hyperlink 2" xfId="34373" hidden="1"/>
    <cellStyle name="Followed Hyperlink 2" xfId="34374" hidden="1"/>
    <cellStyle name="Followed Hyperlink 2" xfId="34375" hidden="1"/>
    <cellStyle name="Followed Hyperlink 2" xfId="34376" hidden="1"/>
    <cellStyle name="Followed Hyperlink 2" xfId="34377" hidden="1"/>
    <cellStyle name="Followed Hyperlink 2" xfId="34378" hidden="1"/>
    <cellStyle name="Followed Hyperlink 2" xfId="34379" hidden="1"/>
    <cellStyle name="Followed Hyperlink 2" xfId="34380" hidden="1"/>
    <cellStyle name="Followed Hyperlink 2" xfId="34381" hidden="1"/>
    <cellStyle name="Followed Hyperlink 2" xfId="34382" hidden="1"/>
    <cellStyle name="Followed Hyperlink 2" xfId="34383" hidden="1"/>
    <cellStyle name="Followed Hyperlink 2" xfId="34384" hidden="1"/>
    <cellStyle name="Followed Hyperlink 2" xfId="34385" hidden="1"/>
    <cellStyle name="Followed Hyperlink 2" xfId="34386" hidden="1"/>
    <cellStyle name="Followed Hyperlink 2" xfId="34387" hidden="1"/>
    <cellStyle name="Followed Hyperlink 2" xfId="34388" hidden="1"/>
    <cellStyle name="Followed Hyperlink 2" xfId="34389" hidden="1"/>
    <cellStyle name="Followed Hyperlink 2" xfId="34390" hidden="1"/>
    <cellStyle name="Followed Hyperlink 2" xfId="34391" hidden="1"/>
    <cellStyle name="Followed Hyperlink 2" xfId="34392" hidden="1"/>
    <cellStyle name="Followed Hyperlink 2" xfId="34393" hidden="1"/>
    <cellStyle name="Followed Hyperlink 2" xfId="34394" hidden="1"/>
    <cellStyle name="Followed Hyperlink 2" xfId="34396" hidden="1"/>
    <cellStyle name="Followed Hyperlink 2" xfId="34397" hidden="1"/>
    <cellStyle name="Followed Hyperlink 2" xfId="34398" hidden="1"/>
    <cellStyle name="Followed Hyperlink 2" xfId="34399" hidden="1"/>
    <cellStyle name="Followed Hyperlink 2" xfId="34400" hidden="1"/>
    <cellStyle name="Followed Hyperlink 2" xfId="34401" hidden="1"/>
    <cellStyle name="Followed Hyperlink 2" xfId="34402" hidden="1"/>
    <cellStyle name="Followed Hyperlink 2" xfId="34403" hidden="1"/>
    <cellStyle name="Followed Hyperlink 2" xfId="34404" hidden="1"/>
    <cellStyle name="Followed Hyperlink 2" xfId="34405" hidden="1"/>
    <cellStyle name="Followed Hyperlink 2" xfId="34406" hidden="1"/>
    <cellStyle name="Followed Hyperlink 2" xfId="34407" hidden="1"/>
    <cellStyle name="Followed Hyperlink 2" xfId="34408" hidden="1"/>
    <cellStyle name="Followed Hyperlink 2" xfId="34409" hidden="1"/>
    <cellStyle name="Followed Hyperlink 2" xfId="34444" hidden="1"/>
    <cellStyle name="Followed Hyperlink 2" xfId="34445" hidden="1"/>
    <cellStyle name="Followed Hyperlink 2" xfId="34446" hidden="1"/>
    <cellStyle name="Followed Hyperlink 2" xfId="34447" hidden="1"/>
    <cellStyle name="Followed Hyperlink 2" xfId="34443" hidden="1"/>
    <cellStyle name="Followed Hyperlink 2" xfId="34344" hidden="1"/>
    <cellStyle name="Followed Hyperlink 2" xfId="34418" hidden="1"/>
    <cellStyle name="Followed Hyperlink 2" xfId="34416" hidden="1"/>
    <cellStyle name="Followed Hyperlink 2" xfId="34395" hidden="1"/>
    <cellStyle name="Followed Hyperlink 2" xfId="34413" hidden="1"/>
    <cellStyle name="Followed Hyperlink 2" xfId="34412" hidden="1"/>
    <cellStyle name="Followed Hyperlink 2" xfId="34411" hidden="1"/>
    <cellStyle name="Followed Hyperlink 2" xfId="34410" hidden="1"/>
    <cellStyle name="Followed Hyperlink 2" xfId="34414" hidden="1"/>
    <cellStyle name="Followed Hyperlink 2" xfId="34420" hidden="1"/>
    <cellStyle name="Followed Hyperlink 2" xfId="34419" hidden="1"/>
    <cellStyle name="Followed Hyperlink 2" xfId="34417" hidden="1"/>
    <cellStyle name="Followed Hyperlink 2" xfId="34415" hidden="1"/>
    <cellStyle name="Followed Hyperlink 2" xfId="34439" hidden="1"/>
    <cellStyle name="Followed Hyperlink 2" xfId="34435" hidden="1"/>
    <cellStyle name="Followed Hyperlink 2" xfId="34431" hidden="1"/>
    <cellStyle name="Followed Hyperlink 2" xfId="34427" hidden="1"/>
    <cellStyle name="Followed Hyperlink 2" xfId="34423" hidden="1"/>
    <cellStyle name="Followed Hyperlink 2" xfId="34264" hidden="1"/>
    <cellStyle name="Followed Hyperlink 2" xfId="34442" hidden="1"/>
    <cellStyle name="Followed Hyperlink 2" xfId="34438" hidden="1"/>
    <cellStyle name="Followed Hyperlink 2" xfId="34434" hidden="1"/>
    <cellStyle name="Followed Hyperlink 2" xfId="34430" hidden="1"/>
    <cellStyle name="Followed Hyperlink 2" xfId="34426" hidden="1"/>
    <cellStyle name="Followed Hyperlink 2" xfId="34422" hidden="1"/>
    <cellStyle name="Followed Hyperlink 2" xfId="34441" hidden="1"/>
    <cellStyle name="Followed Hyperlink 2" xfId="34437" hidden="1"/>
    <cellStyle name="Followed Hyperlink 2" xfId="34433" hidden="1"/>
    <cellStyle name="Followed Hyperlink 2" xfId="34429" hidden="1"/>
    <cellStyle name="Followed Hyperlink 2" xfId="34425" hidden="1"/>
    <cellStyle name="Followed Hyperlink 2" xfId="34440" hidden="1"/>
    <cellStyle name="Followed Hyperlink 2" xfId="34436" hidden="1"/>
    <cellStyle name="Followed Hyperlink 2" xfId="34432" hidden="1"/>
    <cellStyle name="Followed Hyperlink 2" xfId="34428" hidden="1"/>
    <cellStyle name="Followed Hyperlink 2" xfId="34424" hidden="1"/>
    <cellStyle name="Followed Hyperlink 2" xfId="34421" hidden="1"/>
    <cellStyle name="Followed Hyperlink 2" xfId="34448" hidden="1"/>
    <cellStyle name="Followed Hyperlink 2" xfId="34449" hidden="1"/>
    <cellStyle name="Followed Hyperlink 2" xfId="34450" hidden="1"/>
    <cellStyle name="Followed Hyperlink 2" xfId="34451" hidden="1"/>
    <cellStyle name="Followed Hyperlink 2" xfId="34452" hidden="1"/>
    <cellStyle name="Followed Hyperlink 2" xfId="34453" hidden="1"/>
    <cellStyle name="Followed Hyperlink 2" xfId="34454" hidden="1"/>
    <cellStyle name="Followed Hyperlink 2" xfId="34455" hidden="1"/>
    <cellStyle name="Followed Hyperlink 2" xfId="34456" hidden="1"/>
    <cellStyle name="Followed Hyperlink 2" xfId="34457" hidden="1"/>
    <cellStyle name="Followed Hyperlink 2" xfId="34458" hidden="1"/>
    <cellStyle name="Followed Hyperlink 2" xfId="34459" hidden="1"/>
    <cellStyle name="Followed Hyperlink 2" xfId="34460" hidden="1"/>
    <cellStyle name="Followed Hyperlink 2" xfId="34461" hidden="1"/>
    <cellStyle name="Followed Hyperlink 2" xfId="34462" hidden="1"/>
    <cellStyle name="Followed Hyperlink 2" xfId="34463" hidden="1"/>
    <cellStyle name="Followed Hyperlink 2" xfId="34464" hidden="1"/>
    <cellStyle name="Followed Hyperlink 2" xfId="34465" hidden="1"/>
    <cellStyle name="Followed Hyperlink 2" xfId="34466" hidden="1"/>
    <cellStyle name="Followed Hyperlink 2" xfId="34467" hidden="1"/>
    <cellStyle name="Followed Hyperlink 2" xfId="34468" hidden="1"/>
    <cellStyle name="Followed Hyperlink 2" xfId="34469" hidden="1"/>
    <cellStyle name="Followed Hyperlink 2" xfId="34470" hidden="1"/>
    <cellStyle name="Followed Hyperlink 2" xfId="34471" hidden="1"/>
    <cellStyle name="Followed Hyperlink 2" xfId="34472" hidden="1"/>
    <cellStyle name="Followed Hyperlink 2" xfId="34473" hidden="1"/>
    <cellStyle name="Followed Hyperlink 2" xfId="34474" hidden="1"/>
    <cellStyle name="Followed Hyperlink 2" xfId="34475" hidden="1"/>
    <cellStyle name="Followed Hyperlink 2" xfId="34476" hidden="1"/>
    <cellStyle name="Followed Hyperlink 2" xfId="34477" hidden="1"/>
    <cellStyle name="Followed Hyperlink 2" xfId="34478" hidden="1"/>
    <cellStyle name="Followed Hyperlink 2" xfId="34479" hidden="1"/>
    <cellStyle name="Followed Hyperlink 2" xfId="34480" hidden="1"/>
    <cellStyle name="Followed Hyperlink 2" xfId="34481" hidden="1"/>
    <cellStyle name="Followed Hyperlink 2" xfId="34482" hidden="1"/>
    <cellStyle name="Followed Hyperlink 2" xfId="34483" hidden="1"/>
    <cellStyle name="Followed Hyperlink 2" xfId="34484" hidden="1"/>
    <cellStyle name="Followed Hyperlink 2" xfId="34485" hidden="1"/>
    <cellStyle name="Followed Hyperlink 2" xfId="34486" hidden="1"/>
    <cellStyle name="Followed Hyperlink 2" xfId="34487" hidden="1"/>
    <cellStyle name="Followed Hyperlink 2" xfId="34488" hidden="1"/>
    <cellStyle name="Followed Hyperlink 2" xfId="34489" hidden="1"/>
    <cellStyle name="Followed Hyperlink 2" xfId="34490" hidden="1"/>
    <cellStyle name="Followed Hyperlink 2" xfId="34491" hidden="1"/>
    <cellStyle name="Followed Hyperlink 2" xfId="34492" hidden="1"/>
    <cellStyle name="Followed Hyperlink 2" xfId="35146" hidden="1"/>
    <cellStyle name="Followed Hyperlink 2" xfId="35145" hidden="1"/>
    <cellStyle name="Followed Hyperlink 2" xfId="35144" hidden="1"/>
    <cellStyle name="Followed Hyperlink 2" xfId="35143" hidden="1"/>
    <cellStyle name="Followed Hyperlink 2" xfId="35147" hidden="1"/>
    <cellStyle name="Followed Hyperlink 2" xfId="35152" hidden="1"/>
    <cellStyle name="Followed Hyperlink 2" xfId="35151" hidden="1"/>
    <cellStyle name="Followed Hyperlink 2" xfId="35149" hidden="1"/>
    <cellStyle name="Followed Hyperlink 2" xfId="35148" hidden="1"/>
    <cellStyle name="Followed Hyperlink 2" xfId="35171" hidden="1"/>
    <cellStyle name="Followed Hyperlink 2" xfId="35167" hidden="1"/>
    <cellStyle name="Followed Hyperlink 2" xfId="35163" hidden="1"/>
    <cellStyle name="Followed Hyperlink 2" xfId="35159" hidden="1"/>
    <cellStyle name="Followed Hyperlink 2" xfId="35155" hidden="1"/>
    <cellStyle name="Followed Hyperlink 2" xfId="35069" hidden="1"/>
    <cellStyle name="Followed Hyperlink 2" xfId="35174" hidden="1"/>
    <cellStyle name="Followed Hyperlink 2" xfId="35170" hidden="1"/>
    <cellStyle name="Followed Hyperlink 2" xfId="35166" hidden="1"/>
    <cellStyle name="Followed Hyperlink 2" xfId="35162" hidden="1"/>
    <cellStyle name="Followed Hyperlink 2" xfId="35158" hidden="1"/>
    <cellStyle name="Followed Hyperlink 2" xfId="35154" hidden="1"/>
    <cellStyle name="Followed Hyperlink 2" xfId="35173" hidden="1"/>
    <cellStyle name="Followed Hyperlink 2" xfId="35169" hidden="1"/>
    <cellStyle name="Followed Hyperlink 2" xfId="35165" hidden="1"/>
    <cellStyle name="Followed Hyperlink 2" xfId="35161" hidden="1"/>
    <cellStyle name="Followed Hyperlink 2" xfId="35157" hidden="1"/>
    <cellStyle name="Followed Hyperlink 2" xfId="35172" hidden="1"/>
    <cellStyle name="Followed Hyperlink 2" xfId="35168" hidden="1"/>
    <cellStyle name="Followed Hyperlink 2" xfId="35164" hidden="1"/>
    <cellStyle name="Followed Hyperlink 2" xfId="35160" hidden="1"/>
    <cellStyle name="Followed Hyperlink 2" xfId="35156" hidden="1"/>
    <cellStyle name="Followed Hyperlink 2" xfId="35153" hidden="1"/>
    <cellStyle name="Followed Hyperlink 2" xfId="35175" hidden="1"/>
    <cellStyle name="Followed Hyperlink 2" xfId="35176" hidden="1"/>
    <cellStyle name="Followed Hyperlink 2" xfId="35177" hidden="1"/>
    <cellStyle name="Followed Hyperlink 2" xfId="35178" hidden="1"/>
    <cellStyle name="Followed Hyperlink 2" xfId="35179" hidden="1"/>
    <cellStyle name="Followed Hyperlink 2" xfId="35180" hidden="1"/>
    <cellStyle name="Followed Hyperlink 2" xfId="35181" hidden="1"/>
    <cellStyle name="Followed Hyperlink 2" xfId="35182" hidden="1"/>
    <cellStyle name="Followed Hyperlink 2" xfId="35183" hidden="1"/>
    <cellStyle name="Followed Hyperlink 2" xfId="35184" hidden="1"/>
    <cellStyle name="Followed Hyperlink 2" xfId="35185" hidden="1"/>
    <cellStyle name="Followed Hyperlink 2" xfId="35186" hidden="1"/>
    <cellStyle name="Followed Hyperlink 2" xfId="35187" hidden="1"/>
    <cellStyle name="Followed Hyperlink 2" xfId="35188" hidden="1"/>
    <cellStyle name="Followed Hyperlink 2" xfId="35189" hidden="1"/>
    <cellStyle name="Followed Hyperlink 2" xfId="35190" hidden="1"/>
    <cellStyle name="Followed Hyperlink 2" xfId="35191" hidden="1"/>
    <cellStyle name="Followed Hyperlink 2" xfId="35192" hidden="1"/>
    <cellStyle name="Followed Hyperlink 2" xfId="35193" hidden="1"/>
    <cellStyle name="Followed Hyperlink 2" xfId="35194" hidden="1"/>
    <cellStyle name="Followed Hyperlink 2" xfId="35195" hidden="1"/>
    <cellStyle name="Followed Hyperlink 2" xfId="35196" hidden="1"/>
    <cellStyle name="Followed Hyperlink 2" xfId="35197" hidden="1"/>
    <cellStyle name="Followed Hyperlink 2" xfId="35198" hidden="1"/>
    <cellStyle name="Followed Hyperlink 2" xfId="35199" hidden="1"/>
    <cellStyle name="Followed Hyperlink 2" xfId="35200" hidden="1"/>
    <cellStyle name="Followed Hyperlink 2" xfId="35202" hidden="1"/>
    <cellStyle name="Followed Hyperlink 2" xfId="35203" hidden="1"/>
    <cellStyle name="Followed Hyperlink 2" xfId="35204" hidden="1"/>
    <cellStyle name="Followed Hyperlink 2" xfId="35205" hidden="1"/>
    <cellStyle name="Followed Hyperlink 2" xfId="35206" hidden="1"/>
    <cellStyle name="Followed Hyperlink 2" xfId="35207" hidden="1"/>
    <cellStyle name="Followed Hyperlink 2" xfId="35208" hidden="1"/>
    <cellStyle name="Followed Hyperlink 2" xfId="35209" hidden="1"/>
    <cellStyle name="Followed Hyperlink 2" xfId="35210" hidden="1"/>
    <cellStyle name="Followed Hyperlink 2" xfId="35211" hidden="1"/>
    <cellStyle name="Followed Hyperlink 2" xfId="35212" hidden="1"/>
    <cellStyle name="Followed Hyperlink 2" xfId="35213" hidden="1"/>
    <cellStyle name="Followed Hyperlink 2" xfId="35214" hidden="1"/>
    <cellStyle name="Followed Hyperlink 2" xfId="35215" hidden="1"/>
    <cellStyle name="Followed Hyperlink 2" xfId="35250" hidden="1"/>
    <cellStyle name="Followed Hyperlink 2" xfId="35251" hidden="1"/>
    <cellStyle name="Followed Hyperlink 2" xfId="35252" hidden="1"/>
    <cellStyle name="Followed Hyperlink 2" xfId="35253" hidden="1"/>
    <cellStyle name="Followed Hyperlink 2" xfId="35249" hidden="1"/>
    <cellStyle name="Followed Hyperlink 2" xfId="35150" hidden="1"/>
    <cellStyle name="Followed Hyperlink 2" xfId="35224" hidden="1"/>
    <cellStyle name="Followed Hyperlink 2" xfId="35222" hidden="1"/>
    <cellStyle name="Followed Hyperlink 2" xfId="35201" hidden="1"/>
    <cellStyle name="Followed Hyperlink 2" xfId="35219" hidden="1"/>
    <cellStyle name="Followed Hyperlink 2" xfId="35218" hidden="1"/>
    <cellStyle name="Followed Hyperlink 2" xfId="35217" hidden="1"/>
    <cellStyle name="Followed Hyperlink 2" xfId="35216" hidden="1"/>
    <cellStyle name="Followed Hyperlink 2" xfId="35220" hidden="1"/>
    <cellStyle name="Followed Hyperlink 2" xfId="35226" hidden="1"/>
    <cellStyle name="Followed Hyperlink 2" xfId="35225" hidden="1"/>
    <cellStyle name="Followed Hyperlink 2" xfId="35223" hidden="1"/>
    <cellStyle name="Followed Hyperlink 2" xfId="35221" hidden="1"/>
    <cellStyle name="Followed Hyperlink 2" xfId="35245" hidden="1"/>
    <cellStyle name="Followed Hyperlink 2" xfId="35241" hidden="1"/>
    <cellStyle name="Followed Hyperlink 2" xfId="35237" hidden="1"/>
    <cellStyle name="Followed Hyperlink 2" xfId="35233" hidden="1"/>
    <cellStyle name="Followed Hyperlink 2" xfId="35229" hidden="1"/>
    <cellStyle name="Followed Hyperlink 2" xfId="35070" hidden="1"/>
    <cellStyle name="Followed Hyperlink 2" xfId="35248" hidden="1"/>
    <cellStyle name="Followed Hyperlink 2" xfId="35244" hidden="1"/>
    <cellStyle name="Followed Hyperlink 2" xfId="35240" hidden="1"/>
    <cellStyle name="Followed Hyperlink 2" xfId="35236" hidden="1"/>
    <cellStyle name="Followed Hyperlink 2" xfId="35232" hidden="1"/>
    <cellStyle name="Followed Hyperlink 2" xfId="35228" hidden="1"/>
    <cellStyle name="Followed Hyperlink 2" xfId="35247" hidden="1"/>
    <cellStyle name="Followed Hyperlink 2" xfId="35243" hidden="1"/>
    <cellStyle name="Followed Hyperlink 2" xfId="35239" hidden="1"/>
    <cellStyle name="Followed Hyperlink 2" xfId="35235" hidden="1"/>
    <cellStyle name="Followed Hyperlink 2" xfId="35231" hidden="1"/>
    <cellStyle name="Followed Hyperlink 2" xfId="35246" hidden="1"/>
    <cellStyle name="Followed Hyperlink 2" xfId="35242" hidden="1"/>
    <cellStyle name="Followed Hyperlink 2" xfId="35238" hidden="1"/>
    <cellStyle name="Followed Hyperlink 2" xfId="35234" hidden="1"/>
    <cellStyle name="Followed Hyperlink 2" xfId="35230" hidden="1"/>
    <cellStyle name="Followed Hyperlink 2" xfId="35227" hidden="1"/>
    <cellStyle name="Followed Hyperlink 2" xfId="35254" hidden="1"/>
    <cellStyle name="Followed Hyperlink 2" xfId="35255" hidden="1"/>
    <cellStyle name="Followed Hyperlink 2" xfId="35256" hidden="1"/>
    <cellStyle name="Followed Hyperlink 2" xfId="35257" hidden="1"/>
    <cellStyle name="Followed Hyperlink 2" xfId="35258" hidden="1"/>
    <cellStyle name="Followed Hyperlink 2" xfId="35259" hidden="1"/>
    <cellStyle name="Followed Hyperlink 2" xfId="35260" hidden="1"/>
    <cellStyle name="Followed Hyperlink 2" xfId="35261" hidden="1"/>
    <cellStyle name="Followed Hyperlink 2" xfId="35262" hidden="1"/>
    <cellStyle name="Followed Hyperlink 2" xfId="35263" hidden="1"/>
    <cellStyle name="Followed Hyperlink 2" xfId="35264" hidden="1"/>
    <cellStyle name="Followed Hyperlink 2" xfId="35265" hidden="1"/>
    <cellStyle name="Followed Hyperlink 2" xfId="35266" hidden="1"/>
    <cellStyle name="Followed Hyperlink 2" xfId="35267" hidden="1"/>
    <cellStyle name="Followed Hyperlink 2" xfId="35268" hidden="1"/>
    <cellStyle name="Followed Hyperlink 2" xfId="35269" hidden="1"/>
    <cellStyle name="Followed Hyperlink 2" xfId="35270" hidden="1"/>
    <cellStyle name="Followed Hyperlink 2" xfId="35271" hidden="1"/>
    <cellStyle name="Followed Hyperlink 2" xfId="35272" hidden="1"/>
    <cellStyle name="Followed Hyperlink 2" xfId="35273" hidden="1"/>
    <cellStyle name="Followed Hyperlink 2" xfId="35274" hidden="1"/>
    <cellStyle name="Followed Hyperlink 2" xfId="35275" hidden="1"/>
    <cellStyle name="Followed Hyperlink 2" xfId="35276" hidden="1"/>
    <cellStyle name="Followed Hyperlink 2" xfId="35277" hidden="1"/>
    <cellStyle name="Followed Hyperlink 2" xfId="35278" hidden="1"/>
    <cellStyle name="Followed Hyperlink 2" xfId="35279" hidden="1"/>
    <cellStyle name="Followed Hyperlink 2" xfId="35280" hidden="1"/>
    <cellStyle name="Followed Hyperlink 2" xfId="35281" hidden="1"/>
    <cellStyle name="Followed Hyperlink 2" xfId="35282" hidden="1"/>
    <cellStyle name="Followed Hyperlink 2" xfId="35283" hidden="1"/>
    <cellStyle name="Followed Hyperlink 2" xfId="35284" hidden="1"/>
    <cellStyle name="Followed Hyperlink 2" xfId="35285" hidden="1"/>
    <cellStyle name="Followed Hyperlink 2" xfId="35286" hidden="1"/>
    <cellStyle name="Followed Hyperlink 2" xfId="35287" hidden="1"/>
    <cellStyle name="Followed Hyperlink 2" xfId="35288" hidden="1"/>
    <cellStyle name="Followed Hyperlink 2" xfId="35289" hidden="1"/>
    <cellStyle name="Followed Hyperlink 2" xfId="35290" hidden="1"/>
    <cellStyle name="Followed Hyperlink 2" xfId="35291" hidden="1"/>
    <cellStyle name="Followed Hyperlink 2" xfId="35292" hidden="1"/>
    <cellStyle name="Followed Hyperlink 2" xfId="35293" hidden="1"/>
    <cellStyle name="Followed Hyperlink 2" xfId="35294" hidden="1"/>
    <cellStyle name="Followed Hyperlink 2" xfId="35295" hidden="1"/>
    <cellStyle name="Followed Hyperlink 2" xfId="35296" hidden="1"/>
    <cellStyle name="Followed Hyperlink 2" xfId="35297" hidden="1"/>
    <cellStyle name="Followed Hyperlink 2" xfId="35298" hidden="1"/>
    <cellStyle name="Followed Hyperlink 2" xfId="35960" hidden="1"/>
    <cellStyle name="Followed Hyperlink 2" xfId="35959" hidden="1"/>
    <cellStyle name="Followed Hyperlink 2" xfId="35958" hidden="1"/>
    <cellStyle name="Followed Hyperlink 2" xfId="35957" hidden="1"/>
    <cellStyle name="Followed Hyperlink 2" xfId="35961" hidden="1"/>
    <cellStyle name="Followed Hyperlink 2" xfId="35967" hidden="1"/>
    <cellStyle name="Followed Hyperlink 2" xfId="35966" hidden="1"/>
    <cellStyle name="Followed Hyperlink 2" xfId="35964" hidden="1"/>
    <cellStyle name="Followed Hyperlink 2" xfId="35962" hidden="1"/>
    <cellStyle name="Followed Hyperlink 2" xfId="35986" hidden="1"/>
    <cellStyle name="Followed Hyperlink 2" xfId="35982" hidden="1"/>
    <cellStyle name="Followed Hyperlink 2" xfId="35978" hidden="1"/>
    <cellStyle name="Followed Hyperlink 2" xfId="35974" hidden="1"/>
    <cellStyle name="Followed Hyperlink 2" xfId="35970" hidden="1"/>
    <cellStyle name="Followed Hyperlink 2" xfId="35883" hidden="1"/>
    <cellStyle name="Followed Hyperlink 2" xfId="35989" hidden="1"/>
    <cellStyle name="Followed Hyperlink 2" xfId="35985" hidden="1"/>
    <cellStyle name="Followed Hyperlink 2" xfId="35981" hidden="1"/>
    <cellStyle name="Followed Hyperlink 2" xfId="35977" hidden="1"/>
    <cellStyle name="Followed Hyperlink 2" xfId="35973" hidden="1"/>
    <cellStyle name="Followed Hyperlink 2" xfId="35969" hidden="1"/>
    <cellStyle name="Followed Hyperlink 2" xfId="35988" hidden="1"/>
    <cellStyle name="Followed Hyperlink 2" xfId="35984" hidden="1"/>
    <cellStyle name="Followed Hyperlink 2" xfId="35980" hidden="1"/>
    <cellStyle name="Followed Hyperlink 2" xfId="35976" hidden="1"/>
    <cellStyle name="Followed Hyperlink 2" xfId="35972" hidden="1"/>
    <cellStyle name="Followed Hyperlink 2" xfId="35987" hidden="1"/>
    <cellStyle name="Followed Hyperlink 2" xfId="35983" hidden="1"/>
    <cellStyle name="Followed Hyperlink 2" xfId="35979" hidden="1"/>
    <cellStyle name="Followed Hyperlink 2" xfId="35975" hidden="1"/>
    <cellStyle name="Followed Hyperlink 2" xfId="35971" hidden="1"/>
    <cellStyle name="Followed Hyperlink 2" xfId="35968" hidden="1"/>
    <cellStyle name="Followed Hyperlink 2" xfId="35993" hidden="1"/>
    <cellStyle name="Followed Hyperlink 2" xfId="35994" hidden="1"/>
    <cellStyle name="Followed Hyperlink 2" xfId="35995" hidden="1"/>
    <cellStyle name="Followed Hyperlink 2" xfId="35996" hidden="1"/>
    <cellStyle name="Followed Hyperlink 2" xfId="35997" hidden="1"/>
    <cellStyle name="Followed Hyperlink 2" xfId="35998" hidden="1"/>
    <cellStyle name="Followed Hyperlink 2" xfId="35999" hidden="1"/>
    <cellStyle name="Followed Hyperlink 2" xfId="36000" hidden="1"/>
    <cellStyle name="Followed Hyperlink 2" xfId="36001" hidden="1"/>
    <cellStyle name="Followed Hyperlink 2" xfId="36002" hidden="1"/>
    <cellStyle name="Followed Hyperlink 2" xfId="36003" hidden="1"/>
    <cellStyle name="Followed Hyperlink 2" xfId="36004" hidden="1"/>
    <cellStyle name="Followed Hyperlink 2" xfId="36005" hidden="1"/>
    <cellStyle name="Followed Hyperlink 2" xfId="36006" hidden="1"/>
    <cellStyle name="Followed Hyperlink 2" xfId="36007" hidden="1"/>
    <cellStyle name="Followed Hyperlink 2" xfId="36008" hidden="1"/>
    <cellStyle name="Followed Hyperlink 2" xfId="36009" hidden="1"/>
    <cellStyle name="Followed Hyperlink 2" xfId="36010" hidden="1"/>
    <cellStyle name="Followed Hyperlink 2" xfId="36011" hidden="1"/>
    <cellStyle name="Followed Hyperlink 2" xfId="36012" hidden="1"/>
    <cellStyle name="Followed Hyperlink 2" xfId="36013" hidden="1"/>
    <cellStyle name="Followed Hyperlink 2" xfId="36014" hidden="1"/>
    <cellStyle name="Followed Hyperlink 2" xfId="36015" hidden="1"/>
    <cellStyle name="Followed Hyperlink 2" xfId="36016" hidden="1"/>
    <cellStyle name="Followed Hyperlink 2" xfId="36017" hidden="1"/>
    <cellStyle name="Followed Hyperlink 2" xfId="36018" hidden="1"/>
    <cellStyle name="Followed Hyperlink 2" xfId="36020" hidden="1"/>
    <cellStyle name="Followed Hyperlink 2" xfId="36021" hidden="1"/>
    <cellStyle name="Followed Hyperlink 2" xfId="36022" hidden="1"/>
    <cellStyle name="Followed Hyperlink 2" xfId="36023" hidden="1"/>
    <cellStyle name="Followed Hyperlink 2" xfId="36024" hidden="1"/>
    <cellStyle name="Followed Hyperlink 2" xfId="36025" hidden="1"/>
    <cellStyle name="Followed Hyperlink 2" xfId="36026" hidden="1"/>
    <cellStyle name="Followed Hyperlink 2" xfId="36027" hidden="1"/>
    <cellStyle name="Followed Hyperlink 2" xfId="36028" hidden="1"/>
    <cellStyle name="Followed Hyperlink 2" xfId="36029" hidden="1"/>
    <cellStyle name="Followed Hyperlink 2" xfId="36030" hidden="1"/>
    <cellStyle name="Followed Hyperlink 2" xfId="36031" hidden="1"/>
    <cellStyle name="Followed Hyperlink 2" xfId="36032" hidden="1"/>
    <cellStyle name="Followed Hyperlink 2" xfId="36033" hidden="1"/>
    <cellStyle name="Followed Hyperlink 2" xfId="36071" hidden="1"/>
    <cellStyle name="Followed Hyperlink 2" xfId="36072" hidden="1"/>
    <cellStyle name="Followed Hyperlink 2" xfId="36073" hidden="1"/>
    <cellStyle name="Followed Hyperlink 2" xfId="36074" hidden="1"/>
    <cellStyle name="Followed Hyperlink 2" xfId="36069" hidden="1"/>
    <cellStyle name="Followed Hyperlink 2" xfId="35965" hidden="1"/>
    <cellStyle name="Followed Hyperlink 2" xfId="36042" hidden="1"/>
    <cellStyle name="Followed Hyperlink 2" xfId="36040" hidden="1"/>
    <cellStyle name="Followed Hyperlink 2" xfId="36019" hidden="1"/>
    <cellStyle name="Followed Hyperlink 2" xfId="36037" hidden="1"/>
    <cellStyle name="Followed Hyperlink 2" xfId="36036" hidden="1"/>
    <cellStyle name="Followed Hyperlink 2" xfId="36035" hidden="1"/>
    <cellStyle name="Followed Hyperlink 2" xfId="36034" hidden="1"/>
    <cellStyle name="Followed Hyperlink 2" xfId="36038" hidden="1"/>
    <cellStyle name="Followed Hyperlink 2" xfId="36045" hidden="1"/>
    <cellStyle name="Followed Hyperlink 2" xfId="36043" hidden="1"/>
    <cellStyle name="Followed Hyperlink 2" xfId="36041" hidden="1"/>
    <cellStyle name="Followed Hyperlink 2" xfId="36039" hidden="1"/>
    <cellStyle name="Followed Hyperlink 2" xfId="36064" hidden="1"/>
    <cellStyle name="Followed Hyperlink 2" xfId="36060" hidden="1"/>
    <cellStyle name="Followed Hyperlink 2" xfId="36056" hidden="1"/>
    <cellStyle name="Followed Hyperlink 2" xfId="36052" hidden="1"/>
    <cellStyle name="Followed Hyperlink 2" xfId="36048" hidden="1"/>
    <cellStyle name="Followed Hyperlink 2" xfId="35884" hidden="1"/>
    <cellStyle name="Followed Hyperlink 2" xfId="36067" hidden="1"/>
    <cellStyle name="Followed Hyperlink 2" xfId="36063" hidden="1"/>
    <cellStyle name="Followed Hyperlink 2" xfId="36059" hidden="1"/>
    <cellStyle name="Followed Hyperlink 2" xfId="36055" hidden="1"/>
    <cellStyle name="Followed Hyperlink 2" xfId="36051" hidden="1"/>
    <cellStyle name="Followed Hyperlink 2" xfId="36047" hidden="1"/>
    <cellStyle name="Followed Hyperlink 2" xfId="36066" hidden="1"/>
    <cellStyle name="Followed Hyperlink 2" xfId="36062" hidden="1"/>
    <cellStyle name="Followed Hyperlink 2" xfId="36058" hidden="1"/>
    <cellStyle name="Followed Hyperlink 2" xfId="36054" hidden="1"/>
    <cellStyle name="Followed Hyperlink 2" xfId="36050" hidden="1"/>
    <cellStyle name="Followed Hyperlink 2" xfId="36065" hidden="1"/>
    <cellStyle name="Followed Hyperlink 2" xfId="36061" hidden="1"/>
    <cellStyle name="Followed Hyperlink 2" xfId="36057" hidden="1"/>
    <cellStyle name="Followed Hyperlink 2" xfId="36053" hidden="1"/>
    <cellStyle name="Followed Hyperlink 2" xfId="36049" hidden="1"/>
    <cellStyle name="Followed Hyperlink 2" xfId="36046" hidden="1"/>
    <cellStyle name="Followed Hyperlink 2" xfId="36075" hidden="1"/>
    <cellStyle name="Followed Hyperlink 2" xfId="36076" hidden="1"/>
    <cellStyle name="Followed Hyperlink 2" xfId="36077" hidden="1"/>
    <cellStyle name="Followed Hyperlink 2" xfId="36078" hidden="1"/>
    <cellStyle name="Followed Hyperlink 2" xfId="36079" hidden="1"/>
    <cellStyle name="Followed Hyperlink 2" xfId="36080" hidden="1"/>
    <cellStyle name="Followed Hyperlink 2" xfId="36081" hidden="1"/>
    <cellStyle name="Followed Hyperlink 2" xfId="36082" hidden="1"/>
    <cellStyle name="Followed Hyperlink 2" xfId="36083" hidden="1"/>
    <cellStyle name="Followed Hyperlink 2" xfId="36084" hidden="1"/>
    <cellStyle name="Followed Hyperlink 2" xfId="36085" hidden="1"/>
    <cellStyle name="Followed Hyperlink 2" xfId="36086" hidden="1"/>
    <cellStyle name="Followed Hyperlink 2" xfId="36087" hidden="1"/>
    <cellStyle name="Followed Hyperlink 2" xfId="36088" hidden="1"/>
    <cellStyle name="Followed Hyperlink 2" xfId="36089" hidden="1"/>
    <cellStyle name="Followed Hyperlink 2" xfId="36090" hidden="1"/>
    <cellStyle name="Followed Hyperlink 2" xfId="36091" hidden="1"/>
    <cellStyle name="Followed Hyperlink 2" xfId="36092" hidden="1"/>
    <cellStyle name="Followed Hyperlink 2" xfId="36093" hidden="1"/>
    <cellStyle name="Followed Hyperlink 2" xfId="36094" hidden="1"/>
    <cellStyle name="Followed Hyperlink 2" xfId="36095" hidden="1"/>
    <cellStyle name="Followed Hyperlink 2" xfId="36096" hidden="1"/>
    <cellStyle name="Followed Hyperlink 2" xfId="36097" hidden="1"/>
    <cellStyle name="Followed Hyperlink 2" xfId="36098" hidden="1"/>
    <cellStyle name="Followed Hyperlink 2" xfId="36099" hidden="1"/>
    <cellStyle name="Followed Hyperlink 2" xfId="36100" hidden="1"/>
    <cellStyle name="Followed Hyperlink 2" xfId="36101" hidden="1"/>
    <cellStyle name="Followed Hyperlink 2" xfId="36102" hidden="1"/>
    <cellStyle name="Followed Hyperlink 2" xfId="36103" hidden="1"/>
    <cellStyle name="Followed Hyperlink 2" xfId="36104" hidden="1"/>
    <cellStyle name="Followed Hyperlink 2" xfId="36105" hidden="1"/>
    <cellStyle name="Followed Hyperlink 2" xfId="36106" hidden="1"/>
    <cellStyle name="Followed Hyperlink 2" xfId="36107" hidden="1"/>
    <cellStyle name="Followed Hyperlink 2" xfId="36108" hidden="1"/>
    <cellStyle name="Followed Hyperlink 2" xfId="36109" hidden="1"/>
    <cellStyle name="Followed Hyperlink 2" xfId="36112" hidden="1"/>
    <cellStyle name="Followed Hyperlink 2" xfId="36113" hidden="1"/>
    <cellStyle name="Followed Hyperlink 2" xfId="36114" hidden="1"/>
    <cellStyle name="Followed Hyperlink 2" xfId="36115" hidden="1"/>
    <cellStyle name="Followed Hyperlink 2" xfId="36116" hidden="1"/>
    <cellStyle name="Followed Hyperlink 2" xfId="36117" hidden="1"/>
    <cellStyle name="Followed Hyperlink 2" xfId="36118" hidden="1"/>
    <cellStyle name="Followed Hyperlink 2" xfId="36119" hidden="1"/>
    <cellStyle name="Followed Hyperlink 2" xfId="36120" hidden="1"/>
    <cellStyle name="Followed Hyperlink 2" xfId="36121" hidden="1"/>
    <cellStyle name="Followed Hyperlink 2" xfId="37914" hidden="1"/>
    <cellStyle name="Followed Hyperlink 2" xfId="37913" hidden="1"/>
    <cellStyle name="Followed Hyperlink 2" xfId="37912" hidden="1"/>
    <cellStyle name="Followed Hyperlink 2" xfId="37911" hidden="1"/>
    <cellStyle name="Followed Hyperlink 2" xfId="37915" hidden="1"/>
    <cellStyle name="Followed Hyperlink 2" xfId="37921" hidden="1"/>
    <cellStyle name="Followed Hyperlink 2" xfId="37920" hidden="1"/>
    <cellStyle name="Followed Hyperlink 2" xfId="37918" hidden="1"/>
    <cellStyle name="Followed Hyperlink 2" xfId="37916" hidden="1"/>
    <cellStyle name="Followed Hyperlink 2" xfId="37940" hidden="1"/>
    <cellStyle name="Followed Hyperlink 2" xfId="37936" hidden="1"/>
    <cellStyle name="Followed Hyperlink 2" xfId="37932" hidden="1"/>
    <cellStyle name="Followed Hyperlink 2" xfId="37928" hidden="1"/>
    <cellStyle name="Followed Hyperlink 2" xfId="37924" hidden="1"/>
    <cellStyle name="Followed Hyperlink 2" xfId="37836" hidden="1"/>
    <cellStyle name="Followed Hyperlink 2" xfId="37943" hidden="1"/>
    <cellStyle name="Followed Hyperlink 2" xfId="37939" hidden="1"/>
    <cellStyle name="Followed Hyperlink 2" xfId="37935" hidden="1"/>
    <cellStyle name="Followed Hyperlink 2" xfId="37931" hidden="1"/>
    <cellStyle name="Followed Hyperlink 2" xfId="37927" hidden="1"/>
    <cellStyle name="Followed Hyperlink 2" xfId="37923" hidden="1"/>
    <cellStyle name="Followed Hyperlink 2" xfId="37942" hidden="1"/>
    <cellStyle name="Followed Hyperlink 2" xfId="37938" hidden="1"/>
    <cellStyle name="Followed Hyperlink 2" xfId="37934" hidden="1"/>
    <cellStyle name="Followed Hyperlink 2" xfId="37930" hidden="1"/>
    <cellStyle name="Followed Hyperlink 2" xfId="37926" hidden="1"/>
    <cellStyle name="Followed Hyperlink 2" xfId="37941" hidden="1"/>
    <cellStyle name="Followed Hyperlink 2" xfId="37937" hidden="1"/>
    <cellStyle name="Followed Hyperlink 2" xfId="37933" hidden="1"/>
    <cellStyle name="Followed Hyperlink 2" xfId="37929" hidden="1"/>
    <cellStyle name="Followed Hyperlink 2" xfId="37925" hidden="1"/>
    <cellStyle name="Followed Hyperlink 2" xfId="37922" hidden="1"/>
    <cellStyle name="Followed Hyperlink 2" xfId="37945" hidden="1"/>
    <cellStyle name="Followed Hyperlink 2" xfId="37946" hidden="1"/>
    <cellStyle name="Followed Hyperlink 2" xfId="37947" hidden="1"/>
    <cellStyle name="Followed Hyperlink 2" xfId="37948" hidden="1"/>
    <cellStyle name="Followed Hyperlink 2" xfId="37949" hidden="1"/>
    <cellStyle name="Followed Hyperlink 2" xfId="37950" hidden="1"/>
    <cellStyle name="Followed Hyperlink 2" xfId="37951" hidden="1"/>
    <cellStyle name="Followed Hyperlink 2" xfId="37952" hidden="1"/>
    <cellStyle name="Followed Hyperlink 2" xfId="37953" hidden="1"/>
    <cellStyle name="Followed Hyperlink 2" xfId="37954" hidden="1"/>
    <cellStyle name="Followed Hyperlink 2" xfId="37955" hidden="1"/>
    <cellStyle name="Followed Hyperlink 2" xfId="37956" hidden="1"/>
    <cellStyle name="Followed Hyperlink 2" xfId="37957" hidden="1"/>
    <cellStyle name="Followed Hyperlink 2" xfId="37958" hidden="1"/>
    <cellStyle name="Followed Hyperlink 2" xfId="37959" hidden="1"/>
    <cellStyle name="Followed Hyperlink 2" xfId="37960" hidden="1"/>
    <cellStyle name="Followed Hyperlink 2" xfId="37961" hidden="1"/>
    <cellStyle name="Followed Hyperlink 2" xfId="37962" hidden="1"/>
    <cellStyle name="Followed Hyperlink 2" xfId="37963" hidden="1"/>
    <cellStyle name="Followed Hyperlink 2" xfId="37964" hidden="1"/>
    <cellStyle name="Followed Hyperlink 2" xfId="37965" hidden="1"/>
    <cellStyle name="Followed Hyperlink 2" xfId="37966" hidden="1"/>
    <cellStyle name="Followed Hyperlink 2" xfId="37967" hidden="1"/>
    <cellStyle name="Followed Hyperlink 2" xfId="37968" hidden="1"/>
    <cellStyle name="Followed Hyperlink 2" xfId="37969" hidden="1"/>
    <cellStyle name="Followed Hyperlink 2" xfId="37970" hidden="1"/>
    <cellStyle name="Followed Hyperlink 2" xfId="37972" hidden="1"/>
    <cellStyle name="Followed Hyperlink 2" xfId="37973" hidden="1"/>
    <cellStyle name="Followed Hyperlink 2" xfId="37974" hidden="1"/>
    <cellStyle name="Followed Hyperlink 2" xfId="37975" hidden="1"/>
    <cellStyle name="Followed Hyperlink 2" xfId="37976" hidden="1"/>
    <cellStyle name="Followed Hyperlink 2" xfId="37977" hidden="1"/>
    <cellStyle name="Followed Hyperlink 2" xfId="37978" hidden="1"/>
    <cellStyle name="Followed Hyperlink 2" xfId="37979" hidden="1"/>
    <cellStyle name="Followed Hyperlink 2" xfId="37980" hidden="1"/>
    <cellStyle name="Followed Hyperlink 2" xfId="37981" hidden="1"/>
    <cellStyle name="Followed Hyperlink 2" xfId="37982" hidden="1"/>
    <cellStyle name="Followed Hyperlink 2" xfId="37983" hidden="1"/>
    <cellStyle name="Followed Hyperlink 2" xfId="37984" hidden="1"/>
    <cellStyle name="Followed Hyperlink 2" xfId="37985" hidden="1"/>
    <cellStyle name="Followed Hyperlink 2" xfId="38022" hidden="1"/>
    <cellStyle name="Followed Hyperlink 2" xfId="38023" hidden="1"/>
    <cellStyle name="Followed Hyperlink 2" xfId="38024" hidden="1"/>
    <cellStyle name="Followed Hyperlink 2" xfId="38025" hidden="1"/>
    <cellStyle name="Followed Hyperlink 2" xfId="38020" hidden="1"/>
    <cellStyle name="Followed Hyperlink 2" xfId="37919" hidden="1"/>
    <cellStyle name="Followed Hyperlink 2" xfId="37994" hidden="1"/>
    <cellStyle name="Followed Hyperlink 2" xfId="37992" hidden="1"/>
    <cellStyle name="Followed Hyperlink 2" xfId="37971" hidden="1"/>
    <cellStyle name="Followed Hyperlink 2" xfId="37989" hidden="1"/>
    <cellStyle name="Followed Hyperlink 2" xfId="37988" hidden="1"/>
    <cellStyle name="Followed Hyperlink 2" xfId="37987" hidden="1"/>
    <cellStyle name="Followed Hyperlink 2" xfId="37986" hidden="1"/>
    <cellStyle name="Followed Hyperlink 2" xfId="37990" hidden="1"/>
    <cellStyle name="Followed Hyperlink 2" xfId="37996" hidden="1"/>
    <cellStyle name="Followed Hyperlink 2" xfId="37995" hidden="1"/>
    <cellStyle name="Followed Hyperlink 2" xfId="37993" hidden="1"/>
    <cellStyle name="Followed Hyperlink 2" xfId="37991" hidden="1"/>
    <cellStyle name="Followed Hyperlink 2" xfId="38015" hidden="1"/>
    <cellStyle name="Followed Hyperlink 2" xfId="38011" hidden="1"/>
    <cellStyle name="Followed Hyperlink 2" xfId="38007" hidden="1"/>
    <cellStyle name="Followed Hyperlink 2" xfId="38003" hidden="1"/>
    <cellStyle name="Followed Hyperlink 2" xfId="37999" hidden="1"/>
    <cellStyle name="Followed Hyperlink 2" xfId="37837" hidden="1"/>
    <cellStyle name="Followed Hyperlink 2" xfId="38018" hidden="1"/>
    <cellStyle name="Followed Hyperlink 2" xfId="38014" hidden="1"/>
    <cellStyle name="Followed Hyperlink 2" xfId="38010" hidden="1"/>
    <cellStyle name="Followed Hyperlink 2" xfId="38006" hidden="1"/>
    <cellStyle name="Followed Hyperlink 2" xfId="38002" hidden="1"/>
    <cellStyle name="Followed Hyperlink 2" xfId="37998" hidden="1"/>
    <cellStyle name="Followed Hyperlink 2" xfId="38017" hidden="1"/>
    <cellStyle name="Followed Hyperlink 2" xfId="38013" hidden="1"/>
    <cellStyle name="Followed Hyperlink 2" xfId="38009" hidden="1"/>
    <cellStyle name="Followed Hyperlink 2" xfId="38005" hidden="1"/>
    <cellStyle name="Followed Hyperlink 2" xfId="38001" hidden="1"/>
    <cellStyle name="Followed Hyperlink 2" xfId="38016" hidden="1"/>
    <cellStyle name="Followed Hyperlink 2" xfId="38012" hidden="1"/>
    <cellStyle name="Followed Hyperlink 2" xfId="38008" hidden="1"/>
    <cellStyle name="Followed Hyperlink 2" xfId="38004" hidden="1"/>
    <cellStyle name="Followed Hyperlink 2" xfId="38000" hidden="1"/>
    <cellStyle name="Followed Hyperlink 2" xfId="37997" hidden="1"/>
    <cellStyle name="Followed Hyperlink 2" xfId="38026" hidden="1"/>
    <cellStyle name="Followed Hyperlink 2" xfId="38027" hidden="1"/>
    <cellStyle name="Followed Hyperlink 2" xfId="38028" hidden="1"/>
    <cellStyle name="Followed Hyperlink 2" xfId="38029" hidden="1"/>
    <cellStyle name="Followed Hyperlink 2" xfId="38030" hidden="1"/>
    <cellStyle name="Followed Hyperlink 2" xfId="38031" hidden="1"/>
    <cellStyle name="Followed Hyperlink 2" xfId="38032" hidden="1"/>
    <cellStyle name="Followed Hyperlink 2" xfId="38033" hidden="1"/>
    <cellStyle name="Followed Hyperlink 2" xfId="38034" hidden="1"/>
    <cellStyle name="Followed Hyperlink 2" xfId="38035" hidden="1"/>
    <cellStyle name="Followed Hyperlink 2" xfId="38036" hidden="1"/>
    <cellStyle name="Followed Hyperlink 2" xfId="38037" hidden="1"/>
    <cellStyle name="Followed Hyperlink 2" xfId="38038" hidden="1"/>
    <cellStyle name="Followed Hyperlink 2" xfId="38039" hidden="1"/>
    <cellStyle name="Followed Hyperlink 2" xfId="38040" hidden="1"/>
    <cellStyle name="Followed Hyperlink 2" xfId="38041" hidden="1"/>
    <cellStyle name="Followed Hyperlink 2" xfId="38042" hidden="1"/>
    <cellStyle name="Followed Hyperlink 2" xfId="38043" hidden="1"/>
    <cellStyle name="Followed Hyperlink 2" xfId="38044" hidden="1"/>
    <cellStyle name="Followed Hyperlink 2" xfId="38045" hidden="1"/>
    <cellStyle name="Followed Hyperlink 2" xfId="38046" hidden="1"/>
    <cellStyle name="Followed Hyperlink 2" xfId="38047" hidden="1"/>
    <cellStyle name="Followed Hyperlink 2" xfId="38048" hidden="1"/>
    <cellStyle name="Followed Hyperlink 2" xfId="38049" hidden="1"/>
    <cellStyle name="Followed Hyperlink 2" xfId="38050" hidden="1"/>
    <cellStyle name="Followed Hyperlink 2" xfId="38051" hidden="1"/>
    <cellStyle name="Followed Hyperlink 2" xfId="38052" hidden="1"/>
    <cellStyle name="Followed Hyperlink 2" xfId="38053" hidden="1"/>
    <cellStyle name="Followed Hyperlink 2" xfId="38054" hidden="1"/>
    <cellStyle name="Followed Hyperlink 2" xfId="38055" hidden="1"/>
    <cellStyle name="Followed Hyperlink 2" xfId="38056" hidden="1"/>
    <cellStyle name="Followed Hyperlink 2" xfId="38057" hidden="1"/>
    <cellStyle name="Followed Hyperlink 2" xfId="38058" hidden="1"/>
    <cellStyle name="Followed Hyperlink 2" xfId="38059" hidden="1"/>
    <cellStyle name="Followed Hyperlink 2" xfId="38060" hidden="1"/>
    <cellStyle name="Followed Hyperlink 2" xfId="38063" hidden="1"/>
    <cellStyle name="Followed Hyperlink 2" xfId="38064" hidden="1"/>
    <cellStyle name="Followed Hyperlink 2" xfId="38065" hidden="1"/>
    <cellStyle name="Followed Hyperlink 2" xfId="38066" hidden="1"/>
    <cellStyle name="Followed Hyperlink 2" xfId="38067" hidden="1"/>
    <cellStyle name="Followed Hyperlink 2" xfId="38068" hidden="1"/>
    <cellStyle name="Followed Hyperlink 2" xfId="38069" hidden="1"/>
    <cellStyle name="Followed Hyperlink 2" xfId="38070" hidden="1"/>
    <cellStyle name="Followed Hyperlink 2" xfId="38071" hidden="1"/>
    <cellStyle name="Followed Hyperlink 2" xfId="38072" hidden="1"/>
    <cellStyle name="Followed Hyperlink 2" xfId="38743" hidden="1"/>
    <cellStyle name="Followed Hyperlink 2" xfId="38742" hidden="1"/>
    <cellStyle name="Followed Hyperlink 2" xfId="38741" hidden="1"/>
    <cellStyle name="Followed Hyperlink 2" xfId="38740" hidden="1"/>
    <cellStyle name="Followed Hyperlink 2" xfId="38744" hidden="1"/>
    <cellStyle name="Followed Hyperlink 2" xfId="38750" hidden="1"/>
    <cellStyle name="Followed Hyperlink 2" xfId="38749" hidden="1"/>
    <cellStyle name="Followed Hyperlink 2" xfId="38747" hidden="1"/>
    <cellStyle name="Followed Hyperlink 2" xfId="38745" hidden="1"/>
    <cellStyle name="Followed Hyperlink 2" xfId="38769" hidden="1"/>
    <cellStyle name="Followed Hyperlink 2" xfId="38765" hidden="1"/>
    <cellStyle name="Followed Hyperlink 2" xfId="38761" hidden="1"/>
    <cellStyle name="Followed Hyperlink 2" xfId="38757" hidden="1"/>
    <cellStyle name="Followed Hyperlink 2" xfId="38753" hidden="1"/>
    <cellStyle name="Followed Hyperlink 2" xfId="38665" hidden="1"/>
    <cellStyle name="Followed Hyperlink 2" xfId="38772" hidden="1"/>
    <cellStyle name="Followed Hyperlink 2" xfId="38768" hidden="1"/>
    <cellStyle name="Followed Hyperlink 2" xfId="38764" hidden="1"/>
    <cellStyle name="Followed Hyperlink 2" xfId="38760" hidden="1"/>
    <cellStyle name="Followed Hyperlink 2" xfId="38756" hidden="1"/>
    <cellStyle name="Followed Hyperlink 2" xfId="38752" hidden="1"/>
    <cellStyle name="Followed Hyperlink 2" xfId="38771" hidden="1"/>
    <cellStyle name="Followed Hyperlink 2" xfId="38767" hidden="1"/>
    <cellStyle name="Followed Hyperlink 2" xfId="38763" hidden="1"/>
    <cellStyle name="Followed Hyperlink 2" xfId="38759" hidden="1"/>
    <cellStyle name="Followed Hyperlink 2" xfId="38755" hidden="1"/>
    <cellStyle name="Followed Hyperlink 2" xfId="38770" hidden="1"/>
    <cellStyle name="Followed Hyperlink 2" xfId="38766" hidden="1"/>
    <cellStyle name="Followed Hyperlink 2" xfId="38762" hidden="1"/>
    <cellStyle name="Followed Hyperlink 2" xfId="38758" hidden="1"/>
    <cellStyle name="Followed Hyperlink 2" xfId="38754" hidden="1"/>
    <cellStyle name="Followed Hyperlink 2" xfId="38751" hidden="1"/>
    <cellStyle name="Followed Hyperlink 2" xfId="38774" hidden="1"/>
    <cellStyle name="Followed Hyperlink 2" xfId="38775" hidden="1"/>
    <cellStyle name="Followed Hyperlink 2" xfId="38776" hidden="1"/>
    <cellStyle name="Followed Hyperlink 2" xfId="38777" hidden="1"/>
    <cellStyle name="Followed Hyperlink 2" xfId="38778" hidden="1"/>
    <cellStyle name="Followed Hyperlink 2" xfId="38779" hidden="1"/>
    <cellStyle name="Followed Hyperlink 2" xfId="38780" hidden="1"/>
    <cellStyle name="Followed Hyperlink 2" xfId="38781" hidden="1"/>
    <cellStyle name="Followed Hyperlink 2" xfId="38782" hidden="1"/>
    <cellStyle name="Followed Hyperlink 2" xfId="38783" hidden="1"/>
    <cellStyle name="Followed Hyperlink 2" xfId="38784" hidden="1"/>
    <cellStyle name="Followed Hyperlink 2" xfId="38785" hidden="1"/>
    <cellStyle name="Followed Hyperlink 2" xfId="38786" hidden="1"/>
    <cellStyle name="Followed Hyperlink 2" xfId="38787" hidden="1"/>
    <cellStyle name="Followed Hyperlink 2" xfId="38788" hidden="1"/>
    <cellStyle name="Followed Hyperlink 2" xfId="38789" hidden="1"/>
    <cellStyle name="Followed Hyperlink 2" xfId="38790" hidden="1"/>
    <cellStyle name="Followed Hyperlink 2" xfId="38791" hidden="1"/>
    <cellStyle name="Followed Hyperlink 2" xfId="38792" hidden="1"/>
    <cellStyle name="Followed Hyperlink 2" xfId="38793" hidden="1"/>
    <cellStyle name="Followed Hyperlink 2" xfId="38794" hidden="1"/>
    <cellStyle name="Followed Hyperlink 2" xfId="38795" hidden="1"/>
    <cellStyle name="Followed Hyperlink 2" xfId="38796" hidden="1"/>
    <cellStyle name="Followed Hyperlink 2" xfId="38797" hidden="1"/>
    <cellStyle name="Followed Hyperlink 2" xfId="38798" hidden="1"/>
    <cellStyle name="Followed Hyperlink 2" xfId="38799" hidden="1"/>
    <cellStyle name="Followed Hyperlink 2" xfId="38801" hidden="1"/>
    <cellStyle name="Followed Hyperlink 2" xfId="38802" hidden="1"/>
    <cellStyle name="Followed Hyperlink 2" xfId="38803" hidden="1"/>
    <cellStyle name="Followed Hyperlink 2" xfId="38804" hidden="1"/>
    <cellStyle name="Followed Hyperlink 2" xfId="38805" hidden="1"/>
    <cellStyle name="Followed Hyperlink 2" xfId="38806" hidden="1"/>
    <cellStyle name="Followed Hyperlink 2" xfId="38807" hidden="1"/>
    <cellStyle name="Followed Hyperlink 2" xfId="38808" hidden="1"/>
    <cellStyle name="Followed Hyperlink 2" xfId="38809" hidden="1"/>
    <cellStyle name="Followed Hyperlink 2" xfId="38810" hidden="1"/>
    <cellStyle name="Followed Hyperlink 2" xfId="38811" hidden="1"/>
    <cellStyle name="Followed Hyperlink 2" xfId="38812" hidden="1"/>
    <cellStyle name="Followed Hyperlink 2" xfId="38813" hidden="1"/>
    <cellStyle name="Followed Hyperlink 2" xfId="38814" hidden="1"/>
    <cellStyle name="Followed Hyperlink 2" xfId="38851" hidden="1"/>
    <cellStyle name="Followed Hyperlink 2" xfId="38852" hidden="1"/>
    <cellStyle name="Followed Hyperlink 2" xfId="38853" hidden="1"/>
    <cellStyle name="Followed Hyperlink 2" xfId="38854" hidden="1"/>
    <cellStyle name="Followed Hyperlink 2" xfId="38849" hidden="1"/>
    <cellStyle name="Followed Hyperlink 2" xfId="38748" hidden="1"/>
    <cellStyle name="Followed Hyperlink 2" xfId="38823" hidden="1"/>
    <cellStyle name="Followed Hyperlink 2" xfId="38821" hidden="1"/>
    <cellStyle name="Followed Hyperlink 2" xfId="38800" hidden="1"/>
    <cellStyle name="Followed Hyperlink 2" xfId="38818" hidden="1"/>
    <cellStyle name="Followed Hyperlink 2" xfId="38817" hidden="1"/>
    <cellStyle name="Followed Hyperlink 2" xfId="38816" hidden="1"/>
    <cellStyle name="Followed Hyperlink 2" xfId="38815" hidden="1"/>
    <cellStyle name="Followed Hyperlink 2" xfId="38819" hidden="1"/>
    <cellStyle name="Followed Hyperlink 2" xfId="38825" hidden="1"/>
    <cellStyle name="Followed Hyperlink 2" xfId="38824" hidden="1"/>
    <cellStyle name="Followed Hyperlink 2" xfId="38822" hidden="1"/>
    <cellStyle name="Followed Hyperlink 2" xfId="38820" hidden="1"/>
    <cellStyle name="Followed Hyperlink 2" xfId="38844" hidden="1"/>
    <cellStyle name="Followed Hyperlink 2" xfId="38840" hidden="1"/>
    <cellStyle name="Followed Hyperlink 2" xfId="38836" hidden="1"/>
    <cellStyle name="Followed Hyperlink 2" xfId="38832" hidden="1"/>
    <cellStyle name="Followed Hyperlink 2" xfId="38828" hidden="1"/>
    <cellStyle name="Followed Hyperlink 2" xfId="38666" hidden="1"/>
    <cellStyle name="Followed Hyperlink 2" xfId="38847" hidden="1"/>
    <cellStyle name="Followed Hyperlink 2" xfId="38843" hidden="1"/>
    <cellStyle name="Followed Hyperlink 2" xfId="38839" hidden="1"/>
    <cellStyle name="Followed Hyperlink 2" xfId="38835" hidden="1"/>
    <cellStyle name="Followed Hyperlink 2" xfId="38831" hidden="1"/>
    <cellStyle name="Followed Hyperlink 2" xfId="38827" hidden="1"/>
    <cellStyle name="Followed Hyperlink 2" xfId="38846" hidden="1"/>
    <cellStyle name="Followed Hyperlink 2" xfId="38842" hidden="1"/>
    <cellStyle name="Followed Hyperlink 2" xfId="38838" hidden="1"/>
    <cellStyle name="Followed Hyperlink 2" xfId="38834" hidden="1"/>
    <cellStyle name="Followed Hyperlink 2" xfId="38830" hidden="1"/>
    <cellStyle name="Followed Hyperlink 2" xfId="38845" hidden="1"/>
    <cellStyle name="Followed Hyperlink 2" xfId="38841" hidden="1"/>
    <cellStyle name="Followed Hyperlink 2" xfId="38837" hidden="1"/>
    <cellStyle name="Followed Hyperlink 2" xfId="38833" hidden="1"/>
    <cellStyle name="Followed Hyperlink 2" xfId="38829" hidden="1"/>
    <cellStyle name="Followed Hyperlink 2" xfId="38826" hidden="1"/>
    <cellStyle name="Followed Hyperlink 2" xfId="38855" hidden="1"/>
    <cellStyle name="Followed Hyperlink 2" xfId="38856" hidden="1"/>
    <cellStyle name="Followed Hyperlink 2" xfId="38857" hidden="1"/>
    <cellStyle name="Followed Hyperlink 2" xfId="38858" hidden="1"/>
    <cellStyle name="Followed Hyperlink 2" xfId="38859" hidden="1"/>
    <cellStyle name="Followed Hyperlink 2" xfId="38860" hidden="1"/>
    <cellStyle name="Followed Hyperlink 2" xfId="38861" hidden="1"/>
    <cellStyle name="Followed Hyperlink 2" xfId="38862" hidden="1"/>
    <cellStyle name="Followed Hyperlink 2" xfId="38863" hidden="1"/>
    <cellStyle name="Followed Hyperlink 2" xfId="38864" hidden="1"/>
    <cellStyle name="Followed Hyperlink 2" xfId="38865" hidden="1"/>
    <cellStyle name="Followed Hyperlink 2" xfId="38866" hidden="1"/>
    <cellStyle name="Followed Hyperlink 2" xfId="38867" hidden="1"/>
    <cellStyle name="Followed Hyperlink 2" xfId="38868" hidden="1"/>
    <cellStyle name="Followed Hyperlink 2" xfId="38869" hidden="1"/>
    <cellStyle name="Followed Hyperlink 2" xfId="38870" hidden="1"/>
    <cellStyle name="Followed Hyperlink 2" xfId="38871" hidden="1"/>
    <cellStyle name="Followed Hyperlink 2" xfId="38872" hidden="1"/>
    <cellStyle name="Followed Hyperlink 2" xfId="38873" hidden="1"/>
    <cellStyle name="Followed Hyperlink 2" xfId="38874" hidden="1"/>
    <cellStyle name="Followed Hyperlink 2" xfId="38875" hidden="1"/>
    <cellStyle name="Followed Hyperlink 2" xfId="38876" hidden="1"/>
    <cellStyle name="Followed Hyperlink 2" xfId="38877" hidden="1"/>
    <cellStyle name="Followed Hyperlink 2" xfId="38878" hidden="1"/>
    <cellStyle name="Followed Hyperlink 2" xfId="38879" hidden="1"/>
    <cellStyle name="Followed Hyperlink 2" xfId="38880" hidden="1"/>
    <cellStyle name="Followed Hyperlink 2" xfId="38881" hidden="1"/>
    <cellStyle name="Followed Hyperlink 2" xfId="38882" hidden="1"/>
    <cellStyle name="Followed Hyperlink 2" xfId="38883" hidden="1"/>
    <cellStyle name="Followed Hyperlink 2" xfId="38884" hidden="1"/>
    <cellStyle name="Followed Hyperlink 2" xfId="38885" hidden="1"/>
    <cellStyle name="Followed Hyperlink 2" xfId="38886" hidden="1"/>
    <cellStyle name="Followed Hyperlink 2" xfId="38887" hidden="1"/>
    <cellStyle name="Followed Hyperlink 2" xfId="38888" hidden="1"/>
    <cellStyle name="Followed Hyperlink 2" xfId="38889" hidden="1"/>
    <cellStyle name="Followed Hyperlink 2" xfId="38891" hidden="1"/>
    <cellStyle name="Followed Hyperlink 2" xfId="38892" hidden="1"/>
    <cellStyle name="Followed Hyperlink 2" xfId="38893" hidden="1"/>
    <cellStyle name="Followed Hyperlink 2" xfId="38894" hidden="1"/>
    <cellStyle name="Followed Hyperlink 2" xfId="38895" hidden="1"/>
    <cellStyle name="Followed Hyperlink 2" xfId="38896" hidden="1"/>
    <cellStyle name="Followed Hyperlink 2" xfId="38897" hidden="1"/>
    <cellStyle name="Followed Hyperlink 2" xfId="38898" hidden="1"/>
    <cellStyle name="Followed Hyperlink 2" xfId="38899" hidden="1"/>
    <cellStyle name="Followed Hyperlink 2" xfId="38900" hidden="1"/>
    <cellStyle name="Followed Hyperlink 2" xfId="39567" hidden="1"/>
    <cellStyle name="Followed Hyperlink 2" xfId="39566" hidden="1"/>
    <cellStyle name="Followed Hyperlink 2" xfId="39565" hidden="1"/>
    <cellStyle name="Followed Hyperlink 2" xfId="39564" hidden="1"/>
    <cellStyle name="Followed Hyperlink 2" xfId="39568" hidden="1"/>
    <cellStyle name="Followed Hyperlink 2" xfId="39574" hidden="1"/>
    <cellStyle name="Followed Hyperlink 2" xfId="39573" hidden="1"/>
    <cellStyle name="Followed Hyperlink 2" xfId="39571" hidden="1"/>
    <cellStyle name="Followed Hyperlink 2" xfId="39569" hidden="1"/>
    <cellStyle name="Followed Hyperlink 2" xfId="39593" hidden="1"/>
    <cellStyle name="Followed Hyperlink 2" xfId="39589" hidden="1"/>
    <cellStyle name="Followed Hyperlink 2" xfId="39585" hidden="1"/>
    <cellStyle name="Followed Hyperlink 2" xfId="39581" hidden="1"/>
    <cellStyle name="Followed Hyperlink 2" xfId="39577" hidden="1"/>
    <cellStyle name="Followed Hyperlink 2" xfId="39489" hidden="1"/>
    <cellStyle name="Followed Hyperlink 2" xfId="39596" hidden="1"/>
    <cellStyle name="Followed Hyperlink 2" xfId="39592" hidden="1"/>
    <cellStyle name="Followed Hyperlink 2" xfId="39588" hidden="1"/>
    <cellStyle name="Followed Hyperlink 2" xfId="39584" hidden="1"/>
    <cellStyle name="Followed Hyperlink 2" xfId="39580" hidden="1"/>
    <cellStyle name="Followed Hyperlink 2" xfId="39576" hidden="1"/>
    <cellStyle name="Followed Hyperlink 2" xfId="39595" hidden="1"/>
    <cellStyle name="Followed Hyperlink 2" xfId="39591" hidden="1"/>
    <cellStyle name="Followed Hyperlink 2" xfId="39587" hidden="1"/>
    <cellStyle name="Followed Hyperlink 2" xfId="39583" hidden="1"/>
    <cellStyle name="Followed Hyperlink 2" xfId="39579" hidden="1"/>
    <cellStyle name="Followed Hyperlink 2" xfId="39594" hidden="1"/>
    <cellStyle name="Followed Hyperlink 2" xfId="39590" hidden="1"/>
    <cellStyle name="Followed Hyperlink 2" xfId="39586" hidden="1"/>
    <cellStyle name="Followed Hyperlink 2" xfId="39582" hidden="1"/>
    <cellStyle name="Followed Hyperlink 2" xfId="39578" hidden="1"/>
    <cellStyle name="Followed Hyperlink 2" xfId="39575" hidden="1"/>
    <cellStyle name="Followed Hyperlink 2" xfId="39598" hidden="1"/>
    <cellStyle name="Followed Hyperlink 2" xfId="39599" hidden="1"/>
    <cellStyle name="Followed Hyperlink 2" xfId="39600" hidden="1"/>
    <cellStyle name="Followed Hyperlink 2" xfId="39601" hidden="1"/>
    <cellStyle name="Followed Hyperlink 2" xfId="39602" hidden="1"/>
    <cellStyle name="Followed Hyperlink 2" xfId="39603" hidden="1"/>
    <cellStyle name="Followed Hyperlink 2" xfId="39604" hidden="1"/>
    <cellStyle name="Followed Hyperlink 2" xfId="39605" hidden="1"/>
    <cellStyle name="Followed Hyperlink 2" xfId="39606" hidden="1"/>
    <cellStyle name="Followed Hyperlink 2" xfId="39607" hidden="1"/>
    <cellStyle name="Followed Hyperlink 2" xfId="39608" hidden="1"/>
    <cellStyle name="Followed Hyperlink 2" xfId="39609" hidden="1"/>
    <cellStyle name="Followed Hyperlink 2" xfId="39610" hidden="1"/>
    <cellStyle name="Followed Hyperlink 2" xfId="39611" hidden="1"/>
    <cellStyle name="Followed Hyperlink 2" xfId="39612" hidden="1"/>
    <cellStyle name="Followed Hyperlink 2" xfId="39613" hidden="1"/>
    <cellStyle name="Followed Hyperlink 2" xfId="39614" hidden="1"/>
    <cellStyle name="Followed Hyperlink 2" xfId="39615" hidden="1"/>
    <cellStyle name="Followed Hyperlink 2" xfId="39616" hidden="1"/>
    <cellStyle name="Followed Hyperlink 2" xfId="39617" hidden="1"/>
    <cellStyle name="Followed Hyperlink 2" xfId="39618" hidden="1"/>
    <cellStyle name="Followed Hyperlink 2" xfId="39619" hidden="1"/>
    <cellStyle name="Followed Hyperlink 2" xfId="39620" hidden="1"/>
    <cellStyle name="Followed Hyperlink 2" xfId="39621" hidden="1"/>
    <cellStyle name="Followed Hyperlink 2" xfId="39622" hidden="1"/>
    <cellStyle name="Followed Hyperlink 2" xfId="39623" hidden="1"/>
    <cellStyle name="Followed Hyperlink 2" xfId="39625" hidden="1"/>
    <cellStyle name="Followed Hyperlink 2" xfId="39626" hidden="1"/>
    <cellStyle name="Followed Hyperlink 2" xfId="39627" hidden="1"/>
    <cellStyle name="Followed Hyperlink 2" xfId="39628" hidden="1"/>
    <cellStyle name="Followed Hyperlink 2" xfId="39629" hidden="1"/>
    <cellStyle name="Followed Hyperlink 2" xfId="39630" hidden="1"/>
    <cellStyle name="Followed Hyperlink 2" xfId="39631" hidden="1"/>
    <cellStyle name="Followed Hyperlink 2" xfId="39632" hidden="1"/>
    <cellStyle name="Followed Hyperlink 2" xfId="39633" hidden="1"/>
    <cellStyle name="Followed Hyperlink 2" xfId="39634" hidden="1"/>
    <cellStyle name="Followed Hyperlink 2" xfId="39635" hidden="1"/>
    <cellStyle name="Followed Hyperlink 2" xfId="39636" hidden="1"/>
    <cellStyle name="Followed Hyperlink 2" xfId="39637" hidden="1"/>
    <cellStyle name="Followed Hyperlink 2" xfId="39638" hidden="1"/>
    <cellStyle name="Followed Hyperlink 2" xfId="39675" hidden="1"/>
    <cellStyle name="Followed Hyperlink 2" xfId="39676" hidden="1"/>
    <cellStyle name="Followed Hyperlink 2" xfId="39677" hidden="1"/>
    <cellStyle name="Followed Hyperlink 2" xfId="39678" hidden="1"/>
    <cellStyle name="Followed Hyperlink 2" xfId="39673" hidden="1"/>
    <cellStyle name="Followed Hyperlink 2" xfId="39572" hidden="1"/>
    <cellStyle name="Followed Hyperlink 2" xfId="39647" hidden="1"/>
    <cellStyle name="Followed Hyperlink 2" xfId="39645" hidden="1"/>
    <cellStyle name="Followed Hyperlink 2" xfId="39624" hidden="1"/>
    <cellStyle name="Followed Hyperlink 2" xfId="39642" hidden="1"/>
    <cellStyle name="Followed Hyperlink 2" xfId="39641" hidden="1"/>
    <cellStyle name="Followed Hyperlink 2" xfId="39640" hidden="1"/>
    <cellStyle name="Followed Hyperlink 2" xfId="39639" hidden="1"/>
    <cellStyle name="Followed Hyperlink 2" xfId="39643" hidden="1"/>
    <cellStyle name="Followed Hyperlink 2" xfId="39649" hidden="1"/>
    <cellStyle name="Followed Hyperlink 2" xfId="39648" hidden="1"/>
    <cellStyle name="Followed Hyperlink 2" xfId="39646" hidden="1"/>
    <cellStyle name="Followed Hyperlink 2" xfId="39644" hidden="1"/>
    <cellStyle name="Followed Hyperlink 2" xfId="39668" hidden="1"/>
    <cellStyle name="Followed Hyperlink 2" xfId="39664" hidden="1"/>
    <cellStyle name="Followed Hyperlink 2" xfId="39660" hidden="1"/>
    <cellStyle name="Followed Hyperlink 2" xfId="39656" hidden="1"/>
    <cellStyle name="Followed Hyperlink 2" xfId="39652" hidden="1"/>
    <cellStyle name="Followed Hyperlink 2" xfId="39490" hidden="1"/>
    <cellStyle name="Followed Hyperlink 2" xfId="39671" hidden="1"/>
    <cellStyle name="Followed Hyperlink 2" xfId="39667" hidden="1"/>
    <cellStyle name="Followed Hyperlink 2" xfId="39663" hidden="1"/>
    <cellStyle name="Followed Hyperlink 2" xfId="39659" hidden="1"/>
    <cellStyle name="Followed Hyperlink 2" xfId="39655" hidden="1"/>
    <cellStyle name="Followed Hyperlink 2" xfId="39651" hidden="1"/>
    <cellStyle name="Followed Hyperlink 2" xfId="39670" hidden="1"/>
    <cellStyle name="Followed Hyperlink 2" xfId="39666" hidden="1"/>
    <cellStyle name="Followed Hyperlink 2" xfId="39662" hidden="1"/>
    <cellStyle name="Followed Hyperlink 2" xfId="39658" hidden="1"/>
    <cellStyle name="Followed Hyperlink 2" xfId="39654" hidden="1"/>
    <cellStyle name="Followed Hyperlink 2" xfId="39669" hidden="1"/>
    <cellStyle name="Followed Hyperlink 2" xfId="39665" hidden="1"/>
    <cellStyle name="Followed Hyperlink 2" xfId="39661" hidden="1"/>
    <cellStyle name="Followed Hyperlink 2" xfId="39657" hidden="1"/>
    <cellStyle name="Followed Hyperlink 2" xfId="39653" hidden="1"/>
    <cellStyle name="Followed Hyperlink 2" xfId="39650" hidden="1"/>
    <cellStyle name="Followed Hyperlink 2" xfId="39679" hidden="1"/>
    <cellStyle name="Followed Hyperlink 2" xfId="39680" hidden="1"/>
    <cellStyle name="Followed Hyperlink 2" xfId="39681" hidden="1"/>
    <cellStyle name="Followed Hyperlink 2" xfId="39682" hidden="1"/>
    <cellStyle name="Followed Hyperlink 2" xfId="39683" hidden="1"/>
    <cellStyle name="Followed Hyperlink 2" xfId="39684" hidden="1"/>
    <cellStyle name="Followed Hyperlink 2" xfId="39685" hidden="1"/>
    <cellStyle name="Followed Hyperlink 2" xfId="39686" hidden="1"/>
    <cellStyle name="Followed Hyperlink 2" xfId="39687" hidden="1"/>
    <cellStyle name="Followed Hyperlink 2" xfId="39688" hidden="1"/>
    <cellStyle name="Followed Hyperlink 2" xfId="39689" hidden="1"/>
    <cellStyle name="Followed Hyperlink 2" xfId="39690" hidden="1"/>
    <cellStyle name="Followed Hyperlink 2" xfId="39691" hidden="1"/>
    <cellStyle name="Followed Hyperlink 2" xfId="39692" hidden="1"/>
    <cellStyle name="Followed Hyperlink 2" xfId="39693" hidden="1"/>
    <cellStyle name="Followed Hyperlink 2" xfId="39694" hidden="1"/>
    <cellStyle name="Followed Hyperlink 2" xfId="39695" hidden="1"/>
    <cellStyle name="Followed Hyperlink 2" xfId="39696" hidden="1"/>
    <cellStyle name="Followed Hyperlink 2" xfId="39697" hidden="1"/>
    <cellStyle name="Followed Hyperlink 2" xfId="39698" hidden="1"/>
    <cellStyle name="Followed Hyperlink 2" xfId="39699" hidden="1"/>
    <cellStyle name="Followed Hyperlink 2" xfId="39700" hidden="1"/>
    <cellStyle name="Followed Hyperlink 2" xfId="39701" hidden="1"/>
    <cellStyle name="Followed Hyperlink 2" xfId="39702" hidden="1"/>
    <cellStyle name="Followed Hyperlink 2" xfId="39703" hidden="1"/>
    <cellStyle name="Followed Hyperlink 2" xfId="39704" hidden="1"/>
    <cellStyle name="Followed Hyperlink 2" xfId="39705" hidden="1"/>
    <cellStyle name="Followed Hyperlink 2" xfId="39706" hidden="1"/>
    <cellStyle name="Followed Hyperlink 2" xfId="39707" hidden="1"/>
    <cellStyle name="Followed Hyperlink 2" xfId="39708" hidden="1"/>
    <cellStyle name="Followed Hyperlink 2" xfId="39709" hidden="1"/>
    <cellStyle name="Followed Hyperlink 2" xfId="39710" hidden="1"/>
    <cellStyle name="Followed Hyperlink 2" xfId="39711" hidden="1"/>
    <cellStyle name="Followed Hyperlink 2" xfId="39712" hidden="1"/>
    <cellStyle name="Followed Hyperlink 2" xfId="39713" hidden="1"/>
    <cellStyle name="Followed Hyperlink 2" xfId="39714" hidden="1"/>
    <cellStyle name="Followed Hyperlink 2" xfId="39715" hidden="1"/>
    <cellStyle name="Followed Hyperlink 2" xfId="39716" hidden="1"/>
    <cellStyle name="Followed Hyperlink 2" xfId="39717" hidden="1"/>
    <cellStyle name="Followed Hyperlink 2" xfId="39718" hidden="1"/>
    <cellStyle name="Followed Hyperlink 2" xfId="39719" hidden="1"/>
    <cellStyle name="Followed Hyperlink 2" xfId="39720" hidden="1"/>
    <cellStyle name="Followed Hyperlink 2" xfId="39721" hidden="1"/>
    <cellStyle name="Followed Hyperlink 2" xfId="39722" hidden="1"/>
    <cellStyle name="Followed Hyperlink 2" xfId="39723" hidden="1"/>
    <cellStyle name="Followed Hyperlink 2" xfId="40395" hidden="1"/>
    <cellStyle name="Followed Hyperlink 2" xfId="40394" hidden="1"/>
    <cellStyle name="Followed Hyperlink 2" xfId="40393" hidden="1"/>
    <cellStyle name="Followed Hyperlink 2" xfId="40392" hidden="1"/>
    <cellStyle name="Followed Hyperlink 2" xfId="40396" hidden="1"/>
    <cellStyle name="Followed Hyperlink 2" xfId="40402" hidden="1"/>
    <cellStyle name="Followed Hyperlink 2" xfId="40401" hidden="1"/>
    <cellStyle name="Followed Hyperlink 2" xfId="40399" hidden="1"/>
    <cellStyle name="Followed Hyperlink 2" xfId="40397" hidden="1"/>
    <cellStyle name="Followed Hyperlink 2" xfId="40421" hidden="1"/>
    <cellStyle name="Followed Hyperlink 2" xfId="40417" hidden="1"/>
    <cellStyle name="Followed Hyperlink 2" xfId="40413" hidden="1"/>
    <cellStyle name="Followed Hyperlink 2" xfId="40409" hidden="1"/>
    <cellStyle name="Followed Hyperlink 2" xfId="40405" hidden="1"/>
    <cellStyle name="Followed Hyperlink 2" xfId="40317" hidden="1"/>
    <cellStyle name="Followed Hyperlink 2" xfId="40424" hidden="1"/>
    <cellStyle name="Followed Hyperlink 2" xfId="40420" hidden="1"/>
    <cellStyle name="Followed Hyperlink 2" xfId="40416" hidden="1"/>
    <cellStyle name="Followed Hyperlink 2" xfId="40412" hidden="1"/>
    <cellStyle name="Followed Hyperlink 2" xfId="40408" hidden="1"/>
    <cellStyle name="Followed Hyperlink 2" xfId="40404" hidden="1"/>
    <cellStyle name="Followed Hyperlink 2" xfId="40423" hidden="1"/>
    <cellStyle name="Followed Hyperlink 2" xfId="40419" hidden="1"/>
    <cellStyle name="Followed Hyperlink 2" xfId="40415" hidden="1"/>
    <cellStyle name="Followed Hyperlink 2" xfId="40411" hidden="1"/>
    <cellStyle name="Followed Hyperlink 2" xfId="40407" hidden="1"/>
    <cellStyle name="Followed Hyperlink 2" xfId="40422" hidden="1"/>
    <cellStyle name="Followed Hyperlink 2" xfId="40418" hidden="1"/>
    <cellStyle name="Followed Hyperlink 2" xfId="40414" hidden="1"/>
    <cellStyle name="Followed Hyperlink 2" xfId="40410" hidden="1"/>
    <cellStyle name="Followed Hyperlink 2" xfId="40406" hidden="1"/>
    <cellStyle name="Followed Hyperlink 2" xfId="40403" hidden="1"/>
    <cellStyle name="Followed Hyperlink 2" xfId="40426" hidden="1"/>
    <cellStyle name="Followed Hyperlink 2" xfId="40427" hidden="1"/>
    <cellStyle name="Followed Hyperlink 2" xfId="40428" hidden="1"/>
    <cellStyle name="Followed Hyperlink 2" xfId="40429" hidden="1"/>
    <cellStyle name="Followed Hyperlink 2" xfId="40430" hidden="1"/>
    <cellStyle name="Followed Hyperlink 2" xfId="40431" hidden="1"/>
    <cellStyle name="Followed Hyperlink 2" xfId="40432" hidden="1"/>
    <cellStyle name="Followed Hyperlink 2" xfId="40433" hidden="1"/>
    <cellStyle name="Followed Hyperlink 2" xfId="40434" hidden="1"/>
    <cellStyle name="Followed Hyperlink 2" xfId="40435" hidden="1"/>
    <cellStyle name="Followed Hyperlink 2" xfId="40436" hidden="1"/>
    <cellStyle name="Followed Hyperlink 2" xfId="40437" hidden="1"/>
    <cellStyle name="Followed Hyperlink 2" xfId="40438" hidden="1"/>
    <cellStyle name="Followed Hyperlink 2" xfId="40439" hidden="1"/>
    <cellStyle name="Followed Hyperlink 2" xfId="40440" hidden="1"/>
    <cellStyle name="Followed Hyperlink 2" xfId="40441" hidden="1"/>
    <cellStyle name="Followed Hyperlink 2" xfId="40442" hidden="1"/>
    <cellStyle name="Followed Hyperlink 2" xfId="40443" hidden="1"/>
    <cellStyle name="Followed Hyperlink 2" xfId="40444" hidden="1"/>
    <cellStyle name="Followed Hyperlink 2" xfId="40445" hidden="1"/>
    <cellStyle name="Followed Hyperlink 2" xfId="40446" hidden="1"/>
    <cellStyle name="Followed Hyperlink 2" xfId="40447" hidden="1"/>
    <cellStyle name="Followed Hyperlink 2" xfId="40448" hidden="1"/>
    <cellStyle name="Followed Hyperlink 2" xfId="40449" hidden="1"/>
    <cellStyle name="Followed Hyperlink 2" xfId="40450" hidden="1"/>
    <cellStyle name="Followed Hyperlink 2" xfId="40451" hidden="1"/>
    <cellStyle name="Followed Hyperlink 2" xfId="40453" hidden="1"/>
    <cellStyle name="Followed Hyperlink 2" xfId="40454" hidden="1"/>
    <cellStyle name="Followed Hyperlink 2" xfId="40455" hidden="1"/>
    <cellStyle name="Followed Hyperlink 2" xfId="40456" hidden="1"/>
    <cellStyle name="Followed Hyperlink 2" xfId="40457" hidden="1"/>
    <cellStyle name="Followed Hyperlink 2" xfId="40458" hidden="1"/>
    <cellStyle name="Followed Hyperlink 2" xfId="40459" hidden="1"/>
    <cellStyle name="Followed Hyperlink 2" xfId="40460" hidden="1"/>
    <cellStyle name="Followed Hyperlink 2" xfId="40461" hidden="1"/>
    <cellStyle name="Followed Hyperlink 2" xfId="40462" hidden="1"/>
    <cellStyle name="Followed Hyperlink 2" xfId="40463" hidden="1"/>
    <cellStyle name="Followed Hyperlink 2" xfId="40464" hidden="1"/>
    <cellStyle name="Followed Hyperlink 2" xfId="40465" hidden="1"/>
    <cellStyle name="Followed Hyperlink 2" xfId="40466" hidden="1"/>
    <cellStyle name="Followed Hyperlink 2" xfId="40503" hidden="1"/>
    <cellStyle name="Followed Hyperlink 2" xfId="40504" hidden="1"/>
    <cellStyle name="Followed Hyperlink 2" xfId="40505" hidden="1"/>
    <cellStyle name="Followed Hyperlink 2" xfId="40506" hidden="1"/>
    <cellStyle name="Followed Hyperlink 2" xfId="40501" hidden="1"/>
    <cellStyle name="Followed Hyperlink 2" xfId="40400" hidden="1"/>
    <cellStyle name="Followed Hyperlink 2" xfId="40475" hidden="1"/>
    <cellStyle name="Followed Hyperlink 2" xfId="40473" hidden="1"/>
    <cellStyle name="Followed Hyperlink 2" xfId="40452" hidden="1"/>
    <cellStyle name="Followed Hyperlink 2" xfId="40470" hidden="1"/>
    <cellStyle name="Followed Hyperlink 2" xfId="40469" hidden="1"/>
    <cellStyle name="Followed Hyperlink 2" xfId="40468" hidden="1"/>
    <cellStyle name="Followed Hyperlink 2" xfId="40467" hidden="1"/>
    <cellStyle name="Followed Hyperlink 2" xfId="40471" hidden="1"/>
    <cellStyle name="Followed Hyperlink 2" xfId="40477" hidden="1"/>
    <cellStyle name="Followed Hyperlink 2" xfId="40476" hidden="1"/>
    <cellStyle name="Followed Hyperlink 2" xfId="40474" hidden="1"/>
    <cellStyle name="Followed Hyperlink 2" xfId="40472" hidden="1"/>
    <cellStyle name="Followed Hyperlink 2" xfId="40496" hidden="1"/>
    <cellStyle name="Followed Hyperlink 2" xfId="40492" hidden="1"/>
    <cellStyle name="Followed Hyperlink 2" xfId="40488" hidden="1"/>
    <cellStyle name="Followed Hyperlink 2" xfId="40484" hidden="1"/>
    <cellStyle name="Followed Hyperlink 2" xfId="40480" hidden="1"/>
    <cellStyle name="Followed Hyperlink 2" xfId="40318" hidden="1"/>
    <cellStyle name="Followed Hyperlink 2" xfId="40499" hidden="1"/>
    <cellStyle name="Followed Hyperlink 2" xfId="40495" hidden="1"/>
    <cellStyle name="Followed Hyperlink 2" xfId="40491" hidden="1"/>
    <cellStyle name="Followed Hyperlink 2" xfId="40487" hidden="1"/>
    <cellStyle name="Followed Hyperlink 2" xfId="40483" hidden="1"/>
    <cellStyle name="Followed Hyperlink 2" xfId="40479" hidden="1"/>
    <cellStyle name="Followed Hyperlink 2" xfId="40498" hidden="1"/>
    <cellStyle name="Followed Hyperlink 2" xfId="40494" hidden="1"/>
    <cellStyle name="Followed Hyperlink 2" xfId="40490" hidden="1"/>
    <cellStyle name="Followed Hyperlink 2" xfId="40486" hidden="1"/>
    <cellStyle name="Followed Hyperlink 2" xfId="40482" hidden="1"/>
    <cellStyle name="Followed Hyperlink 2" xfId="40497" hidden="1"/>
    <cellStyle name="Followed Hyperlink 2" xfId="40493" hidden="1"/>
    <cellStyle name="Followed Hyperlink 2" xfId="40489" hidden="1"/>
    <cellStyle name="Followed Hyperlink 2" xfId="40485" hidden="1"/>
    <cellStyle name="Followed Hyperlink 2" xfId="40481" hidden="1"/>
    <cellStyle name="Followed Hyperlink 2" xfId="40478" hidden="1"/>
    <cellStyle name="Followed Hyperlink 2" xfId="40507" hidden="1"/>
    <cellStyle name="Followed Hyperlink 2" xfId="40508" hidden="1"/>
    <cellStyle name="Followed Hyperlink 2" xfId="40509" hidden="1"/>
    <cellStyle name="Followed Hyperlink 2" xfId="40510" hidden="1"/>
    <cellStyle name="Followed Hyperlink 2" xfId="40511" hidden="1"/>
    <cellStyle name="Followed Hyperlink 2" xfId="40512" hidden="1"/>
    <cellStyle name="Followed Hyperlink 2" xfId="40513" hidden="1"/>
    <cellStyle name="Followed Hyperlink 2" xfId="40514" hidden="1"/>
    <cellStyle name="Followed Hyperlink 2" xfId="40515" hidden="1"/>
    <cellStyle name="Followed Hyperlink 2" xfId="40516" hidden="1"/>
    <cellStyle name="Followed Hyperlink 2" xfId="40517" hidden="1"/>
    <cellStyle name="Followed Hyperlink 2" xfId="40518" hidden="1"/>
    <cellStyle name="Followed Hyperlink 2" xfId="40519" hidden="1"/>
    <cellStyle name="Followed Hyperlink 2" xfId="40520" hidden="1"/>
    <cellStyle name="Followed Hyperlink 2" xfId="40521" hidden="1"/>
    <cellStyle name="Followed Hyperlink 2" xfId="40522" hidden="1"/>
    <cellStyle name="Followed Hyperlink 2" xfId="40523" hidden="1"/>
    <cellStyle name="Followed Hyperlink 2" xfId="40524" hidden="1"/>
    <cellStyle name="Followed Hyperlink 2" xfId="40525" hidden="1"/>
    <cellStyle name="Followed Hyperlink 2" xfId="40526" hidden="1"/>
    <cellStyle name="Followed Hyperlink 2" xfId="40527" hidden="1"/>
    <cellStyle name="Followed Hyperlink 2" xfId="40528" hidden="1"/>
    <cellStyle name="Followed Hyperlink 2" xfId="40529" hidden="1"/>
    <cellStyle name="Followed Hyperlink 2" xfId="40530" hidden="1"/>
    <cellStyle name="Followed Hyperlink 2" xfId="40531" hidden="1"/>
    <cellStyle name="Followed Hyperlink 2" xfId="40532" hidden="1"/>
    <cellStyle name="Followed Hyperlink 2" xfId="40533" hidden="1"/>
    <cellStyle name="Followed Hyperlink 2" xfId="40534" hidden="1"/>
    <cellStyle name="Followed Hyperlink 2" xfId="40535" hidden="1"/>
    <cellStyle name="Followed Hyperlink 2" xfId="40536" hidden="1"/>
    <cellStyle name="Followed Hyperlink 2" xfId="40537" hidden="1"/>
    <cellStyle name="Followed Hyperlink 2" xfId="40538" hidden="1"/>
    <cellStyle name="Followed Hyperlink 2" xfId="40539" hidden="1"/>
    <cellStyle name="Followed Hyperlink 2" xfId="40540" hidden="1"/>
    <cellStyle name="Followed Hyperlink 2" xfId="40541" hidden="1"/>
    <cellStyle name="Followed Hyperlink 2" xfId="40542" hidden="1"/>
    <cellStyle name="Followed Hyperlink 2" xfId="40543" hidden="1"/>
    <cellStyle name="Followed Hyperlink 2" xfId="40544" hidden="1"/>
    <cellStyle name="Followed Hyperlink 2" xfId="40545" hidden="1"/>
    <cellStyle name="Followed Hyperlink 2" xfId="40546" hidden="1"/>
    <cellStyle name="Followed Hyperlink 2" xfId="40547" hidden="1"/>
    <cellStyle name="Followed Hyperlink 2" xfId="40548" hidden="1"/>
    <cellStyle name="Followed Hyperlink 2" xfId="40549" hidden="1"/>
    <cellStyle name="Followed Hyperlink 2" xfId="40550" hidden="1"/>
    <cellStyle name="Followed Hyperlink 2" xfId="40551" hidden="1"/>
    <cellStyle name="Followed Hyperlink 2" xfId="42140" hidden="1"/>
    <cellStyle name="Followed Hyperlink 2" xfId="42139" hidden="1"/>
    <cellStyle name="Followed Hyperlink 2" xfId="42138" hidden="1"/>
    <cellStyle name="Followed Hyperlink 2" xfId="42137" hidden="1"/>
    <cellStyle name="Followed Hyperlink 2" xfId="42141" hidden="1"/>
    <cellStyle name="Followed Hyperlink 2" xfId="42146" hidden="1"/>
    <cellStyle name="Followed Hyperlink 2" xfId="42145" hidden="1"/>
    <cellStyle name="Followed Hyperlink 2" xfId="42143" hidden="1"/>
    <cellStyle name="Followed Hyperlink 2" xfId="42142" hidden="1"/>
    <cellStyle name="Followed Hyperlink 2" xfId="42165" hidden="1"/>
    <cellStyle name="Followed Hyperlink 2" xfId="42161" hidden="1"/>
    <cellStyle name="Followed Hyperlink 2" xfId="42157" hidden="1"/>
    <cellStyle name="Followed Hyperlink 2" xfId="42153" hidden="1"/>
    <cellStyle name="Followed Hyperlink 2" xfId="42149" hidden="1"/>
    <cellStyle name="Followed Hyperlink 2" xfId="42063" hidden="1"/>
    <cellStyle name="Followed Hyperlink 2" xfId="42168" hidden="1"/>
    <cellStyle name="Followed Hyperlink 2" xfId="42164" hidden="1"/>
    <cellStyle name="Followed Hyperlink 2" xfId="42160" hidden="1"/>
    <cellStyle name="Followed Hyperlink 2" xfId="42156" hidden="1"/>
    <cellStyle name="Followed Hyperlink 2" xfId="42152" hidden="1"/>
    <cellStyle name="Followed Hyperlink 2" xfId="42148" hidden="1"/>
    <cellStyle name="Followed Hyperlink 2" xfId="42167" hidden="1"/>
    <cellStyle name="Followed Hyperlink 2" xfId="42163" hidden="1"/>
    <cellStyle name="Followed Hyperlink 2" xfId="42159" hidden="1"/>
    <cellStyle name="Followed Hyperlink 2" xfId="42155" hidden="1"/>
    <cellStyle name="Followed Hyperlink 2" xfId="42151" hidden="1"/>
    <cellStyle name="Followed Hyperlink 2" xfId="42166" hidden="1"/>
    <cellStyle name="Followed Hyperlink 2" xfId="42162" hidden="1"/>
    <cellStyle name="Followed Hyperlink 2" xfId="42158" hidden="1"/>
    <cellStyle name="Followed Hyperlink 2" xfId="42154" hidden="1"/>
    <cellStyle name="Followed Hyperlink 2" xfId="42150" hidden="1"/>
    <cellStyle name="Followed Hyperlink 2" xfId="42147" hidden="1"/>
    <cellStyle name="Followed Hyperlink 2" xfId="42169" hidden="1"/>
    <cellStyle name="Followed Hyperlink 2" xfId="42170" hidden="1"/>
    <cellStyle name="Followed Hyperlink 2" xfId="42171" hidden="1"/>
    <cellStyle name="Followed Hyperlink 2" xfId="42172" hidden="1"/>
    <cellStyle name="Followed Hyperlink 2" xfId="42173" hidden="1"/>
    <cellStyle name="Followed Hyperlink 2" xfId="42174" hidden="1"/>
    <cellStyle name="Followed Hyperlink 2" xfId="42175" hidden="1"/>
    <cellStyle name="Followed Hyperlink 2" xfId="42176" hidden="1"/>
    <cellStyle name="Followed Hyperlink 2" xfId="42177" hidden="1"/>
    <cellStyle name="Followed Hyperlink 2" xfId="42178" hidden="1"/>
    <cellStyle name="Followed Hyperlink 2" xfId="42179" hidden="1"/>
    <cellStyle name="Followed Hyperlink 2" xfId="42180" hidden="1"/>
    <cellStyle name="Followed Hyperlink 2" xfId="42181" hidden="1"/>
    <cellStyle name="Followed Hyperlink 2" xfId="42182" hidden="1"/>
    <cellStyle name="Followed Hyperlink 2" xfId="42183" hidden="1"/>
    <cellStyle name="Followed Hyperlink 2" xfId="42184" hidden="1"/>
    <cellStyle name="Followed Hyperlink 2" xfId="42185" hidden="1"/>
    <cellStyle name="Followed Hyperlink 2" xfId="42186" hidden="1"/>
    <cellStyle name="Followed Hyperlink 2" xfId="42187" hidden="1"/>
    <cellStyle name="Followed Hyperlink 2" xfId="42188" hidden="1"/>
    <cellStyle name="Followed Hyperlink 2" xfId="42189" hidden="1"/>
    <cellStyle name="Followed Hyperlink 2" xfId="42190" hidden="1"/>
    <cellStyle name="Followed Hyperlink 2" xfId="42191" hidden="1"/>
    <cellStyle name="Followed Hyperlink 2" xfId="42192" hidden="1"/>
    <cellStyle name="Followed Hyperlink 2" xfId="42193" hidden="1"/>
    <cellStyle name="Followed Hyperlink 2" xfId="42194" hidden="1"/>
    <cellStyle name="Followed Hyperlink 2" xfId="42196" hidden="1"/>
    <cellStyle name="Followed Hyperlink 2" xfId="42197" hidden="1"/>
    <cellStyle name="Followed Hyperlink 2" xfId="42198" hidden="1"/>
    <cellStyle name="Followed Hyperlink 2" xfId="42199" hidden="1"/>
    <cellStyle name="Followed Hyperlink 2" xfId="42200" hidden="1"/>
    <cellStyle name="Followed Hyperlink 2" xfId="42201" hidden="1"/>
    <cellStyle name="Followed Hyperlink 2" xfId="42202" hidden="1"/>
    <cellStyle name="Followed Hyperlink 2" xfId="42203" hidden="1"/>
    <cellStyle name="Followed Hyperlink 2" xfId="42204" hidden="1"/>
    <cellStyle name="Followed Hyperlink 2" xfId="42205" hidden="1"/>
    <cellStyle name="Followed Hyperlink 2" xfId="42206" hidden="1"/>
    <cellStyle name="Followed Hyperlink 2" xfId="42207" hidden="1"/>
    <cellStyle name="Followed Hyperlink 2" xfId="42208" hidden="1"/>
    <cellStyle name="Followed Hyperlink 2" xfId="42209" hidden="1"/>
    <cellStyle name="Followed Hyperlink 2" xfId="42244" hidden="1"/>
    <cellStyle name="Followed Hyperlink 2" xfId="42245" hidden="1"/>
    <cellStyle name="Followed Hyperlink 2" xfId="42246" hidden="1"/>
    <cellStyle name="Followed Hyperlink 2" xfId="42247" hidden="1"/>
    <cellStyle name="Followed Hyperlink 2" xfId="42243" hidden="1"/>
    <cellStyle name="Followed Hyperlink 2" xfId="42144" hidden="1"/>
    <cellStyle name="Followed Hyperlink 2" xfId="42218" hidden="1"/>
    <cellStyle name="Followed Hyperlink 2" xfId="42216" hidden="1"/>
    <cellStyle name="Followed Hyperlink 2" xfId="42195" hidden="1"/>
    <cellStyle name="Followed Hyperlink 2" xfId="42213" hidden="1"/>
    <cellStyle name="Followed Hyperlink 2" xfId="42212" hidden="1"/>
    <cellStyle name="Followed Hyperlink 2" xfId="42211" hidden="1"/>
    <cellStyle name="Followed Hyperlink 2" xfId="42210" hidden="1"/>
    <cellStyle name="Followed Hyperlink 2" xfId="42214" hidden="1"/>
    <cellStyle name="Followed Hyperlink 2" xfId="42220" hidden="1"/>
    <cellStyle name="Followed Hyperlink 2" xfId="42219" hidden="1"/>
    <cellStyle name="Followed Hyperlink 2" xfId="42217" hidden="1"/>
    <cellStyle name="Followed Hyperlink 2" xfId="42215" hidden="1"/>
    <cellStyle name="Followed Hyperlink 2" xfId="42239" hidden="1"/>
    <cellStyle name="Followed Hyperlink 2" xfId="42235" hidden="1"/>
    <cellStyle name="Followed Hyperlink 2" xfId="42231" hidden="1"/>
    <cellStyle name="Followed Hyperlink 2" xfId="42227" hidden="1"/>
    <cellStyle name="Followed Hyperlink 2" xfId="42223" hidden="1"/>
    <cellStyle name="Followed Hyperlink 2" xfId="42064" hidden="1"/>
    <cellStyle name="Followed Hyperlink 2" xfId="42242" hidden="1"/>
    <cellStyle name="Followed Hyperlink 2" xfId="42238" hidden="1"/>
    <cellStyle name="Followed Hyperlink 2" xfId="42234" hidden="1"/>
    <cellStyle name="Followed Hyperlink 2" xfId="42230" hidden="1"/>
    <cellStyle name="Followed Hyperlink 2" xfId="42226" hidden="1"/>
    <cellStyle name="Followed Hyperlink 2" xfId="42222" hidden="1"/>
    <cellStyle name="Followed Hyperlink 2" xfId="42241" hidden="1"/>
    <cellStyle name="Followed Hyperlink 2" xfId="42237" hidden="1"/>
    <cellStyle name="Followed Hyperlink 2" xfId="42233" hidden="1"/>
    <cellStyle name="Followed Hyperlink 2" xfId="42229" hidden="1"/>
    <cellStyle name="Followed Hyperlink 2" xfId="42225" hidden="1"/>
    <cellStyle name="Followed Hyperlink 2" xfId="42240" hidden="1"/>
    <cellStyle name="Followed Hyperlink 2" xfId="42236" hidden="1"/>
    <cellStyle name="Followed Hyperlink 2" xfId="42232" hidden="1"/>
    <cellStyle name="Followed Hyperlink 2" xfId="42228" hidden="1"/>
    <cellStyle name="Followed Hyperlink 2" xfId="42224" hidden="1"/>
    <cellStyle name="Followed Hyperlink 2" xfId="42221" hidden="1"/>
    <cellStyle name="Followed Hyperlink 2" xfId="42248" hidden="1"/>
    <cellStyle name="Followed Hyperlink 2" xfId="42249" hidden="1"/>
    <cellStyle name="Followed Hyperlink 2" xfId="42250" hidden="1"/>
    <cellStyle name="Followed Hyperlink 2" xfId="42251" hidden="1"/>
    <cellStyle name="Followed Hyperlink 2" xfId="42252" hidden="1"/>
    <cellStyle name="Followed Hyperlink 2" xfId="42253" hidden="1"/>
    <cellStyle name="Followed Hyperlink 2" xfId="42254" hidden="1"/>
    <cellStyle name="Followed Hyperlink 2" xfId="42255" hidden="1"/>
    <cellStyle name="Followed Hyperlink 2" xfId="42256" hidden="1"/>
    <cellStyle name="Followed Hyperlink 2" xfId="42257" hidden="1"/>
    <cellStyle name="Followed Hyperlink 2" xfId="42258" hidden="1"/>
    <cellStyle name="Followed Hyperlink 2" xfId="42259" hidden="1"/>
    <cellStyle name="Followed Hyperlink 2" xfId="42260" hidden="1"/>
    <cellStyle name="Followed Hyperlink 2" xfId="42261" hidden="1"/>
    <cellStyle name="Followed Hyperlink 2" xfId="42262" hidden="1"/>
    <cellStyle name="Followed Hyperlink 2" xfId="42263" hidden="1"/>
    <cellStyle name="Followed Hyperlink 2" xfId="42264" hidden="1"/>
    <cellStyle name="Followed Hyperlink 2" xfId="42265" hidden="1"/>
    <cellStyle name="Followed Hyperlink 2" xfId="42266" hidden="1"/>
    <cellStyle name="Followed Hyperlink 2" xfId="42267" hidden="1"/>
    <cellStyle name="Followed Hyperlink 2" xfId="42268" hidden="1"/>
    <cellStyle name="Followed Hyperlink 2" xfId="42269" hidden="1"/>
    <cellStyle name="Followed Hyperlink 2" xfId="42270" hidden="1"/>
    <cellStyle name="Followed Hyperlink 2" xfId="42271" hidden="1"/>
    <cellStyle name="Followed Hyperlink 2" xfId="42272" hidden="1"/>
    <cellStyle name="Followed Hyperlink 2" xfId="42273" hidden="1"/>
    <cellStyle name="Followed Hyperlink 2" xfId="42274" hidden="1"/>
    <cellStyle name="Followed Hyperlink 2" xfId="42275" hidden="1"/>
    <cellStyle name="Followed Hyperlink 2" xfId="42276" hidden="1"/>
    <cellStyle name="Followed Hyperlink 2" xfId="42277" hidden="1"/>
    <cellStyle name="Followed Hyperlink 2" xfId="42278" hidden="1"/>
    <cellStyle name="Followed Hyperlink 2" xfId="42279" hidden="1"/>
    <cellStyle name="Followed Hyperlink 2" xfId="42280" hidden="1"/>
    <cellStyle name="Followed Hyperlink 2" xfId="42281" hidden="1"/>
    <cellStyle name="Followed Hyperlink 2" xfId="42282" hidden="1"/>
    <cellStyle name="Followed Hyperlink 2" xfId="42283" hidden="1"/>
    <cellStyle name="Followed Hyperlink 2" xfId="42284" hidden="1"/>
    <cellStyle name="Followed Hyperlink 2" xfId="42285" hidden="1"/>
    <cellStyle name="Followed Hyperlink 2" xfId="42286" hidden="1"/>
    <cellStyle name="Followed Hyperlink 2" xfId="42287" hidden="1"/>
    <cellStyle name="Followed Hyperlink 2" xfId="42288" hidden="1"/>
    <cellStyle name="Followed Hyperlink 2" xfId="42289" hidden="1"/>
    <cellStyle name="Followed Hyperlink 2" xfId="42290" hidden="1"/>
    <cellStyle name="Followed Hyperlink 2" xfId="42291" hidden="1"/>
    <cellStyle name="Followed Hyperlink 2" xfId="42292" hidden="1"/>
    <cellStyle name="Followed Hyperlink 2" xfId="42946" hidden="1"/>
    <cellStyle name="Followed Hyperlink 2" xfId="42945" hidden="1"/>
    <cellStyle name="Followed Hyperlink 2" xfId="42944" hidden="1"/>
    <cellStyle name="Followed Hyperlink 2" xfId="42943" hidden="1"/>
    <cellStyle name="Followed Hyperlink 2" xfId="42947" hidden="1"/>
    <cellStyle name="Followed Hyperlink 2" xfId="42952" hidden="1"/>
    <cellStyle name="Followed Hyperlink 2" xfId="42951" hidden="1"/>
    <cellStyle name="Followed Hyperlink 2" xfId="42949" hidden="1"/>
    <cellStyle name="Followed Hyperlink 2" xfId="42948" hidden="1"/>
    <cellStyle name="Followed Hyperlink 2" xfId="42971" hidden="1"/>
    <cellStyle name="Followed Hyperlink 2" xfId="42967" hidden="1"/>
    <cellStyle name="Followed Hyperlink 2" xfId="42963" hidden="1"/>
    <cellStyle name="Followed Hyperlink 2" xfId="42959" hidden="1"/>
    <cellStyle name="Followed Hyperlink 2" xfId="42955" hidden="1"/>
    <cellStyle name="Followed Hyperlink 2" xfId="42869" hidden="1"/>
    <cellStyle name="Followed Hyperlink 2" xfId="42974" hidden="1"/>
    <cellStyle name="Followed Hyperlink 2" xfId="42970" hidden="1"/>
    <cellStyle name="Followed Hyperlink 2" xfId="42966" hidden="1"/>
    <cellStyle name="Followed Hyperlink 2" xfId="42962" hidden="1"/>
    <cellStyle name="Followed Hyperlink 2" xfId="42958" hidden="1"/>
    <cellStyle name="Followed Hyperlink 2" xfId="42954" hidden="1"/>
    <cellStyle name="Followed Hyperlink 2" xfId="42973" hidden="1"/>
    <cellStyle name="Followed Hyperlink 2" xfId="42969" hidden="1"/>
    <cellStyle name="Followed Hyperlink 2" xfId="42965" hidden="1"/>
    <cellStyle name="Followed Hyperlink 2" xfId="42961" hidden="1"/>
    <cellStyle name="Followed Hyperlink 2" xfId="42957" hidden="1"/>
    <cellStyle name="Followed Hyperlink 2" xfId="42972" hidden="1"/>
    <cellStyle name="Followed Hyperlink 2" xfId="42968" hidden="1"/>
    <cellStyle name="Followed Hyperlink 2" xfId="42964" hidden="1"/>
    <cellStyle name="Followed Hyperlink 2" xfId="42960" hidden="1"/>
    <cellStyle name="Followed Hyperlink 2" xfId="42956" hidden="1"/>
    <cellStyle name="Followed Hyperlink 2" xfId="42953" hidden="1"/>
    <cellStyle name="Followed Hyperlink 2" xfId="42975" hidden="1"/>
    <cellStyle name="Followed Hyperlink 2" xfId="42976" hidden="1"/>
    <cellStyle name="Followed Hyperlink 2" xfId="42977" hidden="1"/>
    <cellStyle name="Followed Hyperlink 2" xfId="42978" hidden="1"/>
    <cellStyle name="Followed Hyperlink 2" xfId="42979" hidden="1"/>
    <cellStyle name="Followed Hyperlink 2" xfId="42980" hidden="1"/>
    <cellStyle name="Followed Hyperlink 2" xfId="42981" hidden="1"/>
    <cellStyle name="Followed Hyperlink 2" xfId="42982" hidden="1"/>
    <cellStyle name="Followed Hyperlink 2" xfId="42983" hidden="1"/>
    <cellStyle name="Followed Hyperlink 2" xfId="42984" hidden="1"/>
    <cellStyle name="Followed Hyperlink 2" xfId="42985" hidden="1"/>
    <cellStyle name="Followed Hyperlink 2" xfId="42986" hidden="1"/>
    <cellStyle name="Followed Hyperlink 2" xfId="42987" hidden="1"/>
    <cellStyle name="Followed Hyperlink 2" xfId="42988" hidden="1"/>
    <cellStyle name="Followed Hyperlink 2" xfId="42989" hidden="1"/>
    <cellStyle name="Followed Hyperlink 2" xfId="42990" hidden="1"/>
    <cellStyle name="Followed Hyperlink 2" xfId="42991" hidden="1"/>
    <cellStyle name="Followed Hyperlink 2" xfId="42992" hidden="1"/>
    <cellStyle name="Followed Hyperlink 2" xfId="42993" hidden="1"/>
    <cellStyle name="Followed Hyperlink 2" xfId="42994" hidden="1"/>
    <cellStyle name="Followed Hyperlink 2" xfId="42995" hidden="1"/>
    <cellStyle name="Followed Hyperlink 2" xfId="42996" hidden="1"/>
    <cellStyle name="Followed Hyperlink 2" xfId="42997" hidden="1"/>
    <cellStyle name="Followed Hyperlink 2" xfId="42998" hidden="1"/>
    <cellStyle name="Followed Hyperlink 2" xfId="42999" hidden="1"/>
    <cellStyle name="Followed Hyperlink 2" xfId="43000" hidden="1"/>
    <cellStyle name="Followed Hyperlink 2" xfId="43002" hidden="1"/>
    <cellStyle name="Followed Hyperlink 2" xfId="43003" hidden="1"/>
    <cellStyle name="Followed Hyperlink 2" xfId="43004" hidden="1"/>
    <cellStyle name="Followed Hyperlink 2" xfId="43005" hidden="1"/>
    <cellStyle name="Followed Hyperlink 2" xfId="43006" hidden="1"/>
    <cellStyle name="Followed Hyperlink 2" xfId="43007" hidden="1"/>
    <cellStyle name="Followed Hyperlink 2" xfId="43008" hidden="1"/>
    <cellStyle name="Followed Hyperlink 2" xfId="43009" hidden="1"/>
    <cellStyle name="Followed Hyperlink 2" xfId="43010" hidden="1"/>
    <cellStyle name="Followed Hyperlink 2" xfId="43011" hidden="1"/>
    <cellStyle name="Followed Hyperlink 2" xfId="43012" hidden="1"/>
    <cellStyle name="Followed Hyperlink 2" xfId="43013" hidden="1"/>
    <cellStyle name="Followed Hyperlink 2" xfId="43014" hidden="1"/>
    <cellStyle name="Followed Hyperlink 2" xfId="43015" hidden="1"/>
    <cellStyle name="Followed Hyperlink 2" xfId="43050" hidden="1"/>
    <cellStyle name="Followed Hyperlink 2" xfId="43051" hidden="1"/>
    <cellStyle name="Followed Hyperlink 2" xfId="43052" hidden="1"/>
    <cellStyle name="Followed Hyperlink 2" xfId="43053" hidden="1"/>
    <cellStyle name="Followed Hyperlink 2" xfId="43049" hidden="1"/>
    <cellStyle name="Followed Hyperlink 2" xfId="42950" hidden="1"/>
    <cellStyle name="Followed Hyperlink 2" xfId="43024" hidden="1"/>
    <cellStyle name="Followed Hyperlink 2" xfId="43022" hidden="1"/>
    <cellStyle name="Followed Hyperlink 2" xfId="43001" hidden="1"/>
    <cellStyle name="Followed Hyperlink 2" xfId="43019" hidden="1"/>
    <cellStyle name="Followed Hyperlink 2" xfId="43018" hidden="1"/>
    <cellStyle name="Followed Hyperlink 2" xfId="43017" hidden="1"/>
    <cellStyle name="Followed Hyperlink 2" xfId="43016" hidden="1"/>
    <cellStyle name="Followed Hyperlink 2" xfId="43020" hidden="1"/>
    <cellStyle name="Followed Hyperlink 2" xfId="43026" hidden="1"/>
    <cellStyle name="Followed Hyperlink 2" xfId="43025" hidden="1"/>
    <cellStyle name="Followed Hyperlink 2" xfId="43023" hidden="1"/>
    <cellStyle name="Followed Hyperlink 2" xfId="43021" hidden="1"/>
    <cellStyle name="Followed Hyperlink 2" xfId="43045" hidden="1"/>
    <cellStyle name="Followed Hyperlink 2" xfId="43041" hidden="1"/>
    <cellStyle name="Followed Hyperlink 2" xfId="43037" hidden="1"/>
    <cellStyle name="Followed Hyperlink 2" xfId="43033" hidden="1"/>
    <cellStyle name="Followed Hyperlink 2" xfId="43029" hidden="1"/>
    <cellStyle name="Followed Hyperlink 2" xfId="42870" hidden="1"/>
    <cellStyle name="Followed Hyperlink 2" xfId="43048" hidden="1"/>
    <cellStyle name="Followed Hyperlink 2" xfId="43044" hidden="1"/>
    <cellStyle name="Followed Hyperlink 2" xfId="43040" hidden="1"/>
    <cellStyle name="Followed Hyperlink 2" xfId="43036" hidden="1"/>
    <cellStyle name="Followed Hyperlink 2" xfId="43032" hidden="1"/>
    <cellStyle name="Followed Hyperlink 2" xfId="43028" hidden="1"/>
    <cellStyle name="Followed Hyperlink 2" xfId="43047" hidden="1"/>
    <cellStyle name="Followed Hyperlink 2" xfId="43043" hidden="1"/>
    <cellStyle name="Followed Hyperlink 2" xfId="43039" hidden="1"/>
    <cellStyle name="Followed Hyperlink 2" xfId="43035" hidden="1"/>
    <cellStyle name="Followed Hyperlink 2" xfId="43031" hidden="1"/>
    <cellStyle name="Followed Hyperlink 2" xfId="43046" hidden="1"/>
    <cellStyle name="Followed Hyperlink 2" xfId="43042" hidden="1"/>
    <cellStyle name="Followed Hyperlink 2" xfId="43038" hidden="1"/>
    <cellStyle name="Followed Hyperlink 2" xfId="43034" hidden="1"/>
    <cellStyle name="Followed Hyperlink 2" xfId="43030" hidden="1"/>
    <cellStyle name="Followed Hyperlink 2" xfId="43027" hidden="1"/>
    <cellStyle name="Followed Hyperlink 2" xfId="43054" hidden="1"/>
    <cellStyle name="Followed Hyperlink 2" xfId="43055" hidden="1"/>
    <cellStyle name="Followed Hyperlink 2" xfId="43056" hidden="1"/>
    <cellStyle name="Followed Hyperlink 2" xfId="43057" hidden="1"/>
    <cellStyle name="Followed Hyperlink 2" xfId="43058" hidden="1"/>
    <cellStyle name="Followed Hyperlink 2" xfId="43059" hidden="1"/>
    <cellStyle name="Followed Hyperlink 2" xfId="43060" hidden="1"/>
    <cellStyle name="Followed Hyperlink 2" xfId="43061" hidden="1"/>
    <cellStyle name="Followed Hyperlink 2" xfId="43062" hidden="1"/>
    <cellStyle name="Followed Hyperlink 2" xfId="43063" hidden="1"/>
    <cellStyle name="Followed Hyperlink 2" xfId="43064" hidden="1"/>
    <cellStyle name="Followed Hyperlink 2" xfId="43065" hidden="1"/>
    <cellStyle name="Followed Hyperlink 2" xfId="43066" hidden="1"/>
    <cellStyle name="Followed Hyperlink 2" xfId="43067" hidden="1"/>
    <cellStyle name="Followed Hyperlink 2" xfId="43068" hidden="1"/>
    <cellStyle name="Followed Hyperlink 2" xfId="43069" hidden="1"/>
    <cellStyle name="Followed Hyperlink 2" xfId="43070" hidden="1"/>
    <cellStyle name="Followed Hyperlink 2" xfId="43071" hidden="1"/>
    <cellStyle name="Followed Hyperlink 2" xfId="43072" hidden="1"/>
    <cellStyle name="Followed Hyperlink 2" xfId="43073" hidden="1"/>
    <cellStyle name="Followed Hyperlink 2" xfId="43074" hidden="1"/>
    <cellStyle name="Followed Hyperlink 2" xfId="43075" hidden="1"/>
    <cellStyle name="Followed Hyperlink 2" xfId="43076" hidden="1"/>
    <cellStyle name="Followed Hyperlink 2" xfId="43077" hidden="1"/>
    <cellStyle name="Followed Hyperlink 2" xfId="43078" hidden="1"/>
    <cellStyle name="Followed Hyperlink 2" xfId="43079" hidden="1"/>
    <cellStyle name="Followed Hyperlink 2" xfId="43080" hidden="1"/>
    <cellStyle name="Followed Hyperlink 2" xfId="43081" hidden="1"/>
    <cellStyle name="Followed Hyperlink 2" xfId="43082" hidden="1"/>
    <cellStyle name="Followed Hyperlink 2" xfId="43083" hidden="1"/>
    <cellStyle name="Followed Hyperlink 2" xfId="43084" hidden="1"/>
    <cellStyle name="Followed Hyperlink 2" xfId="43085" hidden="1"/>
    <cellStyle name="Followed Hyperlink 2" xfId="43086" hidden="1"/>
    <cellStyle name="Followed Hyperlink 2" xfId="43087" hidden="1"/>
    <cellStyle name="Followed Hyperlink 2" xfId="43088" hidden="1"/>
    <cellStyle name="Followed Hyperlink 2" xfId="43089" hidden="1"/>
    <cellStyle name="Followed Hyperlink 2" xfId="43090" hidden="1"/>
    <cellStyle name="Followed Hyperlink 2" xfId="43091" hidden="1"/>
    <cellStyle name="Followed Hyperlink 2" xfId="43092" hidden="1"/>
    <cellStyle name="Followed Hyperlink 2" xfId="43093" hidden="1"/>
    <cellStyle name="Followed Hyperlink 2" xfId="43094" hidden="1"/>
    <cellStyle name="Followed Hyperlink 2" xfId="43095" hidden="1"/>
    <cellStyle name="Followed Hyperlink 2" xfId="43096" hidden="1"/>
    <cellStyle name="Followed Hyperlink 2" xfId="43097" hidden="1"/>
    <cellStyle name="Followed Hyperlink 2" xfId="43098" hidden="1"/>
    <cellStyle name="Followed Hyperlink 2" xfId="43752" hidden="1"/>
    <cellStyle name="Followed Hyperlink 2" xfId="43751" hidden="1"/>
    <cellStyle name="Followed Hyperlink 2" xfId="43750" hidden="1"/>
    <cellStyle name="Followed Hyperlink 2" xfId="43749" hidden="1"/>
    <cellStyle name="Followed Hyperlink 2" xfId="43753" hidden="1"/>
    <cellStyle name="Followed Hyperlink 2" xfId="43758" hidden="1"/>
    <cellStyle name="Followed Hyperlink 2" xfId="43757" hidden="1"/>
    <cellStyle name="Followed Hyperlink 2" xfId="43755" hidden="1"/>
    <cellStyle name="Followed Hyperlink 2" xfId="43754" hidden="1"/>
    <cellStyle name="Followed Hyperlink 2" xfId="43777" hidden="1"/>
    <cellStyle name="Followed Hyperlink 2" xfId="43773" hidden="1"/>
    <cellStyle name="Followed Hyperlink 2" xfId="43769" hidden="1"/>
    <cellStyle name="Followed Hyperlink 2" xfId="43765" hidden="1"/>
    <cellStyle name="Followed Hyperlink 2" xfId="43761" hidden="1"/>
    <cellStyle name="Followed Hyperlink 2" xfId="43675" hidden="1"/>
    <cellStyle name="Followed Hyperlink 2" xfId="43780" hidden="1"/>
    <cellStyle name="Followed Hyperlink 2" xfId="43776" hidden="1"/>
    <cellStyle name="Followed Hyperlink 2" xfId="43772" hidden="1"/>
    <cellStyle name="Followed Hyperlink 2" xfId="43768" hidden="1"/>
    <cellStyle name="Followed Hyperlink 2" xfId="43764" hidden="1"/>
    <cellStyle name="Followed Hyperlink 2" xfId="43760" hidden="1"/>
    <cellStyle name="Followed Hyperlink 2" xfId="43779" hidden="1"/>
    <cellStyle name="Followed Hyperlink 2" xfId="43775" hidden="1"/>
    <cellStyle name="Followed Hyperlink 2" xfId="43771" hidden="1"/>
    <cellStyle name="Followed Hyperlink 2" xfId="43767" hidden="1"/>
    <cellStyle name="Followed Hyperlink 2" xfId="43763" hidden="1"/>
    <cellStyle name="Followed Hyperlink 2" xfId="43778" hidden="1"/>
    <cellStyle name="Followed Hyperlink 2" xfId="43774" hidden="1"/>
    <cellStyle name="Followed Hyperlink 2" xfId="43770" hidden="1"/>
    <cellStyle name="Followed Hyperlink 2" xfId="43766" hidden="1"/>
    <cellStyle name="Followed Hyperlink 2" xfId="43762" hidden="1"/>
    <cellStyle name="Followed Hyperlink 2" xfId="43759" hidden="1"/>
    <cellStyle name="Followed Hyperlink 2" xfId="43781" hidden="1"/>
    <cellStyle name="Followed Hyperlink 2" xfId="43782" hidden="1"/>
    <cellStyle name="Followed Hyperlink 2" xfId="43783" hidden="1"/>
    <cellStyle name="Followed Hyperlink 2" xfId="43784" hidden="1"/>
    <cellStyle name="Followed Hyperlink 2" xfId="43785" hidden="1"/>
    <cellStyle name="Followed Hyperlink 2" xfId="43786" hidden="1"/>
    <cellStyle name="Followed Hyperlink 2" xfId="43787" hidden="1"/>
    <cellStyle name="Followed Hyperlink 2" xfId="43788" hidden="1"/>
    <cellStyle name="Followed Hyperlink 2" xfId="43789" hidden="1"/>
    <cellStyle name="Followed Hyperlink 2" xfId="43790" hidden="1"/>
    <cellStyle name="Followed Hyperlink 2" xfId="43791" hidden="1"/>
    <cellStyle name="Followed Hyperlink 2" xfId="43792" hidden="1"/>
    <cellStyle name="Followed Hyperlink 2" xfId="43793" hidden="1"/>
    <cellStyle name="Followed Hyperlink 2" xfId="43794" hidden="1"/>
    <cellStyle name="Followed Hyperlink 2" xfId="43795" hidden="1"/>
    <cellStyle name="Followed Hyperlink 2" xfId="43796" hidden="1"/>
    <cellStyle name="Followed Hyperlink 2" xfId="43797" hidden="1"/>
    <cellStyle name="Followed Hyperlink 2" xfId="43798" hidden="1"/>
    <cellStyle name="Followed Hyperlink 2" xfId="43799" hidden="1"/>
    <cellStyle name="Followed Hyperlink 2" xfId="43800" hidden="1"/>
    <cellStyle name="Followed Hyperlink 2" xfId="43801" hidden="1"/>
    <cellStyle name="Followed Hyperlink 2" xfId="43802" hidden="1"/>
    <cellStyle name="Followed Hyperlink 2" xfId="43803" hidden="1"/>
    <cellStyle name="Followed Hyperlink 2" xfId="43804" hidden="1"/>
    <cellStyle name="Followed Hyperlink 2" xfId="43805" hidden="1"/>
    <cellStyle name="Followed Hyperlink 2" xfId="43806" hidden="1"/>
    <cellStyle name="Followed Hyperlink 2" xfId="43808" hidden="1"/>
    <cellStyle name="Followed Hyperlink 2" xfId="43809" hidden="1"/>
    <cellStyle name="Followed Hyperlink 2" xfId="43810" hidden="1"/>
    <cellStyle name="Followed Hyperlink 2" xfId="43811" hidden="1"/>
    <cellStyle name="Followed Hyperlink 2" xfId="43812" hidden="1"/>
    <cellStyle name="Followed Hyperlink 2" xfId="43813" hidden="1"/>
    <cellStyle name="Followed Hyperlink 2" xfId="43814" hidden="1"/>
    <cellStyle name="Followed Hyperlink 2" xfId="43815" hidden="1"/>
    <cellStyle name="Followed Hyperlink 2" xfId="43816" hidden="1"/>
    <cellStyle name="Followed Hyperlink 2" xfId="43817" hidden="1"/>
    <cellStyle name="Followed Hyperlink 2" xfId="43818" hidden="1"/>
    <cellStyle name="Followed Hyperlink 2" xfId="43819" hidden="1"/>
    <cellStyle name="Followed Hyperlink 2" xfId="43820" hidden="1"/>
    <cellStyle name="Followed Hyperlink 2" xfId="43821" hidden="1"/>
    <cellStyle name="Followed Hyperlink 2" xfId="43856" hidden="1"/>
    <cellStyle name="Followed Hyperlink 2" xfId="43857" hidden="1"/>
    <cellStyle name="Followed Hyperlink 2" xfId="43858" hidden="1"/>
    <cellStyle name="Followed Hyperlink 2" xfId="43859" hidden="1"/>
    <cellStyle name="Followed Hyperlink 2" xfId="43855" hidden="1"/>
    <cellStyle name="Followed Hyperlink 2" xfId="43756" hidden="1"/>
    <cellStyle name="Followed Hyperlink 2" xfId="43830" hidden="1"/>
    <cellStyle name="Followed Hyperlink 2" xfId="43828" hidden="1"/>
    <cellStyle name="Followed Hyperlink 2" xfId="43807" hidden="1"/>
    <cellStyle name="Followed Hyperlink 2" xfId="43825" hidden="1"/>
    <cellStyle name="Followed Hyperlink 2" xfId="43824" hidden="1"/>
    <cellStyle name="Followed Hyperlink 2" xfId="43823" hidden="1"/>
    <cellStyle name="Followed Hyperlink 2" xfId="43822" hidden="1"/>
    <cellStyle name="Followed Hyperlink 2" xfId="43826" hidden="1"/>
    <cellStyle name="Followed Hyperlink 2" xfId="43832" hidden="1"/>
    <cellStyle name="Followed Hyperlink 2" xfId="43831" hidden="1"/>
    <cellStyle name="Followed Hyperlink 2" xfId="43829" hidden="1"/>
    <cellStyle name="Followed Hyperlink 2" xfId="43827" hidden="1"/>
    <cellStyle name="Followed Hyperlink 2" xfId="43851" hidden="1"/>
    <cellStyle name="Followed Hyperlink 2" xfId="43847" hidden="1"/>
    <cellStyle name="Followed Hyperlink 2" xfId="43843" hidden="1"/>
    <cellStyle name="Followed Hyperlink 2" xfId="43839" hidden="1"/>
    <cellStyle name="Followed Hyperlink 2" xfId="43835" hidden="1"/>
    <cellStyle name="Followed Hyperlink 2" xfId="43676" hidden="1"/>
    <cellStyle name="Followed Hyperlink 2" xfId="43854" hidden="1"/>
    <cellStyle name="Followed Hyperlink 2" xfId="43850" hidden="1"/>
    <cellStyle name="Followed Hyperlink 2" xfId="43846" hidden="1"/>
    <cellStyle name="Followed Hyperlink 2" xfId="43842" hidden="1"/>
    <cellStyle name="Followed Hyperlink 2" xfId="43838" hidden="1"/>
    <cellStyle name="Followed Hyperlink 2" xfId="43834" hidden="1"/>
    <cellStyle name="Followed Hyperlink 2" xfId="43853" hidden="1"/>
    <cellStyle name="Followed Hyperlink 2" xfId="43849" hidden="1"/>
    <cellStyle name="Followed Hyperlink 2" xfId="43845" hidden="1"/>
    <cellStyle name="Followed Hyperlink 2" xfId="43841" hidden="1"/>
    <cellStyle name="Followed Hyperlink 2" xfId="43837" hidden="1"/>
    <cellStyle name="Followed Hyperlink 2" xfId="43852" hidden="1"/>
    <cellStyle name="Followed Hyperlink 2" xfId="43848" hidden="1"/>
    <cellStyle name="Followed Hyperlink 2" xfId="43844" hidden="1"/>
    <cellStyle name="Followed Hyperlink 2" xfId="43840" hidden="1"/>
    <cellStyle name="Followed Hyperlink 2" xfId="43836" hidden="1"/>
    <cellStyle name="Followed Hyperlink 2" xfId="43833" hidden="1"/>
    <cellStyle name="Followed Hyperlink 2" xfId="43860" hidden="1"/>
    <cellStyle name="Followed Hyperlink 2" xfId="43861" hidden="1"/>
    <cellStyle name="Followed Hyperlink 2" xfId="43862" hidden="1"/>
    <cellStyle name="Followed Hyperlink 2" xfId="43863" hidden="1"/>
    <cellStyle name="Followed Hyperlink 2" xfId="43864" hidden="1"/>
    <cellStyle name="Followed Hyperlink 2" xfId="43865" hidden="1"/>
    <cellStyle name="Followed Hyperlink 2" xfId="43866" hidden="1"/>
    <cellStyle name="Followed Hyperlink 2" xfId="43867" hidden="1"/>
    <cellStyle name="Followed Hyperlink 2" xfId="43868" hidden="1"/>
    <cellStyle name="Followed Hyperlink 2" xfId="43869" hidden="1"/>
    <cellStyle name="Followed Hyperlink 2" xfId="43870" hidden="1"/>
    <cellStyle name="Followed Hyperlink 2" xfId="43871" hidden="1"/>
    <cellStyle name="Followed Hyperlink 2" xfId="43872" hidden="1"/>
    <cellStyle name="Followed Hyperlink 2" xfId="43873" hidden="1"/>
    <cellStyle name="Followed Hyperlink 2" xfId="43874" hidden="1"/>
    <cellStyle name="Followed Hyperlink 2" xfId="43875" hidden="1"/>
    <cellStyle name="Followed Hyperlink 2" xfId="43876" hidden="1"/>
    <cellStyle name="Followed Hyperlink 2" xfId="43877" hidden="1"/>
    <cellStyle name="Followed Hyperlink 2" xfId="43878" hidden="1"/>
    <cellStyle name="Followed Hyperlink 2" xfId="43879" hidden="1"/>
    <cellStyle name="Followed Hyperlink 2" xfId="43880" hidden="1"/>
    <cellStyle name="Followed Hyperlink 2" xfId="43881" hidden="1"/>
    <cellStyle name="Followed Hyperlink 2" xfId="43882" hidden="1"/>
    <cellStyle name="Followed Hyperlink 2" xfId="43883" hidden="1"/>
    <cellStyle name="Followed Hyperlink 2" xfId="43884" hidden="1"/>
    <cellStyle name="Followed Hyperlink 2" xfId="43885" hidden="1"/>
    <cellStyle name="Followed Hyperlink 2" xfId="43886" hidden="1"/>
    <cellStyle name="Followed Hyperlink 2" xfId="43887" hidden="1"/>
    <cellStyle name="Followed Hyperlink 2" xfId="43888" hidden="1"/>
    <cellStyle name="Followed Hyperlink 2" xfId="43889" hidden="1"/>
    <cellStyle name="Followed Hyperlink 2" xfId="43890" hidden="1"/>
    <cellStyle name="Followed Hyperlink 2" xfId="43891" hidden="1"/>
    <cellStyle name="Followed Hyperlink 2" xfId="43892" hidden="1"/>
    <cellStyle name="Followed Hyperlink 2" xfId="43893" hidden="1"/>
    <cellStyle name="Followed Hyperlink 2" xfId="43894" hidden="1"/>
    <cellStyle name="Followed Hyperlink 2" xfId="43895" hidden="1"/>
    <cellStyle name="Followed Hyperlink 2" xfId="43896" hidden="1"/>
    <cellStyle name="Followed Hyperlink 2" xfId="43897" hidden="1"/>
    <cellStyle name="Followed Hyperlink 2" xfId="43898" hidden="1"/>
    <cellStyle name="Followed Hyperlink 2" xfId="43899" hidden="1"/>
    <cellStyle name="Followed Hyperlink 2" xfId="43900" hidden="1"/>
    <cellStyle name="Followed Hyperlink 2" xfId="43901" hidden="1"/>
    <cellStyle name="Followed Hyperlink 2" xfId="43902" hidden="1"/>
    <cellStyle name="Followed Hyperlink 2" xfId="43903" hidden="1"/>
    <cellStyle name="Followed Hyperlink 2" xfId="43904" hidden="1"/>
    <cellStyle name="Followed Hyperlink 2" xfId="44558" hidden="1"/>
    <cellStyle name="Followed Hyperlink 2" xfId="44557" hidden="1"/>
    <cellStyle name="Followed Hyperlink 2" xfId="44556" hidden="1"/>
    <cellStyle name="Followed Hyperlink 2" xfId="44555" hidden="1"/>
    <cellStyle name="Followed Hyperlink 2" xfId="44559" hidden="1"/>
    <cellStyle name="Followed Hyperlink 2" xfId="44564" hidden="1"/>
    <cellStyle name="Followed Hyperlink 2" xfId="44563" hidden="1"/>
    <cellStyle name="Followed Hyperlink 2" xfId="44561" hidden="1"/>
    <cellStyle name="Followed Hyperlink 2" xfId="44560" hidden="1"/>
    <cellStyle name="Followed Hyperlink 2" xfId="44583" hidden="1"/>
    <cellStyle name="Followed Hyperlink 2" xfId="44579" hidden="1"/>
    <cellStyle name="Followed Hyperlink 2" xfId="44575" hidden="1"/>
    <cellStyle name="Followed Hyperlink 2" xfId="44571" hidden="1"/>
    <cellStyle name="Followed Hyperlink 2" xfId="44567" hidden="1"/>
    <cellStyle name="Followed Hyperlink 2" xfId="44481" hidden="1"/>
    <cellStyle name="Followed Hyperlink 2" xfId="44586" hidden="1"/>
    <cellStyle name="Followed Hyperlink 2" xfId="44582" hidden="1"/>
    <cellStyle name="Followed Hyperlink 2" xfId="44578" hidden="1"/>
    <cellStyle name="Followed Hyperlink 2" xfId="44574" hidden="1"/>
    <cellStyle name="Followed Hyperlink 2" xfId="44570" hidden="1"/>
    <cellStyle name="Followed Hyperlink 2" xfId="44566" hidden="1"/>
    <cellStyle name="Followed Hyperlink 2" xfId="44585" hidden="1"/>
    <cellStyle name="Followed Hyperlink 2" xfId="44581" hidden="1"/>
    <cellStyle name="Followed Hyperlink 2" xfId="44577" hidden="1"/>
    <cellStyle name="Followed Hyperlink 2" xfId="44573" hidden="1"/>
    <cellStyle name="Followed Hyperlink 2" xfId="44569" hidden="1"/>
    <cellStyle name="Followed Hyperlink 2" xfId="44584" hidden="1"/>
    <cellStyle name="Followed Hyperlink 2" xfId="44580" hidden="1"/>
    <cellStyle name="Followed Hyperlink 2" xfId="44576" hidden="1"/>
    <cellStyle name="Followed Hyperlink 2" xfId="44572" hidden="1"/>
    <cellStyle name="Followed Hyperlink 2" xfId="44568" hidden="1"/>
    <cellStyle name="Followed Hyperlink 2" xfId="44565" hidden="1"/>
    <cellStyle name="Followed Hyperlink 2" xfId="44587" hidden="1"/>
    <cellStyle name="Followed Hyperlink 2" xfId="44588" hidden="1"/>
    <cellStyle name="Followed Hyperlink 2" xfId="44589" hidden="1"/>
    <cellStyle name="Followed Hyperlink 2" xfId="44590" hidden="1"/>
    <cellStyle name="Followed Hyperlink 2" xfId="44591" hidden="1"/>
    <cellStyle name="Followed Hyperlink 2" xfId="44592" hidden="1"/>
    <cellStyle name="Followed Hyperlink 2" xfId="44593" hidden="1"/>
    <cellStyle name="Followed Hyperlink 2" xfId="44594" hidden="1"/>
    <cellStyle name="Followed Hyperlink 2" xfId="44595" hidden="1"/>
    <cellStyle name="Followed Hyperlink 2" xfId="44596" hidden="1"/>
    <cellStyle name="Followed Hyperlink 2" xfId="44597" hidden="1"/>
    <cellStyle name="Followed Hyperlink 2" xfId="44598" hidden="1"/>
    <cellStyle name="Followed Hyperlink 2" xfId="44599" hidden="1"/>
    <cellStyle name="Followed Hyperlink 2" xfId="44600" hidden="1"/>
    <cellStyle name="Followed Hyperlink 2" xfId="44601" hidden="1"/>
    <cellStyle name="Followed Hyperlink 2" xfId="44602" hidden="1"/>
    <cellStyle name="Followed Hyperlink 2" xfId="44603" hidden="1"/>
    <cellStyle name="Followed Hyperlink 2" xfId="44604" hidden="1"/>
    <cellStyle name="Followed Hyperlink 2" xfId="44605" hidden="1"/>
    <cellStyle name="Followed Hyperlink 2" xfId="44606" hidden="1"/>
    <cellStyle name="Followed Hyperlink 2" xfId="44607" hidden="1"/>
    <cellStyle name="Followed Hyperlink 2" xfId="44608" hidden="1"/>
    <cellStyle name="Followed Hyperlink 2" xfId="44609" hidden="1"/>
    <cellStyle name="Followed Hyperlink 2" xfId="44610" hidden="1"/>
    <cellStyle name="Followed Hyperlink 2" xfId="44611" hidden="1"/>
    <cellStyle name="Followed Hyperlink 2" xfId="44612" hidden="1"/>
    <cellStyle name="Followed Hyperlink 2" xfId="44614" hidden="1"/>
    <cellStyle name="Followed Hyperlink 2" xfId="44615" hidden="1"/>
    <cellStyle name="Followed Hyperlink 2" xfId="44616" hidden="1"/>
    <cellStyle name="Followed Hyperlink 2" xfId="44617" hidden="1"/>
    <cellStyle name="Followed Hyperlink 2" xfId="44618" hidden="1"/>
    <cellStyle name="Followed Hyperlink 2" xfId="44619" hidden="1"/>
    <cellStyle name="Followed Hyperlink 2" xfId="44620" hidden="1"/>
    <cellStyle name="Followed Hyperlink 2" xfId="44621" hidden="1"/>
    <cellStyle name="Followed Hyperlink 2" xfId="44622" hidden="1"/>
    <cellStyle name="Followed Hyperlink 2" xfId="44623" hidden="1"/>
    <cellStyle name="Followed Hyperlink 2" xfId="44624" hidden="1"/>
    <cellStyle name="Followed Hyperlink 2" xfId="44625" hidden="1"/>
    <cellStyle name="Followed Hyperlink 2" xfId="44626" hidden="1"/>
    <cellStyle name="Followed Hyperlink 2" xfId="44627" hidden="1"/>
    <cellStyle name="Followed Hyperlink 2" xfId="44662" hidden="1"/>
    <cellStyle name="Followed Hyperlink 2" xfId="44663" hidden="1"/>
    <cellStyle name="Followed Hyperlink 2" xfId="44664" hidden="1"/>
    <cellStyle name="Followed Hyperlink 2" xfId="44665" hidden="1"/>
    <cellStyle name="Followed Hyperlink 2" xfId="44661" hidden="1"/>
    <cellStyle name="Followed Hyperlink 2" xfId="44562" hidden="1"/>
    <cellStyle name="Followed Hyperlink 2" xfId="44636" hidden="1"/>
    <cellStyle name="Followed Hyperlink 2" xfId="44634" hidden="1"/>
    <cellStyle name="Followed Hyperlink 2" xfId="44613" hidden="1"/>
    <cellStyle name="Followed Hyperlink 2" xfId="44631" hidden="1"/>
    <cellStyle name="Followed Hyperlink 2" xfId="44630" hidden="1"/>
    <cellStyle name="Followed Hyperlink 2" xfId="44629" hidden="1"/>
    <cellStyle name="Followed Hyperlink 2" xfId="44628" hidden="1"/>
    <cellStyle name="Followed Hyperlink 2" xfId="44632" hidden="1"/>
    <cellStyle name="Followed Hyperlink 2" xfId="44638" hidden="1"/>
    <cellStyle name="Followed Hyperlink 2" xfId="44637" hidden="1"/>
    <cellStyle name="Followed Hyperlink 2" xfId="44635" hidden="1"/>
    <cellStyle name="Followed Hyperlink 2" xfId="44633" hidden="1"/>
    <cellStyle name="Followed Hyperlink 2" xfId="44657" hidden="1"/>
    <cellStyle name="Followed Hyperlink 2" xfId="44653" hidden="1"/>
    <cellStyle name="Followed Hyperlink 2" xfId="44649" hidden="1"/>
    <cellStyle name="Followed Hyperlink 2" xfId="44645" hidden="1"/>
    <cellStyle name="Followed Hyperlink 2" xfId="44641" hidden="1"/>
    <cellStyle name="Followed Hyperlink 2" xfId="44482" hidden="1"/>
    <cellStyle name="Followed Hyperlink 2" xfId="44660" hidden="1"/>
    <cellStyle name="Followed Hyperlink 2" xfId="44656" hidden="1"/>
    <cellStyle name="Followed Hyperlink 2" xfId="44652" hidden="1"/>
    <cellStyle name="Followed Hyperlink 2" xfId="44648" hidden="1"/>
    <cellStyle name="Followed Hyperlink 2" xfId="44644" hidden="1"/>
    <cellStyle name="Followed Hyperlink 2" xfId="44640" hidden="1"/>
    <cellStyle name="Followed Hyperlink 2" xfId="44659" hidden="1"/>
    <cellStyle name="Followed Hyperlink 2" xfId="44655" hidden="1"/>
    <cellStyle name="Followed Hyperlink 2" xfId="44651" hidden="1"/>
    <cellStyle name="Followed Hyperlink 2" xfId="44647" hidden="1"/>
    <cellStyle name="Followed Hyperlink 2" xfId="44643" hidden="1"/>
    <cellStyle name="Followed Hyperlink 2" xfId="44658" hidden="1"/>
    <cellStyle name="Followed Hyperlink 2" xfId="44654" hidden="1"/>
    <cellStyle name="Followed Hyperlink 2" xfId="44650" hidden="1"/>
    <cellStyle name="Followed Hyperlink 2" xfId="44646" hidden="1"/>
    <cellStyle name="Followed Hyperlink 2" xfId="44642" hidden="1"/>
    <cellStyle name="Followed Hyperlink 2" xfId="44639" hidden="1"/>
    <cellStyle name="Followed Hyperlink 2" xfId="44666" hidden="1"/>
    <cellStyle name="Followed Hyperlink 2" xfId="44667" hidden="1"/>
    <cellStyle name="Followed Hyperlink 2" xfId="44668" hidden="1"/>
    <cellStyle name="Followed Hyperlink 2" xfId="44669" hidden="1"/>
    <cellStyle name="Followed Hyperlink 2" xfId="44670" hidden="1"/>
    <cellStyle name="Followed Hyperlink 2" xfId="44671" hidden="1"/>
    <cellStyle name="Followed Hyperlink 2" xfId="44672" hidden="1"/>
    <cellStyle name="Followed Hyperlink 2" xfId="44673" hidden="1"/>
    <cellStyle name="Followed Hyperlink 2" xfId="44674" hidden="1"/>
    <cellStyle name="Followed Hyperlink 2" xfId="44675" hidden="1"/>
    <cellStyle name="Followed Hyperlink 2" xfId="44676" hidden="1"/>
    <cellStyle name="Followed Hyperlink 2" xfId="44677" hidden="1"/>
    <cellStyle name="Followed Hyperlink 2" xfId="44678" hidden="1"/>
    <cellStyle name="Followed Hyperlink 2" xfId="44679" hidden="1"/>
    <cellStyle name="Followed Hyperlink 2" xfId="44680" hidden="1"/>
    <cellStyle name="Followed Hyperlink 2" xfId="44681" hidden="1"/>
    <cellStyle name="Followed Hyperlink 2" xfId="44682" hidden="1"/>
    <cellStyle name="Followed Hyperlink 2" xfId="44683" hidden="1"/>
    <cellStyle name="Followed Hyperlink 2" xfId="44684" hidden="1"/>
    <cellStyle name="Followed Hyperlink 2" xfId="44685" hidden="1"/>
    <cellStyle name="Followed Hyperlink 2" xfId="44686" hidden="1"/>
    <cellStyle name="Followed Hyperlink 2" xfId="44687" hidden="1"/>
    <cellStyle name="Followed Hyperlink 2" xfId="44688" hidden="1"/>
    <cellStyle name="Followed Hyperlink 2" xfId="44689" hidden="1"/>
    <cellStyle name="Followed Hyperlink 2" xfId="44690" hidden="1"/>
    <cellStyle name="Followed Hyperlink 2" xfId="44691" hidden="1"/>
    <cellStyle name="Followed Hyperlink 2" xfId="44692" hidden="1"/>
    <cellStyle name="Followed Hyperlink 2" xfId="44693" hidden="1"/>
    <cellStyle name="Followed Hyperlink 2" xfId="44694" hidden="1"/>
    <cellStyle name="Followed Hyperlink 2" xfId="44695" hidden="1"/>
    <cellStyle name="Followed Hyperlink 2" xfId="44696" hidden="1"/>
    <cellStyle name="Followed Hyperlink 2" xfId="44697" hidden="1"/>
    <cellStyle name="Followed Hyperlink 2" xfId="44698" hidden="1"/>
    <cellStyle name="Followed Hyperlink 2" xfId="44699" hidden="1"/>
    <cellStyle name="Followed Hyperlink 2" xfId="44700" hidden="1"/>
    <cellStyle name="Followed Hyperlink 2" xfId="44701" hidden="1"/>
    <cellStyle name="Followed Hyperlink 2" xfId="44702" hidden="1"/>
    <cellStyle name="Followed Hyperlink 2" xfId="44703" hidden="1"/>
    <cellStyle name="Followed Hyperlink 2" xfId="44704" hidden="1"/>
    <cellStyle name="Followed Hyperlink 2" xfId="44705" hidden="1"/>
    <cellStyle name="Followed Hyperlink 2" xfId="44706" hidden="1"/>
    <cellStyle name="Followed Hyperlink 2" xfId="44707" hidden="1"/>
    <cellStyle name="Followed Hyperlink 2" xfId="44708" hidden="1"/>
    <cellStyle name="Followed Hyperlink 2" xfId="44709" hidden="1"/>
    <cellStyle name="Followed Hyperlink 2" xfId="44710" hidden="1"/>
    <cellStyle name="Followed Hyperlink 2" xfId="45365" hidden="1"/>
    <cellStyle name="Followed Hyperlink 2" xfId="45364" hidden="1"/>
    <cellStyle name="Followed Hyperlink 2" xfId="45363" hidden="1"/>
    <cellStyle name="Followed Hyperlink 2" xfId="45362" hidden="1"/>
    <cellStyle name="Followed Hyperlink 2" xfId="45366" hidden="1"/>
    <cellStyle name="Followed Hyperlink 2" xfId="45371" hidden="1"/>
    <cellStyle name="Followed Hyperlink 2" xfId="45370" hidden="1"/>
    <cellStyle name="Followed Hyperlink 2" xfId="45368" hidden="1"/>
    <cellStyle name="Followed Hyperlink 2" xfId="45367" hidden="1"/>
    <cellStyle name="Followed Hyperlink 2" xfId="45390" hidden="1"/>
    <cellStyle name="Followed Hyperlink 2" xfId="45386" hidden="1"/>
    <cellStyle name="Followed Hyperlink 2" xfId="45382" hidden="1"/>
    <cellStyle name="Followed Hyperlink 2" xfId="45378" hidden="1"/>
    <cellStyle name="Followed Hyperlink 2" xfId="45374" hidden="1"/>
    <cellStyle name="Followed Hyperlink 2" xfId="45288" hidden="1"/>
    <cellStyle name="Followed Hyperlink 2" xfId="45393" hidden="1"/>
    <cellStyle name="Followed Hyperlink 2" xfId="45389" hidden="1"/>
    <cellStyle name="Followed Hyperlink 2" xfId="45385" hidden="1"/>
    <cellStyle name="Followed Hyperlink 2" xfId="45381" hidden="1"/>
    <cellStyle name="Followed Hyperlink 2" xfId="45377" hidden="1"/>
    <cellStyle name="Followed Hyperlink 2" xfId="45373" hidden="1"/>
    <cellStyle name="Followed Hyperlink 2" xfId="45392" hidden="1"/>
    <cellStyle name="Followed Hyperlink 2" xfId="45388" hidden="1"/>
    <cellStyle name="Followed Hyperlink 2" xfId="45384" hidden="1"/>
    <cellStyle name="Followed Hyperlink 2" xfId="45380" hidden="1"/>
    <cellStyle name="Followed Hyperlink 2" xfId="45376" hidden="1"/>
    <cellStyle name="Followed Hyperlink 2" xfId="45391" hidden="1"/>
    <cellStyle name="Followed Hyperlink 2" xfId="45387" hidden="1"/>
    <cellStyle name="Followed Hyperlink 2" xfId="45383" hidden="1"/>
    <cellStyle name="Followed Hyperlink 2" xfId="45379" hidden="1"/>
    <cellStyle name="Followed Hyperlink 2" xfId="45375" hidden="1"/>
    <cellStyle name="Followed Hyperlink 2" xfId="45372" hidden="1"/>
    <cellStyle name="Followed Hyperlink 2" xfId="45394" hidden="1"/>
    <cellStyle name="Followed Hyperlink 2" xfId="45395" hidden="1"/>
    <cellStyle name="Followed Hyperlink 2" xfId="45396" hidden="1"/>
    <cellStyle name="Followed Hyperlink 2" xfId="45397" hidden="1"/>
    <cellStyle name="Followed Hyperlink 2" xfId="45398" hidden="1"/>
    <cellStyle name="Followed Hyperlink 2" xfId="45399" hidden="1"/>
    <cellStyle name="Followed Hyperlink 2" xfId="45400" hidden="1"/>
    <cellStyle name="Followed Hyperlink 2" xfId="45401" hidden="1"/>
    <cellStyle name="Followed Hyperlink 2" xfId="45402" hidden="1"/>
    <cellStyle name="Followed Hyperlink 2" xfId="45403" hidden="1"/>
    <cellStyle name="Followed Hyperlink 2" xfId="45404" hidden="1"/>
    <cellStyle name="Followed Hyperlink 2" xfId="45405" hidden="1"/>
    <cellStyle name="Followed Hyperlink 2" xfId="45406" hidden="1"/>
    <cellStyle name="Followed Hyperlink 2" xfId="45407" hidden="1"/>
    <cellStyle name="Followed Hyperlink 2" xfId="45408" hidden="1"/>
    <cellStyle name="Followed Hyperlink 2" xfId="45409" hidden="1"/>
    <cellStyle name="Followed Hyperlink 2" xfId="45410" hidden="1"/>
    <cellStyle name="Followed Hyperlink 2" xfId="45411" hidden="1"/>
    <cellStyle name="Followed Hyperlink 2" xfId="45412" hidden="1"/>
    <cellStyle name="Followed Hyperlink 2" xfId="45413" hidden="1"/>
    <cellStyle name="Followed Hyperlink 2" xfId="45414" hidden="1"/>
    <cellStyle name="Followed Hyperlink 2" xfId="45415" hidden="1"/>
    <cellStyle name="Followed Hyperlink 2" xfId="45416" hidden="1"/>
    <cellStyle name="Followed Hyperlink 2" xfId="45417" hidden="1"/>
    <cellStyle name="Followed Hyperlink 2" xfId="45418" hidden="1"/>
    <cellStyle name="Followed Hyperlink 2" xfId="45419" hidden="1"/>
    <cellStyle name="Followed Hyperlink 2" xfId="45421" hidden="1"/>
    <cellStyle name="Followed Hyperlink 2" xfId="45422" hidden="1"/>
    <cellStyle name="Followed Hyperlink 2" xfId="45423" hidden="1"/>
    <cellStyle name="Followed Hyperlink 2" xfId="45424" hidden="1"/>
    <cellStyle name="Followed Hyperlink 2" xfId="45425" hidden="1"/>
    <cellStyle name="Followed Hyperlink 2" xfId="45426" hidden="1"/>
    <cellStyle name="Followed Hyperlink 2" xfId="45427" hidden="1"/>
    <cellStyle name="Followed Hyperlink 2" xfId="45428" hidden="1"/>
    <cellStyle name="Followed Hyperlink 2" xfId="45429" hidden="1"/>
    <cellStyle name="Followed Hyperlink 2" xfId="45430" hidden="1"/>
    <cellStyle name="Followed Hyperlink 2" xfId="45431" hidden="1"/>
    <cellStyle name="Followed Hyperlink 2" xfId="45432" hidden="1"/>
    <cellStyle name="Followed Hyperlink 2" xfId="45433" hidden="1"/>
    <cellStyle name="Followed Hyperlink 2" xfId="45434" hidden="1"/>
    <cellStyle name="Followed Hyperlink 2" xfId="45469" hidden="1"/>
    <cellStyle name="Followed Hyperlink 2" xfId="45470" hidden="1"/>
    <cellStyle name="Followed Hyperlink 2" xfId="45471" hidden="1"/>
    <cellStyle name="Followed Hyperlink 2" xfId="45472" hidden="1"/>
    <cellStyle name="Followed Hyperlink 2" xfId="45468" hidden="1"/>
    <cellStyle name="Followed Hyperlink 2" xfId="45369" hidden="1"/>
    <cellStyle name="Followed Hyperlink 2" xfId="45443" hidden="1"/>
    <cellStyle name="Followed Hyperlink 2" xfId="45441" hidden="1"/>
    <cellStyle name="Followed Hyperlink 2" xfId="45420" hidden="1"/>
    <cellStyle name="Followed Hyperlink 2" xfId="45438" hidden="1"/>
    <cellStyle name="Followed Hyperlink 2" xfId="45437" hidden="1"/>
    <cellStyle name="Followed Hyperlink 2" xfId="45436" hidden="1"/>
    <cellStyle name="Followed Hyperlink 2" xfId="45435" hidden="1"/>
    <cellStyle name="Followed Hyperlink 2" xfId="45439" hidden="1"/>
    <cellStyle name="Followed Hyperlink 2" xfId="45445" hidden="1"/>
    <cellStyle name="Followed Hyperlink 2" xfId="45444" hidden="1"/>
    <cellStyle name="Followed Hyperlink 2" xfId="45442" hidden="1"/>
    <cellStyle name="Followed Hyperlink 2" xfId="45440" hidden="1"/>
    <cellStyle name="Followed Hyperlink 2" xfId="45464" hidden="1"/>
    <cellStyle name="Followed Hyperlink 2" xfId="45460" hidden="1"/>
    <cellStyle name="Followed Hyperlink 2" xfId="45456" hidden="1"/>
    <cellStyle name="Followed Hyperlink 2" xfId="45452" hidden="1"/>
    <cellStyle name="Followed Hyperlink 2" xfId="45448" hidden="1"/>
    <cellStyle name="Followed Hyperlink 2" xfId="45289" hidden="1"/>
    <cellStyle name="Followed Hyperlink 2" xfId="45467" hidden="1"/>
    <cellStyle name="Followed Hyperlink 2" xfId="45463" hidden="1"/>
    <cellStyle name="Followed Hyperlink 2" xfId="45459" hidden="1"/>
    <cellStyle name="Followed Hyperlink 2" xfId="45455" hidden="1"/>
    <cellStyle name="Followed Hyperlink 2" xfId="45451" hidden="1"/>
    <cellStyle name="Followed Hyperlink 2" xfId="45447" hidden="1"/>
    <cellStyle name="Followed Hyperlink 2" xfId="45466" hidden="1"/>
    <cellStyle name="Followed Hyperlink 2" xfId="45462" hidden="1"/>
    <cellStyle name="Followed Hyperlink 2" xfId="45458" hidden="1"/>
    <cellStyle name="Followed Hyperlink 2" xfId="45454" hidden="1"/>
    <cellStyle name="Followed Hyperlink 2" xfId="45450" hidden="1"/>
    <cellStyle name="Followed Hyperlink 2" xfId="45465" hidden="1"/>
    <cellStyle name="Followed Hyperlink 2" xfId="45461" hidden="1"/>
    <cellStyle name="Followed Hyperlink 2" xfId="45457" hidden="1"/>
    <cellStyle name="Followed Hyperlink 2" xfId="45453" hidden="1"/>
    <cellStyle name="Followed Hyperlink 2" xfId="45449" hidden="1"/>
    <cellStyle name="Followed Hyperlink 2" xfId="45446" hidden="1"/>
    <cellStyle name="Followed Hyperlink 2" xfId="45473" hidden="1"/>
    <cellStyle name="Followed Hyperlink 2" xfId="45474" hidden="1"/>
    <cellStyle name="Followed Hyperlink 2" xfId="45475" hidden="1"/>
    <cellStyle name="Followed Hyperlink 2" xfId="45476" hidden="1"/>
    <cellStyle name="Followed Hyperlink 2" xfId="45477" hidden="1"/>
    <cellStyle name="Followed Hyperlink 2" xfId="45478" hidden="1"/>
    <cellStyle name="Followed Hyperlink 2" xfId="45479" hidden="1"/>
    <cellStyle name="Followed Hyperlink 2" xfId="45480" hidden="1"/>
    <cellStyle name="Followed Hyperlink 2" xfId="45481" hidden="1"/>
    <cellStyle name="Followed Hyperlink 2" xfId="45482" hidden="1"/>
    <cellStyle name="Followed Hyperlink 2" xfId="45483" hidden="1"/>
    <cellStyle name="Followed Hyperlink 2" xfId="45484" hidden="1"/>
    <cellStyle name="Followed Hyperlink 2" xfId="45485" hidden="1"/>
    <cellStyle name="Followed Hyperlink 2" xfId="45486" hidden="1"/>
    <cellStyle name="Followed Hyperlink 2" xfId="45487" hidden="1"/>
    <cellStyle name="Followed Hyperlink 2" xfId="45488" hidden="1"/>
    <cellStyle name="Followed Hyperlink 2" xfId="45489" hidden="1"/>
    <cellStyle name="Followed Hyperlink 2" xfId="45490" hidden="1"/>
    <cellStyle name="Followed Hyperlink 2" xfId="45491" hidden="1"/>
    <cellStyle name="Followed Hyperlink 2" xfId="45492" hidden="1"/>
    <cellStyle name="Followed Hyperlink 2" xfId="45493" hidden="1"/>
    <cellStyle name="Followed Hyperlink 2" xfId="45494" hidden="1"/>
    <cellStyle name="Followed Hyperlink 2" xfId="45495" hidden="1"/>
    <cellStyle name="Followed Hyperlink 2" xfId="45496" hidden="1"/>
    <cellStyle name="Followed Hyperlink 2" xfId="45497" hidden="1"/>
    <cellStyle name="Followed Hyperlink 2" xfId="45498" hidden="1"/>
    <cellStyle name="Followed Hyperlink 2" xfId="45499" hidden="1"/>
    <cellStyle name="Followed Hyperlink 2" xfId="45500" hidden="1"/>
    <cellStyle name="Followed Hyperlink 2" xfId="45501" hidden="1"/>
    <cellStyle name="Followed Hyperlink 2" xfId="45502" hidden="1"/>
    <cellStyle name="Followed Hyperlink 2" xfId="45503" hidden="1"/>
    <cellStyle name="Followed Hyperlink 2" xfId="45504" hidden="1"/>
    <cellStyle name="Followed Hyperlink 2" xfId="45505" hidden="1"/>
    <cellStyle name="Followed Hyperlink 2" xfId="45506" hidden="1"/>
    <cellStyle name="Followed Hyperlink 2" xfId="45507" hidden="1"/>
    <cellStyle name="Followed Hyperlink 2" xfId="45508" hidden="1"/>
    <cellStyle name="Followed Hyperlink 2" xfId="45509" hidden="1"/>
    <cellStyle name="Followed Hyperlink 2" xfId="45510" hidden="1"/>
    <cellStyle name="Followed Hyperlink 2" xfId="45511" hidden="1"/>
    <cellStyle name="Followed Hyperlink 2" xfId="45512" hidden="1"/>
    <cellStyle name="Followed Hyperlink 2" xfId="45513" hidden="1"/>
    <cellStyle name="Followed Hyperlink 2" xfId="45514" hidden="1"/>
    <cellStyle name="Followed Hyperlink 2" xfId="45515" hidden="1"/>
    <cellStyle name="Followed Hyperlink 2" xfId="45516" hidden="1"/>
    <cellStyle name="Followed Hyperlink 2" xfId="45517" hidden="1"/>
    <cellStyle name="Followed Hyperlink 2" xfId="47252" hidden="1"/>
    <cellStyle name="Followed Hyperlink 2" xfId="47251" hidden="1"/>
    <cellStyle name="Followed Hyperlink 2" xfId="47250" hidden="1"/>
    <cellStyle name="Followed Hyperlink 2" xfId="47249" hidden="1"/>
    <cellStyle name="Followed Hyperlink 2" xfId="47253" hidden="1"/>
    <cellStyle name="Followed Hyperlink 2" xfId="47258" hidden="1"/>
    <cellStyle name="Followed Hyperlink 2" xfId="47257" hidden="1"/>
    <cellStyle name="Followed Hyperlink 2" xfId="47255" hidden="1"/>
    <cellStyle name="Followed Hyperlink 2" xfId="47254" hidden="1"/>
    <cellStyle name="Followed Hyperlink 2" xfId="47277" hidden="1"/>
    <cellStyle name="Followed Hyperlink 2" xfId="47273" hidden="1"/>
    <cellStyle name="Followed Hyperlink 2" xfId="47269" hidden="1"/>
    <cellStyle name="Followed Hyperlink 2" xfId="47265" hidden="1"/>
    <cellStyle name="Followed Hyperlink 2" xfId="47261" hidden="1"/>
    <cellStyle name="Followed Hyperlink 2" xfId="47175" hidden="1"/>
    <cellStyle name="Followed Hyperlink 2" xfId="47280" hidden="1"/>
    <cellStyle name="Followed Hyperlink 2" xfId="47276" hidden="1"/>
    <cellStyle name="Followed Hyperlink 2" xfId="47272" hidden="1"/>
    <cellStyle name="Followed Hyperlink 2" xfId="47268" hidden="1"/>
    <cellStyle name="Followed Hyperlink 2" xfId="47264" hidden="1"/>
    <cellStyle name="Followed Hyperlink 2" xfId="47260" hidden="1"/>
    <cellStyle name="Followed Hyperlink 2" xfId="47279" hidden="1"/>
    <cellStyle name="Followed Hyperlink 2" xfId="47275" hidden="1"/>
    <cellStyle name="Followed Hyperlink 2" xfId="47271" hidden="1"/>
    <cellStyle name="Followed Hyperlink 2" xfId="47267" hidden="1"/>
    <cellStyle name="Followed Hyperlink 2" xfId="47263" hidden="1"/>
    <cellStyle name="Followed Hyperlink 2" xfId="47278" hidden="1"/>
    <cellStyle name="Followed Hyperlink 2" xfId="47274" hidden="1"/>
    <cellStyle name="Followed Hyperlink 2" xfId="47270" hidden="1"/>
    <cellStyle name="Followed Hyperlink 2" xfId="47266" hidden="1"/>
    <cellStyle name="Followed Hyperlink 2" xfId="47262" hidden="1"/>
    <cellStyle name="Followed Hyperlink 2" xfId="47259" hidden="1"/>
    <cellStyle name="Followed Hyperlink 2" xfId="47281" hidden="1"/>
    <cellStyle name="Followed Hyperlink 2" xfId="47282" hidden="1"/>
    <cellStyle name="Followed Hyperlink 2" xfId="47283" hidden="1"/>
    <cellStyle name="Followed Hyperlink 2" xfId="47284" hidden="1"/>
    <cellStyle name="Followed Hyperlink 2" xfId="47285" hidden="1"/>
    <cellStyle name="Followed Hyperlink 2" xfId="47286" hidden="1"/>
    <cellStyle name="Followed Hyperlink 2" xfId="47287" hidden="1"/>
    <cellStyle name="Followed Hyperlink 2" xfId="47288" hidden="1"/>
    <cellStyle name="Followed Hyperlink 2" xfId="47289" hidden="1"/>
    <cellStyle name="Followed Hyperlink 2" xfId="47290" hidden="1"/>
    <cellStyle name="Followed Hyperlink 2" xfId="47291" hidden="1"/>
    <cellStyle name="Followed Hyperlink 2" xfId="47292" hidden="1"/>
    <cellStyle name="Followed Hyperlink 2" xfId="47293" hidden="1"/>
    <cellStyle name="Followed Hyperlink 2" xfId="47294" hidden="1"/>
    <cellStyle name="Followed Hyperlink 2" xfId="47295" hidden="1"/>
    <cellStyle name="Followed Hyperlink 2" xfId="47296" hidden="1"/>
    <cellStyle name="Followed Hyperlink 2" xfId="47297" hidden="1"/>
    <cellStyle name="Followed Hyperlink 2" xfId="47298" hidden="1"/>
    <cellStyle name="Followed Hyperlink 2" xfId="47299" hidden="1"/>
    <cellStyle name="Followed Hyperlink 2" xfId="47300" hidden="1"/>
    <cellStyle name="Followed Hyperlink 2" xfId="47301" hidden="1"/>
    <cellStyle name="Followed Hyperlink 2" xfId="47302" hidden="1"/>
    <cellStyle name="Followed Hyperlink 2" xfId="47303" hidden="1"/>
    <cellStyle name="Followed Hyperlink 2" xfId="47304" hidden="1"/>
    <cellStyle name="Followed Hyperlink 2" xfId="47305" hidden="1"/>
    <cellStyle name="Followed Hyperlink 2" xfId="47306" hidden="1"/>
    <cellStyle name="Followed Hyperlink 2" xfId="47308" hidden="1"/>
    <cellStyle name="Followed Hyperlink 2" xfId="47309" hidden="1"/>
    <cellStyle name="Followed Hyperlink 2" xfId="47310" hidden="1"/>
    <cellStyle name="Followed Hyperlink 2" xfId="47311" hidden="1"/>
    <cellStyle name="Followed Hyperlink 2" xfId="47312" hidden="1"/>
    <cellStyle name="Followed Hyperlink 2" xfId="47313" hidden="1"/>
    <cellStyle name="Followed Hyperlink 2" xfId="47314" hidden="1"/>
    <cellStyle name="Followed Hyperlink 2" xfId="47315" hidden="1"/>
    <cellStyle name="Followed Hyperlink 2" xfId="47316" hidden="1"/>
    <cellStyle name="Followed Hyperlink 2" xfId="47317" hidden="1"/>
    <cellStyle name="Followed Hyperlink 2" xfId="47318" hidden="1"/>
    <cellStyle name="Followed Hyperlink 2" xfId="47319" hidden="1"/>
    <cellStyle name="Followed Hyperlink 2" xfId="47320" hidden="1"/>
    <cellStyle name="Followed Hyperlink 2" xfId="47321" hidden="1"/>
    <cellStyle name="Followed Hyperlink 2" xfId="47356" hidden="1"/>
    <cellStyle name="Followed Hyperlink 2" xfId="47357" hidden="1"/>
    <cellStyle name="Followed Hyperlink 2" xfId="47358" hidden="1"/>
    <cellStyle name="Followed Hyperlink 2" xfId="47359" hidden="1"/>
    <cellStyle name="Followed Hyperlink 2" xfId="47355" hidden="1"/>
    <cellStyle name="Followed Hyperlink 2" xfId="47256" hidden="1"/>
    <cellStyle name="Followed Hyperlink 2" xfId="47330" hidden="1"/>
    <cellStyle name="Followed Hyperlink 2" xfId="47328" hidden="1"/>
    <cellStyle name="Followed Hyperlink 2" xfId="47307" hidden="1"/>
    <cellStyle name="Followed Hyperlink 2" xfId="47325" hidden="1"/>
    <cellStyle name="Followed Hyperlink 2" xfId="47324" hidden="1"/>
    <cellStyle name="Followed Hyperlink 2" xfId="47323" hidden="1"/>
    <cellStyle name="Followed Hyperlink 2" xfId="47322" hidden="1"/>
    <cellStyle name="Followed Hyperlink 2" xfId="47326" hidden="1"/>
    <cellStyle name="Followed Hyperlink 2" xfId="47332" hidden="1"/>
    <cellStyle name="Followed Hyperlink 2" xfId="47331" hidden="1"/>
    <cellStyle name="Followed Hyperlink 2" xfId="47329" hidden="1"/>
    <cellStyle name="Followed Hyperlink 2" xfId="47327" hidden="1"/>
    <cellStyle name="Followed Hyperlink 2" xfId="47351" hidden="1"/>
    <cellStyle name="Followed Hyperlink 2" xfId="47347" hidden="1"/>
    <cellStyle name="Followed Hyperlink 2" xfId="47343" hidden="1"/>
    <cellStyle name="Followed Hyperlink 2" xfId="47339" hidden="1"/>
    <cellStyle name="Followed Hyperlink 2" xfId="47335" hidden="1"/>
    <cellStyle name="Followed Hyperlink 2" xfId="47176" hidden="1"/>
    <cellStyle name="Followed Hyperlink 2" xfId="47354" hidden="1"/>
    <cellStyle name="Followed Hyperlink 2" xfId="47350" hidden="1"/>
    <cellStyle name="Followed Hyperlink 2" xfId="47346" hidden="1"/>
    <cellStyle name="Followed Hyperlink 2" xfId="47342" hidden="1"/>
    <cellStyle name="Followed Hyperlink 2" xfId="47338" hidden="1"/>
    <cellStyle name="Followed Hyperlink 2" xfId="47334" hidden="1"/>
    <cellStyle name="Followed Hyperlink 2" xfId="47353" hidden="1"/>
    <cellStyle name="Followed Hyperlink 2" xfId="47349" hidden="1"/>
    <cellStyle name="Followed Hyperlink 2" xfId="47345" hidden="1"/>
    <cellStyle name="Followed Hyperlink 2" xfId="47341" hidden="1"/>
    <cellStyle name="Followed Hyperlink 2" xfId="47337" hidden="1"/>
    <cellStyle name="Followed Hyperlink 2" xfId="47352" hidden="1"/>
    <cellStyle name="Followed Hyperlink 2" xfId="47348" hidden="1"/>
    <cellStyle name="Followed Hyperlink 2" xfId="47344" hidden="1"/>
    <cellStyle name="Followed Hyperlink 2" xfId="47340" hidden="1"/>
    <cellStyle name="Followed Hyperlink 2" xfId="47336" hidden="1"/>
    <cellStyle name="Followed Hyperlink 2" xfId="47333" hidden="1"/>
    <cellStyle name="Followed Hyperlink 2" xfId="47360" hidden="1"/>
    <cellStyle name="Followed Hyperlink 2" xfId="47361" hidden="1"/>
    <cellStyle name="Followed Hyperlink 2" xfId="47362" hidden="1"/>
    <cellStyle name="Followed Hyperlink 2" xfId="47363" hidden="1"/>
    <cellStyle name="Followed Hyperlink 2" xfId="47364" hidden="1"/>
    <cellStyle name="Followed Hyperlink 2" xfId="47365" hidden="1"/>
    <cellStyle name="Followed Hyperlink 2" xfId="47366" hidden="1"/>
    <cellStyle name="Followed Hyperlink 2" xfId="47367" hidden="1"/>
    <cellStyle name="Followed Hyperlink 2" xfId="47368" hidden="1"/>
    <cellStyle name="Followed Hyperlink 2" xfId="47369" hidden="1"/>
    <cellStyle name="Followed Hyperlink 2" xfId="47370" hidden="1"/>
    <cellStyle name="Followed Hyperlink 2" xfId="47371" hidden="1"/>
    <cellStyle name="Followed Hyperlink 2" xfId="47372" hidden="1"/>
    <cellStyle name="Followed Hyperlink 2" xfId="47373" hidden="1"/>
    <cellStyle name="Followed Hyperlink 2" xfId="47374" hidden="1"/>
    <cellStyle name="Followed Hyperlink 2" xfId="47375" hidden="1"/>
    <cellStyle name="Followed Hyperlink 2" xfId="47376" hidden="1"/>
    <cellStyle name="Followed Hyperlink 2" xfId="47377" hidden="1"/>
    <cellStyle name="Followed Hyperlink 2" xfId="47378" hidden="1"/>
    <cellStyle name="Followed Hyperlink 2" xfId="47379" hidden="1"/>
    <cellStyle name="Followed Hyperlink 2" xfId="47380" hidden="1"/>
    <cellStyle name="Followed Hyperlink 2" xfId="47381" hidden="1"/>
    <cellStyle name="Followed Hyperlink 2" xfId="47382" hidden="1"/>
    <cellStyle name="Followed Hyperlink 2" xfId="47383" hidden="1"/>
    <cellStyle name="Followed Hyperlink 2" xfId="47384" hidden="1"/>
    <cellStyle name="Followed Hyperlink 2" xfId="47385" hidden="1"/>
    <cellStyle name="Followed Hyperlink 2" xfId="47386" hidden="1"/>
    <cellStyle name="Followed Hyperlink 2" xfId="47387" hidden="1"/>
    <cellStyle name="Followed Hyperlink 2" xfId="47388" hidden="1"/>
    <cellStyle name="Followed Hyperlink 2" xfId="47389" hidden="1"/>
    <cellStyle name="Followed Hyperlink 2" xfId="47390" hidden="1"/>
    <cellStyle name="Followed Hyperlink 2" xfId="47391" hidden="1"/>
    <cellStyle name="Followed Hyperlink 2" xfId="47392" hidden="1"/>
    <cellStyle name="Followed Hyperlink 2" xfId="47393" hidden="1"/>
    <cellStyle name="Followed Hyperlink 2" xfId="47394" hidden="1"/>
    <cellStyle name="Followed Hyperlink 2" xfId="47395" hidden="1"/>
    <cellStyle name="Followed Hyperlink 2" xfId="47396" hidden="1"/>
    <cellStyle name="Followed Hyperlink 2" xfId="47397" hidden="1"/>
    <cellStyle name="Followed Hyperlink 2" xfId="47398" hidden="1"/>
    <cellStyle name="Followed Hyperlink 2" xfId="47399" hidden="1"/>
    <cellStyle name="Followed Hyperlink 2" xfId="47400" hidden="1"/>
    <cellStyle name="Followed Hyperlink 2" xfId="47401" hidden="1"/>
    <cellStyle name="Followed Hyperlink 2" xfId="47402" hidden="1"/>
    <cellStyle name="Followed Hyperlink 2" xfId="47403" hidden="1"/>
    <cellStyle name="Followed Hyperlink 2" xfId="47404" hidden="1"/>
    <cellStyle name="Followed Hyperlink 2" xfId="48058" hidden="1"/>
    <cellStyle name="Followed Hyperlink 2" xfId="48057" hidden="1"/>
    <cellStyle name="Followed Hyperlink 2" xfId="48056" hidden="1"/>
    <cellStyle name="Followed Hyperlink 2" xfId="48055" hidden="1"/>
    <cellStyle name="Followed Hyperlink 2" xfId="48059" hidden="1"/>
    <cellStyle name="Followed Hyperlink 2" xfId="48064" hidden="1"/>
    <cellStyle name="Followed Hyperlink 2" xfId="48063" hidden="1"/>
    <cellStyle name="Followed Hyperlink 2" xfId="48061" hidden="1"/>
    <cellStyle name="Followed Hyperlink 2" xfId="48060" hidden="1"/>
    <cellStyle name="Followed Hyperlink 2" xfId="48083" hidden="1"/>
    <cellStyle name="Followed Hyperlink 2" xfId="48079" hidden="1"/>
    <cellStyle name="Followed Hyperlink 2" xfId="48075" hidden="1"/>
    <cellStyle name="Followed Hyperlink 2" xfId="48071" hidden="1"/>
    <cellStyle name="Followed Hyperlink 2" xfId="48067" hidden="1"/>
    <cellStyle name="Followed Hyperlink 2" xfId="47981" hidden="1"/>
    <cellStyle name="Followed Hyperlink 2" xfId="48086" hidden="1"/>
    <cellStyle name="Followed Hyperlink 2" xfId="48082" hidden="1"/>
    <cellStyle name="Followed Hyperlink 2" xfId="48078" hidden="1"/>
    <cellStyle name="Followed Hyperlink 2" xfId="48074" hidden="1"/>
    <cellStyle name="Followed Hyperlink 2" xfId="48070" hidden="1"/>
    <cellStyle name="Followed Hyperlink 2" xfId="48066" hidden="1"/>
    <cellStyle name="Followed Hyperlink 2" xfId="48085" hidden="1"/>
    <cellStyle name="Followed Hyperlink 2" xfId="48081" hidden="1"/>
    <cellStyle name="Followed Hyperlink 2" xfId="48077" hidden="1"/>
    <cellStyle name="Followed Hyperlink 2" xfId="48073" hidden="1"/>
    <cellStyle name="Followed Hyperlink 2" xfId="48069" hidden="1"/>
    <cellStyle name="Followed Hyperlink 2" xfId="48084" hidden="1"/>
    <cellStyle name="Followed Hyperlink 2" xfId="48080" hidden="1"/>
    <cellStyle name="Followed Hyperlink 2" xfId="48076" hidden="1"/>
    <cellStyle name="Followed Hyperlink 2" xfId="48072" hidden="1"/>
    <cellStyle name="Followed Hyperlink 2" xfId="48068" hidden="1"/>
    <cellStyle name="Followed Hyperlink 2" xfId="48065" hidden="1"/>
    <cellStyle name="Followed Hyperlink 2" xfId="48087" hidden="1"/>
    <cellStyle name="Followed Hyperlink 2" xfId="48088" hidden="1"/>
    <cellStyle name="Followed Hyperlink 2" xfId="48089" hidden="1"/>
    <cellStyle name="Followed Hyperlink 2" xfId="48090" hidden="1"/>
    <cellStyle name="Followed Hyperlink 2" xfId="48091" hidden="1"/>
    <cellStyle name="Followed Hyperlink 2" xfId="48092" hidden="1"/>
    <cellStyle name="Followed Hyperlink 2" xfId="48093" hidden="1"/>
    <cellStyle name="Followed Hyperlink 2" xfId="48094" hidden="1"/>
    <cellStyle name="Followed Hyperlink 2" xfId="48095" hidden="1"/>
    <cellStyle name="Followed Hyperlink 2" xfId="48096" hidden="1"/>
    <cellStyle name="Followed Hyperlink 2" xfId="48097" hidden="1"/>
    <cellStyle name="Followed Hyperlink 2" xfId="48098" hidden="1"/>
    <cellStyle name="Followed Hyperlink 2" xfId="48099" hidden="1"/>
    <cellStyle name="Followed Hyperlink 2" xfId="48100" hidden="1"/>
    <cellStyle name="Followed Hyperlink 2" xfId="48101" hidden="1"/>
    <cellStyle name="Followed Hyperlink 2" xfId="48102" hidden="1"/>
    <cellStyle name="Followed Hyperlink 2" xfId="48103" hidden="1"/>
    <cellStyle name="Followed Hyperlink 2" xfId="48104" hidden="1"/>
    <cellStyle name="Followed Hyperlink 2" xfId="48105" hidden="1"/>
    <cellStyle name="Followed Hyperlink 2" xfId="48106" hidden="1"/>
    <cellStyle name="Followed Hyperlink 2" xfId="48107" hidden="1"/>
    <cellStyle name="Followed Hyperlink 2" xfId="48108" hidden="1"/>
    <cellStyle name="Followed Hyperlink 2" xfId="48109" hidden="1"/>
    <cellStyle name="Followed Hyperlink 2" xfId="48110" hidden="1"/>
    <cellStyle name="Followed Hyperlink 2" xfId="48111" hidden="1"/>
    <cellStyle name="Followed Hyperlink 2" xfId="48112" hidden="1"/>
    <cellStyle name="Followed Hyperlink 2" xfId="48114" hidden="1"/>
    <cellStyle name="Followed Hyperlink 2" xfId="48115" hidden="1"/>
    <cellStyle name="Followed Hyperlink 2" xfId="48116" hidden="1"/>
    <cellStyle name="Followed Hyperlink 2" xfId="48117" hidden="1"/>
    <cellStyle name="Followed Hyperlink 2" xfId="48118" hidden="1"/>
    <cellStyle name="Followed Hyperlink 2" xfId="48119" hidden="1"/>
    <cellStyle name="Followed Hyperlink 2" xfId="48120" hidden="1"/>
    <cellStyle name="Followed Hyperlink 2" xfId="48121" hidden="1"/>
    <cellStyle name="Followed Hyperlink 2" xfId="48122" hidden="1"/>
    <cellStyle name="Followed Hyperlink 2" xfId="48123" hidden="1"/>
    <cellStyle name="Followed Hyperlink 2" xfId="48124" hidden="1"/>
    <cellStyle name="Followed Hyperlink 2" xfId="48125" hidden="1"/>
    <cellStyle name="Followed Hyperlink 2" xfId="48126" hidden="1"/>
    <cellStyle name="Followed Hyperlink 2" xfId="48127" hidden="1"/>
    <cellStyle name="Followed Hyperlink 2" xfId="48162" hidden="1"/>
    <cellStyle name="Followed Hyperlink 2" xfId="48163" hidden="1"/>
    <cellStyle name="Followed Hyperlink 2" xfId="48164" hidden="1"/>
    <cellStyle name="Followed Hyperlink 2" xfId="48165" hidden="1"/>
    <cellStyle name="Followed Hyperlink 2" xfId="48161" hidden="1"/>
    <cellStyle name="Followed Hyperlink 2" xfId="48062" hidden="1"/>
    <cellStyle name="Followed Hyperlink 2" xfId="48136" hidden="1"/>
    <cellStyle name="Followed Hyperlink 2" xfId="48134" hidden="1"/>
    <cellStyle name="Followed Hyperlink 2" xfId="48113" hidden="1"/>
    <cellStyle name="Followed Hyperlink 2" xfId="48131" hidden="1"/>
    <cellStyle name="Followed Hyperlink 2" xfId="48130" hidden="1"/>
    <cellStyle name="Followed Hyperlink 2" xfId="48129" hidden="1"/>
    <cellStyle name="Followed Hyperlink 2" xfId="48128" hidden="1"/>
    <cellStyle name="Followed Hyperlink 2" xfId="48132" hidden="1"/>
    <cellStyle name="Followed Hyperlink 2" xfId="48138" hidden="1"/>
    <cellStyle name="Followed Hyperlink 2" xfId="48137" hidden="1"/>
    <cellStyle name="Followed Hyperlink 2" xfId="48135" hidden="1"/>
    <cellStyle name="Followed Hyperlink 2" xfId="48133" hidden="1"/>
    <cellStyle name="Followed Hyperlink 2" xfId="48157" hidden="1"/>
    <cellStyle name="Followed Hyperlink 2" xfId="48153" hidden="1"/>
    <cellStyle name="Followed Hyperlink 2" xfId="48149" hidden="1"/>
    <cellStyle name="Followed Hyperlink 2" xfId="48145" hidden="1"/>
    <cellStyle name="Followed Hyperlink 2" xfId="48141" hidden="1"/>
    <cellStyle name="Followed Hyperlink 2" xfId="47982" hidden="1"/>
    <cellStyle name="Followed Hyperlink 2" xfId="48160" hidden="1"/>
    <cellStyle name="Followed Hyperlink 2" xfId="48156" hidden="1"/>
    <cellStyle name="Followed Hyperlink 2" xfId="48152" hidden="1"/>
    <cellStyle name="Followed Hyperlink 2" xfId="48148" hidden="1"/>
    <cellStyle name="Followed Hyperlink 2" xfId="48144" hidden="1"/>
    <cellStyle name="Followed Hyperlink 2" xfId="48140" hidden="1"/>
    <cellStyle name="Followed Hyperlink 2" xfId="48159" hidden="1"/>
    <cellStyle name="Followed Hyperlink 2" xfId="48155" hidden="1"/>
    <cellStyle name="Followed Hyperlink 2" xfId="48151" hidden="1"/>
    <cellStyle name="Followed Hyperlink 2" xfId="48147" hidden="1"/>
    <cellStyle name="Followed Hyperlink 2" xfId="48143" hidden="1"/>
    <cellStyle name="Followed Hyperlink 2" xfId="48158" hidden="1"/>
    <cellStyle name="Followed Hyperlink 2" xfId="48154" hidden="1"/>
    <cellStyle name="Followed Hyperlink 2" xfId="48150" hidden="1"/>
    <cellStyle name="Followed Hyperlink 2" xfId="48146" hidden="1"/>
    <cellStyle name="Followed Hyperlink 2" xfId="48142" hidden="1"/>
    <cellStyle name="Followed Hyperlink 2" xfId="48139" hidden="1"/>
    <cellStyle name="Followed Hyperlink 2" xfId="48166" hidden="1"/>
    <cellStyle name="Followed Hyperlink 2" xfId="48167" hidden="1"/>
    <cellStyle name="Followed Hyperlink 2" xfId="48168" hidden="1"/>
    <cellStyle name="Followed Hyperlink 2" xfId="48169" hidden="1"/>
    <cellStyle name="Followed Hyperlink 2" xfId="48170" hidden="1"/>
    <cellStyle name="Followed Hyperlink 2" xfId="48171" hidden="1"/>
    <cellStyle name="Followed Hyperlink 2" xfId="48172" hidden="1"/>
    <cellStyle name="Followed Hyperlink 2" xfId="48173" hidden="1"/>
    <cellStyle name="Followed Hyperlink 2" xfId="48174" hidden="1"/>
    <cellStyle name="Followed Hyperlink 2" xfId="48175" hidden="1"/>
    <cellStyle name="Followed Hyperlink 2" xfId="48176" hidden="1"/>
    <cellStyle name="Followed Hyperlink 2" xfId="48177" hidden="1"/>
    <cellStyle name="Followed Hyperlink 2" xfId="48178" hidden="1"/>
    <cellStyle name="Followed Hyperlink 2" xfId="48179" hidden="1"/>
    <cellStyle name="Followed Hyperlink 2" xfId="48180" hidden="1"/>
    <cellStyle name="Followed Hyperlink 2" xfId="48181" hidden="1"/>
    <cellStyle name="Followed Hyperlink 2" xfId="48182" hidden="1"/>
    <cellStyle name="Followed Hyperlink 2" xfId="48183" hidden="1"/>
    <cellStyle name="Followed Hyperlink 2" xfId="48184" hidden="1"/>
    <cellStyle name="Followed Hyperlink 2" xfId="48185" hidden="1"/>
    <cellStyle name="Followed Hyperlink 2" xfId="48186" hidden="1"/>
    <cellStyle name="Followed Hyperlink 2" xfId="48187" hidden="1"/>
    <cellStyle name="Followed Hyperlink 2" xfId="48188" hidden="1"/>
    <cellStyle name="Followed Hyperlink 2" xfId="48189" hidden="1"/>
    <cellStyle name="Followed Hyperlink 2" xfId="48190" hidden="1"/>
    <cellStyle name="Followed Hyperlink 2" xfId="48191" hidden="1"/>
    <cellStyle name="Followed Hyperlink 2" xfId="48192" hidden="1"/>
    <cellStyle name="Followed Hyperlink 2" xfId="48193" hidden="1"/>
    <cellStyle name="Followed Hyperlink 2" xfId="48194" hidden="1"/>
    <cellStyle name="Followed Hyperlink 2" xfId="48195" hidden="1"/>
    <cellStyle name="Followed Hyperlink 2" xfId="48196" hidden="1"/>
    <cellStyle name="Followed Hyperlink 2" xfId="48197" hidden="1"/>
    <cellStyle name="Followed Hyperlink 2" xfId="48198" hidden="1"/>
    <cellStyle name="Followed Hyperlink 2" xfId="48199" hidden="1"/>
    <cellStyle name="Followed Hyperlink 2" xfId="48200" hidden="1"/>
    <cellStyle name="Followed Hyperlink 2" xfId="48201" hidden="1"/>
    <cellStyle name="Followed Hyperlink 2" xfId="48202" hidden="1"/>
    <cellStyle name="Followed Hyperlink 2" xfId="48203" hidden="1"/>
    <cellStyle name="Followed Hyperlink 2" xfId="48204" hidden="1"/>
    <cellStyle name="Followed Hyperlink 2" xfId="48205" hidden="1"/>
    <cellStyle name="Followed Hyperlink 2" xfId="48206" hidden="1"/>
    <cellStyle name="Followed Hyperlink 2" xfId="48207" hidden="1"/>
    <cellStyle name="Followed Hyperlink 2" xfId="48208" hidden="1"/>
    <cellStyle name="Followed Hyperlink 2" xfId="48209" hidden="1"/>
    <cellStyle name="Followed Hyperlink 2" xfId="48210" hidden="1"/>
    <cellStyle name="Followed Hyperlink 2" xfId="48864" hidden="1"/>
    <cellStyle name="Followed Hyperlink 2" xfId="48863" hidden="1"/>
    <cellStyle name="Followed Hyperlink 2" xfId="48862" hidden="1"/>
    <cellStyle name="Followed Hyperlink 2" xfId="48861" hidden="1"/>
    <cellStyle name="Followed Hyperlink 2" xfId="48865" hidden="1"/>
    <cellStyle name="Followed Hyperlink 2" xfId="48870" hidden="1"/>
    <cellStyle name="Followed Hyperlink 2" xfId="48869" hidden="1"/>
    <cellStyle name="Followed Hyperlink 2" xfId="48867" hidden="1"/>
    <cellStyle name="Followed Hyperlink 2" xfId="48866" hidden="1"/>
    <cellStyle name="Followed Hyperlink 2" xfId="48889" hidden="1"/>
    <cellStyle name="Followed Hyperlink 2" xfId="48885" hidden="1"/>
    <cellStyle name="Followed Hyperlink 2" xfId="48881" hidden="1"/>
    <cellStyle name="Followed Hyperlink 2" xfId="48877" hidden="1"/>
    <cellStyle name="Followed Hyperlink 2" xfId="48873" hidden="1"/>
    <cellStyle name="Followed Hyperlink 2" xfId="48787" hidden="1"/>
    <cellStyle name="Followed Hyperlink 2" xfId="48892" hidden="1"/>
    <cellStyle name="Followed Hyperlink 2" xfId="48888" hidden="1"/>
    <cellStyle name="Followed Hyperlink 2" xfId="48884" hidden="1"/>
    <cellStyle name="Followed Hyperlink 2" xfId="48880" hidden="1"/>
    <cellStyle name="Followed Hyperlink 2" xfId="48876" hidden="1"/>
    <cellStyle name="Followed Hyperlink 2" xfId="48872" hidden="1"/>
    <cellStyle name="Followed Hyperlink 2" xfId="48891" hidden="1"/>
    <cellStyle name="Followed Hyperlink 2" xfId="48887" hidden="1"/>
    <cellStyle name="Followed Hyperlink 2" xfId="48883" hidden="1"/>
    <cellStyle name="Followed Hyperlink 2" xfId="48879" hidden="1"/>
    <cellStyle name="Followed Hyperlink 2" xfId="48875" hidden="1"/>
    <cellStyle name="Followed Hyperlink 2" xfId="48890" hidden="1"/>
    <cellStyle name="Followed Hyperlink 2" xfId="48886" hidden="1"/>
    <cellStyle name="Followed Hyperlink 2" xfId="48882" hidden="1"/>
    <cellStyle name="Followed Hyperlink 2" xfId="48878" hidden="1"/>
    <cellStyle name="Followed Hyperlink 2" xfId="48874" hidden="1"/>
    <cellStyle name="Followed Hyperlink 2" xfId="48871" hidden="1"/>
    <cellStyle name="Followed Hyperlink 2" xfId="48893" hidden="1"/>
    <cellStyle name="Followed Hyperlink 2" xfId="48894" hidden="1"/>
    <cellStyle name="Followed Hyperlink 2" xfId="48895" hidden="1"/>
    <cellStyle name="Followed Hyperlink 2" xfId="48896" hidden="1"/>
    <cellStyle name="Followed Hyperlink 2" xfId="48897" hidden="1"/>
    <cellStyle name="Followed Hyperlink 2" xfId="48898" hidden="1"/>
    <cellStyle name="Followed Hyperlink 2" xfId="48899" hidden="1"/>
    <cellStyle name="Followed Hyperlink 2" xfId="48900" hidden="1"/>
    <cellStyle name="Followed Hyperlink 2" xfId="48901" hidden="1"/>
    <cellStyle name="Followed Hyperlink 2" xfId="48902" hidden="1"/>
    <cellStyle name="Followed Hyperlink 2" xfId="48903" hidden="1"/>
    <cellStyle name="Followed Hyperlink 2" xfId="48904" hidden="1"/>
    <cellStyle name="Followed Hyperlink 2" xfId="48905" hidden="1"/>
    <cellStyle name="Followed Hyperlink 2" xfId="48906" hidden="1"/>
    <cellStyle name="Followed Hyperlink 2" xfId="48907" hidden="1"/>
    <cellStyle name="Followed Hyperlink 2" xfId="48908" hidden="1"/>
    <cellStyle name="Followed Hyperlink 2" xfId="48909" hidden="1"/>
    <cellStyle name="Followed Hyperlink 2" xfId="48910" hidden="1"/>
    <cellStyle name="Followed Hyperlink 2" xfId="48911" hidden="1"/>
    <cellStyle name="Followed Hyperlink 2" xfId="48912" hidden="1"/>
    <cellStyle name="Followed Hyperlink 2" xfId="48913" hidden="1"/>
    <cellStyle name="Followed Hyperlink 2" xfId="48914" hidden="1"/>
    <cellStyle name="Followed Hyperlink 2" xfId="48915" hidden="1"/>
    <cellStyle name="Followed Hyperlink 2" xfId="48916" hidden="1"/>
    <cellStyle name="Followed Hyperlink 2" xfId="48917" hidden="1"/>
    <cellStyle name="Followed Hyperlink 2" xfId="48918" hidden="1"/>
    <cellStyle name="Followed Hyperlink 2" xfId="48920" hidden="1"/>
    <cellStyle name="Followed Hyperlink 2" xfId="48921" hidden="1"/>
    <cellStyle name="Followed Hyperlink 2" xfId="48922" hidden="1"/>
    <cellStyle name="Followed Hyperlink 2" xfId="48923" hidden="1"/>
    <cellStyle name="Followed Hyperlink 2" xfId="48924" hidden="1"/>
    <cellStyle name="Followed Hyperlink 2" xfId="48925" hidden="1"/>
    <cellStyle name="Followed Hyperlink 2" xfId="48926" hidden="1"/>
    <cellStyle name="Followed Hyperlink 2" xfId="48927" hidden="1"/>
    <cellStyle name="Followed Hyperlink 2" xfId="48928" hidden="1"/>
    <cellStyle name="Followed Hyperlink 2" xfId="48929" hidden="1"/>
    <cellStyle name="Followed Hyperlink 2" xfId="48930" hidden="1"/>
    <cellStyle name="Followed Hyperlink 2" xfId="48931" hidden="1"/>
    <cellStyle name="Followed Hyperlink 2" xfId="48932" hidden="1"/>
    <cellStyle name="Followed Hyperlink 2" xfId="48933" hidden="1"/>
    <cellStyle name="Followed Hyperlink 2" xfId="48968" hidden="1"/>
    <cellStyle name="Followed Hyperlink 2" xfId="48969" hidden="1"/>
    <cellStyle name="Followed Hyperlink 2" xfId="48970" hidden="1"/>
    <cellStyle name="Followed Hyperlink 2" xfId="48971" hidden="1"/>
    <cellStyle name="Followed Hyperlink 2" xfId="48967" hidden="1"/>
    <cellStyle name="Followed Hyperlink 2" xfId="48868" hidden="1"/>
    <cellStyle name="Followed Hyperlink 2" xfId="48942" hidden="1"/>
    <cellStyle name="Followed Hyperlink 2" xfId="48940" hidden="1"/>
    <cellStyle name="Followed Hyperlink 2" xfId="48919" hidden="1"/>
    <cellStyle name="Followed Hyperlink 2" xfId="48937" hidden="1"/>
    <cellStyle name="Followed Hyperlink 2" xfId="48936" hidden="1"/>
    <cellStyle name="Followed Hyperlink 2" xfId="48935" hidden="1"/>
    <cellStyle name="Followed Hyperlink 2" xfId="48934" hidden="1"/>
    <cellStyle name="Followed Hyperlink 2" xfId="48938" hidden="1"/>
    <cellStyle name="Followed Hyperlink 2" xfId="48944" hidden="1"/>
    <cellStyle name="Followed Hyperlink 2" xfId="48943" hidden="1"/>
    <cellStyle name="Followed Hyperlink 2" xfId="48941" hidden="1"/>
    <cellStyle name="Followed Hyperlink 2" xfId="48939" hidden="1"/>
    <cellStyle name="Followed Hyperlink 2" xfId="48963" hidden="1"/>
    <cellStyle name="Followed Hyperlink 2" xfId="48959" hidden="1"/>
    <cellStyle name="Followed Hyperlink 2" xfId="48955" hidden="1"/>
    <cellStyle name="Followed Hyperlink 2" xfId="48951" hidden="1"/>
    <cellStyle name="Followed Hyperlink 2" xfId="48947" hidden="1"/>
    <cellStyle name="Followed Hyperlink 2" xfId="48788" hidden="1"/>
    <cellStyle name="Followed Hyperlink 2" xfId="48966" hidden="1"/>
    <cellStyle name="Followed Hyperlink 2" xfId="48962" hidden="1"/>
    <cellStyle name="Followed Hyperlink 2" xfId="48958" hidden="1"/>
    <cellStyle name="Followed Hyperlink 2" xfId="48954" hidden="1"/>
    <cellStyle name="Followed Hyperlink 2" xfId="48950" hidden="1"/>
    <cellStyle name="Followed Hyperlink 2" xfId="48946" hidden="1"/>
    <cellStyle name="Followed Hyperlink 2" xfId="48965" hidden="1"/>
    <cellStyle name="Followed Hyperlink 2" xfId="48961" hidden="1"/>
    <cellStyle name="Followed Hyperlink 2" xfId="48957" hidden="1"/>
    <cellStyle name="Followed Hyperlink 2" xfId="48953" hidden="1"/>
    <cellStyle name="Followed Hyperlink 2" xfId="48949" hidden="1"/>
    <cellStyle name="Followed Hyperlink 2" xfId="48964" hidden="1"/>
    <cellStyle name="Followed Hyperlink 2" xfId="48960" hidden="1"/>
    <cellStyle name="Followed Hyperlink 2" xfId="48956" hidden="1"/>
    <cellStyle name="Followed Hyperlink 2" xfId="48952" hidden="1"/>
    <cellStyle name="Followed Hyperlink 2" xfId="48948" hidden="1"/>
    <cellStyle name="Followed Hyperlink 2" xfId="48945" hidden="1"/>
    <cellStyle name="Followed Hyperlink 2" xfId="48972" hidden="1"/>
    <cellStyle name="Followed Hyperlink 2" xfId="48973" hidden="1"/>
    <cellStyle name="Followed Hyperlink 2" xfId="48974" hidden="1"/>
    <cellStyle name="Followed Hyperlink 2" xfId="48975" hidden="1"/>
    <cellStyle name="Followed Hyperlink 2" xfId="48976" hidden="1"/>
    <cellStyle name="Followed Hyperlink 2" xfId="48977" hidden="1"/>
    <cellStyle name="Followed Hyperlink 2" xfId="48978" hidden="1"/>
    <cellStyle name="Followed Hyperlink 2" xfId="48979" hidden="1"/>
    <cellStyle name="Followed Hyperlink 2" xfId="48980" hidden="1"/>
    <cellStyle name="Followed Hyperlink 2" xfId="48981" hidden="1"/>
    <cellStyle name="Followed Hyperlink 2" xfId="48982" hidden="1"/>
    <cellStyle name="Followed Hyperlink 2" xfId="48983" hidden="1"/>
    <cellStyle name="Followed Hyperlink 2" xfId="48984" hidden="1"/>
    <cellStyle name="Followed Hyperlink 2" xfId="48985" hidden="1"/>
    <cellStyle name="Followed Hyperlink 2" xfId="48986" hidden="1"/>
    <cellStyle name="Followed Hyperlink 2" xfId="48987" hidden="1"/>
    <cellStyle name="Followed Hyperlink 2" xfId="48988" hidden="1"/>
    <cellStyle name="Followed Hyperlink 2" xfId="48989" hidden="1"/>
    <cellStyle name="Followed Hyperlink 2" xfId="48990" hidden="1"/>
    <cellStyle name="Followed Hyperlink 2" xfId="48991" hidden="1"/>
    <cellStyle name="Followed Hyperlink 2" xfId="48992" hidden="1"/>
    <cellStyle name="Followed Hyperlink 2" xfId="48993" hidden="1"/>
    <cellStyle name="Followed Hyperlink 2" xfId="48994" hidden="1"/>
    <cellStyle name="Followed Hyperlink 2" xfId="48995" hidden="1"/>
    <cellStyle name="Followed Hyperlink 2" xfId="48996" hidden="1"/>
    <cellStyle name="Followed Hyperlink 2" xfId="48997" hidden="1"/>
    <cellStyle name="Followed Hyperlink 2" xfId="48998" hidden="1"/>
    <cellStyle name="Followed Hyperlink 2" xfId="48999" hidden="1"/>
    <cellStyle name="Followed Hyperlink 2" xfId="49000" hidden="1"/>
    <cellStyle name="Followed Hyperlink 2" xfId="49001" hidden="1"/>
    <cellStyle name="Followed Hyperlink 2" xfId="49002" hidden="1"/>
    <cellStyle name="Followed Hyperlink 2" xfId="49003" hidden="1"/>
    <cellStyle name="Followed Hyperlink 2" xfId="49004" hidden="1"/>
    <cellStyle name="Followed Hyperlink 2" xfId="49005" hidden="1"/>
    <cellStyle name="Followed Hyperlink 2" xfId="49006" hidden="1"/>
    <cellStyle name="Followed Hyperlink 2" xfId="49007" hidden="1"/>
    <cellStyle name="Followed Hyperlink 2" xfId="49008" hidden="1"/>
    <cellStyle name="Followed Hyperlink 2" xfId="49009" hidden="1"/>
    <cellStyle name="Followed Hyperlink 2" xfId="49010" hidden="1"/>
    <cellStyle name="Followed Hyperlink 2" xfId="49011" hidden="1"/>
    <cellStyle name="Followed Hyperlink 2" xfId="49012" hidden="1"/>
    <cellStyle name="Followed Hyperlink 2" xfId="49013" hidden="1"/>
    <cellStyle name="Followed Hyperlink 2" xfId="49014" hidden="1"/>
    <cellStyle name="Followed Hyperlink 2" xfId="49015" hidden="1"/>
    <cellStyle name="Followed Hyperlink 2" xfId="49016" hidden="1"/>
    <cellStyle name="Followed Hyperlink 2" xfId="49670" hidden="1"/>
    <cellStyle name="Followed Hyperlink 2" xfId="49669" hidden="1"/>
    <cellStyle name="Followed Hyperlink 2" xfId="49668" hidden="1"/>
    <cellStyle name="Followed Hyperlink 2" xfId="49667" hidden="1"/>
    <cellStyle name="Followed Hyperlink 2" xfId="49671" hidden="1"/>
    <cellStyle name="Followed Hyperlink 2" xfId="49676" hidden="1"/>
    <cellStyle name="Followed Hyperlink 2" xfId="49675" hidden="1"/>
    <cellStyle name="Followed Hyperlink 2" xfId="49673" hidden="1"/>
    <cellStyle name="Followed Hyperlink 2" xfId="49672" hidden="1"/>
    <cellStyle name="Followed Hyperlink 2" xfId="49695" hidden="1"/>
    <cellStyle name="Followed Hyperlink 2" xfId="49691" hidden="1"/>
    <cellStyle name="Followed Hyperlink 2" xfId="49687" hidden="1"/>
    <cellStyle name="Followed Hyperlink 2" xfId="49683" hidden="1"/>
    <cellStyle name="Followed Hyperlink 2" xfId="49679" hidden="1"/>
    <cellStyle name="Followed Hyperlink 2" xfId="49593" hidden="1"/>
    <cellStyle name="Followed Hyperlink 2" xfId="49698" hidden="1"/>
    <cellStyle name="Followed Hyperlink 2" xfId="49694" hidden="1"/>
    <cellStyle name="Followed Hyperlink 2" xfId="49690" hidden="1"/>
    <cellStyle name="Followed Hyperlink 2" xfId="49686" hidden="1"/>
    <cellStyle name="Followed Hyperlink 2" xfId="49682" hidden="1"/>
    <cellStyle name="Followed Hyperlink 2" xfId="49678" hidden="1"/>
    <cellStyle name="Followed Hyperlink 2" xfId="49697" hidden="1"/>
    <cellStyle name="Followed Hyperlink 2" xfId="49693" hidden="1"/>
    <cellStyle name="Followed Hyperlink 2" xfId="49689" hidden="1"/>
    <cellStyle name="Followed Hyperlink 2" xfId="49685" hidden="1"/>
    <cellStyle name="Followed Hyperlink 2" xfId="49681" hidden="1"/>
    <cellStyle name="Followed Hyperlink 2" xfId="49696" hidden="1"/>
    <cellStyle name="Followed Hyperlink 2" xfId="49692" hidden="1"/>
    <cellStyle name="Followed Hyperlink 2" xfId="49688" hidden="1"/>
    <cellStyle name="Followed Hyperlink 2" xfId="49684" hidden="1"/>
    <cellStyle name="Followed Hyperlink 2" xfId="49680" hidden="1"/>
    <cellStyle name="Followed Hyperlink 2" xfId="49677" hidden="1"/>
    <cellStyle name="Followed Hyperlink 2" xfId="49699" hidden="1"/>
    <cellStyle name="Followed Hyperlink 2" xfId="49700" hidden="1"/>
    <cellStyle name="Followed Hyperlink 2" xfId="49701" hidden="1"/>
    <cellStyle name="Followed Hyperlink 2" xfId="49702" hidden="1"/>
    <cellStyle name="Followed Hyperlink 2" xfId="49703" hidden="1"/>
    <cellStyle name="Followed Hyperlink 2" xfId="49704" hidden="1"/>
    <cellStyle name="Followed Hyperlink 2" xfId="49705" hidden="1"/>
    <cellStyle name="Followed Hyperlink 2" xfId="49706" hidden="1"/>
    <cellStyle name="Followed Hyperlink 2" xfId="49707" hidden="1"/>
    <cellStyle name="Followed Hyperlink 2" xfId="49708" hidden="1"/>
    <cellStyle name="Followed Hyperlink 2" xfId="49709" hidden="1"/>
    <cellStyle name="Followed Hyperlink 2" xfId="49710" hidden="1"/>
    <cellStyle name="Followed Hyperlink 2" xfId="49711" hidden="1"/>
    <cellStyle name="Followed Hyperlink 2" xfId="49712" hidden="1"/>
    <cellStyle name="Followed Hyperlink 2" xfId="49713" hidden="1"/>
    <cellStyle name="Followed Hyperlink 2" xfId="49714" hidden="1"/>
    <cellStyle name="Followed Hyperlink 2" xfId="49715" hidden="1"/>
    <cellStyle name="Followed Hyperlink 2" xfId="49716" hidden="1"/>
    <cellStyle name="Followed Hyperlink 2" xfId="49717" hidden="1"/>
    <cellStyle name="Followed Hyperlink 2" xfId="49718" hidden="1"/>
    <cellStyle name="Followed Hyperlink 2" xfId="49719" hidden="1"/>
    <cellStyle name="Followed Hyperlink 2" xfId="49720" hidden="1"/>
    <cellStyle name="Followed Hyperlink 2" xfId="49721" hidden="1"/>
    <cellStyle name="Followed Hyperlink 2" xfId="49722" hidden="1"/>
    <cellStyle name="Followed Hyperlink 2" xfId="49723" hidden="1"/>
    <cellStyle name="Followed Hyperlink 2" xfId="49724" hidden="1"/>
    <cellStyle name="Followed Hyperlink 2" xfId="49726" hidden="1"/>
    <cellStyle name="Followed Hyperlink 2" xfId="49727" hidden="1"/>
    <cellStyle name="Followed Hyperlink 2" xfId="49728" hidden="1"/>
    <cellStyle name="Followed Hyperlink 2" xfId="49729" hidden="1"/>
    <cellStyle name="Followed Hyperlink 2" xfId="49730" hidden="1"/>
    <cellStyle name="Followed Hyperlink 2" xfId="49731" hidden="1"/>
    <cellStyle name="Followed Hyperlink 2" xfId="49732" hidden="1"/>
    <cellStyle name="Followed Hyperlink 2" xfId="49733" hidden="1"/>
    <cellStyle name="Followed Hyperlink 2" xfId="49734" hidden="1"/>
    <cellStyle name="Followed Hyperlink 2" xfId="49735" hidden="1"/>
    <cellStyle name="Followed Hyperlink 2" xfId="49736" hidden="1"/>
    <cellStyle name="Followed Hyperlink 2" xfId="49737" hidden="1"/>
    <cellStyle name="Followed Hyperlink 2" xfId="49738" hidden="1"/>
    <cellStyle name="Followed Hyperlink 2" xfId="49739" hidden="1"/>
    <cellStyle name="Followed Hyperlink 2" xfId="49774" hidden="1"/>
    <cellStyle name="Followed Hyperlink 2" xfId="49775" hidden="1"/>
    <cellStyle name="Followed Hyperlink 2" xfId="49776" hidden="1"/>
    <cellStyle name="Followed Hyperlink 2" xfId="49777" hidden="1"/>
    <cellStyle name="Followed Hyperlink 2" xfId="49773" hidden="1"/>
    <cellStyle name="Followed Hyperlink 2" xfId="49674" hidden="1"/>
    <cellStyle name="Followed Hyperlink 2" xfId="49748" hidden="1"/>
    <cellStyle name="Followed Hyperlink 2" xfId="49746" hidden="1"/>
    <cellStyle name="Followed Hyperlink 2" xfId="49725" hidden="1"/>
    <cellStyle name="Followed Hyperlink 2" xfId="49743" hidden="1"/>
    <cellStyle name="Followed Hyperlink 2" xfId="49742" hidden="1"/>
    <cellStyle name="Followed Hyperlink 2" xfId="49741" hidden="1"/>
    <cellStyle name="Followed Hyperlink 2" xfId="49740" hidden="1"/>
    <cellStyle name="Followed Hyperlink 2" xfId="49744" hidden="1"/>
    <cellStyle name="Followed Hyperlink 2" xfId="49750" hidden="1"/>
    <cellStyle name="Followed Hyperlink 2" xfId="49749" hidden="1"/>
    <cellStyle name="Followed Hyperlink 2" xfId="49747" hidden="1"/>
    <cellStyle name="Followed Hyperlink 2" xfId="49745" hidden="1"/>
    <cellStyle name="Followed Hyperlink 2" xfId="49769" hidden="1"/>
    <cellStyle name="Followed Hyperlink 2" xfId="49765" hidden="1"/>
    <cellStyle name="Followed Hyperlink 2" xfId="49761" hidden="1"/>
    <cellStyle name="Followed Hyperlink 2" xfId="49757" hidden="1"/>
    <cellStyle name="Followed Hyperlink 2" xfId="49753" hidden="1"/>
    <cellStyle name="Followed Hyperlink 2" xfId="49594" hidden="1"/>
    <cellStyle name="Followed Hyperlink 2" xfId="49772" hidden="1"/>
    <cellStyle name="Followed Hyperlink 2" xfId="49768" hidden="1"/>
    <cellStyle name="Followed Hyperlink 2" xfId="49764" hidden="1"/>
    <cellStyle name="Followed Hyperlink 2" xfId="49760" hidden="1"/>
    <cellStyle name="Followed Hyperlink 2" xfId="49756" hidden="1"/>
    <cellStyle name="Followed Hyperlink 2" xfId="49752" hidden="1"/>
    <cellStyle name="Followed Hyperlink 2" xfId="49771" hidden="1"/>
    <cellStyle name="Followed Hyperlink 2" xfId="49767" hidden="1"/>
    <cellStyle name="Followed Hyperlink 2" xfId="49763" hidden="1"/>
    <cellStyle name="Followed Hyperlink 2" xfId="49759" hidden="1"/>
    <cellStyle name="Followed Hyperlink 2" xfId="49755" hidden="1"/>
    <cellStyle name="Followed Hyperlink 2" xfId="49770" hidden="1"/>
    <cellStyle name="Followed Hyperlink 2" xfId="49766" hidden="1"/>
    <cellStyle name="Followed Hyperlink 2" xfId="49762" hidden="1"/>
    <cellStyle name="Followed Hyperlink 2" xfId="49758" hidden="1"/>
    <cellStyle name="Followed Hyperlink 2" xfId="49754" hidden="1"/>
    <cellStyle name="Followed Hyperlink 2" xfId="49751" hidden="1"/>
    <cellStyle name="Followed Hyperlink 2" xfId="49778" hidden="1"/>
    <cellStyle name="Followed Hyperlink 2" xfId="49779" hidden="1"/>
    <cellStyle name="Followed Hyperlink 2" xfId="49780" hidden="1"/>
    <cellStyle name="Followed Hyperlink 2" xfId="49781" hidden="1"/>
    <cellStyle name="Followed Hyperlink 2" xfId="49782" hidden="1"/>
    <cellStyle name="Followed Hyperlink 2" xfId="49783" hidden="1"/>
    <cellStyle name="Followed Hyperlink 2" xfId="49784" hidden="1"/>
    <cellStyle name="Followed Hyperlink 2" xfId="49785" hidden="1"/>
    <cellStyle name="Followed Hyperlink 2" xfId="49786" hidden="1"/>
    <cellStyle name="Followed Hyperlink 2" xfId="49787" hidden="1"/>
    <cellStyle name="Followed Hyperlink 2" xfId="49788" hidden="1"/>
    <cellStyle name="Followed Hyperlink 2" xfId="49789" hidden="1"/>
    <cellStyle name="Followed Hyperlink 2" xfId="49790" hidden="1"/>
    <cellStyle name="Followed Hyperlink 2" xfId="49791" hidden="1"/>
    <cellStyle name="Followed Hyperlink 2" xfId="49792" hidden="1"/>
    <cellStyle name="Followed Hyperlink 2" xfId="49793" hidden="1"/>
    <cellStyle name="Followed Hyperlink 2" xfId="49794" hidden="1"/>
    <cellStyle name="Followed Hyperlink 2" xfId="49795" hidden="1"/>
    <cellStyle name="Followed Hyperlink 2" xfId="49796" hidden="1"/>
    <cellStyle name="Followed Hyperlink 2" xfId="49797" hidden="1"/>
    <cellStyle name="Followed Hyperlink 2" xfId="49798" hidden="1"/>
    <cellStyle name="Followed Hyperlink 2" xfId="49799" hidden="1"/>
    <cellStyle name="Followed Hyperlink 2" xfId="49800" hidden="1"/>
    <cellStyle name="Followed Hyperlink 2" xfId="49801" hidden="1"/>
    <cellStyle name="Followed Hyperlink 2" xfId="49802" hidden="1"/>
    <cellStyle name="Followed Hyperlink 2" xfId="49803" hidden="1"/>
    <cellStyle name="Followed Hyperlink 2" xfId="49804" hidden="1"/>
    <cellStyle name="Followed Hyperlink 2" xfId="49805" hidden="1"/>
    <cellStyle name="Followed Hyperlink 2" xfId="49806" hidden="1"/>
    <cellStyle name="Followed Hyperlink 2" xfId="49807" hidden="1"/>
    <cellStyle name="Followed Hyperlink 2" xfId="49808" hidden="1"/>
    <cellStyle name="Followed Hyperlink 2" xfId="49809" hidden="1"/>
    <cellStyle name="Followed Hyperlink 2" xfId="49810" hidden="1"/>
    <cellStyle name="Followed Hyperlink 2" xfId="49811" hidden="1"/>
    <cellStyle name="Followed Hyperlink 2" xfId="49812" hidden="1"/>
    <cellStyle name="Followed Hyperlink 2" xfId="49813" hidden="1"/>
    <cellStyle name="Followed Hyperlink 2" xfId="49814" hidden="1"/>
    <cellStyle name="Followed Hyperlink 2" xfId="49815" hidden="1"/>
    <cellStyle name="Followed Hyperlink 2" xfId="49816" hidden="1"/>
    <cellStyle name="Followed Hyperlink 2" xfId="49817" hidden="1"/>
    <cellStyle name="Followed Hyperlink 2" xfId="49818" hidden="1"/>
    <cellStyle name="Followed Hyperlink 2" xfId="49819" hidden="1"/>
    <cellStyle name="Followed Hyperlink 2" xfId="49820" hidden="1"/>
    <cellStyle name="Followed Hyperlink 2" xfId="49821" hidden="1"/>
    <cellStyle name="Followed Hyperlink 2" xfId="49822" hidden="1"/>
    <cellStyle name="Followed Hyperlink 2" xfId="50484" hidden="1"/>
    <cellStyle name="Followed Hyperlink 2" xfId="50483" hidden="1"/>
    <cellStyle name="Followed Hyperlink 2" xfId="50482" hidden="1"/>
    <cellStyle name="Followed Hyperlink 2" xfId="50481" hidden="1"/>
    <cellStyle name="Followed Hyperlink 2" xfId="50485" hidden="1"/>
    <cellStyle name="Followed Hyperlink 2" xfId="50491" hidden="1"/>
    <cellStyle name="Followed Hyperlink 2" xfId="50490" hidden="1"/>
    <cellStyle name="Followed Hyperlink 2" xfId="50488" hidden="1"/>
    <cellStyle name="Followed Hyperlink 2" xfId="50486" hidden="1"/>
    <cellStyle name="Followed Hyperlink 2" xfId="50510" hidden="1"/>
    <cellStyle name="Followed Hyperlink 2" xfId="50506" hidden="1"/>
    <cellStyle name="Followed Hyperlink 2" xfId="50502" hidden="1"/>
    <cellStyle name="Followed Hyperlink 2" xfId="50498" hidden="1"/>
    <cellStyle name="Followed Hyperlink 2" xfId="50494" hidden="1"/>
    <cellStyle name="Followed Hyperlink 2" xfId="50407" hidden="1"/>
    <cellStyle name="Followed Hyperlink 2" xfId="50513" hidden="1"/>
    <cellStyle name="Followed Hyperlink 2" xfId="50509" hidden="1"/>
    <cellStyle name="Followed Hyperlink 2" xfId="50505" hidden="1"/>
    <cellStyle name="Followed Hyperlink 2" xfId="50501" hidden="1"/>
    <cellStyle name="Followed Hyperlink 2" xfId="50497" hidden="1"/>
    <cellStyle name="Followed Hyperlink 2" xfId="50493" hidden="1"/>
    <cellStyle name="Followed Hyperlink 2" xfId="50512" hidden="1"/>
    <cellStyle name="Followed Hyperlink 2" xfId="50508" hidden="1"/>
    <cellStyle name="Followed Hyperlink 2" xfId="50504" hidden="1"/>
    <cellStyle name="Followed Hyperlink 2" xfId="50500" hidden="1"/>
    <cellStyle name="Followed Hyperlink 2" xfId="50496" hidden="1"/>
    <cellStyle name="Followed Hyperlink 2" xfId="50511" hidden="1"/>
    <cellStyle name="Followed Hyperlink 2" xfId="50507" hidden="1"/>
    <cellStyle name="Followed Hyperlink 2" xfId="50503" hidden="1"/>
    <cellStyle name="Followed Hyperlink 2" xfId="50499" hidden="1"/>
    <cellStyle name="Followed Hyperlink 2" xfId="50495" hidden="1"/>
    <cellStyle name="Followed Hyperlink 2" xfId="50492" hidden="1"/>
    <cellStyle name="Followed Hyperlink 2" xfId="50517" hidden="1"/>
    <cellStyle name="Followed Hyperlink 2" xfId="50518" hidden="1"/>
    <cellStyle name="Followed Hyperlink 2" xfId="50519" hidden="1"/>
    <cellStyle name="Followed Hyperlink 2" xfId="50520" hidden="1"/>
    <cellStyle name="Followed Hyperlink 2" xfId="50521" hidden="1"/>
    <cellStyle name="Followed Hyperlink 2" xfId="50522" hidden="1"/>
    <cellStyle name="Followed Hyperlink 2" xfId="50523" hidden="1"/>
    <cellStyle name="Followed Hyperlink 2" xfId="50524" hidden="1"/>
    <cellStyle name="Followed Hyperlink 2" xfId="50525" hidden="1"/>
    <cellStyle name="Followed Hyperlink 2" xfId="50526" hidden="1"/>
    <cellStyle name="Followed Hyperlink 2" xfId="50527" hidden="1"/>
    <cellStyle name="Followed Hyperlink 2" xfId="50528" hidden="1"/>
    <cellStyle name="Followed Hyperlink 2" xfId="50529" hidden="1"/>
    <cellStyle name="Followed Hyperlink 2" xfId="50530" hidden="1"/>
    <cellStyle name="Followed Hyperlink 2" xfId="50531" hidden="1"/>
    <cellStyle name="Followed Hyperlink 2" xfId="50532" hidden="1"/>
    <cellStyle name="Followed Hyperlink 2" xfId="50533" hidden="1"/>
    <cellStyle name="Followed Hyperlink 2" xfId="50534" hidden="1"/>
    <cellStyle name="Followed Hyperlink 2" xfId="50535" hidden="1"/>
    <cellStyle name="Followed Hyperlink 2" xfId="50536" hidden="1"/>
    <cellStyle name="Followed Hyperlink 2" xfId="50537" hidden="1"/>
    <cellStyle name="Followed Hyperlink 2" xfId="50538" hidden="1"/>
    <cellStyle name="Followed Hyperlink 2" xfId="50539" hidden="1"/>
    <cellStyle name="Followed Hyperlink 2" xfId="50540" hidden="1"/>
    <cellStyle name="Followed Hyperlink 2" xfId="50541" hidden="1"/>
    <cellStyle name="Followed Hyperlink 2" xfId="50542" hidden="1"/>
    <cellStyle name="Followed Hyperlink 2" xfId="50544" hidden="1"/>
    <cellStyle name="Followed Hyperlink 2" xfId="50545" hidden="1"/>
    <cellStyle name="Followed Hyperlink 2" xfId="50546" hidden="1"/>
    <cellStyle name="Followed Hyperlink 2" xfId="50547" hidden="1"/>
    <cellStyle name="Followed Hyperlink 2" xfId="50548" hidden="1"/>
    <cellStyle name="Followed Hyperlink 2" xfId="50549" hidden="1"/>
    <cellStyle name="Followed Hyperlink 2" xfId="50550" hidden="1"/>
    <cellStyle name="Followed Hyperlink 2" xfId="50551" hidden="1"/>
    <cellStyle name="Followed Hyperlink 2" xfId="50552" hidden="1"/>
    <cellStyle name="Followed Hyperlink 2" xfId="50553" hidden="1"/>
    <cellStyle name="Followed Hyperlink 2" xfId="50554" hidden="1"/>
    <cellStyle name="Followed Hyperlink 2" xfId="50555" hidden="1"/>
    <cellStyle name="Followed Hyperlink 2" xfId="50556" hidden="1"/>
    <cellStyle name="Followed Hyperlink 2" xfId="50557" hidden="1"/>
    <cellStyle name="Followed Hyperlink 2" xfId="50595" hidden="1"/>
    <cellStyle name="Followed Hyperlink 2" xfId="50596" hidden="1"/>
    <cellStyle name="Followed Hyperlink 2" xfId="50597" hidden="1"/>
    <cellStyle name="Followed Hyperlink 2" xfId="50598" hidden="1"/>
    <cellStyle name="Followed Hyperlink 2" xfId="50593" hidden="1"/>
    <cellStyle name="Followed Hyperlink 2" xfId="50489" hidden="1"/>
    <cellStyle name="Followed Hyperlink 2" xfId="50566" hidden="1"/>
    <cellStyle name="Followed Hyperlink 2" xfId="50564" hidden="1"/>
    <cellStyle name="Followed Hyperlink 2" xfId="50543" hidden="1"/>
    <cellStyle name="Followed Hyperlink 2" xfId="50561" hidden="1"/>
    <cellStyle name="Followed Hyperlink 2" xfId="50560" hidden="1"/>
    <cellStyle name="Followed Hyperlink 2" xfId="50559" hidden="1"/>
    <cellStyle name="Followed Hyperlink 2" xfId="50558" hidden="1"/>
    <cellStyle name="Followed Hyperlink 2" xfId="50562" hidden="1"/>
    <cellStyle name="Followed Hyperlink 2" xfId="50569" hidden="1"/>
    <cellStyle name="Followed Hyperlink 2" xfId="50567" hidden="1"/>
    <cellStyle name="Followed Hyperlink 2" xfId="50565" hidden="1"/>
    <cellStyle name="Followed Hyperlink 2" xfId="50563" hidden="1"/>
    <cellStyle name="Followed Hyperlink 2" xfId="50588" hidden="1"/>
    <cellStyle name="Followed Hyperlink 2" xfId="50584" hidden="1"/>
    <cellStyle name="Followed Hyperlink 2" xfId="50580" hidden="1"/>
    <cellStyle name="Followed Hyperlink 2" xfId="50576" hidden="1"/>
    <cellStyle name="Followed Hyperlink 2" xfId="50572" hidden="1"/>
    <cellStyle name="Followed Hyperlink 2" xfId="50408" hidden="1"/>
    <cellStyle name="Followed Hyperlink 2" xfId="50591" hidden="1"/>
    <cellStyle name="Followed Hyperlink 2" xfId="50587" hidden="1"/>
    <cellStyle name="Followed Hyperlink 2" xfId="50583" hidden="1"/>
    <cellStyle name="Followed Hyperlink 2" xfId="50579" hidden="1"/>
    <cellStyle name="Followed Hyperlink 2" xfId="50575" hidden="1"/>
    <cellStyle name="Followed Hyperlink 2" xfId="50571" hidden="1"/>
    <cellStyle name="Followed Hyperlink 2" xfId="50590" hidden="1"/>
    <cellStyle name="Followed Hyperlink 2" xfId="50586" hidden="1"/>
    <cellStyle name="Followed Hyperlink 2" xfId="50582" hidden="1"/>
    <cellStyle name="Followed Hyperlink 2" xfId="50578" hidden="1"/>
    <cellStyle name="Followed Hyperlink 2" xfId="50574" hidden="1"/>
    <cellStyle name="Followed Hyperlink 2" xfId="50589" hidden="1"/>
    <cellStyle name="Followed Hyperlink 2" xfId="50585" hidden="1"/>
    <cellStyle name="Followed Hyperlink 2" xfId="50581" hidden="1"/>
    <cellStyle name="Followed Hyperlink 2" xfId="50577" hidden="1"/>
    <cellStyle name="Followed Hyperlink 2" xfId="50573" hidden="1"/>
    <cellStyle name="Followed Hyperlink 2" xfId="50570" hidden="1"/>
    <cellStyle name="Followed Hyperlink 2" xfId="50599" hidden="1"/>
    <cellStyle name="Followed Hyperlink 2" xfId="50600" hidden="1"/>
    <cellStyle name="Followed Hyperlink 2" xfId="50601" hidden="1"/>
    <cellStyle name="Followed Hyperlink 2" xfId="50602" hidden="1"/>
    <cellStyle name="Followed Hyperlink 2" xfId="50603" hidden="1"/>
    <cellStyle name="Followed Hyperlink 2" xfId="50604" hidden="1"/>
    <cellStyle name="Followed Hyperlink 2" xfId="50605" hidden="1"/>
    <cellStyle name="Followed Hyperlink 2" xfId="50606" hidden="1"/>
    <cellStyle name="Followed Hyperlink 2" xfId="50607" hidden="1"/>
    <cellStyle name="Followed Hyperlink 2" xfId="50608" hidden="1"/>
    <cellStyle name="Followed Hyperlink 2" xfId="50609" hidden="1"/>
    <cellStyle name="Followed Hyperlink 2" xfId="50610" hidden="1"/>
    <cellStyle name="Followed Hyperlink 2" xfId="50611" hidden="1"/>
    <cellStyle name="Followed Hyperlink 2" xfId="50612" hidden="1"/>
    <cellStyle name="Followed Hyperlink 2" xfId="50613" hidden="1"/>
    <cellStyle name="Followed Hyperlink 2" xfId="50614" hidden="1"/>
    <cellStyle name="Followed Hyperlink 2" xfId="50615" hidden="1"/>
    <cellStyle name="Followed Hyperlink 2" xfId="50616" hidden="1"/>
    <cellStyle name="Followed Hyperlink 2" xfId="50617" hidden="1"/>
    <cellStyle name="Followed Hyperlink 2" xfId="50618" hidden="1"/>
    <cellStyle name="Followed Hyperlink 2" xfId="50619" hidden="1"/>
    <cellStyle name="Followed Hyperlink 2" xfId="50620" hidden="1"/>
    <cellStyle name="Followed Hyperlink 2" xfId="50621" hidden="1"/>
    <cellStyle name="Followed Hyperlink 2" xfId="50622" hidden="1"/>
    <cellStyle name="Followed Hyperlink 2" xfId="50623" hidden="1"/>
    <cellStyle name="Followed Hyperlink 2" xfId="50624" hidden="1"/>
    <cellStyle name="Followed Hyperlink 2" xfId="50625" hidden="1"/>
    <cellStyle name="Followed Hyperlink 2" xfId="50626" hidden="1"/>
    <cellStyle name="Followed Hyperlink 2" xfId="50627" hidden="1"/>
    <cellStyle name="Followed Hyperlink 2" xfId="50628" hidden="1"/>
    <cellStyle name="Followed Hyperlink 2" xfId="50629" hidden="1"/>
    <cellStyle name="Followed Hyperlink 2" xfId="50630" hidden="1"/>
    <cellStyle name="Followed Hyperlink 2" xfId="50631" hidden="1"/>
    <cellStyle name="Followed Hyperlink 2" xfId="50632" hidden="1"/>
    <cellStyle name="Followed Hyperlink 2" xfId="50633" hidden="1"/>
    <cellStyle name="Followed Hyperlink 2" xfId="50636" hidden="1"/>
    <cellStyle name="Followed Hyperlink 2" xfId="50637" hidden="1"/>
    <cellStyle name="Followed Hyperlink 2" xfId="50638" hidden="1"/>
    <cellStyle name="Followed Hyperlink 2" xfId="50639" hidden="1"/>
    <cellStyle name="Followed Hyperlink 2" xfId="50640" hidden="1"/>
    <cellStyle name="Followed Hyperlink 2" xfId="50641" hidden="1"/>
    <cellStyle name="Followed Hyperlink 2" xfId="50642" hidden="1"/>
    <cellStyle name="Followed Hyperlink 2" xfId="50643" hidden="1"/>
    <cellStyle name="Followed Hyperlink 2" xfId="50644" hidden="1"/>
    <cellStyle name="Followed Hyperlink 2" xfId="50645" hidden="1"/>
    <cellStyle name="Followed Hyperlink 2" xfId="52438" hidden="1"/>
    <cellStyle name="Followed Hyperlink 2" xfId="52437" hidden="1"/>
    <cellStyle name="Followed Hyperlink 2" xfId="52436" hidden="1"/>
    <cellStyle name="Followed Hyperlink 2" xfId="52435" hidden="1"/>
    <cellStyle name="Followed Hyperlink 2" xfId="52439" hidden="1"/>
    <cellStyle name="Followed Hyperlink 2" xfId="52445" hidden="1"/>
    <cellStyle name="Followed Hyperlink 2" xfId="52444" hidden="1"/>
    <cellStyle name="Followed Hyperlink 2" xfId="52442" hidden="1"/>
    <cellStyle name="Followed Hyperlink 2" xfId="52440" hidden="1"/>
    <cellStyle name="Followed Hyperlink 2" xfId="52464" hidden="1"/>
    <cellStyle name="Followed Hyperlink 2" xfId="52460" hidden="1"/>
    <cellStyle name="Followed Hyperlink 2" xfId="52456" hidden="1"/>
    <cellStyle name="Followed Hyperlink 2" xfId="52452" hidden="1"/>
    <cellStyle name="Followed Hyperlink 2" xfId="52448" hidden="1"/>
    <cellStyle name="Followed Hyperlink 2" xfId="52360" hidden="1"/>
    <cellStyle name="Followed Hyperlink 2" xfId="52467" hidden="1"/>
    <cellStyle name="Followed Hyperlink 2" xfId="52463" hidden="1"/>
    <cellStyle name="Followed Hyperlink 2" xfId="52459" hidden="1"/>
    <cellStyle name="Followed Hyperlink 2" xfId="52455" hidden="1"/>
    <cellStyle name="Followed Hyperlink 2" xfId="52451" hidden="1"/>
    <cellStyle name="Followed Hyperlink 2" xfId="52447" hidden="1"/>
    <cellStyle name="Followed Hyperlink 2" xfId="52466" hidden="1"/>
    <cellStyle name="Followed Hyperlink 2" xfId="52462" hidden="1"/>
    <cellStyle name="Followed Hyperlink 2" xfId="52458" hidden="1"/>
    <cellStyle name="Followed Hyperlink 2" xfId="52454" hidden="1"/>
    <cellStyle name="Followed Hyperlink 2" xfId="52450" hidden="1"/>
    <cellStyle name="Followed Hyperlink 2" xfId="52465" hidden="1"/>
    <cellStyle name="Followed Hyperlink 2" xfId="52461" hidden="1"/>
    <cellStyle name="Followed Hyperlink 2" xfId="52457" hidden="1"/>
    <cellStyle name="Followed Hyperlink 2" xfId="52453" hidden="1"/>
    <cellStyle name="Followed Hyperlink 2" xfId="52449" hidden="1"/>
    <cellStyle name="Followed Hyperlink 2" xfId="52446" hidden="1"/>
    <cellStyle name="Followed Hyperlink 2" xfId="52469" hidden="1"/>
    <cellStyle name="Followed Hyperlink 2" xfId="52470" hidden="1"/>
    <cellStyle name="Followed Hyperlink 2" xfId="52471" hidden="1"/>
    <cellStyle name="Followed Hyperlink 2" xfId="52472" hidden="1"/>
    <cellStyle name="Followed Hyperlink 2" xfId="52473" hidden="1"/>
    <cellStyle name="Followed Hyperlink 2" xfId="52474" hidden="1"/>
    <cellStyle name="Followed Hyperlink 2" xfId="52475" hidden="1"/>
    <cellStyle name="Followed Hyperlink 2" xfId="52476" hidden="1"/>
    <cellStyle name="Followed Hyperlink 2" xfId="52477" hidden="1"/>
    <cellStyle name="Followed Hyperlink 2" xfId="52478" hidden="1"/>
    <cellStyle name="Followed Hyperlink 2" xfId="52479" hidden="1"/>
    <cellStyle name="Followed Hyperlink 2" xfId="52480" hidden="1"/>
    <cellStyle name="Followed Hyperlink 2" xfId="52481" hidden="1"/>
    <cellStyle name="Followed Hyperlink 2" xfId="52482" hidden="1"/>
    <cellStyle name="Followed Hyperlink 2" xfId="52483" hidden="1"/>
    <cellStyle name="Followed Hyperlink 2" xfId="52484" hidden="1"/>
    <cellStyle name="Followed Hyperlink 2" xfId="52485" hidden="1"/>
    <cellStyle name="Followed Hyperlink 2" xfId="52486" hidden="1"/>
    <cellStyle name="Followed Hyperlink 2" xfId="52487" hidden="1"/>
    <cellStyle name="Followed Hyperlink 2" xfId="52488" hidden="1"/>
    <cellStyle name="Followed Hyperlink 2" xfId="52489" hidden="1"/>
    <cellStyle name="Followed Hyperlink 2" xfId="52490" hidden="1"/>
    <cellStyle name="Followed Hyperlink 2" xfId="52491" hidden="1"/>
    <cellStyle name="Followed Hyperlink 2" xfId="52492" hidden="1"/>
    <cellStyle name="Followed Hyperlink 2" xfId="52493" hidden="1"/>
    <cellStyle name="Followed Hyperlink 2" xfId="52494" hidden="1"/>
    <cellStyle name="Followed Hyperlink 2" xfId="52496" hidden="1"/>
    <cellStyle name="Followed Hyperlink 2" xfId="52497" hidden="1"/>
    <cellStyle name="Followed Hyperlink 2" xfId="52498" hidden="1"/>
    <cellStyle name="Followed Hyperlink 2" xfId="52499" hidden="1"/>
    <cellStyle name="Followed Hyperlink 2" xfId="52500" hidden="1"/>
    <cellStyle name="Followed Hyperlink 2" xfId="52501" hidden="1"/>
    <cellStyle name="Followed Hyperlink 2" xfId="52502" hidden="1"/>
    <cellStyle name="Followed Hyperlink 2" xfId="52503" hidden="1"/>
    <cellStyle name="Followed Hyperlink 2" xfId="52504" hidden="1"/>
    <cellStyle name="Followed Hyperlink 2" xfId="52505" hidden="1"/>
    <cellStyle name="Followed Hyperlink 2" xfId="52506" hidden="1"/>
    <cellStyle name="Followed Hyperlink 2" xfId="52507" hidden="1"/>
    <cellStyle name="Followed Hyperlink 2" xfId="52508" hidden="1"/>
    <cellStyle name="Followed Hyperlink 2" xfId="52509" hidden="1"/>
    <cellStyle name="Followed Hyperlink 2" xfId="52546" hidden="1"/>
    <cellStyle name="Followed Hyperlink 2" xfId="52547" hidden="1"/>
    <cellStyle name="Followed Hyperlink 2" xfId="52548" hidden="1"/>
    <cellStyle name="Followed Hyperlink 2" xfId="52549" hidden="1"/>
    <cellStyle name="Followed Hyperlink 2" xfId="52544" hidden="1"/>
    <cellStyle name="Followed Hyperlink 2" xfId="52443" hidden="1"/>
    <cellStyle name="Followed Hyperlink 2" xfId="52518" hidden="1"/>
    <cellStyle name="Followed Hyperlink 2" xfId="52516" hidden="1"/>
    <cellStyle name="Followed Hyperlink 2" xfId="52495" hidden="1"/>
    <cellStyle name="Followed Hyperlink 2" xfId="52513" hidden="1"/>
    <cellStyle name="Followed Hyperlink 2" xfId="52512" hidden="1"/>
    <cellStyle name="Followed Hyperlink 2" xfId="52511" hidden="1"/>
    <cellStyle name="Followed Hyperlink 2" xfId="52510" hidden="1"/>
    <cellStyle name="Followed Hyperlink 2" xfId="52514" hidden="1"/>
    <cellStyle name="Followed Hyperlink 2" xfId="52520" hidden="1"/>
    <cellStyle name="Followed Hyperlink 2" xfId="52519" hidden="1"/>
    <cellStyle name="Followed Hyperlink 2" xfId="52517" hidden="1"/>
    <cellStyle name="Followed Hyperlink 2" xfId="52515" hidden="1"/>
    <cellStyle name="Followed Hyperlink 2" xfId="52539" hidden="1"/>
    <cellStyle name="Followed Hyperlink 2" xfId="52535" hidden="1"/>
    <cellStyle name="Followed Hyperlink 2" xfId="52531" hidden="1"/>
    <cellStyle name="Followed Hyperlink 2" xfId="52527" hidden="1"/>
    <cellStyle name="Followed Hyperlink 2" xfId="52523" hidden="1"/>
    <cellStyle name="Followed Hyperlink 2" xfId="52361" hidden="1"/>
    <cellStyle name="Followed Hyperlink 2" xfId="52542" hidden="1"/>
    <cellStyle name="Followed Hyperlink 2" xfId="52538" hidden="1"/>
    <cellStyle name="Followed Hyperlink 2" xfId="52534" hidden="1"/>
    <cellStyle name="Followed Hyperlink 2" xfId="52530" hidden="1"/>
    <cellStyle name="Followed Hyperlink 2" xfId="52526" hidden="1"/>
    <cellStyle name="Followed Hyperlink 2" xfId="52522" hidden="1"/>
    <cellStyle name="Followed Hyperlink 2" xfId="52541" hidden="1"/>
    <cellStyle name="Followed Hyperlink 2" xfId="52537" hidden="1"/>
    <cellStyle name="Followed Hyperlink 2" xfId="52533" hidden="1"/>
    <cellStyle name="Followed Hyperlink 2" xfId="52529" hidden="1"/>
    <cellStyle name="Followed Hyperlink 2" xfId="52525" hidden="1"/>
    <cellStyle name="Followed Hyperlink 2" xfId="52540" hidden="1"/>
    <cellStyle name="Followed Hyperlink 2" xfId="52536" hidden="1"/>
    <cellStyle name="Followed Hyperlink 2" xfId="52532" hidden="1"/>
    <cellStyle name="Followed Hyperlink 2" xfId="52528" hidden="1"/>
    <cellStyle name="Followed Hyperlink 2" xfId="52524" hidden="1"/>
    <cellStyle name="Followed Hyperlink 2" xfId="52521" hidden="1"/>
    <cellStyle name="Followed Hyperlink 2" xfId="52550" hidden="1"/>
    <cellStyle name="Followed Hyperlink 2" xfId="52551" hidden="1"/>
    <cellStyle name="Followed Hyperlink 2" xfId="52552" hidden="1"/>
    <cellStyle name="Followed Hyperlink 2" xfId="52553" hidden="1"/>
    <cellStyle name="Followed Hyperlink 2" xfId="52554" hidden="1"/>
    <cellStyle name="Followed Hyperlink 2" xfId="52555" hidden="1"/>
    <cellStyle name="Followed Hyperlink 2" xfId="52556" hidden="1"/>
    <cellStyle name="Followed Hyperlink 2" xfId="52557" hidden="1"/>
    <cellStyle name="Followed Hyperlink 2" xfId="52558" hidden="1"/>
    <cellStyle name="Followed Hyperlink 2" xfId="52559" hidden="1"/>
    <cellStyle name="Followed Hyperlink 2" xfId="52560" hidden="1"/>
    <cellStyle name="Followed Hyperlink 2" xfId="52561" hidden="1"/>
    <cellStyle name="Followed Hyperlink 2" xfId="52562" hidden="1"/>
    <cellStyle name="Followed Hyperlink 2" xfId="52563" hidden="1"/>
    <cellStyle name="Followed Hyperlink 2" xfId="52564" hidden="1"/>
    <cellStyle name="Followed Hyperlink 2" xfId="52565" hidden="1"/>
    <cellStyle name="Followed Hyperlink 2" xfId="52566" hidden="1"/>
    <cellStyle name="Followed Hyperlink 2" xfId="52567" hidden="1"/>
    <cellStyle name="Followed Hyperlink 2" xfId="52568" hidden="1"/>
    <cellStyle name="Followed Hyperlink 2" xfId="52569" hidden="1"/>
    <cellStyle name="Followed Hyperlink 2" xfId="52570" hidden="1"/>
    <cellStyle name="Followed Hyperlink 2" xfId="52571" hidden="1"/>
    <cellStyle name="Followed Hyperlink 2" xfId="52572" hidden="1"/>
    <cellStyle name="Followed Hyperlink 2" xfId="52573" hidden="1"/>
    <cellStyle name="Followed Hyperlink 2" xfId="52574" hidden="1"/>
    <cellStyle name="Followed Hyperlink 2" xfId="52575" hidden="1"/>
    <cellStyle name="Followed Hyperlink 2" xfId="52576" hidden="1"/>
    <cellStyle name="Followed Hyperlink 2" xfId="52577" hidden="1"/>
    <cellStyle name="Followed Hyperlink 2" xfId="52578" hidden="1"/>
    <cellStyle name="Followed Hyperlink 2" xfId="52579" hidden="1"/>
    <cellStyle name="Followed Hyperlink 2" xfId="52580" hidden="1"/>
    <cellStyle name="Followed Hyperlink 2" xfId="52581" hidden="1"/>
    <cellStyle name="Followed Hyperlink 2" xfId="52582" hidden="1"/>
    <cellStyle name="Followed Hyperlink 2" xfId="52583" hidden="1"/>
    <cellStyle name="Followed Hyperlink 2" xfId="52584" hidden="1"/>
    <cellStyle name="Followed Hyperlink 2" xfId="52587" hidden="1"/>
    <cellStyle name="Followed Hyperlink 2" xfId="52588" hidden="1"/>
    <cellStyle name="Followed Hyperlink 2" xfId="52589" hidden="1"/>
    <cellStyle name="Followed Hyperlink 2" xfId="52590" hidden="1"/>
    <cellStyle name="Followed Hyperlink 2" xfId="52591" hidden="1"/>
    <cellStyle name="Followed Hyperlink 2" xfId="52592" hidden="1"/>
    <cellStyle name="Followed Hyperlink 2" xfId="52593" hidden="1"/>
    <cellStyle name="Followed Hyperlink 2" xfId="52594" hidden="1"/>
    <cellStyle name="Followed Hyperlink 2" xfId="52595" hidden="1"/>
    <cellStyle name="Followed Hyperlink 2" xfId="52596" hidden="1"/>
    <cellStyle name="Followed Hyperlink 2" xfId="53267" hidden="1"/>
    <cellStyle name="Followed Hyperlink 2" xfId="53266" hidden="1"/>
    <cellStyle name="Followed Hyperlink 2" xfId="53265" hidden="1"/>
    <cellStyle name="Followed Hyperlink 2" xfId="53264" hidden="1"/>
    <cellStyle name="Followed Hyperlink 2" xfId="53268" hidden="1"/>
    <cellStyle name="Followed Hyperlink 2" xfId="53274" hidden="1"/>
    <cellStyle name="Followed Hyperlink 2" xfId="53273" hidden="1"/>
    <cellStyle name="Followed Hyperlink 2" xfId="53271" hidden="1"/>
    <cellStyle name="Followed Hyperlink 2" xfId="53269" hidden="1"/>
    <cellStyle name="Followed Hyperlink 2" xfId="53293" hidden="1"/>
    <cellStyle name="Followed Hyperlink 2" xfId="53289" hidden="1"/>
    <cellStyle name="Followed Hyperlink 2" xfId="53285" hidden="1"/>
    <cellStyle name="Followed Hyperlink 2" xfId="53281" hidden="1"/>
    <cellStyle name="Followed Hyperlink 2" xfId="53277" hidden="1"/>
    <cellStyle name="Followed Hyperlink 2" xfId="53189" hidden="1"/>
    <cellStyle name="Followed Hyperlink 2" xfId="53296" hidden="1"/>
    <cellStyle name="Followed Hyperlink 2" xfId="53292" hidden="1"/>
    <cellStyle name="Followed Hyperlink 2" xfId="53288" hidden="1"/>
    <cellStyle name="Followed Hyperlink 2" xfId="53284" hidden="1"/>
    <cellStyle name="Followed Hyperlink 2" xfId="53280" hidden="1"/>
    <cellStyle name="Followed Hyperlink 2" xfId="53276" hidden="1"/>
    <cellStyle name="Followed Hyperlink 2" xfId="53295" hidden="1"/>
    <cellStyle name="Followed Hyperlink 2" xfId="53291" hidden="1"/>
    <cellStyle name="Followed Hyperlink 2" xfId="53287" hidden="1"/>
    <cellStyle name="Followed Hyperlink 2" xfId="53283" hidden="1"/>
    <cellStyle name="Followed Hyperlink 2" xfId="53279" hidden="1"/>
    <cellStyle name="Followed Hyperlink 2" xfId="53294" hidden="1"/>
    <cellStyle name="Followed Hyperlink 2" xfId="53290" hidden="1"/>
    <cellStyle name="Followed Hyperlink 2" xfId="53286" hidden="1"/>
    <cellStyle name="Followed Hyperlink 2" xfId="53282" hidden="1"/>
    <cellStyle name="Followed Hyperlink 2" xfId="53278" hidden="1"/>
    <cellStyle name="Followed Hyperlink 2" xfId="53275" hidden="1"/>
    <cellStyle name="Followed Hyperlink 2" xfId="53298" hidden="1"/>
    <cellStyle name="Followed Hyperlink 2" xfId="53299" hidden="1"/>
    <cellStyle name="Followed Hyperlink 2" xfId="53300" hidden="1"/>
    <cellStyle name="Followed Hyperlink 2" xfId="53301" hidden="1"/>
    <cellStyle name="Followed Hyperlink 2" xfId="53302" hidden="1"/>
    <cellStyle name="Followed Hyperlink 2" xfId="53303" hidden="1"/>
    <cellStyle name="Followed Hyperlink 2" xfId="53304" hidden="1"/>
    <cellStyle name="Followed Hyperlink 2" xfId="53305" hidden="1"/>
    <cellStyle name="Followed Hyperlink 2" xfId="53306" hidden="1"/>
    <cellStyle name="Followed Hyperlink 2" xfId="53307" hidden="1"/>
    <cellStyle name="Followed Hyperlink 2" xfId="53308" hidden="1"/>
    <cellStyle name="Followed Hyperlink 2" xfId="53309" hidden="1"/>
    <cellStyle name="Followed Hyperlink 2" xfId="53310" hidden="1"/>
    <cellStyle name="Followed Hyperlink 2" xfId="53311" hidden="1"/>
    <cellStyle name="Followed Hyperlink 2" xfId="53312" hidden="1"/>
    <cellStyle name="Followed Hyperlink 2" xfId="53313" hidden="1"/>
    <cellStyle name="Followed Hyperlink 2" xfId="53314" hidden="1"/>
    <cellStyle name="Followed Hyperlink 2" xfId="53315" hidden="1"/>
    <cellStyle name="Followed Hyperlink 2" xfId="53316" hidden="1"/>
    <cellStyle name="Followed Hyperlink 2" xfId="53317" hidden="1"/>
    <cellStyle name="Followed Hyperlink 2" xfId="53318" hidden="1"/>
    <cellStyle name="Followed Hyperlink 2" xfId="53319" hidden="1"/>
    <cellStyle name="Followed Hyperlink 2" xfId="53320" hidden="1"/>
    <cellStyle name="Followed Hyperlink 2" xfId="53321" hidden="1"/>
    <cellStyle name="Followed Hyperlink 2" xfId="53322" hidden="1"/>
    <cellStyle name="Followed Hyperlink 2" xfId="53323" hidden="1"/>
    <cellStyle name="Followed Hyperlink 2" xfId="53325" hidden="1"/>
    <cellStyle name="Followed Hyperlink 2" xfId="53326" hidden="1"/>
    <cellStyle name="Followed Hyperlink 2" xfId="53327" hidden="1"/>
    <cellStyle name="Followed Hyperlink 2" xfId="53328" hidden="1"/>
    <cellStyle name="Followed Hyperlink 2" xfId="53329" hidden="1"/>
    <cellStyle name="Followed Hyperlink 2" xfId="53330" hidden="1"/>
    <cellStyle name="Followed Hyperlink 2" xfId="53331" hidden="1"/>
    <cellStyle name="Followed Hyperlink 2" xfId="53332" hidden="1"/>
    <cellStyle name="Followed Hyperlink 2" xfId="53333" hidden="1"/>
    <cellStyle name="Followed Hyperlink 2" xfId="53334" hidden="1"/>
    <cellStyle name="Followed Hyperlink 2" xfId="53335" hidden="1"/>
    <cellStyle name="Followed Hyperlink 2" xfId="53336" hidden="1"/>
    <cellStyle name="Followed Hyperlink 2" xfId="53337" hidden="1"/>
    <cellStyle name="Followed Hyperlink 2" xfId="53338" hidden="1"/>
    <cellStyle name="Followed Hyperlink 2" xfId="53375" hidden="1"/>
    <cellStyle name="Followed Hyperlink 2" xfId="53376" hidden="1"/>
    <cellStyle name="Followed Hyperlink 2" xfId="53377" hidden="1"/>
    <cellStyle name="Followed Hyperlink 2" xfId="53378" hidden="1"/>
    <cellStyle name="Followed Hyperlink 2" xfId="53373" hidden="1"/>
    <cellStyle name="Followed Hyperlink 2" xfId="53272" hidden="1"/>
    <cellStyle name="Followed Hyperlink 2" xfId="53347" hidden="1"/>
    <cellStyle name="Followed Hyperlink 2" xfId="53345" hidden="1"/>
    <cellStyle name="Followed Hyperlink 2" xfId="53324" hidden="1"/>
    <cellStyle name="Followed Hyperlink 2" xfId="53342" hidden="1"/>
    <cellStyle name="Followed Hyperlink 2" xfId="53341" hidden="1"/>
    <cellStyle name="Followed Hyperlink 2" xfId="53340" hidden="1"/>
    <cellStyle name="Followed Hyperlink 2" xfId="53339" hidden="1"/>
    <cellStyle name="Followed Hyperlink 2" xfId="53343" hidden="1"/>
    <cellStyle name="Followed Hyperlink 2" xfId="53349" hidden="1"/>
    <cellStyle name="Followed Hyperlink 2" xfId="53348" hidden="1"/>
    <cellStyle name="Followed Hyperlink 2" xfId="53346" hidden="1"/>
    <cellStyle name="Followed Hyperlink 2" xfId="53344" hidden="1"/>
    <cellStyle name="Followed Hyperlink 2" xfId="53368" hidden="1"/>
    <cellStyle name="Followed Hyperlink 2" xfId="53364" hidden="1"/>
    <cellStyle name="Followed Hyperlink 2" xfId="53360" hidden="1"/>
    <cellStyle name="Followed Hyperlink 2" xfId="53356" hidden="1"/>
    <cellStyle name="Followed Hyperlink 2" xfId="53352" hidden="1"/>
    <cellStyle name="Followed Hyperlink 2" xfId="53190" hidden="1"/>
    <cellStyle name="Followed Hyperlink 2" xfId="53371" hidden="1"/>
    <cellStyle name="Followed Hyperlink 2" xfId="53367" hidden="1"/>
    <cellStyle name="Followed Hyperlink 2" xfId="53363" hidden="1"/>
    <cellStyle name="Followed Hyperlink 2" xfId="53359" hidden="1"/>
    <cellStyle name="Followed Hyperlink 2" xfId="53355" hidden="1"/>
    <cellStyle name="Followed Hyperlink 2" xfId="53351" hidden="1"/>
    <cellStyle name="Followed Hyperlink 2" xfId="53370" hidden="1"/>
    <cellStyle name="Followed Hyperlink 2" xfId="53366" hidden="1"/>
    <cellStyle name="Followed Hyperlink 2" xfId="53362" hidden="1"/>
    <cellStyle name="Followed Hyperlink 2" xfId="53358" hidden="1"/>
    <cellStyle name="Followed Hyperlink 2" xfId="53354" hidden="1"/>
    <cellStyle name="Followed Hyperlink 2" xfId="53369" hidden="1"/>
    <cellStyle name="Followed Hyperlink 2" xfId="53365" hidden="1"/>
    <cellStyle name="Followed Hyperlink 2" xfId="53361" hidden="1"/>
    <cellStyle name="Followed Hyperlink 2" xfId="53357" hidden="1"/>
    <cellStyle name="Followed Hyperlink 2" xfId="53353" hidden="1"/>
    <cellStyle name="Followed Hyperlink 2" xfId="53350" hidden="1"/>
    <cellStyle name="Followed Hyperlink 2" xfId="53379" hidden="1"/>
    <cellStyle name="Followed Hyperlink 2" xfId="53380" hidden="1"/>
    <cellStyle name="Followed Hyperlink 2" xfId="53381" hidden="1"/>
    <cellStyle name="Followed Hyperlink 2" xfId="53382" hidden="1"/>
    <cellStyle name="Followed Hyperlink 2" xfId="53383" hidden="1"/>
    <cellStyle name="Followed Hyperlink 2" xfId="53384" hidden="1"/>
    <cellStyle name="Followed Hyperlink 2" xfId="53385" hidden="1"/>
    <cellStyle name="Followed Hyperlink 2" xfId="53386" hidden="1"/>
    <cellStyle name="Followed Hyperlink 2" xfId="53387" hidden="1"/>
    <cellStyle name="Followed Hyperlink 2" xfId="53388" hidden="1"/>
    <cellStyle name="Followed Hyperlink 2" xfId="53389" hidden="1"/>
    <cellStyle name="Followed Hyperlink 2" xfId="53390" hidden="1"/>
    <cellStyle name="Followed Hyperlink 2" xfId="53391" hidden="1"/>
    <cellStyle name="Followed Hyperlink 2" xfId="53392" hidden="1"/>
    <cellStyle name="Followed Hyperlink 2" xfId="53393" hidden="1"/>
    <cellStyle name="Followed Hyperlink 2" xfId="53394" hidden="1"/>
    <cellStyle name="Followed Hyperlink 2" xfId="53395" hidden="1"/>
    <cellStyle name="Followed Hyperlink 2" xfId="53396" hidden="1"/>
    <cellStyle name="Followed Hyperlink 2" xfId="53397" hidden="1"/>
    <cellStyle name="Followed Hyperlink 2" xfId="53398" hidden="1"/>
    <cellStyle name="Followed Hyperlink 2" xfId="53399" hidden="1"/>
    <cellStyle name="Followed Hyperlink 2" xfId="53400" hidden="1"/>
    <cellStyle name="Followed Hyperlink 2" xfId="53401" hidden="1"/>
    <cellStyle name="Followed Hyperlink 2" xfId="53402" hidden="1"/>
    <cellStyle name="Followed Hyperlink 2" xfId="53403" hidden="1"/>
    <cellStyle name="Followed Hyperlink 2" xfId="53404" hidden="1"/>
    <cellStyle name="Followed Hyperlink 2" xfId="53405" hidden="1"/>
    <cellStyle name="Followed Hyperlink 2" xfId="53406" hidden="1"/>
    <cellStyle name="Followed Hyperlink 2" xfId="53407" hidden="1"/>
    <cellStyle name="Followed Hyperlink 2" xfId="53408" hidden="1"/>
    <cellStyle name="Followed Hyperlink 2" xfId="53409" hidden="1"/>
    <cellStyle name="Followed Hyperlink 2" xfId="53410" hidden="1"/>
    <cellStyle name="Followed Hyperlink 2" xfId="53411" hidden="1"/>
    <cellStyle name="Followed Hyperlink 2" xfId="53412" hidden="1"/>
    <cellStyle name="Followed Hyperlink 2" xfId="53413" hidden="1"/>
    <cellStyle name="Followed Hyperlink 2" xfId="53415" hidden="1"/>
    <cellStyle name="Followed Hyperlink 2" xfId="53416" hidden="1"/>
    <cellStyle name="Followed Hyperlink 2" xfId="53417" hidden="1"/>
    <cellStyle name="Followed Hyperlink 2" xfId="53418" hidden="1"/>
    <cellStyle name="Followed Hyperlink 2" xfId="53419" hidden="1"/>
    <cellStyle name="Followed Hyperlink 2" xfId="53420" hidden="1"/>
    <cellStyle name="Followed Hyperlink 2" xfId="53421" hidden="1"/>
    <cellStyle name="Followed Hyperlink 2" xfId="53422" hidden="1"/>
    <cellStyle name="Followed Hyperlink 2" xfId="53423" hidden="1"/>
    <cellStyle name="Followed Hyperlink 2" xfId="53424" hidden="1"/>
    <cellStyle name="Followed Hyperlink 2" xfId="54091" hidden="1"/>
    <cellStyle name="Followed Hyperlink 2" xfId="54090" hidden="1"/>
    <cellStyle name="Followed Hyperlink 2" xfId="54089" hidden="1"/>
    <cellStyle name="Followed Hyperlink 2" xfId="54088" hidden="1"/>
    <cellStyle name="Followed Hyperlink 2" xfId="54092" hidden="1"/>
    <cellStyle name="Followed Hyperlink 2" xfId="54098" hidden="1"/>
    <cellStyle name="Followed Hyperlink 2" xfId="54097" hidden="1"/>
    <cellStyle name="Followed Hyperlink 2" xfId="54095" hidden="1"/>
    <cellStyle name="Followed Hyperlink 2" xfId="54093" hidden="1"/>
    <cellStyle name="Followed Hyperlink 2" xfId="54117" hidden="1"/>
    <cellStyle name="Followed Hyperlink 2" xfId="54113" hidden="1"/>
    <cellStyle name="Followed Hyperlink 2" xfId="54109" hidden="1"/>
    <cellStyle name="Followed Hyperlink 2" xfId="54105" hidden="1"/>
    <cellStyle name="Followed Hyperlink 2" xfId="54101" hidden="1"/>
    <cellStyle name="Followed Hyperlink 2" xfId="54013" hidden="1"/>
    <cellStyle name="Followed Hyperlink 2" xfId="54120" hidden="1"/>
    <cellStyle name="Followed Hyperlink 2" xfId="54116" hidden="1"/>
    <cellStyle name="Followed Hyperlink 2" xfId="54112" hidden="1"/>
    <cellStyle name="Followed Hyperlink 2" xfId="54108" hidden="1"/>
    <cellStyle name="Followed Hyperlink 2" xfId="54104" hidden="1"/>
    <cellStyle name="Followed Hyperlink 2" xfId="54100" hidden="1"/>
    <cellStyle name="Followed Hyperlink 2" xfId="54119" hidden="1"/>
    <cellStyle name="Followed Hyperlink 2" xfId="54115" hidden="1"/>
    <cellStyle name="Followed Hyperlink 2" xfId="54111" hidden="1"/>
    <cellStyle name="Followed Hyperlink 2" xfId="54107" hidden="1"/>
    <cellStyle name="Followed Hyperlink 2" xfId="54103" hidden="1"/>
    <cellStyle name="Followed Hyperlink 2" xfId="54118" hidden="1"/>
    <cellStyle name="Followed Hyperlink 2" xfId="54114" hidden="1"/>
    <cellStyle name="Followed Hyperlink 2" xfId="54110" hidden="1"/>
    <cellStyle name="Followed Hyperlink 2" xfId="54106" hidden="1"/>
    <cellStyle name="Followed Hyperlink 2" xfId="54102" hidden="1"/>
    <cellStyle name="Followed Hyperlink 2" xfId="54099" hidden="1"/>
    <cellStyle name="Followed Hyperlink 2" xfId="54122" hidden="1"/>
    <cellStyle name="Followed Hyperlink 2" xfId="54123" hidden="1"/>
    <cellStyle name="Followed Hyperlink 2" xfId="54124" hidden="1"/>
    <cellStyle name="Followed Hyperlink 2" xfId="54125" hidden="1"/>
    <cellStyle name="Followed Hyperlink 2" xfId="54126" hidden="1"/>
    <cellStyle name="Followed Hyperlink 2" xfId="54127" hidden="1"/>
    <cellStyle name="Followed Hyperlink 2" xfId="54128" hidden="1"/>
    <cellStyle name="Followed Hyperlink 2" xfId="54129" hidden="1"/>
    <cellStyle name="Followed Hyperlink 2" xfId="54130" hidden="1"/>
    <cellStyle name="Followed Hyperlink 2" xfId="54131" hidden="1"/>
    <cellStyle name="Followed Hyperlink 2" xfId="54132" hidden="1"/>
    <cellStyle name="Followed Hyperlink 2" xfId="54133" hidden="1"/>
    <cellStyle name="Followed Hyperlink 2" xfId="54134" hidden="1"/>
    <cellStyle name="Followed Hyperlink 2" xfId="54135" hidden="1"/>
    <cellStyle name="Followed Hyperlink 2" xfId="54136" hidden="1"/>
    <cellStyle name="Followed Hyperlink 2" xfId="54137" hidden="1"/>
    <cellStyle name="Followed Hyperlink 2" xfId="54138" hidden="1"/>
    <cellStyle name="Followed Hyperlink 2" xfId="54139" hidden="1"/>
    <cellStyle name="Followed Hyperlink 2" xfId="54140" hidden="1"/>
    <cellStyle name="Followed Hyperlink 2" xfId="54141" hidden="1"/>
    <cellStyle name="Followed Hyperlink 2" xfId="54142" hidden="1"/>
    <cellStyle name="Followed Hyperlink 2" xfId="54143" hidden="1"/>
    <cellStyle name="Followed Hyperlink 2" xfId="54144" hidden="1"/>
    <cellStyle name="Followed Hyperlink 2" xfId="54145" hidden="1"/>
    <cellStyle name="Followed Hyperlink 2" xfId="54146" hidden="1"/>
    <cellStyle name="Followed Hyperlink 2" xfId="54147" hidden="1"/>
    <cellStyle name="Followed Hyperlink 2" xfId="54149" hidden="1"/>
    <cellStyle name="Followed Hyperlink 2" xfId="54150" hidden="1"/>
    <cellStyle name="Followed Hyperlink 2" xfId="54151" hidden="1"/>
    <cellStyle name="Followed Hyperlink 2" xfId="54152" hidden="1"/>
    <cellStyle name="Followed Hyperlink 2" xfId="54153" hidden="1"/>
    <cellStyle name="Followed Hyperlink 2" xfId="54154" hidden="1"/>
    <cellStyle name="Followed Hyperlink 2" xfId="54155" hidden="1"/>
    <cellStyle name="Followed Hyperlink 2" xfId="54156" hidden="1"/>
    <cellStyle name="Followed Hyperlink 2" xfId="54157" hidden="1"/>
    <cellStyle name="Followed Hyperlink 2" xfId="54158" hidden="1"/>
    <cellStyle name="Followed Hyperlink 2" xfId="54159" hidden="1"/>
    <cellStyle name="Followed Hyperlink 2" xfId="54160" hidden="1"/>
    <cellStyle name="Followed Hyperlink 2" xfId="54161" hidden="1"/>
    <cellStyle name="Followed Hyperlink 2" xfId="54162" hidden="1"/>
    <cellStyle name="Followed Hyperlink 2" xfId="54199" hidden="1"/>
    <cellStyle name="Followed Hyperlink 2" xfId="54200" hidden="1"/>
    <cellStyle name="Followed Hyperlink 2" xfId="54201" hidden="1"/>
    <cellStyle name="Followed Hyperlink 2" xfId="54202" hidden="1"/>
    <cellStyle name="Followed Hyperlink 2" xfId="54197" hidden="1"/>
    <cellStyle name="Followed Hyperlink 2" xfId="54096" hidden="1"/>
    <cellStyle name="Followed Hyperlink 2" xfId="54171" hidden="1"/>
    <cellStyle name="Followed Hyperlink 2" xfId="54169" hidden="1"/>
    <cellStyle name="Followed Hyperlink 2" xfId="54148" hidden="1"/>
    <cellStyle name="Followed Hyperlink 2" xfId="54166" hidden="1"/>
    <cellStyle name="Followed Hyperlink 2" xfId="54165" hidden="1"/>
    <cellStyle name="Followed Hyperlink 2" xfId="54164" hidden="1"/>
    <cellStyle name="Followed Hyperlink 2" xfId="54163" hidden="1"/>
    <cellStyle name="Followed Hyperlink 2" xfId="54167" hidden="1"/>
    <cellStyle name="Followed Hyperlink 2" xfId="54173" hidden="1"/>
    <cellStyle name="Followed Hyperlink 2" xfId="54172" hidden="1"/>
    <cellStyle name="Followed Hyperlink 2" xfId="54170" hidden="1"/>
    <cellStyle name="Followed Hyperlink 2" xfId="54168" hidden="1"/>
    <cellStyle name="Followed Hyperlink 2" xfId="54192" hidden="1"/>
    <cellStyle name="Followed Hyperlink 2" xfId="54188" hidden="1"/>
    <cellStyle name="Followed Hyperlink 2" xfId="54184" hidden="1"/>
    <cellStyle name="Followed Hyperlink 2" xfId="54180" hidden="1"/>
    <cellStyle name="Followed Hyperlink 2" xfId="54176" hidden="1"/>
    <cellStyle name="Followed Hyperlink 2" xfId="54014" hidden="1"/>
    <cellStyle name="Followed Hyperlink 2" xfId="54195" hidden="1"/>
    <cellStyle name="Followed Hyperlink 2" xfId="54191" hidden="1"/>
    <cellStyle name="Followed Hyperlink 2" xfId="54187" hidden="1"/>
    <cellStyle name="Followed Hyperlink 2" xfId="54183" hidden="1"/>
    <cellStyle name="Followed Hyperlink 2" xfId="54179" hidden="1"/>
    <cellStyle name="Followed Hyperlink 2" xfId="54175" hidden="1"/>
    <cellStyle name="Followed Hyperlink 2" xfId="54194" hidden="1"/>
    <cellStyle name="Followed Hyperlink 2" xfId="54190" hidden="1"/>
    <cellStyle name="Followed Hyperlink 2" xfId="54186" hidden="1"/>
    <cellStyle name="Followed Hyperlink 2" xfId="54182" hidden="1"/>
    <cellStyle name="Followed Hyperlink 2" xfId="54178" hidden="1"/>
    <cellStyle name="Followed Hyperlink 2" xfId="54193" hidden="1"/>
    <cellStyle name="Followed Hyperlink 2" xfId="54189" hidden="1"/>
    <cellStyle name="Followed Hyperlink 2" xfId="54185" hidden="1"/>
    <cellStyle name="Followed Hyperlink 2" xfId="54181" hidden="1"/>
    <cellStyle name="Followed Hyperlink 2" xfId="54177" hidden="1"/>
    <cellStyle name="Followed Hyperlink 2" xfId="54174" hidden="1"/>
    <cellStyle name="Followed Hyperlink 2" xfId="54203" hidden="1"/>
    <cellStyle name="Followed Hyperlink 2" xfId="54204" hidden="1"/>
    <cellStyle name="Followed Hyperlink 2" xfId="54205" hidden="1"/>
    <cellStyle name="Followed Hyperlink 2" xfId="54206" hidden="1"/>
    <cellStyle name="Followed Hyperlink 2" xfId="54207" hidden="1"/>
    <cellStyle name="Followed Hyperlink 2" xfId="54208" hidden="1"/>
    <cellStyle name="Followed Hyperlink 2" xfId="54209" hidden="1"/>
    <cellStyle name="Followed Hyperlink 2" xfId="54210" hidden="1"/>
    <cellStyle name="Followed Hyperlink 2" xfId="54211" hidden="1"/>
    <cellStyle name="Followed Hyperlink 2" xfId="54212" hidden="1"/>
    <cellStyle name="Followed Hyperlink 2" xfId="54213" hidden="1"/>
    <cellStyle name="Followed Hyperlink 2" xfId="54214" hidden="1"/>
    <cellStyle name="Followed Hyperlink 2" xfId="54215" hidden="1"/>
    <cellStyle name="Followed Hyperlink 2" xfId="54216" hidden="1"/>
    <cellStyle name="Followed Hyperlink 2" xfId="54217" hidden="1"/>
    <cellStyle name="Followed Hyperlink 2" xfId="54218" hidden="1"/>
    <cellStyle name="Followed Hyperlink 2" xfId="54219" hidden="1"/>
    <cellStyle name="Followed Hyperlink 2" xfId="54220" hidden="1"/>
    <cellStyle name="Followed Hyperlink 2" xfId="54221" hidden="1"/>
    <cellStyle name="Followed Hyperlink 2" xfId="54222" hidden="1"/>
    <cellStyle name="Followed Hyperlink 2" xfId="54223" hidden="1"/>
    <cellStyle name="Followed Hyperlink 2" xfId="54224" hidden="1"/>
    <cellStyle name="Followed Hyperlink 2" xfId="54225" hidden="1"/>
    <cellStyle name="Followed Hyperlink 2" xfId="54226" hidden="1"/>
    <cellStyle name="Followed Hyperlink 2" xfId="54227" hidden="1"/>
    <cellStyle name="Followed Hyperlink 2" xfId="54228" hidden="1"/>
    <cellStyle name="Followed Hyperlink 2" xfId="54229" hidden="1"/>
    <cellStyle name="Followed Hyperlink 2" xfId="54230" hidden="1"/>
    <cellStyle name="Followed Hyperlink 2" xfId="54231" hidden="1"/>
    <cellStyle name="Followed Hyperlink 2" xfId="54232" hidden="1"/>
    <cellStyle name="Followed Hyperlink 2" xfId="54233" hidden="1"/>
    <cellStyle name="Followed Hyperlink 2" xfId="54234" hidden="1"/>
    <cellStyle name="Followed Hyperlink 2" xfId="54235" hidden="1"/>
    <cellStyle name="Followed Hyperlink 2" xfId="54236" hidden="1"/>
    <cellStyle name="Followed Hyperlink 2" xfId="54237" hidden="1"/>
    <cellStyle name="Followed Hyperlink 2" xfId="54238" hidden="1"/>
    <cellStyle name="Followed Hyperlink 2" xfId="54239" hidden="1"/>
    <cellStyle name="Followed Hyperlink 2" xfId="54240" hidden="1"/>
    <cellStyle name="Followed Hyperlink 2" xfId="54241" hidden="1"/>
    <cellStyle name="Followed Hyperlink 2" xfId="54242" hidden="1"/>
    <cellStyle name="Followed Hyperlink 2" xfId="54243" hidden="1"/>
    <cellStyle name="Followed Hyperlink 2" xfId="54244" hidden="1"/>
    <cellStyle name="Followed Hyperlink 2" xfId="54245" hidden="1"/>
    <cellStyle name="Followed Hyperlink 2" xfId="54246" hidden="1"/>
    <cellStyle name="Followed Hyperlink 2" xfId="54247" hidden="1"/>
    <cellStyle name="Followed Hyperlink 2" xfId="54919" hidden="1"/>
    <cellStyle name="Followed Hyperlink 2" xfId="54918" hidden="1"/>
    <cellStyle name="Followed Hyperlink 2" xfId="54917" hidden="1"/>
    <cellStyle name="Followed Hyperlink 2" xfId="54916" hidden="1"/>
    <cellStyle name="Followed Hyperlink 2" xfId="54920" hidden="1"/>
    <cellStyle name="Followed Hyperlink 2" xfId="54926" hidden="1"/>
    <cellStyle name="Followed Hyperlink 2" xfId="54925" hidden="1"/>
    <cellStyle name="Followed Hyperlink 2" xfId="54923" hidden="1"/>
    <cellStyle name="Followed Hyperlink 2" xfId="54921" hidden="1"/>
    <cellStyle name="Followed Hyperlink 2" xfId="54945" hidden="1"/>
    <cellStyle name="Followed Hyperlink 2" xfId="54941" hidden="1"/>
    <cellStyle name="Followed Hyperlink 2" xfId="54937" hidden="1"/>
    <cellStyle name="Followed Hyperlink 2" xfId="54933" hidden="1"/>
    <cellStyle name="Followed Hyperlink 2" xfId="54929" hidden="1"/>
    <cellStyle name="Followed Hyperlink 2" xfId="54841" hidden="1"/>
    <cellStyle name="Followed Hyperlink 2" xfId="54948" hidden="1"/>
    <cellStyle name="Followed Hyperlink 2" xfId="54944" hidden="1"/>
    <cellStyle name="Followed Hyperlink 2" xfId="54940" hidden="1"/>
    <cellStyle name="Followed Hyperlink 2" xfId="54936" hidden="1"/>
    <cellStyle name="Followed Hyperlink 2" xfId="54932" hidden="1"/>
    <cellStyle name="Followed Hyperlink 2" xfId="54928" hidden="1"/>
    <cellStyle name="Followed Hyperlink 2" xfId="54947" hidden="1"/>
    <cellStyle name="Followed Hyperlink 2" xfId="54943" hidden="1"/>
    <cellStyle name="Followed Hyperlink 2" xfId="54939" hidden="1"/>
    <cellStyle name="Followed Hyperlink 2" xfId="54935" hidden="1"/>
    <cellStyle name="Followed Hyperlink 2" xfId="54931" hidden="1"/>
    <cellStyle name="Followed Hyperlink 2" xfId="54946" hidden="1"/>
    <cellStyle name="Followed Hyperlink 2" xfId="54942" hidden="1"/>
    <cellStyle name="Followed Hyperlink 2" xfId="54938" hidden="1"/>
    <cellStyle name="Followed Hyperlink 2" xfId="54934" hidden="1"/>
    <cellStyle name="Followed Hyperlink 2" xfId="54930" hidden="1"/>
    <cellStyle name="Followed Hyperlink 2" xfId="54927" hidden="1"/>
    <cellStyle name="Followed Hyperlink 2" xfId="54950" hidden="1"/>
    <cellStyle name="Followed Hyperlink 2" xfId="54951" hidden="1"/>
    <cellStyle name="Followed Hyperlink 2" xfId="54952" hidden="1"/>
    <cellStyle name="Followed Hyperlink 2" xfId="54953" hidden="1"/>
    <cellStyle name="Followed Hyperlink 2" xfId="54954" hidden="1"/>
    <cellStyle name="Followed Hyperlink 2" xfId="54955" hidden="1"/>
    <cellStyle name="Followed Hyperlink 2" xfId="54956" hidden="1"/>
    <cellStyle name="Followed Hyperlink 2" xfId="54957" hidden="1"/>
    <cellStyle name="Followed Hyperlink 2" xfId="54958" hidden="1"/>
    <cellStyle name="Followed Hyperlink 2" xfId="54959" hidden="1"/>
    <cellStyle name="Followed Hyperlink 2" xfId="54960" hidden="1"/>
    <cellStyle name="Followed Hyperlink 2" xfId="54961" hidden="1"/>
    <cellStyle name="Followed Hyperlink 2" xfId="54962" hidden="1"/>
    <cellStyle name="Followed Hyperlink 2" xfId="54963" hidden="1"/>
    <cellStyle name="Followed Hyperlink 2" xfId="54964" hidden="1"/>
    <cellStyle name="Followed Hyperlink 2" xfId="54965" hidden="1"/>
    <cellStyle name="Followed Hyperlink 2" xfId="54966" hidden="1"/>
    <cellStyle name="Followed Hyperlink 2" xfId="54967" hidden="1"/>
    <cellStyle name="Followed Hyperlink 2" xfId="54968" hidden="1"/>
    <cellStyle name="Followed Hyperlink 2" xfId="54969" hidden="1"/>
    <cellStyle name="Followed Hyperlink 2" xfId="54970" hidden="1"/>
    <cellStyle name="Followed Hyperlink 2" xfId="54971" hidden="1"/>
    <cellStyle name="Followed Hyperlink 2" xfId="54972" hidden="1"/>
    <cellStyle name="Followed Hyperlink 2" xfId="54973" hidden="1"/>
    <cellStyle name="Followed Hyperlink 2" xfId="54974" hidden="1"/>
    <cellStyle name="Followed Hyperlink 2" xfId="54975" hidden="1"/>
    <cellStyle name="Followed Hyperlink 2" xfId="54977" hidden="1"/>
    <cellStyle name="Followed Hyperlink 2" xfId="54978" hidden="1"/>
    <cellStyle name="Followed Hyperlink 2" xfId="54979" hidden="1"/>
    <cellStyle name="Followed Hyperlink 2" xfId="54980" hidden="1"/>
    <cellStyle name="Followed Hyperlink 2" xfId="54981" hidden="1"/>
    <cellStyle name="Followed Hyperlink 2" xfId="54982" hidden="1"/>
    <cellStyle name="Followed Hyperlink 2" xfId="54983" hidden="1"/>
    <cellStyle name="Followed Hyperlink 2" xfId="54984" hidden="1"/>
    <cellStyle name="Followed Hyperlink 2" xfId="54985" hidden="1"/>
    <cellStyle name="Followed Hyperlink 2" xfId="54986" hidden="1"/>
    <cellStyle name="Followed Hyperlink 2" xfId="54987" hidden="1"/>
    <cellStyle name="Followed Hyperlink 2" xfId="54988" hidden="1"/>
    <cellStyle name="Followed Hyperlink 2" xfId="54989" hidden="1"/>
    <cellStyle name="Followed Hyperlink 2" xfId="54990" hidden="1"/>
    <cellStyle name="Followed Hyperlink 2" xfId="55027" hidden="1"/>
    <cellStyle name="Followed Hyperlink 2" xfId="55028" hidden="1"/>
    <cellStyle name="Followed Hyperlink 2" xfId="55029" hidden="1"/>
    <cellStyle name="Followed Hyperlink 2" xfId="55030" hidden="1"/>
    <cellStyle name="Followed Hyperlink 2" xfId="55025" hidden="1"/>
    <cellStyle name="Followed Hyperlink 2" xfId="54924" hidden="1"/>
    <cellStyle name="Followed Hyperlink 2" xfId="54999" hidden="1"/>
    <cellStyle name="Followed Hyperlink 2" xfId="54997" hidden="1"/>
    <cellStyle name="Followed Hyperlink 2" xfId="54976" hidden="1"/>
    <cellStyle name="Followed Hyperlink 2" xfId="54994" hidden="1"/>
    <cellStyle name="Followed Hyperlink 2" xfId="54993" hidden="1"/>
    <cellStyle name="Followed Hyperlink 2" xfId="54992" hidden="1"/>
    <cellStyle name="Followed Hyperlink 2" xfId="54991" hidden="1"/>
    <cellStyle name="Followed Hyperlink 2" xfId="54995" hidden="1"/>
    <cellStyle name="Followed Hyperlink 2" xfId="55001" hidden="1"/>
    <cellStyle name="Followed Hyperlink 2" xfId="55000" hidden="1"/>
    <cellStyle name="Followed Hyperlink 2" xfId="54998" hidden="1"/>
    <cellStyle name="Followed Hyperlink 2" xfId="54996" hidden="1"/>
    <cellStyle name="Followed Hyperlink 2" xfId="55020" hidden="1"/>
    <cellStyle name="Followed Hyperlink 2" xfId="55016" hidden="1"/>
    <cellStyle name="Followed Hyperlink 2" xfId="55012" hidden="1"/>
    <cellStyle name="Followed Hyperlink 2" xfId="55008" hidden="1"/>
    <cellStyle name="Followed Hyperlink 2" xfId="55004" hidden="1"/>
    <cellStyle name="Followed Hyperlink 2" xfId="54842" hidden="1"/>
    <cellStyle name="Followed Hyperlink 2" xfId="55023" hidden="1"/>
    <cellStyle name="Followed Hyperlink 2" xfId="55019" hidden="1"/>
    <cellStyle name="Followed Hyperlink 2" xfId="55015" hidden="1"/>
    <cellStyle name="Followed Hyperlink 2" xfId="55011" hidden="1"/>
    <cellStyle name="Followed Hyperlink 2" xfId="55007" hidden="1"/>
    <cellStyle name="Followed Hyperlink 2" xfId="55003" hidden="1"/>
    <cellStyle name="Followed Hyperlink 2" xfId="55022" hidden="1"/>
    <cellStyle name="Followed Hyperlink 2" xfId="55018" hidden="1"/>
    <cellStyle name="Followed Hyperlink 2" xfId="55014" hidden="1"/>
    <cellStyle name="Followed Hyperlink 2" xfId="55010" hidden="1"/>
    <cellStyle name="Followed Hyperlink 2" xfId="55006" hidden="1"/>
    <cellStyle name="Followed Hyperlink 2" xfId="55021" hidden="1"/>
    <cellStyle name="Followed Hyperlink 2" xfId="55017" hidden="1"/>
    <cellStyle name="Followed Hyperlink 2" xfId="55013" hidden="1"/>
    <cellStyle name="Followed Hyperlink 2" xfId="55009" hidden="1"/>
    <cellStyle name="Followed Hyperlink 2" xfId="55005" hidden="1"/>
    <cellStyle name="Followed Hyperlink 2" xfId="55002" hidden="1"/>
    <cellStyle name="Followed Hyperlink 2" xfId="55031" hidden="1"/>
    <cellStyle name="Followed Hyperlink 2" xfId="55032" hidden="1"/>
    <cellStyle name="Followed Hyperlink 2" xfId="55033" hidden="1"/>
    <cellStyle name="Followed Hyperlink 2" xfId="55034" hidden="1"/>
    <cellStyle name="Followed Hyperlink 2" xfId="55035" hidden="1"/>
    <cellStyle name="Followed Hyperlink 2" xfId="55036" hidden="1"/>
    <cellStyle name="Followed Hyperlink 2" xfId="55037" hidden="1"/>
    <cellStyle name="Followed Hyperlink 2" xfId="55038" hidden="1"/>
    <cellStyle name="Followed Hyperlink 2" xfId="55039" hidden="1"/>
    <cellStyle name="Followed Hyperlink 2" xfId="55040" hidden="1"/>
    <cellStyle name="Followed Hyperlink 2" xfId="55041" hidden="1"/>
    <cellStyle name="Followed Hyperlink 2" xfId="55042" hidden="1"/>
    <cellStyle name="Followed Hyperlink 2" xfId="55043" hidden="1"/>
    <cellStyle name="Followed Hyperlink 2" xfId="55044" hidden="1"/>
    <cellStyle name="Followed Hyperlink 2" xfId="55045" hidden="1"/>
    <cellStyle name="Followed Hyperlink 2" xfId="55046" hidden="1"/>
    <cellStyle name="Followed Hyperlink 2" xfId="55047" hidden="1"/>
    <cellStyle name="Followed Hyperlink 2" xfId="55048" hidden="1"/>
    <cellStyle name="Followed Hyperlink 2" xfId="55049" hidden="1"/>
    <cellStyle name="Followed Hyperlink 2" xfId="55050" hidden="1"/>
    <cellStyle name="Followed Hyperlink 2" xfId="55051" hidden="1"/>
    <cellStyle name="Followed Hyperlink 2" xfId="55052" hidden="1"/>
    <cellStyle name="Followed Hyperlink 2" xfId="55053" hidden="1"/>
    <cellStyle name="Followed Hyperlink 2" xfId="55054" hidden="1"/>
    <cellStyle name="Followed Hyperlink 2" xfId="55055" hidden="1"/>
    <cellStyle name="Followed Hyperlink 2" xfId="55056" hidden="1"/>
    <cellStyle name="Followed Hyperlink 2" xfId="55057" hidden="1"/>
    <cellStyle name="Followed Hyperlink 2" xfId="55058" hidden="1"/>
    <cellStyle name="Followed Hyperlink 2" xfId="55059" hidden="1"/>
    <cellStyle name="Followed Hyperlink 2" xfId="55060" hidden="1"/>
    <cellStyle name="Followed Hyperlink 2" xfId="55061" hidden="1"/>
    <cellStyle name="Followed Hyperlink 2" xfId="55062" hidden="1"/>
    <cellStyle name="Followed Hyperlink 2" xfId="55063" hidden="1"/>
    <cellStyle name="Followed Hyperlink 2" xfId="55064" hidden="1"/>
    <cellStyle name="Followed Hyperlink 2" xfId="55065" hidden="1"/>
    <cellStyle name="Followed Hyperlink 2" xfId="55066" hidden="1"/>
    <cellStyle name="Followed Hyperlink 2" xfId="55067" hidden="1"/>
    <cellStyle name="Followed Hyperlink 2" xfId="55068" hidden="1"/>
    <cellStyle name="Followed Hyperlink 2" xfId="55069" hidden="1"/>
    <cellStyle name="Followed Hyperlink 2" xfId="55070" hidden="1"/>
    <cellStyle name="Followed Hyperlink 2" xfId="55071" hidden="1"/>
    <cellStyle name="Followed Hyperlink 2" xfId="55072" hidden="1"/>
    <cellStyle name="Followed Hyperlink 2" xfId="55073" hidden="1"/>
    <cellStyle name="Followed Hyperlink 2" xfId="55074" hidden="1"/>
    <cellStyle name="Followed Hyperlink 2" xfId="55075" hidden="1"/>
    <cellStyle name="Followed Hyperlink 2" xfId="56664" hidden="1"/>
    <cellStyle name="Followed Hyperlink 2" xfId="56663" hidden="1"/>
    <cellStyle name="Followed Hyperlink 2" xfId="56662" hidden="1"/>
    <cellStyle name="Followed Hyperlink 2" xfId="56661" hidden="1"/>
    <cellStyle name="Followed Hyperlink 2" xfId="56665" hidden="1"/>
    <cellStyle name="Followed Hyperlink 2" xfId="56670" hidden="1"/>
    <cellStyle name="Followed Hyperlink 2" xfId="56669" hidden="1"/>
    <cellStyle name="Followed Hyperlink 2" xfId="56667" hidden="1"/>
    <cellStyle name="Followed Hyperlink 2" xfId="56666" hidden="1"/>
    <cellStyle name="Followed Hyperlink 2" xfId="56689" hidden="1"/>
    <cellStyle name="Followed Hyperlink 2" xfId="56685" hidden="1"/>
    <cellStyle name="Followed Hyperlink 2" xfId="56681" hidden="1"/>
    <cellStyle name="Followed Hyperlink 2" xfId="56677" hidden="1"/>
    <cellStyle name="Followed Hyperlink 2" xfId="56673" hidden="1"/>
    <cellStyle name="Followed Hyperlink 2" xfId="56587" hidden="1"/>
    <cellStyle name="Followed Hyperlink 2" xfId="56692" hidden="1"/>
    <cellStyle name="Followed Hyperlink 2" xfId="56688" hidden="1"/>
    <cellStyle name="Followed Hyperlink 2" xfId="56684" hidden="1"/>
    <cellStyle name="Followed Hyperlink 2" xfId="56680" hidden="1"/>
    <cellStyle name="Followed Hyperlink 2" xfId="56676" hidden="1"/>
    <cellStyle name="Followed Hyperlink 2" xfId="56672" hidden="1"/>
    <cellStyle name="Followed Hyperlink 2" xfId="56691" hidden="1"/>
    <cellStyle name="Followed Hyperlink 2" xfId="56687" hidden="1"/>
    <cellStyle name="Followed Hyperlink 2" xfId="56683" hidden="1"/>
    <cellStyle name="Followed Hyperlink 2" xfId="56679" hidden="1"/>
    <cellStyle name="Followed Hyperlink 2" xfId="56675" hidden="1"/>
    <cellStyle name="Followed Hyperlink 2" xfId="56690" hidden="1"/>
    <cellStyle name="Followed Hyperlink 2" xfId="56686" hidden="1"/>
    <cellStyle name="Followed Hyperlink 2" xfId="56682" hidden="1"/>
    <cellStyle name="Followed Hyperlink 2" xfId="56678" hidden="1"/>
    <cellStyle name="Followed Hyperlink 2" xfId="56674" hidden="1"/>
    <cellStyle name="Followed Hyperlink 2" xfId="56671" hidden="1"/>
    <cellStyle name="Followed Hyperlink 2" xfId="56693" hidden="1"/>
    <cellStyle name="Followed Hyperlink 2" xfId="56694" hidden="1"/>
    <cellStyle name="Followed Hyperlink 2" xfId="56695" hidden="1"/>
    <cellStyle name="Followed Hyperlink 2" xfId="56696" hidden="1"/>
    <cellStyle name="Followed Hyperlink 2" xfId="56697" hidden="1"/>
    <cellStyle name="Followed Hyperlink 2" xfId="56698" hidden="1"/>
    <cellStyle name="Followed Hyperlink 2" xfId="56699" hidden="1"/>
    <cellStyle name="Followed Hyperlink 2" xfId="56700" hidden="1"/>
    <cellStyle name="Followed Hyperlink 2" xfId="56701" hidden="1"/>
    <cellStyle name="Followed Hyperlink 2" xfId="56702" hidden="1"/>
    <cellStyle name="Followed Hyperlink 2" xfId="56703" hidden="1"/>
    <cellStyle name="Followed Hyperlink 2" xfId="56704" hidden="1"/>
    <cellStyle name="Followed Hyperlink 2" xfId="56705" hidden="1"/>
    <cellStyle name="Followed Hyperlink 2" xfId="56706" hidden="1"/>
    <cellStyle name="Followed Hyperlink 2" xfId="56707" hidden="1"/>
    <cellStyle name="Followed Hyperlink 2" xfId="56708" hidden="1"/>
    <cellStyle name="Followed Hyperlink 2" xfId="56709" hidden="1"/>
    <cellStyle name="Followed Hyperlink 2" xfId="56710" hidden="1"/>
    <cellStyle name="Followed Hyperlink 2" xfId="56711" hidden="1"/>
    <cellStyle name="Followed Hyperlink 2" xfId="56712" hidden="1"/>
    <cellStyle name="Followed Hyperlink 2" xfId="56713" hidden="1"/>
    <cellStyle name="Followed Hyperlink 2" xfId="56714" hidden="1"/>
    <cellStyle name="Followed Hyperlink 2" xfId="56715" hidden="1"/>
    <cellStyle name="Followed Hyperlink 2" xfId="56716" hidden="1"/>
    <cellStyle name="Followed Hyperlink 2" xfId="56717" hidden="1"/>
    <cellStyle name="Followed Hyperlink 2" xfId="56718" hidden="1"/>
    <cellStyle name="Followed Hyperlink 2" xfId="56720" hidden="1"/>
    <cellStyle name="Followed Hyperlink 2" xfId="56721" hidden="1"/>
    <cellStyle name="Followed Hyperlink 2" xfId="56722" hidden="1"/>
    <cellStyle name="Followed Hyperlink 2" xfId="56723" hidden="1"/>
    <cellStyle name="Followed Hyperlink 2" xfId="56724" hidden="1"/>
    <cellStyle name="Followed Hyperlink 2" xfId="56725" hidden="1"/>
    <cellStyle name="Followed Hyperlink 2" xfId="56726" hidden="1"/>
    <cellStyle name="Followed Hyperlink 2" xfId="56727" hidden="1"/>
    <cellStyle name="Followed Hyperlink 2" xfId="56728" hidden="1"/>
    <cellStyle name="Followed Hyperlink 2" xfId="56729" hidden="1"/>
    <cellStyle name="Followed Hyperlink 2" xfId="56730" hidden="1"/>
    <cellStyle name="Followed Hyperlink 2" xfId="56731" hidden="1"/>
    <cellStyle name="Followed Hyperlink 2" xfId="56732" hidden="1"/>
    <cellStyle name="Followed Hyperlink 2" xfId="56733" hidden="1"/>
    <cellStyle name="Followed Hyperlink 2" xfId="56768" hidden="1"/>
    <cellStyle name="Followed Hyperlink 2" xfId="56769" hidden="1"/>
    <cellStyle name="Followed Hyperlink 2" xfId="56770" hidden="1"/>
    <cellStyle name="Followed Hyperlink 2" xfId="56771" hidden="1"/>
    <cellStyle name="Followed Hyperlink 2" xfId="56767" hidden="1"/>
    <cellStyle name="Followed Hyperlink 2" xfId="56668" hidden="1"/>
    <cellStyle name="Followed Hyperlink 2" xfId="56742" hidden="1"/>
    <cellStyle name="Followed Hyperlink 2" xfId="56740" hidden="1"/>
    <cellStyle name="Followed Hyperlink 2" xfId="56719" hidden="1"/>
    <cellStyle name="Followed Hyperlink 2" xfId="56737" hidden="1"/>
    <cellStyle name="Followed Hyperlink 2" xfId="56736" hidden="1"/>
    <cellStyle name="Followed Hyperlink 2" xfId="56735" hidden="1"/>
    <cellStyle name="Followed Hyperlink 2" xfId="56734" hidden="1"/>
    <cellStyle name="Followed Hyperlink 2" xfId="56738" hidden="1"/>
    <cellStyle name="Followed Hyperlink 2" xfId="56744" hidden="1"/>
    <cellStyle name="Followed Hyperlink 2" xfId="56743" hidden="1"/>
    <cellStyle name="Followed Hyperlink 2" xfId="56741" hidden="1"/>
    <cellStyle name="Followed Hyperlink 2" xfId="56739" hidden="1"/>
    <cellStyle name="Followed Hyperlink 2" xfId="56763" hidden="1"/>
    <cellStyle name="Followed Hyperlink 2" xfId="56759" hidden="1"/>
    <cellStyle name="Followed Hyperlink 2" xfId="56755" hidden="1"/>
    <cellStyle name="Followed Hyperlink 2" xfId="56751" hidden="1"/>
    <cellStyle name="Followed Hyperlink 2" xfId="56747" hidden="1"/>
    <cellStyle name="Followed Hyperlink 2" xfId="56588" hidden="1"/>
    <cellStyle name="Followed Hyperlink 2" xfId="56766" hidden="1"/>
    <cellStyle name="Followed Hyperlink 2" xfId="56762" hidden="1"/>
    <cellStyle name="Followed Hyperlink 2" xfId="56758" hidden="1"/>
    <cellStyle name="Followed Hyperlink 2" xfId="56754" hidden="1"/>
    <cellStyle name="Followed Hyperlink 2" xfId="56750" hidden="1"/>
    <cellStyle name="Followed Hyperlink 2" xfId="56746" hidden="1"/>
    <cellStyle name="Followed Hyperlink 2" xfId="56765" hidden="1"/>
    <cellStyle name="Followed Hyperlink 2" xfId="56761" hidden="1"/>
    <cellStyle name="Followed Hyperlink 2" xfId="56757" hidden="1"/>
    <cellStyle name="Followed Hyperlink 2" xfId="56753" hidden="1"/>
    <cellStyle name="Followed Hyperlink 2" xfId="56749" hidden="1"/>
    <cellStyle name="Followed Hyperlink 2" xfId="56764" hidden="1"/>
    <cellStyle name="Followed Hyperlink 2" xfId="56760" hidden="1"/>
    <cellStyle name="Followed Hyperlink 2" xfId="56756" hidden="1"/>
    <cellStyle name="Followed Hyperlink 2" xfId="56752" hidden="1"/>
    <cellStyle name="Followed Hyperlink 2" xfId="56748" hidden="1"/>
    <cellStyle name="Followed Hyperlink 2" xfId="56745" hidden="1"/>
    <cellStyle name="Followed Hyperlink 2" xfId="56772" hidden="1"/>
    <cellStyle name="Followed Hyperlink 2" xfId="56773" hidden="1"/>
    <cellStyle name="Followed Hyperlink 2" xfId="56774" hidden="1"/>
    <cellStyle name="Followed Hyperlink 2" xfId="56775" hidden="1"/>
    <cellStyle name="Followed Hyperlink 2" xfId="56776" hidden="1"/>
    <cellStyle name="Followed Hyperlink 2" xfId="56777" hidden="1"/>
    <cellStyle name="Followed Hyperlink 2" xfId="56778" hidden="1"/>
    <cellStyle name="Followed Hyperlink 2" xfId="56779" hidden="1"/>
    <cellStyle name="Followed Hyperlink 2" xfId="56780" hidden="1"/>
    <cellStyle name="Followed Hyperlink 2" xfId="56781" hidden="1"/>
    <cellStyle name="Followed Hyperlink 2" xfId="56782" hidden="1"/>
    <cellStyle name="Followed Hyperlink 2" xfId="56783" hidden="1"/>
    <cellStyle name="Followed Hyperlink 2" xfId="56784" hidden="1"/>
    <cellStyle name="Followed Hyperlink 2" xfId="56785" hidden="1"/>
    <cellStyle name="Followed Hyperlink 2" xfId="56786" hidden="1"/>
    <cellStyle name="Followed Hyperlink 2" xfId="56787" hidden="1"/>
    <cellStyle name="Followed Hyperlink 2" xfId="56788" hidden="1"/>
    <cellStyle name="Followed Hyperlink 2" xfId="56789" hidden="1"/>
    <cellStyle name="Followed Hyperlink 2" xfId="56790" hidden="1"/>
    <cellStyle name="Followed Hyperlink 2" xfId="56791" hidden="1"/>
    <cellStyle name="Followed Hyperlink 2" xfId="56792" hidden="1"/>
    <cellStyle name="Followed Hyperlink 2" xfId="56793" hidden="1"/>
    <cellStyle name="Followed Hyperlink 2" xfId="56794" hidden="1"/>
    <cellStyle name="Followed Hyperlink 2" xfId="56795" hidden="1"/>
    <cellStyle name="Followed Hyperlink 2" xfId="56796" hidden="1"/>
    <cellStyle name="Followed Hyperlink 2" xfId="56797" hidden="1"/>
    <cellStyle name="Followed Hyperlink 2" xfId="56798" hidden="1"/>
    <cellStyle name="Followed Hyperlink 2" xfId="56799" hidden="1"/>
    <cellStyle name="Followed Hyperlink 2" xfId="56800" hidden="1"/>
    <cellStyle name="Followed Hyperlink 2" xfId="56801" hidden="1"/>
    <cellStyle name="Followed Hyperlink 2" xfId="56802" hidden="1"/>
    <cellStyle name="Followed Hyperlink 2" xfId="56803" hidden="1"/>
    <cellStyle name="Followed Hyperlink 2" xfId="56804" hidden="1"/>
    <cellStyle name="Followed Hyperlink 2" xfId="56805" hidden="1"/>
    <cellStyle name="Followed Hyperlink 2" xfId="56806" hidden="1"/>
    <cellStyle name="Followed Hyperlink 2" xfId="56807" hidden="1"/>
    <cellStyle name="Followed Hyperlink 2" xfId="56808" hidden="1"/>
    <cellStyle name="Followed Hyperlink 2" xfId="56809" hidden="1"/>
    <cellStyle name="Followed Hyperlink 2" xfId="56810" hidden="1"/>
    <cellStyle name="Followed Hyperlink 2" xfId="56811" hidden="1"/>
    <cellStyle name="Followed Hyperlink 2" xfId="56812" hidden="1"/>
    <cellStyle name="Followed Hyperlink 2" xfId="56813" hidden="1"/>
    <cellStyle name="Followed Hyperlink 2" xfId="56814" hidden="1"/>
    <cellStyle name="Followed Hyperlink 2" xfId="56815" hidden="1"/>
    <cellStyle name="Followed Hyperlink 2" xfId="56816" hidden="1"/>
    <cellStyle name="Followed Hyperlink 2" xfId="57470" hidden="1"/>
    <cellStyle name="Followed Hyperlink 2" xfId="57469" hidden="1"/>
    <cellStyle name="Followed Hyperlink 2" xfId="57468" hidden="1"/>
    <cellStyle name="Followed Hyperlink 2" xfId="57467" hidden="1"/>
    <cellStyle name="Followed Hyperlink 2" xfId="57471" hidden="1"/>
    <cellStyle name="Followed Hyperlink 2" xfId="57476" hidden="1"/>
    <cellStyle name="Followed Hyperlink 2" xfId="57475" hidden="1"/>
    <cellStyle name="Followed Hyperlink 2" xfId="57473" hidden="1"/>
    <cellStyle name="Followed Hyperlink 2" xfId="57472" hidden="1"/>
    <cellStyle name="Followed Hyperlink 2" xfId="57495" hidden="1"/>
    <cellStyle name="Followed Hyperlink 2" xfId="57491" hidden="1"/>
    <cellStyle name="Followed Hyperlink 2" xfId="57487" hidden="1"/>
    <cellStyle name="Followed Hyperlink 2" xfId="57483" hidden="1"/>
    <cellStyle name="Followed Hyperlink 2" xfId="57479" hidden="1"/>
    <cellStyle name="Followed Hyperlink 2" xfId="57393" hidden="1"/>
    <cellStyle name="Followed Hyperlink 2" xfId="57498" hidden="1"/>
    <cellStyle name="Followed Hyperlink 2" xfId="57494" hidden="1"/>
    <cellStyle name="Followed Hyperlink 2" xfId="57490" hidden="1"/>
    <cellStyle name="Followed Hyperlink 2" xfId="57486" hidden="1"/>
    <cellStyle name="Followed Hyperlink 2" xfId="57482" hidden="1"/>
    <cellStyle name="Followed Hyperlink 2" xfId="57478" hidden="1"/>
    <cellStyle name="Followed Hyperlink 2" xfId="57497" hidden="1"/>
    <cellStyle name="Followed Hyperlink 2" xfId="57493" hidden="1"/>
    <cellStyle name="Followed Hyperlink 2" xfId="57489" hidden="1"/>
    <cellStyle name="Followed Hyperlink 2" xfId="57485" hidden="1"/>
    <cellStyle name="Followed Hyperlink 2" xfId="57481" hidden="1"/>
    <cellStyle name="Followed Hyperlink 2" xfId="57496" hidden="1"/>
    <cellStyle name="Followed Hyperlink 2" xfId="57492" hidden="1"/>
    <cellStyle name="Followed Hyperlink 2" xfId="57488" hidden="1"/>
    <cellStyle name="Followed Hyperlink 2" xfId="57484" hidden="1"/>
    <cellStyle name="Followed Hyperlink 2" xfId="57480" hidden="1"/>
    <cellStyle name="Followed Hyperlink 2" xfId="57477" hidden="1"/>
    <cellStyle name="Followed Hyperlink 2" xfId="57499" hidden="1"/>
    <cellStyle name="Followed Hyperlink 2" xfId="57500" hidden="1"/>
    <cellStyle name="Followed Hyperlink 2" xfId="57501" hidden="1"/>
    <cellStyle name="Followed Hyperlink 2" xfId="57502" hidden="1"/>
    <cellStyle name="Followed Hyperlink 2" xfId="57503" hidden="1"/>
    <cellStyle name="Followed Hyperlink 2" xfId="57504" hidden="1"/>
    <cellStyle name="Followed Hyperlink 2" xfId="57505" hidden="1"/>
    <cellStyle name="Followed Hyperlink 2" xfId="57506" hidden="1"/>
    <cellStyle name="Followed Hyperlink 2" xfId="57507" hidden="1"/>
    <cellStyle name="Followed Hyperlink 2" xfId="57508" hidden="1"/>
    <cellStyle name="Followed Hyperlink 2" xfId="57509" hidden="1"/>
    <cellStyle name="Followed Hyperlink 2" xfId="57510" hidden="1"/>
    <cellStyle name="Followed Hyperlink 2" xfId="57511" hidden="1"/>
    <cellStyle name="Followed Hyperlink 2" xfId="57512" hidden="1"/>
    <cellStyle name="Followed Hyperlink 2" xfId="57513" hidden="1"/>
    <cellStyle name="Followed Hyperlink 2" xfId="57514" hidden="1"/>
    <cellStyle name="Followed Hyperlink 2" xfId="57515" hidden="1"/>
    <cellStyle name="Followed Hyperlink 2" xfId="57516" hidden="1"/>
    <cellStyle name="Followed Hyperlink 2" xfId="57517" hidden="1"/>
    <cellStyle name="Followed Hyperlink 2" xfId="57518" hidden="1"/>
    <cellStyle name="Followed Hyperlink 2" xfId="57519" hidden="1"/>
    <cellStyle name="Followed Hyperlink 2" xfId="57520" hidden="1"/>
    <cellStyle name="Followed Hyperlink 2" xfId="57521" hidden="1"/>
    <cellStyle name="Followed Hyperlink 2" xfId="57522" hidden="1"/>
    <cellStyle name="Followed Hyperlink 2" xfId="57523" hidden="1"/>
    <cellStyle name="Followed Hyperlink 2" xfId="57524" hidden="1"/>
    <cellStyle name="Followed Hyperlink 2" xfId="57526" hidden="1"/>
    <cellStyle name="Followed Hyperlink 2" xfId="57527" hidden="1"/>
    <cellStyle name="Followed Hyperlink 2" xfId="57528" hidden="1"/>
    <cellStyle name="Followed Hyperlink 2" xfId="57529" hidden="1"/>
    <cellStyle name="Followed Hyperlink 2" xfId="57530" hidden="1"/>
    <cellStyle name="Followed Hyperlink 2" xfId="57531" hidden="1"/>
    <cellStyle name="Followed Hyperlink 2" xfId="57532" hidden="1"/>
    <cellStyle name="Followed Hyperlink 2" xfId="57533" hidden="1"/>
    <cellStyle name="Followed Hyperlink 2" xfId="57534" hidden="1"/>
    <cellStyle name="Followed Hyperlink 2" xfId="57535" hidden="1"/>
    <cellStyle name="Followed Hyperlink 2" xfId="57536" hidden="1"/>
    <cellStyle name="Followed Hyperlink 2" xfId="57537" hidden="1"/>
    <cellStyle name="Followed Hyperlink 2" xfId="57538" hidden="1"/>
    <cellStyle name="Followed Hyperlink 2" xfId="57539" hidden="1"/>
    <cellStyle name="Followed Hyperlink 2" xfId="57574" hidden="1"/>
    <cellStyle name="Followed Hyperlink 2" xfId="57575" hidden="1"/>
    <cellStyle name="Followed Hyperlink 2" xfId="57576" hidden="1"/>
    <cellStyle name="Followed Hyperlink 2" xfId="57577" hidden="1"/>
    <cellStyle name="Followed Hyperlink 2" xfId="57573" hidden="1"/>
    <cellStyle name="Followed Hyperlink 2" xfId="57474" hidden="1"/>
    <cellStyle name="Followed Hyperlink 2" xfId="57548" hidden="1"/>
    <cellStyle name="Followed Hyperlink 2" xfId="57546" hidden="1"/>
    <cellStyle name="Followed Hyperlink 2" xfId="57525" hidden="1"/>
    <cellStyle name="Followed Hyperlink 2" xfId="57543" hidden="1"/>
    <cellStyle name="Followed Hyperlink 2" xfId="57542" hidden="1"/>
    <cellStyle name="Followed Hyperlink 2" xfId="57541" hidden="1"/>
    <cellStyle name="Followed Hyperlink 2" xfId="57540" hidden="1"/>
    <cellStyle name="Followed Hyperlink 2" xfId="57544" hidden="1"/>
    <cellStyle name="Followed Hyperlink 2" xfId="57550" hidden="1"/>
    <cellStyle name="Followed Hyperlink 2" xfId="57549" hidden="1"/>
    <cellStyle name="Followed Hyperlink 2" xfId="57547" hidden="1"/>
    <cellStyle name="Followed Hyperlink 2" xfId="57545" hidden="1"/>
    <cellStyle name="Followed Hyperlink 2" xfId="57569" hidden="1"/>
    <cellStyle name="Followed Hyperlink 2" xfId="57565" hidden="1"/>
    <cellStyle name="Followed Hyperlink 2" xfId="57561" hidden="1"/>
    <cellStyle name="Followed Hyperlink 2" xfId="57557" hidden="1"/>
    <cellStyle name="Followed Hyperlink 2" xfId="57553" hidden="1"/>
    <cellStyle name="Followed Hyperlink 2" xfId="57394" hidden="1"/>
    <cellStyle name="Followed Hyperlink 2" xfId="57572" hidden="1"/>
    <cellStyle name="Followed Hyperlink 2" xfId="57568" hidden="1"/>
    <cellStyle name="Followed Hyperlink 2" xfId="57564" hidden="1"/>
    <cellStyle name="Followed Hyperlink 2" xfId="57560" hidden="1"/>
    <cellStyle name="Followed Hyperlink 2" xfId="57556" hidden="1"/>
    <cellStyle name="Followed Hyperlink 2" xfId="57552" hidden="1"/>
    <cellStyle name="Followed Hyperlink 2" xfId="57571" hidden="1"/>
    <cellStyle name="Followed Hyperlink 2" xfId="57567" hidden="1"/>
    <cellStyle name="Followed Hyperlink 2" xfId="57563" hidden="1"/>
    <cellStyle name="Followed Hyperlink 2" xfId="57559" hidden="1"/>
    <cellStyle name="Followed Hyperlink 2" xfId="57555" hidden="1"/>
    <cellStyle name="Followed Hyperlink 2" xfId="57570" hidden="1"/>
    <cellStyle name="Followed Hyperlink 2" xfId="57566" hidden="1"/>
    <cellStyle name="Followed Hyperlink 2" xfId="57562" hidden="1"/>
    <cellStyle name="Followed Hyperlink 2" xfId="57558" hidden="1"/>
    <cellStyle name="Followed Hyperlink 2" xfId="57554" hidden="1"/>
    <cellStyle name="Followed Hyperlink 2" xfId="57551" hidden="1"/>
    <cellStyle name="Followed Hyperlink 2" xfId="57578" hidden="1"/>
    <cellStyle name="Followed Hyperlink 2" xfId="57579" hidden="1"/>
    <cellStyle name="Followed Hyperlink 2" xfId="57580" hidden="1"/>
    <cellStyle name="Followed Hyperlink 2" xfId="57581" hidden="1"/>
    <cellStyle name="Followed Hyperlink 2" xfId="57582" hidden="1"/>
    <cellStyle name="Followed Hyperlink 2" xfId="57583" hidden="1"/>
    <cellStyle name="Followed Hyperlink 2" xfId="57584" hidden="1"/>
    <cellStyle name="Followed Hyperlink 2" xfId="57585" hidden="1"/>
    <cellStyle name="Followed Hyperlink 2" xfId="57586" hidden="1"/>
    <cellStyle name="Followed Hyperlink 2" xfId="57587" hidden="1"/>
    <cellStyle name="Followed Hyperlink 2" xfId="57588" hidden="1"/>
    <cellStyle name="Followed Hyperlink 2" xfId="57589" hidden="1"/>
    <cellStyle name="Followed Hyperlink 2" xfId="57590" hidden="1"/>
    <cellStyle name="Followed Hyperlink 2" xfId="57591" hidden="1"/>
    <cellStyle name="Followed Hyperlink 2" xfId="57592" hidden="1"/>
    <cellStyle name="Followed Hyperlink 2" xfId="57593" hidden="1"/>
    <cellStyle name="Followed Hyperlink 2" xfId="57594" hidden="1"/>
    <cellStyle name="Followed Hyperlink 2" xfId="57595" hidden="1"/>
    <cellStyle name="Followed Hyperlink 2" xfId="57596" hidden="1"/>
    <cellStyle name="Followed Hyperlink 2" xfId="57597" hidden="1"/>
    <cellStyle name="Followed Hyperlink 2" xfId="57598" hidden="1"/>
    <cellStyle name="Followed Hyperlink 2" xfId="57599" hidden="1"/>
    <cellStyle name="Followed Hyperlink 2" xfId="57600" hidden="1"/>
    <cellStyle name="Followed Hyperlink 2" xfId="57601" hidden="1"/>
    <cellStyle name="Followed Hyperlink 2" xfId="57602" hidden="1"/>
    <cellStyle name="Followed Hyperlink 2" xfId="57603" hidden="1"/>
    <cellStyle name="Followed Hyperlink 2" xfId="57604" hidden="1"/>
    <cellStyle name="Followed Hyperlink 2" xfId="57605" hidden="1"/>
    <cellStyle name="Followed Hyperlink 2" xfId="57606" hidden="1"/>
    <cellStyle name="Followed Hyperlink 2" xfId="57607" hidden="1"/>
    <cellStyle name="Followed Hyperlink 2" xfId="57608" hidden="1"/>
    <cellStyle name="Followed Hyperlink 2" xfId="57609" hidden="1"/>
    <cellStyle name="Followed Hyperlink 2" xfId="57610" hidden="1"/>
    <cellStyle name="Followed Hyperlink 2" xfId="57611" hidden="1"/>
    <cellStyle name="Followed Hyperlink 2" xfId="57612" hidden="1"/>
    <cellStyle name="Followed Hyperlink 2" xfId="57613" hidden="1"/>
    <cellStyle name="Followed Hyperlink 2" xfId="57614" hidden="1"/>
    <cellStyle name="Followed Hyperlink 2" xfId="57615" hidden="1"/>
    <cellStyle name="Followed Hyperlink 2" xfId="57616" hidden="1"/>
    <cellStyle name="Followed Hyperlink 2" xfId="57617" hidden="1"/>
    <cellStyle name="Followed Hyperlink 2" xfId="57618" hidden="1"/>
    <cellStyle name="Followed Hyperlink 2" xfId="57619" hidden="1"/>
    <cellStyle name="Followed Hyperlink 2" xfId="57620" hidden="1"/>
    <cellStyle name="Followed Hyperlink 2" xfId="57621" hidden="1"/>
    <cellStyle name="Followed Hyperlink 2" xfId="57622" hidden="1"/>
    <cellStyle name="Followed Hyperlink 2" xfId="58276" hidden="1"/>
    <cellStyle name="Followed Hyperlink 2" xfId="58275" hidden="1"/>
    <cellStyle name="Followed Hyperlink 2" xfId="58274" hidden="1"/>
    <cellStyle name="Followed Hyperlink 2" xfId="58273" hidden="1"/>
    <cellStyle name="Followed Hyperlink 2" xfId="58277" hidden="1"/>
    <cellStyle name="Followed Hyperlink 2" xfId="58282" hidden="1"/>
    <cellStyle name="Followed Hyperlink 2" xfId="58281" hidden="1"/>
    <cellStyle name="Followed Hyperlink 2" xfId="58279" hidden="1"/>
    <cellStyle name="Followed Hyperlink 2" xfId="58278" hidden="1"/>
    <cellStyle name="Followed Hyperlink 2" xfId="58301" hidden="1"/>
    <cellStyle name="Followed Hyperlink 2" xfId="58297" hidden="1"/>
    <cellStyle name="Followed Hyperlink 2" xfId="58293" hidden="1"/>
    <cellStyle name="Followed Hyperlink 2" xfId="58289" hidden="1"/>
    <cellStyle name="Followed Hyperlink 2" xfId="58285" hidden="1"/>
    <cellStyle name="Followed Hyperlink 2" xfId="58199" hidden="1"/>
    <cellStyle name="Followed Hyperlink 2" xfId="58304" hidden="1"/>
    <cellStyle name="Followed Hyperlink 2" xfId="58300" hidden="1"/>
    <cellStyle name="Followed Hyperlink 2" xfId="58296" hidden="1"/>
    <cellStyle name="Followed Hyperlink 2" xfId="58292" hidden="1"/>
    <cellStyle name="Followed Hyperlink 2" xfId="58288" hidden="1"/>
    <cellStyle name="Followed Hyperlink 2" xfId="58284" hidden="1"/>
    <cellStyle name="Followed Hyperlink 2" xfId="58303" hidden="1"/>
    <cellStyle name="Followed Hyperlink 2" xfId="58299" hidden="1"/>
    <cellStyle name="Followed Hyperlink 2" xfId="58295" hidden="1"/>
    <cellStyle name="Followed Hyperlink 2" xfId="58291" hidden="1"/>
    <cellStyle name="Followed Hyperlink 2" xfId="58287" hidden="1"/>
    <cellStyle name="Followed Hyperlink 2" xfId="58302" hidden="1"/>
    <cellStyle name="Followed Hyperlink 2" xfId="58298" hidden="1"/>
    <cellStyle name="Followed Hyperlink 2" xfId="58294" hidden="1"/>
    <cellStyle name="Followed Hyperlink 2" xfId="58290" hidden="1"/>
    <cellStyle name="Followed Hyperlink 2" xfId="58286" hidden="1"/>
    <cellStyle name="Followed Hyperlink 2" xfId="58283" hidden="1"/>
    <cellStyle name="Followed Hyperlink 2" xfId="58305" hidden="1"/>
    <cellStyle name="Followed Hyperlink 2" xfId="58306" hidden="1"/>
    <cellStyle name="Followed Hyperlink 2" xfId="58307" hidden="1"/>
    <cellStyle name="Followed Hyperlink 2" xfId="58308" hidden="1"/>
    <cellStyle name="Followed Hyperlink 2" xfId="58309" hidden="1"/>
    <cellStyle name="Followed Hyperlink 2" xfId="58310" hidden="1"/>
    <cellStyle name="Followed Hyperlink 2" xfId="58311" hidden="1"/>
    <cellStyle name="Followed Hyperlink 2" xfId="58312" hidden="1"/>
    <cellStyle name="Followed Hyperlink 2" xfId="58313" hidden="1"/>
    <cellStyle name="Followed Hyperlink 2" xfId="58314" hidden="1"/>
    <cellStyle name="Followed Hyperlink 2" xfId="58315" hidden="1"/>
    <cellStyle name="Followed Hyperlink 2" xfId="58316" hidden="1"/>
    <cellStyle name="Followed Hyperlink 2" xfId="58317" hidden="1"/>
    <cellStyle name="Followed Hyperlink 2" xfId="58318" hidden="1"/>
    <cellStyle name="Followed Hyperlink 2" xfId="58319" hidden="1"/>
    <cellStyle name="Followed Hyperlink 2" xfId="58320" hidden="1"/>
    <cellStyle name="Followed Hyperlink 2" xfId="58321" hidden="1"/>
    <cellStyle name="Followed Hyperlink 2" xfId="58322" hidden="1"/>
    <cellStyle name="Followed Hyperlink 2" xfId="58323" hidden="1"/>
    <cellStyle name="Followed Hyperlink 2" xfId="58324" hidden="1"/>
    <cellStyle name="Followed Hyperlink 2" xfId="58325" hidden="1"/>
    <cellStyle name="Followed Hyperlink 2" xfId="58326" hidden="1"/>
    <cellStyle name="Followed Hyperlink 2" xfId="58327" hidden="1"/>
    <cellStyle name="Followed Hyperlink 2" xfId="58328" hidden="1"/>
    <cellStyle name="Followed Hyperlink 2" xfId="58329" hidden="1"/>
    <cellStyle name="Followed Hyperlink 2" xfId="58330" hidden="1"/>
    <cellStyle name="Followed Hyperlink 2" xfId="58332" hidden="1"/>
    <cellStyle name="Followed Hyperlink 2" xfId="58333" hidden="1"/>
    <cellStyle name="Followed Hyperlink 2" xfId="58334" hidden="1"/>
    <cellStyle name="Followed Hyperlink 2" xfId="58335" hidden="1"/>
    <cellStyle name="Followed Hyperlink 2" xfId="58336" hidden="1"/>
    <cellStyle name="Followed Hyperlink 2" xfId="58337" hidden="1"/>
    <cellStyle name="Followed Hyperlink 2" xfId="58338" hidden="1"/>
    <cellStyle name="Followed Hyperlink 2" xfId="58339" hidden="1"/>
    <cellStyle name="Followed Hyperlink 2" xfId="58340" hidden="1"/>
    <cellStyle name="Followed Hyperlink 2" xfId="58341" hidden="1"/>
    <cellStyle name="Followed Hyperlink 2" xfId="58342" hidden="1"/>
    <cellStyle name="Followed Hyperlink 2" xfId="58343" hidden="1"/>
    <cellStyle name="Followed Hyperlink 2" xfId="58344" hidden="1"/>
    <cellStyle name="Followed Hyperlink 2" xfId="58345" hidden="1"/>
    <cellStyle name="Followed Hyperlink 2" xfId="58380" hidden="1"/>
    <cellStyle name="Followed Hyperlink 2" xfId="58381" hidden="1"/>
    <cellStyle name="Followed Hyperlink 2" xfId="58382" hidden="1"/>
    <cellStyle name="Followed Hyperlink 2" xfId="58383" hidden="1"/>
    <cellStyle name="Followed Hyperlink 2" xfId="58379" hidden="1"/>
    <cellStyle name="Followed Hyperlink 2" xfId="58280" hidden="1"/>
    <cellStyle name="Followed Hyperlink 2" xfId="58354" hidden="1"/>
    <cellStyle name="Followed Hyperlink 2" xfId="58352" hidden="1"/>
    <cellStyle name="Followed Hyperlink 2" xfId="58331" hidden="1"/>
    <cellStyle name="Followed Hyperlink 2" xfId="58349" hidden="1"/>
    <cellStyle name="Followed Hyperlink 2" xfId="58348" hidden="1"/>
    <cellStyle name="Followed Hyperlink 2" xfId="58347" hidden="1"/>
    <cellStyle name="Followed Hyperlink 2" xfId="58346" hidden="1"/>
    <cellStyle name="Followed Hyperlink 2" xfId="58350" hidden="1"/>
    <cellStyle name="Followed Hyperlink 2" xfId="58356" hidden="1"/>
    <cellStyle name="Followed Hyperlink 2" xfId="58355" hidden="1"/>
    <cellStyle name="Followed Hyperlink 2" xfId="58353" hidden="1"/>
    <cellStyle name="Followed Hyperlink 2" xfId="58351" hidden="1"/>
    <cellStyle name="Followed Hyperlink 2" xfId="58375" hidden="1"/>
    <cellStyle name="Followed Hyperlink 2" xfId="58371" hidden="1"/>
    <cellStyle name="Followed Hyperlink 2" xfId="58367" hidden="1"/>
    <cellStyle name="Followed Hyperlink 2" xfId="58363" hidden="1"/>
    <cellStyle name="Followed Hyperlink 2" xfId="58359" hidden="1"/>
    <cellStyle name="Followed Hyperlink 2" xfId="58200" hidden="1"/>
    <cellStyle name="Followed Hyperlink 2" xfId="58378" hidden="1"/>
    <cellStyle name="Followed Hyperlink 2" xfId="58374" hidden="1"/>
    <cellStyle name="Followed Hyperlink 2" xfId="58370" hidden="1"/>
    <cellStyle name="Followed Hyperlink 2" xfId="58366" hidden="1"/>
    <cellStyle name="Followed Hyperlink 2" xfId="58362" hidden="1"/>
    <cellStyle name="Followed Hyperlink 2" xfId="58358" hidden="1"/>
    <cellStyle name="Followed Hyperlink 2" xfId="58377" hidden="1"/>
    <cellStyle name="Followed Hyperlink 2" xfId="58373" hidden="1"/>
    <cellStyle name="Followed Hyperlink 2" xfId="58369" hidden="1"/>
    <cellStyle name="Followed Hyperlink 2" xfId="58365" hidden="1"/>
    <cellStyle name="Followed Hyperlink 2" xfId="58361" hidden="1"/>
    <cellStyle name="Followed Hyperlink 2" xfId="58376" hidden="1"/>
    <cellStyle name="Followed Hyperlink 2" xfId="58372" hidden="1"/>
    <cellStyle name="Followed Hyperlink 2" xfId="58368" hidden="1"/>
    <cellStyle name="Followed Hyperlink 2" xfId="58364" hidden="1"/>
    <cellStyle name="Followed Hyperlink 2" xfId="58360" hidden="1"/>
    <cellStyle name="Followed Hyperlink 2" xfId="58357" hidden="1"/>
    <cellStyle name="Followed Hyperlink 2" xfId="58384" hidden="1"/>
    <cellStyle name="Followed Hyperlink 2" xfId="58385" hidden="1"/>
    <cellStyle name="Followed Hyperlink 2" xfId="58386" hidden="1"/>
    <cellStyle name="Followed Hyperlink 2" xfId="58387" hidden="1"/>
    <cellStyle name="Followed Hyperlink 2" xfId="58388" hidden="1"/>
    <cellStyle name="Followed Hyperlink 2" xfId="58389" hidden="1"/>
    <cellStyle name="Followed Hyperlink 2" xfId="58390" hidden="1"/>
    <cellStyle name="Followed Hyperlink 2" xfId="58391" hidden="1"/>
    <cellStyle name="Followed Hyperlink 2" xfId="58392" hidden="1"/>
    <cellStyle name="Followed Hyperlink 2" xfId="58393" hidden="1"/>
    <cellStyle name="Followed Hyperlink 2" xfId="58394" hidden="1"/>
    <cellStyle name="Followed Hyperlink 2" xfId="58395" hidden="1"/>
    <cellStyle name="Followed Hyperlink 2" xfId="58396" hidden="1"/>
    <cellStyle name="Followed Hyperlink 2" xfId="58397" hidden="1"/>
    <cellStyle name="Followed Hyperlink 2" xfId="58398" hidden="1"/>
    <cellStyle name="Followed Hyperlink 2" xfId="58399" hidden="1"/>
    <cellStyle name="Followed Hyperlink 2" xfId="58400" hidden="1"/>
    <cellStyle name="Followed Hyperlink 2" xfId="58401" hidden="1"/>
    <cellStyle name="Followed Hyperlink 2" xfId="58402" hidden="1"/>
    <cellStyle name="Followed Hyperlink 2" xfId="58403" hidden="1"/>
    <cellStyle name="Followed Hyperlink 2" xfId="58404" hidden="1"/>
    <cellStyle name="Followed Hyperlink 2" xfId="58405" hidden="1"/>
    <cellStyle name="Followed Hyperlink 2" xfId="58406" hidden="1"/>
    <cellStyle name="Followed Hyperlink 2" xfId="58407" hidden="1"/>
    <cellStyle name="Followed Hyperlink 2" xfId="58408" hidden="1"/>
    <cellStyle name="Followed Hyperlink 2" xfId="58409" hidden="1"/>
    <cellStyle name="Followed Hyperlink 2" xfId="58410" hidden="1"/>
    <cellStyle name="Followed Hyperlink 2" xfId="58411" hidden="1"/>
    <cellStyle name="Followed Hyperlink 2" xfId="58412" hidden="1"/>
    <cellStyle name="Followed Hyperlink 2" xfId="58413" hidden="1"/>
    <cellStyle name="Followed Hyperlink 2" xfId="58414" hidden="1"/>
    <cellStyle name="Followed Hyperlink 2" xfId="58415" hidden="1"/>
    <cellStyle name="Followed Hyperlink 2" xfId="58416" hidden="1"/>
    <cellStyle name="Followed Hyperlink 2" xfId="58417" hidden="1"/>
    <cellStyle name="Followed Hyperlink 2" xfId="58418" hidden="1"/>
    <cellStyle name="Followed Hyperlink 2" xfId="58419" hidden="1"/>
    <cellStyle name="Followed Hyperlink 2" xfId="58420" hidden="1"/>
    <cellStyle name="Followed Hyperlink 2" xfId="58421" hidden="1"/>
    <cellStyle name="Followed Hyperlink 2" xfId="58422" hidden="1"/>
    <cellStyle name="Followed Hyperlink 2" xfId="58423" hidden="1"/>
    <cellStyle name="Followed Hyperlink 2" xfId="58424" hidden="1"/>
    <cellStyle name="Followed Hyperlink 2" xfId="58425" hidden="1"/>
    <cellStyle name="Followed Hyperlink 2" xfId="58426" hidden="1"/>
    <cellStyle name="Followed Hyperlink 2" xfId="58427" hidden="1"/>
    <cellStyle name="Followed Hyperlink 2" xfId="58428" hidden="1"/>
    <cellStyle name="Followed Hyperlink 2" xfId="59082" hidden="1"/>
    <cellStyle name="Followed Hyperlink 2" xfId="59081" hidden="1"/>
    <cellStyle name="Followed Hyperlink 2" xfId="59080" hidden="1"/>
    <cellStyle name="Followed Hyperlink 2" xfId="59079" hidden="1"/>
    <cellStyle name="Followed Hyperlink 2" xfId="59083" hidden="1"/>
    <cellStyle name="Followed Hyperlink 2" xfId="59088" hidden="1"/>
    <cellStyle name="Followed Hyperlink 2" xfId="59087" hidden="1"/>
    <cellStyle name="Followed Hyperlink 2" xfId="59085" hidden="1"/>
    <cellStyle name="Followed Hyperlink 2" xfId="59084" hidden="1"/>
    <cellStyle name="Followed Hyperlink 2" xfId="59107" hidden="1"/>
    <cellStyle name="Followed Hyperlink 2" xfId="59103" hidden="1"/>
    <cellStyle name="Followed Hyperlink 2" xfId="59099" hidden="1"/>
    <cellStyle name="Followed Hyperlink 2" xfId="59095" hidden="1"/>
    <cellStyle name="Followed Hyperlink 2" xfId="59091" hidden="1"/>
    <cellStyle name="Followed Hyperlink 2" xfId="59005" hidden="1"/>
    <cellStyle name="Followed Hyperlink 2" xfId="59110" hidden="1"/>
    <cellStyle name="Followed Hyperlink 2" xfId="59106" hidden="1"/>
    <cellStyle name="Followed Hyperlink 2" xfId="59102" hidden="1"/>
    <cellStyle name="Followed Hyperlink 2" xfId="59098" hidden="1"/>
    <cellStyle name="Followed Hyperlink 2" xfId="59094" hidden="1"/>
    <cellStyle name="Followed Hyperlink 2" xfId="59090" hidden="1"/>
    <cellStyle name="Followed Hyperlink 2" xfId="59109" hidden="1"/>
    <cellStyle name="Followed Hyperlink 2" xfId="59105" hidden="1"/>
    <cellStyle name="Followed Hyperlink 2" xfId="59101" hidden="1"/>
    <cellStyle name="Followed Hyperlink 2" xfId="59097" hidden="1"/>
    <cellStyle name="Followed Hyperlink 2" xfId="59093" hidden="1"/>
    <cellStyle name="Followed Hyperlink 2" xfId="59108" hidden="1"/>
    <cellStyle name="Followed Hyperlink 2" xfId="59104" hidden="1"/>
    <cellStyle name="Followed Hyperlink 2" xfId="59100" hidden="1"/>
    <cellStyle name="Followed Hyperlink 2" xfId="59096" hidden="1"/>
    <cellStyle name="Followed Hyperlink 2" xfId="59092" hidden="1"/>
    <cellStyle name="Followed Hyperlink 2" xfId="59089" hidden="1"/>
    <cellStyle name="Followed Hyperlink 2" xfId="59111" hidden="1"/>
    <cellStyle name="Followed Hyperlink 2" xfId="59112" hidden="1"/>
    <cellStyle name="Followed Hyperlink 2" xfId="59113" hidden="1"/>
    <cellStyle name="Followed Hyperlink 2" xfId="59114" hidden="1"/>
    <cellStyle name="Followed Hyperlink 2" xfId="59115" hidden="1"/>
    <cellStyle name="Followed Hyperlink 2" xfId="59116" hidden="1"/>
    <cellStyle name="Followed Hyperlink 2" xfId="59117" hidden="1"/>
    <cellStyle name="Followed Hyperlink 2" xfId="59118" hidden="1"/>
    <cellStyle name="Followed Hyperlink 2" xfId="59119" hidden="1"/>
    <cellStyle name="Followed Hyperlink 2" xfId="59120" hidden="1"/>
    <cellStyle name="Followed Hyperlink 2" xfId="59121" hidden="1"/>
    <cellStyle name="Followed Hyperlink 2" xfId="59122" hidden="1"/>
    <cellStyle name="Followed Hyperlink 2" xfId="59123" hidden="1"/>
    <cellStyle name="Followed Hyperlink 2" xfId="59124" hidden="1"/>
    <cellStyle name="Followed Hyperlink 2" xfId="59125" hidden="1"/>
    <cellStyle name="Followed Hyperlink 2" xfId="59126" hidden="1"/>
    <cellStyle name="Followed Hyperlink 2" xfId="59127" hidden="1"/>
    <cellStyle name="Followed Hyperlink 2" xfId="59128" hidden="1"/>
    <cellStyle name="Followed Hyperlink 2" xfId="59129" hidden="1"/>
    <cellStyle name="Followed Hyperlink 2" xfId="59130" hidden="1"/>
    <cellStyle name="Followed Hyperlink 2" xfId="59131" hidden="1"/>
    <cellStyle name="Followed Hyperlink 2" xfId="59132" hidden="1"/>
    <cellStyle name="Followed Hyperlink 2" xfId="59133" hidden="1"/>
    <cellStyle name="Followed Hyperlink 2" xfId="59134" hidden="1"/>
    <cellStyle name="Followed Hyperlink 2" xfId="59135" hidden="1"/>
    <cellStyle name="Followed Hyperlink 2" xfId="59136" hidden="1"/>
    <cellStyle name="Followed Hyperlink 2" xfId="59138" hidden="1"/>
    <cellStyle name="Followed Hyperlink 2" xfId="59139" hidden="1"/>
    <cellStyle name="Followed Hyperlink 2" xfId="59140" hidden="1"/>
    <cellStyle name="Followed Hyperlink 2" xfId="59141" hidden="1"/>
    <cellStyle name="Followed Hyperlink 2" xfId="59142" hidden="1"/>
    <cellStyle name="Followed Hyperlink 2" xfId="59143" hidden="1"/>
    <cellStyle name="Followed Hyperlink 2" xfId="59144" hidden="1"/>
    <cellStyle name="Followed Hyperlink 2" xfId="59145" hidden="1"/>
    <cellStyle name="Followed Hyperlink 2" xfId="59146" hidden="1"/>
    <cellStyle name="Followed Hyperlink 2" xfId="59147" hidden="1"/>
    <cellStyle name="Followed Hyperlink 2" xfId="59148" hidden="1"/>
    <cellStyle name="Followed Hyperlink 2" xfId="59149" hidden="1"/>
    <cellStyle name="Followed Hyperlink 2" xfId="59150" hidden="1"/>
    <cellStyle name="Followed Hyperlink 2" xfId="59151" hidden="1"/>
    <cellStyle name="Followed Hyperlink 2" xfId="59186" hidden="1"/>
    <cellStyle name="Followed Hyperlink 2" xfId="59187" hidden="1"/>
    <cellStyle name="Followed Hyperlink 2" xfId="59188" hidden="1"/>
    <cellStyle name="Followed Hyperlink 2" xfId="59189" hidden="1"/>
    <cellStyle name="Followed Hyperlink 2" xfId="59185" hidden="1"/>
    <cellStyle name="Followed Hyperlink 2" xfId="59086" hidden="1"/>
    <cellStyle name="Followed Hyperlink 2" xfId="59160" hidden="1"/>
    <cellStyle name="Followed Hyperlink 2" xfId="59158" hidden="1"/>
    <cellStyle name="Followed Hyperlink 2" xfId="59137" hidden="1"/>
    <cellStyle name="Followed Hyperlink 2" xfId="59155" hidden="1"/>
    <cellStyle name="Followed Hyperlink 2" xfId="59154" hidden="1"/>
    <cellStyle name="Followed Hyperlink 2" xfId="59153" hidden="1"/>
    <cellStyle name="Followed Hyperlink 2" xfId="59152" hidden="1"/>
    <cellStyle name="Followed Hyperlink 2" xfId="59156" hidden="1"/>
    <cellStyle name="Followed Hyperlink 2" xfId="59162" hidden="1"/>
    <cellStyle name="Followed Hyperlink 2" xfId="59161" hidden="1"/>
    <cellStyle name="Followed Hyperlink 2" xfId="59159" hidden="1"/>
    <cellStyle name="Followed Hyperlink 2" xfId="59157" hidden="1"/>
    <cellStyle name="Followed Hyperlink 2" xfId="59181" hidden="1"/>
    <cellStyle name="Followed Hyperlink 2" xfId="59177" hidden="1"/>
    <cellStyle name="Followed Hyperlink 2" xfId="59173" hidden="1"/>
    <cellStyle name="Followed Hyperlink 2" xfId="59169" hidden="1"/>
    <cellStyle name="Followed Hyperlink 2" xfId="59165" hidden="1"/>
    <cellStyle name="Followed Hyperlink 2" xfId="59006" hidden="1"/>
    <cellStyle name="Followed Hyperlink 2" xfId="59184" hidden="1"/>
    <cellStyle name="Followed Hyperlink 2" xfId="59180" hidden="1"/>
    <cellStyle name="Followed Hyperlink 2" xfId="59176" hidden="1"/>
    <cellStyle name="Followed Hyperlink 2" xfId="59172" hidden="1"/>
    <cellStyle name="Followed Hyperlink 2" xfId="59168" hidden="1"/>
    <cellStyle name="Followed Hyperlink 2" xfId="59164" hidden="1"/>
    <cellStyle name="Followed Hyperlink 2" xfId="59183" hidden="1"/>
    <cellStyle name="Followed Hyperlink 2" xfId="59179" hidden="1"/>
    <cellStyle name="Followed Hyperlink 2" xfId="59175" hidden="1"/>
    <cellStyle name="Followed Hyperlink 2" xfId="59171" hidden="1"/>
    <cellStyle name="Followed Hyperlink 2" xfId="59167" hidden="1"/>
    <cellStyle name="Followed Hyperlink 2" xfId="59182" hidden="1"/>
    <cellStyle name="Followed Hyperlink 2" xfId="59178" hidden="1"/>
    <cellStyle name="Followed Hyperlink 2" xfId="59174" hidden="1"/>
    <cellStyle name="Followed Hyperlink 2" xfId="59170" hidden="1"/>
    <cellStyle name="Followed Hyperlink 2" xfId="59166" hidden="1"/>
    <cellStyle name="Followed Hyperlink 2" xfId="59163" hidden="1"/>
    <cellStyle name="Followed Hyperlink 2" xfId="59190" hidden="1"/>
    <cellStyle name="Followed Hyperlink 2" xfId="59191" hidden="1"/>
    <cellStyle name="Followed Hyperlink 2" xfId="59192" hidden="1"/>
    <cellStyle name="Followed Hyperlink 2" xfId="59193" hidden="1"/>
    <cellStyle name="Followed Hyperlink 2" xfId="59194" hidden="1"/>
    <cellStyle name="Followed Hyperlink 2" xfId="59195" hidden="1"/>
    <cellStyle name="Followed Hyperlink 2" xfId="59196" hidden="1"/>
    <cellStyle name="Followed Hyperlink 2" xfId="59197" hidden="1"/>
    <cellStyle name="Followed Hyperlink 2" xfId="59198" hidden="1"/>
    <cellStyle name="Followed Hyperlink 2" xfId="59199" hidden="1"/>
    <cellStyle name="Followed Hyperlink 2" xfId="59200" hidden="1"/>
    <cellStyle name="Followed Hyperlink 2" xfId="59201" hidden="1"/>
    <cellStyle name="Followed Hyperlink 2" xfId="59202" hidden="1"/>
    <cellStyle name="Followed Hyperlink 2" xfId="59203" hidden="1"/>
    <cellStyle name="Followed Hyperlink 2" xfId="59204" hidden="1"/>
    <cellStyle name="Followed Hyperlink 2" xfId="59205" hidden="1"/>
    <cellStyle name="Followed Hyperlink 2" xfId="59206" hidden="1"/>
    <cellStyle name="Followed Hyperlink 2" xfId="59207" hidden="1"/>
    <cellStyle name="Followed Hyperlink 2" xfId="59208" hidden="1"/>
    <cellStyle name="Followed Hyperlink 2" xfId="59209" hidden="1"/>
    <cellStyle name="Followed Hyperlink 2" xfId="59210" hidden="1"/>
    <cellStyle name="Followed Hyperlink 2" xfId="59211" hidden="1"/>
    <cellStyle name="Followed Hyperlink 2" xfId="59212" hidden="1"/>
    <cellStyle name="Followed Hyperlink 2" xfId="59213" hidden="1"/>
    <cellStyle name="Followed Hyperlink 2" xfId="59214" hidden="1"/>
    <cellStyle name="Followed Hyperlink 2" xfId="59215" hidden="1"/>
    <cellStyle name="Followed Hyperlink 2" xfId="59216" hidden="1"/>
    <cellStyle name="Followed Hyperlink 2" xfId="59217" hidden="1"/>
    <cellStyle name="Followed Hyperlink 2" xfId="59218" hidden="1"/>
    <cellStyle name="Followed Hyperlink 2" xfId="59219" hidden="1"/>
    <cellStyle name="Followed Hyperlink 2" xfId="59220" hidden="1"/>
    <cellStyle name="Followed Hyperlink 2" xfId="59221" hidden="1"/>
    <cellStyle name="Followed Hyperlink 2" xfId="59222" hidden="1"/>
    <cellStyle name="Followed Hyperlink 2" xfId="59223" hidden="1"/>
    <cellStyle name="Followed Hyperlink 2" xfId="59224" hidden="1"/>
    <cellStyle name="Followed Hyperlink 2" xfId="59225" hidden="1"/>
    <cellStyle name="Followed Hyperlink 2" xfId="59226" hidden="1"/>
    <cellStyle name="Followed Hyperlink 2" xfId="59227" hidden="1"/>
    <cellStyle name="Followed Hyperlink 2" xfId="59228" hidden="1"/>
    <cellStyle name="Followed Hyperlink 2" xfId="59229" hidden="1"/>
    <cellStyle name="Followed Hyperlink 2" xfId="59230" hidden="1"/>
    <cellStyle name="Followed Hyperlink 2" xfId="59231" hidden="1"/>
    <cellStyle name="Followed Hyperlink 2" xfId="59232" hidden="1"/>
    <cellStyle name="Followed Hyperlink 2" xfId="59233" hidden="1"/>
    <cellStyle name="Followed Hyperlink 2" xfId="59234" hidden="1"/>
    <cellStyle name="Followed Hyperlink 2" xfId="59237" hidden="1"/>
    <cellStyle name="Followed Hyperlink 2" xfId="59240" hidden="1"/>
    <cellStyle name="Followed Hyperlink 2" xfId="59242" hidden="1"/>
    <cellStyle name="Followed Hyperlink 2" xfId="59246" hidden="1"/>
    <cellStyle name="Followed Hyperlink 2" xfId="59248" hidden="1"/>
    <cellStyle name="Followed Hyperlink 2" xfId="59250" hidden="1"/>
    <cellStyle name="Followed Hyperlink 2" xfId="59252" hidden="1"/>
    <cellStyle name="Followed Hyperlink 2" xfId="59254" hidden="1"/>
    <cellStyle name="Followed Hyperlink 2" xfId="59256" hidden="1"/>
    <cellStyle name="Followed Hyperlink 2" xfId="59243" hidden="1"/>
    <cellStyle name="Followed Hyperlink 2" xfId="59244" hidden="1"/>
    <cellStyle name="Followed Hyperlink 2" xfId="59258" hidden="1"/>
    <cellStyle name="Good" xfId="11" builtinId="26" customBuiltin="1"/>
    <cellStyle name="Good 2" xfId="50"/>
    <cellStyle name="Good 2 2" xfId="992"/>
    <cellStyle name="Good 2 2 2" xfId="14947"/>
    <cellStyle name="Good 2 2 2 2" xfId="15844"/>
    <cellStyle name="Good 2 3" xfId="6330"/>
    <cellStyle name="Good 2 4" xfId="14932"/>
    <cellStyle name="Good 3" xfId="1007"/>
    <cellStyle name="Good 4" xfId="66"/>
    <cellStyle name="Good 5" xfId="6347"/>
    <cellStyle name="Good 6" xfId="14898"/>
    <cellStyle name="Heading 1" xfId="1" builtinId="16" customBuiltin="1"/>
    <cellStyle name="Heading 1 2" xfId="46"/>
    <cellStyle name="Heading 1 2 2" xfId="1001"/>
    <cellStyle name="Heading 1 2 2 2" xfId="14943"/>
    <cellStyle name="Heading 1 2 2 2 2" xfId="15851"/>
    <cellStyle name="Heading 1 2 3" xfId="6338"/>
    <cellStyle name="Heading 1 2 4" xfId="14923"/>
    <cellStyle name="Heading 1 3" xfId="1014"/>
    <cellStyle name="Heading 1 4" xfId="82"/>
    <cellStyle name="Heading 1 5" xfId="5418"/>
    <cellStyle name="Heading 1 6" xfId="14894"/>
    <cellStyle name="Heading 2" xfId="20" builtinId="17" customBuiltin="1"/>
    <cellStyle name="Heading 2 2" xfId="47"/>
    <cellStyle name="Heading 2 2 2" xfId="1012"/>
    <cellStyle name="Heading 2 2 2 2" xfId="14944"/>
    <cellStyle name="Heading 2 2 2 2 2" xfId="15852"/>
    <cellStyle name="Heading 2 2 3" xfId="6346"/>
    <cellStyle name="Heading 2 2 4" xfId="14941"/>
    <cellStyle name="Heading 2 3" xfId="5407"/>
    <cellStyle name="Heading 2 4" xfId="78"/>
    <cellStyle name="Heading 2 5" xfId="5415"/>
    <cellStyle name="Heading 2 6" xfId="14895"/>
    <cellStyle name="Heading 3" xfId="17" builtinId="18" customBuiltin="1"/>
    <cellStyle name="Heading 3 2" xfId="48"/>
    <cellStyle name="Heading 3 2 2" xfId="999"/>
    <cellStyle name="Heading 3 2 2 2" xfId="14945"/>
    <cellStyle name="Heading 3 2 2 2 2" xfId="15849"/>
    <cellStyle name="Heading 3 2 3" xfId="6336"/>
    <cellStyle name="Heading 3 2 4" xfId="14938"/>
    <cellStyle name="Heading 3 3" xfId="5404"/>
    <cellStyle name="Heading 3 4" xfId="74"/>
    <cellStyle name="Heading 3 5" xfId="5412"/>
    <cellStyle name="Heading 3 6" xfId="14896"/>
    <cellStyle name="Heading 4" xfId="14" builtinId="19" customBuiltin="1"/>
    <cellStyle name="Heading 4 2" xfId="49"/>
    <cellStyle name="Heading 4 2 2" xfId="989"/>
    <cellStyle name="Heading 4 2 2 2" xfId="14946"/>
    <cellStyle name="Heading 4 2 2 2 2" xfId="15841"/>
    <cellStyle name="Heading 4 2 3" xfId="6327"/>
    <cellStyle name="Heading 4 2 4" xfId="14935"/>
    <cellStyle name="Heading 4 3" xfId="1002"/>
    <cellStyle name="Heading 4 4" xfId="70"/>
    <cellStyle name="Heading 4 5" xfId="71"/>
    <cellStyle name="Heading 4 6" xfId="14897"/>
    <cellStyle name="Hyperlink" xfId="30174" builtinId="8"/>
    <cellStyle name="Hyperlink 2" xfId="30182"/>
    <cellStyle name="Input" xfId="19" builtinId="20" customBuiltin="1"/>
    <cellStyle name="Input 2" xfId="53"/>
    <cellStyle name="Input 2 2" xfId="994"/>
    <cellStyle name="Input 2 2 2" xfId="14950"/>
    <cellStyle name="Input 2 2 2 2" xfId="15846"/>
    <cellStyle name="Input 2 3" xfId="6332"/>
    <cellStyle name="Input 2 4" xfId="14940"/>
    <cellStyle name="Input 3" xfId="5406"/>
    <cellStyle name="Input 4" xfId="77"/>
    <cellStyle name="Input 5" xfId="5420"/>
    <cellStyle name="Input 6" xfId="14901"/>
    <cellStyle name="Linked Cell" xfId="10" builtinId="24" customBuiltin="1"/>
    <cellStyle name="Linked Cell 2" xfId="56"/>
    <cellStyle name="Linked Cell 2 2" xfId="995"/>
    <cellStyle name="Linked Cell 2 2 2" xfId="14953"/>
    <cellStyle name="Linked Cell 2 2 2 2" xfId="15847"/>
    <cellStyle name="Linked Cell 2 3" xfId="6333"/>
    <cellStyle name="Linked Cell 2 4" xfId="14931"/>
    <cellStyle name="Linked Cell 3" xfId="1010"/>
    <cellStyle name="Linked Cell 4" xfId="65"/>
    <cellStyle name="Linked Cell 5" xfId="5411"/>
    <cellStyle name="Linked Cell 6" xfId="14904"/>
    <cellStyle name="Neutral" xfId="4" builtinId="28" customBuiltin="1"/>
    <cellStyle name="Neutral 2" xfId="52"/>
    <cellStyle name="Neutral 2 2" xfId="1130"/>
    <cellStyle name="Neutral 2 2 2" xfId="14949"/>
    <cellStyle name="Neutral 2 2 2 2" xfId="15966"/>
    <cellStyle name="Neutral 2 3" xfId="6464"/>
    <cellStyle name="Neutral 2 4" xfId="14926"/>
    <cellStyle name="Neutral 3" xfId="1006"/>
    <cellStyle name="Neutral 4" xfId="81"/>
    <cellStyle name="Neutral 5" xfId="6915"/>
    <cellStyle name="Neutral 6" xfId="14900"/>
    <cellStyle name="Normal" xfId="0" builtinId="0"/>
    <cellStyle name="Normal 10" xfId="30176"/>
    <cellStyle name="Normal 11" xfId="30177"/>
    <cellStyle name="Normal 12" xfId="30178"/>
    <cellStyle name="Normal 13" xfId="30179"/>
    <cellStyle name="Normal 14" xfId="30180"/>
    <cellStyle name="Normal 15" xfId="30181"/>
    <cellStyle name="Normal 16" xfId="59259"/>
    <cellStyle name="Normal 17" xfId="30183"/>
    <cellStyle name="Normal 18" xfId="30184"/>
    <cellStyle name="Normal 19" xfId="30185"/>
    <cellStyle name="Normal 2" xfId="21"/>
    <cellStyle name="Normal 2 10" xfId="1009"/>
    <cellStyle name="Normal 2 11" xfId="5408"/>
    <cellStyle name="Normal 2 12" xfId="5424"/>
    <cellStyle name="Normal 2 12 10" xfId="29656"/>
    <cellStyle name="Normal 2 12 11" xfId="30075"/>
    <cellStyle name="Normal 2 12 12" xfId="30069"/>
    <cellStyle name="Normal 2 12 13" xfId="29601"/>
    <cellStyle name="Normal 2 12 2" xfId="29732"/>
    <cellStyle name="Normal 2 12 3" xfId="29660"/>
    <cellStyle name="Normal 2 12 4" xfId="29621"/>
    <cellStyle name="Normal 2 12 5" xfId="29583"/>
    <cellStyle name="Normal 2 12 6" xfId="29536"/>
    <cellStyle name="Normal 2 12 7" xfId="29713"/>
    <cellStyle name="Normal 2 12 8" xfId="29673"/>
    <cellStyle name="Normal 2 12 9" xfId="29523"/>
    <cellStyle name="Normal 2 13" xfId="10750"/>
    <cellStyle name="Normal 2 2" xfId="86"/>
    <cellStyle name="Normal 2 2 10" xfId="29769"/>
    <cellStyle name="Normal 2 2 11" xfId="29813"/>
    <cellStyle name="Normal 2 2 12" xfId="29861"/>
    <cellStyle name="Normal 2 2 13" xfId="29908"/>
    <cellStyle name="Normal 2 2 14" xfId="29947"/>
    <cellStyle name="Normal 2 2 15" xfId="29985"/>
    <cellStyle name="Normal 2 2 16" xfId="30027"/>
    <cellStyle name="Normal 2 2 17" xfId="30064"/>
    <cellStyle name="Normal 2 2 18" xfId="29521"/>
    <cellStyle name="Normal 2 2 19" xfId="30115"/>
    <cellStyle name="Normal 2 2 2" xfId="267"/>
    <cellStyle name="Normal 2 2 2 2" xfId="402"/>
    <cellStyle name="Normal 2 2 2 2 10" xfId="29625"/>
    <cellStyle name="Normal 2 2 2 2 11" xfId="29551"/>
    <cellStyle name="Normal 2 2 2 2 12" xfId="29693"/>
    <cellStyle name="Normal 2 2 2 2 13" xfId="29766"/>
    <cellStyle name="Normal 2 2 2 2 14" xfId="29810"/>
    <cellStyle name="Normal 2 2 2 2 15" xfId="29858"/>
    <cellStyle name="Normal 2 2 2 2 16" xfId="29905"/>
    <cellStyle name="Normal 2 2 2 2 17" xfId="29604"/>
    <cellStyle name="Normal 2 2 2 2 18" xfId="29597"/>
    <cellStyle name="Normal 2 2 2 2 19" xfId="29919"/>
    <cellStyle name="Normal 2 2 2 2 2" xfId="566"/>
    <cellStyle name="Normal 2 2 2 2 2 2" xfId="1725"/>
    <cellStyle name="Normal 2 2 2 2 2 2 10" xfId="29782"/>
    <cellStyle name="Normal 2 2 2 2 2 2 11" xfId="29826"/>
    <cellStyle name="Normal 2 2 2 2 2 2 12" xfId="29875"/>
    <cellStyle name="Normal 2 2 2 2 2 2 13" xfId="29529"/>
    <cellStyle name="Normal 2 2 2 2 2 2 14" xfId="29762"/>
    <cellStyle name="Normal 2 2 2 2 2 2 15" xfId="30022"/>
    <cellStyle name="Normal 2 2 2 2 2 2 2" xfId="1889"/>
    <cellStyle name="Normal 2 2 2 2 2 2 3" xfId="7213"/>
    <cellStyle name="Normal 2 2 2 2 2 2 4" xfId="29627"/>
    <cellStyle name="Normal 2 2 2 2 2 2 5" xfId="29631"/>
    <cellStyle name="Normal 2 2 2 2 2 2 6" xfId="29547"/>
    <cellStyle name="Normal 2 2 2 2 2 2 7" xfId="29680"/>
    <cellStyle name="Normal 2 2 2 2 2 2 8" xfId="29702"/>
    <cellStyle name="Normal 2 2 2 2 2 2 9" xfId="29602"/>
    <cellStyle name="Normal 2 2 2 2 2 3" xfId="7049"/>
    <cellStyle name="Normal 2 2 2 2 2 3 10" xfId="30062"/>
    <cellStyle name="Normal 2 2 2 2 2 3 11" xfId="29723"/>
    <cellStyle name="Normal 2 2 2 2 2 3 12" xfId="30113"/>
    <cellStyle name="Normal 2 2 2 2 2 3 13" xfId="30140"/>
    <cellStyle name="Normal 2 2 2 2 2 3 2" xfId="29755"/>
    <cellStyle name="Normal 2 2 2 2 2 3 3" xfId="29765"/>
    <cellStyle name="Normal 2 2 2 2 2 3 4" xfId="29809"/>
    <cellStyle name="Normal 2 2 2 2 2 3 5" xfId="29857"/>
    <cellStyle name="Normal 2 2 2 2 2 3 6" xfId="29904"/>
    <cellStyle name="Normal 2 2 2 2 2 3 7" xfId="29945"/>
    <cellStyle name="Normal 2 2 2 2 2 3 8" xfId="29983"/>
    <cellStyle name="Normal 2 2 2 2 2 3 9" xfId="30024"/>
    <cellStyle name="Normal 2 2 2 2 3" xfId="2562"/>
    <cellStyle name="Normal 2 2 2 2 4" xfId="3398"/>
    <cellStyle name="Normal 2 2 2 2 5" xfId="4226"/>
    <cellStyle name="Normal 2 2 2 2 6" xfId="5060"/>
    <cellStyle name="Normal 2 2 2 2 7" xfId="5904"/>
    <cellStyle name="Normal 2 2 2 2 8" xfId="29565"/>
    <cellStyle name="Normal 2 2 2 2 9" xfId="29648"/>
    <cellStyle name="Normal 2 2 2 3" xfId="1275"/>
    <cellStyle name="Normal 2 2 2 3 2" xfId="2398"/>
    <cellStyle name="Normal 2 2 2 3 2 10" xfId="30040"/>
    <cellStyle name="Normal 2 2 2 3 2 11" xfId="30076"/>
    <cellStyle name="Normal 2 2 2 3 2 12" xfId="29718"/>
    <cellStyle name="Normal 2 2 2 3 2 13" xfId="30124"/>
    <cellStyle name="Normal 2 2 2 3 2 2" xfId="29646"/>
    <cellStyle name="Normal 2 2 2 3 2 3" xfId="29519"/>
    <cellStyle name="Normal 2 2 2 3 2 4" xfId="29787"/>
    <cellStyle name="Normal 2 2 2 3 2 5" xfId="29833"/>
    <cellStyle name="Normal 2 2 2 3 2 6" xfId="29882"/>
    <cellStyle name="Normal 2 2 2 3 2 7" xfId="29924"/>
    <cellStyle name="Normal 2 2 2 3 2 8" xfId="29962"/>
    <cellStyle name="Normal 2 2 2 3 2 9" xfId="30001"/>
    <cellStyle name="Normal 2 2 2 3 3" xfId="11972"/>
    <cellStyle name="Normal 2 2 2 3 3 10" xfId="30095"/>
    <cellStyle name="Normal 2 2 2 3 3 11" xfId="30119"/>
    <cellStyle name="Normal 2 2 2 3 3 12" xfId="30146"/>
    <cellStyle name="Normal 2 2 2 3 3 13" xfId="30162"/>
    <cellStyle name="Normal 2 2 2 3 3 2" xfId="29776"/>
    <cellStyle name="Normal 2 2 2 3 3 3" xfId="29819"/>
    <cellStyle name="Normal 2 2 2 3 3 4" xfId="29868"/>
    <cellStyle name="Normal 2 2 2 3 3 5" xfId="29914"/>
    <cellStyle name="Normal 2 2 2 3 3 6" xfId="29953"/>
    <cellStyle name="Normal 2 2 2 3 3 7" xfId="29990"/>
    <cellStyle name="Normal 2 2 2 3 3 8" xfId="30032"/>
    <cellStyle name="Normal 2 2 2 3 3 9" xfId="30068"/>
    <cellStyle name="Normal 2 2 2 4" xfId="3234"/>
    <cellStyle name="Normal 2 2 2 4 10" xfId="29527"/>
    <cellStyle name="Normal 2 2 2 4 11" xfId="29716"/>
    <cellStyle name="Normal 2 2 2 4 12" xfId="30097"/>
    <cellStyle name="Normal 2 2 2 4 13" xfId="29770"/>
    <cellStyle name="Normal 2 2 2 4 2" xfId="29671"/>
    <cellStyle name="Normal 2 2 2 4 3" xfId="29635"/>
    <cellStyle name="Normal 2 2 2 4 4" xfId="29535"/>
    <cellStyle name="Normal 2 2 2 4 5" xfId="29736"/>
    <cellStyle name="Normal 2 2 2 4 6" xfId="29681"/>
    <cellStyle name="Normal 2 2 2 4 7" xfId="29638"/>
    <cellStyle name="Normal 2 2 2 4 8" xfId="29558"/>
    <cellStyle name="Normal 2 2 2 4 9" xfId="29643"/>
    <cellStyle name="Normal 2 2 2 5" xfId="4062"/>
    <cellStyle name="Normal 2 2 2 5 10" xfId="30042"/>
    <cellStyle name="Normal 2 2 2 5 11" xfId="29598"/>
    <cellStyle name="Normal 2 2 2 5 12" xfId="29874"/>
    <cellStyle name="Normal 2 2 2 5 13" xfId="30125"/>
    <cellStyle name="Normal 2 2 2 5 2" xfId="29692"/>
    <cellStyle name="Normal 2 2 2 5 3" xfId="29579"/>
    <cellStyle name="Normal 2 2 2 5 4" xfId="29788"/>
    <cellStyle name="Normal 2 2 2 5 5" xfId="29834"/>
    <cellStyle name="Normal 2 2 2 5 6" xfId="29883"/>
    <cellStyle name="Normal 2 2 2 5 7" xfId="29925"/>
    <cellStyle name="Normal 2 2 2 5 8" xfId="29963"/>
    <cellStyle name="Normal 2 2 2 5 9" xfId="30002"/>
    <cellStyle name="Normal 2 2 2 6" xfId="4896"/>
    <cellStyle name="Normal 2 2 2 6 10" xfId="30008"/>
    <cellStyle name="Normal 2 2 2 6 11" xfId="29653"/>
    <cellStyle name="Normal 2 2 2 6 12" xfId="29986"/>
    <cellStyle name="Normal 2 2 2 6 13" xfId="29876"/>
    <cellStyle name="Normal 2 2 2 6 2" xfId="29714"/>
    <cellStyle name="Normal 2 2 2 6 3" xfId="29647"/>
    <cellStyle name="Normal 2 2 2 6 4" xfId="29759"/>
    <cellStyle name="Normal 2 2 2 6 5" xfId="29793"/>
    <cellStyle name="Normal 2 2 2 6 6" xfId="29841"/>
    <cellStyle name="Normal 2 2 2 6 7" xfId="29887"/>
    <cellStyle name="Normal 2 2 2 6 8" xfId="29930"/>
    <cellStyle name="Normal 2 2 2 6 9" xfId="29968"/>
    <cellStyle name="Normal 2 2 2 7" xfId="5740"/>
    <cellStyle name="Normal 2 2 2 7 10" xfId="29745"/>
    <cellStyle name="Normal 2 2 2 7 11" xfId="30000"/>
    <cellStyle name="Normal 2 2 2 7 12" xfId="29854"/>
    <cellStyle name="Normal 2 2 2 7 13" xfId="30074"/>
    <cellStyle name="Normal 2 2 2 7 2" xfId="29737"/>
    <cellStyle name="Normal 2 2 2 7 3" xfId="29657"/>
    <cellStyle name="Normal 2 2 2 7 4" xfId="29708"/>
    <cellStyle name="Normal 2 2 2 7 5" xfId="29650"/>
    <cellStyle name="Normal 2 2 2 7 6" xfId="29746"/>
    <cellStyle name="Normal 2 2 2 7 7" xfId="29640"/>
    <cellStyle name="Normal 2 2 2 7 8" xfId="29578"/>
    <cellStyle name="Normal 2 2 2 7 9" xfId="29505"/>
    <cellStyle name="Normal 2 2 20" xfId="30142"/>
    <cellStyle name="Normal 2 2 3" xfId="1110"/>
    <cellStyle name="Normal 2 2 3 10" xfId="29510"/>
    <cellStyle name="Normal 2 2 3 11" xfId="29546"/>
    <cellStyle name="Normal 2 2 3 12" xfId="29698"/>
    <cellStyle name="Normal 2 2 3 13" xfId="29701"/>
    <cellStyle name="Normal 2 2 3 14" xfId="30059"/>
    <cellStyle name="Normal 2 2 3 15" xfId="29855"/>
    <cellStyle name="Normal 2 2 3 2" xfId="1590"/>
    <cellStyle name="Normal 2 2 3 3" xfId="11186"/>
    <cellStyle name="Normal 2 2 3 4" xfId="29599"/>
    <cellStyle name="Normal 2 2 3 5" xfId="29586"/>
    <cellStyle name="Normal 2 2 3 6" xfId="29743"/>
    <cellStyle name="Normal 2 2 3 7" xfId="29522"/>
    <cellStyle name="Normal 2 2 3 8" xfId="29587"/>
    <cellStyle name="Normal 2 2 3 9" xfId="29584"/>
    <cellStyle name="Normal 2 2 4" xfId="2263"/>
    <cellStyle name="Normal 2 2 5" xfId="3099"/>
    <cellStyle name="Normal 2 2 6" xfId="3927"/>
    <cellStyle name="Normal 2 2 7" xfId="4761"/>
    <cellStyle name="Normal 2 2 8" xfId="5605"/>
    <cellStyle name="Normal 2 2 9" xfId="29559"/>
    <cellStyle name="Normal 2 3" xfId="421"/>
    <cellStyle name="Normal 2 3 2" xfId="1409"/>
    <cellStyle name="Normal 2 3 2 10" xfId="29878"/>
    <cellStyle name="Normal 2 3 2 11" xfId="29921"/>
    <cellStyle name="Normal 2 3 2 12" xfId="29959"/>
    <cellStyle name="Normal 2 3 2 13" xfId="30100"/>
    <cellStyle name="Normal 2 3 2 14" xfId="29991"/>
    <cellStyle name="Normal 2 3 2 15" xfId="29992"/>
    <cellStyle name="Normal 2 3 2 2" xfId="1744"/>
    <cellStyle name="Normal 2 3 2 3" xfId="11336"/>
    <cellStyle name="Normal 2 3 2 4" xfId="29622"/>
    <cellStyle name="Normal 2 3 2 5" xfId="29540"/>
    <cellStyle name="Normal 2 3 2 6" xfId="29754"/>
    <cellStyle name="Normal 2 3 2 7" xfId="29613"/>
    <cellStyle name="Normal 2 3 2 8" xfId="29784"/>
    <cellStyle name="Normal 2 3 2 9" xfId="29829"/>
    <cellStyle name="Normal 2 3 3" xfId="2417"/>
    <cellStyle name="Normal 2 3 4" xfId="3253"/>
    <cellStyle name="Normal 2 3 5" xfId="4081"/>
    <cellStyle name="Normal 2 3 6" xfId="4915"/>
    <cellStyle name="Normal 2 3 7" xfId="11006"/>
    <cellStyle name="Normal 2 3 7 10" xfId="30090"/>
    <cellStyle name="Normal 2 3 7 11" xfId="30114"/>
    <cellStyle name="Normal 2 3 7 12" xfId="30141"/>
    <cellStyle name="Normal 2 3 7 13" xfId="30158"/>
    <cellStyle name="Normal 2 3 7 2" xfId="29768"/>
    <cellStyle name="Normal 2 3 7 3" xfId="29812"/>
    <cellStyle name="Normal 2 3 7 4" xfId="29860"/>
    <cellStyle name="Normal 2 3 7 5" xfId="29907"/>
    <cellStyle name="Normal 2 3 7 6" xfId="29946"/>
    <cellStyle name="Normal 2 3 7 7" xfId="29984"/>
    <cellStyle name="Normal 2 3 7 8" xfId="30026"/>
    <cellStyle name="Normal 2 3 7 9" xfId="30063"/>
    <cellStyle name="Normal 2 4" xfId="781"/>
    <cellStyle name="Normal 2 5" xfId="859"/>
    <cellStyle name="Normal 2 5 2" xfId="2082"/>
    <cellStyle name="Normal 2 5 2 10" xfId="29944"/>
    <cellStyle name="Normal 2 5 2 11" xfId="29982"/>
    <cellStyle name="Normal 2 5 2 12" xfId="30023"/>
    <cellStyle name="Normal 2 5 2 13" xfId="29928"/>
    <cellStyle name="Normal 2 5 2 14" xfId="30088"/>
    <cellStyle name="Normal 2 5 2 15" xfId="30112"/>
    <cellStyle name="Normal 2 5 2 2" xfId="2854"/>
    <cellStyle name="Normal 2 5 2 3" xfId="12421"/>
    <cellStyle name="Normal 2 5 2 4" xfId="29641"/>
    <cellStyle name="Normal 2 5 2 5" xfId="29533"/>
    <cellStyle name="Normal 2 5 2 6" xfId="29764"/>
    <cellStyle name="Normal 2 5 2 7" xfId="29808"/>
    <cellStyle name="Normal 2 5 2 8" xfId="29856"/>
    <cellStyle name="Normal 2 5 2 9" xfId="29903"/>
    <cellStyle name="Normal 2 5 3" xfId="3689"/>
    <cellStyle name="Normal 2 5 4" xfId="4516"/>
    <cellStyle name="Normal 2 5 5" xfId="5350"/>
    <cellStyle name="Normal 2 5 6" xfId="11660"/>
    <cellStyle name="Normal 2 5 6 10" xfId="30093"/>
    <cellStyle name="Normal 2 5 6 11" xfId="30117"/>
    <cellStyle name="Normal 2 5 6 12" xfId="30144"/>
    <cellStyle name="Normal 2 5 6 13" xfId="30160"/>
    <cellStyle name="Normal 2 5 6 2" xfId="29774"/>
    <cellStyle name="Normal 2 5 6 3" xfId="29817"/>
    <cellStyle name="Normal 2 5 6 4" xfId="29866"/>
    <cellStyle name="Normal 2 5 6 5" xfId="29912"/>
    <cellStyle name="Normal 2 5 6 6" xfId="29951"/>
    <cellStyle name="Normal 2 5 6 7" xfId="29988"/>
    <cellStyle name="Normal 2 5 6 8" xfId="30030"/>
    <cellStyle name="Normal 2 5 6 9" xfId="30066"/>
    <cellStyle name="Normal 2 6" xfId="901"/>
    <cellStyle name="Normal 2 7" xfId="1129"/>
    <cellStyle name="Normal 2 7 2" xfId="2918"/>
    <cellStyle name="Normal 2 7 2 10" xfId="29778"/>
    <cellStyle name="Normal 2 7 2 11" xfId="29563"/>
    <cellStyle name="Normal 2 7 2 12" xfId="30028"/>
    <cellStyle name="Normal 2 7 2 13" xfId="30073"/>
    <cellStyle name="Normal 2 7 2 2" xfId="29665"/>
    <cellStyle name="Normal 2 7 2 3" xfId="29637"/>
    <cellStyle name="Normal 2 7 2 4" xfId="29731"/>
    <cellStyle name="Normal 2 7 2 5" xfId="29682"/>
    <cellStyle name="Normal 2 7 2 6" xfId="29617"/>
    <cellStyle name="Normal 2 7 2 7" xfId="29511"/>
    <cellStyle name="Normal 2 7 2 8" xfId="29591"/>
    <cellStyle name="Normal 2 7 2 9" xfId="29548"/>
    <cellStyle name="Normal 2 7 3" xfId="12473"/>
    <cellStyle name="Normal 2 7 3 10" xfId="30096"/>
    <cellStyle name="Normal 2 7 3 11" xfId="30120"/>
    <cellStyle name="Normal 2 7 3 12" xfId="30147"/>
    <cellStyle name="Normal 2 7 3 13" xfId="30163"/>
    <cellStyle name="Normal 2 7 3 2" xfId="29780"/>
    <cellStyle name="Normal 2 7 3 3" xfId="29823"/>
    <cellStyle name="Normal 2 7 3 4" xfId="29872"/>
    <cellStyle name="Normal 2 7 3 5" xfId="29917"/>
    <cellStyle name="Normal 2 7 3 6" xfId="29956"/>
    <cellStyle name="Normal 2 7 3 7" xfId="29994"/>
    <cellStyle name="Normal 2 7 3 8" xfId="30034"/>
    <cellStyle name="Normal 2 7 3 9" xfId="30070"/>
    <cellStyle name="Normal 2 8" xfId="3746"/>
    <cellStyle name="Normal 2 8 10" xfId="29699"/>
    <cellStyle name="Normal 2 8 11" xfId="29840"/>
    <cellStyle name="Normal 2 8 12" xfId="29516"/>
    <cellStyle name="Normal 2 8 13" xfId="29706"/>
    <cellStyle name="Normal 2 8 2" xfId="29686"/>
    <cellStyle name="Normal 2 8 3" xfId="29580"/>
    <cellStyle name="Normal 2 8 4" xfId="29727"/>
    <cellStyle name="Normal 2 8 5" xfId="29503"/>
    <cellStyle name="Normal 2 8 6" xfId="29555"/>
    <cellStyle name="Normal 2 8 7" xfId="29566"/>
    <cellStyle name="Normal 2 8 8" xfId="29756"/>
    <cellStyle name="Normal 2 8 9" xfId="29751"/>
    <cellStyle name="Normal 2 9" xfId="4580"/>
    <cellStyle name="Normal 2 9 10" xfId="29526"/>
    <cellStyle name="Normal 2 9 11" xfId="30092"/>
    <cellStyle name="Normal 2 9 12" xfId="29744"/>
    <cellStyle name="Normal 2 9 13" xfId="29825"/>
    <cellStyle name="Normal 2 9 2" xfId="29709"/>
    <cellStyle name="Normal 2 9 3" xfId="29574"/>
    <cellStyle name="Normal 2 9 4" xfId="29592"/>
    <cellStyle name="Normal 2 9 5" xfId="29588"/>
    <cellStyle name="Normal 2 9 6" xfId="29515"/>
    <cellStyle name="Normal 2 9 7" xfId="29590"/>
    <cellStyle name="Normal 2 9 8" xfId="29549"/>
    <cellStyle name="Normal 2 9 9" xfId="29654"/>
    <cellStyle name="Normal 20" xfId="59260"/>
    <cellStyle name="Normal 21" xfId="30186"/>
    <cellStyle name="Normal 3" xfId="22"/>
    <cellStyle name="Normal 3 10" xfId="14914"/>
    <cellStyle name="Normal 3 10 10" xfId="30102"/>
    <cellStyle name="Normal 3 10 11" xfId="30131"/>
    <cellStyle name="Normal 3 10 12" xfId="30149"/>
    <cellStyle name="Normal 3 10 13" xfId="30165"/>
    <cellStyle name="Normal 3 10 2" xfId="29796"/>
    <cellStyle name="Normal 3 10 3" xfId="29844"/>
    <cellStyle name="Normal 3 10 4" xfId="29890"/>
    <cellStyle name="Normal 3 10 5" xfId="29933"/>
    <cellStyle name="Normal 3 10 6" xfId="29971"/>
    <cellStyle name="Normal 3 10 7" xfId="30011"/>
    <cellStyle name="Normal 3 10 8" xfId="30050"/>
    <cellStyle name="Normal 3 10 9" xfId="30079"/>
    <cellStyle name="Normal 3 11" xfId="14913"/>
    <cellStyle name="Normal 3 11 10" xfId="30101"/>
    <cellStyle name="Normal 3 11 11" xfId="30130"/>
    <cellStyle name="Normal 3 11 12" xfId="30148"/>
    <cellStyle name="Normal 3 11 13" xfId="30164"/>
    <cellStyle name="Normal 3 11 2" xfId="29795"/>
    <cellStyle name="Normal 3 11 3" xfId="29843"/>
    <cellStyle name="Normal 3 11 4" xfId="29889"/>
    <cellStyle name="Normal 3 11 5" xfId="29932"/>
    <cellStyle name="Normal 3 11 6" xfId="29970"/>
    <cellStyle name="Normal 3 11 7" xfId="30010"/>
    <cellStyle name="Normal 3 11 8" xfId="30049"/>
    <cellStyle name="Normal 3 11 9" xfId="30078"/>
    <cellStyle name="Normal 3 12" xfId="14915"/>
    <cellStyle name="Normal 3 12 10" xfId="30103"/>
    <cellStyle name="Normal 3 12 11" xfId="30132"/>
    <cellStyle name="Normal 3 12 12" xfId="30150"/>
    <cellStyle name="Normal 3 12 13" xfId="30166"/>
    <cellStyle name="Normal 3 12 2" xfId="29797"/>
    <cellStyle name="Normal 3 12 3" xfId="29845"/>
    <cellStyle name="Normal 3 12 4" xfId="29891"/>
    <cellStyle name="Normal 3 12 5" xfId="29934"/>
    <cellStyle name="Normal 3 12 6" xfId="29972"/>
    <cellStyle name="Normal 3 12 7" xfId="30012"/>
    <cellStyle name="Normal 3 12 8" xfId="30051"/>
    <cellStyle name="Normal 3 12 9" xfId="30080"/>
    <cellStyle name="Normal 3 13" xfId="14917"/>
    <cellStyle name="Normal 3 13 10" xfId="30105"/>
    <cellStyle name="Normal 3 13 11" xfId="30134"/>
    <cellStyle name="Normal 3 13 12" xfId="30152"/>
    <cellStyle name="Normal 3 13 13" xfId="30168"/>
    <cellStyle name="Normal 3 13 2" xfId="29799"/>
    <cellStyle name="Normal 3 13 3" xfId="29847"/>
    <cellStyle name="Normal 3 13 4" xfId="29893"/>
    <cellStyle name="Normal 3 13 5" xfId="29936"/>
    <cellStyle name="Normal 3 13 6" xfId="29974"/>
    <cellStyle name="Normal 3 13 7" xfId="30014"/>
    <cellStyle name="Normal 3 13 8" xfId="30053"/>
    <cellStyle name="Normal 3 13 9" xfId="30082"/>
    <cellStyle name="Normal 3 14" xfId="14921"/>
    <cellStyle name="Normal 3 14 10" xfId="30109"/>
    <cellStyle name="Normal 3 14 11" xfId="30138"/>
    <cellStyle name="Normal 3 14 12" xfId="30156"/>
    <cellStyle name="Normal 3 14 13" xfId="30172"/>
    <cellStyle name="Normal 3 14 2" xfId="29803"/>
    <cellStyle name="Normal 3 14 3" xfId="29851"/>
    <cellStyle name="Normal 3 14 4" xfId="29897"/>
    <cellStyle name="Normal 3 14 5" xfId="29940"/>
    <cellStyle name="Normal 3 14 6" xfId="29978"/>
    <cellStyle name="Normal 3 14 7" xfId="30018"/>
    <cellStyle name="Normal 3 14 8" xfId="30057"/>
    <cellStyle name="Normal 3 14 9" xfId="30086"/>
    <cellStyle name="Normal 3 2" xfId="169"/>
    <cellStyle name="Normal 3 2 10" xfId="29728"/>
    <cellStyle name="Normal 3 2 11" xfId="29663"/>
    <cellStyle name="Normal 3 2 12" xfId="29683"/>
    <cellStyle name="Normal 3 2 13" xfId="29611"/>
    <cellStyle name="Normal 3 2 14" xfId="29531"/>
    <cellStyle name="Normal 3 2 15" xfId="29539"/>
    <cellStyle name="Normal 3 2 16" xfId="29645"/>
    <cellStyle name="Normal 3 2 17" xfId="30041"/>
    <cellStyle name="Normal 3 2 18" xfId="29619"/>
    <cellStyle name="Normal 3 2 19" xfId="29695"/>
    <cellStyle name="Normal 3 2 2" xfId="396"/>
    <cellStyle name="Normal 3 2 2 2" xfId="1492"/>
    <cellStyle name="Normal 3 2 2 2 10" xfId="29739"/>
    <cellStyle name="Normal 3 2 2 2 11" xfId="29703"/>
    <cellStyle name="Normal 3 2 2 2 12" xfId="29576"/>
    <cellStyle name="Normal 3 2 2 2 13" xfId="30025"/>
    <cellStyle name="Normal 3 2 2 2 14" xfId="29676"/>
    <cellStyle name="Normal 3 2 2 2 15" xfId="29758"/>
    <cellStyle name="Normal 3 2 2 2 2" xfId="1719"/>
    <cellStyle name="Normal 3 2 2 2 3" xfId="7043"/>
    <cellStyle name="Normal 3 2 2 2 4" xfId="29623"/>
    <cellStyle name="Normal 3 2 2 2 5" xfId="29514"/>
    <cellStyle name="Normal 3 2 2 2 6" xfId="29512"/>
    <cellStyle name="Normal 3 2 2 2 7" xfId="29741"/>
    <cellStyle name="Normal 3 2 2 2 8" xfId="29616"/>
    <cellStyle name="Normal 3 2 2 2 9" xfId="29593"/>
    <cellStyle name="Normal 3 2 2 3" xfId="6816"/>
    <cellStyle name="Normal 3 2 2 3 10" xfId="29993"/>
    <cellStyle name="Normal 3 2 2 3 11" xfId="30072"/>
    <cellStyle name="Normal 3 2 2 3 12" xfId="29900"/>
    <cellStyle name="Normal 3 2 2 3 13" xfId="29609"/>
    <cellStyle name="Normal 3 2 2 3 2" xfId="29752"/>
    <cellStyle name="Normal 3 2 2 3 3" xfId="29662"/>
    <cellStyle name="Normal 3 2 2 3 4" xfId="29707"/>
    <cellStyle name="Normal 3 2 2 3 5" xfId="29779"/>
    <cellStyle name="Normal 3 2 2 3 6" xfId="29822"/>
    <cellStyle name="Normal 3 2 2 3 7" xfId="29871"/>
    <cellStyle name="Normal 3 2 2 3 8" xfId="29916"/>
    <cellStyle name="Normal 3 2 2 3 9" xfId="29955"/>
    <cellStyle name="Normal 3 2 3" xfId="2392"/>
    <cellStyle name="Normal 3 2 4" xfId="3228"/>
    <cellStyle name="Normal 3 2 5" xfId="4056"/>
    <cellStyle name="Normal 3 2 6" xfId="4890"/>
    <cellStyle name="Normal 3 2 7" xfId="5734"/>
    <cellStyle name="Normal 3 2 8" xfId="29561"/>
    <cellStyle name="Normal 3 2 9" xfId="29603"/>
    <cellStyle name="Normal 3 3" xfId="1104"/>
    <cellStyle name="Normal 3 3 2" xfId="2165"/>
    <cellStyle name="Normal 3 3 2 10" xfId="30046"/>
    <cellStyle name="Normal 3 3 2 11" xfId="29749"/>
    <cellStyle name="Normal 3 3 2 12" xfId="29524"/>
    <cellStyle name="Normal 3 3 2 13" xfId="30128"/>
    <cellStyle name="Normal 3 3 2 2" xfId="29642"/>
    <cellStyle name="Normal 3 3 2 3" xfId="29508"/>
    <cellStyle name="Normal 3 3 2 4" xfId="29792"/>
    <cellStyle name="Normal 3 3 2 5" xfId="29839"/>
    <cellStyle name="Normal 3 3 2 6" xfId="29886"/>
    <cellStyle name="Normal 3 3 2 7" xfId="29929"/>
    <cellStyle name="Normal 3 3 2 8" xfId="29966"/>
    <cellStyle name="Normal 3 3 2 9" xfId="30007"/>
    <cellStyle name="Normal 3 3 3" xfId="11743"/>
    <cellStyle name="Normal 3 3 3 10" xfId="30094"/>
    <cellStyle name="Normal 3 3 3 11" xfId="30118"/>
    <cellStyle name="Normal 3 3 3 12" xfId="30145"/>
    <cellStyle name="Normal 3 3 3 13" xfId="30161"/>
    <cellStyle name="Normal 3 3 3 2" xfId="29775"/>
    <cellStyle name="Normal 3 3 3 3" xfId="29818"/>
    <cellStyle name="Normal 3 3 3 4" xfId="29867"/>
    <cellStyle name="Normal 3 3 3 5" xfId="29913"/>
    <cellStyle name="Normal 3 3 3 6" xfId="29952"/>
    <cellStyle name="Normal 3 3 3 7" xfId="29989"/>
    <cellStyle name="Normal 3 3 3 8" xfId="30031"/>
    <cellStyle name="Normal 3 3 3 9" xfId="30067"/>
    <cellStyle name="Normal 3 3 4" xfId="14916"/>
    <cellStyle name="Normal 3 3 4 10" xfId="30104"/>
    <cellStyle name="Normal 3 3 4 11" xfId="30133"/>
    <cellStyle name="Normal 3 3 4 12" xfId="30151"/>
    <cellStyle name="Normal 3 3 4 13" xfId="30167"/>
    <cellStyle name="Normal 3 3 4 2" xfId="29798"/>
    <cellStyle name="Normal 3 3 4 3" xfId="29846"/>
    <cellStyle name="Normal 3 3 4 4" xfId="29892"/>
    <cellStyle name="Normal 3 3 4 5" xfId="29935"/>
    <cellStyle name="Normal 3 3 4 6" xfId="29973"/>
    <cellStyle name="Normal 3 3 4 7" xfId="30013"/>
    <cellStyle name="Normal 3 3 4 8" xfId="30052"/>
    <cellStyle name="Normal 3 3 4 9" xfId="30081"/>
    <cellStyle name="Normal 3 3 5" xfId="14918"/>
    <cellStyle name="Normal 3 3 5 10" xfId="30106"/>
    <cellStyle name="Normal 3 3 5 11" xfId="30135"/>
    <cellStyle name="Normal 3 3 5 12" xfId="30153"/>
    <cellStyle name="Normal 3 3 5 13" xfId="30169"/>
    <cellStyle name="Normal 3 3 5 2" xfId="29800"/>
    <cellStyle name="Normal 3 3 5 3" xfId="29848"/>
    <cellStyle name="Normal 3 3 5 4" xfId="29894"/>
    <cellStyle name="Normal 3 3 5 5" xfId="29937"/>
    <cellStyle name="Normal 3 3 5 6" xfId="29975"/>
    <cellStyle name="Normal 3 3 5 7" xfId="30015"/>
    <cellStyle name="Normal 3 3 5 8" xfId="30054"/>
    <cellStyle name="Normal 3 3 5 9" xfId="30083"/>
    <cellStyle name="Normal 3 3 6" xfId="14919"/>
    <cellStyle name="Normal 3 3 6 10" xfId="30107"/>
    <cellStyle name="Normal 3 3 6 11" xfId="30136"/>
    <cellStyle name="Normal 3 3 6 12" xfId="30154"/>
    <cellStyle name="Normal 3 3 6 13" xfId="30170"/>
    <cellStyle name="Normal 3 3 6 2" xfId="29801"/>
    <cellStyle name="Normal 3 3 6 3" xfId="29849"/>
    <cellStyle name="Normal 3 3 6 4" xfId="29895"/>
    <cellStyle name="Normal 3 3 6 5" xfId="29938"/>
    <cellStyle name="Normal 3 3 6 6" xfId="29976"/>
    <cellStyle name="Normal 3 3 6 7" xfId="30016"/>
    <cellStyle name="Normal 3 3 6 8" xfId="30055"/>
    <cellStyle name="Normal 3 3 6 9" xfId="30084"/>
    <cellStyle name="Normal 3 3 7" xfId="14920"/>
    <cellStyle name="Normal 3 3 7 10" xfId="30108"/>
    <cellStyle name="Normal 3 3 7 11" xfId="30137"/>
    <cellStyle name="Normal 3 3 7 12" xfId="30155"/>
    <cellStyle name="Normal 3 3 7 13" xfId="30171"/>
    <cellStyle name="Normal 3 3 7 2" xfId="29802"/>
    <cellStyle name="Normal 3 3 7 3" xfId="29850"/>
    <cellStyle name="Normal 3 3 7 4" xfId="29896"/>
    <cellStyle name="Normal 3 3 7 5" xfId="29939"/>
    <cellStyle name="Normal 3 3 7 6" xfId="29977"/>
    <cellStyle name="Normal 3 3 7 7" xfId="30017"/>
    <cellStyle name="Normal 3 3 7 8" xfId="30056"/>
    <cellStyle name="Normal 3 3 7 9" xfId="30085"/>
    <cellStyle name="Normal 3 3 8" xfId="14922"/>
    <cellStyle name="Normal 3 3 8 10" xfId="30110"/>
    <cellStyle name="Normal 3 3 8 11" xfId="30139"/>
    <cellStyle name="Normal 3 3 8 12" xfId="30157"/>
    <cellStyle name="Normal 3 3 8 13" xfId="30173"/>
    <cellStyle name="Normal 3 3 8 2" xfId="29804"/>
    <cellStyle name="Normal 3 3 8 3" xfId="29852"/>
    <cellStyle name="Normal 3 3 8 4" xfId="29898"/>
    <cellStyle name="Normal 3 3 8 5" xfId="29941"/>
    <cellStyle name="Normal 3 3 8 6" xfId="29979"/>
    <cellStyle name="Normal 3 3 8 7" xfId="30019"/>
    <cellStyle name="Normal 3 3 8 8" xfId="30058"/>
    <cellStyle name="Normal 3 3 8 9" xfId="30087"/>
    <cellStyle name="Normal 3 4" xfId="3001"/>
    <cellStyle name="Normal 3 4 10" xfId="30020"/>
    <cellStyle name="Normal 3 4 11" xfId="29981"/>
    <cellStyle name="Normal 3 4 12" xfId="29943"/>
    <cellStyle name="Normal 3 4 13" xfId="30111"/>
    <cellStyle name="Normal 3 4 2" xfId="29666"/>
    <cellStyle name="Normal 3 4 3" xfId="29618"/>
    <cellStyle name="Normal 3 4 4" xfId="29761"/>
    <cellStyle name="Normal 3 4 5" xfId="29805"/>
    <cellStyle name="Normal 3 4 6" xfId="29853"/>
    <cellStyle name="Normal 3 4 7" xfId="29899"/>
    <cellStyle name="Normal 3 4 8" xfId="29942"/>
    <cellStyle name="Normal 3 4 9" xfId="29980"/>
    <cellStyle name="Normal 3 5" xfId="3829"/>
    <cellStyle name="Normal 3 5 10" xfId="30035"/>
    <cellStyle name="Normal 3 5 11" xfId="30021"/>
    <cellStyle name="Normal 3 5 12" xfId="30071"/>
    <cellStyle name="Normal 3 5 13" xfId="30121"/>
    <cellStyle name="Normal 3 5 2" xfId="29687"/>
    <cellStyle name="Normal 3 5 3" xfId="29700"/>
    <cellStyle name="Normal 3 5 4" xfId="29781"/>
    <cellStyle name="Normal 3 5 5" xfId="29824"/>
    <cellStyle name="Normal 3 5 6" xfId="29873"/>
    <cellStyle name="Normal 3 5 7" xfId="29918"/>
    <cellStyle name="Normal 3 5 8" xfId="29957"/>
    <cellStyle name="Normal 3 5 9" xfId="29995"/>
    <cellStyle name="Normal 3 6" xfId="4663"/>
    <cellStyle name="Normal 3 6 10" xfId="30039"/>
    <cellStyle name="Normal 3 6 11" xfId="29517"/>
    <cellStyle name="Normal 3 6 12" xfId="30006"/>
    <cellStyle name="Normal 3 6 13" xfId="30123"/>
    <cellStyle name="Normal 3 6 2" xfId="29710"/>
    <cellStyle name="Normal 3 6 3" xfId="29571"/>
    <cellStyle name="Normal 3 6 4" xfId="29786"/>
    <cellStyle name="Normal 3 6 5" xfId="29831"/>
    <cellStyle name="Normal 3 6 6" xfId="29880"/>
    <cellStyle name="Normal 3 6 7" xfId="29923"/>
    <cellStyle name="Normal 3 6 8" xfId="29961"/>
    <cellStyle name="Normal 3 6 9" xfId="29999"/>
    <cellStyle name="Normal 3 7" xfId="5409"/>
    <cellStyle name="Normal 3 7 10" xfId="29614"/>
    <cellStyle name="Normal 3 7 11" xfId="29639"/>
    <cellStyle name="Normal 3 7 12" xfId="30045"/>
    <cellStyle name="Normal 3 7 13" xfId="29553"/>
    <cellStyle name="Normal 3 7 2" xfId="29726"/>
    <cellStyle name="Normal 3 7 3" xfId="29554"/>
    <cellStyle name="Normal 3 7 4" xfId="29628"/>
    <cellStyle name="Normal 3 7 5" xfId="29757"/>
    <cellStyle name="Normal 3 7 6" xfId="29607"/>
    <cellStyle name="Normal 3 7 7" xfId="29730"/>
    <cellStyle name="Normal 3 7 8" xfId="29620"/>
    <cellStyle name="Normal 3 7 9" xfId="29742"/>
    <cellStyle name="Normal 3 8" xfId="5507"/>
    <cellStyle name="Normal 3 8 10" xfId="30038"/>
    <cellStyle name="Normal 3 8 11" xfId="30005"/>
    <cellStyle name="Normal 3 8 12" xfId="29837"/>
    <cellStyle name="Normal 3 8 13" xfId="30122"/>
    <cellStyle name="Normal 3 8 2" xfId="29733"/>
    <cellStyle name="Normal 3 8 3" xfId="29636"/>
    <cellStyle name="Normal 3 8 4" xfId="29785"/>
    <cellStyle name="Normal 3 8 5" xfId="29830"/>
    <cellStyle name="Normal 3 8 6" xfId="29879"/>
    <cellStyle name="Normal 3 8 7" xfId="29922"/>
    <cellStyle name="Normal 3 8 8" xfId="29960"/>
    <cellStyle name="Normal 3 8 9" xfId="29998"/>
    <cellStyle name="Normal 3 9" xfId="10726"/>
    <cellStyle name="Normal 4" xfId="672"/>
    <cellStyle name="Normal 4 10" xfId="29738"/>
    <cellStyle name="Normal 4 11" xfId="29634"/>
    <cellStyle name="Normal 4 12" xfId="29582"/>
    <cellStyle name="Normal 4 13" xfId="29595"/>
    <cellStyle name="Normal 4 14" xfId="29513"/>
    <cellStyle name="Normal 4 15" xfId="29541"/>
    <cellStyle name="Normal 4 16" xfId="29626"/>
    <cellStyle name="Normal 4 17" xfId="30077"/>
    <cellStyle name="Normal 4 18" xfId="29585"/>
    <cellStyle name="Normal 4 19" xfId="29967"/>
    <cellStyle name="Normal 4 2" xfId="1382"/>
    <cellStyle name="Normal 4 2 2" xfId="1995"/>
    <cellStyle name="Normal 4 2 2 10" xfId="29655"/>
    <cellStyle name="Normal 4 2 2 11" xfId="29668"/>
    <cellStyle name="Normal 4 2 2 12" xfId="29827"/>
    <cellStyle name="Normal 4 2 2 13" xfId="29684"/>
    <cellStyle name="Normal 4 2 2 2" xfId="29630"/>
    <cellStyle name="Normal 4 2 2 3" xfId="29507"/>
    <cellStyle name="Normal 4 2 2 4" xfId="29504"/>
    <cellStyle name="Normal 4 2 2 5" xfId="29594"/>
    <cellStyle name="Normal 4 2 2 6" xfId="29581"/>
    <cellStyle name="Normal 4 2 2 7" xfId="29544"/>
    <cellStyle name="Normal 4 2 2 8" xfId="29575"/>
    <cellStyle name="Normal 4 2 2 9" xfId="29750"/>
    <cellStyle name="Normal 4 2 3" xfId="11586"/>
    <cellStyle name="Normal 4 2 3 10" xfId="30091"/>
    <cellStyle name="Normal 4 2 3 11" xfId="30116"/>
    <cellStyle name="Normal 4 2 3 12" xfId="30143"/>
    <cellStyle name="Normal 4 2 3 13" xfId="30159"/>
    <cellStyle name="Normal 4 2 3 2" xfId="29772"/>
    <cellStyle name="Normal 4 2 3 3" xfId="29815"/>
    <cellStyle name="Normal 4 2 3 4" xfId="29864"/>
    <cellStyle name="Normal 4 2 3 5" xfId="29910"/>
    <cellStyle name="Normal 4 2 3 6" xfId="29949"/>
    <cellStyle name="Normal 4 2 3 7" xfId="29987"/>
    <cellStyle name="Normal 4 2 3 8" xfId="30029"/>
    <cellStyle name="Normal 4 2 3 9" xfId="30065"/>
    <cellStyle name="Normal 4 3" xfId="2668"/>
    <cellStyle name="Normal 4 3 10" xfId="29948"/>
    <cellStyle name="Normal 4 3 11" xfId="29881"/>
    <cellStyle name="Normal 4 3 12" xfId="29838"/>
    <cellStyle name="Normal 4 3 13" xfId="29763"/>
    <cellStyle name="Normal 4 3 2" xfId="29649"/>
    <cellStyle name="Normal 4 3 3" xfId="29596"/>
    <cellStyle name="Normal 4 3 4" xfId="29550"/>
    <cellStyle name="Normal 4 3 5" xfId="29715"/>
    <cellStyle name="Normal 4 3 6" xfId="29771"/>
    <cellStyle name="Normal 4 3 7" xfId="29814"/>
    <cellStyle name="Normal 4 3 8" xfId="29863"/>
    <cellStyle name="Normal 4 3 9" xfId="29909"/>
    <cellStyle name="Normal 4 4" xfId="3504"/>
    <cellStyle name="Normal 4 4 10" xfId="29685"/>
    <cellStyle name="Normal 4 4 11" xfId="30037"/>
    <cellStyle name="Normal 4 4 12" xfId="30060"/>
    <cellStyle name="Normal 4 4 13" xfId="30033"/>
    <cellStyle name="Normal 4 4 2" xfId="29675"/>
    <cellStyle name="Normal 4 4 3" xfId="29652"/>
    <cellStyle name="Normal 4 4 4" xfId="29509"/>
    <cellStyle name="Normal 4 4 5" xfId="29760"/>
    <cellStyle name="Normal 4 4 6" xfId="29506"/>
    <cellStyle name="Normal 4 4 7" xfId="29538"/>
    <cellStyle name="Normal 4 4 8" xfId="29670"/>
    <cellStyle name="Normal 4 4 9" xfId="29658"/>
    <cellStyle name="Normal 4 5" xfId="4332"/>
    <cellStyle name="Normal 4 5 10" xfId="29958"/>
    <cellStyle name="Normal 4 5 11" xfId="29832"/>
    <cellStyle name="Normal 4 5 12" xfId="29734"/>
    <cellStyle name="Normal 4 5 13" xfId="29606"/>
    <cellStyle name="Normal 4 5 2" xfId="29696"/>
    <cellStyle name="Normal 4 5 3" xfId="29677"/>
    <cellStyle name="Normal 4 5 4" xfId="29632"/>
    <cellStyle name="Normal 4 5 5" xfId="29589"/>
    <cellStyle name="Normal 4 5 6" xfId="29783"/>
    <cellStyle name="Normal 4 5 7" xfId="29828"/>
    <cellStyle name="Normal 4 5 8" xfId="29877"/>
    <cellStyle name="Normal 4 5 9" xfId="29920"/>
    <cellStyle name="Normal 4 6" xfId="5166"/>
    <cellStyle name="Normal 4 6 10" xfId="29729"/>
    <cellStyle name="Normal 4 6 11" xfId="29747"/>
    <cellStyle name="Normal 4 6 12" xfId="29557"/>
    <cellStyle name="Normal 4 6 13" xfId="30098"/>
    <cellStyle name="Normal 4 6 2" xfId="29717"/>
    <cellStyle name="Normal 4 6 3" xfId="29567"/>
    <cellStyle name="Normal 4 6 4" xfId="29629"/>
    <cellStyle name="Normal 4 6 5" xfId="29537"/>
    <cellStyle name="Normal 4 6 6" xfId="29691"/>
    <cellStyle name="Normal 4 6 7" xfId="29610"/>
    <cellStyle name="Normal 4 6 8" xfId="29748"/>
    <cellStyle name="Normal 4 6 9" xfId="29520"/>
    <cellStyle name="Normal 4 7" xfId="11002"/>
    <cellStyle name="Normal 4 8" xfId="29568"/>
    <cellStyle name="Normal 4 9" xfId="29562"/>
    <cellStyle name="Normal 5" xfId="782"/>
    <cellStyle name="Normal 5 10" xfId="29885"/>
    <cellStyle name="Normal 5 11" xfId="29927"/>
    <cellStyle name="Normal 5 12" xfId="29965"/>
    <cellStyle name="Normal 5 13" xfId="30004"/>
    <cellStyle name="Normal 5 14" xfId="30044"/>
    <cellStyle name="Normal 5 15" xfId="29612"/>
    <cellStyle name="Normal 5 16" xfId="29870"/>
    <cellStyle name="Normal 5 17" xfId="30127"/>
    <cellStyle name="Normal 5 2" xfId="2777"/>
    <cellStyle name="Normal 5 2 10" xfId="29915"/>
    <cellStyle name="Normal 5 2 11" xfId="29902"/>
    <cellStyle name="Normal 5 2 12" xfId="29644"/>
    <cellStyle name="Normal 5 2 13" xfId="29954"/>
    <cellStyle name="Normal 5 2 2" xfId="29651"/>
    <cellStyle name="Normal 5 2 3" xfId="29542"/>
    <cellStyle name="Normal 5 2 4" xfId="29564"/>
    <cellStyle name="Normal 5 2 5" xfId="29674"/>
    <cellStyle name="Normal 5 2 6" xfId="29704"/>
    <cellStyle name="Normal 5 2 7" xfId="29777"/>
    <cellStyle name="Normal 5 2 8" xfId="29820"/>
    <cellStyle name="Normal 5 2 9" xfId="29869"/>
    <cellStyle name="Normal 5 3" xfId="3613"/>
    <cellStyle name="Normal 5 3 10" xfId="29906"/>
    <cellStyle name="Normal 5 3 11" xfId="30036"/>
    <cellStyle name="Normal 5 3 12" xfId="29901"/>
    <cellStyle name="Normal 5 3 13" xfId="29996"/>
    <cellStyle name="Normal 5 3 2" xfId="29678"/>
    <cellStyle name="Normal 5 3 3" xfId="29615"/>
    <cellStyle name="Normal 5 3 4" xfId="29545"/>
    <cellStyle name="Normal 5 3 5" xfId="29721"/>
    <cellStyle name="Normal 5 3 6" xfId="29690"/>
    <cellStyle name="Normal 5 3 7" xfId="29767"/>
    <cellStyle name="Normal 5 3 8" xfId="29811"/>
    <cellStyle name="Normal 5 3 9" xfId="29859"/>
    <cellStyle name="Normal 5 4" xfId="4441"/>
    <cellStyle name="Normal 5 4 10" xfId="29950"/>
    <cellStyle name="Normal 5 4 11" xfId="30061"/>
    <cellStyle name="Normal 5 4 12" xfId="29862"/>
    <cellStyle name="Normal 5 4 13" xfId="29530"/>
    <cellStyle name="Normal 5 4 2" xfId="29697"/>
    <cellStyle name="Normal 5 4 3" xfId="29608"/>
    <cellStyle name="Normal 5 4 4" xfId="29556"/>
    <cellStyle name="Normal 5 4 5" xfId="29711"/>
    <cellStyle name="Normal 5 4 6" xfId="29773"/>
    <cellStyle name="Normal 5 4 7" xfId="29816"/>
    <cellStyle name="Normal 5 4 8" xfId="29865"/>
    <cellStyle name="Normal 5 4 9" xfId="29911"/>
    <cellStyle name="Normal 5 5" xfId="5275"/>
    <cellStyle name="Normal 5 5 10" xfId="29679"/>
    <cellStyle name="Normal 5 5 11" xfId="29573"/>
    <cellStyle name="Normal 5 5 12" xfId="30047"/>
    <cellStyle name="Normal 5 5 13" xfId="29997"/>
    <cellStyle name="Normal 5 5 2" xfId="29720"/>
    <cellStyle name="Normal 5 5 3" xfId="29712"/>
    <cellStyle name="Normal 5 5 4" xfId="29694"/>
    <cellStyle name="Normal 5 5 5" xfId="29719"/>
    <cellStyle name="Normal 5 5 6" xfId="29735"/>
    <cellStyle name="Normal 5 5 7" xfId="29705"/>
    <cellStyle name="Normal 5 5 8" xfId="29722"/>
    <cellStyle name="Normal 5 5 9" xfId="29669"/>
    <cellStyle name="Normal 5 6" xfId="29570"/>
    <cellStyle name="Normal 5 7" xfId="29502"/>
    <cellStyle name="Normal 5 8" xfId="29790"/>
    <cellStyle name="Normal 5 9" xfId="29836"/>
    <cellStyle name="Normal 6" xfId="835"/>
    <cellStyle name="Normal 6 10" xfId="29689"/>
    <cellStyle name="Normal 6 11" xfId="29806"/>
    <cellStyle name="Normal 6 12" xfId="30089"/>
    <cellStyle name="Normal 6 13" xfId="29525"/>
    <cellStyle name="Normal 6 2" xfId="29572"/>
    <cellStyle name="Normal 6 3" xfId="29753"/>
    <cellStyle name="Normal 6 4" xfId="29633"/>
    <cellStyle name="Normal 6 5" xfId="29740"/>
    <cellStyle name="Normal 6 6" xfId="29659"/>
    <cellStyle name="Normal 6 7" xfId="29664"/>
    <cellStyle name="Normal 6 8" xfId="29661"/>
    <cellStyle name="Normal 6 9" xfId="29528"/>
    <cellStyle name="Normal 7" xfId="913"/>
    <cellStyle name="Normal 7 10" xfId="29672"/>
    <cellStyle name="Normal 7 11" xfId="30099"/>
    <cellStyle name="Normal 7 12" xfId="29791"/>
    <cellStyle name="Normal 7 13" xfId="29688"/>
    <cellStyle name="Normal 7 2" xfId="29577"/>
    <cellStyle name="Normal 7 3" xfId="29534"/>
    <cellStyle name="Normal 7 4" xfId="29605"/>
    <cellStyle name="Normal 7 5" xfId="29724"/>
    <cellStyle name="Normal 7 6" xfId="29543"/>
    <cellStyle name="Normal 7 7" xfId="29600"/>
    <cellStyle name="Normal 7 8" xfId="29532"/>
    <cellStyle name="Normal 7 9" xfId="29552"/>
    <cellStyle name="Normal 8" xfId="30175"/>
    <cellStyle name="Normal 9" xfId="1406"/>
    <cellStyle name="Note" xfId="18" builtinId="10" customBuiltin="1"/>
    <cellStyle name="Note 10" xfId="76"/>
    <cellStyle name="Note 11" xfId="14907"/>
    <cellStyle name="Note 2" xfId="59"/>
    <cellStyle name="Note 2 2" xfId="268"/>
    <cellStyle name="Note 2 3" xfId="2264"/>
    <cellStyle name="Note 2 4" xfId="3100"/>
    <cellStyle name="Note 2 5" xfId="3928"/>
    <cellStyle name="Note 2 6" xfId="4762"/>
    <cellStyle name="Note 2 7" xfId="5606"/>
    <cellStyle name="Note 2 8" xfId="10751"/>
    <cellStyle name="Note 2 9" xfId="14939"/>
    <cellStyle name="Note 3" xfId="1386"/>
    <cellStyle name="Note 4" xfId="1385"/>
    <cellStyle name="Note 5" xfId="1384"/>
    <cellStyle name="Note 6" xfId="1383"/>
    <cellStyle name="Note 7" xfId="2908"/>
    <cellStyle name="Note 8" xfId="997"/>
    <cellStyle name="Note 9" xfId="5405"/>
    <cellStyle name="Output" xfId="16" builtinId="21" customBuiltin="1"/>
    <cellStyle name="Output 2" xfId="54"/>
    <cellStyle name="Output 2 2" xfId="1000"/>
    <cellStyle name="Output 2 2 2" xfId="14951"/>
    <cellStyle name="Output 2 2 2 2" xfId="15850"/>
    <cellStyle name="Output 2 3" xfId="6337"/>
    <cellStyle name="Output 2 4" xfId="14937"/>
    <cellStyle name="Output 3" xfId="5403"/>
    <cellStyle name="Output 4" xfId="73"/>
    <cellStyle name="Output 5" xfId="5417"/>
    <cellStyle name="Output 6" xfId="14902"/>
    <cellStyle name="Title" xfId="5" builtinId="15" customBuiltin="1"/>
    <cellStyle name="Title 2" xfId="45"/>
    <cellStyle name="Title 2 2" xfId="2830"/>
    <cellStyle name="Title 2 2 2" xfId="14942"/>
    <cellStyle name="Title 2 2 2 2" xfId="17598"/>
    <cellStyle name="Title 2 3" xfId="8150"/>
    <cellStyle name="Title 2 4" xfId="14927"/>
    <cellStyle name="Title 3" xfId="1004"/>
    <cellStyle name="Title 4" xfId="44"/>
    <cellStyle name="Title 5" xfId="5421"/>
    <cellStyle name="Title 6" xfId="14893"/>
    <cellStyle name="Total" xfId="12" builtinId="25" customBuiltin="1"/>
    <cellStyle name="Total 2" xfId="61"/>
    <cellStyle name="Total 2 2" xfId="991"/>
    <cellStyle name="Total 2 2 2" xfId="14957"/>
    <cellStyle name="Total 2 2 2 2" xfId="15843"/>
    <cellStyle name="Total 2 3" xfId="6329"/>
    <cellStyle name="Total 2 4" xfId="14933"/>
    <cellStyle name="Total 3" xfId="1005"/>
    <cellStyle name="Total 4" xfId="68"/>
    <cellStyle name="Total 5" xfId="8234"/>
    <cellStyle name="Total 6" xfId="14909"/>
    <cellStyle name="Warning Text" xfId="3" builtinId="11" customBuiltin="1"/>
    <cellStyle name="Warning Text 2" xfId="58"/>
    <cellStyle name="Warning Text 2 2" xfId="996"/>
    <cellStyle name="Warning Text 2 2 2" xfId="14955"/>
    <cellStyle name="Warning Text 2 2 2 2" xfId="15848"/>
    <cellStyle name="Warning Text 2 3" xfId="6334"/>
    <cellStyle name="Warning Text 2 4" xfId="14925"/>
    <cellStyle name="Warning Text 3" xfId="1008"/>
    <cellStyle name="Warning Text 4" xfId="80"/>
    <cellStyle name="Warning Text 5" xfId="9888"/>
    <cellStyle name="Warning Text 6" xfId="14906"/>
  </cellStyles>
  <dxfs count="7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6500"/>
      </font>
      <fill>
        <patternFill>
          <bgColor rgb="FFFFEB9C"/>
        </patternFill>
      </fill>
    </dxf>
    <dxf>
      <font>
        <condense val="0"/>
        <extend val="0"/>
        <color rgb="FF9C6500"/>
      </font>
      <fill>
        <patternFill>
          <bgColor rgb="FFFFEB9C"/>
        </patternFill>
      </fill>
    </dxf>
    <dxf>
      <font>
        <condense val="0"/>
        <extend val="0"/>
        <color rgb="FF9C6500"/>
      </font>
      <fill>
        <patternFill>
          <bgColor rgb="FFFFEB9C"/>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6500"/>
      </font>
      <fill>
        <patternFill>
          <bgColor rgb="FFFFEB9C"/>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OAKS_MOR_DNA_DATABASE-2017.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AK_DNA_DATABASE"/>
      <sheetName val="VLOOKUP-SECTIONS"/>
      <sheetName val="BAtch 3 dilutions"/>
      <sheetName val="DNA_ETOH_PRECP_CONC"/>
      <sheetName val="Specimen ready"/>
      <sheetName val="OLD_Specimen Ready"/>
      <sheetName val="Specimens to shipp_10_26_12"/>
      <sheetName val="BATCH 2"/>
      <sheetName val="Leaf_Material_Used_UP"/>
      <sheetName val="Sheet1"/>
    </sheetNames>
    <sheetDataSet>
      <sheetData sheetId="0">
        <row r="1295">
          <cell r="E1295" t="str">
            <v>IA-MG-261</v>
          </cell>
        </row>
        <row r="1296">
          <cell r="E1296" t="str">
            <v>IA-MG-262</v>
          </cell>
        </row>
      </sheetData>
      <sheetData sheetId="1"/>
      <sheetData sheetId="2"/>
      <sheetData sheetId="3"/>
      <sheetData sheetId="4"/>
      <sheetData sheetId="5"/>
      <sheetData sheetId="6"/>
      <sheetData sheetId="7"/>
      <sheetData sheetId="8"/>
      <sheetData sheetId="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quercus.lifedesks.org/node/1105" TargetMode="External"/><Relationship Id="rId21" Type="http://schemas.openxmlformats.org/officeDocument/2006/relationships/hyperlink" Target="http://quercus.lifedesks.org/node/1133" TargetMode="External"/><Relationship Id="rId42" Type="http://schemas.openxmlformats.org/officeDocument/2006/relationships/hyperlink" Target="http://quercus.lifedesks.org/node/922" TargetMode="External"/><Relationship Id="rId63" Type="http://schemas.openxmlformats.org/officeDocument/2006/relationships/hyperlink" Target="http://quercus.lifedesks.org/node/966" TargetMode="External"/><Relationship Id="rId84" Type="http://schemas.openxmlformats.org/officeDocument/2006/relationships/hyperlink" Target="http://quercus.lifedesks.org/node/1009" TargetMode="External"/><Relationship Id="rId138" Type="http://schemas.openxmlformats.org/officeDocument/2006/relationships/hyperlink" Target="http://quercus.lifedesks.org/node/1083" TargetMode="External"/><Relationship Id="rId159" Type="http://schemas.openxmlformats.org/officeDocument/2006/relationships/hyperlink" Target="http://quercus.lifedesks.org/node/1062" TargetMode="External"/><Relationship Id="rId170" Type="http://schemas.openxmlformats.org/officeDocument/2006/relationships/hyperlink" Target="http://quercus.lifedesks.org/node/1051" TargetMode="External"/><Relationship Id="rId191" Type="http://schemas.openxmlformats.org/officeDocument/2006/relationships/hyperlink" Target="http://quercus.lifedesks.org/node/1018" TargetMode="External"/><Relationship Id="rId205" Type="http://schemas.openxmlformats.org/officeDocument/2006/relationships/hyperlink" Target="http://quercus.lifedesks.org/node/1021" TargetMode="External"/><Relationship Id="rId226" Type="http://schemas.openxmlformats.org/officeDocument/2006/relationships/hyperlink" Target="http://quercus.lifedesks.org/node/1164" TargetMode="External"/><Relationship Id="rId247" Type="http://schemas.openxmlformats.org/officeDocument/2006/relationships/hyperlink" Target="https://www.inaturalist.org/observations/7483421" TargetMode="External"/><Relationship Id="rId107" Type="http://schemas.openxmlformats.org/officeDocument/2006/relationships/hyperlink" Target="http://quercus.lifedesks.org/node/1114" TargetMode="External"/><Relationship Id="rId268" Type="http://schemas.openxmlformats.org/officeDocument/2006/relationships/hyperlink" Target="https://www.inaturalist.org/observations/7483445" TargetMode="External"/><Relationship Id="rId11" Type="http://schemas.openxmlformats.org/officeDocument/2006/relationships/hyperlink" Target="http://quercus.lifedesks.org/node/1142" TargetMode="External"/><Relationship Id="rId32" Type="http://schemas.openxmlformats.org/officeDocument/2006/relationships/hyperlink" Target="http://quercus.lifedesks.org/node/1122" TargetMode="External"/><Relationship Id="rId53" Type="http://schemas.openxmlformats.org/officeDocument/2006/relationships/hyperlink" Target="http://quercus.lifedesks.org/node/883" TargetMode="External"/><Relationship Id="rId74" Type="http://schemas.openxmlformats.org/officeDocument/2006/relationships/hyperlink" Target="http://quercus.lifedesks.org/node/894" TargetMode="External"/><Relationship Id="rId128" Type="http://schemas.openxmlformats.org/officeDocument/2006/relationships/hyperlink" Target="http://quercus.lifedesks.org/node/1092" TargetMode="External"/><Relationship Id="rId149" Type="http://schemas.openxmlformats.org/officeDocument/2006/relationships/hyperlink" Target="http://quercus.lifedesks.org/node/1072" TargetMode="External"/><Relationship Id="rId5" Type="http://schemas.openxmlformats.org/officeDocument/2006/relationships/hyperlink" Target="http://quercus.lifedesks.org/node/1149" TargetMode="External"/><Relationship Id="rId95" Type="http://schemas.openxmlformats.org/officeDocument/2006/relationships/hyperlink" Target="http://quercus.lifedesks.org/node/905" TargetMode="External"/><Relationship Id="rId160" Type="http://schemas.openxmlformats.org/officeDocument/2006/relationships/hyperlink" Target="http://quercus.lifedesks.org/node/1061" TargetMode="External"/><Relationship Id="rId181" Type="http://schemas.openxmlformats.org/officeDocument/2006/relationships/hyperlink" Target="http://quercus.lifedesks.org/node/908" TargetMode="External"/><Relationship Id="rId216" Type="http://schemas.openxmlformats.org/officeDocument/2006/relationships/hyperlink" Target="http://quercus.lifedesks.org/node/1174" TargetMode="External"/><Relationship Id="rId237" Type="http://schemas.openxmlformats.org/officeDocument/2006/relationships/hyperlink" Target="http://quercus.lifedesks.org/node/1153" TargetMode="External"/><Relationship Id="rId258" Type="http://schemas.openxmlformats.org/officeDocument/2006/relationships/hyperlink" Target="https://www.inaturalist.org/observations/7499213" TargetMode="External"/><Relationship Id="rId279" Type="http://schemas.openxmlformats.org/officeDocument/2006/relationships/vmlDrawing" Target="../drawings/vmlDrawing1.vml"/><Relationship Id="rId22" Type="http://schemas.openxmlformats.org/officeDocument/2006/relationships/hyperlink" Target="http://quercus.lifedesks.org/node/1131" TargetMode="External"/><Relationship Id="rId43" Type="http://schemas.openxmlformats.org/officeDocument/2006/relationships/hyperlink" Target="http://quercus.lifedesks.org/node/942" TargetMode="External"/><Relationship Id="rId64" Type="http://schemas.openxmlformats.org/officeDocument/2006/relationships/hyperlink" Target="http://quercus.lifedesks.org/node/965" TargetMode="External"/><Relationship Id="rId118" Type="http://schemas.openxmlformats.org/officeDocument/2006/relationships/hyperlink" Target="http://quercus.lifedesks.org/node/1103" TargetMode="External"/><Relationship Id="rId139" Type="http://schemas.openxmlformats.org/officeDocument/2006/relationships/hyperlink" Target="http://quercus.lifedesks.org/node/1082" TargetMode="External"/><Relationship Id="rId85" Type="http://schemas.openxmlformats.org/officeDocument/2006/relationships/hyperlink" Target="http://quercus.lifedesks.org/node/946" TargetMode="External"/><Relationship Id="rId150" Type="http://schemas.openxmlformats.org/officeDocument/2006/relationships/hyperlink" Target="http://quercus.lifedesks.org/node/1071" TargetMode="External"/><Relationship Id="rId171" Type="http://schemas.openxmlformats.org/officeDocument/2006/relationships/hyperlink" Target="http://quercus.lifedesks.org/node/1050" TargetMode="External"/><Relationship Id="rId192" Type="http://schemas.openxmlformats.org/officeDocument/2006/relationships/hyperlink" Target="http://quercus.lifedesks.org/node/1015" TargetMode="External"/><Relationship Id="rId206" Type="http://schemas.openxmlformats.org/officeDocument/2006/relationships/hyperlink" Target="http://quercus.lifedesks.org/node/1030" TargetMode="External"/><Relationship Id="rId227" Type="http://schemas.openxmlformats.org/officeDocument/2006/relationships/hyperlink" Target="http://quercus.lifedesks.org/node/1163" TargetMode="External"/><Relationship Id="rId248" Type="http://schemas.openxmlformats.org/officeDocument/2006/relationships/hyperlink" Target="https://www.inaturalist.org/observations/7483425" TargetMode="External"/><Relationship Id="rId269" Type="http://schemas.openxmlformats.org/officeDocument/2006/relationships/hyperlink" Target="https://www.inaturalist.org/observations/7483447" TargetMode="External"/><Relationship Id="rId12" Type="http://schemas.openxmlformats.org/officeDocument/2006/relationships/hyperlink" Target="http://quercus.lifedesks.org/node/1140" TargetMode="External"/><Relationship Id="rId33" Type="http://schemas.openxmlformats.org/officeDocument/2006/relationships/hyperlink" Target="http://quercus.lifedesks.org/node/1120" TargetMode="External"/><Relationship Id="rId108" Type="http://schemas.openxmlformats.org/officeDocument/2006/relationships/hyperlink" Target="http://quercus.lifedesks.org/node/1112" TargetMode="External"/><Relationship Id="rId129" Type="http://schemas.openxmlformats.org/officeDocument/2006/relationships/hyperlink" Target="http://quercus.lifedesks.org/node/1093" TargetMode="External"/><Relationship Id="rId280" Type="http://schemas.openxmlformats.org/officeDocument/2006/relationships/comments" Target="../comments1.xml"/><Relationship Id="rId54" Type="http://schemas.openxmlformats.org/officeDocument/2006/relationships/hyperlink" Target="http://quercus.lifedesks.org/node/960" TargetMode="External"/><Relationship Id="rId75" Type="http://schemas.openxmlformats.org/officeDocument/2006/relationships/hyperlink" Target="http://quercus.lifedesks.org/node/867" TargetMode="External"/><Relationship Id="rId96" Type="http://schemas.openxmlformats.org/officeDocument/2006/relationships/hyperlink" Target="http://quercus.lifedesks.org/node/888" TargetMode="External"/><Relationship Id="rId140" Type="http://schemas.openxmlformats.org/officeDocument/2006/relationships/hyperlink" Target="http://quercus.lifedesks.org/node/1081" TargetMode="External"/><Relationship Id="rId161" Type="http://schemas.openxmlformats.org/officeDocument/2006/relationships/hyperlink" Target="http://quercus.lifedesks.org/node/1060" TargetMode="External"/><Relationship Id="rId182" Type="http://schemas.openxmlformats.org/officeDocument/2006/relationships/hyperlink" Target="http://quercus.lifedesks.org/node/1040" TargetMode="External"/><Relationship Id="rId217" Type="http://schemas.openxmlformats.org/officeDocument/2006/relationships/hyperlink" Target="http://quercus.lifedesks.org/node/1173" TargetMode="External"/><Relationship Id="rId6" Type="http://schemas.openxmlformats.org/officeDocument/2006/relationships/hyperlink" Target="http://quercus.lifedesks.org/node/1146" TargetMode="External"/><Relationship Id="rId238" Type="http://schemas.openxmlformats.org/officeDocument/2006/relationships/hyperlink" Target="http://quercus.lifedesks.org/node/964" TargetMode="External"/><Relationship Id="rId259" Type="http://schemas.openxmlformats.org/officeDocument/2006/relationships/hyperlink" Target="https://www.inaturalist.org/observations/7499212" TargetMode="External"/><Relationship Id="rId23" Type="http://schemas.openxmlformats.org/officeDocument/2006/relationships/hyperlink" Target="http://quercus.lifedesks.org/node/1130" TargetMode="External"/><Relationship Id="rId119" Type="http://schemas.openxmlformats.org/officeDocument/2006/relationships/hyperlink" Target="http://quercus.lifedesks.org/node/1102" TargetMode="External"/><Relationship Id="rId270" Type="http://schemas.openxmlformats.org/officeDocument/2006/relationships/hyperlink" Target="https://www.inaturalist.org/observations/7483453" TargetMode="External"/><Relationship Id="rId44" Type="http://schemas.openxmlformats.org/officeDocument/2006/relationships/hyperlink" Target="http://quercus.lifedesks.org/node/916" TargetMode="External"/><Relationship Id="rId65" Type="http://schemas.openxmlformats.org/officeDocument/2006/relationships/hyperlink" Target="http://quercus.lifedesks.org/node/910" TargetMode="External"/><Relationship Id="rId86" Type="http://schemas.openxmlformats.org/officeDocument/2006/relationships/hyperlink" Target="http://quercus.lifedesks.org/node/950" TargetMode="External"/><Relationship Id="rId130" Type="http://schemas.openxmlformats.org/officeDocument/2006/relationships/hyperlink" Target="http://quercus.lifedesks.org/node/1091" TargetMode="External"/><Relationship Id="rId151" Type="http://schemas.openxmlformats.org/officeDocument/2006/relationships/hyperlink" Target="http://quercus.lifedesks.org/node/1069" TargetMode="External"/><Relationship Id="rId172" Type="http://schemas.openxmlformats.org/officeDocument/2006/relationships/hyperlink" Target="http://quercus.lifedesks.org/node/1049" TargetMode="External"/><Relationship Id="rId193" Type="http://schemas.openxmlformats.org/officeDocument/2006/relationships/hyperlink" Target="http://quercus.lifedesks.org/node/1026" TargetMode="External"/><Relationship Id="rId202" Type="http://schemas.openxmlformats.org/officeDocument/2006/relationships/hyperlink" Target="http://quercus.lifedesks.org/node/1023" TargetMode="External"/><Relationship Id="rId207" Type="http://schemas.openxmlformats.org/officeDocument/2006/relationships/hyperlink" Target="http://quercus.lifedesks.org/node/954" TargetMode="External"/><Relationship Id="rId223" Type="http://schemas.openxmlformats.org/officeDocument/2006/relationships/hyperlink" Target="http://quercus.lifedesks.org/node/1167" TargetMode="External"/><Relationship Id="rId228" Type="http://schemas.openxmlformats.org/officeDocument/2006/relationships/hyperlink" Target="http://quercus.lifedesks.org/node/1162" TargetMode="External"/><Relationship Id="rId244" Type="http://schemas.openxmlformats.org/officeDocument/2006/relationships/hyperlink" Target="https://www.inaturalist.org/observations/7478276" TargetMode="External"/><Relationship Id="rId249" Type="http://schemas.openxmlformats.org/officeDocument/2006/relationships/hyperlink" Target="https://www.inaturalist.org/observations/7483427" TargetMode="External"/><Relationship Id="rId13" Type="http://schemas.openxmlformats.org/officeDocument/2006/relationships/hyperlink" Target="http://quercus.lifedesks.org/node/1141" TargetMode="External"/><Relationship Id="rId18" Type="http://schemas.openxmlformats.org/officeDocument/2006/relationships/hyperlink" Target="http://quercus.lifedesks.org/node/1135" TargetMode="External"/><Relationship Id="rId39" Type="http://schemas.openxmlformats.org/officeDocument/2006/relationships/hyperlink" Target="http://quercus.lifedesks.org/node/920" TargetMode="External"/><Relationship Id="rId109" Type="http://schemas.openxmlformats.org/officeDocument/2006/relationships/hyperlink" Target="http://quercus.lifedesks.org/node/1113" TargetMode="External"/><Relationship Id="rId260" Type="http://schemas.openxmlformats.org/officeDocument/2006/relationships/hyperlink" Target="https://www.inaturalist.org/observations/7499209" TargetMode="External"/><Relationship Id="rId265" Type="http://schemas.openxmlformats.org/officeDocument/2006/relationships/hyperlink" Target="https://www.inaturalist.org/observations/7483434" TargetMode="External"/><Relationship Id="rId34" Type="http://schemas.openxmlformats.org/officeDocument/2006/relationships/hyperlink" Target="http://quercus.lifedesks.org/node/1118" TargetMode="External"/><Relationship Id="rId50" Type="http://schemas.openxmlformats.org/officeDocument/2006/relationships/hyperlink" Target="http://quercus.lifedesks.org/node/991" TargetMode="External"/><Relationship Id="rId55" Type="http://schemas.openxmlformats.org/officeDocument/2006/relationships/hyperlink" Target="http://quercus.lifedesks.org/node/978" TargetMode="External"/><Relationship Id="rId76" Type="http://schemas.openxmlformats.org/officeDocument/2006/relationships/hyperlink" Target="http://quercus.lifedesks.org/node/895" TargetMode="External"/><Relationship Id="rId97" Type="http://schemas.openxmlformats.org/officeDocument/2006/relationships/hyperlink" Target="http://quercus.lifedesks.org/node/898" TargetMode="External"/><Relationship Id="rId104" Type="http://schemas.openxmlformats.org/officeDocument/2006/relationships/hyperlink" Target="http://quercus.lifedesks.org/node/1116" TargetMode="External"/><Relationship Id="rId120" Type="http://schemas.openxmlformats.org/officeDocument/2006/relationships/hyperlink" Target="http://quercus.lifedesks.org/node/1101" TargetMode="External"/><Relationship Id="rId125" Type="http://schemas.openxmlformats.org/officeDocument/2006/relationships/hyperlink" Target="http://quercus.lifedesks.org/node/1096" TargetMode="External"/><Relationship Id="rId141" Type="http://schemas.openxmlformats.org/officeDocument/2006/relationships/hyperlink" Target="http://quercus.lifedesks.org/node/1079" TargetMode="External"/><Relationship Id="rId146" Type="http://schemas.openxmlformats.org/officeDocument/2006/relationships/hyperlink" Target="http://quercus.lifedesks.org/node/1075" TargetMode="External"/><Relationship Id="rId167" Type="http://schemas.openxmlformats.org/officeDocument/2006/relationships/hyperlink" Target="http://quercus.lifedesks.org/node/1055" TargetMode="External"/><Relationship Id="rId188" Type="http://schemas.openxmlformats.org/officeDocument/2006/relationships/hyperlink" Target="http://quercus.lifedesks.org/node/1033" TargetMode="External"/><Relationship Id="rId7" Type="http://schemas.openxmlformats.org/officeDocument/2006/relationships/hyperlink" Target="http://quercus.lifedesks.org/node/1147" TargetMode="External"/><Relationship Id="rId71" Type="http://schemas.openxmlformats.org/officeDocument/2006/relationships/hyperlink" Target="http://quercus.lifedesks.org/node/913" TargetMode="External"/><Relationship Id="rId92" Type="http://schemas.openxmlformats.org/officeDocument/2006/relationships/hyperlink" Target="http://quercus.lifedesks.org/node/983" TargetMode="External"/><Relationship Id="rId162" Type="http://schemas.openxmlformats.org/officeDocument/2006/relationships/hyperlink" Target="http://quercus.lifedesks.org/node/1058" TargetMode="External"/><Relationship Id="rId183" Type="http://schemas.openxmlformats.org/officeDocument/2006/relationships/hyperlink" Target="http://quercus.lifedesks.org/node/1038" TargetMode="External"/><Relationship Id="rId213" Type="http://schemas.openxmlformats.org/officeDocument/2006/relationships/hyperlink" Target="http://quercus.lifedesks.org/node/1177" TargetMode="External"/><Relationship Id="rId218" Type="http://schemas.openxmlformats.org/officeDocument/2006/relationships/hyperlink" Target="http://quercus.lifedesks.org/node/1172" TargetMode="External"/><Relationship Id="rId234" Type="http://schemas.openxmlformats.org/officeDocument/2006/relationships/hyperlink" Target="http://quercus.lifedesks.org/node/1156" TargetMode="External"/><Relationship Id="rId239" Type="http://schemas.openxmlformats.org/officeDocument/2006/relationships/hyperlink" Target="http://quercus.lifedesks.org/node/1020" TargetMode="External"/><Relationship Id="rId2" Type="http://schemas.openxmlformats.org/officeDocument/2006/relationships/hyperlink" Target="http://quercus.lifedesks.org/node/1152" TargetMode="External"/><Relationship Id="rId29" Type="http://schemas.openxmlformats.org/officeDocument/2006/relationships/hyperlink" Target="http://quercus.lifedesks.org/node/1125" TargetMode="External"/><Relationship Id="rId250" Type="http://schemas.openxmlformats.org/officeDocument/2006/relationships/hyperlink" Target="https://www.inaturalist.org/observations/7483430" TargetMode="External"/><Relationship Id="rId255" Type="http://schemas.openxmlformats.org/officeDocument/2006/relationships/hyperlink" Target="https://www.inaturalist.org/observations/7499219" TargetMode="External"/><Relationship Id="rId271" Type="http://schemas.openxmlformats.org/officeDocument/2006/relationships/hyperlink" Target="https://www.inaturalist.org/observations/7483460" TargetMode="External"/><Relationship Id="rId276" Type="http://schemas.openxmlformats.org/officeDocument/2006/relationships/hyperlink" Target="https://www.inaturalist.org/observations/7499162" TargetMode="External"/><Relationship Id="rId24" Type="http://schemas.openxmlformats.org/officeDocument/2006/relationships/hyperlink" Target="http://quercus.lifedesks.org/node/1129" TargetMode="External"/><Relationship Id="rId40" Type="http://schemas.openxmlformats.org/officeDocument/2006/relationships/hyperlink" Target="http://quercus.lifedesks.org/node/921" TargetMode="External"/><Relationship Id="rId45" Type="http://schemas.openxmlformats.org/officeDocument/2006/relationships/hyperlink" Target="http://quercus.lifedesks.org/node/924" TargetMode="External"/><Relationship Id="rId66" Type="http://schemas.openxmlformats.org/officeDocument/2006/relationships/hyperlink" Target="http://quercus.lifedesks.org/node/866" TargetMode="External"/><Relationship Id="rId87" Type="http://schemas.openxmlformats.org/officeDocument/2006/relationships/hyperlink" Target="http://quercus.lifedesks.org/node/976" TargetMode="External"/><Relationship Id="rId110" Type="http://schemas.openxmlformats.org/officeDocument/2006/relationships/hyperlink" Target="http://quercus.lifedesks.org/node/1110" TargetMode="External"/><Relationship Id="rId115" Type="http://schemas.openxmlformats.org/officeDocument/2006/relationships/hyperlink" Target="http://quercus.lifedesks.org/node/1106" TargetMode="External"/><Relationship Id="rId131" Type="http://schemas.openxmlformats.org/officeDocument/2006/relationships/hyperlink" Target="http://quercus.lifedesks.org/node/1090" TargetMode="External"/><Relationship Id="rId136" Type="http://schemas.openxmlformats.org/officeDocument/2006/relationships/hyperlink" Target="http://quercus.lifedesks.org/node/1085" TargetMode="External"/><Relationship Id="rId157" Type="http://schemas.openxmlformats.org/officeDocument/2006/relationships/hyperlink" Target="http://quercus.lifedesks.org/node/1064" TargetMode="External"/><Relationship Id="rId178" Type="http://schemas.openxmlformats.org/officeDocument/2006/relationships/hyperlink" Target="http://quercus.lifedesks.org/node/1043" TargetMode="External"/><Relationship Id="rId61" Type="http://schemas.openxmlformats.org/officeDocument/2006/relationships/hyperlink" Target="http://quercus.lifedesks.org/node/992" TargetMode="External"/><Relationship Id="rId82" Type="http://schemas.openxmlformats.org/officeDocument/2006/relationships/hyperlink" Target="http://quercus.lifedesks.org/node/911" TargetMode="External"/><Relationship Id="rId152" Type="http://schemas.openxmlformats.org/officeDocument/2006/relationships/hyperlink" Target="http://quercus.lifedesks.org/node/1070" TargetMode="External"/><Relationship Id="rId173" Type="http://schemas.openxmlformats.org/officeDocument/2006/relationships/hyperlink" Target="http://quercus.lifedesks.org/node/1048" TargetMode="External"/><Relationship Id="rId194" Type="http://schemas.openxmlformats.org/officeDocument/2006/relationships/hyperlink" Target="http://quercus.lifedesks.org/node/1019" TargetMode="External"/><Relationship Id="rId199" Type="http://schemas.openxmlformats.org/officeDocument/2006/relationships/hyperlink" Target="http://quercus.lifedesks.org/node/1010" TargetMode="External"/><Relationship Id="rId203" Type="http://schemas.openxmlformats.org/officeDocument/2006/relationships/hyperlink" Target="http://quercus.lifedesks.org/node/1025" TargetMode="External"/><Relationship Id="rId208" Type="http://schemas.openxmlformats.org/officeDocument/2006/relationships/hyperlink" Target="http://quercus.lifedesks.org/node/969" TargetMode="External"/><Relationship Id="rId229" Type="http://schemas.openxmlformats.org/officeDocument/2006/relationships/hyperlink" Target="http://quercus.lifedesks.org/node/1161" TargetMode="External"/><Relationship Id="rId19" Type="http://schemas.openxmlformats.org/officeDocument/2006/relationships/hyperlink" Target="http://quercus.lifedesks.org/node/1134" TargetMode="External"/><Relationship Id="rId224" Type="http://schemas.openxmlformats.org/officeDocument/2006/relationships/hyperlink" Target="http://quercus.lifedesks.org/node/1165" TargetMode="External"/><Relationship Id="rId240" Type="http://schemas.openxmlformats.org/officeDocument/2006/relationships/hyperlink" Target="http://quercus.lifedesks.org/node/1032" TargetMode="External"/><Relationship Id="rId245" Type="http://schemas.openxmlformats.org/officeDocument/2006/relationships/hyperlink" Target="https://www.inaturalist.org/observations/7483163" TargetMode="External"/><Relationship Id="rId261" Type="http://schemas.openxmlformats.org/officeDocument/2006/relationships/hyperlink" Target="https://www.inaturalist.org/observations/7499207" TargetMode="External"/><Relationship Id="rId266" Type="http://schemas.openxmlformats.org/officeDocument/2006/relationships/hyperlink" Target="https://www.inaturalist.org/observations/7483436" TargetMode="External"/><Relationship Id="rId14" Type="http://schemas.openxmlformats.org/officeDocument/2006/relationships/hyperlink" Target="http://quercus.lifedesks.org/node/1139" TargetMode="External"/><Relationship Id="rId30" Type="http://schemas.openxmlformats.org/officeDocument/2006/relationships/hyperlink" Target="http://quercus.lifedesks.org/node/1123" TargetMode="External"/><Relationship Id="rId35" Type="http://schemas.openxmlformats.org/officeDocument/2006/relationships/hyperlink" Target="http://quercus.lifedesks.org/node/566" TargetMode="External"/><Relationship Id="rId56" Type="http://schemas.openxmlformats.org/officeDocument/2006/relationships/hyperlink" Target="http://quercus.lifedesks.org/node/979" TargetMode="External"/><Relationship Id="rId77" Type="http://schemas.openxmlformats.org/officeDocument/2006/relationships/hyperlink" Target="http://quercus.lifedesks.org/node/909" TargetMode="External"/><Relationship Id="rId100" Type="http://schemas.openxmlformats.org/officeDocument/2006/relationships/hyperlink" Target="http://quercus.lifedesks.org/node/890" TargetMode="External"/><Relationship Id="rId105" Type="http://schemas.openxmlformats.org/officeDocument/2006/relationships/hyperlink" Target="http://quercus.lifedesks.org/node/1117" TargetMode="External"/><Relationship Id="rId126" Type="http://schemas.openxmlformats.org/officeDocument/2006/relationships/hyperlink" Target="http://quercus.lifedesks.org/node/1095" TargetMode="External"/><Relationship Id="rId147" Type="http://schemas.openxmlformats.org/officeDocument/2006/relationships/hyperlink" Target="http://quercus.lifedesks.org/node/1074" TargetMode="External"/><Relationship Id="rId168" Type="http://schemas.openxmlformats.org/officeDocument/2006/relationships/hyperlink" Target="http://quercus.lifedesks.org/node/1053" TargetMode="External"/><Relationship Id="rId8" Type="http://schemas.openxmlformats.org/officeDocument/2006/relationships/hyperlink" Target="http://quercus.lifedesks.org/node/1145" TargetMode="External"/><Relationship Id="rId51" Type="http://schemas.openxmlformats.org/officeDocument/2006/relationships/hyperlink" Target="http://quercus.lifedesks.org/node/882" TargetMode="External"/><Relationship Id="rId72" Type="http://schemas.openxmlformats.org/officeDocument/2006/relationships/hyperlink" Target="http://quercus.lifedesks.org/node/914" TargetMode="External"/><Relationship Id="rId93" Type="http://schemas.openxmlformats.org/officeDocument/2006/relationships/hyperlink" Target="http://quercus.lifedesks.org/node/987" TargetMode="External"/><Relationship Id="rId98" Type="http://schemas.openxmlformats.org/officeDocument/2006/relationships/hyperlink" Target="http://quercus.lifedesks.org/node/871" TargetMode="External"/><Relationship Id="rId121" Type="http://schemas.openxmlformats.org/officeDocument/2006/relationships/hyperlink" Target="http://quercus.lifedesks.org/node/1100" TargetMode="External"/><Relationship Id="rId142" Type="http://schemas.openxmlformats.org/officeDocument/2006/relationships/hyperlink" Target="http://quercus.lifedesks.org/node/1080" TargetMode="External"/><Relationship Id="rId163" Type="http://schemas.openxmlformats.org/officeDocument/2006/relationships/hyperlink" Target="http://quercus.lifedesks.org/node/1059" TargetMode="External"/><Relationship Id="rId184" Type="http://schemas.openxmlformats.org/officeDocument/2006/relationships/hyperlink" Target="http://quercus.lifedesks.org/node/1037" TargetMode="External"/><Relationship Id="rId189" Type="http://schemas.openxmlformats.org/officeDocument/2006/relationships/hyperlink" Target="http://quercus.lifedesks.org/node/1016" TargetMode="External"/><Relationship Id="rId219" Type="http://schemas.openxmlformats.org/officeDocument/2006/relationships/hyperlink" Target="http://quercus.lifedesks.org/node/1171" TargetMode="External"/><Relationship Id="rId3" Type="http://schemas.openxmlformats.org/officeDocument/2006/relationships/hyperlink" Target="http://quercus.lifedesks.org/node/1151" TargetMode="External"/><Relationship Id="rId214" Type="http://schemas.openxmlformats.org/officeDocument/2006/relationships/hyperlink" Target="http://quercus.lifedesks.org/node/1176" TargetMode="External"/><Relationship Id="rId230" Type="http://schemas.openxmlformats.org/officeDocument/2006/relationships/hyperlink" Target="http://quercus.lifedesks.org/node/1160" TargetMode="External"/><Relationship Id="rId235" Type="http://schemas.openxmlformats.org/officeDocument/2006/relationships/hyperlink" Target="http://quercus.lifedesks.org/node/1154" TargetMode="External"/><Relationship Id="rId251" Type="http://schemas.openxmlformats.org/officeDocument/2006/relationships/hyperlink" Target="https://www.inaturalist.org/observations/7499229" TargetMode="External"/><Relationship Id="rId256" Type="http://schemas.openxmlformats.org/officeDocument/2006/relationships/hyperlink" Target="https://www.inaturalist.org/observations/7499218" TargetMode="External"/><Relationship Id="rId277" Type="http://schemas.openxmlformats.org/officeDocument/2006/relationships/hyperlink" Target="https://www.inaturalist.org/observations/7499196" TargetMode="External"/><Relationship Id="rId25" Type="http://schemas.openxmlformats.org/officeDocument/2006/relationships/hyperlink" Target="http://quercus.lifedesks.org/node/1128" TargetMode="External"/><Relationship Id="rId46" Type="http://schemas.openxmlformats.org/officeDocument/2006/relationships/hyperlink" Target="http://quercus.lifedesks.org/node/917" TargetMode="External"/><Relationship Id="rId67" Type="http://schemas.openxmlformats.org/officeDocument/2006/relationships/hyperlink" Target="http://quercus.lifedesks.org/node/899" TargetMode="External"/><Relationship Id="rId116" Type="http://schemas.openxmlformats.org/officeDocument/2006/relationships/hyperlink" Target="http://quercus.lifedesks.org/node/1104" TargetMode="External"/><Relationship Id="rId137" Type="http://schemas.openxmlformats.org/officeDocument/2006/relationships/hyperlink" Target="http://quercus.lifedesks.org/node/1084" TargetMode="External"/><Relationship Id="rId158" Type="http://schemas.openxmlformats.org/officeDocument/2006/relationships/hyperlink" Target="http://quercus.lifedesks.org/node/1063" TargetMode="External"/><Relationship Id="rId272" Type="http://schemas.openxmlformats.org/officeDocument/2006/relationships/hyperlink" Target="https://www.inaturalist.org/observations/7490894" TargetMode="External"/><Relationship Id="rId20" Type="http://schemas.openxmlformats.org/officeDocument/2006/relationships/hyperlink" Target="http://quercus.lifedesks.org/node/1132" TargetMode="External"/><Relationship Id="rId41" Type="http://schemas.openxmlformats.org/officeDocument/2006/relationships/hyperlink" Target="http://quercus.lifedesks.org/node/915" TargetMode="External"/><Relationship Id="rId62" Type="http://schemas.openxmlformats.org/officeDocument/2006/relationships/hyperlink" Target="http://quercus.lifedesks.org/node/980" TargetMode="External"/><Relationship Id="rId83" Type="http://schemas.openxmlformats.org/officeDocument/2006/relationships/hyperlink" Target="http://quercus.lifedesks.org/node/963" TargetMode="External"/><Relationship Id="rId88" Type="http://schemas.openxmlformats.org/officeDocument/2006/relationships/hyperlink" Target="http://quercus.lifedesks.org/node/974" TargetMode="External"/><Relationship Id="rId111" Type="http://schemas.openxmlformats.org/officeDocument/2006/relationships/hyperlink" Target="http://quercus.lifedesks.org/node/1111" TargetMode="External"/><Relationship Id="rId132" Type="http://schemas.openxmlformats.org/officeDocument/2006/relationships/hyperlink" Target="http://quercus.lifedesks.org/node/1088" TargetMode="External"/><Relationship Id="rId153" Type="http://schemas.openxmlformats.org/officeDocument/2006/relationships/hyperlink" Target="http://quercus.lifedesks.org/node/1068" TargetMode="External"/><Relationship Id="rId174" Type="http://schemas.openxmlformats.org/officeDocument/2006/relationships/hyperlink" Target="http://quercus.lifedesks.org/node/1047" TargetMode="External"/><Relationship Id="rId179" Type="http://schemas.openxmlformats.org/officeDocument/2006/relationships/hyperlink" Target="http://quercus.lifedesks.org/node/1042" TargetMode="External"/><Relationship Id="rId195" Type="http://schemas.openxmlformats.org/officeDocument/2006/relationships/hyperlink" Target="http://quercus.lifedesks.org/node/1028" TargetMode="External"/><Relationship Id="rId209" Type="http://schemas.openxmlformats.org/officeDocument/2006/relationships/hyperlink" Target="http://quercus.lifedesks.org/node/1029" TargetMode="External"/><Relationship Id="rId190" Type="http://schemas.openxmlformats.org/officeDocument/2006/relationships/hyperlink" Target="http://quercus.lifedesks.org/node/1014" TargetMode="External"/><Relationship Id="rId204" Type="http://schemas.openxmlformats.org/officeDocument/2006/relationships/hyperlink" Target="http://quercus.lifedesks.org/node/1024" TargetMode="External"/><Relationship Id="rId220" Type="http://schemas.openxmlformats.org/officeDocument/2006/relationships/hyperlink" Target="http://quercus.lifedesks.org/node/1170" TargetMode="External"/><Relationship Id="rId225" Type="http://schemas.openxmlformats.org/officeDocument/2006/relationships/hyperlink" Target="http://quercus.lifedesks.org/node/1166" TargetMode="External"/><Relationship Id="rId241" Type="http://schemas.openxmlformats.org/officeDocument/2006/relationships/hyperlink" Target="https://www.inaturalist.org/observations/7476487" TargetMode="External"/><Relationship Id="rId246" Type="http://schemas.openxmlformats.org/officeDocument/2006/relationships/hyperlink" Target="https://www.inaturalist.org/observations/7483419" TargetMode="External"/><Relationship Id="rId267" Type="http://schemas.openxmlformats.org/officeDocument/2006/relationships/hyperlink" Target="https://www.inaturalist.org/observations/7483441" TargetMode="External"/><Relationship Id="rId15" Type="http://schemas.openxmlformats.org/officeDocument/2006/relationships/hyperlink" Target="http://quercus.lifedesks.org/node/1138" TargetMode="External"/><Relationship Id="rId36" Type="http://schemas.openxmlformats.org/officeDocument/2006/relationships/hyperlink" Target="http://quercus.lifedesks.org/pages/9123" TargetMode="External"/><Relationship Id="rId57" Type="http://schemas.openxmlformats.org/officeDocument/2006/relationships/hyperlink" Target="http://quercus.lifedesks.org/node/953" TargetMode="External"/><Relationship Id="rId106" Type="http://schemas.openxmlformats.org/officeDocument/2006/relationships/hyperlink" Target="http://quercus.lifedesks.org/node/1119" TargetMode="External"/><Relationship Id="rId127" Type="http://schemas.openxmlformats.org/officeDocument/2006/relationships/hyperlink" Target="http://quercus.lifedesks.org/node/1094" TargetMode="External"/><Relationship Id="rId262" Type="http://schemas.openxmlformats.org/officeDocument/2006/relationships/hyperlink" Target="https://www.inaturalist.org/observations/7499205" TargetMode="External"/><Relationship Id="rId10" Type="http://schemas.openxmlformats.org/officeDocument/2006/relationships/hyperlink" Target="http://quercus.lifedesks.org/node/1143" TargetMode="External"/><Relationship Id="rId31" Type="http://schemas.openxmlformats.org/officeDocument/2006/relationships/hyperlink" Target="http://quercus.lifedesks.org/node/1121" TargetMode="External"/><Relationship Id="rId52" Type="http://schemas.openxmlformats.org/officeDocument/2006/relationships/hyperlink" Target="http://quercus.lifedesks.org/node/977" TargetMode="External"/><Relationship Id="rId73" Type="http://schemas.openxmlformats.org/officeDocument/2006/relationships/hyperlink" Target="http://quercus.lifedesks.org/node/902" TargetMode="External"/><Relationship Id="rId78" Type="http://schemas.openxmlformats.org/officeDocument/2006/relationships/hyperlink" Target="http://quercus.lifedesks.org/node/896" TargetMode="External"/><Relationship Id="rId94" Type="http://schemas.openxmlformats.org/officeDocument/2006/relationships/hyperlink" Target="http://quercus.lifedesks.org/node/986" TargetMode="External"/><Relationship Id="rId99" Type="http://schemas.openxmlformats.org/officeDocument/2006/relationships/hyperlink" Target="http://quercus.lifedesks.org/node/887" TargetMode="External"/><Relationship Id="rId101" Type="http://schemas.openxmlformats.org/officeDocument/2006/relationships/hyperlink" Target="http://quercus.lifedesks.org/node/870" TargetMode="External"/><Relationship Id="rId122" Type="http://schemas.openxmlformats.org/officeDocument/2006/relationships/hyperlink" Target="http://quercus.lifedesks.org/node/1099" TargetMode="External"/><Relationship Id="rId143" Type="http://schemas.openxmlformats.org/officeDocument/2006/relationships/hyperlink" Target="http://quercus.lifedesks.org/node/1078" TargetMode="External"/><Relationship Id="rId148" Type="http://schemas.openxmlformats.org/officeDocument/2006/relationships/hyperlink" Target="http://quercus.lifedesks.org/node/1073" TargetMode="External"/><Relationship Id="rId164" Type="http://schemas.openxmlformats.org/officeDocument/2006/relationships/hyperlink" Target="http://quercus.lifedesks.org/node/1057" TargetMode="External"/><Relationship Id="rId169" Type="http://schemas.openxmlformats.org/officeDocument/2006/relationships/hyperlink" Target="http://quercus.lifedesks.org/node/1052" TargetMode="External"/><Relationship Id="rId185" Type="http://schemas.openxmlformats.org/officeDocument/2006/relationships/hyperlink" Target="http://quercus.lifedesks.org/node/1036" TargetMode="External"/><Relationship Id="rId4" Type="http://schemas.openxmlformats.org/officeDocument/2006/relationships/hyperlink" Target="http://quercus.lifedesks.org/node/1148" TargetMode="External"/><Relationship Id="rId9" Type="http://schemas.openxmlformats.org/officeDocument/2006/relationships/hyperlink" Target="http://quercus.lifedesks.org/node/1144" TargetMode="External"/><Relationship Id="rId180" Type="http://schemas.openxmlformats.org/officeDocument/2006/relationships/hyperlink" Target="http://quercus.lifedesks.org/node/1039" TargetMode="External"/><Relationship Id="rId210" Type="http://schemas.openxmlformats.org/officeDocument/2006/relationships/hyperlink" Target="http://quercus.lifedesks.org/node/872" TargetMode="External"/><Relationship Id="rId215" Type="http://schemas.openxmlformats.org/officeDocument/2006/relationships/hyperlink" Target="http://quercus.lifedesks.org/node/1175" TargetMode="External"/><Relationship Id="rId236" Type="http://schemas.openxmlformats.org/officeDocument/2006/relationships/hyperlink" Target="http://quercus.lifedesks.org/node/1155" TargetMode="External"/><Relationship Id="rId257" Type="http://schemas.openxmlformats.org/officeDocument/2006/relationships/hyperlink" Target="https://www.inaturalist.org/observations/7499216" TargetMode="External"/><Relationship Id="rId278" Type="http://schemas.openxmlformats.org/officeDocument/2006/relationships/printerSettings" Target="../printerSettings/printerSettings1.bin"/><Relationship Id="rId26" Type="http://schemas.openxmlformats.org/officeDocument/2006/relationships/hyperlink" Target="http://quercus.lifedesks.org/node/1127" TargetMode="External"/><Relationship Id="rId231" Type="http://schemas.openxmlformats.org/officeDocument/2006/relationships/hyperlink" Target="http://quercus.lifedesks.org/node/1158" TargetMode="External"/><Relationship Id="rId252" Type="http://schemas.openxmlformats.org/officeDocument/2006/relationships/hyperlink" Target="https://www.inaturalist.org/observations/7499225" TargetMode="External"/><Relationship Id="rId273" Type="http://schemas.openxmlformats.org/officeDocument/2006/relationships/hyperlink" Target="https://www.inaturalist.org/observations/7499145" TargetMode="External"/><Relationship Id="rId47" Type="http://schemas.openxmlformats.org/officeDocument/2006/relationships/hyperlink" Target="http://quercus.lifedesks.org/node/923" TargetMode="External"/><Relationship Id="rId68" Type="http://schemas.openxmlformats.org/officeDocument/2006/relationships/hyperlink" Target="http://quercus.lifedesks.org/node/889" TargetMode="External"/><Relationship Id="rId89" Type="http://schemas.openxmlformats.org/officeDocument/2006/relationships/hyperlink" Target="http://quercus.lifedesks.org/node/1005" TargetMode="External"/><Relationship Id="rId112" Type="http://schemas.openxmlformats.org/officeDocument/2006/relationships/hyperlink" Target="http://quercus.lifedesks.org/node/1109" TargetMode="External"/><Relationship Id="rId133" Type="http://schemas.openxmlformats.org/officeDocument/2006/relationships/hyperlink" Target="http://quercus.lifedesks.org/node/1089" TargetMode="External"/><Relationship Id="rId154" Type="http://schemas.openxmlformats.org/officeDocument/2006/relationships/hyperlink" Target="http://quercus.lifedesks.org/node/1066" TargetMode="External"/><Relationship Id="rId175" Type="http://schemas.openxmlformats.org/officeDocument/2006/relationships/hyperlink" Target="http://quercus.lifedesks.org/node/1046" TargetMode="External"/><Relationship Id="rId196" Type="http://schemas.openxmlformats.org/officeDocument/2006/relationships/hyperlink" Target="http://quercus.lifedesks.org/node/1012" TargetMode="External"/><Relationship Id="rId200" Type="http://schemas.openxmlformats.org/officeDocument/2006/relationships/hyperlink" Target="http://quercus.lifedesks.org/node/1027" TargetMode="External"/><Relationship Id="rId16" Type="http://schemas.openxmlformats.org/officeDocument/2006/relationships/hyperlink" Target="http://quercus.lifedesks.org/node/1137" TargetMode="External"/><Relationship Id="rId221" Type="http://schemas.openxmlformats.org/officeDocument/2006/relationships/hyperlink" Target="http://quercus.lifedesks.org/node/1168" TargetMode="External"/><Relationship Id="rId242" Type="http://schemas.openxmlformats.org/officeDocument/2006/relationships/hyperlink" Target="https://www.inaturalist.org/observations/7476646" TargetMode="External"/><Relationship Id="rId263" Type="http://schemas.openxmlformats.org/officeDocument/2006/relationships/hyperlink" Target="https://www.inaturalist.org/observations/7499202" TargetMode="External"/><Relationship Id="rId37" Type="http://schemas.openxmlformats.org/officeDocument/2006/relationships/hyperlink" Target="http://quercus.lifedesks.org/node/918" TargetMode="External"/><Relationship Id="rId58" Type="http://schemas.openxmlformats.org/officeDocument/2006/relationships/hyperlink" Target="http://quercus.lifedesks.org/node/952" TargetMode="External"/><Relationship Id="rId79" Type="http://schemas.openxmlformats.org/officeDocument/2006/relationships/hyperlink" Target="http://quercus.lifedesks.org/node/868" TargetMode="External"/><Relationship Id="rId102" Type="http://schemas.openxmlformats.org/officeDocument/2006/relationships/hyperlink" Target="http://quercus.lifedesks.org/node/988" TargetMode="External"/><Relationship Id="rId123" Type="http://schemas.openxmlformats.org/officeDocument/2006/relationships/hyperlink" Target="http://quercus.lifedesks.org/node/1098" TargetMode="External"/><Relationship Id="rId144" Type="http://schemas.openxmlformats.org/officeDocument/2006/relationships/hyperlink" Target="http://quercus.lifedesks.org/node/1077" TargetMode="External"/><Relationship Id="rId90" Type="http://schemas.openxmlformats.org/officeDocument/2006/relationships/hyperlink" Target="http://quercus.lifedesks.org/node/1007" TargetMode="External"/><Relationship Id="rId165" Type="http://schemas.openxmlformats.org/officeDocument/2006/relationships/hyperlink" Target="http://quercus.lifedesks.org/node/1056" TargetMode="External"/><Relationship Id="rId186" Type="http://schemas.openxmlformats.org/officeDocument/2006/relationships/hyperlink" Target="http://quercus.lifedesks.org/node/1034" TargetMode="External"/><Relationship Id="rId211" Type="http://schemas.openxmlformats.org/officeDocument/2006/relationships/hyperlink" Target="http://quercus.lifedesks.org/node/1002" TargetMode="External"/><Relationship Id="rId232" Type="http://schemas.openxmlformats.org/officeDocument/2006/relationships/hyperlink" Target="http://quercus.lifedesks.org/node/1159" TargetMode="External"/><Relationship Id="rId253" Type="http://schemas.openxmlformats.org/officeDocument/2006/relationships/hyperlink" Target="https://www.inaturalist.org/observations/7499223" TargetMode="External"/><Relationship Id="rId274" Type="http://schemas.openxmlformats.org/officeDocument/2006/relationships/hyperlink" Target="https://www.inaturalist.org/observations/7499152" TargetMode="External"/><Relationship Id="rId27" Type="http://schemas.openxmlformats.org/officeDocument/2006/relationships/hyperlink" Target="http://quercus.lifedesks.org/node/1126" TargetMode="External"/><Relationship Id="rId48" Type="http://schemas.openxmlformats.org/officeDocument/2006/relationships/hyperlink" Target="http://quercus.lifedesks.org/node/947" TargetMode="External"/><Relationship Id="rId69" Type="http://schemas.openxmlformats.org/officeDocument/2006/relationships/hyperlink" Target="http://quercus.lifedesks.org/node/865" TargetMode="External"/><Relationship Id="rId113" Type="http://schemas.openxmlformats.org/officeDocument/2006/relationships/hyperlink" Target="http://quercus.lifedesks.org/node/1108" TargetMode="External"/><Relationship Id="rId134" Type="http://schemas.openxmlformats.org/officeDocument/2006/relationships/hyperlink" Target="http://quercus.lifedesks.org/node/1087" TargetMode="External"/><Relationship Id="rId80" Type="http://schemas.openxmlformats.org/officeDocument/2006/relationships/hyperlink" Target="http://quercus.lifedesks.org/node/893" TargetMode="External"/><Relationship Id="rId155" Type="http://schemas.openxmlformats.org/officeDocument/2006/relationships/hyperlink" Target="http://quercus.lifedesks.org/node/1067" TargetMode="External"/><Relationship Id="rId176" Type="http://schemas.openxmlformats.org/officeDocument/2006/relationships/hyperlink" Target="http://quercus.lifedesks.org/node/1045" TargetMode="External"/><Relationship Id="rId197" Type="http://schemas.openxmlformats.org/officeDocument/2006/relationships/hyperlink" Target="http://quercus.lifedesks.org/node/1011" TargetMode="External"/><Relationship Id="rId201" Type="http://schemas.openxmlformats.org/officeDocument/2006/relationships/hyperlink" Target="http://quercus.lifedesks.org/node/1022" TargetMode="External"/><Relationship Id="rId222" Type="http://schemas.openxmlformats.org/officeDocument/2006/relationships/hyperlink" Target="http://quercus.lifedesks.org/node/1169" TargetMode="External"/><Relationship Id="rId243" Type="http://schemas.openxmlformats.org/officeDocument/2006/relationships/hyperlink" Target="https://www.inaturalist.org/observations/7476650" TargetMode="External"/><Relationship Id="rId264" Type="http://schemas.openxmlformats.org/officeDocument/2006/relationships/hyperlink" Target="https://www.inaturalist.org/observations/7499200" TargetMode="External"/><Relationship Id="rId17" Type="http://schemas.openxmlformats.org/officeDocument/2006/relationships/hyperlink" Target="http://quercus.lifedesks.org/node/1136" TargetMode="External"/><Relationship Id="rId38" Type="http://schemas.openxmlformats.org/officeDocument/2006/relationships/hyperlink" Target="http://quercus.lifedesks.org/node/919" TargetMode="External"/><Relationship Id="rId59" Type="http://schemas.openxmlformats.org/officeDocument/2006/relationships/hyperlink" Target="http://quercus.lifedesks.org/node/962" TargetMode="External"/><Relationship Id="rId103" Type="http://schemas.openxmlformats.org/officeDocument/2006/relationships/hyperlink" Target="http://quercus.lifedesks.org/node/1115" TargetMode="External"/><Relationship Id="rId124" Type="http://schemas.openxmlformats.org/officeDocument/2006/relationships/hyperlink" Target="http://quercus.lifedesks.org/node/1097" TargetMode="External"/><Relationship Id="rId70" Type="http://schemas.openxmlformats.org/officeDocument/2006/relationships/hyperlink" Target="http://quercus.lifedesks.org/node/897" TargetMode="External"/><Relationship Id="rId91" Type="http://schemas.openxmlformats.org/officeDocument/2006/relationships/hyperlink" Target="http://quercus.lifedesks.org/node/1003" TargetMode="External"/><Relationship Id="rId145" Type="http://schemas.openxmlformats.org/officeDocument/2006/relationships/hyperlink" Target="http://quercus.lifedesks.org/node/1076" TargetMode="External"/><Relationship Id="rId166" Type="http://schemas.openxmlformats.org/officeDocument/2006/relationships/hyperlink" Target="http://quercus.lifedesks.org/node/1054" TargetMode="External"/><Relationship Id="rId187" Type="http://schemas.openxmlformats.org/officeDocument/2006/relationships/hyperlink" Target="http://quercus.lifedesks.org/node/1035" TargetMode="External"/><Relationship Id="rId1" Type="http://schemas.openxmlformats.org/officeDocument/2006/relationships/hyperlink" Target="http://quercus.lifedesks.org/node/984" TargetMode="External"/><Relationship Id="rId212" Type="http://schemas.openxmlformats.org/officeDocument/2006/relationships/hyperlink" Target="http://quercus.lifedesks.org/node/972" TargetMode="External"/><Relationship Id="rId233" Type="http://schemas.openxmlformats.org/officeDocument/2006/relationships/hyperlink" Target="http://quercus.lifedesks.org/node/1157" TargetMode="External"/><Relationship Id="rId254" Type="http://schemas.openxmlformats.org/officeDocument/2006/relationships/hyperlink" Target="https://www.inaturalist.org/observations/7499221" TargetMode="External"/><Relationship Id="rId28" Type="http://schemas.openxmlformats.org/officeDocument/2006/relationships/hyperlink" Target="http://quercus.lifedesks.org/node/1124" TargetMode="External"/><Relationship Id="rId49" Type="http://schemas.openxmlformats.org/officeDocument/2006/relationships/hyperlink" Target="http://quercus.lifedesks.org/node/989" TargetMode="External"/><Relationship Id="rId114" Type="http://schemas.openxmlformats.org/officeDocument/2006/relationships/hyperlink" Target="http://quercus.lifedesks.org/node/1107" TargetMode="External"/><Relationship Id="rId275" Type="http://schemas.openxmlformats.org/officeDocument/2006/relationships/hyperlink" Target="https://www.inaturalist.org/observations/7499154" TargetMode="External"/><Relationship Id="rId60" Type="http://schemas.openxmlformats.org/officeDocument/2006/relationships/hyperlink" Target="http://quercus.lifedesks.org/node/967" TargetMode="External"/><Relationship Id="rId81" Type="http://schemas.openxmlformats.org/officeDocument/2006/relationships/hyperlink" Target="http://quercus.lifedesks.org/node/912" TargetMode="External"/><Relationship Id="rId135" Type="http://schemas.openxmlformats.org/officeDocument/2006/relationships/hyperlink" Target="http://quercus.lifedesks.org/node/1086" TargetMode="External"/><Relationship Id="rId156" Type="http://schemas.openxmlformats.org/officeDocument/2006/relationships/hyperlink" Target="http://quercus.lifedesks.org/node/1065" TargetMode="External"/><Relationship Id="rId177" Type="http://schemas.openxmlformats.org/officeDocument/2006/relationships/hyperlink" Target="http://quercus.lifedesks.org/node/1044" TargetMode="External"/><Relationship Id="rId198" Type="http://schemas.openxmlformats.org/officeDocument/2006/relationships/hyperlink" Target="http://quercus.lifedesks.org/node/1013"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CZ2671"/>
  <sheetViews>
    <sheetView tabSelected="1" topLeftCell="K1" zoomScale="85" zoomScaleNormal="85" workbookViewId="0">
      <pane ySplit="1" topLeftCell="A2648" activePane="bottomLeft" state="frozen"/>
      <selection pane="bottomLeft" activeCell="K1" sqref="A1:XFD1"/>
    </sheetView>
  </sheetViews>
  <sheetFormatPr defaultColWidth="9.1328125" defaultRowHeight="14.25" x14ac:dyDescent="0.45"/>
  <cols>
    <col min="1" max="1" width="6.53125" style="122" customWidth="1"/>
    <col min="2" max="2" width="15.53125" style="122" customWidth="1"/>
    <col min="3" max="3" width="29.1328125" style="122" customWidth="1"/>
    <col min="4" max="4" width="13" style="139" customWidth="1"/>
    <col min="5" max="5" width="15.19921875" style="139" customWidth="1"/>
    <col min="6" max="6" width="21.86328125" style="122" customWidth="1"/>
    <col min="7" max="7" width="29.53125" style="122" customWidth="1"/>
    <col min="8" max="8" width="9.1328125" style="122" customWidth="1"/>
    <col min="9" max="9" width="26.53125" style="122" customWidth="1"/>
    <col min="10" max="10" width="28.86328125" style="122" customWidth="1"/>
    <col min="11" max="11" width="11.86328125" style="122" customWidth="1"/>
    <col min="12" max="12" width="10" style="122" customWidth="1"/>
    <col min="13" max="13" width="8.86328125" style="122" customWidth="1"/>
    <col min="14" max="14" width="5.796875" style="122" customWidth="1"/>
    <col min="15" max="15" width="20.33203125" style="121" bestFit="1" customWidth="1"/>
    <col min="16" max="16" width="85.53125" style="122" bestFit="1" customWidth="1"/>
    <col min="17" max="17" width="0.796875" style="122" customWidth="1"/>
    <col min="18" max="18" width="6.33203125" style="122" customWidth="1"/>
    <col min="19" max="19" width="8.46484375" style="122" customWidth="1"/>
    <col min="20" max="20" width="8.33203125" style="122" customWidth="1"/>
    <col min="21" max="21" width="21.1328125" style="122" customWidth="1"/>
    <col min="22" max="22" width="2.6640625" style="122" customWidth="1"/>
    <col min="23" max="23" width="2.1328125" style="122" customWidth="1"/>
    <col min="24" max="24" width="13.53125" style="122" customWidth="1"/>
    <col min="25" max="25" width="36" style="122" customWidth="1"/>
    <col min="26" max="26" width="19.19921875" style="122" customWidth="1"/>
    <col min="27" max="29" width="8.86328125" style="122" customWidth="1"/>
    <col min="30" max="30" width="11.33203125" style="122" customWidth="1"/>
    <col min="31" max="31" width="9.1328125" style="122" customWidth="1"/>
    <col min="32" max="32" width="12.1328125" style="122" customWidth="1"/>
    <col min="33" max="33" width="21.86328125" style="122" customWidth="1"/>
    <col min="34" max="35" width="18.1328125" style="122" customWidth="1"/>
    <col min="36" max="36" width="30.53125" style="122" customWidth="1"/>
    <col min="37" max="37" width="49.86328125" style="122" customWidth="1"/>
    <col min="38" max="38" width="6.6640625" style="122" customWidth="1"/>
    <col min="39" max="39" width="14" style="121" customWidth="1"/>
    <col min="40" max="40" width="9.19921875" style="122" customWidth="1"/>
    <col min="41" max="41" width="19.33203125" style="122" customWidth="1"/>
    <col min="42" max="42" width="18.19921875" style="122" customWidth="1"/>
    <col min="43" max="43" width="6.6640625" style="122" customWidth="1"/>
    <col min="44" max="44" width="12.46484375" style="122" customWidth="1"/>
    <col min="45" max="45" width="9.1328125" style="122" customWidth="1"/>
    <col min="46" max="47" width="15" style="122" customWidth="1"/>
    <col min="48" max="48" width="6.1328125" style="122" customWidth="1"/>
    <col min="49" max="49" width="8.86328125" style="122" customWidth="1"/>
    <col min="50" max="50" width="13" style="122" customWidth="1"/>
    <col min="51" max="52" width="10.6640625" style="122" customWidth="1"/>
    <col min="53" max="53" width="17" style="122" customWidth="1"/>
    <col min="54" max="54" width="11.1328125" style="122" customWidth="1"/>
    <col min="55" max="55" width="137.6640625" style="122" customWidth="1"/>
    <col min="56" max="56" width="2" style="122" customWidth="1"/>
    <col min="57" max="57" width="19.86328125" style="122" customWidth="1"/>
    <col min="58" max="58" width="61.53125" style="122" customWidth="1"/>
    <col min="59" max="59" width="12.86328125" style="122" customWidth="1"/>
    <col min="60" max="60" width="9.796875" style="122" customWidth="1"/>
    <col min="61" max="61" width="10" style="122" customWidth="1"/>
    <col min="62" max="62" width="10.53125" style="122" customWidth="1"/>
    <col min="63" max="63" width="16.86328125" style="122" customWidth="1"/>
    <col min="64" max="71" width="35.6640625" style="122" customWidth="1"/>
    <col min="72" max="73" width="21" style="122" customWidth="1"/>
    <col min="74" max="74" width="18.86328125" style="122" customWidth="1"/>
    <col min="75" max="75" width="15.6640625" style="122" customWidth="1"/>
    <col min="76" max="76" width="31.33203125" style="122" customWidth="1"/>
    <col min="77" max="77" width="28.19921875" style="122" customWidth="1"/>
    <col min="78" max="78" width="25.46484375" style="122" customWidth="1"/>
    <col min="79" max="79" width="32.53125" style="122" customWidth="1"/>
    <col min="80" max="80" width="13.86328125" style="122" customWidth="1"/>
    <col min="81" max="81" width="14.1328125" style="122" customWidth="1"/>
    <col min="82" max="82" width="25.6640625" style="122" customWidth="1"/>
    <col min="83" max="83" width="16" style="122" customWidth="1"/>
    <col min="84" max="84" width="17.46484375" style="122" customWidth="1"/>
    <col min="85" max="85" width="13.1328125" style="122" customWidth="1"/>
    <col min="86" max="86" width="16.1328125" style="122" customWidth="1"/>
    <col min="87" max="87" width="45.33203125" style="122" customWidth="1"/>
    <col min="88" max="88" width="53.19921875" style="122" customWidth="1"/>
    <col min="89" max="89" width="45.53125" style="122" customWidth="1"/>
    <col min="90" max="90" width="41.1328125" style="122" customWidth="1"/>
    <col min="91" max="91" width="24.53125" style="122" customWidth="1"/>
    <col min="92" max="92" width="32.53125" style="122" customWidth="1"/>
    <col min="93" max="93" width="23.19921875" style="122" customWidth="1"/>
    <col min="94" max="94" width="30.33203125" style="122" customWidth="1"/>
    <col min="95" max="95" width="23.86328125" style="122" customWidth="1"/>
    <col min="96" max="96" width="46.46484375" style="122" customWidth="1"/>
    <col min="97" max="97" width="39.53125" style="122" customWidth="1"/>
    <col min="98" max="98" width="77.19921875" style="122" customWidth="1"/>
    <col min="99" max="99" width="33.53125" style="122" customWidth="1"/>
    <col min="100" max="100" width="51.19921875" style="122" customWidth="1"/>
    <col min="101" max="101" width="51.6640625" style="122" customWidth="1"/>
    <col min="102" max="102" width="71" style="122" customWidth="1"/>
    <col min="103" max="103" width="19.53125" style="122" customWidth="1"/>
    <col min="104" max="104" width="78.86328125" style="122" customWidth="1"/>
    <col min="105" max="16384" width="9.1328125" style="122"/>
  </cols>
  <sheetData>
    <row r="1" spans="1:104" s="91" customFormat="1" ht="28.5" x14ac:dyDescent="0.45">
      <c r="A1" s="91" t="s">
        <v>3420</v>
      </c>
      <c r="B1" s="91" t="s">
        <v>9678</v>
      </c>
      <c r="C1" s="91" t="s">
        <v>14657</v>
      </c>
      <c r="D1" s="138" t="s">
        <v>14662</v>
      </c>
      <c r="E1" s="138" t="s">
        <v>14663</v>
      </c>
      <c r="F1" s="137" t="s">
        <v>14218</v>
      </c>
      <c r="G1" s="91" t="s">
        <v>3473</v>
      </c>
      <c r="H1" s="91" t="s">
        <v>14661</v>
      </c>
      <c r="I1" s="91" t="s">
        <v>30</v>
      </c>
      <c r="J1" s="91" t="s">
        <v>14678</v>
      </c>
      <c r="K1" s="91" t="s">
        <v>9005</v>
      </c>
      <c r="L1" s="91" t="s">
        <v>3407</v>
      </c>
      <c r="M1" s="91" t="s">
        <v>3225</v>
      </c>
      <c r="N1" s="91" t="s">
        <v>3224</v>
      </c>
      <c r="O1" s="92" t="s">
        <v>0</v>
      </c>
      <c r="P1" s="91" t="s">
        <v>35</v>
      </c>
      <c r="Q1" s="91" t="s">
        <v>11680</v>
      </c>
      <c r="R1" s="91" t="s">
        <v>11681</v>
      </c>
      <c r="S1" s="91" t="s">
        <v>14691</v>
      </c>
      <c r="T1" s="91" t="s">
        <v>1</v>
      </c>
      <c r="U1" s="91" t="s">
        <v>3949</v>
      </c>
      <c r="V1" s="91" t="s">
        <v>2</v>
      </c>
      <c r="W1" s="91" t="s">
        <v>3</v>
      </c>
      <c r="X1" s="91" t="s">
        <v>4</v>
      </c>
      <c r="Y1" s="91" t="s">
        <v>5</v>
      </c>
      <c r="Z1" s="91" t="s">
        <v>6</v>
      </c>
      <c r="AA1" s="91" t="s">
        <v>31</v>
      </c>
      <c r="AB1" s="91" t="s">
        <v>36</v>
      </c>
      <c r="AC1" s="91" t="s">
        <v>1315</v>
      </c>
      <c r="AD1" s="91" t="s">
        <v>32</v>
      </c>
      <c r="AE1" s="91" t="s">
        <v>33</v>
      </c>
      <c r="AF1" s="91" t="s">
        <v>34</v>
      </c>
      <c r="AG1" s="91" t="s">
        <v>7</v>
      </c>
      <c r="AH1" s="91" t="s">
        <v>8</v>
      </c>
      <c r="AI1" s="91" t="s">
        <v>9</v>
      </c>
      <c r="AJ1" s="91" t="s">
        <v>10</v>
      </c>
      <c r="AK1" s="91" t="s">
        <v>14107</v>
      </c>
      <c r="AL1" s="91" t="s">
        <v>11</v>
      </c>
      <c r="AM1" s="92" t="s">
        <v>12</v>
      </c>
      <c r="AN1" s="91" t="s">
        <v>4294</v>
      </c>
      <c r="AO1" s="91" t="s">
        <v>13</v>
      </c>
      <c r="AP1" s="91" t="s">
        <v>14</v>
      </c>
      <c r="AQ1" s="91" t="s">
        <v>15</v>
      </c>
      <c r="AR1" s="91" t="s">
        <v>7425</v>
      </c>
      <c r="AS1" s="91" t="s">
        <v>16</v>
      </c>
      <c r="AT1" s="91" t="s">
        <v>9070</v>
      </c>
      <c r="AU1" s="91" t="s">
        <v>9071</v>
      </c>
      <c r="AV1" s="91" t="s">
        <v>17</v>
      </c>
      <c r="AW1" s="91" t="s">
        <v>18</v>
      </c>
      <c r="AX1" s="91" t="s">
        <v>19</v>
      </c>
      <c r="AY1" s="91" t="s">
        <v>20</v>
      </c>
      <c r="AZ1" s="91" t="s">
        <v>1557</v>
      </c>
      <c r="BA1" s="91" t="s">
        <v>21</v>
      </c>
      <c r="BB1" s="91" t="s">
        <v>22</v>
      </c>
      <c r="BC1" s="91" t="s">
        <v>3408</v>
      </c>
      <c r="BD1" s="91" t="s">
        <v>3409</v>
      </c>
      <c r="BE1" s="91" t="s">
        <v>3410</v>
      </c>
      <c r="BF1" s="91" t="s">
        <v>23</v>
      </c>
      <c r="BG1" s="91" t="s">
        <v>24</v>
      </c>
      <c r="BH1" s="91" t="s">
        <v>25</v>
      </c>
      <c r="BI1" s="91" t="s">
        <v>26</v>
      </c>
      <c r="BJ1" s="91" t="s">
        <v>27</v>
      </c>
      <c r="BK1" s="91" t="s">
        <v>3403</v>
      </c>
      <c r="BL1" s="91" t="s">
        <v>3406</v>
      </c>
      <c r="BM1" s="91" t="s">
        <v>1457</v>
      </c>
      <c r="BN1" s="91" t="s">
        <v>3404</v>
      </c>
      <c r="BO1" s="91" t="s">
        <v>29</v>
      </c>
      <c r="BP1" s="91" t="s">
        <v>28</v>
      </c>
      <c r="BQ1" s="91" t="s">
        <v>3405</v>
      </c>
      <c r="BR1" s="91" t="s">
        <v>3474</v>
      </c>
      <c r="BS1" s="91" t="s">
        <v>9072</v>
      </c>
      <c r="BT1" s="91" t="s">
        <v>14219</v>
      </c>
      <c r="BU1" s="91" t="s">
        <v>14739</v>
      </c>
      <c r="BV1" s="91" t="s">
        <v>14220</v>
      </c>
      <c r="BW1" s="91" t="s">
        <v>5324</v>
      </c>
      <c r="BX1" s="91" t="s">
        <v>37</v>
      </c>
      <c r="BY1" s="91" t="s">
        <v>13584</v>
      </c>
      <c r="BZ1" s="91" t="s">
        <v>3480</v>
      </c>
      <c r="CA1" s="91" t="s">
        <v>3656</v>
      </c>
      <c r="CB1" s="91" t="s">
        <v>4919</v>
      </c>
      <c r="CC1" s="91" t="s">
        <v>4920</v>
      </c>
      <c r="CD1" s="91" t="s">
        <v>4917</v>
      </c>
      <c r="CE1" s="91" t="s">
        <v>4923</v>
      </c>
      <c r="CF1" s="91" t="s">
        <v>4924</v>
      </c>
      <c r="CG1" s="91" t="s">
        <v>4922</v>
      </c>
      <c r="CH1" s="91" t="s">
        <v>4921</v>
      </c>
      <c r="CI1" s="91" t="s">
        <v>6876</v>
      </c>
      <c r="CJ1" s="91" t="s">
        <v>7321</v>
      </c>
      <c r="CK1" s="91" t="s">
        <v>5256</v>
      </c>
      <c r="CL1" s="91" t="s">
        <v>5569</v>
      </c>
      <c r="CM1" s="91" t="s">
        <v>5704</v>
      </c>
      <c r="CN1" s="119" t="s">
        <v>13847</v>
      </c>
      <c r="CO1" s="93" t="s">
        <v>8187</v>
      </c>
      <c r="CP1" s="93" t="s">
        <v>8188</v>
      </c>
      <c r="CQ1" s="94" t="s">
        <v>8189</v>
      </c>
      <c r="CR1" s="93" t="s">
        <v>8231</v>
      </c>
      <c r="CS1" s="95" t="s">
        <v>8190</v>
      </c>
      <c r="CT1" s="93" t="s">
        <v>8191</v>
      </c>
      <c r="CU1" s="93" t="s">
        <v>8196</v>
      </c>
      <c r="CV1" s="93" t="s">
        <v>8197</v>
      </c>
      <c r="CW1" s="96" t="s">
        <v>9054</v>
      </c>
      <c r="CX1" s="91" t="s">
        <v>9053</v>
      </c>
      <c r="CY1" s="91" t="s">
        <v>9073</v>
      </c>
      <c r="CZ1" s="91" t="s">
        <v>12394</v>
      </c>
    </row>
    <row r="2" spans="1:104" ht="15" customHeight="1" x14ac:dyDescent="0.45">
      <c r="A2" s="122">
        <v>1</v>
      </c>
      <c r="B2" s="122" t="s">
        <v>9679</v>
      </c>
      <c r="C2" s="122" t="s">
        <v>38</v>
      </c>
      <c r="F2" s="122" t="s">
        <v>2221</v>
      </c>
      <c r="H2" s="122">
        <v>3612</v>
      </c>
      <c r="I2" s="122" t="s">
        <v>3373</v>
      </c>
      <c r="J2" s="122" t="str">
        <f>LEFT(I2, FIND(" ", I2, 12) -1)</f>
        <v>Quercus rugosa</v>
      </c>
      <c r="K2" s="122" t="s">
        <v>1047</v>
      </c>
      <c r="M2" s="122" t="s">
        <v>3226</v>
      </c>
      <c r="N2" s="122" t="s">
        <v>3161</v>
      </c>
      <c r="O2" s="121">
        <v>40650</v>
      </c>
      <c r="P2" s="122" t="s">
        <v>2185</v>
      </c>
      <c r="S2" s="122" t="s">
        <v>14692</v>
      </c>
      <c r="T2" s="122" t="s">
        <v>2100</v>
      </c>
      <c r="U2" s="122" t="s">
        <v>2186</v>
      </c>
      <c r="X2" s="122" t="s">
        <v>2187</v>
      </c>
      <c r="AJ2" s="122" t="s">
        <v>2122</v>
      </c>
      <c r="AK2" s="122" t="s">
        <v>2122</v>
      </c>
      <c r="AL2" s="122" t="s">
        <v>2077</v>
      </c>
      <c r="AO2" s="122" t="s">
        <v>1318</v>
      </c>
      <c r="AP2" s="122" t="s">
        <v>1318</v>
      </c>
      <c r="AQ2" s="122" t="s">
        <v>1318</v>
      </c>
      <c r="AR2" s="122" t="s">
        <v>7426</v>
      </c>
      <c r="BF2" s="122" t="s">
        <v>1416</v>
      </c>
      <c r="BG2" s="122" t="s">
        <v>1416</v>
      </c>
      <c r="BH2" s="122" t="s">
        <v>1415</v>
      </c>
      <c r="BI2" s="122" t="s">
        <v>1431</v>
      </c>
      <c r="BJ2" s="122" t="s">
        <v>1431</v>
      </c>
      <c r="BK2" s="122">
        <v>175909</v>
      </c>
      <c r="BR2" s="122" t="s">
        <v>2221</v>
      </c>
      <c r="BS2" s="122" t="s">
        <v>5786</v>
      </c>
      <c r="BT2" s="122" t="s">
        <v>2221</v>
      </c>
      <c r="BU2" s="122" t="s">
        <v>2221</v>
      </c>
      <c r="BV2" s="122">
        <v>3612</v>
      </c>
      <c r="BX2" s="122" t="s">
        <v>39</v>
      </c>
      <c r="BZ2" s="122" t="s">
        <v>3479</v>
      </c>
      <c r="CB2" s="122">
        <v>19.453344000000001</v>
      </c>
      <c r="CC2" s="122">
        <v>-101.731678</v>
      </c>
      <c r="CD2" s="122" t="s">
        <v>4770</v>
      </c>
      <c r="CE2" s="122" t="s">
        <v>2100</v>
      </c>
      <c r="CF2" s="122" t="s">
        <v>2186</v>
      </c>
      <c r="CI2" s="122" t="s">
        <v>5217</v>
      </c>
      <c r="CJ2" s="122" t="s">
        <v>7279</v>
      </c>
      <c r="CK2" s="122" t="s">
        <v>4769</v>
      </c>
      <c r="CL2" s="122" t="s">
        <v>3373</v>
      </c>
      <c r="CO2" s="122" t="s">
        <v>7488</v>
      </c>
      <c r="CP2" s="122">
        <v>0</v>
      </c>
      <c r="CQ2" s="122" t="s">
        <v>2221</v>
      </c>
      <c r="CR2" s="122" t="s">
        <v>7550</v>
      </c>
      <c r="CS2" s="122" t="s">
        <v>7551</v>
      </c>
      <c r="CT2" s="122" t="s">
        <v>8194</v>
      </c>
      <c r="CU2" s="122" t="s">
        <v>8194</v>
      </c>
    </row>
    <row r="3" spans="1:104" ht="15" customHeight="1" x14ac:dyDescent="0.45">
      <c r="A3" s="122">
        <v>2</v>
      </c>
      <c r="B3" s="122" t="s">
        <v>9680</v>
      </c>
      <c r="C3" s="122" t="s">
        <v>40</v>
      </c>
      <c r="I3" s="122" t="s">
        <v>3373</v>
      </c>
      <c r="J3" s="122" t="str">
        <f>LEFT(I3, FIND(" ", I3, 12) -1)</f>
        <v>Quercus rugosa</v>
      </c>
      <c r="M3" s="122" t="s">
        <v>3226</v>
      </c>
      <c r="N3" s="122" t="s">
        <v>3161</v>
      </c>
      <c r="O3" s="122">
        <v>40650</v>
      </c>
      <c r="P3" s="122" t="s">
        <v>2185</v>
      </c>
      <c r="S3" s="122" t="s">
        <v>14692</v>
      </c>
      <c r="T3" s="122" t="s">
        <v>2100</v>
      </c>
      <c r="U3" s="122" t="s">
        <v>2186</v>
      </c>
      <c r="X3" s="122" t="s">
        <v>2188</v>
      </c>
      <c r="AJ3" s="122" t="s">
        <v>2122</v>
      </c>
      <c r="AK3" s="122" t="s">
        <v>2122</v>
      </c>
      <c r="AL3" s="122" t="s">
        <v>2077</v>
      </c>
      <c r="AO3" s="122" t="s">
        <v>1318</v>
      </c>
      <c r="AP3" s="122" t="s">
        <v>1318</v>
      </c>
      <c r="AQ3" s="122" t="s">
        <v>1318</v>
      </c>
      <c r="BC3" s="122" t="s">
        <v>2227</v>
      </c>
      <c r="BF3" s="122" t="s">
        <v>1416</v>
      </c>
      <c r="BG3" s="122" t="s">
        <v>1416</v>
      </c>
      <c r="BH3" s="122" t="s">
        <v>1431</v>
      </c>
      <c r="BI3" s="122" t="s">
        <v>1431</v>
      </c>
      <c r="BJ3" s="122" t="s">
        <v>1431</v>
      </c>
      <c r="BK3" s="122" t="s">
        <v>4216</v>
      </c>
      <c r="BX3" s="122" t="s">
        <v>39</v>
      </c>
      <c r="BZ3" s="122" t="s">
        <v>3479</v>
      </c>
      <c r="CE3" s="122" t="s">
        <v>2100</v>
      </c>
      <c r="CF3" s="122" t="s">
        <v>2186</v>
      </c>
      <c r="CL3" s="122" t="s">
        <v>3373</v>
      </c>
    </row>
    <row r="4" spans="1:104" ht="15" customHeight="1" x14ac:dyDescent="0.45">
      <c r="A4" s="122">
        <v>3</v>
      </c>
      <c r="B4" s="122" t="s">
        <v>9681</v>
      </c>
      <c r="C4" s="122" t="s">
        <v>41</v>
      </c>
      <c r="I4" s="122" t="s">
        <v>42</v>
      </c>
      <c r="J4" s="122" t="str">
        <f>I4</f>
        <v>?</v>
      </c>
      <c r="M4" s="122" t="s">
        <v>3226</v>
      </c>
      <c r="O4" s="122"/>
      <c r="P4" s="122" t="s">
        <v>2185</v>
      </c>
      <c r="S4" s="122" t="s">
        <v>14692</v>
      </c>
      <c r="T4" s="122" t="s">
        <v>2100</v>
      </c>
      <c r="U4" s="122" t="s">
        <v>2186</v>
      </c>
      <c r="AO4" s="122" t="s">
        <v>1318</v>
      </c>
      <c r="AP4" s="122" t="s">
        <v>1318</v>
      </c>
      <c r="AQ4" s="122" t="s">
        <v>1318</v>
      </c>
      <c r="BC4" s="122" t="s">
        <v>2229</v>
      </c>
      <c r="BF4" s="122" t="s">
        <v>1416</v>
      </c>
      <c r="BG4" s="122" t="s">
        <v>1416</v>
      </c>
      <c r="BH4" s="122" t="s">
        <v>1431</v>
      </c>
      <c r="BI4" s="122" t="s">
        <v>1431</v>
      </c>
      <c r="BJ4" s="122" t="s">
        <v>1431</v>
      </c>
      <c r="BK4" s="122" t="s">
        <v>4216</v>
      </c>
      <c r="BX4" s="122" t="s">
        <v>39</v>
      </c>
      <c r="BZ4" s="122" t="s">
        <v>3479</v>
      </c>
      <c r="CE4" s="122" t="s">
        <v>2100</v>
      </c>
      <c r="CF4" s="122" t="s">
        <v>2186</v>
      </c>
      <c r="CL4" s="122" t="s">
        <v>5572</v>
      </c>
    </row>
    <row r="5" spans="1:104" ht="15" customHeight="1" x14ac:dyDescent="0.45">
      <c r="A5" s="122">
        <v>4</v>
      </c>
      <c r="B5" s="122" t="s">
        <v>9682</v>
      </c>
      <c r="C5" s="122" t="s">
        <v>43</v>
      </c>
      <c r="I5" s="122" t="s">
        <v>3373</v>
      </c>
      <c r="J5" s="122" t="str">
        <f t="shared" ref="J5:J36" si="0">LEFT(I5, FIND(" ", I5, 12) -1)</f>
        <v>Quercus rugosa</v>
      </c>
      <c r="M5" s="122" t="s">
        <v>3226</v>
      </c>
      <c r="N5" s="122" t="s">
        <v>3161</v>
      </c>
      <c r="O5" s="122">
        <v>40650</v>
      </c>
      <c r="P5" s="122" t="s">
        <v>2185</v>
      </c>
      <c r="S5" s="122" t="s">
        <v>14692</v>
      </c>
      <c r="T5" s="122" t="s">
        <v>2100</v>
      </c>
      <c r="U5" s="122" t="s">
        <v>2186</v>
      </c>
      <c r="X5" s="122" t="s">
        <v>2188</v>
      </c>
      <c r="AJ5" s="122" t="s">
        <v>2122</v>
      </c>
      <c r="AK5" s="122" t="s">
        <v>2201</v>
      </c>
      <c r="AL5" s="122" t="s">
        <v>2077</v>
      </c>
      <c r="AO5" s="122" t="s">
        <v>1318</v>
      </c>
      <c r="AP5" s="122" t="s">
        <v>1318</v>
      </c>
      <c r="AQ5" s="122" t="s">
        <v>1318</v>
      </c>
      <c r="BF5" s="122" t="s">
        <v>1416</v>
      </c>
      <c r="BG5" s="122" t="s">
        <v>1416</v>
      </c>
      <c r="BH5" s="122" t="s">
        <v>1431</v>
      </c>
      <c r="BI5" s="122" t="s">
        <v>1431</v>
      </c>
      <c r="BJ5" s="122" t="s">
        <v>1431</v>
      </c>
      <c r="BK5" s="122" t="s">
        <v>4216</v>
      </c>
      <c r="BX5" s="122" t="s">
        <v>39</v>
      </c>
      <c r="BZ5" s="122" t="s">
        <v>3479</v>
      </c>
      <c r="CE5" s="122" t="s">
        <v>2100</v>
      </c>
      <c r="CF5" s="122" t="s">
        <v>2186</v>
      </c>
      <c r="CL5" s="122" t="s">
        <v>3373</v>
      </c>
    </row>
    <row r="6" spans="1:104" ht="15" customHeight="1" x14ac:dyDescent="0.45">
      <c r="A6" s="122">
        <v>5</v>
      </c>
      <c r="B6" s="122" t="s">
        <v>9683</v>
      </c>
      <c r="C6" s="122" t="s">
        <v>44</v>
      </c>
      <c r="I6" s="122" t="s">
        <v>3373</v>
      </c>
      <c r="J6" s="122" t="str">
        <f t="shared" si="0"/>
        <v>Quercus rugosa</v>
      </c>
      <c r="M6" s="122" t="s">
        <v>3226</v>
      </c>
      <c r="N6" s="122" t="s">
        <v>3161</v>
      </c>
      <c r="O6" s="122">
        <v>40650</v>
      </c>
      <c r="P6" s="122" t="s">
        <v>2185</v>
      </c>
      <c r="S6" s="122" t="s">
        <v>14692</v>
      </c>
      <c r="T6" s="122" t="s">
        <v>2100</v>
      </c>
      <c r="U6" s="122" t="s">
        <v>2186</v>
      </c>
      <c r="X6" s="122" t="s">
        <v>2188</v>
      </c>
      <c r="AJ6" s="122" t="s">
        <v>2122</v>
      </c>
      <c r="AK6" s="122" t="s">
        <v>2122</v>
      </c>
      <c r="AL6" s="122" t="s">
        <v>2077</v>
      </c>
      <c r="AO6" s="122" t="s">
        <v>1318</v>
      </c>
      <c r="AP6" s="122" t="s">
        <v>1318</v>
      </c>
      <c r="AQ6" s="122" t="s">
        <v>1318</v>
      </c>
      <c r="BF6" s="122" t="s">
        <v>1416</v>
      </c>
      <c r="BG6" s="122" t="s">
        <v>1416</v>
      </c>
      <c r="BH6" s="122" t="s">
        <v>1431</v>
      </c>
      <c r="BI6" s="122" t="s">
        <v>1431</v>
      </c>
      <c r="BJ6" s="122" t="s">
        <v>1431</v>
      </c>
      <c r="BK6" s="122" t="s">
        <v>4216</v>
      </c>
      <c r="BX6" s="122" t="s">
        <v>39</v>
      </c>
      <c r="BZ6" s="122" t="s">
        <v>3479</v>
      </c>
      <c r="CE6" s="122" t="s">
        <v>2100</v>
      </c>
      <c r="CF6" s="122" t="s">
        <v>2186</v>
      </c>
      <c r="CL6" s="122" t="s">
        <v>3373</v>
      </c>
    </row>
    <row r="7" spans="1:104" ht="15" customHeight="1" x14ac:dyDescent="0.45">
      <c r="A7" s="122">
        <v>6</v>
      </c>
      <c r="B7" s="122" t="s">
        <v>9684</v>
      </c>
      <c r="C7" s="122" t="s">
        <v>45</v>
      </c>
      <c r="I7" s="122" t="s">
        <v>3374</v>
      </c>
      <c r="J7" s="122" t="str">
        <f t="shared" si="0"/>
        <v>Quercus obtusata</v>
      </c>
      <c r="M7" s="122" t="s">
        <v>3226</v>
      </c>
      <c r="N7" s="122" t="s">
        <v>3162</v>
      </c>
      <c r="O7" s="122">
        <v>40650</v>
      </c>
      <c r="P7" s="122" t="s">
        <v>2185</v>
      </c>
      <c r="S7" s="122" t="s">
        <v>14692</v>
      </c>
      <c r="T7" s="122" t="s">
        <v>2100</v>
      </c>
      <c r="U7" s="122" t="s">
        <v>2186</v>
      </c>
      <c r="X7" s="122" t="s">
        <v>2188</v>
      </c>
      <c r="AJ7" s="122" t="s">
        <v>2212</v>
      </c>
      <c r="AK7" s="122" t="s">
        <v>14108</v>
      </c>
      <c r="AL7" s="122" t="s">
        <v>2077</v>
      </c>
      <c r="AO7" s="122" t="s">
        <v>1318</v>
      </c>
      <c r="AP7" s="122" t="s">
        <v>1318</v>
      </c>
      <c r="AQ7" s="122" t="s">
        <v>1318</v>
      </c>
      <c r="BF7" s="122" t="s">
        <v>1416</v>
      </c>
      <c r="BG7" s="122" t="s">
        <v>1416</v>
      </c>
      <c r="BH7" s="122" t="s">
        <v>1431</v>
      </c>
      <c r="BI7" s="122" t="s">
        <v>1431</v>
      </c>
      <c r="BJ7" s="122" t="s">
        <v>1431</v>
      </c>
      <c r="BK7" s="122" t="s">
        <v>4216</v>
      </c>
      <c r="BX7" s="122" t="s">
        <v>39</v>
      </c>
      <c r="BZ7" s="122" t="s">
        <v>3479</v>
      </c>
      <c r="CE7" s="122" t="s">
        <v>2100</v>
      </c>
      <c r="CF7" s="122" t="s">
        <v>2186</v>
      </c>
      <c r="CL7" s="122" t="s">
        <v>3374</v>
      </c>
    </row>
    <row r="8" spans="1:104" ht="15" customHeight="1" x14ac:dyDescent="0.45">
      <c r="A8" s="122">
        <v>7</v>
      </c>
      <c r="B8" s="122" t="s">
        <v>9685</v>
      </c>
      <c r="C8" s="122" t="s">
        <v>46</v>
      </c>
      <c r="I8" s="122" t="s">
        <v>3373</v>
      </c>
      <c r="J8" s="122" t="str">
        <f t="shared" si="0"/>
        <v>Quercus rugosa</v>
      </c>
      <c r="M8" s="122" t="s">
        <v>3226</v>
      </c>
      <c r="N8" s="122" t="s">
        <v>3161</v>
      </c>
      <c r="O8" s="122">
        <v>40650</v>
      </c>
      <c r="P8" s="122" t="s">
        <v>2185</v>
      </c>
      <c r="S8" s="122" t="s">
        <v>14692</v>
      </c>
      <c r="T8" s="122" t="s">
        <v>2100</v>
      </c>
      <c r="U8" s="122" t="s">
        <v>2186</v>
      </c>
      <c r="X8" s="122" t="s">
        <v>2188</v>
      </c>
      <c r="AJ8" s="122" t="s">
        <v>2122</v>
      </c>
      <c r="AK8" s="122" t="s">
        <v>2122</v>
      </c>
      <c r="AL8" s="122" t="s">
        <v>2077</v>
      </c>
      <c r="AO8" s="122" t="s">
        <v>1318</v>
      </c>
      <c r="AP8" s="122" t="s">
        <v>1318</v>
      </c>
      <c r="AQ8" s="122" t="s">
        <v>1318</v>
      </c>
      <c r="BF8" s="122" t="s">
        <v>1416</v>
      </c>
      <c r="BG8" s="122" t="s">
        <v>1416</v>
      </c>
      <c r="BH8" s="122" t="s">
        <v>1431</v>
      </c>
      <c r="BI8" s="122" t="s">
        <v>1431</v>
      </c>
      <c r="BJ8" s="122" t="s">
        <v>1431</v>
      </c>
      <c r="BK8" s="122" t="s">
        <v>4216</v>
      </c>
      <c r="BX8" s="122" t="s">
        <v>39</v>
      </c>
      <c r="BZ8" s="122" t="s">
        <v>3479</v>
      </c>
      <c r="CE8" s="122" t="s">
        <v>2100</v>
      </c>
      <c r="CF8" s="122" t="s">
        <v>2186</v>
      </c>
      <c r="CL8" s="122" t="s">
        <v>3373</v>
      </c>
    </row>
    <row r="9" spans="1:104" ht="15" customHeight="1" x14ac:dyDescent="0.45">
      <c r="A9" s="122">
        <v>8</v>
      </c>
      <c r="B9" s="122" t="s">
        <v>9686</v>
      </c>
      <c r="C9" s="122" t="s">
        <v>47</v>
      </c>
      <c r="F9" s="122" t="s">
        <v>2222</v>
      </c>
      <c r="H9" s="122">
        <v>5945</v>
      </c>
      <c r="I9" s="122" t="s">
        <v>3375</v>
      </c>
      <c r="J9" s="122" t="str">
        <f t="shared" si="0"/>
        <v>Quercus candicans</v>
      </c>
      <c r="K9" s="122" t="s">
        <v>1842</v>
      </c>
      <c r="M9" s="122" t="s">
        <v>3226</v>
      </c>
      <c r="N9" s="122" t="s">
        <v>3163</v>
      </c>
      <c r="O9" s="121">
        <v>40651</v>
      </c>
      <c r="P9" s="122" t="s">
        <v>2185</v>
      </c>
      <c r="S9" s="122" t="s">
        <v>14692</v>
      </c>
      <c r="T9" s="122" t="s">
        <v>2100</v>
      </c>
      <c r="U9" s="122" t="s">
        <v>2186</v>
      </c>
      <c r="X9" s="122" t="s">
        <v>2189</v>
      </c>
      <c r="AJ9" s="122" t="s">
        <v>2213</v>
      </c>
      <c r="AK9" s="122" t="s">
        <v>14109</v>
      </c>
      <c r="AL9" s="122" t="s">
        <v>2077</v>
      </c>
      <c r="AO9" s="122" t="s">
        <v>1318</v>
      </c>
      <c r="AP9" s="122" t="s">
        <v>1318</v>
      </c>
      <c r="AQ9" s="122" t="s">
        <v>1318</v>
      </c>
      <c r="AR9" s="122" t="s">
        <v>7426</v>
      </c>
      <c r="BF9" s="122" t="s">
        <v>1416</v>
      </c>
      <c r="BG9" s="122" t="s">
        <v>1416</v>
      </c>
      <c r="BH9" s="122" t="s">
        <v>1415</v>
      </c>
      <c r="BI9" s="122" t="s">
        <v>1431</v>
      </c>
      <c r="BJ9" s="122" t="s">
        <v>1431</v>
      </c>
      <c r="BK9" s="122">
        <v>175895</v>
      </c>
      <c r="BR9" s="122" t="s">
        <v>2222</v>
      </c>
      <c r="BS9" s="122" t="s">
        <v>5786</v>
      </c>
      <c r="BT9" s="122" t="s">
        <v>2222</v>
      </c>
      <c r="BU9" s="122" t="s">
        <v>2222</v>
      </c>
      <c r="BV9" s="122">
        <v>5945</v>
      </c>
      <c r="BX9" s="122" t="s">
        <v>39</v>
      </c>
      <c r="BZ9" s="122" t="s">
        <v>3479</v>
      </c>
      <c r="CB9" s="122">
        <v>19.453344000000001</v>
      </c>
      <c r="CC9" s="122">
        <v>-101.731678</v>
      </c>
      <c r="CD9" s="122" t="s">
        <v>4772</v>
      </c>
      <c r="CE9" s="122" t="s">
        <v>2100</v>
      </c>
      <c r="CF9" s="122" t="s">
        <v>2186</v>
      </c>
      <c r="CI9" s="122" t="s">
        <v>5033</v>
      </c>
      <c r="CJ9" s="122" t="s">
        <v>6970</v>
      </c>
      <c r="CK9" s="122" t="s">
        <v>4771</v>
      </c>
      <c r="CL9" s="122" t="s">
        <v>3375</v>
      </c>
      <c r="CO9" s="122" t="s">
        <v>7488</v>
      </c>
      <c r="CP9" s="122">
        <v>0</v>
      </c>
      <c r="CQ9" s="122" t="s">
        <v>2222</v>
      </c>
      <c r="CR9" s="122" t="s">
        <v>7942</v>
      </c>
      <c r="CS9" s="122" t="s">
        <v>7943</v>
      </c>
      <c r="CT9" s="122" t="s">
        <v>8194</v>
      </c>
      <c r="CU9" s="122" t="s">
        <v>8194</v>
      </c>
    </row>
    <row r="10" spans="1:104" ht="15" customHeight="1" x14ac:dyDescent="0.45">
      <c r="A10" s="122">
        <v>9</v>
      </c>
      <c r="B10" s="122" t="s">
        <v>9687</v>
      </c>
      <c r="C10" s="122" t="s">
        <v>48</v>
      </c>
      <c r="I10" s="122" t="s">
        <v>3373</v>
      </c>
      <c r="J10" s="122" t="str">
        <f t="shared" si="0"/>
        <v>Quercus rugosa</v>
      </c>
      <c r="M10" s="122" t="s">
        <v>3226</v>
      </c>
      <c r="N10" s="122" t="s">
        <v>3161</v>
      </c>
      <c r="O10" s="122">
        <v>40651</v>
      </c>
      <c r="P10" s="122" t="s">
        <v>2185</v>
      </c>
      <c r="S10" s="122" t="s">
        <v>14692</v>
      </c>
      <c r="T10" s="122" t="s">
        <v>2100</v>
      </c>
      <c r="U10" s="122" t="s">
        <v>2186</v>
      </c>
      <c r="X10" s="122" t="s">
        <v>2189</v>
      </c>
      <c r="AJ10" s="122" t="s">
        <v>1815</v>
      </c>
      <c r="AK10" s="122" t="s">
        <v>2201</v>
      </c>
      <c r="AL10" s="122" t="s">
        <v>2077</v>
      </c>
      <c r="AO10" s="122" t="s">
        <v>1318</v>
      </c>
      <c r="AP10" s="122" t="s">
        <v>1318</v>
      </c>
      <c r="AQ10" s="122" t="s">
        <v>1318</v>
      </c>
      <c r="BF10" s="122" t="s">
        <v>1416</v>
      </c>
      <c r="BG10" s="122" t="s">
        <v>1416</v>
      </c>
      <c r="BH10" s="122" t="s">
        <v>1431</v>
      </c>
      <c r="BI10" s="122" t="s">
        <v>1431</v>
      </c>
      <c r="BJ10" s="122" t="s">
        <v>1431</v>
      </c>
      <c r="BK10" s="122" t="s">
        <v>4216</v>
      </c>
      <c r="BX10" s="122" t="s">
        <v>39</v>
      </c>
      <c r="BZ10" s="122" t="s">
        <v>3479</v>
      </c>
      <c r="CE10" s="122" t="s">
        <v>2100</v>
      </c>
      <c r="CF10" s="122" t="s">
        <v>2186</v>
      </c>
      <c r="CL10" s="122" t="s">
        <v>3373</v>
      </c>
    </row>
    <row r="11" spans="1:104" ht="15" customHeight="1" x14ac:dyDescent="0.45">
      <c r="A11" s="122">
        <v>10</v>
      </c>
      <c r="B11" s="122" t="s">
        <v>9688</v>
      </c>
      <c r="C11" s="122" t="s">
        <v>49</v>
      </c>
      <c r="I11" s="122" t="s">
        <v>3376</v>
      </c>
      <c r="J11" s="122" t="str">
        <f t="shared" si="0"/>
        <v>Quercus magnoliifolia</v>
      </c>
      <c r="M11" s="122" t="s">
        <v>3226</v>
      </c>
      <c r="N11" s="122" t="s">
        <v>3164</v>
      </c>
      <c r="O11" s="122">
        <v>40651</v>
      </c>
      <c r="P11" s="122" t="s">
        <v>2185</v>
      </c>
      <c r="S11" s="122" t="s">
        <v>14692</v>
      </c>
      <c r="T11" s="122" t="s">
        <v>2100</v>
      </c>
      <c r="U11" s="122" t="s">
        <v>2186</v>
      </c>
      <c r="X11" s="122" t="s">
        <v>2189</v>
      </c>
      <c r="AJ11" s="122" t="s">
        <v>2214</v>
      </c>
      <c r="AK11" s="122" t="s">
        <v>14110</v>
      </c>
      <c r="AL11" s="122" t="s">
        <v>2077</v>
      </c>
      <c r="AO11" s="122" t="s">
        <v>1318</v>
      </c>
      <c r="AP11" s="122" t="s">
        <v>1318</v>
      </c>
      <c r="AQ11" s="122" t="s">
        <v>1318</v>
      </c>
      <c r="BF11" s="122" t="s">
        <v>1416</v>
      </c>
      <c r="BG11" s="122" t="s">
        <v>1416</v>
      </c>
      <c r="BH11" s="122" t="s">
        <v>1431</v>
      </c>
      <c r="BI11" s="122" t="s">
        <v>1431</v>
      </c>
      <c r="BJ11" s="122" t="s">
        <v>1431</v>
      </c>
      <c r="BK11" s="122" t="s">
        <v>4216</v>
      </c>
      <c r="BX11" s="122" t="s">
        <v>39</v>
      </c>
      <c r="BZ11" s="122" t="s">
        <v>3479</v>
      </c>
      <c r="CE11" s="122" t="s">
        <v>2100</v>
      </c>
      <c r="CF11" s="122" t="s">
        <v>2186</v>
      </c>
      <c r="CL11" s="122" t="s">
        <v>3376</v>
      </c>
    </row>
    <row r="12" spans="1:104" ht="15" customHeight="1" x14ac:dyDescent="0.45">
      <c r="A12" s="122">
        <v>11</v>
      </c>
      <c r="B12" s="122" t="s">
        <v>9689</v>
      </c>
      <c r="C12" s="122" t="s">
        <v>50</v>
      </c>
      <c r="I12" s="122" t="s">
        <v>3373</v>
      </c>
      <c r="J12" s="122" t="str">
        <f t="shared" si="0"/>
        <v>Quercus rugosa</v>
      </c>
      <c r="M12" s="122" t="s">
        <v>3226</v>
      </c>
      <c r="N12" s="122" t="s">
        <v>3161</v>
      </c>
      <c r="O12" s="122">
        <v>40651</v>
      </c>
      <c r="P12" s="122" t="s">
        <v>2185</v>
      </c>
      <c r="S12" s="122" t="s">
        <v>14692</v>
      </c>
      <c r="T12" s="122" t="s">
        <v>2100</v>
      </c>
      <c r="U12" s="122" t="s">
        <v>2186</v>
      </c>
      <c r="X12" s="122" t="s">
        <v>2189</v>
      </c>
      <c r="AJ12" s="122" t="s">
        <v>2122</v>
      </c>
      <c r="AK12" s="122" t="s">
        <v>2122</v>
      </c>
      <c r="AL12" s="122" t="s">
        <v>2077</v>
      </c>
      <c r="AO12" s="122" t="s">
        <v>1318</v>
      </c>
      <c r="AP12" s="122" t="s">
        <v>1318</v>
      </c>
      <c r="AQ12" s="122" t="s">
        <v>1318</v>
      </c>
      <c r="BF12" s="122" t="s">
        <v>1416</v>
      </c>
      <c r="BG12" s="122" t="s">
        <v>1416</v>
      </c>
      <c r="BH12" s="122" t="s">
        <v>1431</v>
      </c>
      <c r="BI12" s="122" t="s">
        <v>1431</v>
      </c>
      <c r="BJ12" s="122" t="s">
        <v>1431</v>
      </c>
      <c r="BK12" s="122" t="s">
        <v>4216</v>
      </c>
      <c r="BX12" s="122" t="s">
        <v>39</v>
      </c>
      <c r="BZ12" s="122" t="s">
        <v>3479</v>
      </c>
      <c r="CE12" s="122" t="s">
        <v>2100</v>
      </c>
      <c r="CF12" s="122" t="s">
        <v>2186</v>
      </c>
      <c r="CL12" s="122" t="s">
        <v>3373</v>
      </c>
    </row>
    <row r="13" spans="1:104" ht="15" customHeight="1" x14ac:dyDescent="0.45">
      <c r="A13" s="122">
        <v>12</v>
      </c>
      <c r="B13" s="122" t="s">
        <v>9690</v>
      </c>
      <c r="C13" s="122" t="s">
        <v>51</v>
      </c>
      <c r="I13" s="122" t="s">
        <v>3374</v>
      </c>
      <c r="J13" s="122" t="str">
        <f t="shared" si="0"/>
        <v>Quercus obtusata</v>
      </c>
      <c r="M13" s="122" t="s">
        <v>3226</v>
      </c>
      <c r="N13" s="122" t="s">
        <v>3162</v>
      </c>
      <c r="O13" s="122">
        <v>40651</v>
      </c>
      <c r="P13" s="122" t="s">
        <v>2185</v>
      </c>
      <c r="S13" s="122" t="s">
        <v>14692</v>
      </c>
      <c r="T13" s="122" t="s">
        <v>2100</v>
      </c>
      <c r="U13" s="122" t="s">
        <v>2186</v>
      </c>
      <c r="X13" s="122" t="s">
        <v>2189</v>
      </c>
      <c r="AJ13" s="122" t="s">
        <v>2212</v>
      </c>
      <c r="AK13" s="122" t="s">
        <v>14108</v>
      </c>
      <c r="AL13" s="122" t="s">
        <v>2077</v>
      </c>
      <c r="AO13" s="122" t="s">
        <v>1318</v>
      </c>
      <c r="AP13" s="122" t="s">
        <v>1318</v>
      </c>
      <c r="AQ13" s="122" t="s">
        <v>1318</v>
      </c>
      <c r="BF13" s="122" t="s">
        <v>1416</v>
      </c>
      <c r="BG13" s="122" t="s">
        <v>1416</v>
      </c>
      <c r="BH13" s="122" t="s">
        <v>1431</v>
      </c>
      <c r="BI13" s="122" t="s">
        <v>1431</v>
      </c>
      <c r="BJ13" s="122" t="s">
        <v>1431</v>
      </c>
      <c r="BK13" s="122" t="s">
        <v>4216</v>
      </c>
      <c r="BX13" s="122" t="s">
        <v>39</v>
      </c>
      <c r="BZ13" s="122" t="s">
        <v>3479</v>
      </c>
      <c r="CE13" s="122" t="s">
        <v>2100</v>
      </c>
      <c r="CF13" s="122" t="s">
        <v>2186</v>
      </c>
      <c r="CL13" s="122" t="s">
        <v>3374</v>
      </c>
    </row>
    <row r="14" spans="1:104" ht="15" customHeight="1" x14ac:dyDescent="0.45">
      <c r="A14" s="122">
        <v>13</v>
      </c>
      <c r="B14" s="122" t="s">
        <v>9691</v>
      </c>
      <c r="C14" s="122" t="s">
        <v>52</v>
      </c>
      <c r="I14" s="122" t="s">
        <v>3374</v>
      </c>
      <c r="J14" s="122" t="str">
        <f t="shared" si="0"/>
        <v>Quercus obtusata</v>
      </c>
      <c r="M14" s="122" t="s">
        <v>3226</v>
      </c>
      <c r="N14" s="122" t="s">
        <v>3162</v>
      </c>
      <c r="O14" s="122">
        <v>40651</v>
      </c>
      <c r="P14" s="122" t="s">
        <v>2185</v>
      </c>
      <c r="S14" s="122" t="s">
        <v>14692</v>
      </c>
      <c r="T14" s="122" t="s">
        <v>2100</v>
      </c>
      <c r="U14" s="122" t="s">
        <v>2186</v>
      </c>
      <c r="X14" s="122" t="s">
        <v>2189</v>
      </c>
      <c r="AJ14" s="122" t="s">
        <v>2212</v>
      </c>
      <c r="AK14" s="122" t="s">
        <v>14108</v>
      </c>
      <c r="AL14" s="122" t="s">
        <v>2077</v>
      </c>
      <c r="AO14" s="122" t="s">
        <v>1318</v>
      </c>
      <c r="AP14" s="122" t="s">
        <v>1318</v>
      </c>
      <c r="AQ14" s="122" t="s">
        <v>1318</v>
      </c>
      <c r="BF14" s="122" t="s">
        <v>1416</v>
      </c>
      <c r="BG14" s="122" t="s">
        <v>1416</v>
      </c>
      <c r="BH14" s="122" t="s">
        <v>1431</v>
      </c>
      <c r="BI14" s="122" t="s">
        <v>1431</v>
      </c>
      <c r="BJ14" s="122" t="s">
        <v>1431</v>
      </c>
      <c r="BK14" s="122" t="s">
        <v>4216</v>
      </c>
      <c r="BX14" s="122" t="s">
        <v>39</v>
      </c>
      <c r="BZ14" s="122" t="s">
        <v>3479</v>
      </c>
      <c r="CE14" s="122" t="s">
        <v>2100</v>
      </c>
      <c r="CF14" s="122" t="s">
        <v>2186</v>
      </c>
      <c r="CL14" s="122" t="s">
        <v>3374</v>
      </c>
    </row>
    <row r="15" spans="1:104" ht="15" customHeight="1" x14ac:dyDescent="0.45">
      <c r="A15" s="122">
        <v>14</v>
      </c>
      <c r="B15" s="122" t="s">
        <v>9692</v>
      </c>
      <c r="C15" s="122" t="s">
        <v>53</v>
      </c>
      <c r="I15" s="122" t="s">
        <v>3374</v>
      </c>
      <c r="J15" s="122" t="str">
        <f t="shared" si="0"/>
        <v>Quercus obtusata</v>
      </c>
      <c r="M15" s="122" t="s">
        <v>3226</v>
      </c>
      <c r="N15" s="122" t="s">
        <v>3162</v>
      </c>
      <c r="O15" s="122">
        <v>40651</v>
      </c>
      <c r="P15" s="122" t="s">
        <v>2185</v>
      </c>
      <c r="S15" s="122" t="s">
        <v>14692</v>
      </c>
      <c r="T15" s="122" t="s">
        <v>2100</v>
      </c>
      <c r="U15" s="122" t="s">
        <v>2186</v>
      </c>
      <c r="X15" s="122" t="s">
        <v>2189</v>
      </c>
      <c r="AJ15" s="122" t="s">
        <v>2212</v>
      </c>
      <c r="AK15" s="122" t="s">
        <v>14108</v>
      </c>
      <c r="AL15" s="122" t="s">
        <v>2077</v>
      </c>
      <c r="AO15" s="122" t="s">
        <v>1318</v>
      </c>
      <c r="AP15" s="122" t="s">
        <v>1318</v>
      </c>
      <c r="AQ15" s="122" t="s">
        <v>1318</v>
      </c>
      <c r="BF15" s="122" t="s">
        <v>1416</v>
      </c>
      <c r="BG15" s="122" t="s">
        <v>1416</v>
      </c>
      <c r="BH15" s="122" t="s">
        <v>1431</v>
      </c>
      <c r="BI15" s="122" t="s">
        <v>1431</v>
      </c>
      <c r="BJ15" s="122" t="s">
        <v>1431</v>
      </c>
      <c r="BK15" s="122" t="s">
        <v>4216</v>
      </c>
      <c r="BX15" s="122" t="s">
        <v>39</v>
      </c>
      <c r="BZ15" s="122" t="s">
        <v>3479</v>
      </c>
      <c r="CE15" s="122" t="s">
        <v>2100</v>
      </c>
      <c r="CF15" s="122" t="s">
        <v>2186</v>
      </c>
      <c r="CL15" s="122" t="s">
        <v>3374</v>
      </c>
    </row>
    <row r="16" spans="1:104" ht="15" customHeight="1" x14ac:dyDescent="0.45">
      <c r="A16" s="122">
        <v>15</v>
      </c>
      <c r="B16" s="122" t="s">
        <v>9693</v>
      </c>
      <c r="C16" s="122" t="s">
        <v>54</v>
      </c>
      <c r="I16" s="122" t="s">
        <v>3377</v>
      </c>
      <c r="J16" s="122" t="str">
        <f t="shared" si="0"/>
        <v>Quercus sp.</v>
      </c>
      <c r="M16" s="122" t="s">
        <v>3226</v>
      </c>
      <c r="N16" s="122" t="s">
        <v>3165</v>
      </c>
      <c r="O16" s="122">
        <v>40651</v>
      </c>
      <c r="P16" s="122" t="s">
        <v>2185</v>
      </c>
      <c r="S16" s="122" t="s">
        <v>14692</v>
      </c>
      <c r="T16" s="122" t="s">
        <v>2100</v>
      </c>
      <c r="U16" s="122" t="s">
        <v>2186</v>
      </c>
      <c r="X16" s="122" t="s">
        <v>2189</v>
      </c>
      <c r="AJ16" s="122" t="s">
        <v>2212</v>
      </c>
      <c r="AK16" s="122" t="s">
        <v>14111</v>
      </c>
      <c r="AO16" s="122" t="s">
        <v>1318</v>
      </c>
      <c r="AP16" s="122" t="s">
        <v>1318</v>
      </c>
      <c r="AQ16" s="122" t="s">
        <v>1318</v>
      </c>
      <c r="BF16" s="122" t="s">
        <v>1416</v>
      </c>
      <c r="BG16" s="122" t="s">
        <v>1416</v>
      </c>
      <c r="BH16" s="122" t="s">
        <v>1431</v>
      </c>
      <c r="BI16" s="122" t="s">
        <v>1431</v>
      </c>
      <c r="BJ16" s="122" t="s">
        <v>1431</v>
      </c>
      <c r="BK16" s="122" t="s">
        <v>4216</v>
      </c>
      <c r="BX16" s="122" t="s">
        <v>39</v>
      </c>
      <c r="BZ16" s="122" t="s">
        <v>3479</v>
      </c>
      <c r="CE16" s="122" t="s">
        <v>2100</v>
      </c>
      <c r="CF16" s="122" t="s">
        <v>2186</v>
      </c>
      <c r="CL16" s="122" t="s">
        <v>3377</v>
      </c>
    </row>
    <row r="17" spans="1:99" ht="15" customHeight="1" x14ac:dyDescent="0.45">
      <c r="A17" s="122">
        <v>16</v>
      </c>
      <c r="B17" s="122" t="s">
        <v>9694</v>
      </c>
      <c r="C17" s="122" t="s">
        <v>55</v>
      </c>
      <c r="I17" s="122" t="s">
        <v>3374</v>
      </c>
      <c r="J17" s="122" t="str">
        <f t="shared" si="0"/>
        <v>Quercus obtusata</v>
      </c>
      <c r="M17" s="122" t="s">
        <v>3226</v>
      </c>
      <c r="N17" s="122" t="s">
        <v>3162</v>
      </c>
      <c r="O17" s="122">
        <v>40651</v>
      </c>
      <c r="P17" s="122" t="s">
        <v>2185</v>
      </c>
      <c r="S17" s="122" t="s">
        <v>14692</v>
      </c>
      <c r="T17" s="122" t="s">
        <v>2100</v>
      </c>
      <c r="U17" s="122" t="s">
        <v>2186</v>
      </c>
      <c r="X17" s="122" t="s">
        <v>2189</v>
      </c>
      <c r="AJ17" s="122" t="s">
        <v>2212</v>
      </c>
      <c r="AK17" s="122" t="s">
        <v>14108</v>
      </c>
      <c r="AL17" s="122" t="s">
        <v>2077</v>
      </c>
      <c r="AO17" s="122" t="s">
        <v>1318</v>
      </c>
      <c r="AP17" s="122" t="s">
        <v>1318</v>
      </c>
      <c r="AQ17" s="122" t="s">
        <v>1318</v>
      </c>
      <c r="BF17" s="122" t="s">
        <v>1416</v>
      </c>
      <c r="BG17" s="122" t="s">
        <v>1416</v>
      </c>
      <c r="BH17" s="122" t="s">
        <v>1431</v>
      </c>
      <c r="BI17" s="122" t="s">
        <v>1431</v>
      </c>
      <c r="BJ17" s="122" t="s">
        <v>1431</v>
      </c>
      <c r="BK17" s="122" t="s">
        <v>4216</v>
      </c>
      <c r="BX17" s="122" t="s">
        <v>39</v>
      </c>
      <c r="BZ17" s="122" t="s">
        <v>3479</v>
      </c>
      <c r="CE17" s="122" t="s">
        <v>2100</v>
      </c>
      <c r="CF17" s="122" t="s">
        <v>2186</v>
      </c>
      <c r="CL17" s="122" t="s">
        <v>3374</v>
      </c>
    </row>
    <row r="18" spans="1:99" ht="15" customHeight="1" x14ac:dyDescent="0.45">
      <c r="A18" s="122">
        <v>17</v>
      </c>
      <c r="B18" s="122" t="s">
        <v>9695</v>
      </c>
      <c r="C18" s="122" t="s">
        <v>56</v>
      </c>
      <c r="I18" s="122" t="s">
        <v>3374</v>
      </c>
      <c r="J18" s="122" t="str">
        <f t="shared" si="0"/>
        <v>Quercus obtusata</v>
      </c>
      <c r="M18" s="122" t="s">
        <v>3226</v>
      </c>
      <c r="N18" s="122" t="s">
        <v>3162</v>
      </c>
      <c r="O18" s="122">
        <v>40651</v>
      </c>
      <c r="P18" s="122" t="s">
        <v>2185</v>
      </c>
      <c r="S18" s="122" t="s">
        <v>14692</v>
      </c>
      <c r="T18" s="122" t="s">
        <v>2100</v>
      </c>
      <c r="U18" s="122" t="s">
        <v>2186</v>
      </c>
      <c r="X18" s="122" t="s">
        <v>2189</v>
      </c>
      <c r="AJ18" s="122" t="s">
        <v>2212</v>
      </c>
      <c r="AK18" s="122" t="s">
        <v>14108</v>
      </c>
      <c r="AL18" s="122" t="s">
        <v>2077</v>
      </c>
      <c r="AO18" s="122" t="s">
        <v>1318</v>
      </c>
      <c r="AP18" s="122" t="s">
        <v>1318</v>
      </c>
      <c r="AQ18" s="122" t="s">
        <v>1318</v>
      </c>
      <c r="BF18" s="122" t="s">
        <v>1416</v>
      </c>
      <c r="BG18" s="122" t="s">
        <v>1416</v>
      </c>
      <c r="BH18" s="122" t="s">
        <v>1431</v>
      </c>
      <c r="BI18" s="122" t="s">
        <v>1431</v>
      </c>
      <c r="BJ18" s="122" t="s">
        <v>1431</v>
      </c>
      <c r="BK18" s="122" t="s">
        <v>4216</v>
      </c>
      <c r="BX18" s="122" t="s">
        <v>39</v>
      </c>
      <c r="BZ18" s="122" t="s">
        <v>3479</v>
      </c>
      <c r="CE18" s="122" t="s">
        <v>2100</v>
      </c>
      <c r="CF18" s="122" t="s">
        <v>2186</v>
      </c>
      <c r="CL18" s="122" t="s">
        <v>3374</v>
      </c>
    </row>
    <row r="19" spans="1:99" ht="15" customHeight="1" x14ac:dyDescent="0.45">
      <c r="A19" s="122">
        <v>18</v>
      </c>
      <c r="B19" s="122" t="s">
        <v>9696</v>
      </c>
      <c r="C19" s="122" t="s">
        <v>57</v>
      </c>
      <c r="F19" s="122" t="s">
        <v>2223</v>
      </c>
      <c r="H19" s="122">
        <v>4081</v>
      </c>
      <c r="I19" s="122" t="s">
        <v>3376</v>
      </c>
      <c r="J19" s="122" t="str">
        <f t="shared" si="0"/>
        <v>Quercus magnoliifolia</v>
      </c>
      <c r="K19" s="122" t="s">
        <v>8770</v>
      </c>
      <c r="M19" s="122" t="s">
        <v>3226</v>
      </c>
      <c r="N19" s="122" t="s">
        <v>3164</v>
      </c>
      <c r="O19" s="121">
        <v>40651</v>
      </c>
      <c r="P19" s="122" t="s">
        <v>2185</v>
      </c>
      <c r="S19" s="122" t="s">
        <v>14692</v>
      </c>
      <c r="T19" s="122" t="s">
        <v>2100</v>
      </c>
      <c r="U19" s="122" t="s">
        <v>2186</v>
      </c>
      <c r="X19" s="122" t="s">
        <v>2189</v>
      </c>
      <c r="AJ19" s="122" t="s">
        <v>2215</v>
      </c>
      <c r="AK19" s="122" t="s">
        <v>14112</v>
      </c>
      <c r="AL19" s="122" t="s">
        <v>2077</v>
      </c>
      <c r="AO19" s="122" t="s">
        <v>1318</v>
      </c>
      <c r="AP19" s="122" t="s">
        <v>1318</v>
      </c>
      <c r="AQ19" s="122" t="s">
        <v>1318</v>
      </c>
      <c r="AR19" s="122" t="s">
        <v>7426</v>
      </c>
      <c r="BF19" s="122" t="s">
        <v>1416</v>
      </c>
      <c r="BG19" s="122" t="s">
        <v>1416</v>
      </c>
      <c r="BH19" s="122" t="s">
        <v>1415</v>
      </c>
      <c r="BI19" s="122" t="s">
        <v>1431</v>
      </c>
      <c r="BJ19" s="122" t="s">
        <v>1431</v>
      </c>
      <c r="BK19" s="122">
        <v>175890</v>
      </c>
      <c r="BR19" s="122" t="s">
        <v>2223</v>
      </c>
      <c r="BS19" s="122" t="s">
        <v>5786</v>
      </c>
      <c r="BT19" s="122" t="s">
        <v>2223</v>
      </c>
      <c r="BU19" s="122" t="s">
        <v>2223</v>
      </c>
      <c r="BV19" s="122">
        <v>4081</v>
      </c>
      <c r="BX19" s="122" t="s">
        <v>39</v>
      </c>
      <c r="BZ19" s="122" t="s">
        <v>3479</v>
      </c>
      <c r="CB19" s="122">
        <v>19.453344000000001</v>
      </c>
      <c r="CC19" s="122">
        <v>-101.731678</v>
      </c>
      <c r="CD19" s="122" t="s">
        <v>4772</v>
      </c>
      <c r="CE19" s="122" t="s">
        <v>2100</v>
      </c>
      <c r="CF19" s="122" t="s">
        <v>2186</v>
      </c>
      <c r="CI19" s="122" t="s">
        <v>5149</v>
      </c>
      <c r="CJ19" s="122" t="s">
        <v>7254</v>
      </c>
      <c r="CK19" s="122" t="s">
        <v>4773</v>
      </c>
      <c r="CL19" s="122" t="s">
        <v>3376</v>
      </c>
      <c r="CO19" s="122" t="s">
        <v>7488</v>
      </c>
      <c r="CP19" s="122">
        <v>0</v>
      </c>
      <c r="CQ19" s="122" t="s">
        <v>2223</v>
      </c>
      <c r="CR19" s="122" t="s">
        <v>7852</v>
      </c>
      <c r="CS19" s="122" t="s">
        <v>7853</v>
      </c>
      <c r="CT19" s="122" t="s">
        <v>8194</v>
      </c>
      <c r="CU19" s="122" t="s">
        <v>8194</v>
      </c>
    </row>
    <row r="20" spans="1:99" ht="15" customHeight="1" x14ac:dyDescent="0.45">
      <c r="A20" s="122">
        <v>19</v>
      </c>
      <c r="B20" s="122" t="s">
        <v>9697</v>
      </c>
      <c r="C20" s="122" t="s">
        <v>58</v>
      </c>
      <c r="I20" s="122" t="s">
        <v>3373</v>
      </c>
      <c r="J20" s="122" t="str">
        <f t="shared" si="0"/>
        <v>Quercus rugosa</v>
      </c>
      <c r="M20" s="122" t="s">
        <v>3226</v>
      </c>
      <c r="N20" s="122" t="s">
        <v>3161</v>
      </c>
      <c r="O20" s="122">
        <v>40652</v>
      </c>
      <c r="P20" s="122" t="s">
        <v>2185</v>
      </c>
      <c r="S20" s="122" t="s">
        <v>14692</v>
      </c>
      <c r="T20" s="122" t="s">
        <v>2100</v>
      </c>
      <c r="U20" s="122" t="s">
        <v>2186</v>
      </c>
      <c r="X20" s="122" t="s">
        <v>2190</v>
      </c>
      <c r="AJ20" s="122" t="s">
        <v>2122</v>
      </c>
      <c r="AK20" s="122" t="s">
        <v>2122</v>
      </c>
      <c r="AL20" s="122" t="s">
        <v>2077</v>
      </c>
      <c r="AO20" s="122" t="s">
        <v>1318</v>
      </c>
      <c r="AP20" s="122" t="s">
        <v>1318</v>
      </c>
      <c r="AQ20" s="122" t="s">
        <v>1318</v>
      </c>
      <c r="BF20" s="122" t="s">
        <v>1416</v>
      </c>
      <c r="BG20" s="122" t="s">
        <v>1416</v>
      </c>
      <c r="BH20" s="122" t="s">
        <v>1431</v>
      </c>
      <c r="BI20" s="122" t="s">
        <v>1431</v>
      </c>
      <c r="BJ20" s="122" t="s">
        <v>1431</v>
      </c>
      <c r="BK20" s="122" t="s">
        <v>4216</v>
      </c>
      <c r="BX20" s="122" t="s">
        <v>39</v>
      </c>
      <c r="BZ20" s="122" t="s">
        <v>3479</v>
      </c>
      <c r="CE20" s="122" t="s">
        <v>2100</v>
      </c>
      <c r="CF20" s="122" t="s">
        <v>2186</v>
      </c>
      <c r="CL20" s="122" t="s">
        <v>3373</v>
      </c>
    </row>
    <row r="21" spans="1:99" ht="15" customHeight="1" x14ac:dyDescent="0.45">
      <c r="A21" s="122">
        <v>20</v>
      </c>
      <c r="B21" s="122" t="s">
        <v>9698</v>
      </c>
      <c r="C21" s="122" t="s">
        <v>59</v>
      </c>
      <c r="I21" s="122" t="s">
        <v>3374</v>
      </c>
      <c r="J21" s="122" t="str">
        <f t="shared" si="0"/>
        <v>Quercus obtusata</v>
      </c>
      <c r="M21" s="122" t="s">
        <v>3226</v>
      </c>
      <c r="N21" s="122" t="s">
        <v>3162</v>
      </c>
      <c r="O21" s="122">
        <v>40652</v>
      </c>
      <c r="P21" s="122" t="s">
        <v>2185</v>
      </c>
      <c r="S21" s="122" t="s">
        <v>14692</v>
      </c>
      <c r="T21" s="122" t="s">
        <v>2100</v>
      </c>
      <c r="U21" s="122" t="s">
        <v>2186</v>
      </c>
      <c r="X21" s="122" t="s">
        <v>2190</v>
      </c>
      <c r="AK21" s="122" t="s">
        <v>2202</v>
      </c>
      <c r="AL21" s="122" t="s">
        <v>2077</v>
      </c>
      <c r="AO21" s="122" t="s">
        <v>1318</v>
      </c>
      <c r="AP21" s="122" t="s">
        <v>1318</v>
      </c>
      <c r="AQ21" s="122" t="s">
        <v>1318</v>
      </c>
      <c r="BF21" s="122" t="s">
        <v>1416</v>
      </c>
      <c r="BG21" s="122" t="s">
        <v>1416</v>
      </c>
      <c r="BH21" s="122" t="s">
        <v>1431</v>
      </c>
      <c r="BI21" s="122" t="s">
        <v>1431</v>
      </c>
      <c r="BJ21" s="122" t="s">
        <v>1431</v>
      </c>
      <c r="BK21" s="122" t="s">
        <v>4216</v>
      </c>
      <c r="BX21" s="122" t="s">
        <v>39</v>
      </c>
      <c r="BZ21" s="122" t="s">
        <v>3479</v>
      </c>
      <c r="CE21" s="122" t="s">
        <v>2100</v>
      </c>
      <c r="CF21" s="122" t="s">
        <v>2186</v>
      </c>
      <c r="CL21" s="122" t="s">
        <v>3374</v>
      </c>
    </row>
    <row r="22" spans="1:99" ht="15" customHeight="1" x14ac:dyDescent="0.45">
      <c r="A22" s="122">
        <v>21</v>
      </c>
      <c r="B22" s="122" t="s">
        <v>9699</v>
      </c>
      <c r="C22" s="122" t="s">
        <v>60</v>
      </c>
      <c r="I22" s="122" t="s">
        <v>3373</v>
      </c>
      <c r="J22" s="122" t="str">
        <f t="shared" si="0"/>
        <v>Quercus rugosa</v>
      </c>
      <c r="M22" s="122" t="s">
        <v>3226</v>
      </c>
      <c r="N22" s="122" t="s">
        <v>3161</v>
      </c>
      <c r="O22" s="122">
        <v>40652</v>
      </c>
      <c r="P22" s="122" t="s">
        <v>2185</v>
      </c>
      <c r="S22" s="122" t="s">
        <v>14692</v>
      </c>
      <c r="T22" s="122" t="s">
        <v>2100</v>
      </c>
      <c r="U22" s="122" t="s">
        <v>2186</v>
      </c>
      <c r="X22" s="122" t="s">
        <v>2190</v>
      </c>
      <c r="AJ22" s="122" t="s">
        <v>2122</v>
      </c>
      <c r="AK22" s="122" t="s">
        <v>2122</v>
      </c>
      <c r="AL22" s="122" t="s">
        <v>2077</v>
      </c>
      <c r="AO22" s="122" t="s">
        <v>1318</v>
      </c>
      <c r="AP22" s="122" t="s">
        <v>1318</v>
      </c>
      <c r="AQ22" s="122" t="s">
        <v>1318</v>
      </c>
      <c r="BF22" s="122" t="s">
        <v>1416</v>
      </c>
      <c r="BG22" s="122" t="s">
        <v>1416</v>
      </c>
      <c r="BH22" s="122" t="s">
        <v>1431</v>
      </c>
      <c r="BI22" s="122" t="s">
        <v>1431</v>
      </c>
      <c r="BJ22" s="122" t="s">
        <v>1431</v>
      </c>
      <c r="BK22" s="122" t="s">
        <v>4216</v>
      </c>
      <c r="BX22" s="122" t="s">
        <v>39</v>
      </c>
      <c r="BZ22" s="122" t="s">
        <v>3479</v>
      </c>
      <c r="CE22" s="122" t="s">
        <v>2100</v>
      </c>
      <c r="CF22" s="122" t="s">
        <v>2186</v>
      </c>
      <c r="CL22" s="122" t="s">
        <v>3373</v>
      </c>
    </row>
    <row r="23" spans="1:99" ht="15" customHeight="1" x14ac:dyDescent="0.45">
      <c r="A23" s="122">
        <v>22</v>
      </c>
      <c r="B23" s="122" t="s">
        <v>9700</v>
      </c>
      <c r="C23" s="122" t="s">
        <v>61</v>
      </c>
      <c r="I23" s="122" t="s">
        <v>3378</v>
      </c>
      <c r="J23" s="122" t="str">
        <f t="shared" si="0"/>
        <v>Quercus castanea</v>
      </c>
      <c r="M23" s="122" t="s">
        <v>3226</v>
      </c>
      <c r="N23" s="122" t="s">
        <v>3166</v>
      </c>
      <c r="O23" s="122">
        <v>40652</v>
      </c>
      <c r="P23" s="122" t="s">
        <v>2185</v>
      </c>
      <c r="S23" s="122" t="s">
        <v>14692</v>
      </c>
      <c r="T23" s="122" t="s">
        <v>2100</v>
      </c>
      <c r="U23" s="122" t="s">
        <v>2186</v>
      </c>
      <c r="X23" s="122" t="s">
        <v>2190</v>
      </c>
      <c r="AJ23" s="122" t="s">
        <v>2216</v>
      </c>
      <c r="AK23" s="122" t="s">
        <v>14113</v>
      </c>
      <c r="AL23" s="122" t="s">
        <v>2077</v>
      </c>
      <c r="AO23" s="122" t="s">
        <v>1318</v>
      </c>
      <c r="AP23" s="122" t="s">
        <v>1318</v>
      </c>
      <c r="AQ23" s="122" t="s">
        <v>1318</v>
      </c>
      <c r="BF23" s="122" t="s">
        <v>1416</v>
      </c>
      <c r="BG23" s="122" t="s">
        <v>1416</v>
      </c>
      <c r="BH23" s="122" t="s">
        <v>1431</v>
      </c>
      <c r="BI23" s="122" t="s">
        <v>1431</v>
      </c>
      <c r="BJ23" s="122" t="s">
        <v>1431</v>
      </c>
      <c r="BK23" s="122" t="s">
        <v>4216</v>
      </c>
      <c r="BX23" s="122" t="s">
        <v>39</v>
      </c>
      <c r="BZ23" s="122" t="s">
        <v>3479</v>
      </c>
      <c r="CE23" s="122" t="s">
        <v>2100</v>
      </c>
      <c r="CF23" s="122" t="s">
        <v>2186</v>
      </c>
      <c r="CL23" s="122" t="s">
        <v>3378</v>
      </c>
    </row>
    <row r="24" spans="1:99" ht="15" customHeight="1" x14ac:dyDescent="0.45">
      <c r="A24" s="122">
        <v>23</v>
      </c>
      <c r="B24" s="122" t="s">
        <v>9701</v>
      </c>
      <c r="C24" s="122" t="s">
        <v>62</v>
      </c>
      <c r="I24" s="122" t="s">
        <v>3378</v>
      </c>
      <c r="J24" s="122" t="str">
        <f t="shared" si="0"/>
        <v>Quercus castanea</v>
      </c>
      <c r="M24" s="122" t="s">
        <v>3226</v>
      </c>
      <c r="N24" s="122" t="s">
        <v>3166</v>
      </c>
      <c r="O24" s="122">
        <v>40652</v>
      </c>
      <c r="P24" s="122" t="s">
        <v>2185</v>
      </c>
      <c r="S24" s="122" t="s">
        <v>14692</v>
      </c>
      <c r="T24" s="122" t="s">
        <v>2100</v>
      </c>
      <c r="U24" s="122" t="s">
        <v>2186</v>
      </c>
      <c r="X24" s="122" t="s">
        <v>2190</v>
      </c>
      <c r="AJ24" s="122" t="s">
        <v>2205</v>
      </c>
      <c r="AK24" s="122" t="s">
        <v>2205</v>
      </c>
      <c r="AL24" s="122" t="s">
        <v>2077</v>
      </c>
      <c r="AO24" s="122" t="s">
        <v>1318</v>
      </c>
      <c r="AP24" s="122" t="s">
        <v>1318</v>
      </c>
      <c r="AQ24" s="122" t="s">
        <v>1318</v>
      </c>
      <c r="BF24" s="122" t="s">
        <v>1416</v>
      </c>
      <c r="BG24" s="122" t="s">
        <v>1416</v>
      </c>
      <c r="BH24" s="122" t="s">
        <v>1431</v>
      </c>
      <c r="BI24" s="122" t="s">
        <v>1431</v>
      </c>
      <c r="BJ24" s="122" t="s">
        <v>1431</v>
      </c>
      <c r="BK24" s="122" t="s">
        <v>4216</v>
      </c>
      <c r="BX24" s="122" t="s">
        <v>39</v>
      </c>
      <c r="BZ24" s="122" t="s">
        <v>3479</v>
      </c>
      <c r="CE24" s="122" t="s">
        <v>2100</v>
      </c>
      <c r="CF24" s="122" t="s">
        <v>2186</v>
      </c>
      <c r="CL24" s="122" t="s">
        <v>3378</v>
      </c>
    </row>
    <row r="25" spans="1:99" ht="15" customHeight="1" x14ac:dyDescent="0.45">
      <c r="A25" s="122">
        <v>24</v>
      </c>
      <c r="B25" s="122" t="s">
        <v>9702</v>
      </c>
      <c r="C25" s="122" t="s">
        <v>63</v>
      </c>
      <c r="I25" s="122" t="s">
        <v>3377</v>
      </c>
      <c r="J25" s="122" t="str">
        <f t="shared" si="0"/>
        <v>Quercus sp.</v>
      </c>
      <c r="M25" s="122" t="s">
        <v>3226</v>
      </c>
      <c r="N25" s="122" t="s">
        <v>3165</v>
      </c>
      <c r="O25" s="122">
        <v>40652</v>
      </c>
      <c r="P25" s="122" t="s">
        <v>2185</v>
      </c>
      <c r="S25" s="122" t="s">
        <v>14692</v>
      </c>
      <c r="T25" s="122" t="s">
        <v>2100</v>
      </c>
      <c r="U25" s="122" t="s">
        <v>2186</v>
      </c>
      <c r="X25" s="122" t="s">
        <v>2190</v>
      </c>
      <c r="AJ25" s="122" t="s">
        <v>2217</v>
      </c>
      <c r="AK25" s="122" t="s">
        <v>14114</v>
      </c>
      <c r="AL25" s="122" t="s">
        <v>2077</v>
      </c>
      <c r="AO25" s="122" t="s">
        <v>1318</v>
      </c>
      <c r="AP25" s="122" t="s">
        <v>1318</v>
      </c>
      <c r="AQ25" s="122" t="s">
        <v>1318</v>
      </c>
      <c r="BF25" s="122" t="s">
        <v>1416</v>
      </c>
      <c r="BG25" s="122" t="s">
        <v>1416</v>
      </c>
      <c r="BH25" s="122" t="s">
        <v>1431</v>
      </c>
      <c r="BI25" s="122" t="s">
        <v>1431</v>
      </c>
      <c r="BJ25" s="122" t="s">
        <v>1431</v>
      </c>
      <c r="BK25" s="122" t="s">
        <v>4216</v>
      </c>
      <c r="BX25" s="122" t="s">
        <v>39</v>
      </c>
      <c r="BZ25" s="122" t="s">
        <v>3479</v>
      </c>
      <c r="CE25" s="122" t="s">
        <v>2100</v>
      </c>
      <c r="CF25" s="122" t="s">
        <v>2186</v>
      </c>
      <c r="CL25" s="122" t="s">
        <v>3377</v>
      </c>
    </row>
    <row r="26" spans="1:99" ht="15" customHeight="1" x14ac:dyDescent="0.45">
      <c r="A26" s="122">
        <v>25</v>
      </c>
      <c r="B26" s="122" t="s">
        <v>9703</v>
      </c>
      <c r="C26" s="122" t="s">
        <v>64</v>
      </c>
      <c r="F26" s="122" t="s">
        <v>2224</v>
      </c>
      <c r="H26" s="122">
        <v>4385</v>
      </c>
      <c r="I26" s="122" t="s">
        <v>3379</v>
      </c>
      <c r="J26" s="122" t="str">
        <f t="shared" si="0"/>
        <v>Quercus crassipes</v>
      </c>
      <c r="K26" s="122" t="s">
        <v>1835</v>
      </c>
      <c r="M26" s="122" t="s">
        <v>3226</v>
      </c>
      <c r="N26" s="122" t="s">
        <v>3167</v>
      </c>
      <c r="O26" s="121">
        <v>40652</v>
      </c>
      <c r="P26" s="122" t="s">
        <v>2185</v>
      </c>
      <c r="S26" s="122" t="s">
        <v>14692</v>
      </c>
      <c r="T26" s="122" t="s">
        <v>2100</v>
      </c>
      <c r="U26" s="122" t="s">
        <v>2186</v>
      </c>
      <c r="X26" s="122" t="s">
        <v>2191</v>
      </c>
      <c r="AJ26" s="122" t="s">
        <v>2206</v>
      </c>
      <c r="AK26" s="122" t="s">
        <v>2206</v>
      </c>
      <c r="AL26" s="122" t="s">
        <v>2077</v>
      </c>
      <c r="AO26" s="122" t="s">
        <v>1318</v>
      </c>
      <c r="AP26" s="122" t="s">
        <v>1318</v>
      </c>
      <c r="AQ26" s="122" t="s">
        <v>1318</v>
      </c>
      <c r="AR26" s="122" t="s">
        <v>7426</v>
      </c>
      <c r="BF26" s="122" t="s">
        <v>1416</v>
      </c>
      <c r="BG26" s="122" t="s">
        <v>1416</v>
      </c>
      <c r="BH26" s="122" t="s">
        <v>1415</v>
      </c>
      <c r="BI26" s="122" t="s">
        <v>1431</v>
      </c>
      <c r="BJ26" s="122" t="s">
        <v>1431</v>
      </c>
      <c r="BK26" s="122">
        <v>175913</v>
      </c>
      <c r="BR26" s="122" t="s">
        <v>2224</v>
      </c>
      <c r="BS26" s="122" t="s">
        <v>5786</v>
      </c>
      <c r="BT26" s="122" t="s">
        <v>2224</v>
      </c>
      <c r="BU26" s="122" t="s">
        <v>2224</v>
      </c>
      <c r="BV26" s="122">
        <v>4385</v>
      </c>
      <c r="BX26" s="122" t="s">
        <v>39</v>
      </c>
      <c r="BZ26" s="122" t="s">
        <v>3479</v>
      </c>
      <c r="CB26" s="122">
        <v>19.412796</v>
      </c>
      <c r="CC26" s="122">
        <v>-101.70479</v>
      </c>
      <c r="CD26" s="122" t="s">
        <v>4775</v>
      </c>
      <c r="CE26" s="122" t="s">
        <v>2100</v>
      </c>
      <c r="CF26" s="122" t="s">
        <v>2186</v>
      </c>
      <c r="CI26" s="122" t="s">
        <v>5055</v>
      </c>
      <c r="CJ26" s="122" t="s">
        <v>6971</v>
      </c>
      <c r="CK26" s="122" t="s">
        <v>4774</v>
      </c>
      <c r="CL26" s="122" t="s">
        <v>3379</v>
      </c>
      <c r="CO26" s="122" t="s">
        <v>7488</v>
      </c>
      <c r="CP26" s="122">
        <v>0</v>
      </c>
      <c r="CQ26" s="122" t="s">
        <v>2224</v>
      </c>
      <c r="CR26" s="122" t="s">
        <v>7620</v>
      </c>
      <c r="CS26" s="122" t="s">
        <v>7621</v>
      </c>
      <c r="CT26" s="122" t="s">
        <v>8194</v>
      </c>
      <c r="CU26" s="122" t="s">
        <v>8194</v>
      </c>
    </row>
    <row r="27" spans="1:99" ht="15" customHeight="1" x14ac:dyDescent="0.45">
      <c r="A27" s="122">
        <v>26</v>
      </c>
      <c r="B27" s="122" t="s">
        <v>9704</v>
      </c>
      <c r="C27" s="122" t="s">
        <v>65</v>
      </c>
      <c r="I27" s="122" t="s">
        <v>3379</v>
      </c>
      <c r="J27" s="122" t="str">
        <f t="shared" si="0"/>
        <v>Quercus crassipes</v>
      </c>
      <c r="M27" s="122" t="s">
        <v>3226</v>
      </c>
      <c r="N27" s="122" t="s">
        <v>3167</v>
      </c>
      <c r="O27" s="122">
        <v>40652</v>
      </c>
      <c r="P27" s="122" t="s">
        <v>2185</v>
      </c>
      <c r="S27" s="122" t="s">
        <v>14692</v>
      </c>
      <c r="T27" s="122" t="s">
        <v>2100</v>
      </c>
      <c r="U27" s="122" t="s">
        <v>2186</v>
      </c>
      <c r="X27" s="122" t="s">
        <v>2191</v>
      </c>
      <c r="AJ27" s="122" t="s">
        <v>2206</v>
      </c>
      <c r="AK27" s="122" t="s">
        <v>2206</v>
      </c>
      <c r="AL27" s="122" t="s">
        <v>2077</v>
      </c>
      <c r="AO27" s="122" t="s">
        <v>1318</v>
      </c>
      <c r="AP27" s="122" t="s">
        <v>1318</v>
      </c>
      <c r="AQ27" s="122" t="s">
        <v>1318</v>
      </c>
      <c r="BF27" s="122" t="s">
        <v>1416</v>
      </c>
      <c r="BG27" s="122" t="s">
        <v>1416</v>
      </c>
      <c r="BH27" s="122" t="s">
        <v>1431</v>
      </c>
      <c r="BI27" s="122" t="s">
        <v>1431</v>
      </c>
      <c r="BJ27" s="122" t="s">
        <v>1431</v>
      </c>
      <c r="BK27" s="122" t="s">
        <v>4216</v>
      </c>
      <c r="BX27" s="122" t="s">
        <v>39</v>
      </c>
      <c r="BZ27" s="122" t="s">
        <v>3479</v>
      </c>
      <c r="CE27" s="122" t="s">
        <v>2100</v>
      </c>
      <c r="CF27" s="122" t="s">
        <v>2186</v>
      </c>
      <c r="CL27" s="122" t="s">
        <v>3379</v>
      </c>
    </row>
    <row r="28" spans="1:99" ht="15" customHeight="1" x14ac:dyDescent="0.45">
      <c r="A28" s="122">
        <v>27</v>
      </c>
      <c r="B28" s="122" t="s">
        <v>9705</v>
      </c>
      <c r="C28" s="122" t="s">
        <v>66</v>
      </c>
      <c r="I28" s="122" t="s">
        <v>3379</v>
      </c>
      <c r="J28" s="122" t="str">
        <f t="shared" si="0"/>
        <v>Quercus crassipes</v>
      </c>
      <c r="M28" s="122" t="s">
        <v>3226</v>
      </c>
      <c r="N28" s="122" t="s">
        <v>3167</v>
      </c>
      <c r="O28" s="122">
        <v>40652</v>
      </c>
      <c r="P28" s="122" t="s">
        <v>2185</v>
      </c>
      <c r="S28" s="122" t="s">
        <v>14692</v>
      </c>
      <c r="T28" s="122" t="s">
        <v>2100</v>
      </c>
      <c r="U28" s="122" t="s">
        <v>2186</v>
      </c>
      <c r="X28" s="122" t="s">
        <v>2191</v>
      </c>
      <c r="AJ28" s="122" t="s">
        <v>2206</v>
      </c>
      <c r="AK28" s="122" t="s">
        <v>2206</v>
      </c>
      <c r="AL28" s="122" t="s">
        <v>2077</v>
      </c>
      <c r="AO28" s="122" t="s">
        <v>1318</v>
      </c>
      <c r="AP28" s="122" t="s">
        <v>1318</v>
      </c>
      <c r="AQ28" s="122" t="s">
        <v>1318</v>
      </c>
      <c r="BF28" s="122" t="s">
        <v>1416</v>
      </c>
      <c r="BG28" s="122" t="s">
        <v>1416</v>
      </c>
      <c r="BH28" s="122" t="s">
        <v>1431</v>
      </c>
      <c r="BI28" s="122" t="s">
        <v>1431</v>
      </c>
      <c r="BJ28" s="122" t="s">
        <v>1431</v>
      </c>
      <c r="BK28" s="122" t="s">
        <v>4216</v>
      </c>
      <c r="BX28" s="122" t="s">
        <v>39</v>
      </c>
      <c r="BZ28" s="122" t="s">
        <v>3479</v>
      </c>
      <c r="CE28" s="122" t="s">
        <v>2100</v>
      </c>
      <c r="CF28" s="122" t="s">
        <v>2186</v>
      </c>
      <c r="CL28" s="122" t="s">
        <v>3379</v>
      </c>
    </row>
    <row r="29" spans="1:99" ht="15" customHeight="1" x14ac:dyDescent="0.45">
      <c r="A29" s="122">
        <v>28</v>
      </c>
      <c r="B29" s="122" t="s">
        <v>9706</v>
      </c>
      <c r="C29" s="122" t="s">
        <v>67</v>
      </c>
      <c r="I29" s="122" t="s">
        <v>3379</v>
      </c>
      <c r="J29" s="122" t="str">
        <f t="shared" si="0"/>
        <v>Quercus crassipes</v>
      </c>
      <c r="M29" s="122" t="s">
        <v>3226</v>
      </c>
      <c r="N29" s="122" t="s">
        <v>3167</v>
      </c>
      <c r="O29" s="122">
        <v>40652</v>
      </c>
      <c r="P29" s="122" t="s">
        <v>2185</v>
      </c>
      <c r="S29" s="122" t="s">
        <v>14692</v>
      </c>
      <c r="T29" s="122" t="s">
        <v>2100</v>
      </c>
      <c r="U29" s="122" t="s">
        <v>2186</v>
      </c>
      <c r="X29" s="122" t="s">
        <v>2191</v>
      </c>
      <c r="AJ29" s="122" t="s">
        <v>2206</v>
      </c>
      <c r="AK29" s="122" t="s">
        <v>2206</v>
      </c>
      <c r="AL29" s="122" t="s">
        <v>2077</v>
      </c>
      <c r="AO29" s="122" t="s">
        <v>1318</v>
      </c>
      <c r="AP29" s="122" t="s">
        <v>1318</v>
      </c>
      <c r="AQ29" s="122" t="s">
        <v>1318</v>
      </c>
      <c r="BF29" s="122" t="s">
        <v>1416</v>
      </c>
      <c r="BG29" s="122" t="s">
        <v>1416</v>
      </c>
      <c r="BH29" s="122" t="s">
        <v>1431</v>
      </c>
      <c r="BI29" s="122" t="s">
        <v>1431</v>
      </c>
      <c r="BJ29" s="122" t="s">
        <v>1431</v>
      </c>
      <c r="BK29" s="122" t="s">
        <v>4216</v>
      </c>
      <c r="BX29" s="122" t="s">
        <v>39</v>
      </c>
      <c r="BZ29" s="122" t="s">
        <v>3479</v>
      </c>
      <c r="CE29" s="122" t="s">
        <v>2100</v>
      </c>
      <c r="CF29" s="122" t="s">
        <v>2186</v>
      </c>
      <c r="CL29" s="122" t="s">
        <v>3379</v>
      </c>
    </row>
    <row r="30" spans="1:99" ht="15" customHeight="1" x14ac:dyDescent="0.45">
      <c r="A30" s="122">
        <v>29</v>
      </c>
      <c r="B30" s="122" t="s">
        <v>9707</v>
      </c>
      <c r="C30" s="122" t="s">
        <v>68</v>
      </c>
      <c r="I30" s="122" t="s">
        <v>3379</v>
      </c>
      <c r="J30" s="122" t="str">
        <f t="shared" si="0"/>
        <v>Quercus crassipes</v>
      </c>
      <c r="M30" s="122" t="s">
        <v>3226</v>
      </c>
      <c r="N30" s="122" t="s">
        <v>3167</v>
      </c>
      <c r="O30" s="122">
        <v>40652</v>
      </c>
      <c r="P30" s="122" t="s">
        <v>2185</v>
      </c>
      <c r="S30" s="122" t="s">
        <v>14692</v>
      </c>
      <c r="T30" s="122" t="s">
        <v>2100</v>
      </c>
      <c r="U30" s="122" t="s">
        <v>2186</v>
      </c>
      <c r="X30" s="122" t="s">
        <v>2191</v>
      </c>
      <c r="AJ30" s="122" t="s">
        <v>2206</v>
      </c>
      <c r="AK30" s="122" t="s">
        <v>2206</v>
      </c>
      <c r="AL30" s="122" t="s">
        <v>2077</v>
      </c>
      <c r="AO30" s="122" t="s">
        <v>1318</v>
      </c>
      <c r="AP30" s="122" t="s">
        <v>1318</v>
      </c>
      <c r="AQ30" s="122" t="s">
        <v>1318</v>
      </c>
      <c r="BF30" s="122" t="s">
        <v>1416</v>
      </c>
      <c r="BG30" s="122" t="s">
        <v>1416</v>
      </c>
      <c r="BH30" s="122" t="s">
        <v>1431</v>
      </c>
      <c r="BI30" s="122" t="s">
        <v>1431</v>
      </c>
      <c r="BJ30" s="122" t="s">
        <v>1431</v>
      </c>
      <c r="BK30" s="122" t="s">
        <v>4216</v>
      </c>
      <c r="BX30" s="122" t="s">
        <v>39</v>
      </c>
      <c r="BZ30" s="122" t="s">
        <v>3479</v>
      </c>
      <c r="CE30" s="122" t="s">
        <v>2100</v>
      </c>
      <c r="CF30" s="122" t="s">
        <v>2186</v>
      </c>
      <c r="CL30" s="122" t="s">
        <v>3379</v>
      </c>
    </row>
    <row r="31" spans="1:99" ht="15" customHeight="1" x14ac:dyDescent="0.45">
      <c r="A31" s="122">
        <v>30</v>
      </c>
      <c r="B31" s="122" t="s">
        <v>9708</v>
      </c>
      <c r="C31" s="122" t="s">
        <v>69</v>
      </c>
      <c r="I31" s="122" t="s">
        <v>3379</v>
      </c>
      <c r="J31" s="122" t="str">
        <f t="shared" si="0"/>
        <v>Quercus crassipes</v>
      </c>
      <c r="M31" s="122" t="s">
        <v>3226</v>
      </c>
      <c r="N31" s="122" t="s">
        <v>3167</v>
      </c>
      <c r="O31" s="122">
        <v>40652</v>
      </c>
      <c r="P31" s="122" t="s">
        <v>2185</v>
      </c>
      <c r="S31" s="122" t="s">
        <v>14692</v>
      </c>
      <c r="T31" s="122" t="s">
        <v>2100</v>
      </c>
      <c r="U31" s="122" t="s">
        <v>2186</v>
      </c>
      <c r="X31" s="122" t="s">
        <v>2191</v>
      </c>
      <c r="AJ31" s="122" t="s">
        <v>2206</v>
      </c>
      <c r="AK31" s="122" t="s">
        <v>2206</v>
      </c>
      <c r="AL31" s="122" t="s">
        <v>2077</v>
      </c>
      <c r="AO31" s="122" t="s">
        <v>1318</v>
      </c>
      <c r="AP31" s="122" t="s">
        <v>1318</v>
      </c>
      <c r="AQ31" s="122" t="s">
        <v>1318</v>
      </c>
      <c r="BF31" s="122" t="s">
        <v>1416</v>
      </c>
      <c r="BG31" s="122" t="s">
        <v>1416</v>
      </c>
      <c r="BH31" s="122" t="s">
        <v>1431</v>
      </c>
      <c r="BI31" s="122" t="s">
        <v>1431</v>
      </c>
      <c r="BJ31" s="122" t="s">
        <v>1431</v>
      </c>
      <c r="BK31" s="122" t="s">
        <v>4216</v>
      </c>
      <c r="BX31" s="122" t="s">
        <v>39</v>
      </c>
      <c r="BZ31" s="122" t="s">
        <v>3479</v>
      </c>
      <c r="CE31" s="122" t="s">
        <v>2100</v>
      </c>
      <c r="CF31" s="122" t="s">
        <v>2186</v>
      </c>
      <c r="CL31" s="122" t="s">
        <v>3379</v>
      </c>
    </row>
    <row r="32" spans="1:99" ht="15" customHeight="1" x14ac:dyDescent="0.45">
      <c r="A32" s="122">
        <v>31</v>
      </c>
      <c r="B32" s="122" t="s">
        <v>9709</v>
      </c>
      <c r="C32" s="122" t="s">
        <v>70</v>
      </c>
      <c r="I32" s="122" t="s">
        <v>3380</v>
      </c>
      <c r="J32" s="122" t="str">
        <f t="shared" si="0"/>
        <v>Quercus scytophylla</v>
      </c>
      <c r="M32" s="122" t="s">
        <v>3226</v>
      </c>
      <c r="N32" s="122" t="s">
        <v>3168</v>
      </c>
      <c r="O32" s="122">
        <v>40656</v>
      </c>
      <c r="P32" s="122" t="s">
        <v>2185</v>
      </c>
      <c r="S32" s="122" t="s">
        <v>14692</v>
      </c>
      <c r="T32" s="122" t="s">
        <v>2100</v>
      </c>
      <c r="U32" s="122" t="s">
        <v>2186</v>
      </c>
      <c r="X32" s="122" t="s">
        <v>2192</v>
      </c>
      <c r="AJ32" s="122" t="s">
        <v>2128</v>
      </c>
      <c r="AK32" s="122" t="s">
        <v>2204</v>
      </c>
      <c r="AO32" s="122" t="s">
        <v>1318</v>
      </c>
      <c r="AP32" s="122" t="s">
        <v>1318</v>
      </c>
      <c r="AQ32" s="122" t="s">
        <v>1318</v>
      </c>
      <c r="BC32" s="122" t="s">
        <v>2228</v>
      </c>
      <c r="BF32" s="122" t="s">
        <v>1416</v>
      </c>
      <c r="BG32" s="122" t="s">
        <v>1416</v>
      </c>
      <c r="BH32" s="122" t="s">
        <v>1431</v>
      </c>
      <c r="BI32" s="122" t="s">
        <v>1431</v>
      </c>
      <c r="BJ32" s="122" t="s">
        <v>1431</v>
      </c>
      <c r="BK32" s="122" t="s">
        <v>4216</v>
      </c>
      <c r="BX32" s="122" t="s">
        <v>39</v>
      </c>
      <c r="BZ32" s="122" t="s">
        <v>3479</v>
      </c>
      <c r="CE32" s="122" t="s">
        <v>2100</v>
      </c>
      <c r="CF32" s="122" t="s">
        <v>2186</v>
      </c>
      <c r="CL32" s="122" t="s">
        <v>3380</v>
      </c>
    </row>
    <row r="33" spans="1:99" ht="15" customHeight="1" x14ac:dyDescent="0.45">
      <c r="A33" s="122">
        <v>32</v>
      </c>
      <c r="B33" s="122" t="s">
        <v>9710</v>
      </c>
      <c r="C33" s="122" t="s">
        <v>71</v>
      </c>
      <c r="I33" s="122" t="s">
        <v>3380</v>
      </c>
      <c r="J33" s="122" t="str">
        <f t="shared" si="0"/>
        <v>Quercus scytophylla</v>
      </c>
      <c r="M33" s="122" t="s">
        <v>3226</v>
      </c>
      <c r="N33" s="122" t="s">
        <v>3168</v>
      </c>
      <c r="O33" s="122">
        <v>40656</v>
      </c>
      <c r="P33" s="122" t="s">
        <v>2185</v>
      </c>
      <c r="S33" s="122" t="s">
        <v>14692</v>
      </c>
      <c r="T33" s="122" t="s">
        <v>2100</v>
      </c>
      <c r="U33" s="122" t="s">
        <v>2186</v>
      </c>
      <c r="X33" s="122" t="s">
        <v>2192</v>
      </c>
      <c r="AK33" s="122" t="s">
        <v>2207</v>
      </c>
      <c r="AL33" s="122" t="s">
        <v>2077</v>
      </c>
      <c r="AO33" s="122" t="s">
        <v>1318</v>
      </c>
      <c r="AP33" s="122" t="s">
        <v>1318</v>
      </c>
      <c r="AQ33" s="122" t="s">
        <v>1318</v>
      </c>
      <c r="BF33" s="122" t="s">
        <v>1416</v>
      </c>
      <c r="BG33" s="122" t="s">
        <v>1416</v>
      </c>
      <c r="BH33" s="122" t="s">
        <v>1431</v>
      </c>
      <c r="BI33" s="122" t="s">
        <v>1431</v>
      </c>
      <c r="BJ33" s="122" t="s">
        <v>1431</v>
      </c>
      <c r="BK33" s="122" t="s">
        <v>4216</v>
      </c>
      <c r="BX33" s="122" t="s">
        <v>39</v>
      </c>
      <c r="BZ33" s="122" t="s">
        <v>3479</v>
      </c>
      <c r="CE33" s="122" t="s">
        <v>2100</v>
      </c>
      <c r="CF33" s="122" t="s">
        <v>2186</v>
      </c>
      <c r="CL33" s="122" t="s">
        <v>3380</v>
      </c>
    </row>
    <row r="34" spans="1:99" ht="15" customHeight="1" x14ac:dyDescent="0.45">
      <c r="A34" s="122">
        <v>33</v>
      </c>
      <c r="B34" s="122" t="s">
        <v>9711</v>
      </c>
      <c r="C34" s="122" t="s">
        <v>72</v>
      </c>
      <c r="F34" s="122" t="s">
        <v>2225</v>
      </c>
      <c r="H34" s="122">
        <v>4198</v>
      </c>
      <c r="I34" s="122" t="s">
        <v>3380</v>
      </c>
      <c r="J34" s="122" t="str">
        <f t="shared" si="0"/>
        <v>Quercus scytophylla</v>
      </c>
      <c r="K34" s="122" t="s">
        <v>2085</v>
      </c>
      <c r="M34" s="122" t="s">
        <v>3226</v>
      </c>
      <c r="N34" s="122" t="s">
        <v>3168</v>
      </c>
      <c r="O34" s="121">
        <v>40656</v>
      </c>
      <c r="P34" s="122" t="s">
        <v>2185</v>
      </c>
      <c r="S34" s="122" t="s">
        <v>14692</v>
      </c>
      <c r="T34" s="122" t="s">
        <v>2100</v>
      </c>
      <c r="U34" s="122" t="s">
        <v>2186</v>
      </c>
      <c r="X34" s="122" t="s">
        <v>2192</v>
      </c>
      <c r="AK34" s="122" t="s">
        <v>2207</v>
      </c>
      <c r="AL34" s="122" t="s">
        <v>2077</v>
      </c>
      <c r="AO34" s="122" t="s">
        <v>1318</v>
      </c>
      <c r="AP34" s="122" t="s">
        <v>1318</v>
      </c>
      <c r="AQ34" s="122" t="s">
        <v>1318</v>
      </c>
      <c r="AR34" s="122" t="s">
        <v>7426</v>
      </c>
      <c r="BF34" s="122" t="s">
        <v>1416</v>
      </c>
      <c r="BG34" s="122" t="s">
        <v>1416</v>
      </c>
      <c r="BH34" s="122" t="s">
        <v>1415</v>
      </c>
      <c r="BI34" s="122" t="s">
        <v>1431</v>
      </c>
      <c r="BJ34" s="122" t="s">
        <v>1431</v>
      </c>
      <c r="BK34" s="122">
        <v>175910</v>
      </c>
      <c r="BR34" s="122" t="s">
        <v>2225</v>
      </c>
      <c r="BS34" s="122" t="s">
        <v>5786</v>
      </c>
      <c r="BT34" s="122" t="s">
        <v>2225</v>
      </c>
      <c r="BU34" s="122" t="s">
        <v>2225</v>
      </c>
      <c r="BV34" s="122">
        <v>4198</v>
      </c>
      <c r="BX34" s="122" t="s">
        <v>39</v>
      </c>
      <c r="BZ34" s="122" t="s">
        <v>3479</v>
      </c>
      <c r="CB34" s="122">
        <v>19.466238000000001</v>
      </c>
      <c r="CC34" s="122">
        <v>-100.488049</v>
      </c>
      <c r="CD34" s="122" t="s">
        <v>4777</v>
      </c>
      <c r="CE34" s="122" t="s">
        <v>2100</v>
      </c>
      <c r="CF34" s="122" t="s">
        <v>2186</v>
      </c>
      <c r="CI34" s="122" t="s">
        <v>5226</v>
      </c>
      <c r="CJ34" s="122" t="s">
        <v>6952</v>
      </c>
      <c r="CK34" s="122" t="s">
        <v>4776</v>
      </c>
      <c r="CL34" s="122" t="s">
        <v>3380</v>
      </c>
      <c r="CO34" s="122" t="s">
        <v>7488</v>
      </c>
      <c r="CP34" s="122">
        <v>0</v>
      </c>
      <c r="CQ34" s="122" t="s">
        <v>2225</v>
      </c>
      <c r="CR34" s="122" t="s">
        <v>7622</v>
      </c>
      <c r="CS34" s="122" t="s">
        <v>7623</v>
      </c>
      <c r="CT34" s="122" t="s">
        <v>8194</v>
      </c>
      <c r="CU34" s="122" t="s">
        <v>8194</v>
      </c>
    </row>
    <row r="35" spans="1:99" ht="15" customHeight="1" x14ac:dyDescent="0.45">
      <c r="A35" s="122">
        <v>34</v>
      </c>
      <c r="B35" s="122" t="s">
        <v>9712</v>
      </c>
      <c r="C35" s="122" t="s">
        <v>73</v>
      </c>
      <c r="I35" s="122" t="s">
        <v>3380</v>
      </c>
      <c r="J35" s="122" t="str">
        <f t="shared" si="0"/>
        <v>Quercus scytophylla</v>
      </c>
      <c r="M35" s="122" t="s">
        <v>3226</v>
      </c>
      <c r="N35" s="122" t="s">
        <v>3168</v>
      </c>
      <c r="O35" s="122">
        <v>40656</v>
      </c>
      <c r="P35" s="122" t="s">
        <v>2185</v>
      </c>
      <c r="S35" s="122" t="s">
        <v>14692</v>
      </c>
      <c r="T35" s="122" t="s">
        <v>2100</v>
      </c>
      <c r="U35" s="122" t="s">
        <v>2186</v>
      </c>
      <c r="X35" s="122" t="s">
        <v>2192</v>
      </c>
      <c r="AK35" s="122" t="s">
        <v>2207</v>
      </c>
      <c r="AL35" s="122" t="s">
        <v>2077</v>
      </c>
      <c r="AO35" s="122" t="s">
        <v>1318</v>
      </c>
      <c r="AP35" s="122" t="s">
        <v>1318</v>
      </c>
      <c r="AQ35" s="122" t="s">
        <v>1318</v>
      </c>
      <c r="BF35" s="122" t="s">
        <v>1416</v>
      </c>
      <c r="BG35" s="122" t="s">
        <v>1416</v>
      </c>
      <c r="BH35" s="122" t="s">
        <v>1431</v>
      </c>
      <c r="BI35" s="122" t="s">
        <v>1431</v>
      </c>
      <c r="BJ35" s="122" t="s">
        <v>1431</v>
      </c>
      <c r="BK35" s="122" t="s">
        <v>4216</v>
      </c>
      <c r="BX35" s="122" t="s">
        <v>39</v>
      </c>
      <c r="BZ35" s="122" t="s">
        <v>3479</v>
      </c>
      <c r="CE35" s="122" t="s">
        <v>2100</v>
      </c>
      <c r="CF35" s="122" t="s">
        <v>2186</v>
      </c>
      <c r="CL35" s="122" t="s">
        <v>3380</v>
      </c>
    </row>
    <row r="36" spans="1:99" ht="15" customHeight="1" x14ac:dyDescent="0.45">
      <c r="A36" s="122">
        <v>35</v>
      </c>
      <c r="B36" s="122" t="s">
        <v>9713</v>
      </c>
      <c r="C36" s="122" t="s">
        <v>74</v>
      </c>
      <c r="I36" s="122" t="s">
        <v>3377</v>
      </c>
      <c r="J36" s="122" t="str">
        <f t="shared" si="0"/>
        <v>Quercus sp.</v>
      </c>
      <c r="M36" s="122" t="s">
        <v>3226</v>
      </c>
      <c r="N36" s="122" t="s">
        <v>3165</v>
      </c>
      <c r="O36" s="122">
        <v>40656</v>
      </c>
      <c r="P36" s="122" t="s">
        <v>2185</v>
      </c>
      <c r="S36" s="122" t="s">
        <v>14692</v>
      </c>
      <c r="T36" s="122" t="s">
        <v>2100</v>
      </c>
      <c r="U36" s="122" t="s">
        <v>2186</v>
      </c>
      <c r="X36" s="122" t="s">
        <v>2193</v>
      </c>
      <c r="AJ36" s="122" t="s">
        <v>2218</v>
      </c>
      <c r="AK36" s="122" t="s">
        <v>14115</v>
      </c>
      <c r="AL36" s="122" t="s">
        <v>2077</v>
      </c>
      <c r="AO36" s="122" t="s">
        <v>1318</v>
      </c>
      <c r="AP36" s="122" t="s">
        <v>1318</v>
      </c>
      <c r="AQ36" s="122" t="s">
        <v>1318</v>
      </c>
      <c r="BF36" s="122" t="s">
        <v>1416</v>
      </c>
      <c r="BG36" s="122" t="s">
        <v>1416</v>
      </c>
      <c r="BH36" s="122" t="s">
        <v>1431</v>
      </c>
      <c r="BI36" s="122" t="s">
        <v>1431</v>
      </c>
      <c r="BJ36" s="122" t="s">
        <v>1431</v>
      </c>
      <c r="BK36" s="122" t="s">
        <v>4216</v>
      </c>
      <c r="BX36" s="122" t="s">
        <v>39</v>
      </c>
      <c r="BZ36" s="122" t="s">
        <v>3479</v>
      </c>
      <c r="CE36" s="122" t="s">
        <v>2100</v>
      </c>
      <c r="CF36" s="122" t="s">
        <v>2186</v>
      </c>
      <c r="CL36" s="122" t="s">
        <v>3377</v>
      </c>
    </row>
    <row r="37" spans="1:99" ht="15" customHeight="1" x14ac:dyDescent="0.45">
      <c r="A37" s="122">
        <v>36</v>
      </c>
      <c r="B37" s="122" t="s">
        <v>9714</v>
      </c>
      <c r="C37" s="122" t="s">
        <v>75</v>
      </c>
      <c r="I37" s="122" t="s">
        <v>3378</v>
      </c>
      <c r="J37" s="122" t="str">
        <f t="shared" ref="J37:J68" si="1">LEFT(I37, FIND(" ", I37, 12) -1)</f>
        <v>Quercus castanea</v>
      </c>
      <c r="M37" s="122" t="s">
        <v>3226</v>
      </c>
      <c r="N37" s="122" t="s">
        <v>3166</v>
      </c>
      <c r="O37" s="122">
        <v>40656</v>
      </c>
      <c r="P37" s="122" t="s">
        <v>2185</v>
      </c>
      <c r="S37" s="122" t="s">
        <v>14692</v>
      </c>
      <c r="T37" s="122" t="s">
        <v>2100</v>
      </c>
      <c r="U37" s="122" t="s">
        <v>2186</v>
      </c>
      <c r="X37" s="122" t="s">
        <v>2193</v>
      </c>
      <c r="AJ37" s="122" t="s">
        <v>2205</v>
      </c>
      <c r="AK37" s="122" t="s">
        <v>2205</v>
      </c>
      <c r="AL37" s="122" t="s">
        <v>2077</v>
      </c>
      <c r="AO37" s="122" t="s">
        <v>1318</v>
      </c>
      <c r="AP37" s="122" t="s">
        <v>1318</v>
      </c>
      <c r="AQ37" s="122" t="s">
        <v>1318</v>
      </c>
      <c r="BF37" s="122" t="s">
        <v>1416</v>
      </c>
      <c r="BG37" s="122" t="s">
        <v>1416</v>
      </c>
      <c r="BH37" s="122" t="s">
        <v>1431</v>
      </c>
      <c r="BI37" s="122" t="s">
        <v>1431</v>
      </c>
      <c r="BJ37" s="122" t="s">
        <v>1431</v>
      </c>
      <c r="BK37" s="122" t="s">
        <v>4216</v>
      </c>
      <c r="BX37" s="122" t="s">
        <v>39</v>
      </c>
      <c r="BZ37" s="122" t="s">
        <v>3479</v>
      </c>
      <c r="CE37" s="122" t="s">
        <v>2100</v>
      </c>
      <c r="CF37" s="122" t="s">
        <v>2186</v>
      </c>
      <c r="CL37" s="122" t="s">
        <v>3378</v>
      </c>
    </row>
    <row r="38" spans="1:99" ht="15" customHeight="1" x14ac:dyDescent="0.45">
      <c r="A38" s="122">
        <v>37</v>
      </c>
      <c r="B38" s="122" t="s">
        <v>9715</v>
      </c>
      <c r="C38" s="122" t="s">
        <v>76</v>
      </c>
      <c r="I38" s="122" t="s">
        <v>3374</v>
      </c>
      <c r="J38" s="122" t="str">
        <f t="shared" si="1"/>
        <v>Quercus obtusata</v>
      </c>
      <c r="M38" s="122" t="s">
        <v>3226</v>
      </c>
      <c r="N38" s="122" t="s">
        <v>3162</v>
      </c>
      <c r="O38" s="122">
        <v>40656</v>
      </c>
      <c r="P38" s="122" t="s">
        <v>2185</v>
      </c>
      <c r="S38" s="122" t="s">
        <v>14692</v>
      </c>
      <c r="T38" s="122" t="s">
        <v>2100</v>
      </c>
      <c r="U38" s="122" t="s">
        <v>2186</v>
      </c>
      <c r="X38" s="122" t="s">
        <v>2193</v>
      </c>
      <c r="AJ38" s="122" t="s">
        <v>2219</v>
      </c>
      <c r="AK38" s="122" t="s">
        <v>14116</v>
      </c>
      <c r="AL38" s="122" t="s">
        <v>2077</v>
      </c>
      <c r="AO38" s="122" t="s">
        <v>1318</v>
      </c>
      <c r="AP38" s="122" t="s">
        <v>1318</v>
      </c>
      <c r="AQ38" s="122" t="s">
        <v>1318</v>
      </c>
      <c r="BF38" s="122" t="s">
        <v>1416</v>
      </c>
      <c r="BG38" s="122" t="s">
        <v>1416</v>
      </c>
      <c r="BH38" s="122" t="s">
        <v>1431</v>
      </c>
      <c r="BI38" s="122" t="s">
        <v>1431</v>
      </c>
      <c r="BJ38" s="122" t="s">
        <v>1431</v>
      </c>
      <c r="BK38" s="122" t="s">
        <v>4216</v>
      </c>
      <c r="BX38" s="122" t="s">
        <v>39</v>
      </c>
      <c r="BZ38" s="122" t="s">
        <v>3479</v>
      </c>
      <c r="CE38" s="122" t="s">
        <v>2100</v>
      </c>
      <c r="CF38" s="122" t="s">
        <v>2186</v>
      </c>
      <c r="CL38" s="122" t="s">
        <v>3374</v>
      </c>
    </row>
    <row r="39" spans="1:99" ht="15" customHeight="1" x14ac:dyDescent="0.45">
      <c r="A39" s="122">
        <v>38</v>
      </c>
      <c r="B39" s="122" t="s">
        <v>9716</v>
      </c>
      <c r="C39" s="122" t="s">
        <v>77</v>
      </c>
      <c r="I39" s="122" t="s">
        <v>3378</v>
      </c>
      <c r="J39" s="122" t="str">
        <f t="shared" si="1"/>
        <v>Quercus castanea</v>
      </c>
      <c r="M39" s="122" t="s">
        <v>3226</v>
      </c>
      <c r="N39" s="122" t="s">
        <v>3166</v>
      </c>
      <c r="O39" s="122">
        <v>40656</v>
      </c>
      <c r="P39" s="122" t="s">
        <v>2185</v>
      </c>
      <c r="S39" s="122" t="s">
        <v>14692</v>
      </c>
      <c r="T39" s="122" t="s">
        <v>2100</v>
      </c>
      <c r="U39" s="122" t="s">
        <v>2186</v>
      </c>
      <c r="X39" s="122" t="s">
        <v>2193</v>
      </c>
      <c r="AJ39" s="122" t="s">
        <v>2205</v>
      </c>
      <c r="AK39" s="122" t="s">
        <v>2205</v>
      </c>
      <c r="AL39" s="122" t="s">
        <v>2077</v>
      </c>
      <c r="AO39" s="122" t="s">
        <v>1318</v>
      </c>
      <c r="AP39" s="122" t="s">
        <v>1318</v>
      </c>
      <c r="AQ39" s="122" t="s">
        <v>1318</v>
      </c>
      <c r="BF39" s="122" t="s">
        <v>1416</v>
      </c>
      <c r="BG39" s="122" t="s">
        <v>1416</v>
      </c>
      <c r="BH39" s="122" t="s">
        <v>1431</v>
      </c>
      <c r="BI39" s="122" t="s">
        <v>1431</v>
      </c>
      <c r="BJ39" s="122" t="s">
        <v>1431</v>
      </c>
      <c r="BK39" s="122" t="s">
        <v>4216</v>
      </c>
      <c r="BX39" s="122" t="s">
        <v>39</v>
      </c>
      <c r="BZ39" s="122" t="s">
        <v>3479</v>
      </c>
      <c r="CE39" s="122" t="s">
        <v>2100</v>
      </c>
      <c r="CF39" s="122" t="s">
        <v>2186</v>
      </c>
      <c r="CL39" s="122" t="s">
        <v>3378</v>
      </c>
    </row>
    <row r="40" spans="1:99" ht="15" customHeight="1" x14ac:dyDescent="0.45">
      <c r="A40" s="122">
        <v>39</v>
      </c>
      <c r="B40" s="122" t="s">
        <v>9717</v>
      </c>
      <c r="C40" s="122" t="s">
        <v>78</v>
      </c>
      <c r="I40" s="122" t="s">
        <v>3374</v>
      </c>
      <c r="J40" s="122" t="str">
        <f t="shared" si="1"/>
        <v>Quercus obtusata</v>
      </c>
      <c r="M40" s="122" t="s">
        <v>3226</v>
      </c>
      <c r="N40" s="122" t="s">
        <v>3162</v>
      </c>
      <c r="O40" s="122">
        <v>40656</v>
      </c>
      <c r="P40" s="122" t="s">
        <v>2185</v>
      </c>
      <c r="S40" s="122" t="s">
        <v>14692</v>
      </c>
      <c r="T40" s="122" t="s">
        <v>2100</v>
      </c>
      <c r="U40" s="122" t="s">
        <v>2186</v>
      </c>
      <c r="X40" s="122" t="s">
        <v>2193</v>
      </c>
      <c r="AJ40" s="122" t="s">
        <v>2219</v>
      </c>
      <c r="AK40" s="122" t="s">
        <v>14117</v>
      </c>
      <c r="AL40" s="122" t="s">
        <v>2077</v>
      </c>
      <c r="AO40" s="122" t="s">
        <v>1318</v>
      </c>
      <c r="AP40" s="122" t="s">
        <v>1318</v>
      </c>
      <c r="AQ40" s="122" t="s">
        <v>1318</v>
      </c>
      <c r="BF40" s="122" t="s">
        <v>1416</v>
      </c>
      <c r="BG40" s="122" t="s">
        <v>1416</v>
      </c>
      <c r="BH40" s="122" t="s">
        <v>1431</v>
      </c>
      <c r="BI40" s="122" t="s">
        <v>1431</v>
      </c>
      <c r="BJ40" s="122" t="s">
        <v>1431</v>
      </c>
      <c r="BK40" s="122" t="s">
        <v>4216</v>
      </c>
      <c r="BX40" s="122" t="s">
        <v>39</v>
      </c>
      <c r="BZ40" s="122" t="s">
        <v>3479</v>
      </c>
      <c r="CE40" s="122" t="s">
        <v>2100</v>
      </c>
      <c r="CF40" s="122" t="s">
        <v>2186</v>
      </c>
      <c r="CL40" s="122" t="s">
        <v>3374</v>
      </c>
    </row>
    <row r="41" spans="1:99" ht="15" customHeight="1" x14ac:dyDescent="0.45">
      <c r="A41" s="122">
        <v>40</v>
      </c>
      <c r="B41" s="122" t="s">
        <v>9718</v>
      </c>
      <c r="C41" s="122" t="s">
        <v>79</v>
      </c>
      <c r="I41" s="122" t="s">
        <v>3378</v>
      </c>
      <c r="J41" s="122" t="str">
        <f t="shared" si="1"/>
        <v>Quercus castanea</v>
      </c>
      <c r="M41" s="122" t="s">
        <v>3226</v>
      </c>
      <c r="N41" s="122" t="s">
        <v>3166</v>
      </c>
      <c r="O41" s="122">
        <v>40656</v>
      </c>
      <c r="P41" s="122" t="s">
        <v>2185</v>
      </c>
      <c r="S41" s="122" t="s">
        <v>14692</v>
      </c>
      <c r="T41" s="122" t="s">
        <v>2100</v>
      </c>
      <c r="U41" s="122" t="s">
        <v>2186</v>
      </c>
      <c r="X41" s="122" t="s">
        <v>2193</v>
      </c>
      <c r="AJ41" s="122" t="s">
        <v>2213</v>
      </c>
      <c r="AK41" s="122" t="s">
        <v>14118</v>
      </c>
      <c r="AL41" s="122" t="s">
        <v>2077</v>
      </c>
      <c r="AO41" s="122" t="s">
        <v>1318</v>
      </c>
      <c r="AP41" s="122" t="s">
        <v>1318</v>
      </c>
      <c r="AQ41" s="122" t="s">
        <v>1318</v>
      </c>
      <c r="BF41" s="122" t="s">
        <v>1416</v>
      </c>
      <c r="BG41" s="122" t="s">
        <v>1416</v>
      </c>
      <c r="BH41" s="122" t="s">
        <v>1431</v>
      </c>
      <c r="BI41" s="122" t="s">
        <v>1431</v>
      </c>
      <c r="BJ41" s="122" t="s">
        <v>1431</v>
      </c>
      <c r="BK41" s="122" t="s">
        <v>4216</v>
      </c>
      <c r="BX41" s="122" t="s">
        <v>39</v>
      </c>
      <c r="BZ41" s="122" t="s">
        <v>3479</v>
      </c>
      <c r="CE41" s="122" t="s">
        <v>2100</v>
      </c>
      <c r="CF41" s="122" t="s">
        <v>2186</v>
      </c>
      <c r="CL41" s="122" t="s">
        <v>3378</v>
      </c>
    </row>
    <row r="42" spans="1:99" ht="15" customHeight="1" x14ac:dyDescent="0.45">
      <c r="A42" s="122">
        <v>41</v>
      </c>
      <c r="B42" s="122" t="s">
        <v>9719</v>
      </c>
      <c r="C42" s="122" t="s">
        <v>80</v>
      </c>
      <c r="I42" s="122" t="s">
        <v>3378</v>
      </c>
      <c r="J42" s="122" t="str">
        <f t="shared" si="1"/>
        <v>Quercus castanea</v>
      </c>
      <c r="M42" s="122" t="s">
        <v>3226</v>
      </c>
      <c r="N42" s="122" t="s">
        <v>3166</v>
      </c>
      <c r="O42" s="122">
        <v>40656</v>
      </c>
      <c r="P42" s="122" t="s">
        <v>2185</v>
      </c>
      <c r="S42" s="122" t="s">
        <v>14692</v>
      </c>
      <c r="T42" s="122" t="s">
        <v>2100</v>
      </c>
      <c r="U42" s="122" t="s">
        <v>2186</v>
      </c>
      <c r="X42" s="122" t="s">
        <v>2193</v>
      </c>
      <c r="AJ42" s="122" t="s">
        <v>2205</v>
      </c>
      <c r="AK42" s="122" t="s">
        <v>2205</v>
      </c>
      <c r="AL42" s="122" t="s">
        <v>2077</v>
      </c>
      <c r="AO42" s="122" t="s">
        <v>1318</v>
      </c>
      <c r="AP42" s="122" t="s">
        <v>1318</v>
      </c>
      <c r="AQ42" s="122" t="s">
        <v>1318</v>
      </c>
      <c r="BF42" s="122" t="s">
        <v>1416</v>
      </c>
      <c r="BG42" s="122" t="s">
        <v>1416</v>
      </c>
      <c r="BH42" s="122" t="s">
        <v>1431</v>
      </c>
      <c r="BI42" s="122" t="s">
        <v>1431</v>
      </c>
      <c r="BJ42" s="122" t="s">
        <v>1431</v>
      </c>
      <c r="BK42" s="122" t="s">
        <v>4216</v>
      </c>
      <c r="BX42" s="122" t="s">
        <v>39</v>
      </c>
      <c r="BZ42" s="122" t="s">
        <v>3479</v>
      </c>
      <c r="CE42" s="122" t="s">
        <v>2100</v>
      </c>
      <c r="CF42" s="122" t="s">
        <v>2186</v>
      </c>
      <c r="CL42" s="122" t="s">
        <v>3378</v>
      </c>
    </row>
    <row r="43" spans="1:99" ht="15" customHeight="1" x14ac:dyDescent="0.45">
      <c r="A43" s="122">
        <v>42</v>
      </c>
      <c r="B43" s="122" t="s">
        <v>9720</v>
      </c>
      <c r="C43" s="122" t="s">
        <v>81</v>
      </c>
      <c r="I43" s="122" t="s">
        <v>3378</v>
      </c>
      <c r="J43" s="122" t="str">
        <f t="shared" si="1"/>
        <v>Quercus castanea</v>
      </c>
      <c r="M43" s="122" t="s">
        <v>3226</v>
      </c>
      <c r="N43" s="122" t="s">
        <v>3166</v>
      </c>
      <c r="O43" s="122">
        <v>40656</v>
      </c>
      <c r="P43" s="122" t="s">
        <v>2185</v>
      </c>
      <c r="S43" s="122" t="s">
        <v>14692</v>
      </c>
      <c r="T43" s="122" t="s">
        <v>2100</v>
      </c>
      <c r="U43" s="122" t="s">
        <v>2186</v>
      </c>
      <c r="X43" s="122" t="s">
        <v>2193</v>
      </c>
      <c r="AK43" s="122" t="s">
        <v>2205</v>
      </c>
      <c r="AL43" s="122" t="s">
        <v>2077</v>
      </c>
      <c r="AO43" s="122" t="s">
        <v>1318</v>
      </c>
      <c r="AP43" s="122" t="s">
        <v>1318</v>
      </c>
      <c r="AQ43" s="122" t="s">
        <v>1318</v>
      </c>
      <c r="BF43" s="122" t="s">
        <v>1416</v>
      </c>
      <c r="BG43" s="122" t="s">
        <v>1416</v>
      </c>
      <c r="BH43" s="122" t="s">
        <v>1431</v>
      </c>
      <c r="BI43" s="122" t="s">
        <v>1431</v>
      </c>
      <c r="BJ43" s="122" t="s">
        <v>1431</v>
      </c>
      <c r="BK43" s="122" t="s">
        <v>4216</v>
      </c>
      <c r="BX43" s="122" t="s">
        <v>39</v>
      </c>
      <c r="BZ43" s="122" t="s">
        <v>3479</v>
      </c>
      <c r="CE43" s="122" t="s">
        <v>2100</v>
      </c>
      <c r="CF43" s="122" t="s">
        <v>2186</v>
      </c>
      <c r="CL43" s="122" t="s">
        <v>3378</v>
      </c>
    </row>
    <row r="44" spans="1:99" ht="15" customHeight="1" x14ac:dyDescent="0.45">
      <c r="A44" s="122">
        <v>43</v>
      </c>
      <c r="B44" s="122" t="s">
        <v>9721</v>
      </c>
      <c r="C44" s="122" t="s">
        <v>82</v>
      </c>
      <c r="I44" s="122" t="s">
        <v>3378</v>
      </c>
      <c r="J44" s="122" t="str">
        <f t="shared" si="1"/>
        <v>Quercus castanea</v>
      </c>
      <c r="M44" s="122" t="s">
        <v>3226</v>
      </c>
      <c r="N44" s="122" t="s">
        <v>3166</v>
      </c>
      <c r="O44" s="122">
        <v>40656</v>
      </c>
      <c r="P44" s="122" t="s">
        <v>2185</v>
      </c>
      <c r="S44" s="122" t="s">
        <v>14692</v>
      </c>
      <c r="T44" s="122" t="s">
        <v>2100</v>
      </c>
      <c r="U44" s="122" t="s">
        <v>2186</v>
      </c>
      <c r="X44" s="122" t="s">
        <v>2193</v>
      </c>
      <c r="AJ44" s="122" t="s">
        <v>2213</v>
      </c>
      <c r="AK44" s="122" t="s">
        <v>14119</v>
      </c>
      <c r="AL44" s="122" t="s">
        <v>2077</v>
      </c>
      <c r="AO44" s="122" t="s">
        <v>1318</v>
      </c>
      <c r="AP44" s="122" t="s">
        <v>1318</v>
      </c>
      <c r="AQ44" s="122" t="s">
        <v>1318</v>
      </c>
      <c r="BF44" s="122" t="s">
        <v>1416</v>
      </c>
      <c r="BG44" s="122" t="s">
        <v>1416</v>
      </c>
      <c r="BH44" s="122" t="s">
        <v>1431</v>
      </c>
      <c r="BI44" s="122" t="s">
        <v>1431</v>
      </c>
      <c r="BJ44" s="122" t="s">
        <v>1431</v>
      </c>
      <c r="BK44" s="122" t="s">
        <v>4216</v>
      </c>
      <c r="BX44" s="122" t="s">
        <v>39</v>
      </c>
      <c r="BZ44" s="122" t="s">
        <v>3479</v>
      </c>
      <c r="CE44" s="122" t="s">
        <v>2100</v>
      </c>
      <c r="CF44" s="122" t="s">
        <v>2186</v>
      </c>
      <c r="CL44" s="122" t="s">
        <v>3378</v>
      </c>
    </row>
    <row r="45" spans="1:99" ht="15" customHeight="1" x14ac:dyDescent="0.45">
      <c r="A45" s="122">
        <v>44</v>
      </c>
      <c r="B45" s="122" t="s">
        <v>9722</v>
      </c>
      <c r="C45" s="122" t="s">
        <v>83</v>
      </c>
      <c r="I45" s="122" t="s">
        <v>3378</v>
      </c>
      <c r="J45" s="122" t="str">
        <f t="shared" si="1"/>
        <v>Quercus castanea</v>
      </c>
      <c r="M45" s="122" t="s">
        <v>3226</v>
      </c>
      <c r="N45" s="122" t="s">
        <v>3166</v>
      </c>
      <c r="O45" s="122">
        <v>40656</v>
      </c>
      <c r="P45" s="122" t="s">
        <v>2185</v>
      </c>
      <c r="S45" s="122" t="s">
        <v>14692</v>
      </c>
      <c r="T45" s="122" t="s">
        <v>2100</v>
      </c>
      <c r="U45" s="122" t="s">
        <v>2186</v>
      </c>
      <c r="X45" s="122" t="s">
        <v>2193</v>
      </c>
      <c r="AJ45" s="122" t="s">
        <v>2205</v>
      </c>
      <c r="AK45" s="122" t="s">
        <v>2205</v>
      </c>
      <c r="AL45" s="122" t="s">
        <v>2077</v>
      </c>
      <c r="AO45" s="122" t="s">
        <v>1318</v>
      </c>
      <c r="AP45" s="122" t="s">
        <v>1318</v>
      </c>
      <c r="AQ45" s="122" t="s">
        <v>1318</v>
      </c>
      <c r="BF45" s="122" t="s">
        <v>1416</v>
      </c>
      <c r="BG45" s="122" t="s">
        <v>1416</v>
      </c>
      <c r="BH45" s="122" t="s">
        <v>1431</v>
      </c>
      <c r="BI45" s="122" t="s">
        <v>1431</v>
      </c>
      <c r="BJ45" s="122" t="s">
        <v>1431</v>
      </c>
      <c r="BK45" s="122" t="s">
        <v>4216</v>
      </c>
      <c r="BX45" s="122" t="s">
        <v>39</v>
      </c>
      <c r="BZ45" s="122" t="s">
        <v>3479</v>
      </c>
      <c r="CE45" s="122" t="s">
        <v>2100</v>
      </c>
      <c r="CF45" s="122" t="s">
        <v>2186</v>
      </c>
      <c r="CL45" s="122" t="s">
        <v>3378</v>
      </c>
    </row>
    <row r="46" spans="1:99" ht="15" customHeight="1" x14ac:dyDescent="0.45">
      <c r="A46" s="122">
        <v>45</v>
      </c>
      <c r="B46" s="122" t="s">
        <v>9723</v>
      </c>
      <c r="C46" s="122" t="s">
        <v>84</v>
      </c>
      <c r="I46" s="122" t="s">
        <v>3374</v>
      </c>
      <c r="J46" s="122" t="str">
        <f t="shared" si="1"/>
        <v>Quercus obtusata</v>
      </c>
      <c r="M46" s="122" t="s">
        <v>3226</v>
      </c>
      <c r="N46" s="122" t="s">
        <v>3162</v>
      </c>
      <c r="O46" s="122">
        <v>40656</v>
      </c>
      <c r="P46" s="122" t="s">
        <v>2185</v>
      </c>
      <c r="S46" s="122" t="s">
        <v>14692</v>
      </c>
      <c r="T46" s="122" t="s">
        <v>2100</v>
      </c>
      <c r="U46" s="122" t="s">
        <v>2186</v>
      </c>
      <c r="X46" s="122" t="s">
        <v>2193</v>
      </c>
      <c r="AJ46" s="122" t="s">
        <v>2219</v>
      </c>
      <c r="AK46" s="122" t="s">
        <v>14116</v>
      </c>
      <c r="AL46" s="122" t="s">
        <v>2077</v>
      </c>
      <c r="AO46" s="122" t="s">
        <v>1318</v>
      </c>
      <c r="AP46" s="122" t="s">
        <v>1318</v>
      </c>
      <c r="AQ46" s="122" t="s">
        <v>1318</v>
      </c>
      <c r="BF46" s="122" t="s">
        <v>1416</v>
      </c>
      <c r="BG46" s="122" t="s">
        <v>1416</v>
      </c>
      <c r="BH46" s="122" t="s">
        <v>1431</v>
      </c>
      <c r="BI46" s="122" t="s">
        <v>1431</v>
      </c>
      <c r="BJ46" s="122" t="s">
        <v>1431</v>
      </c>
      <c r="BK46" s="122" t="s">
        <v>4216</v>
      </c>
      <c r="BX46" s="122" t="s">
        <v>39</v>
      </c>
      <c r="BZ46" s="122" t="s">
        <v>3479</v>
      </c>
      <c r="CE46" s="122" t="s">
        <v>2100</v>
      </c>
      <c r="CF46" s="122" t="s">
        <v>2186</v>
      </c>
      <c r="CL46" s="122" t="s">
        <v>3374</v>
      </c>
    </row>
    <row r="47" spans="1:99" ht="15" customHeight="1" x14ac:dyDescent="0.45">
      <c r="A47" s="122">
        <v>46</v>
      </c>
      <c r="B47" s="122" t="s">
        <v>9724</v>
      </c>
      <c r="C47" s="122" t="s">
        <v>85</v>
      </c>
      <c r="I47" s="122" t="s">
        <v>3378</v>
      </c>
      <c r="J47" s="122" t="str">
        <f t="shared" si="1"/>
        <v>Quercus castanea</v>
      </c>
      <c r="M47" s="122" t="s">
        <v>3226</v>
      </c>
      <c r="N47" s="122" t="s">
        <v>3166</v>
      </c>
      <c r="O47" s="122">
        <v>40656</v>
      </c>
      <c r="P47" s="122" t="s">
        <v>2185</v>
      </c>
      <c r="S47" s="122" t="s">
        <v>14692</v>
      </c>
      <c r="T47" s="122" t="s">
        <v>2100</v>
      </c>
      <c r="U47" s="122" t="s">
        <v>2186</v>
      </c>
      <c r="X47" s="122" t="s">
        <v>2193</v>
      </c>
      <c r="AJ47" s="122" t="s">
        <v>2205</v>
      </c>
      <c r="AK47" s="122" t="s">
        <v>2205</v>
      </c>
      <c r="AL47" s="122" t="s">
        <v>2077</v>
      </c>
      <c r="AO47" s="122" t="s">
        <v>1318</v>
      </c>
      <c r="AP47" s="122" t="s">
        <v>1318</v>
      </c>
      <c r="AQ47" s="122" t="s">
        <v>1318</v>
      </c>
      <c r="BF47" s="122" t="s">
        <v>1416</v>
      </c>
      <c r="BG47" s="122" t="s">
        <v>1416</v>
      </c>
      <c r="BH47" s="122" t="s">
        <v>1431</v>
      </c>
      <c r="BI47" s="122" t="s">
        <v>1431</v>
      </c>
      <c r="BJ47" s="122" t="s">
        <v>1431</v>
      </c>
      <c r="BK47" s="122" t="s">
        <v>4216</v>
      </c>
      <c r="BX47" s="122" t="s">
        <v>39</v>
      </c>
      <c r="BZ47" s="122" t="s">
        <v>3479</v>
      </c>
      <c r="CE47" s="122" t="s">
        <v>2100</v>
      </c>
      <c r="CF47" s="122" t="s">
        <v>2186</v>
      </c>
      <c r="CL47" s="122" t="s">
        <v>3378</v>
      </c>
    </row>
    <row r="48" spans="1:99" ht="15" customHeight="1" x14ac:dyDescent="0.45">
      <c r="A48" s="122">
        <v>47</v>
      </c>
      <c r="B48" s="122" t="s">
        <v>9725</v>
      </c>
      <c r="C48" s="122" t="s">
        <v>86</v>
      </c>
      <c r="I48" s="122" t="s">
        <v>3378</v>
      </c>
      <c r="J48" s="122" t="str">
        <f t="shared" si="1"/>
        <v>Quercus castanea</v>
      </c>
      <c r="M48" s="122" t="s">
        <v>3226</v>
      </c>
      <c r="N48" s="122" t="s">
        <v>3166</v>
      </c>
      <c r="O48" s="122">
        <v>40656</v>
      </c>
      <c r="P48" s="122" t="s">
        <v>2185</v>
      </c>
      <c r="S48" s="122" t="s">
        <v>14692</v>
      </c>
      <c r="T48" s="122" t="s">
        <v>2100</v>
      </c>
      <c r="U48" s="122" t="s">
        <v>2186</v>
      </c>
      <c r="X48" s="122" t="s">
        <v>2193</v>
      </c>
      <c r="AJ48" s="122" t="s">
        <v>2205</v>
      </c>
      <c r="AK48" s="122" t="s">
        <v>2205</v>
      </c>
      <c r="AL48" s="122" t="s">
        <v>2077</v>
      </c>
      <c r="AO48" s="122" t="s">
        <v>1318</v>
      </c>
      <c r="AP48" s="122" t="s">
        <v>1318</v>
      </c>
      <c r="AQ48" s="122" t="s">
        <v>1318</v>
      </c>
      <c r="BF48" s="122" t="s">
        <v>1416</v>
      </c>
      <c r="BG48" s="122" t="s">
        <v>1416</v>
      </c>
      <c r="BH48" s="122" t="s">
        <v>1431</v>
      </c>
      <c r="BI48" s="122" t="s">
        <v>1431</v>
      </c>
      <c r="BJ48" s="122" t="s">
        <v>1431</v>
      </c>
      <c r="BK48" s="122" t="s">
        <v>4216</v>
      </c>
      <c r="BX48" s="122" t="s">
        <v>39</v>
      </c>
      <c r="BZ48" s="122" t="s">
        <v>3479</v>
      </c>
      <c r="CE48" s="122" t="s">
        <v>2100</v>
      </c>
      <c r="CF48" s="122" t="s">
        <v>2186</v>
      </c>
      <c r="CL48" s="122" t="s">
        <v>3378</v>
      </c>
    </row>
    <row r="49" spans="1:90" ht="15" customHeight="1" x14ac:dyDescent="0.45">
      <c r="A49" s="122">
        <v>48</v>
      </c>
      <c r="B49" s="122" t="s">
        <v>9726</v>
      </c>
      <c r="C49" s="122" t="s">
        <v>87</v>
      </c>
      <c r="I49" s="122" t="s">
        <v>3378</v>
      </c>
      <c r="J49" s="122" t="str">
        <f t="shared" si="1"/>
        <v>Quercus castanea</v>
      </c>
      <c r="M49" s="122" t="s">
        <v>3226</v>
      </c>
      <c r="N49" s="122" t="s">
        <v>3166</v>
      </c>
      <c r="O49" s="122">
        <v>40656</v>
      </c>
      <c r="P49" s="122" t="s">
        <v>2185</v>
      </c>
      <c r="S49" s="122" t="s">
        <v>14692</v>
      </c>
      <c r="T49" s="122" t="s">
        <v>2100</v>
      </c>
      <c r="U49" s="122" t="s">
        <v>2186</v>
      </c>
      <c r="X49" s="122" t="s">
        <v>2193</v>
      </c>
      <c r="AJ49" s="122" t="s">
        <v>2205</v>
      </c>
      <c r="AK49" s="122" t="s">
        <v>2205</v>
      </c>
      <c r="AL49" s="122" t="s">
        <v>2077</v>
      </c>
      <c r="AO49" s="122" t="s">
        <v>1318</v>
      </c>
      <c r="AP49" s="122" t="s">
        <v>1318</v>
      </c>
      <c r="AQ49" s="122" t="s">
        <v>1318</v>
      </c>
      <c r="BF49" s="122" t="s">
        <v>1416</v>
      </c>
      <c r="BG49" s="122" t="s">
        <v>1416</v>
      </c>
      <c r="BH49" s="122" t="s">
        <v>1431</v>
      </c>
      <c r="BI49" s="122" t="s">
        <v>1431</v>
      </c>
      <c r="BJ49" s="122" t="s">
        <v>1431</v>
      </c>
      <c r="BK49" s="122" t="s">
        <v>4216</v>
      </c>
      <c r="BX49" s="122" t="s">
        <v>39</v>
      </c>
      <c r="BZ49" s="122" t="s">
        <v>3479</v>
      </c>
      <c r="CE49" s="122" t="s">
        <v>2100</v>
      </c>
      <c r="CF49" s="122" t="s">
        <v>2186</v>
      </c>
      <c r="CL49" s="122" t="s">
        <v>3378</v>
      </c>
    </row>
    <row r="50" spans="1:90" ht="15" customHeight="1" x14ac:dyDescent="0.45">
      <c r="A50" s="122">
        <v>49</v>
      </c>
      <c r="B50" s="122" t="s">
        <v>9727</v>
      </c>
      <c r="C50" s="122" t="s">
        <v>88</v>
      </c>
      <c r="I50" s="122" t="s">
        <v>3374</v>
      </c>
      <c r="J50" s="122" t="str">
        <f t="shared" si="1"/>
        <v>Quercus obtusata</v>
      </c>
      <c r="M50" s="122" t="s">
        <v>3226</v>
      </c>
      <c r="N50" s="122" t="s">
        <v>3162</v>
      </c>
      <c r="O50" s="122">
        <v>40656</v>
      </c>
      <c r="P50" s="122" t="s">
        <v>2185</v>
      </c>
      <c r="S50" s="122" t="s">
        <v>14692</v>
      </c>
      <c r="T50" s="122" t="s">
        <v>2100</v>
      </c>
      <c r="U50" s="122" t="s">
        <v>2186</v>
      </c>
      <c r="X50" s="122" t="s">
        <v>2193</v>
      </c>
      <c r="AJ50" s="122" t="s">
        <v>2212</v>
      </c>
      <c r="AK50" s="122" t="s">
        <v>14120</v>
      </c>
      <c r="AL50" s="122" t="s">
        <v>2077</v>
      </c>
      <c r="AO50" s="122" t="s">
        <v>1318</v>
      </c>
      <c r="AP50" s="122" t="s">
        <v>1318</v>
      </c>
      <c r="AQ50" s="122" t="s">
        <v>1318</v>
      </c>
      <c r="BF50" s="122" t="s">
        <v>1416</v>
      </c>
      <c r="BG50" s="122" t="s">
        <v>1416</v>
      </c>
      <c r="BH50" s="122" t="s">
        <v>1431</v>
      </c>
      <c r="BI50" s="122" t="s">
        <v>1431</v>
      </c>
      <c r="BJ50" s="122" t="s">
        <v>1431</v>
      </c>
      <c r="BK50" s="122" t="s">
        <v>4216</v>
      </c>
      <c r="BX50" s="122" t="s">
        <v>39</v>
      </c>
      <c r="BZ50" s="122" t="s">
        <v>3479</v>
      </c>
      <c r="CE50" s="122" t="s">
        <v>2100</v>
      </c>
      <c r="CF50" s="122" t="s">
        <v>2186</v>
      </c>
      <c r="CL50" s="122" t="s">
        <v>3374</v>
      </c>
    </row>
    <row r="51" spans="1:90" ht="15" customHeight="1" x14ac:dyDescent="0.45">
      <c r="A51" s="122">
        <v>50</v>
      </c>
      <c r="B51" s="122" t="s">
        <v>9728</v>
      </c>
      <c r="C51" s="122" t="s">
        <v>89</v>
      </c>
      <c r="I51" s="122" t="s">
        <v>3374</v>
      </c>
      <c r="J51" s="122" t="str">
        <f t="shared" si="1"/>
        <v>Quercus obtusata</v>
      </c>
      <c r="M51" s="122" t="s">
        <v>3226</v>
      </c>
      <c r="N51" s="122" t="s">
        <v>3162</v>
      </c>
      <c r="O51" s="122">
        <v>40656</v>
      </c>
      <c r="P51" s="122" t="s">
        <v>2185</v>
      </c>
      <c r="S51" s="122" t="s">
        <v>14692</v>
      </c>
      <c r="T51" s="122" t="s">
        <v>2100</v>
      </c>
      <c r="U51" s="122" t="s">
        <v>2186</v>
      </c>
      <c r="X51" s="122" t="s">
        <v>2193</v>
      </c>
      <c r="AJ51" s="122" t="s">
        <v>2212</v>
      </c>
      <c r="AK51" s="122" t="s">
        <v>14120</v>
      </c>
      <c r="AL51" s="122" t="s">
        <v>2077</v>
      </c>
      <c r="AO51" s="122" t="s">
        <v>1318</v>
      </c>
      <c r="AP51" s="122" t="s">
        <v>1318</v>
      </c>
      <c r="AQ51" s="122" t="s">
        <v>1318</v>
      </c>
      <c r="BF51" s="122" t="s">
        <v>1416</v>
      </c>
      <c r="BG51" s="122" t="s">
        <v>1416</v>
      </c>
      <c r="BH51" s="122" t="s">
        <v>1431</v>
      </c>
      <c r="BI51" s="122" t="s">
        <v>1431</v>
      </c>
      <c r="BJ51" s="122" t="s">
        <v>1431</v>
      </c>
      <c r="BK51" s="122" t="s">
        <v>4216</v>
      </c>
      <c r="BX51" s="122" t="s">
        <v>39</v>
      </c>
      <c r="BZ51" s="122" t="s">
        <v>3479</v>
      </c>
      <c r="CE51" s="122" t="s">
        <v>2100</v>
      </c>
      <c r="CF51" s="122" t="s">
        <v>2186</v>
      </c>
      <c r="CL51" s="122" t="s">
        <v>3374</v>
      </c>
    </row>
    <row r="52" spans="1:90" ht="15" customHeight="1" x14ac:dyDescent="0.45">
      <c r="A52" s="122">
        <v>51</v>
      </c>
      <c r="B52" s="122" t="s">
        <v>9729</v>
      </c>
      <c r="C52" s="122" t="s">
        <v>90</v>
      </c>
      <c r="I52" s="122" t="s">
        <v>3378</v>
      </c>
      <c r="J52" s="122" t="str">
        <f t="shared" si="1"/>
        <v>Quercus castanea</v>
      </c>
      <c r="M52" s="122" t="s">
        <v>3226</v>
      </c>
      <c r="N52" s="122" t="s">
        <v>3166</v>
      </c>
      <c r="O52" s="122">
        <v>40666</v>
      </c>
      <c r="P52" s="122" t="s">
        <v>2185</v>
      </c>
      <c r="S52" s="122" t="s">
        <v>14692</v>
      </c>
      <c r="T52" s="122" t="s">
        <v>2100</v>
      </c>
      <c r="U52" s="122" t="s">
        <v>2186</v>
      </c>
      <c r="X52" s="122" t="s">
        <v>2194</v>
      </c>
      <c r="AJ52" s="122" t="s">
        <v>2205</v>
      </c>
      <c r="AK52" s="122" t="s">
        <v>2205</v>
      </c>
      <c r="AL52" s="122" t="s">
        <v>2077</v>
      </c>
      <c r="AO52" s="122" t="s">
        <v>1318</v>
      </c>
      <c r="AP52" s="122" t="s">
        <v>1318</v>
      </c>
      <c r="AQ52" s="122" t="s">
        <v>1318</v>
      </c>
      <c r="BF52" s="122" t="s">
        <v>1416</v>
      </c>
      <c r="BG52" s="122" t="s">
        <v>1416</v>
      </c>
      <c r="BH52" s="122" t="s">
        <v>1431</v>
      </c>
      <c r="BI52" s="122" t="s">
        <v>1431</v>
      </c>
      <c r="BJ52" s="122" t="s">
        <v>1431</v>
      </c>
      <c r="BK52" s="122" t="s">
        <v>4216</v>
      </c>
      <c r="BX52" s="122" t="s">
        <v>39</v>
      </c>
      <c r="BZ52" s="122" t="s">
        <v>3479</v>
      </c>
      <c r="CE52" s="122" t="s">
        <v>2100</v>
      </c>
      <c r="CF52" s="122" t="s">
        <v>2186</v>
      </c>
      <c r="CL52" s="122" t="s">
        <v>3378</v>
      </c>
    </row>
    <row r="53" spans="1:90" ht="15" customHeight="1" x14ac:dyDescent="0.45">
      <c r="A53" s="122">
        <v>52</v>
      </c>
      <c r="B53" s="122" t="s">
        <v>9730</v>
      </c>
      <c r="C53" s="122" t="s">
        <v>91</v>
      </c>
      <c r="I53" s="122" t="s">
        <v>3373</v>
      </c>
      <c r="J53" s="122" t="str">
        <f t="shared" si="1"/>
        <v>Quercus rugosa</v>
      </c>
      <c r="M53" s="122" t="s">
        <v>3226</v>
      </c>
      <c r="N53" s="122" t="s">
        <v>3161</v>
      </c>
      <c r="O53" s="122">
        <v>40666</v>
      </c>
      <c r="P53" s="122" t="s">
        <v>2185</v>
      </c>
      <c r="S53" s="122" t="s">
        <v>14692</v>
      </c>
      <c r="T53" s="122" t="s">
        <v>2100</v>
      </c>
      <c r="U53" s="122" t="s">
        <v>2186</v>
      </c>
      <c r="X53" s="122" t="s">
        <v>2194</v>
      </c>
      <c r="AJ53" s="122" t="s">
        <v>2122</v>
      </c>
      <c r="AK53" s="122" t="s">
        <v>2122</v>
      </c>
      <c r="AL53" s="122" t="s">
        <v>2077</v>
      </c>
      <c r="AO53" s="122" t="s">
        <v>1318</v>
      </c>
      <c r="AP53" s="122" t="s">
        <v>1318</v>
      </c>
      <c r="AQ53" s="122" t="s">
        <v>1318</v>
      </c>
      <c r="BF53" s="122" t="s">
        <v>1416</v>
      </c>
      <c r="BG53" s="122" t="s">
        <v>1416</v>
      </c>
      <c r="BH53" s="122" t="s">
        <v>1431</v>
      </c>
      <c r="BI53" s="122" t="s">
        <v>1431</v>
      </c>
      <c r="BJ53" s="122" t="s">
        <v>1431</v>
      </c>
      <c r="BK53" s="122" t="s">
        <v>4216</v>
      </c>
      <c r="BX53" s="122" t="s">
        <v>39</v>
      </c>
      <c r="BZ53" s="122" t="s">
        <v>3479</v>
      </c>
      <c r="CE53" s="122" t="s">
        <v>2100</v>
      </c>
      <c r="CF53" s="122" t="s">
        <v>2186</v>
      </c>
      <c r="CL53" s="122" t="s">
        <v>3373</v>
      </c>
    </row>
    <row r="54" spans="1:90" ht="15" customHeight="1" x14ac:dyDescent="0.45">
      <c r="A54" s="122">
        <v>53</v>
      </c>
      <c r="B54" s="122" t="s">
        <v>9731</v>
      </c>
      <c r="C54" s="122" t="s">
        <v>92</v>
      </c>
      <c r="I54" s="122" t="s">
        <v>3373</v>
      </c>
      <c r="J54" s="122" t="str">
        <f t="shared" si="1"/>
        <v>Quercus rugosa</v>
      </c>
      <c r="M54" s="122" t="s">
        <v>3226</v>
      </c>
      <c r="N54" s="122" t="s">
        <v>3161</v>
      </c>
      <c r="O54" s="122">
        <v>40666</v>
      </c>
      <c r="P54" s="122" t="s">
        <v>2185</v>
      </c>
      <c r="S54" s="122" t="s">
        <v>14692</v>
      </c>
      <c r="T54" s="122" t="s">
        <v>2100</v>
      </c>
      <c r="U54" s="122" t="s">
        <v>2186</v>
      </c>
      <c r="X54" s="122" t="s">
        <v>2194</v>
      </c>
      <c r="AJ54" s="122" t="s">
        <v>2122</v>
      </c>
      <c r="AK54" s="122" t="s">
        <v>2122</v>
      </c>
      <c r="AL54" s="122" t="s">
        <v>2077</v>
      </c>
      <c r="AO54" s="122" t="s">
        <v>1318</v>
      </c>
      <c r="AP54" s="122" t="s">
        <v>1318</v>
      </c>
      <c r="AQ54" s="122" t="s">
        <v>1318</v>
      </c>
      <c r="BF54" s="122" t="s">
        <v>1416</v>
      </c>
      <c r="BG54" s="122" t="s">
        <v>1416</v>
      </c>
      <c r="BH54" s="122" t="s">
        <v>1431</v>
      </c>
      <c r="BI54" s="122" t="s">
        <v>1431</v>
      </c>
      <c r="BJ54" s="122" t="s">
        <v>1431</v>
      </c>
      <c r="BK54" s="122" t="s">
        <v>4216</v>
      </c>
      <c r="BX54" s="122" t="s">
        <v>39</v>
      </c>
      <c r="BZ54" s="122" t="s">
        <v>3479</v>
      </c>
      <c r="CE54" s="122" t="s">
        <v>2100</v>
      </c>
      <c r="CF54" s="122" t="s">
        <v>2186</v>
      </c>
      <c r="CL54" s="122" t="s">
        <v>3373</v>
      </c>
    </row>
    <row r="55" spans="1:90" ht="15" customHeight="1" x14ac:dyDescent="0.45">
      <c r="A55" s="122">
        <v>54</v>
      </c>
      <c r="B55" s="122" t="s">
        <v>9732</v>
      </c>
      <c r="C55" s="122" t="s">
        <v>93</v>
      </c>
      <c r="I55" s="122" t="s">
        <v>3374</v>
      </c>
      <c r="J55" s="122" t="str">
        <f t="shared" si="1"/>
        <v>Quercus obtusata</v>
      </c>
      <c r="M55" s="122" t="s">
        <v>3226</v>
      </c>
      <c r="N55" s="122" t="s">
        <v>3162</v>
      </c>
      <c r="O55" s="122">
        <v>40666</v>
      </c>
      <c r="P55" s="122" t="s">
        <v>2185</v>
      </c>
      <c r="S55" s="122" t="s">
        <v>14692</v>
      </c>
      <c r="T55" s="122" t="s">
        <v>2100</v>
      </c>
      <c r="U55" s="122" t="s">
        <v>2186</v>
      </c>
      <c r="X55" s="122" t="s">
        <v>2194</v>
      </c>
      <c r="AK55" s="122" t="s">
        <v>2208</v>
      </c>
      <c r="AL55" s="122" t="s">
        <v>2077</v>
      </c>
      <c r="AO55" s="122" t="s">
        <v>1318</v>
      </c>
      <c r="AP55" s="122" t="s">
        <v>1318</v>
      </c>
      <c r="AQ55" s="122" t="s">
        <v>1318</v>
      </c>
      <c r="BF55" s="122" t="s">
        <v>1416</v>
      </c>
      <c r="BG55" s="122" t="s">
        <v>1416</v>
      </c>
      <c r="BH55" s="122" t="s">
        <v>1431</v>
      </c>
      <c r="BI55" s="122" t="s">
        <v>1431</v>
      </c>
      <c r="BJ55" s="122" t="s">
        <v>1431</v>
      </c>
      <c r="BK55" s="122" t="s">
        <v>4216</v>
      </c>
      <c r="BX55" s="122" t="s">
        <v>39</v>
      </c>
      <c r="BZ55" s="122" t="s">
        <v>3479</v>
      </c>
      <c r="CE55" s="122" t="s">
        <v>2100</v>
      </c>
      <c r="CF55" s="122" t="s">
        <v>2186</v>
      </c>
      <c r="CL55" s="122" t="s">
        <v>3374</v>
      </c>
    </row>
    <row r="56" spans="1:90" ht="15" customHeight="1" x14ac:dyDescent="0.45">
      <c r="A56" s="122">
        <v>55</v>
      </c>
      <c r="B56" s="122" t="s">
        <v>9733</v>
      </c>
      <c r="C56" s="122" t="s">
        <v>94</v>
      </c>
      <c r="I56" s="122" t="s">
        <v>3374</v>
      </c>
      <c r="J56" s="122" t="str">
        <f t="shared" si="1"/>
        <v>Quercus obtusata</v>
      </c>
      <c r="M56" s="122" t="s">
        <v>3226</v>
      </c>
      <c r="N56" s="122" t="s">
        <v>3162</v>
      </c>
      <c r="O56" s="122">
        <v>40666</v>
      </c>
      <c r="P56" s="122" t="s">
        <v>2185</v>
      </c>
      <c r="S56" s="122" t="s">
        <v>14692</v>
      </c>
      <c r="T56" s="122" t="s">
        <v>2100</v>
      </c>
      <c r="U56" s="122" t="s">
        <v>2186</v>
      </c>
      <c r="X56" s="122" t="s">
        <v>2194</v>
      </c>
      <c r="AK56" s="122" t="s">
        <v>2208</v>
      </c>
      <c r="AL56" s="122" t="s">
        <v>2077</v>
      </c>
      <c r="AO56" s="122" t="s">
        <v>1318</v>
      </c>
      <c r="AP56" s="122" t="s">
        <v>1318</v>
      </c>
      <c r="AQ56" s="122" t="s">
        <v>1318</v>
      </c>
      <c r="BF56" s="122" t="s">
        <v>1416</v>
      </c>
      <c r="BG56" s="122" t="s">
        <v>1416</v>
      </c>
      <c r="BH56" s="122" t="s">
        <v>1431</v>
      </c>
      <c r="BI56" s="122" t="s">
        <v>1431</v>
      </c>
      <c r="BJ56" s="122" t="s">
        <v>1431</v>
      </c>
      <c r="BK56" s="122" t="s">
        <v>4216</v>
      </c>
      <c r="BX56" s="122" t="s">
        <v>39</v>
      </c>
      <c r="BZ56" s="122" t="s">
        <v>3479</v>
      </c>
      <c r="CE56" s="122" t="s">
        <v>2100</v>
      </c>
      <c r="CF56" s="122" t="s">
        <v>2186</v>
      </c>
      <c r="CL56" s="122" t="s">
        <v>3374</v>
      </c>
    </row>
    <row r="57" spans="1:90" ht="15" customHeight="1" x14ac:dyDescent="0.45">
      <c r="A57" s="122">
        <v>56</v>
      </c>
      <c r="B57" s="122" t="s">
        <v>9734</v>
      </c>
      <c r="C57" s="122" t="s">
        <v>95</v>
      </c>
      <c r="I57" s="122" t="s">
        <v>3374</v>
      </c>
      <c r="J57" s="122" t="str">
        <f t="shared" si="1"/>
        <v>Quercus obtusata</v>
      </c>
      <c r="M57" s="122" t="s">
        <v>3226</v>
      </c>
      <c r="N57" s="122" t="s">
        <v>3162</v>
      </c>
      <c r="O57" s="122">
        <v>40666</v>
      </c>
      <c r="P57" s="122" t="s">
        <v>2185</v>
      </c>
      <c r="S57" s="122" t="s">
        <v>14692</v>
      </c>
      <c r="T57" s="122" t="s">
        <v>2100</v>
      </c>
      <c r="U57" s="122" t="s">
        <v>2186</v>
      </c>
      <c r="X57" s="122" t="s">
        <v>2194</v>
      </c>
      <c r="AK57" s="122" t="s">
        <v>2208</v>
      </c>
      <c r="AL57" s="122" t="s">
        <v>2077</v>
      </c>
      <c r="AO57" s="122" t="s">
        <v>1318</v>
      </c>
      <c r="AP57" s="122" t="s">
        <v>1318</v>
      </c>
      <c r="AQ57" s="122" t="s">
        <v>1318</v>
      </c>
      <c r="BF57" s="122" t="s">
        <v>1416</v>
      </c>
      <c r="BG57" s="122" t="s">
        <v>1416</v>
      </c>
      <c r="BH57" s="122" t="s">
        <v>1431</v>
      </c>
      <c r="BI57" s="122" t="s">
        <v>1431</v>
      </c>
      <c r="BJ57" s="122" t="s">
        <v>1431</v>
      </c>
      <c r="BK57" s="122" t="s">
        <v>4216</v>
      </c>
      <c r="BX57" s="122" t="s">
        <v>39</v>
      </c>
      <c r="BZ57" s="122" t="s">
        <v>3479</v>
      </c>
      <c r="CE57" s="122" t="s">
        <v>2100</v>
      </c>
      <c r="CF57" s="122" t="s">
        <v>2186</v>
      </c>
      <c r="CL57" s="122" t="s">
        <v>3374</v>
      </c>
    </row>
    <row r="58" spans="1:90" ht="15" customHeight="1" x14ac:dyDescent="0.45">
      <c r="A58" s="122">
        <v>57</v>
      </c>
      <c r="B58" s="122" t="s">
        <v>9735</v>
      </c>
      <c r="C58" s="122" t="s">
        <v>96</v>
      </c>
      <c r="I58" s="122" t="s">
        <v>3374</v>
      </c>
      <c r="J58" s="122" t="str">
        <f t="shared" si="1"/>
        <v>Quercus obtusata</v>
      </c>
      <c r="M58" s="122" t="s">
        <v>3226</v>
      </c>
      <c r="N58" s="122" t="s">
        <v>3162</v>
      </c>
      <c r="O58" s="122">
        <v>40666</v>
      </c>
      <c r="P58" s="122" t="s">
        <v>2185</v>
      </c>
      <c r="S58" s="122" t="s">
        <v>14692</v>
      </c>
      <c r="T58" s="122" t="s">
        <v>2100</v>
      </c>
      <c r="U58" s="122" t="s">
        <v>2186</v>
      </c>
      <c r="X58" s="122" t="s">
        <v>2194</v>
      </c>
      <c r="AK58" s="122" t="s">
        <v>2208</v>
      </c>
      <c r="AL58" s="122" t="s">
        <v>2077</v>
      </c>
      <c r="AO58" s="122" t="s">
        <v>1318</v>
      </c>
      <c r="AP58" s="122" t="s">
        <v>1318</v>
      </c>
      <c r="AQ58" s="122" t="s">
        <v>1318</v>
      </c>
      <c r="BF58" s="122" t="s">
        <v>1416</v>
      </c>
      <c r="BG58" s="122" t="s">
        <v>1416</v>
      </c>
      <c r="BH58" s="122" t="s">
        <v>1431</v>
      </c>
      <c r="BI58" s="122" t="s">
        <v>1431</v>
      </c>
      <c r="BJ58" s="122" t="s">
        <v>1431</v>
      </c>
      <c r="BK58" s="122" t="s">
        <v>4216</v>
      </c>
      <c r="BX58" s="122" t="s">
        <v>39</v>
      </c>
      <c r="BZ58" s="122" t="s">
        <v>3479</v>
      </c>
      <c r="CE58" s="122" t="s">
        <v>2100</v>
      </c>
      <c r="CF58" s="122" t="s">
        <v>2186</v>
      </c>
      <c r="CL58" s="122" t="s">
        <v>3374</v>
      </c>
    </row>
    <row r="59" spans="1:90" ht="15" customHeight="1" x14ac:dyDescent="0.45">
      <c r="A59" s="122">
        <v>58</v>
      </c>
      <c r="B59" s="122" t="s">
        <v>9736</v>
      </c>
      <c r="C59" s="122" t="s">
        <v>97</v>
      </c>
      <c r="I59" s="122" t="s">
        <v>3375</v>
      </c>
      <c r="J59" s="122" t="str">
        <f t="shared" si="1"/>
        <v>Quercus candicans</v>
      </c>
      <c r="M59" s="122" t="s">
        <v>3226</v>
      </c>
      <c r="N59" s="122" t="s">
        <v>3163</v>
      </c>
      <c r="O59" s="122">
        <v>40666</v>
      </c>
      <c r="P59" s="122" t="s">
        <v>2185</v>
      </c>
      <c r="S59" s="122" t="s">
        <v>14692</v>
      </c>
      <c r="T59" s="122" t="s">
        <v>2100</v>
      </c>
      <c r="U59" s="122" t="s">
        <v>2186</v>
      </c>
      <c r="X59" s="122" t="s">
        <v>2194</v>
      </c>
      <c r="AJ59" s="122" t="s">
        <v>2124</v>
      </c>
      <c r="AK59" s="122" t="s">
        <v>2124</v>
      </c>
      <c r="AL59" s="122" t="s">
        <v>2077</v>
      </c>
      <c r="AO59" s="122" t="s">
        <v>1318</v>
      </c>
      <c r="AP59" s="122" t="s">
        <v>1318</v>
      </c>
      <c r="AQ59" s="122" t="s">
        <v>1318</v>
      </c>
      <c r="BF59" s="122" t="s">
        <v>1416</v>
      </c>
      <c r="BG59" s="122" t="s">
        <v>1416</v>
      </c>
      <c r="BH59" s="122" t="s">
        <v>1431</v>
      </c>
      <c r="BI59" s="122" t="s">
        <v>1431</v>
      </c>
      <c r="BJ59" s="122" t="s">
        <v>1431</v>
      </c>
      <c r="BK59" s="122" t="s">
        <v>4216</v>
      </c>
      <c r="BX59" s="122" t="s">
        <v>39</v>
      </c>
      <c r="BZ59" s="122" t="s">
        <v>3479</v>
      </c>
      <c r="CE59" s="122" t="s">
        <v>2100</v>
      </c>
      <c r="CF59" s="122" t="s">
        <v>2186</v>
      </c>
      <c r="CL59" s="122" t="s">
        <v>3375</v>
      </c>
    </row>
    <row r="60" spans="1:90" ht="15" customHeight="1" x14ac:dyDescent="0.45">
      <c r="A60" s="122">
        <v>59</v>
      </c>
      <c r="B60" s="122" t="s">
        <v>9737</v>
      </c>
      <c r="C60" s="122" t="s">
        <v>98</v>
      </c>
      <c r="I60" s="122" t="s">
        <v>3375</v>
      </c>
      <c r="J60" s="122" t="str">
        <f t="shared" si="1"/>
        <v>Quercus candicans</v>
      </c>
      <c r="M60" s="122" t="s">
        <v>3226</v>
      </c>
      <c r="N60" s="122" t="s">
        <v>3163</v>
      </c>
      <c r="O60" s="122">
        <v>40666</v>
      </c>
      <c r="P60" s="122" t="s">
        <v>2185</v>
      </c>
      <c r="S60" s="122" t="s">
        <v>14692</v>
      </c>
      <c r="T60" s="122" t="s">
        <v>2100</v>
      </c>
      <c r="U60" s="122" t="s">
        <v>2186</v>
      </c>
      <c r="X60" s="122" t="s">
        <v>2194</v>
      </c>
      <c r="AJ60" s="122" t="s">
        <v>2124</v>
      </c>
      <c r="AK60" s="122" t="s">
        <v>2124</v>
      </c>
      <c r="AL60" s="122" t="s">
        <v>2077</v>
      </c>
      <c r="AO60" s="122" t="s">
        <v>1318</v>
      </c>
      <c r="AP60" s="122" t="s">
        <v>1318</v>
      </c>
      <c r="AQ60" s="122" t="s">
        <v>1318</v>
      </c>
      <c r="BF60" s="122" t="s">
        <v>1416</v>
      </c>
      <c r="BG60" s="122" t="s">
        <v>1416</v>
      </c>
      <c r="BH60" s="122" t="s">
        <v>1431</v>
      </c>
      <c r="BI60" s="122" t="s">
        <v>1431</v>
      </c>
      <c r="BJ60" s="122" t="s">
        <v>1431</v>
      </c>
      <c r="BK60" s="122" t="s">
        <v>4216</v>
      </c>
      <c r="BX60" s="122" t="s">
        <v>39</v>
      </c>
      <c r="BZ60" s="122" t="s">
        <v>3479</v>
      </c>
      <c r="CE60" s="122" t="s">
        <v>2100</v>
      </c>
      <c r="CF60" s="122" t="s">
        <v>2186</v>
      </c>
      <c r="CL60" s="122" t="s">
        <v>3375</v>
      </c>
    </row>
    <row r="61" spans="1:90" ht="15" customHeight="1" x14ac:dyDescent="0.45">
      <c r="A61" s="122">
        <v>60</v>
      </c>
      <c r="B61" s="122" t="s">
        <v>9738</v>
      </c>
      <c r="C61" s="122" t="s">
        <v>99</v>
      </c>
      <c r="I61" s="122" t="s">
        <v>3374</v>
      </c>
      <c r="J61" s="122" t="str">
        <f t="shared" si="1"/>
        <v>Quercus obtusata</v>
      </c>
      <c r="M61" s="122" t="s">
        <v>3226</v>
      </c>
      <c r="N61" s="122" t="s">
        <v>3162</v>
      </c>
      <c r="O61" s="122">
        <v>40666</v>
      </c>
      <c r="P61" s="122" t="s">
        <v>2185</v>
      </c>
      <c r="S61" s="122" t="s">
        <v>14692</v>
      </c>
      <c r="T61" s="122" t="s">
        <v>2100</v>
      </c>
      <c r="U61" s="122" t="s">
        <v>2186</v>
      </c>
      <c r="X61" s="122" t="s">
        <v>2194</v>
      </c>
      <c r="AK61" s="122" t="s">
        <v>2208</v>
      </c>
      <c r="AL61" s="122" t="s">
        <v>2077</v>
      </c>
      <c r="AO61" s="122" t="s">
        <v>1318</v>
      </c>
      <c r="AP61" s="122" t="s">
        <v>1318</v>
      </c>
      <c r="AQ61" s="122" t="s">
        <v>1318</v>
      </c>
      <c r="BF61" s="122" t="s">
        <v>1416</v>
      </c>
      <c r="BG61" s="122" t="s">
        <v>1416</v>
      </c>
      <c r="BH61" s="122" t="s">
        <v>1431</v>
      </c>
      <c r="BI61" s="122" t="s">
        <v>1431</v>
      </c>
      <c r="BJ61" s="122" t="s">
        <v>1431</v>
      </c>
      <c r="BK61" s="122" t="s">
        <v>4216</v>
      </c>
      <c r="BX61" s="122" t="s">
        <v>39</v>
      </c>
      <c r="BZ61" s="122" t="s">
        <v>3479</v>
      </c>
      <c r="CE61" s="122" t="s">
        <v>2100</v>
      </c>
      <c r="CF61" s="122" t="s">
        <v>2186</v>
      </c>
      <c r="CL61" s="122" t="s">
        <v>3374</v>
      </c>
    </row>
    <row r="62" spans="1:90" ht="15" customHeight="1" x14ac:dyDescent="0.45">
      <c r="A62" s="122">
        <v>61</v>
      </c>
      <c r="B62" s="122" t="s">
        <v>9739</v>
      </c>
      <c r="C62" s="122" t="s">
        <v>100</v>
      </c>
      <c r="I62" s="122" t="s">
        <v>3374</v>
      </c>
      <c r="J62" s="122" t="str">
        <f t="shared" si="1"/>
        <v>Quercus obtusata</v>
      </c>
      <c r="M62" s="122" t="s">
        <v>3226</v>
      </c>
      <c r="N62" s="122" t="s">
        <v>3162</v>
      </c>
      <c r="O62" s="122">
        <v>40666</v>
      </c>
      <c r="P62" s="122" t="s">
        <v>2185</v>
      </c>
      <c r="S62" s="122" t="s">
        <v>14692</v>
      </c>
      <c r="T62" s="122" t="s">
        <v>2100</v>
      </c>
      <c r="U62" s="122" t="s">
        <v>2186</v>
      </c>
      <c r="X62" s="122" t="s">
        <v>2194</v>
      </c>
      <c r="AK62" s="122" t="s">
        <v>2208</v>
      </c>
      <c r="AL62" s="122" t="s">
        <v>2077</v>
      </c>
      <c r="AO62" s="122" t="s">
        <v>1318</v>
      </c>
      <c r="AP62" s="122" t="s">
        <v>1318</v>
      </c>
      <c r="AQ62" s="122" t="s">
        <v>1318</v>
      </c>
      <c r="BF62" s="122" t="s">
        <v>1416</v>
      </c>
      <c r="BG62" s="122" t="s">
        <v>1416</v>
      </c>
      <c r="BH62" s="122" t="s">
        <v>1431</v>
      </c>
      <c r="BI62" s="122" t="s">
        <v>1431</v>
      </c>
      <c r="BJ62" s="122" t="s">
        <v>1431</v>
      </c>
      <c r="BK62" s="122" t="s">
        <v>4216</v>
      </c>
      <c r="BX62" s="122" t="s">
        <v>39</v>
      </c>
      <c r="BZ62" s="122" t="s">
        <v>3479</v>
      </c>
      <c r="CE62" s="122" t="s">
        <v>2100</v>
      </c>
      <c r="CF62" s="122" t="s">
        <v>2186</v>
      </c>
      <c r="CL62" s="122" t="s">
        <v>3374</v>
      </c>
    </row>
    <row r="63" spans="1:90" ht="15" customHeight="1" x14ac:dyDescent="0.45">
      <c r="A63" s="122">
        <v>62</v>
      </c>
      <c r="B63" s="122" t="s">
        <v>9740</v>
      </c>
      <c r="C63" s="122" t="s">
        <v>101</v>
      </c>
      <c r="I63" s="122" t="s">
        <v>3374</v>
      </c>
      <c r="J63" s="122" t="str">
        <f t="shared" si="1"/>
        <v>Quercus obtusata</v>
      </c>
      <c r="M63" s="122" t="s">
        <v>3226</v>
      </c>
      <c r="N63" s="122" t="s">
        <v>3162</v>
      </c>
      <c r="O63" s="122">
        <v>40666</v>
      </c>
      <c r="P63" s="122" t="s">
        <v>2185</v>
      </c>
      <c r="S63" s="122" t="s">
        <v>14692</v>
      </c>
      <c r="T63" s="122" t="s">
        <v>2100</v>
      </c>
      <c r="U63" s="122" t="s">
        <v>2186</v>
      </c>
      <c r="X63" s="122" t="s">
        <v>2194</v>
      </c>
      <c r="AK63" s="122" t="s">
        <v>2208</v>
      </c>
      <c r="AL63" s="122" t="s">
        <v>2077</v>
      </c>
      <c r="AO63" s="122" t="s">
        <v>1318</v>
      </c>
      <c r="AP63" s="122" t="s">
        <v>1318</v>
      </c>
      <c r="AQ63" s="122" t="s">
        <v>1318</v>
      </c>
      <c r="BF63" s="122" t="s">
        <v>1416</v>
      </c>
      <c r="BG63" s="122" t="s">
        <v>1416</v>
      </c>
      <c r="BH63" s="122" t="s">
        <v>1431</v>
      </c>
      <c r="BI63" s="122" t="s">
        <v>1431</v>
      </c>
      <c r="BJ63" s="122" t="s">
        <v>1431</v>
      </c>
      <c r="BK63" s="122" t="s">
        <v>4216</v>
      </c>
      <c r="BX63" s="122" t="s">
        <v>39</v>
      </c>
      <c r="BZ63" s="122" t="s">
        <v>3479</v>
      </c>
      <c r="CE63" s="122" t="s">
        <v>2100</v>
      </c>
      <c r="CF63" s="122" t="s">
        <v>2186</v>
      </c>
      <c r="CL63" s="122" t="s">
        <v>3374</v>
      </c>
    </row>
    <row r="64" spans="1:90" ht="15" customHeight="1" x14ac:dyDescent="0.45">
      <c r="A64" s="122">
        <v>63</v>
      </c>
      <c r="B64" s="122" t="s">
        <v>9741</v>
      </c>
      <c r="C64" s="122" t="s">
        <v>102</v>
      </c>
      <c r="I64" s="122" t="s">
        <v>3374</v>
      </c>
      <c r="J64" s="122" t="str">
        <f t="shared" si="1"/>
        <v>Quercus obtusata</v>
      </c>
      <c r="M64" s="122" t="s">
        <v>3226</v>
      </c>
      <c r="N64" s="122" t="s">
        <v>3162</v>
      </c>
      <c r="O64" s="122">
        <v>40666</v>
      </c>
      <c r="P64" s="122" t="s">
        <v>2185</v>
      </c>
      <c r="S64" s="122" t="s">
        <v>14692</v>
      </c>
      <c r="T64" s="122" t="s">
        <v>2100</v>
      </c>
      <c r="U64" s="122" t="s">
        <v>2186</v>
      </c>
      <c r="X64" s="122" t="s">
        <v>2194</v>
      </c>
      <c r="AK64" s="122" t="s">
        <v>2208</v>
      </c>
      <c r="AL64" s="122" t="s">
        <v>2077</v>
      </c>
      <c r="AO64" s="122" t="s">
        <v>1318</v>
      </c>
      <c r="AP64" s="122" t="s">
        <v>1318</v>
      </c>
      <c r="AQ64" s="122" t="s">
        <v>1318</v>
      </c>
      <c r="BF64" s="122" t="s">
        <v>1416</v>
      </c>
      <c r="BG64" s="122" t="s">
        <v>1416</v>
      </c>
      <c r="BH64" s="122" t="s">
        <v>1431</v>
      </c>
      <c r="BI64" s="122" t="s">
        <v>1431</v>
      </c>
      <c r="BJ64" s="122" t="s">
        <v>1431</v>
      </c>
      <c r="BK64" s="122" t="s">
        <v>4216</v>
      </c>
      <c r="BX64" s="122" t="s">
        <v>39</v>
      </c>
      <c r="BZ64" s="122" t="s">
        <v>3479</v>
      </c>
      <c r="CE64" s="122" t="s">
        <v>2100</v>
      </c>
      <c r="CF64" s="122" t="s">
        <v>2186</v>
      </c>
      <c r="CL64" s="122" t="s">
        <v>3374</v>
      </c>
    </row>
    <row r="65" spans="1:90" ht="15" customHeight="1" x14ac:dyDescent="0.45">
      <c r="A65" s="122">
        <v>64</v>
      </c>
      <c r="B65" s="122" t="s">
        <v>9742</v>
      </c>
      <c r="C65" s="122" t="s">
        <v>103</v>
      </c>
      <c r="I65" s="122" t="s">
        <v>3374</v>
      </c>
      <c r="J65" s="122" t="str">
        <f t="shared" si="1"/>
        <v>Quercus obtusata</v>
      </c>
      <c r="M65" s="122" t="s">
        <v>3226</v>
      </c>
      <c r="N65" s="122" t="s">
        <v>3162</v>
      </c>
      <c r="O65" s="122">
        <v>40666</v>
      </c>
      <c r="P65" s="122" t="s">
        <v>2185</v>
      </c>
      <c r="S65" s="122" t="s">
        <v>14692</v>
      </c>
      <c r="T65" s="122" t="s">
        <v>2100</v>
      </c>
      <c r="U65" s="122" t="s">
        <v>2186</v>
      </c>
      <c r="X65" s="122" t="s">
        <v>2194</v>
      </c>
      <c r="AK65" s="122" t="s">
        <v>2208</v>
      </c>
      <c r="AL65" s="122" t="s">
        <v>2077</v>
      </c>
      <c r="AO65" s="122" t="s">
        <v>1318</v>
      </c>
      <c r="AP65" s="122" t="s">
        <v>1318</v>
      </c>
      <c r="AQ65" s="122" t="s">
        <v>1318</v>
      </c>
      <c r="BF65" s="122" t="s">
        <v>1416</v>
      </c>
      <c r="BG65" s="122" t="s">
        <v>1416</v>
      </c>
      <c r="BH65" s="122" t="s">
        <v>1431</v>
      </c>
      <c r="BI65" s="122" t="s">
        <v>1431</v>
      </c>
      <c r="BJ65" s="122" t="s">
        <v>1431</v>
      </c>
      <c r="BK65" s="122" t="s">
        <v>4216</v>
      </c>
      <c r="BX65" s="122" t="s">
        <v>39</v>
      </c>
      <c r="BZ65" s="122" t="s">
        <v>3479</v>
      </c>
      <c r="CE65" s="122" t="s">
        <v>2100</v>
      </c>
      <c r="CF65" s="122" t="s">
        <v>2186</v>
      </c>
      <c r="CL65" s="122" t="s">
        <v>3374</v>
      </c>
    </row>
    <row r="66" spans="1:90" ht="15" customHeight="1" x14ac:dyDescent="0.45">
      <c r="A66" s="122">
        <v>65</v>
      </c>
      <c r="B66" s="122" t="s">
        <v>9743</v>
      </c>
      <c r="C66" s="122" t="s">
        <v>104</v>
      </c>
      <c r="I66" s="122" t="s">
        <v>3374</v>
      </c>
      <c r="J66" s="122" t="str">
        <f t="shared" si="1"/>
        <v>Quercus obtusata</v>
      </c>
      <c r="M66" s="122" t="s">
        <v>3226</v>
      </c>
      <c r="N66" s="122" t="s">
        <v>3162</v>
      </c>
      <c r="O66" s="122">
        <v>40666</v>
      </c>
      <c r="P66" s="122" t="s">
        <v>2185</v>
      </c>
      <c r="S66" s="122" t="s">
        <v>14692</v>
      </c>
      <c r="T66" s="122" t="s">
        <v>2100</v>
      </c>
      <c r="U66" s="122" t="s">
        <v>2186</v>
      </c>
      <c r="X66" s="122" t="s">
        <v>2194</v>
      </c>
      <c r="AK66" s="122" t="s">
        <v>2208</v>
      </c>
      <c r="AL66" s="122" t="s">
        <v>2077</v>
      </c>
      <c r="AO66" s="122" t="s">
        <v>1318</v>
      </c>
      <c r="AP66" s="122" t="s">
        <v>1318</v>
      </c>
      <c r="AQ66" s="122" t="s">
        <v>1318</v>
      </c>
      <c r="BF66" s="122" t="s">
        <v>1416</v>
      </c>
      <c r="BG66" s="122" t="s">
        <v>1416</v>
      </c>
      <c r="BH66" s="122" t="s">
        <v>1431</v>
      </c>
      <c r="BI66" s="122" t="s">
        <v>1431</v>
      </c>
      <c r="BJ66" s="122" t="s">
        <v>1431</v>
      </c>
      <c r="BK66" s="122" t="s">
        <v>4216</v>
      </c>
      <c r="BX66" s="122" t="s">
        <v>39</v>
      </c>
      <c r="BZ66" s="122" t="s">
        <v>3479</v>
      </c>
      <c r="CE66" s="122" t="s">
        <v>2100</v>
      </c>
      <c r="CF66" s="122" t="s">
        <v>2186</v>
      </c>
      <c r="CL66" s="122" t="s">
        <v>3374</v>
      </c>
    </row>
    <row r="67" spans="1:90" ht="15" customHeight="1" x14ac:dyDescent="0.45">
      <c r="A67" s="122">
        <v>66</v>
      </c>
      <c r="B67" s="122" t="s">
        <v>9744</v>
      </c>
      <c r="C67" s="122" t="s">
        <v>105</v>
      </c>
      <c r="I67" s="122" t="s">
        <v>3374</v>
      </c>
      <c r="J67" s="122" t="str">
        <f t="shared" si="1"/>
        <v>Quercus obtusata</v>
      </c>
      <c r="M67" s="122" t="s">
        <v>3226</v>
      </c>
      <c r="N67" s="122" t="s">
        <v>3162</v>
      </c>
      <c r="O67" s="122">
        <v>40666</v>
      </c>
      <c r="P67" s="122" t="s">
        <v>2185</v>
      </c>
      <c r="S67" s="122" t="s">
        <v>14692</v>
      </c>
      <c r="T67" s="122" t="s">
        <v>2100</v>
      </c>
      <c r="U67" s="122" t="s">
        <v>2186</v>
      </c>
      <c r="X67" s="122" t="s">
        <v>2194</v>
      </c>
      <c r="AK67" s="122" t="s">
        <v>2208</v>
      </c>
      <c r="AL67" s="122" t="s">
        <v>2077</v>
      </c>
      <c r="AO67" s="122" t="s">
        <v>1318</v>
      </c>
      <c r="AP67" s="122" t="s">
        <v>1318</v>
      </c>
      <c r="AQ67" s="122" t="s">
        <v>1318</v>
      </c>
      <c r="BF67" s="122" t="s">
        <v>1416</v>
      </c>
      <c r="BG67" s="122" t="s">
        <v>1416</v>
      </c>
      <c r="BH67" s="122" t="s">
        <v>1431</v>
      </c>
      <c r="BI67" s="122" t="s">
        <v>1431</v>
      </c>
      <c r="BJ67" s="122" t="s">
        <v>1431</v>
      </c>
      <c r="BK67" s="122" t="s">
        <v>4216</v>
      </c>
      <c r="BX67" s="122" t="s">
        <v>39</v>
      </c>
      <c r="BZ67" s="122" t="s">
        <v>3479</v>
      </c>
      <c r="CE67" s="122" t="s">
        <v>2100</v>
      </c>
      <c r="CF67" s="122" t="s">
        <v>2186</v>
      </c>
      <c r="CL67" s="122" t="s">
        <v>3374</v>
      </c>
    </row>
    <row r="68" spans="1:90" ht="15" customHeight="1" x14ac:dyDescent="0.45">
      <c r="A68" s="122">
        <v>67</v>
      </c>
      <c r="B68" s="122" t="s">
        <v>9745</v>
      </c>
      <c r="C68" s="122" t="s">
        <v>106</v>
      </c>
      <c r="I68" s="122" t="s">
        <v>3374</v>
      </c>
      <c r="J68" s="122" t="str">
        <f t="shared" si="1"/>
        <v>Quercus obtusata</v>
      </c>
      <c r="M68" s="122" t="s">
        <v>3226</v>
      </c>
      <c r="N68" s="122" t="s">
        <v>3162</v>
      </c>
      <c r="O68" s="122">
        <v>40666</v>
      </c>
      <c r="P68" s="122" t="s">
        <v>2185</v>
      </c>
      <c r="S68" s="122" t="s">
        <v>14692</v>
      </c>
      <c r="T68" s="122" t="s">
        <v>2100</v>
      </c>
      <c r="U68" s="122" t="s">
        <v>2186</v>
      </c>
      <c r="X68" s="122" t="s">
        <v>2194</v>
      </c>
      <c r="AK68" s="122" t="s">
        <v>2208</v>
      </c>
      <c r="AL68" s="122" t="s">
        <v>2077</v>
      </c>
      <c r="AO68" s="122" t="s">
        <v>1318</v>
      </c>
      <c r="AP68" s="122" t="s">
        <v>1318</v>
      </c>
      <c r="AQ68" s="122" t="s">
        <v>1318</v>
      </c>
      <c r="BF68" s="122" t="s">
        <v>1416</v>
      </c>
      <c r="BG68" s="122" t="s">
        <v>1416</v>
      </c>
      <c r="BH68" s="122" t="s">
        <v>1431</v>
      </c>
      <c r="BI68" s="122" t="s">
        <v>1431</v>
      </c>
      <c r="BJ68" s="122" t="s">
        <v>1431</v>
      </c>
      <c r="BK68" s="122" t="s">
        <v>4216</v>
      </c>
      <c r="BX68" s="122" t="s">
        <v>39</v>
      </c>
      <c r="BZ68" s="122" t="s">
        <v>3479</v>
      </c>
      <c r="CE68" s="122" t="s">
        <v>2100</v>
      </c>
      <c r="CF68" s="122" t="s">
        <v>2186</v>
      </c>
      <c r="CL68" s="122" t="s">
        <v>3374</v>
      </c>
    </row>
    <row r="69" spans="1:90" ht="15" customHeight="1" x14ac:dyDescent="0.45">
      <c r="A69" s="122">
        <v>68</v>
      </c>
      <c r="B69" s="122" t="s">
        <v>9746</v>
      </c>
      <c r="C69" s="122" t="s">
        <v>107</v>
      </c>
      <c r="I69" s="122" t="s">
        <v>3374</v>
      </c>
      <c r="J69" s="122" t="str">
        <f t="shared" ref="J69:J100" si="2">LEFT(I69, FIND(" ", I69, 12) -1)</f>
        <v>Quercus obtusata</v>
      </c>
      <c r="M69" s="122" t="s">
        <v>3226</v>
      </c>
      <c r="N69" s="122" t="s">
        <v>3162</v>
      </c>
      <c r="O69" s="122">
        <v>40666</v>
      </c>
      <c r="P69" s="122" t="s">
        <v>2185</v>
      </c>
      <c r="S69" s="122" t="s">
        <v>14692</v>
      </c>
      <c r="T69" s="122" t="s">
        <v>2100</v>
      </c>
      <c r="U69" s="122" t="s">
        <v>2186</v>
      </c>
      <c r="X69" s="122" t="s">
        <v>2194</v>
      </c>
      <c r="AK69" s="122" t="s">
        <v>2208</v>
      </c>
      <c r="AL69" s="122" t="s">
        <v>2077</v>
      </c>
      <c r="AO69" s="122" t="s">
        <v>1318</v>
      </c>
      <c r="AP69" s="122" t="s">
        <v>1318</v>
      </c>
      <c r="AQ69" s="122" t="s">
        <v>1318</v>
      </c>
      <c r="BF69" s="122" t="s">
        <v>1416</v>
      </c>
      <c r="BG69" s="122" t="s">
        <v>1416</v>
      </c>
      <c r="BH69" s="122" t="s">
        <v>1431</v>
      </c>
      <c r="BI69" s="122" t="s">
        <v>1431</v>
      </c>
      <c r="BJ69" s="122" t="s">
        <v>1431</v>
      </c>
      <c r="BK69" s="122" t="s">
        <v>4216</v>
      </c>
      <c r="BX69" s="122" t="s">
        <v>39</v>
      </c>
      <c r="BZ69" s="122" t="s">
        <v>3479</v>
      </c>
      <c r="CE69" s="122" t="s">
        <v>2100</v>
      </c>
      <c r="CF69" s="122" t="s">
        <v>2186</v>
      </c>
      <c r="CL69" s="122" t="s">
        <v>3374</v>
      </c>
    </row>
    <row r="70" spans="1:90" ht="15" customHeight="1" x14ac:dyDescent="0.45">
      <c r="A70" s="122">
        <v>69</v>
      </c>
      <c r="B70" s="122" t="s">
        <v>9747</v>
      </c>
      <c r="C70" s="122" t="s">
        <v>108</v>
      </c>
      <c r="I70" s="122" t="s">
        <v>3378</v>
      </c>
      <c r="J70" s="122" t="str">
        <f t="shared" si="2"/>
        <v>Quercus castanea</v>
      </c>
      <c r="M70" s="122" t="s">
        <v>3226</v>
      </c>
      <c r="N70" s="122" t="s">
        <v>3166</v>
      </c>
      <c r="O70" s="122">
        <v>40666</v>
      </c>
      <c r="P70" s="122" t="s">
        <v>2185</v>
      </c>
      <c r="S70" s="122" t="s">
        <v>14692</v>
      </c>
      <c r="T70" s="122" t="s">
        <v>2100</v>
      </c>
      <c r="U70" s="122" t="s">
        <v>2186</v>
      </c>
      <c r="X70" s="122" t="s">
        <v>2194</v>
      </c>
      <c r="AJ70" s="122" t="s">
        <v>2205</v>
      </c>
      <c r="AK70" s="122" t="s">
        <v>2205</v>
      </c>
      <c r="AL70" s="122" t="s">
        <v>2077</v>
      </c>
      <c r="AO70" s="122" t="s">
        <v>1318</v>
      </c>
      <c r="AP70" s="122" t="s">
        <v>1318</v>
      </c>
      <c r="AQ70" s="122" t="s">
        <v>1318</v>
      </c>
      <c r="BF70" s="122" t="s">
        <v>1416</v>
      </c>
      <c r="BG70" s="122" t="s">
        <v>1416</v>
      </c>
      <c r="BH70" s="122" t="s">
        <v>1431</v>
      </c>
      <c r="BI70" s="122" t="s">
        <v>1431</v>
      </c>
      <c r="BJ70" s="122" t="s">
        <v>1431</v>
      </c>
      <c r="BK70" s="122" t="s">
        <v>4216</v>
      </c>
      <c r="BX70" s="122" t="s">
        <v>39</v>
      </c>
      <c r="BZ70" s="122" t="s">
        <v>3479</v>
      </c>
      <c r="CE70" s="122" t="s">
        <v>2100</v>
      </c>
      <c r="CF70" s="122" t="s">
        <v>2186</v>
      </c>
      <c r="CL70" s="122" t="s">
        <v>3378</v>
      </c>
    </row>
    <row r="71" spans="1:90" ht="15" customHeight="1" x14ac:dyDescent="0.45">
      <c r="A71" s="122">
        <v>70</v>
      </c>
      <c r="B71" s="122" t="s">
        <v>9748</v>
      </c>
      <c r="C71" s="122" t="s">
        <v>109</v>
      </c>
      <c r="I71" s="122" t="s">
        <v>3378</v>
      </c>
      <c r="J71" s="122" t="str">
        <f t="shared" si="2"/>
        <v>Quercus castanea</v>
      </c>
      <c r="M71" s="122" t="s">
        <v>3226</v>
      </c>
      <c r="N71" s="122" t="s">
        <v>3166</v>
      </c>
      <c r="O71" s="122">
        <v>40666</v>
      </c>
      <c r="P71" s="122" t="s">
        <v>2185</v>
      </c>
      <c r="S71" s="122" t="s">
        <v>14692</v>
      </c>
      <c r="T71" s="122" t="s">
        <v>2100</v>
      </c>
      <c r="U71" s="122" t="s">
        <v>2186</v>
      </c>
      <c r="X71" s="122" t="s">
        <v>2194</v>
      </c>
      <c r="AJ71" s="122" t="s">
        <v>2205</v>
      </c>
      <c r="AK71" s="122" t="s">
        <v>2205</v>
      </c>
      <c r="AL71" s="122" t="s">
        <v>2077</v>
      </c>
      <c r="AO71" s="122" t="s">
        <v>1318</v>
      </c>
      <c r="AP71" s="122" t="s">
        <v>1318</v>
      </c>
      <c r="AQ71" s="122" t="s">
        <v>1318</v>
      </c>
      <c r="BF71" s="122" t="s">
        <v>1416</v>
      </c>
      <c r="BG71" s="122" t="s">
        <v>1416</v>
      </c>
      <c r="BH71" s="122" t="s">
        <v>1431</v>
      </c>
      <c r="BI71" s="122" t="s">
        <v>1431</v>
      </c>
      <c r="BJ71" s="122" t="s">
        <v>1431</v>
      </c>
      <c r="BK71" s="122" t="s">
        <v>4216</v>
      </c>
      <c r="BX71" s="122" t="s">
        <v>39</v>
      </c>
      <c r="BZ71" s="122" t="s">
        <v>3479</v>
      </c>
      <c r="CE71" s="122" t="s">
        <v>2100</v>
      </c>
      <c r="CF71" s="122" t="s">
        <v>2186</v>
      </c>
      <c r="CL71" s="122" t="s">
        <v>3378</v>
      </c>
    </row>
    <row r="72" spans="1:90" ht="15" customHeight="1" x14ac:dyDescent="0.45">
      <c r="A72" s="122">
        <v>71</v>
      </c>
      <c r="B72" s="122" t="s">
        <v>9749</v>
      </c>
      <c r="C72" s="122" t="s">
        <v>110</v>
      </c>
      <c r="I72" s="122" t="s">
        <v>3377</v>
      </c>
      <c r="J72" s="122" t="str">
        <f t="shared" si="2"/>
        <v>Quercus sp.</v>
      </c>
      <c r="M72" s="122" t="s">
        <v>3226</v>
      </c>
      <c r="N72" s="122" t="s">
        <v>3165</v>
      </c>
      <c r="O72" s="122">
        <v>40666</v>
      </c>
      <c r="P72" s="122" t="s">
        <v>2185</v>
      </c>
      <c r="S72" s="122" t="s">
        <v>14692</v>
      </c>
      <c r="T72" s="122" t="s">
        <v>2100</v>
      </c>
      <c r="U72" s="122" t="s">
        <v>2186</v>
      </c>
      <c r="X72" s="122" t="s">
        <v>2194</v>
      </c>
      <c r="AK72" s="122" t="s">
        <v>2209</v>
      </c>
      <c r="AO72" s="122" t="s">
        <v>1318</v>
      </c>
      <c r="AP72" s="122" t="s">
        <v>1318</v>
      </c>
      <c r="AQ72" s="122" t="s">
        <v>1318</v>
      </c>
      <c r="BF72" s="122" t="s">
        <v>1416</v>
      </c>
      <c r="BG72" s="122" t="s">
        <v>1416</v>
      </c>
      <c r="BH72" s="122" t="s">
        <v>1431</v>
      </c>
      <c r="BI72" s="122" t="s">
        <v>1431</v>
      </c>
      <c r="BJ72" s="122" t="s">
        <v>1431</v>
      </c>
      <c r="BK72" s="122" t="s">
        <v>4216</v>
      </c>
      <c r="BX72" s="122" t="s">
        <v>39</v>
      </c>
      <c r="BZ72" s="122" t="s">
        <v>3479</v>
      </c>
      <c r="CE72" s="122" t="s">
        <v>2100</v>
      </c>
      <c r="CF72" s="122" t="s">
        <v>2186</v>
      </c>
      <c r="CL72" s="122" t="s">
        <v>3377</v>
      </c>
    </row>
    <row r="73" spans="1:90" ht="15" customHeight="1" x14ac:dyDescent="0.45">
      <c r="A73" s="122">
        <v>72</v>
      </c>
      <c r="B73" s="122" t="s">
        <v>9750</v>
      </c>
      <c r="C73" s="122" t="s">
        <v>111</v>
      </c>
      <c r="I73" s="122" t="s">
        <v>3373</v>
      </c>
      <c r="J73" s="122" t="str">
        <f t="shared" si="2"/>
        <v>Quercus rugosa</v>
      </c>
      <c r="M73" s="122" t="s">
        <v>3226</v>
      </c>
      <c r="N73" s="122" t="s">
        <v>3161</v>
      </c>
      <c r="O73" s="122">
        <v>40666</v>
      </c>
      <c r="P73" s="122" t="s">
        <v>2185</v>
      </c>
      <c r="S73" s="122" t="s">
        <v>14692</v>
      </c>
      <c r="T73" s="122" t="s">
        <v>2100</v>
      </c>
      <c r="U73" s="122" t="s">
        <v>2186</v>
      </c>
      <c r="X73" s="122" t="s">
        <v>2194</v>
      </c>
      <c r="AJ73" s="122" t="s">
        <v>2122</v>
      </c>
      <c r="AK73" s="122" t="s">
        <v>2122</v>
      </c>
      <c r="AL73" s="122" t="s">
        <v>2077</v>
      </c>
      <c r="AO73" s="122" t="s">
        <v>1318</v>
      </c>
      <c r="AP73" s="122" t="s">
        <v>1318</v>
      </c>
      <c r="AQ73" s="122" t="s">
        <v>1318</v>
      </c>
      <c r="BF73" s="122" t="s">
        <v>1416</v>
      </c>
      <c r="BG73" s="122" t="s">
        <v>1416</v>
      </c>
      <c r="BH73" s="122" t="s">
        <v>1431</v>
      </c>
      <c r="BI73" s="122" t="s">
        <v>1431</v>
      </c>
      <c r="BJ73" s="122" t="s">
        <v>1431</v>
      </c>
      <c r="BK73" s="122" t="s">
        <v>4216</v>
      </c>
      <c r="BX73" s="122" t="s">
        <v>39</v>
      </c>
      <c r="BZ73" s="122" t="s">
        <v>3479</v>
      </c>
      <c r="CE73" s="122" t="s">
        <v>2100</v>
      </c>
      <c r="CF73" s="122" t="s">
        <v>2186</v>
      </c>
      <c r="CL73" s="122" t="s">
        <v>3373</v>
      </c>
    </row>
    <row r="74" spans="1:90" ht="15" customHeight="1" x14ac:dyDescent="0.45">
      <c r="A74" s="122">
        <v>73</v>
      </c>
      <c r="B74" s="122" t="s">
        <v>9751</v>
      </c>
      <c r="C74" s="122" t="s">
        <v>112</v>
      </c>
      <c r="I74" s="122" t="s">
        <v>3378</v>
      </c>
      <c r="J74" s="122" t="str">
        <f t="shared" si="2"/>
        <v>Quercus castanea</v>
      </c>
      <c r="M74" s="122" t="s">
        <v>3226</v>
      </c>
      <c r="N74" s="122" t="s">
        <v>3166</v>
      </c>
      <c r="O74" s="122">
        <v>40666</v>
      </c>
      <c r="P74" s="122" t="s">
        <v>2185</v>
      </c>
      <c r="S74" s="122" t="s">
        <v>14692</v>
      </c>
      <c r="T74" s="122" t="s">
        <v>2100</v>
      </c>
      <c r="U74" s="122" t="s">
        <v>2186</v>
      </c>
      <c r="X74" s="122" t="s">
        <v>2194</v>
      </c>
      <c r="AJ74" s="122" t="s">
        <v>2205</v>
      </c>
      <c r="AK74" s="122" t="s">
        <v>2205</v>
      </c>
      <c r="AL74" s="122" t="s">
        <v>2077</v>
      </c>
      <c r="AO74" s="122" t="s">
        <v>1318</v>
      </c>
      <c r="AP74" s="122" t="s">
        <v>1318</v>
      </c>
      <c r="AQ74" s="122" t="s">
        <v>1318</v>
      </c>
      <c r="BF74" s="122" t="s">
        <v>1416</v>
      </c>
      <c r="BG74" s="122" t="s">
        <v>1416</v>
      </c>
      <c r="BH74" s="122" t="s">
        <v>1431</v>
      </c>
      <c r="BI74" s="122" t="s">
        <v>1431</v>
      </c>
      <c r="BJ74" s="122" t="s">
        <v>1431</v>
      </c>
      <c r="BK74" s="122" t="s">
        <v>4216</v>
      </c>
      <c r="BX74" s="122" t="s">
        <v>39</v>
      </c>
      <c r="BZ74" s="122" t="s">
        <v>3479</v>
      </c>
      <c r="CE74" s="122" t="s">
        <v>2100</v>
      </c>
      <c r="CF74" s="122" t="s">
        <v>2186</v>
      </c>
      <c r="CL74" s="122" t="s">
        <v>3378</v>
      </c>
    </row>
    <row r="75" spans="1:90" ht="15" customHeight="1" x14ac:dyDescent="0.45">
      <c r="A75" s="122">
        <v>74</v>
      </c>
      <c r="B75" s="122" t="s">
        <v>9752</v>
      </c>
      <c r="C75" s="122" t="s">
        <v>113</v>
      </c>
      <c r="I75" s="122" t="s">
        <v>3373</v>
      </c>
      <c r="J75" s="122" t="str">
        <f t="shared" si="2"/>
        <v>Quercus rugosa</v>
      </c>
      <c r="M75" s="122" t="s">
        <v>3226</v>
      </c>
      <c r="N75" s="122" t="s">
        <v>3161</v>
      </c>
      <c r="O75" s="122">
        <v>40666</v>
      </c>
      <c r="P75" s="122" t="s">
        <v>2185</v>
      </c>
      <c r="S75" s="122" t="s">
        <v>14692</v>
      </c>
      <c r="T75" s="122" t="s">
        <v>2100</v>
      </c>
      <c r="U75" s="122" t="s">
        <v>2186</v>
      </c>
      <c r="X75" s="122" t="s">
        <v>2194</v>
      </c>
      <c r="AJ75" s="122" t="s">
        <v>2122</v>
      </c>
      <c r="AK75" s="122" t="s">
        <v>2122</v>
      </c>
      <c r="AL75" s="122" t="s">
        <v>2077</v>
      </c>
      <c r="AO75" s="122" t="s">
        <v>1318</v>
      </c>
      <c r="AP75" s="122" t="s">
        <v>1318</v>
      </c>
      <c r="AQ75" s="122" t="s">
        <v>1318</v>
      </c>
      <c r="BF75" s="122" t="s">
        <v>1416</v>
      </c>
      <c r="BG75" s="122" t="s">
        <v>1416</v>
      </c>
      <c r="BH75" s="122" t="s">
        <v>1431</v>
      </c>
      <c r="BI75" s="122" t="s">
        <v>1431</v>
      </c>
      <c r="BJ75" s="122" t="s">
        <v>1431</v>
      </c>
      <c r="BK75" s="122" t="s">
        <v>4216</v>
      </c>
      <c r="BX75" s="122" t="s">
        <v>39</v>
      </c>
      <c r="BZ75" s="122" t="s">
        <v>3479</v>
      </c>
      <c r="CE75" s="122" t="s">
        <v>2100</v>
      </c>
      <c r="CF75" s="122" t="s">
        <v>2186</v>
      </c>
      <c r="CL75" s="122" t="s">
        <v>3373</v>
      </c>
    </row>
    <row r="76" spans="1:90" ht="15" customHeight="1" x14ac:dyDescent="0.45">
      <c r="A76" s="122">
        <v>75</v>
      </c>
      <c r="B76" s="122" t="s">
        <v>9753</v>
      </c>
      <c r="C76" s="122" t="s">
        <v>114</v>
      </c>
      <c r="I76" s="122" t="s">
        <v>3375</v>
      </c>
      <c r="J76" s="122" t="str">
        <f t="shared" si="2"/>
        <v>Quercus candicans</v>
      </c>
      <c r="M76" s="122" t="s">
        <v>3226</v>
      </c>
      <c r="N76" s="122" t="s">
        <v>3163</v>
      </c>
      <c r="O76" s="122">
        <v>40666</v>
      </c>
      <c r="P76" s="122" t="s">
        <v>2185</v>
      </c>
      <c r="S76" s="122" t="s">
        <v>14692</v>
      </c>
      <c r="T76" s="122" t="s">
        <v>2100</v>
      </c>
      <c r="U76" s="122" t="s">
        <v>2186</v>
      </c>
      <c r="X76" s="122" t="s">
        <v>2194</v>
      </c>
      <c r="AJ76" s="122" t="s">
        <v>2124</v>
      </c>
      <c r="AK76" s="122" t="s">
        <v>2124</v>
      </c>
      <c r="AL76" s="122" t="s">
        <v>2077</v>
      </c>
      <c r="AO76" s="122" t="s">
        <v>1318</v>
      </c>
      <c r="AP76" s="122" t="s">
        <v>1318</v>
      </c>
      <c r="AQ76" s="122" t="s">
        <v>1318</v>
      </c>
      <c r="BF76" s="122" t="s">
        <v>1416</v>
      </c>
      <c r="BG76" s="122" t="s">
        <v>1416</v>
      </c>
      <c r="BH76" s="122" t="s">
        <v>1431</v>
      </c>
      <c r="BI76" s="122" t="s">
        <v>1431</v>
      </c>
      <c r="BJ76" s="122" t="s">
        <v>1431</v>
      </c>
      <c r="BK76" s="122" t="s">
        <v>4216</v>
      </c>
      <c r="BX76" s="122" t="s">
        <v>39</v>
      </c>
      <c r="BZ76" s="122" t="s">
        <v>3479</v>
      </c>
      <c r="CE76" s="122" t="s">
        <v>2100</v>
      </c>
      <c r="CF76" s="122" t="s">
        <v>2186</v>
      </c>
      <c r="CL76" s="122" t="s">
        <v>3375</v>
      </c>
    </row>
    <row r="77" spans="1:90" ht="15" customHeight="1" x14ac:dyDescent="0.45">
      <c r="A77" s="122">
        <v>76</v>
      </c>
      <c r="B77" s="122" t="s">
        <v>9754</v>
      </c>
      <c r="C77" s="122" t="s">
        <v>115</v>
      </c>
      <c r="I77" s="122" t="s">
        <v>3379</v>
      </c>
      <c r="J77" s="122" t="str">
        <f t="shared" si="2"/>
        <v>Quercus crassipes</v>
      </c>
      <c r="M77" s="122" t="s">
        <v>3226</v>
      </c>
      <c r="N77" s="122" t="s">
        <v>3167</v>
      </c>
      <c r="O77" s="122">
        <v>40666</v>
      </c>
      <c r="P77" s="122" t="s">
        <v>2185</v>
      </c>
      <c r="S77" s="122" t="s">
        <v>14692</v>
      </c>
      <c r="T77" s="122" t="s">
        <v>2100</v>
      </c>
      <c r="U77" s="122" t="s">
        <v>2186</v>
      </c>
      <c r="X77" s="122" t="s">
        <v>2195</v>
      </c>
      <c r="AK77" s="122" t="s">
        <v>2206</v>
      </c>
      <c r="AL77" s="122" t="s">
        <v>2077</v>
      </c>
      <c r="AO77" s="122" t="s">
        <v>1318</v>
      </c>
      <c r="AP77" s="122" t="s">
        <v>1318</v>
      </c>
      <c r="AQ77" s="122" t="s">
        <v>1318</v>
      </c>
      <c r="BF77" s="122" t="s">
        <v>1416</v>
      </c>
      <c r="BG77" s="122" t="s">
        <v>1416</v>
      </c>
      <c r="BH77" s="122" t="s">
        <v>1431</v>
      </c>
      <c r="BI77" s="122" t="s">
        <v>1431</v>
      </c>
      <c r="BJ77" s="122" t="s">
        <v>1431</v>
      </c>
      <c r="BK77" s="122" t="s">
        <v>4216</v>
      </c>
      <c r="BX77" s="122" t="s">
        <v>39</v>
      </c>
      <c r="BZ77" s="122" t="s">
        <v>3479</v>
      </c>
      <c r="CE77" s="122" t="s">
        <v>2100</v>
      </c>
      <c r="CF77" s="122" t="s">
        <v>2186</v>
      </c>
      <c r="CL77" s="122" t="s">
        <v>3379</v>
      </c>
    </row>
    <row r="78" spans="1:90" ht="15" customHeight="1" x14ac:dyDescent="0.45">
      <c r="A78" s="122">
        <v>77</v>
      </c>
      <c r="B78" s="122" t="s">
        <v>9755</v>
      </c>
      <c r="C78" s="122" t="s">
        <v>116</v>
      </c>
      <c r="I78" s="122" t="s">
        <v>3379</v>
      </c>
      <c r="J78" s="122" t="str">
        <f t="shared" si="2"/>
        <v>Quercus crassipes</v>
      </c>
      <c r="M78" s="122" t="s">
        <v>3226</v>
      </c>
      <c r="N78" s="122" t="s">
        <v>3167</v>
      </c>
      <c r="O78" s="122">
        <v>40666</v>
      </c>
      <c r="P78" s="122" t="s">
        <v>2185</v>
      </c>
      <c r="S78" s="122" t="s">
        <v>14692</v>
      </c>
      <c r="T78" s="122" t="s">
        <v>2100</v>
      </c>
      <c r="U78" s="122" t="s">
        <v>2186</v>
      </c>
      <c r="X78" s="122" t="s">
        <v>2196</v>
      </c>
      <c r="AJ78" s="122" t="s">
        <v>2206</v>
      </c>
      <c r="AK78" s="122" t="s">
        <v>2206</v>
      </c>
      <c r="AL78" s="122" t="s">
        <v>2077</v>
      </c>
      <c r="AO78" s="122" t="s">
        <v>1318</v>
      </c>
      <c r="AP78" s="122" t="s">
        <v>1318</v>
      </c>
      <c r="AQ78" s="122" t="s">
        <v>1318</v>
      </c>
      <c r="BF78" s="122" t="s">
        <v>1416</v>
      </c>
      <c r="BG78" s="122" t="s">
        <v>1416</v>
      </c>
      <c r="BH78" s="122" t="s">
        <v>1431</v>
      </c>
      <c r="BI78" s="122" t="s">
        <v>1431</v>
      </c>
      <c r="BJ78" s="122" t="s">
        <v>1431</v>
      </c>
      <c r="BK78" s="122" t="s">
        <v>4216</v>
      </c>
      <c r="BX78" s="122" t="s">
        <v>39</v>
      </c>
      <c r="BZ78" s="122" t="s">
        <v>3479</v>
      </c>
      <c r="CE78" s="122" t="s">
        <v>2100</v>
      </c>
      <c r="CF78" s="122" t="s">
        <v>2186</v>
      </c>
      <c r="CL78" s="122" t="s">
        <v>3379</v>
      </c>
    </row>
    <row r="79" spans="1:90" ht="15" customHeight="1" x14ac:dyDescent="0.45">
      <c r="A79" s="122">
        <v>78</v>
      </c>
      <c r="B79" s="122" t="s">
        <v>9756</v>
      </c>
      <c r="C79" s="122" t="s">
        <v>117</v>
      </c>
      <c r="I79" s="122" t="s">
        <v>3379</v>
      </c>
      <c r="J79" s="122" t="str">
        <f t="shared" si="2"/>
        <v>Quercus crassipes</v>
      </c>
      <c r="M79" s="122" t="s">
        <v>3226</v>
      </c>
      <c r="N79" s="122" t="s">
        <v>3167</v>
      </c>
      <c r="O79" s="122">
        <v>40666</v>
      </c>
      <c r="P79" s="122" t="s">
        <v>2185</v>
      </c>
      <c r="S79" s="122" t="s">
        <v>14692</v>
      </c>
      <c r="T79" s="122" t="s">
        <v>2100</v>
      </c>
      <c r="U79" s="122" t="s">
        <v>2186</v>
      </c>
      <c r="X79" s="122" t="s">
        <v>2196</v>
      </c>
      <c r="AJ79" s="122" t="s">
        <v>2206</v>
      </c>
      <c r="AK79" s="122" t="s">
        <v>2206</v>
      </c>
      <c r="AL79" s="122" t="s">
        <v>2077</v>
      </c>
      <c r="AO79" s="122" t="s">
        <v>1318</v>
      </c>
      <c r="AP79" s="122" t="s">
        <v>1318</v>
      </c>
      <c r="AQ79" s="122" t="s">
        <v>1318</v>
      </c>
      <c r="BF79" s="122" t="s">
        <v>1416</v>
      </c>
      <c r="BG79" s="122" t="s">
        <v>1416</v>
      </c>
      <c r="BH79" s="122" t="s">
        <v>1431</v>
      </c>
      <c r="BI79" s="122" t="s">
        <v>1431</v>
      </c>
      <c r="BJ79" s="122" t="s">
        <v>1431</v>
      </c>
      <c r="BK79" s="122" t="s">
        <v>4216</v>
      </c>
      <c r="BX79" s="122" t="s">
        <v>39</v>
      </c>
      <c r="BZ79" s="122" t="s">
        <v>3479</v>
      </c>
      <c r="CE79" s="122" t="s">
        <v>2100</v>
      </c>
      <c r="CF79" s="122" t="s">
        <v>2186</v>
      </c>
      <c r="CL79" s="122" t="s">
        <v>3379</v>
      </c>
    </row>
    <row r="80" spans="1:90" ht="15" customHeight="1" x14ac:dyDescent="0.45">
      <c r="A80" s="122">
        <v>79</v>
      </c>
      <c r="B80" s="122" t="s">
        <v>9757</v>
      </c>
      <c r="C80" s="122" t="s">
        <v>118</v>
      </c>
      <c r="I80" s="122" t="s">
        <v>3379</v>
      </c>
      <c r="J80" s="122" t="str">
        <f t="shared" si="2"/>
        <v>Quercus crassipes</v>
      </c>
      <c r="M80" s="122" t="s">
        <v>3226</v>
      </c>
      <c r="N80" s="122" t="s">
        <v>3167</v>
      </c>
      <c r="O80" s="122">
        <v>40666</v>
      </c>
      <c r="P80" s="122" t="s">
        <v>2185</v>
      </c>
      <c r="S80" s="122" t="s">
        <v>14692</v>
      </c>
      <c r="T80" s="122" t="s">
        <v>2100</v>
      </c>
      <c r="U80" s="122" t="s">
        <v>2186</v>
      </c>
      <c r="X80" s="122" t="s">
        <v>2196</v>
      </c>
      <c r="AJ80" s="122" t="s">
        <v>2206</v>
      </c>
      <c r="AK80" s="122" t="s">
        <v>2206</v>
      </c>
      <c r="AL80" s="122" t="s">
        <v>2077</v>
      </c>
      <c r="AO80" s="122" t="s">
        <v>1318</v>
      </c>
      <c r="AP80" s="122" t="s">
        <v>1318</v>
      </c>
      <c r="AQ80" s="122" t="s">
        <v>1318</v>
      </c>
      <c r="BF80" s="122" t="s">
        <v>1416</v>
      </c>
      <c r="BG80" s="122" t="s">
        <v>1416</v>
      </c>
      <c r="BH80" s="122" t="s">
        <v>1431</v>
      </c>
      <c r="BI80" s="122" t="s">
        <v>1431</v>
      </c>
      <c r="BJ80" s="122" t="s">
        <v>1431</v>
      </c>
      <c r="BK80" s="122" t="s">
        <v>4216</v>
      </c>
      <c r="BX80" s="122" t="s">
        <v>39</v>
      </c>
      <c r="BZ80" s="122" t="s">
        <v>3479</v>
      </c>
      <c r="CE80" s="122" t="s">
        <v>2100</v>
      </c>
      <c r="CF80" s="122" t="s">
        <v>2186</v>
      </c>
      <c r="CL80" s="122" t="s">
        <v>3379</v>
      </c>
    </row>
    <row r="81" spans="1:99" ht="15" customHeight="1" x14ac:dyDescent="0.45">
      <c r="A81" s="122">
        <v>80</v>
      </c>
      <c r="B81" s="122" t="s">
        <v>9758</v>
      </c>
      <c r="C81" s="122" t="s">
        <v>119</v>
      </c>
      <c r="I81" s="122" t="s">
        <v>3378</v>
      </c>
      <c r="J81" s="122" t="str">
        <f t="shared" si="2"/>
        <v>Quercus castanea</v>
      </c>
      <c r="M81" s="122" t="s">
        <v>3226</v>
      </c>
      <c r="N81" s="122" t="s">
        <v>3166</v>
      </c>
      <c r="O81" s="122">
        <v>40668</v>
      </c>
      <c r="P81" s="122" t="s">
        <v>2099</v>
      </c>
      <c r="S81" s="122" t="s">
        <v>14692</v>
      </c>
      <c r="T81" s="122" t="s">
        <v>2100</v>
      </c>
      <c r="U81" s="122" t="s">
        <v>2186</v>
      </c>
      <c r="X81" s="122" t="s">
        <v>2197</v>
      </c>
      <c r="AJ81" s="122" t="s">
        <v>2205</v>
      </c>
      <c r="AK81" s="122" t="s">
        <v>2205</v>
      </c>
      <c r="AL81" s="122" t="s">
        <v>2077</v>
      </c>
      <c r="AO81" s="122" t="s">
        <v>1318</v>
      </c>
      <c r="AP81" s="122" t="s">
        <v>1318</v>
      </c>
      <c r="AQ81" s="122" t="s">
        <v>1318</v>
      </c>
      <c r="BF81" s="122" t="s">
        <v>1416</v>
      </c>
      <c r="BG81" s="122" t="s">
        <v>1416</v>
      </c>
      <c r="BH81" s="122" t="s">
        <v>1431</v>
      </c>
      <c r="BI81" s="122" t="s">
        <v>1431</v>
      </c>
      <c r="BJ81" s="122" t="s">
        <v>1431</v>
      </c>
      <c r="BK81" s="122" t="s">
        <v>4216</v>
      </c>
      <c r="BX81" s="122" t="s">
        <v>39</v>
      </c>
      <c r="BZ81" s="122" t="s">
        <v>3479</v>
      </c>
      <c r="CE81" s="122" t="s">
        <v>2100</v>
      </c>
      <c r="CF81" s="122" t="s">
        <v>2186</v>
      </c>
      <c r="CL81" s="122" t="s">
        <v>3378</v>
      </c>
    </row>
    <row r="82" spans="1:99" ht="15" customHeight="1" x14ac:dyDescent="0.45">
      <c r="A82" s="122">
        <v>81</v>
      </c>
      <c r="B82" s="122" t="s">
        <v>9759</v>
      </c>
      <c r="C82" s="122" t="s">
        <v>120</v>
      </c>
      <c r="I82" s="122" t="s">
        <v>3375</v>
      </c>
      <c r="J82" s="122" t="str">
        <f t="shared" si="2"/>
        <v>Quercus candicans</v>
      </c>
      <c r="M82" s="122" t="s">
        <v>3226</v>
      </c>
      <c r="N82" s="122" t="s">
        <v>3163</v>
      </c>
      <c r="O82" s="122">
        <v>40668</v>
      </c>
      <c r="P82" s="122" t="s">
        <v>2099</v>
      </c>
      <c r="S82" s="122" t="s">
        <v>14692</v>
      </c>
      <c r="T82" s="122" t="s">
        <v>2100</v>
      </c>
      <c r="U82" s="122" t="s">
        <v>2186</v>
      </c>
      <c r="X82" s="122" t="s">
        <v>2197</v>
      </c>
      <c r="AJ82" s="122" t="s">
        <v>2124</v>
      </c>
      <c r="AK82" s="122" t="s">
        <v>2124</v>
      </c>
      <c r="AL82" s="122" t="s">
        <v>2077</v>
      </c>
      <c r="AO82" s="122" t="s">
        <v>1318</v>
      </c>
      <c r="AP82" s="122" t="s">
        <v>1318</v>
      </c>
      <c r="AQ82" s="122" t="s">
        <v>1318</v>
      </c>
      <c r="BF82" s="122" t="s">
        <v>1416</v>
      </c>
      <c r="BG82" s="122" t="s">
        <v>1416</v>
      </c>
      <c r="BH82" s="122" t="s">
        <v>1431</v>
      </c>
      <c r="BI82" s="122" t="s">
        <v>1431</v>
      </c>
      <c r="BJ82" s="122" t="s">
        <v>1431</v>
      </c>
      <c r="BK82" s="122" t="s">
        <v>4216</v>
      </c>
      <c r="BX82" s="122" t="s">
        <v>39</v>
      </c>
      <c r="BZ82" s="122" t="s">
        <v>3479</v>
      </c>
      <c r="CE82" s="122" t="s">
        <v>2100</v>
      </c>
      <c r="CF82" s="122" t="s">
        <v>2186</v>
      </c>
      <c r="CL82" s="122" t="s">
        <v>3375</v>
      </c>
    </row>
    <row r="83" spans="1:99" ht="15" customHeight="1" x14ac:dyDescent="0.45">
      <c r="A83" s="122">
        <v>82</v>
      </c>
      <c r="B83" s="122" t="s">
        <v>9760</v>
      </c>
      <c r="C83" s="122" t="s">
        <v>121</v>
      </c>
      <c r="I83" s="122" t="s">
        <v>3375</v>
      </c>
      <c r="J83" s="122" t="str">
        <f t="shared" si="2"/>
        <v>Quercus candicans</v>
      </c>
      <c r="M83" s="122" t="s">
        <v>3226</v>
      </c>
      <c r="N83" s="122" t="s">
        <v>3163</v>
      </c>
      <c r="O83" s="122">
        <v>40668</v>
      </c>
      <c r="P83" s="122" t="s">
        <v>2099</v>
      </c>
      <c r="S83" s="122" t="s">
        <v>14692</v>
      </c>
      <c r="T83" s="122" t="s">
        <v>2100</v>
      </c>
      <c r="U83" s="122" t="s">
        <v>2186</v>
      </c>
      <c r="X83" s="122" t="s">
        <v>2197</v>
      </c>
      <c r="AJ83" s="122" t="s">
        <v>2124</v>
      </c>
      <c r="AK83" s="122" t="s">
        <v>2124</v>
      </c>
      <c r="AL83" s="122" t="s">
        <v>2077</v>
      </c>
      <c r="AO83" s="122" t="s">
        <v>1318</v>
      </c>
      <c r="AP83" s="122" t="s">
        <v>1318</v>
      </c>
      <c r="AQ83" s="122" t="s">
        <v>1318</v>
      </c>
      <c r="BF83" s="122" t="s">
        <v>1416</v>
      </c>
      <c r="BG83" s="122" t="s">
        <v>1416</v>
      </c>
      <c r="BH83" s="122" t="s">
        <v>1431</v>
      </c>
      <c r="BI83" s="122" t="s">
        <v>1431</v>
      </c>
      <c r="BJ83" s="122" t="s">
        <v>1431</v>
      </c>
      <c r="BK83" s="122" t="s">
        <v>4216</v>
      </c>
      <c r="BX83" s="122" t="s">
        <v>39</v>
      </c>
      <c r="BZ83" s="122" t="s">
        <v>3479</v>
      </c>
      <c r="CE83" s="122" t="s">
        <v>2100</v>
      </c>
      <c r="CF83" s="122" t="s">
        <v>2186</v>
      </c>
      <c r="CL83" s="122" t="s">
        <v>3375</v>
      </c>
    </row>
    <row r="84" spans="1:99" ht="15" customHeight="1" x14ac:dyDescent="0.45">
      <c r="A84" s="122">
        <v>83</v>
      </c>
      <c r="B84" s="122" t="s">
        <v>9761</v>
      </c>
      <c r="C84" s="122" t="s">
        <v>122</v>
      </c>
      <c r="I84" s="122" t="s">
        <v>3375</v>
      </c>
      <c r="J84" s="122" t="str">
        <f t="shared" si="2"/>
        <v>Quercus candicans</v>
      </c>
      <c r="M84" s="122" t="s">
        <v>3226</v>
      </c>
      <c r="N84" s="122" t="s">
        <v>3163</v>
      </c>
      <c r="O84" s="122">
        <v>40668</v>
      </c>
      <c r="P84" s="122" t="s">
        <v>2099</v>
      </c>
      <c r="S84" s="122" t="s">
        <v>14692</v>
      </c>
      <c r="T84" s="122" t="s">
        <v>2100</v>
      </c>
      <c r="U84" s="122" t="s">
        <v>2186</v>
      </c>
      <c r="X84" s="122" t="s">
        <v>2197</v>
      </c>
      <c r="AJ84" s="122" t="s">
        <v>2124</v>
      </c>
      <c r="AK84" s="122" t="s">
        <v>2124</v>
      </c>
      <c r="AL84" s="122" t="s">
        <v>2077</v>
      </c>
      <c r="AO84" s="122" t="s">
        <v>1318</v>
      </c>
      <c r="AP84" s="122" t="s">
        <v>1318</v>
      </c>
      <c r="AQ84" s="122" t="s">
        <v>1318</v>
      </c>
      <c r="BF84" s="122" t="s">
        <v>1416</v>
      </c>
      <c r="BG84" s="122" t="s">
        <v>1416</v>
      </c>
      <c r="BH84" s="122" t="s">
        <v>1431</v>
      </c>
      <c r="BI84" s="122" t="s">
        <v>1431</v>
      </c>
      <c r="BJ84" s="122" t="s">
        <v>1431</v>
      </c>
      <c r="BK84" s="122" t="s">
        <v>4216</v>
      </c>
      <c r="BX84" s="122" t="s">
        <v>39</v>
      </c>
      <c r="BZ84" s="122" t="s">
        <v>3479</v>
      </c>
      <c r="CE84" s="122" t="s">
        <v>2100</v>
      </c>
      <c r="CF84" s="122" t="s">
        <v>2186</v>
      </c>
      <c r="CL84" s="122" t="s">
        <v>3375</v>
      </c>
    </row>
    <row r="85" spans="1:99" ht="15" customHeight="1" x14ac:dyDescent="0.45">
      <c r="A85" s="122">
        <v>84</v>
      </c>
      <c r="B85" s="122" t="s">
        <v>9762</v>
      </c>
      <c r="C85" s="122" t="s">
        <v>123</v>
      </c>
      <c r="I85" s="122" t="s">
        <v>3375</v>
      </c>
      <c r="J85" s="122" t="str">
        <f t="shared" si="2"/>
        <v>Quercus candicans</v>
      </c>
      <c r="M85" s="122" t="s">
        <v>3226</v>
      </c>
      <c r="N85" s="122" t="s">
        <v>3163</v>
      </c>
      <c r="O85" s="122">
        <v>40668</v>
      </c>
      <c r="P85" s="122" t="s">
        <v>2099</v>
      </c>
      <c r="S85" s="122" t="s">
        <v>14692</v>
      </c>
      <c r="T85" s="122" t="s">
        <v>2100</v>
      </c>
      <c r="U85" s="122" t="s">
        <v>2186</v>
      </c>
      <c r="X85" s="122" t="s">
        <v>2197</v>
      </c>
      <c r="AJ85" s="122" t="s">
        <v>2124</v>
      </c>
      <c r="AK85" s="122" t="s">
        <v>2124</v>
      </c>
      <c r="AL85" s="122" t="s">
        <v>2077</v>
      </c>
      <c r="AO85" s="122" t="s">
        <v>1318</v>
      </c>
      <c r="AP85" s="122" t="s">
        <v>1318</v>
      </c>
      <c r="AQ85" s="122" t="s">
        <v>1318</v>
      </c>
      <c r="BF85" s="122" t="s">
        <v>1416</v>
      </c>
      <c r="BG85" s="122" t="s">
        <v>1416</v>
      </c>
      <c r="BH85" s="122" t="s">
        <v>1431</v>
      </c>
      <c r="BI85" s="122" t="s">
        <v>1431</v>
      </c>
      <c r="BJ85" s="122" t="s">
        <v>1431</v>
      </c>
      <c r="BK85" s="122" t="s">
        <v>4216</v>
      </c>
      <c r="BX85" s="122" t="s">
        <v>39</v>
      </c>
      <c r="BZ85" s="122" t="s">
        <v>3479</v>
      </c>
      <c r="CE85" s="122" t="s">
        <v>2100</v>
      </c>
      <c r="CF85" s="122" t="s">
        <v>2186</v>
      </c>
      <c r="CL85" s="122" t="s">
        <v>3375</v>
      </c>
    </row>
    <row r="86" spans="1:99" ht="15" customHeight="1" x14ac:dyDescent="0.45">
      <c r="A86" s="122">
        <v>85</v>
      </c>
      <c r="B86" s="122" t="s">
        <v>9763</v>
      </c>
      <c r="C86" s="122" t="s">
        <v>124</v>
      </c>
      <c r="I86" s="122" t="s">
        <v>3374</v>
      </c>
      <c r="J86" s="122" t="str">
        <f t="shared" si="2"/>
        <v>Quercus obtusata</v>
      </c>
      <c r="M86" s="122" t="s">
        <v>3226</v>
      </c>
      <c r="N86" s="122" t="s">
        <v>3162</v>
      </c>
      <c r="O86" s="122">
        <v>40668</v>
      </c>
      <c r="P86" s="122" t="s">
        <v>2099</v>
      </c>
      <c r="S86" s="122" t="s">
        <v>14692</v>
      </c>
      <c r="T86" s="122" t="s">
        <v>2100</v>
      </c>
      <c r="U86" s="122" t="s">
        <v>2186</v>
      </c>
      <c r="X86" s="122" t="s">
        <v>2197</v>
      </c>
      <c r="AK86" s="122" t="s">
        <v>2202</v>
      </c>
      <c r="AL86" s="122" t="s">
        <v>2077</v>
      </c>
      <c r="AO86" s="122" t="s">
        <v>1318</v>
      </c>
      <c r="AP86" s="122" t="s">
        <v>1318</v>
      </c>
      <c r="AQ86" s="122" t="s">
        <v>1318</v>
      </c>
      <c r="BF86" s="122" t="s">
        <v>1416</v>
      </c>
      <c r="BG86" s="122" t="s">
        <v>1416</v>
      </c>
      <c r="BH86" s="122" t="s">
        <v>1431</v>
      </c>
      <c r="BI86" s="122" t="s">
        <v>1431</v>
      </c>
      <c r="BJ86" s="122" t="s">
        <v>1431</v>
      </c>
      <c r="BK86" s="122" t="s">
        <v>4216</v>
      </c>
      <c r="BX86" s="122" t="s">
        <v>39</v>
      </c>
      <c r="BZ86" s="122" t="s">
        <v>3479</v>
      </c>
      <c r="CE86" s="122" t="s">
        <v>2100</v>
      </c>
      <c r="CF86" s="122" t="s">
        <v>2186</v>
      </c>
      <c r="CL86" s="122" t="s">
        <v>3374</v>
      </c>
    </row>
    <row r="87" spans="1:99" ht="15" customHeight="1" x14ac:dyDescent="0.45">
      <c r="A87" s="122">
        <v>86</v>
      </c>
      <c r="B87" s="122" t="s">
        <v>9764</v>
      </c>
      <c r="C87" s="122" t="s">
        <v>125</v>
      </c>
      <c r="I87" s="122" t="s">
        <v>3377</v>
      </c>
      <c r="J87" s="122" t="str">
        <f t="shared" si="2"/>
        <v>Quercus sp.</v>
      </c>
      <c r="M87" s="122" t="s">
        <v>3226</v>
      </c>
      <c r="N87" s="122" t="s">
        <v>3165</v>
      </c>
      <c r="O87" s="122">
        <v>40668</v>
      </c>
      <c r="P87" s="122" t="s">
        <v>2099</v>
      </c>
      <c r="S87" s="122" t="s">
        <v>14692</v>
      </c>
      <c r="T87" s="122" t="s">
        <v>2100</v>
      </c>
      <c r="U87" s="122" t="s">
        <v>2186</v>
      </c>
      <c r="X87" s="122" t="s">
        <v>2197</v>
      </c>
      <c r="AK87" s="122" t="s">
        <v>2209</v>
      </c>
      <c r="AO87" s="122" t="s">
        <v>1318</v>
      </c>
      <c r="AP87" s="122" t="s">
        <v>1318</v>
      </c>
      <c r="AQ87" s="122" t="s">
        <v>1318</v>
      </c>
      <c r="BF87" s="122" t="s">
        <v>1416</v>
      </c>
      <c r="BG87" s="122" t="s">
        <v>1416</v>
      </c>
      <c r="BH87" s="122" t="s">
        <v>1431</v>
      </c>
      <c r="BI87" s="122" t="s">
        <v>1431</v>
      </c>
      <c r="BJ87" s="122" t="s">
        <v>1431</v>
      </c>
      <c r="BK87" s="122" t="s">
        <v>4216</v>
      </c>
      <c r="BX87" s="122" t="s">
        <v>39</v>
      </c>
      <c r="BZ87" s="122" t="s">
        <v>3479</v>
      </c>
      <c r="CE87" s="122" t="s">
        <v>2100</v>
      </c>
      <c r="CF87" s="122" t="s">
        <v>2186</v>
      </c>
      <c r="CL87" s="122" t="s">
        <v>3377</v>
      </c>
    </row>
    <row r="88" spans="1:99" ht="15" customHeight="1" x14ac:dyDescent="0.45">
      <c r="A88" s="122">
        <v>87</v>
      </c>
      <c r="B88" s="122" t="s">
        <v>9765</v>
      </c>
      <c r="C88" s="122" t="s">
        <v>126</v>
      </c>
      <c r="I88" s="122" t="s">
        <v>3374</v>
      </c>
      <c r="J88" s="122" t="str">
        <f t="shared" si="2"/>
        <v>Quercus obtusata</v>
      </c>
      <c r="M88" s="122" t="s">
        <v>3226</v>
      </c>
      <c r="N88" s="122" t="s">
        <v>3162</v>
      </c>
      <c r="O88" s="122">
        <v>40668</v>
      </c>
      <c r="P88" s="122" t="s">
        <v>2099</v>
      </c>
      <c r="S88" s="122" t="s">
        <v>14692</v>
      </c>
      <c r="T88" s="122" t="s">
        <v>2100</v>
      </c>
      <c r="U88" s="122" t="s">
        <v>2186</v>
      </c>
      <c r="X88" s="122" t="s">
        <v>2197</v>
      </c>
      <c r="AK88" s="122" t="s">
        <v>2202</v>
      </c>
      <c r="AL88" s="122" t="s">
        <v>2077</v>
      </c>
      <c r="AO88" s="122" t="s">
        <v>1318</v>
      </c>
      <c r="AP88" s="122" t="s">
        <v>1318</v>
      </c>
      <c r="AQ88" s="122" t="s">
        <v>1318</v>
      </c>
      <c r="BF88" s="122" t="s">
        <v>1416</v>
      </c>
      <c r="BG88" s="122" t="s">
        <v>1416</v>
      </c>
      <c r="BH88" s="122" t="s">
        <v>1431</v>
      </c>
      <c r="BI88" s="122" t="s">
        <v>1431</v>
      </c>
      <c r="BJ88" s="122" t="s">
        <v>1431</v>
      </c>
      <c r="BK88" s="122" t="s">
        <v>4216</v>
      </c>
      <c r="BX88" s="122" t="s">
        <v>39</v>
      </c>
      <c r="BZ88" s="122" t="s">
        <v>3479</v>
      </c>
      <c r="CE88" s="122" t="s">
        <v>2100</v>
      </c>
      <c r="CF88" s="122" t="s">
        <v>2186</v>
      </c>
      <c r="CL88" s="122" t="s">
        <v>3374</v>
      </c>
    </row>
    <row r="89" spans="1:99" ht="15" customHeight="1" x14ac:dyDescent="0.45">
      <c r="A89" s="122">
        <v>88</v>
      </c>
      <c r="B89" s="122" t="s">
        <v>9766</v>
      </c>
      <c r="C89" s="122" t="s">
        <v>127</v>
      </c>
      <c r="I89" s="122" t="s">
        <v>3379</v>
      </c>
      <c r="J89" s="122" t="str">
        <f t="shared" si="2"/>
        <v>Quercus crassipes</v>
      </c>
      <c r="M89" s="122" t="s">
        <v>3226</v>
      </c>
      <c r="N89" s="122" t="s">
        <v>3167</v>
      </c>
      <c r="O89" s="122">
        <v>40668</v>
      </c>
      <c r="P89" s="122" t="s">
        <v>2099</v>
      </c>
      <c r="S89" s="122" t="s">
        <v>14692</v>
      </c>
      <c r="T89" s="122" t="s">
        <v>2100</v>
      </c>
      <c r="U89" s="122" t="s">
        <v>2186</v>
      </c>
      <c r="X89" s="122" t="s">
        <v>2197</v>
      </c>
      <c r="AJ89" s="122" t="s">
        <v>2206</v>
      </c>
      <c r="AK89" s="122" t="s">
        <v>2206</v>
      </c>
      <c r="AL89" s="122" t="s">
        <v>2077</v>
      </c>
      <c r="AO89" s="122" t="s">
        <v>1318</v>
      </c>
      <c r="AP89" s="122" t="s">
        <v>1318</v>
      </c>
      <c r="AQ89" s="122" t="s">
        <v>1318</v>
      </c>
      <c r="BF89" s="122" t="s">
        <v>1416</v>
      </c>
      <c r="BG89" s="122" t="s">
        <v>1416</v>
      </c>
      <c r="BH89" s="122" t="s">
        <v>1431</v>
      </c>
      <c r="BI89" s="122" t="s">
        <v>1431</v>
      </c>
      <c r="BJ89" s="122" t="s">
        <v>1431</v>
      </c>
      <c r="BK89" s="122" t="s">
        <v>4216</v>
      </c>
      <c r="BX89" s="122" t="s">
        <v>39</v>
      </c>
      <c r="BZ89" s="122" t="s">
        <v>3479</v>
      </c>
      <c r="CE89" s="122" t="s">
        <v>2100</v>
      </c>
      <c r="CF89" s="122" t="s">
        <v>2186</v>
      </c>
      <c r="CL89" s="122" t="s">
        <v>3379</v>
      </c>
    </row>
    <row r="90" spans="1:99" ht="15" customHeight="1" x14ac:dyDescent="0.45">
      <c r="A90" s="122">
        <v>89</v>
      </c>
      <c r="B90" s="122" t="s">
        <v>9767</v>
      </c>
      <c r="C90" s="122" t="s">
        <v>128</v>
      </c>
      <c r="F90" s="122" t="s">
        <v>2226</v>
      </c>
      <c r="H90" s="122">
        <v>5603</v>
      </c>
      <c r="I90" s="122" t="s">
        <v>3379</v>
      </c>
      <c r="J90" s="122" t="str">
        <f t="shared" si="2"/>
        <v>Quercus crassipes</v>
      </c>
      <c r="K90" s="122" t="s">
        <v>1835</v>
      </c>
      <c r="M90" s="122" t="s">
        <v>3226</v>
      </c>
      <c r="N90" s="122" t="s">
        <v>3167</v>
      </c>
      <c r="O90" s="121">
        <v>40668</v>
      </c>
      <c r="P90" s="122" t="s">
        <v>2099</v>
      </c>
      <c r="S90" s="122" t="s">
        <v>14692</v>
      </c>
      <c r="T90" s="122" t="s">
        <v>2100</v>
      </c>
      <c r="U90" s="122" t="s">
        <v>2186</v>
      </c>
      <c r="X90" s="122" t="s">
        <v>2197</v>
      </c>
      <c r="AJ90" s="122" t="s">
        <v>2206</v>
      </c>
      <c r="AK90" s="122" t="s">
        <v>2206</v>
      </c>
      <c r="AL90" s="122" t="s">
        <v>2077</v>
      </c>
      <c r="AO90" s="122" t="s">
        <v>1318</v>
      </c>
      <c r="AP90" s="122" t="s">
        <v>1318</v>
      </c>
      <c r="AQ90" s="122" t="s">
        <v>1318</v>
      </c>
      <c r="AR90" s="122" t="s">
        <v>7426</v>
      </c>
      <c r="BF90" s="122" t="s">
        <v>1416</v>
      </c>
      <c r="BG90" s="122" t="s">
        <v>1416</v>
      </c>
      <c r="BH90" s="122" t="s">
        <v>1415</v>
      </c>
      <c r="BI90" s="122" t="s">
        <v>1431</v>
      </c>
      <c r="BJ90" s="122" t="s">
        <v>1431</v>
      </c>
      <c r="BK90" s="122">
        <v>175893</v>
      </c>
      <c r="BR90" s="122" t="s">
        <v>2226</v>
      </c>
      <c r="BS90" s="122" t="s">
        <v>5786</v>
      </c>
      <c r="BT90" s="122" t="s">
        <v>2226</v>
      </c>
      <c r="BU90" s="122" t="s">
        <v>2226</v>
      </c>
      <c r="BV90" s="122">
        <v>5603</v>
      </c>
      <c r="BX90" s="122" t="s">
        <v>39</v>
      </c>
      <c r="BZ90" s="122" t="s">
        <v>3479</v>
      </c>
      <c r="CB90" s="122">
        <v>19.528055999999999</v>
      </c>
      <c r="CC90" s="122">
        <v>-101.255556</v>
      </c>
      <c r="CD90" s="122" t="s">
        <v>4759</v>
      </c>
      <c r="CE90" s="122" t="s">
        <v>2100</v>
      </c>
      <c r="CF90" s="122" t="s">
        <v>2186</v>
      </c>
      <c r="CI90" s="122" t="s">
        <v>5056</v>
      </c>
      <c r="CJ90" s="122" t="s">
        <v>6972</v>
      </c>
      <c r="CK90" s="122" t="s">
        <v>4758</v>
      </c>
      <c r="CL90" s="122" t="s">
        <v>3379</v>
      </c>
      <c r="CO90" s="122" t="s">
        <v>7488</v>
      </c>
      <c r="CP90" s="122">
        <v>0</v>
      </c>
      <c r="CQ90" s="122" t="s">
        <v>2226</v>
      </c>
      <c r="CR90" s="122" t="s">
        <v>7620</v>
      </c>
      <c r="CS90" s="122" t="s">
        <v>7624</v>
      </c>
      <c r="CT90" s="122" t="s">
        <v>8194</v>
      </c>
      <c r="CU90" s="122" t="s">
        <v>8194</v>
      </c>
    </row>
    <row r="91" spans="1:99" ht="15" customHeight="1" x14ac:dyDescent="0.45">
      <c r="A91" s="122">
        <v>90</v>
      </c>
      <c r="B91" s="122" t="s">
        <v>9768</v>
      </c>
      <c r="C91" s="122" t="s">
        <v>129</v>
      </c>
      <c r="I91" s="122" t="s">
        <v>3377</v>
      </c>
      <c r="J91" s="122" t="str">
        <f t="shared" si="2"/>
        <v>Quercus sp.</v>
      </c>
      <c r="M91" s="122" t="s">
        <v>3226</v>
      </c>
      <c r="N91" s="122" t="s">
        <v>3165</v>
      </c>
      <c r="O91" s="122">
        <v>40668</v>
      </c>
      <c r="P91" s="122" t="s">
        <v>2099</v>
      </c>
      <c r="S91" s="122" t="s">
        <v>14692</v>
      </c>
      <c r="T91" s="122" t="s">
        <v>2100</v>
      </c>
      <c r="U91" s="122" t="s">
        <v>2186</v>
      </c>
      <c r="X91" s="122" t="s">
        <v>2198</v>
      </c>
      <c r="AK91" s="122" t="s">
        <v>2209</v>
      </c>
      <c r="AO91" s="122" t="s">
        <v>1318</v>
      </c>
      <c r="AP91" s="122" t="s">
        <v>1318</v>
      </c>
      <c r="AQ91" s="122" t="s">
        <v>1318</v>
      </c>
      <c r="BF91" s="122" t="s">
        <v>1416</v>
      </c>
      <c r="BG91" s="122" t="s">
        <v>1416</v>
      </c>
      <c r="BH91" s="122" t="s">
        <v>1431</v>
      </c>
      <c r="BI91" s="122" t="s">
        <v>1431</v>
      </c>
      <c r="BJ91" s="122" t="s">
        <v>1431</v>
      </c>
      <c r="BK91" s="122" t="s">
        <v>4216</v>
      </c>
      <c r="BX91" s="122" t="s">
        <v>39</v>
      </c>
      <c r="BZ91" s="122" t="s">
        <v>3479</v>
      </c>
      <c r="CE91" s="122" t="s">
        <v>2100</v>
      </c>
      <c r="CF91" s="122" t="s">
        <v>2186</v>
      </c>
      <c r="CL91" s="122" t="s">
        <v>3377</v>
      </c>
    </row>
    <row r="92" spans="1:99" ht="15" customHeight="1" x14ac:dyDescent="0.45">
      <c r="A92" s="122">
        <v>91</v>
      </c>
      <c r="B92" s="122" t="s">
        <v>9769</v>
      </c>
      <c r="C92" s="122" t="s">
        <v>130</v>
      </c>
      <c r="I92" s="122" t="s">
        <v>3374</v>
      </c>
      <c r="J92" s="122" t="str">
        <f t="shared" si="2"/>
        <v>Quercus obtusata</v>
      </c>
      <c r="M92" s="122" t="s">
        <v>3226</v>
      </c>
      <c r="N92" s="122" t="s">
        <v>3162</v>
      </c>
      <c r="O92" s="122">
        <v>40668</v>
      </c>
      <c r="P92" s="122" t="s">
        <v>2099</v>
      </c>
      <c r="S92" s="122" t="s">
        <v>14692</v>
      </c>
      <c r="T92" s="122" t="s">
        <v>2100</v>
      </c>
      <c r="U92" s="122" t="s">
        <v>2186</v>
      </c>
      <c r="X92" s="122" t="s">
        <v>2198</v>
      </c>
      <c r="AK92" s="122" t="s">
        <v>2202</v>
      </c>
      <c r="AL92" s="122" t="s">
        <v>2077</v>
      </c>
      <c r="AO92" s="122" t="s">
        <v>1318</v>
      </c>
      <c r="AP92" s="122" t="s">
        <v>1318</v>
      </c>
      <c r="AQ92" s="122" t="s">
        <v>1318</v>
      </c>
      <c r="BF92" s="122" t="s">
        <v>1416</v>
      </c>
      <c r="BG92" s="122" t="s">
        <v>1416</v>
      </c>
      <c r="BH92" s="122" t="s">
        <v>1431</v>
      </c>
      <c r="BI92" s="122" t="s">
        <v>1431</v>
      </c>
      <c r="BJ92" s="122" t="s">
        <v>1431</v>
      </c>
      <c r="BK92" s="122" t="s">
        <v>4216</v>
      </c>
      <c r="BX92" s="122" t="s">
        <v>39</v>
      </c>
      <c r="BZ92" s="122" t="s">
        <v>3479</v>
      </c>
      <c r="CE92" s="122" t="s">
        <v>2100</v>
      </c>
      <c r="CF92" s="122" t="s">
        <v>2186</v>
      </c>
      <c r="CL92" s="122" t="s">
        <v>3374</v>
      </c>
    </row>
    <row r="93" spans="1:99" ht="15" customHeight="1" x14ac:dyDescent="0.45">
      <c r="A93" s="122">
        <v>92</v>
      </c>
      <c r="B93" s="122" t="s">
        <v>9770</v>
      </c>
      <c r="C93" s="122" t="s">
        <v>131</v>
      </c>
      <c r="I93" s="122" t="s">
        <v>3379</v>
      </c>
      <c r="J93" s="122" t="str">
        <f t="shared" si="2"/>
        <v>Quercus crassipes</v>
      </c>
      <c r="M93" s="122" t="s">
        <v>3226</v>
      </c>
      <c r="N93" s="122" t="s">
        <v>3167</v>
      </c>
      <c r="O93" s="122">
        <v>40668</v>
      </c>
      <c r="P93" s="122" t="s">
        <v>2099</v>
      </c>
      <c r="S93" s="122" t="s">
        <v>14692</v>
      </c>
      <c r="T93" s="122" t="s">
        <v>2100</v>
      </c>
      <c r="U93" s="122" t="s">
        <v>2186</v>
      </c>
      <c r="X93" s="122" t="s">
        <v>2199</v>
      </c>
      <c r="AJ93" s="122" t="s">
        <v>2206</v>
      </c>
      <c r="AK93" s="122" t="s">
        <v>2206</v>
      </c>
      <c r="AL93" s="122" t="s">
        <v>2077</v>
      </c>
      <c r="AO93" s="122" t="s">
        <v>1318</v>
      </c>
      <c r="AP93" s="122" t="s">
        <v>1318</v>
      </c>
      <c r="AQ93" s="122" t="s">
        <v>1318</v>
      </c>
      <c r="BF93" s="122" t="s">
        <v>1416</v>
      </c>
      <c r="BG93" s="122" t="s">
        <v>1416</v>
      </c>
      <c r="BH93" s="122" t="s">
        <v>1431</v>
      </c>
      <c r="BI93" s="122" t="s">
        <v>1431</v>
      </c>
      <c r="BJ93" s="122" t="s">
        <v>1431</v>
      </c>
      <c r="BK93" s="122" t="s">
        <v>4216</v>
      </c>
      <c r="BX93" s="122" t="s">
        <v>39</v>
      </c>
      <c r="BZ93" s="122" t="s">
        <v>3479</v>
      </c>
      <c r="CE93" s="122" t="s">
        <v>2100</v>
      </c>
      <c r="CF93" s="122" t="s">
        <v>2186</v>
      </c>
      <c r="CL93" s="122" t="s">
        <v>3379</v>
      </c>
    </row>
    <row r="94" spans="1:99" ht="15" customHeight="1" x14ac:dyDescent="0.45">
      <c r="A94" s="122">
        <v>93</v>
      </c>
      <c r="B94" s="122" t="s">
        <v>9771</v>
      </c>
      <c r="C94" s="122" t="s">
        <v>132</v>
      </c>
      <c r="I94" s="122" t="s">
        <v>3381</v>
      </c>
      <c r="J94" s="122" t="str">
        <f t="shared" si="2"/>
        <v>Quercus crassifolia</v>
      </c>
      <c r="M94" s="122" t="s">
        <v>3226</v>
      </c>
      <c r="N94" s="122" t="s">
        <v>3169</v>
      </c>
      <c r="O94" s="122">
        <v>40668</v>
      </c>
      <c r="P94" s="122" t="s">
        <v>2099</v>
      </c>
      <c r="S94" s="122" t="s">
        <v>14692</v>
      </c>
      <c r="T94" s="122" t="s">
        <v>2100</v>
      </c>
      <c r="U94" s="122" t="s">
        <v>2186</v>
      </c>
      <c r="X94" s="122" t="s">
        <v>2199</v>
      </c>
      <c r="AJ94" s="122" t="s">
        <v>2210</v>
      </c>
      <c r="AK94" s="122" t="s">
        <v>2210</v>
      </c>
      <c r="AL94" s="122" t="s">
        <v>2077</v>
      </c>
      <c r="AO94" s="122" t="s">
        <v>1318</v>
      </c>
      <c r="AP94" s="122" t="s">
        <v>1318</v>
      </c>
      <c r="AQ94" s="122" t="s">
        <v>1318</v>
      </c>
      <c r="BF94" s="122" t="s">
        <v>1416</v>
      </c>
      <c r="BG94" s="122" t="s">
        <v>1416</v>
      </c>
      <c r="BH94" s="122" t="s">
        <v>1431</v>
      </c>
      <c r="BI94" s="122" t="s">
        <v>1431</v>
      </c>
      <c r="BJ94" s="122" t="s">
        <v>1431</v>
      </c>
      <c r="BK94" s="122" t="s">
        <v>4216</v>
      </c>
      <c r="BX94" s="122" t="s">
        <v>39</v>
      </c>
      <c r="BZ94" s="122" t="s">
        <v>3479</v>
      </c>
      <c r="CE94" s="122" t="s">
        <v>2100</v>
      </c>
      <c r="CF94" s="122" t="s">
        <v>2186</v>
      </c>
      <c r="CL94" s="122" t="s">
        <v>3381</v>
      </c>
    </row>
    <row r="95" spans="1:99" ht="15" customHeight="1" x14ac:dyDescent="0.45">
      <c r="A95" s="122">
        <v>94</v>
      </c>
      <c r="B95" s="122" t="s">
        <v>9772</v>
      </c>
      <c r="C95" s="122" t="s">
        <v>133</v>
      </c>
      <c r="I95" s="122" t="s">
        <v>3374</v>
      </c>
      <c r="J95" s="122" t="str">
        <f t="shared" si="2"/>
        <v>Quercus obtusata</v>
      </c>
      <c r="M95" s="122" t="s">
        <v>3226</v>
      </c>
      <c r="N95" s="122" t="s">
        <v>3162</v>
      </c>
      <c r="O95" s="122">
        <v>40668</v>
      </c>
      <c r="P95" s="122" t="s">
        <v>2099</v>
      </c>
      <c r="S95" s="122" t="s">
        <v>14692</v>
      </c>
      <c r="T95" s="122" t="s">
        <v>2100</v>
      </c>
      <c r="U95" s="122" t="s">
        <v>2186</v>
      </c>
      <c r="X95" s="122" t="s">
        <v>2199</v>
      </c>
      <c r="AK95" s="122" t="s">
        <v>2202</v>
      </c>
      <c r="AL95" s="122" t="s">
        <v>2077</v>
      </c>
      <c r="AO95" s="122" t="s">
        <v>1318</v>
      </c>
      <c r="AP95" s="122" t="s">
        <v>1318</v>
      </c>
      <c r="AQ95" s="122" t="s">
        <v>1318</v>
      </c>
      <c r="BF95" s="122" t="s">
        <v>1416</v>
      </c>
      <c r="BG95" s="122" t="s">
        <v>1416</v>
      </c>
      <c r="BH95" s="122" t="s">
        <v>1431</v>
      </c>
      <c r="BI95" s="122" t="s">
        <v>1431</v>
      </c>
      <c r="BJ95" s="122" t="s">
        <v>1431</v>
      </c>
      <c r="BK95" s="122" t="s">
        <v>4216</v>
      </c>
      <c r="BX95" s="122" t="s">
        <v>39</v>
      </c>
      <c r="BZ95" s="122" t="s">
        <v>3479</v>
      </c>
      <c r="CE95" s="122" t="s">
        <v>2100</v>
      </c>
      <c r="CF95" s="122" t="s">
        <v>2186</v>
      </c>
      <c r="CL95" s="122" t="s">
        <v>3374</v>
      </c>
    </row>
    <row r="96" spans="1:99" ht="15" customHeight="1" x14ac:dyDescent="0.45">
      <c r="A96" s="122">
        <v>95</v>
      </c>
      <c r="B96" s="122" t="s">
        <v>9773</v>
      </c>
      <c r="C96" s="122" t="s">
        <v>134</v>
      </c>
      <c r="I96" s="122" t="s">
        <v>3382</v>
      </c>
      <c r="J96" s="122" t="str">
        <f t="shared" si="2"/>
        <v>Quercus x dysophylla</v>
      </c>
      <c r="M96" s="122" t="s">
        <v>3226</v>
      </c>
      <c r="N96" s="122" t="s">
        <v>3170</v>
      </c>
      <c r="O96" s="122">
        <v>40668</v>
      </c>
      <c r="P96" s="122" t="s">
        <v>2099</v>
      </c>
      <c r="S96" s="122" t="s">
        <v>14692</v>
      </c>
      <c r="T96" s="122" t="s">
        <v>2100</v>
      </c>
      <c r="U96" s="122" t="s">
        <v>2186</v>
      </c>
      <c r="X96" s="122" t="s">
        <v>2199</v>
      </c>
      <c r="AJ96" s="122" t="s">
        <v>2220</v>
      </c>
      <c r="AK96" s="122" t="s">
        <v>2211</v>
      </c>
      <c r="AL96" s="122" t="s">
        <v>2077</v>
      </c>
      <c r="AO96" s="122" t="s">
        <v>1318</v>
      </c>
      <c r="AP96" s="122" t="s">
        <v>1318</v>
      </c>
      <c r="AQ96" s="122" t="s">
        <v>1318</v>
      </c>
      <c r="BF96" s="122" t="s">
        <v>1416</v>
      </c>
      <c r="BG96" s="122" t="s">
        <v>1416</v>
      </c>
      <c r="BH96" s="122" t="s">
        <v>1431</v>
      </c>
      <c r="BI96" s="122" t="s">
        <v>1431</v>
      </c>
      <c r="BJ96" s="122" t="s">
        <v>1431</v>
      </c>
      <c r="BK96" s="122" t="s">
        <v>4216</v>
      </c>
      <c r="BX96" s="122" t="s">
        <v>39</v>
      </c>
      <c r="BZ96" s="122" t="s">
        <v>3479</v>
      </c>
      <c r="CE96" s="122" t="s">
        <v>2100</v>
      </c>
      <c r="CF96" s="122" t="s">
        <v>2186</v>
      </c>
      <c r="CL96" s="122" t="s">
        <v>3382</v>
      </c>
    </row>
    <row r="97" spans="1:99" ht="15" customHeight="1" x14ac:dyDescent="0.45">
      <c r="A97" s="122">
        <v>96</v>
      </c>
      <c r="B97" s="122" t="s">
        <v>9774</v>
      </c>
      <c r="C97" s="122" t="s">
        <v>135</v>
      </c>
      <c r="F97" s="122" t="s">
        <v>4778</v>
      </c>
      <c r="H97" s="122">
        <v>3127</v>
      </c>
      <c r="I97" s="122" t="s">
        <v>3381</v>
      </c>
      <c r="J97" s="122" t="str">
        <f t="shared" si="2"/>
        <v>Quercus crassifolia</v>
      </c>
      <c r="K97" s="122" t="s">
        <v>1841</v>
      </c>
      <c r="M97" s="122" t="s">
        <v>3226</v>
      </c>
      <c r="N97" s="122" t="s">
        <v>3169</v>
      </c>
      <c r="O97" s="121">
        <v>40668</v>
      </c>
      <c r="P97" s="122" t="s">
        <v>2099</v>
      </c>
      <c r="S97" s="122" t="s">
        <v>14692</v>
      </c>
      <c r="T97" s="122" t="s">
        <v>2100</v>
      </c>
      <c r="U97" s="122" t="s">
        <v>2186</v>
      </c>
      <c r="X97" s="122" t="s">
        <v>2200</v>
      </c>
      <c r="AJ97" s="122" t="s">
        <v>2210</v>
      </c>
      <c r="AK97" s="122" t="s">
        <v>2210</v>
      </c>
      <c r="AL97" s="122" t="s">
        <v>2077</v>
      </c>
      <c r="AO97" s="122" t="s">
        <v>1318</v>
      </c>
      <c r="AP97" s="122" t="s">
        <v>1318</v>
      </c>
      <c r="AQ97" s="122" t="s">
        <v>1318</v>
      </c>
      <c r="AR97" s="122" t="s">
        <v>7426</v>
      </c>
      <c r="BF97" s="122" t="s">
        <v>1416</v>
      </c>
      <c r="BG97" s="122" t="s">
        <v>1416</v>
      </c>
      <c r="BH97" s="122" t="s">
        <v>1415</v>
      </c>
      <c r="BI97" s="122" t="s">
        <v>1431</v>
      </c>
      <c r="BJ97" s="122" t="s">
        <v>1431</v>
      </c>
      <c r="BK97" s="122">
        <v>175892</v>
      </c>
      <c r="BR97" s="122" t="s">
        <v>4778</v>
      </c>
      <c r="BS97" s="122" t="s">
        <v>5786</v>
      </c>
      <c r="BT97" s="122" t="s">
        <v>4778</v>
      </c>
      <c r="BU97" s="122" t="s">
        <v>4778</v>
      </c>
      <c r="BV97" s="122">
        <v>3127</v>
      </c>
      <c r="BX97" s="122" t="s">
        <v>39</v>
      </c>
      <c r="BZ97" s="122" t="s">
        <v>3479</v>
      </c>
      <c r="CB97" s="122">
        <v>19.566735000000001</v>
      </c>
      <c r="CC97" s="122">
        <v>-101.706762</v>
      </c>
      <c r="CD97" s="122" t="s">
        <v>4780</v>
      </c>
      <c r="CE97" s="122" t="s">
        <v>2100</v>
      </c>
      <c r="CF97" s="122" t="s">
        <v>2186</v>
      </c>
      <c r="CI97" s="122" t="s">
        <v>5054</v>
      </c>
      <c r="CJ97" s="122" t="s">
        <v>6956</v>
      </c>
      <c r="CK97" s="122" t="s">
        <v>4779</v>
      </c>
      <c r="CL97" s="122" t="s">
        <v>3381</v>
      </c>
      <c r="CO97" s="122" t="s">
        <v>7488</v>
      </c>
      <c r="CP97" s="122">
        <v>0</v>
      </c>
      <c r="CQ97" s="122" t="s">
        <v>4778</v>
      </c>
      <c r="CR97" s="122" t="s">
        <v>7854</v>
      </c>
      <c r="CS97" s="122" t="s">
        <v>7855</v>
      </c>
      <c r="CT97" s="122" t="s">
        <v>8194</v>
      </c>
      <c r="CU97" s="122" t="s">
        <v>8194</v>
      </c>
    </row>
    <row r="98" spans="1:99" ht="15" customHeight="1" x14ac:dyDescent="0.45">
      <c r="A98" s="122">
        <v>97</v>
      </c>
      <c r="B98" s="122" t="s">
        <v>9775</v>
      </c>
      <c r="C98" s="122" t="s">
        <v>136</v>
      </c>
      <c r="I98" s="122" t="s">
        <v>3379</v>
      </c>
      <c r="J98" s="122" t="str">
        <f t="shared" si="2"/>
        <v>Quercus crassipes</v>
      </c>
      <c r="M98" s="122" t="s">
        <v>3226</v>
      </c>
      <c r="N98" s="122" t="s">
        <v>3167</v>
      </c>
      <c r="O98" s="122">
        <v>40668</v>
      </c>
      <c r="P98" s="122" t="s">
        <v>2099</v>
      </c>
      <c r="S98" s="122" t="s">
        <v>14692</v>
      </c>
      <c r="T98" s="122" t="s">
        <v>2100</v>
      </c>
      <c r="U98" s="122" t="s">
        <v>2186</v>
      </c>
      <c r="X98" s="122" t="s">
        <v>2200</v>
      </c>
      <c r="AJ98" s="122" t="s">
        <v>2206</v>
      </c>
      <c r="AK98" s="122" t="s">
        <v>2206</v>
      </c>
      <c r="AL98" s="122" t="s">
        <v>2077</v>
      </c>
      <c r="AO98" s="122" t="s">
        <v>1318</v>
      </c>
      <c r="AP98" s="122" t="s">
        <v>1318</v>
      </c>
      <c r="AQ98" s="122" t="s">
        <v>1318</v>
      </c>
      <c r="BF98" s="122" t="s">
        <v>1416</v>
      </c>
      <c r="BG98" s="122" t="s">
        <v>1416</v>
      </c>
      <c r="BH98" s="122" t="s">
        <v>1431</v>
      </c>
      <c r="BI98" s="122" t="s">
        <v>1431</v>
      </c>
      <c r="BJ98" s="122" t="s">
        <v>1431</v>
      </c>
      <c r="BK98" s="122" t="s">
        <v>4216</v>
      </c>
      <c r="BX98" s="122" t="s">
        <v>39</v>
      </c>
      <c r="BZ98" s="122" t="s">
        <v>3479</v>
      </c>
      <c r="CE98" s="122" t="s">
        <v>2100</v>
      </c>
      <c r="CF98" s="122" t="s">
        <v>2186</v>
      </c>
      <c r="CL98" s="122" t="s">
        <v>3379</v>
      </c>
    </row>
    <row r="99" spans="1:99" ht="15" customHeight="1" x14ac:dyDescent="0.45">
      <c r="A99" s="122">
        <v>98</v>
      </c>
      <c r="B99" s="122" t="s">
        <v>9776</v>
      </c>
      <c r="C99" s="122" t="s">
        <v>137</v>
      </c>
      <c r="I99" s="122" t="s">
        <v>3380</v>
      </c>
      <c r="J99" s="122" t="str">
        <f t="shared" si="2"/>
        <v>Quercus scytophylla</v>
      </c>
      <c r="M99" s="122" t="s">
        <v>3226</v>
      </c>
      <c r="N99" s="122" t="s">
        <v>3168</v>
      </c>
      <c r="O99" s="122">
        <v>40671</v>
      </c>
      <c r="P99" s="122" t="s">
        <v>2185</v>
      </c>
      <c r="S99" s="122" t="s">
        <v>14692</v>
      </c>
      <c r="T99" s="122" t="s">
        <v>2100</v>
      </c>
      <c r="U99" s="122" t="s">
        <v>2186</v>
      </c>
      <c r="X99" s="122" t="s">
        <v>2192</v>
      </c>
      <c r="AK99" s="122" t="s">
        <v>2207</v>
      </c>
      <c r="AL99" s="122" t="s">
        <v>2077</v>
      </c>
      <c r="AO99" s="122" t="s">
        <v>1318</v>
      </c>
      <c r="AP99" s="122" t="s">
        <v>1318</v>
      </c>
      <c r="AQ99" s="122" t="s">
        <v>1318</v>
      </c>
      <c r="BF99" s="122" t="s">
        <v>1416</v>
      </c>
      <c r="BG99" s="122" t="s">
        <v>1416</v>
      </c>
      <c r="BH99" s="122" t="s">
        <v>1431</v>
      </c>
      <c r="BI99" s="122" t="s">
        <v>1431</v>
      </c>
      <c r="BJ99" s="122" t="s">
        <v>1431</v>
      </c>
      <c r="BK99" s="122" t="s">
        <v>4216</v>
      </c>
      <c r="BX99" s="122" t="s">
        <v>39</v>
      </c>
      <c r="BZ99" s="122" t="s">
        <v>3479</v>
      </c>
      <c r="CE99" s="122" t="s">
        <v>2100</v>
      </c>
      <c r="CF99" s="122" t="s">
        <v>2186</v>
      </c>
      <c r="CL99" s="122" t="s">
        <v>3380</v>
      </c>
    </row>
    <row r="100" spans="1:99" ht="15" customHeight="1" x14ac:dyDescent="0.45">
      <c r="A100" s="122">
        <v>99</v>
      </c>
      <c r="B100" s="122" t="s">
        <v>9777</v>
      </c>
      <c r="C100" s="122" t="s">
        <v>138</v>
      </c>
      <c r="I100" s="122" t="s">
        <v>3380</v>
      </c>
      <c r="J100" s="122" t="str">
        <f t="shared" si="2"/>
        <v>Quercus scytophylla</v>
      </c>
      <c r="M100" s="122" t="s">
        <v>3226</v>
      </c>
      <c r="N100" s="122" t="s">
        <v>3168</v>
      </c>
      <c r="O100" s="122">
        <v>40671</v>
      </c>
      <c r="P100" s="122" t="s">
        <v>2185</v>
      </c>
      <c r="S100" s="122" t="s">
        <v>14692</v>
      </c>
      <c r="T100" s="122" t="s">
        <v>2100</v>
      </c>
      <c r="U100" s="122" t="s">
        <v>2186</v>
      </c>
      <c r="X100" s="122" t="s">
        <v>2192</v>
      </c>
      <c r="AK100" s="122" t="s">
        <v>2207</v>
      </c>
      <c r="AL100" s="122" t="s">
        <v>2077</v>
      </c>
      <c r="AO100" s="122" t="s">
        <v>1318</v>
      </c>
      <c r="AP100" s="122" t="s">
        <v>1318</v>
      </c>
      <c r="AQ100" s="122" t="s">
        <v>1318</v>
      </c>
      <c r="BF100" s="122" t="s">
        <v>1416</v>
      </c>
      <c r="BG100" s="122" t="s">
        <v>1416</v>
      </c>
      <c r="BH100" s="122" t="s">
        <v>1431</v>
      </c>
      <c r="BI100" s="122" t="s">
        <v>1431</v>
      </c>
      <c r="BJ100" s="122" t="s">
        <v>1431</v>
      </c>
      <c r="BK100" s="122" t="s">
        <v>4216</v>
      </c>
      <c r="BX100" s="122" t="s">
        <v>39</v>
      </c>
      <c r="BZ100" s="122" t="s">
        <v>3479</v>
      </c>
      <c r="CE100" s="122" t="s">
        <v>2100</v>
      </c>
      <c r="CF100" s="122" t="s">
        <v>2186</v>
      </c>
      <c r="CL100" s="122" t="s">
        <v>3380</v>
      </c>
    </row>
    <row r="101" spans="1:99" ht="15" customHeight="1" x14ac:dyDescent="0.45">
      <c r="A101" s="122">
        <v>100</v>
      </c>
      <c r="B101" s="122" t="s">
        <v>9778</v>
      </c>
      <c r="C101" s="122" t="s">
        <v>139</v>
      </c>
      <c r="I101" s="122" t="s">
        <v>3380</v>
      </c>
      <c r="J101" s="122" t="str">
        <f t="shared" ref="J101:J112" si="3">LEFT(I101, FIND(" ", I101, 12) -1)</f>
        <v>Quercus scytophylla</v>
      </c>
      <c r="M101" s="122" t="s">
        <v>3226</v>
      </c>
      <c r="N101" s="122" t="s">
        <v>3168</v>
      </c>
      <c r="O101" s="122">
        <v>40671</v>
      </c>
      <c r="P101" s="122" t="s">
        <v>2185</v>
      </c>
      <c r="S101" s="122" t="s">
        <v>14692</v>
      </c>
      <c r="T101" s="122" t="s">
        <v>2100</v>
      </c>
      <c r="U101" s="122" t="s">
        <v>2186</v>
      </c>
      <c r="X101" s="122" t="s">
        <v>2192</v>
      </c>
      <c r="AK101" s="122" t="s">
        <v>2207</v>
      </c>
      <c r="AL101" s="122" t="s">
        <v>2077</v>
      </c>
      <c r="AO101" s="122" t="s">
        <v>1318</v>
      </c>
      <c r="AP101" s="122" t="s">
        <v>1318</v>
      </c>
      <c r="AQ101" s="122" t="s">
        <v>1318</v>
      </c>
      <c r="BF101" s="122" t="s">
        <v>1416</v>
      </c>
      <c r="BG101" s="122" t="s">
        <v>1416</v>
      </c>
      <c r="BH101" s="122" t="s">
        <v>1431</v>
      </c>
      <c r="BI101" s="122" t="s">
        <v>1431</v>
      </c>
      <c r="BJ101" s="122" t="s">
        <v>1431</v>
      </c>
      <c r="BK101" s="122" t="s">
        <v>4216</v>
      </c>
      <c r="BX101" s="122" t="s">
        <v>39</v>
      </c>
      <c r="BZ101" s="122" t="s">
        <v>3479</v>
      </c>
      <c r="CE101" s="122" t="s">
        <v>2100</v>
      </c>
      <c r="CF101" s="122" t="s">
        <v>2186</v>
      </c>
      <c r="CL101" s="122" t="s">
        <v>3380</v>
      </c>
    </row>
    <row r="102" spans="1:99" ht="15" customHeight="1" x14ac:dyDescent="0.45">
      <c r="A102" s="122">
        <v>101</v>
      </c>
      <c r="B102" s="122" t="s">
        <v>9779</v>
      </c>
      <c r="C102" s="122" t="s">
        <v>140</v>
      </c>
      <c r="I102" s="122" t="s">
        <v>3380</v>
      </c>
      <c r="J102" s="122" t="str">
        <f t="shared" si="3"/>
        <v>Quercus scytophylla</v>
      </c>
      <c r="M102" s="122" t="s">
        <v>3226</v>
      </c>
      <c r="N102" s="122" t="s">
        <v>3168</v>
      </c>
      <c r="O102" s="122">
        <v>40671</v>
      </c>
      <c r="P102" s="122" t="s">
        <v>2185</v>
      </c>
      <c r="S102" s="122" t="s">
        <v>14692</v>
      </c>
      <c r="T102" s="122" t="s">
        <v>2100</v>
      </c>
      <c r="U102" s="122" t="s">
        <v>2186</v>
      </c>
      <c r="X102" s="122" t="s">
        <v>2192</v>
      </c>
      <c r="AK102" s="122" t="s">
        <v>2207</v>
      </c>
      <c r="AL102" s="122" t="s">
        <v>2077</v>
      </c>
      <c r="AO102" s="122" t="s">
        <v>1318</v>
      </c>
      <c r="AP102" s="122" t="s">
        <v>1318</v>
      </c>
      <c r="AQ102" s="122" t="s">
        <v>1318</v>
      </c>
      <c r="BF102" s="122" t="s">
        <v>1416</v>
      </c>
      <c r="BG102" s="122" t="s">
        <v>1416</v>
      </c>
      <c r="BH102" s="122" t="s">
        <v>1431</v>
      </c>
      <c r="BI102" s="122" t="s">
        <v>1431</v>
      </c>
      <c r="BJ102" s="122" t="s">
        <v>1431</v>
      </c>
      <c r="BK102" s="122" t="s">
        <v>4216</v>
      </c>
      <c r="BX102" s="122" t="s">
        <v>39</v>
      </c>
      <c r="BZ102" s="122" t="s">
        <v>3479</v>
      </c>
      <c r="CE102" s="122" t="s">
        <v>2100</v>
      </c>
      <c r="CF102" s="122" t="s">
        <v>2186</v>
      </c>
      <c r="CL102" s="122" t="s">
        <v>3380</v>
      </c>
    </row>
    <row r="103" spans="1:99" ht="15" customHeight="1" x14ac:dyDescent="0.45">
      <c r="A103" s="122">
        <v>102</v>
      </c>
      <c r="B103" s="122" t="s">
        <v>9780</v>
      </c>
      <c r="C103" s="122" t="s">
        <v>141</v>
      </c>
      <c r="I103" s="122" t="s">
        <v>3380</v>
      </c>
      <c r="J103" s="122" t="str">
        <f t="shared" si="3"/>
        <v>Quercus scytophylla</v>
      </c>
      <c r="M103" s="122" t="s">
        <v>3226</v>
      </c>
      <c r="N103" s="122" t="s">
        <v>3168</v>
      </c>
      <c r="O103" s="122">
        <v>40671</v>
      </c>
      <c r="P103" s="122" t="s">
        <v>2185</v>
      </c>
      <c r="S103" s="122" t="s">
        <v>14692</v>
      </c>
      <c r="T103" s="122" t="s">
        <v>2100</v>
      </c>
      <c r="U103" s="122" t="s">
        <v>2186</v>
      </c>
      <c r="X103" s="122" t="s">
        <v>2192</v>
      </c>
      <c r="AK103" s="122" t="s">
        <v>2207</v>
      </c>
      <c r="AL103" s="122" t="s">
        <v>2077</v>
      </c>
      <c r="AO103" s="122" t="s">
        <v>1318</v>
      </c>
      <c r="AP103" s="122" t="s">
        <v>1318</v>
      </c>
      <c r="AQ103" s="122" t="s">
        <v>1318</v>
      </c>
      <c r="BF103" s="122" t="s">
        <v>1416</v>
      </c>
      <c r="BG103" s="122" t="s">
        <v>1416</v>
      </c>
      <c r="BH103" s="122" t="s">
        <v>1431</v>
      </c>
      <c r="BI103" s="122" t="s">
        <v>1431</v>
      </c>
      <c r="BJ103" s="122" t="s">
        <v>1431</v>
      </c>
      <c r="BK103" s="122" t="s">
        <v>4216</v>
      </c>
      <c r="BX103" s="122" t="s">
        <v>39</v>
      </c>
      <c r="BZ103" s="122" t="s">
        <v>3479</v>
      </c>
      <c r="CE103" s="122" t="s">
        <v>2100</v>
      </c>
      <c r="CF103" s="122" t="s">
        <v>2186</v>
      </c>
      <c r="CL103" s="122" t="s">
        <v>3380</v>
      </c>
    </row>
    <row r="104" spans="1:99" ht="15" customHeight="1" x14ac:dyDescent="0.45">
      <c r="A104" s="122">
        <v>103</v>
      </c>
      <c r="B104" s="122" t="s">
        <v>9781</v>
      </c>
      <c r="C104" s="122" t="s">
        <v>142</v>
      </c>
      <c r="I104" s="122" t="s">
        <v>3378</v>
      </c>
      <c r="J104" s="122" t="str">
        <f t="shared" si="3"/>
        <v>Quercus castanea</v>
      </c>
      <c r="M104" s="122" t="s">
        <v>3226</v>
      </c>
      <c r="N104" s="122" t="s">
        <v>3166</v>
      </c>
      <c r="O104" s="122">
        <v>40671</v>
      </c>
      <c r="P104" s="122" t="s">
        <v>2185</v>
      </c>
      <c r="S104" s="122" t="s">
        <v>14692</v>
      </c>
      <c r="T104" s="122" t="s">
        <v>2100</v>
      </c>
      <c r="U104" s="122" t="s">
        <v>2186</v>
      </c>
      <c r="X104" s="122" t="s">
        <v>2192</v>
      </c>
      <c r="AJ104" s="122" t="s">
        <v>2205</v>
      </c>
      <c r="AK104" s="122" t="s">
        <v>2205</v>
      </c>
      <c r="AL104" s="122" t="s">
        <v>2077</v>
      </c>
      <c r="AO104" s="122" t="s">
        <v>1318</v>
      </c>
      <c r="AP104" s="122" t="s">
        <v>1318</v>
      </c>
      <c r="AQ104" s="122" t="s">
        <v>1318</v>
      </c>
      <c r="BF104" s="122" t="s">
        <v>1416</v>
      </c>
      <c r="BG104" s="122" t="s">
        <v>1416</v>
      </c>
      <c r="BH104" s="122" t="s">
        <v>1431</v>
      </c>
      <c r="BI104" s="122" t="s">
        <v>1431</v>
      </c>
      <c r="BJ104" s="122" t="s">
        <v>1431</v>
      </c>
      <c r="BK104" s="122" t="s">
        <v>4216</v>
      </c>
      <c r="BX104" s="122" t="s">
        <v>39</v>
      </c>
      <c r="BZ104" s="122" t="s">
        <v>3479</v>
      </c>
      <c r="CE104" s="122" t="s">
        <v>2100</v>
      </c>
      <c r="CF104" s="122" t="s">
        <v>2186</v>
      </c>
      <c r="CL104" s="122" t="s">
        <v>3378</v>
      </c>
    </row>
    <row r="105" spans="1:99" ht="15" customHeight="1" x14ac:dyDescent="0.45">
      <c r="A105" s="122">
        <v>104</v>
      </c>
      <c r="B105" s="122" t="s">
        <v>9782</v>
      </c>
      <c r="C105" s="122" t="s">
        <v>143</v>
      </c>
      <c r="I105" s="122" t="s">
        <v>3378</v>
      </c>
      <c r="J105" s="122" t="str">
        <f t="shared" si="3"/>
        <v>Quercus castanea</v>
      </c>
      <c r="M105" s="122" t="s">
        <v>3226</v>
      </c>
      <c r="N105" s="122" t="s">
        <v>3166</v>
      </c>
      <c r="O105" s="122">
        <v>40671</v>
      </c>
      <c r="P105" s="122" t="s">
        <v>2185</v>
      </c>
      <c r="S105" s="122" t="s">
        <v>14692</v>
      </c>
      <c r="T105" s="122" t="s">
        <v>2100</v>
      </c>
      <c r="U105" s="122" t="s">
        <v>2186</v>
      </c>
      <c r="X105" s="122" t="s">
        <v>2192</v>
      </c>
      <c r="AK105" s="122" t="s">
        <v>2205</v>
      </c>
      <c r="AL105" s="122" t="s">
        <v>2077</v>
      </c>
      <c r="AO105" s="122" t="s">
        <v>1318</v>
      </c>
      <c r="AP105" s="122" t="s">
        <v>1318</v>
      </c>
      <c r="AQ105" s="122" t="s">
        <v>1318</v>
      </c>
      <c r="BF105" s="122" t="s">
        <v>1416</v>
      </c>
      <c r="BG105" s="122" t="s">
        <v>1416</v>
      </c>
      <c r="BH105" s="122" t="s">
        <v>1431</v>
      </c>
      <c r="BI105" s="122" t="s">
        <v>1431</v>
      </c>
      <c r="BJ105" s="122" t="s">
        <v>1431</v>
      </c>
      <c r="BK105" s="122" t="s">
        <v>4216</v>
      </c>
      <c r="BX105" s="122" t="s">
        <v>39</v>
      </c>
      <c r="BZ105" s="122" t="s">
        <v>3479</v>
      </c>
      <c r="CE105" s="122" t="s">
        <v>2100</v>
      </c>
      <c r="CF105" s="122" t="s">
        <v>2186</v>
      </c>
      <c r="CL105" s="122" t="s">
        <v>3378</v>
      </c>
    </row>
    <row r="106" spans="1:99" ht="15" customHeight="1" x14ac:dyDescent="0.45">
      <c r="A106" s="122">
        <v>105</v>
      </c>
      <c r="B106" s="122" t="s">
        <v>9783</v>
      </c>
      <c r="C106" s="122" t="s">
        <v>144</v>
      </c>
      <c r="F106" s="122" t="s">
        <v>1433</v>
      </c>
      <c r="G106" s="122" t="s">
        <v>3565</v>
      </c>
      <c r="H106" s="122">
        <v>6729</v>
      </c>
      <c r="I106" s="122" t="s">
        <v>145</v>
      </c>
      <c r="J106" s="122" t="str">
        <f t="shared" si="3"/>
        <v>Quercus michauxii</v>
      </c>
      <c r="K106" s="122" t="s">
        <v>999</v>
      </c>
      <c r="M106" s="122" t="s">
        <v>3226</v>
      </c>
      <c r="N106" s="122" t="s">
        <v>3171</v>
      </c>
      <c r="O106" s="121">
        <v>41121</v>
      </c>
      <c r="P106" s="122" t="s">
        <v>1147</v>
      </c>
      <c r="Q106" s="122" t="s">
        <v>14724</v>
      </c>
      <c r="S106" s="122" t="s">
        <v>14693</v>
      </c>
      <c r="T106" s="122" t="s">
        <v>1171</v>
      </c>
      <c r="U106" s="122" t="s">
        <v>3484</v>
      </c>
      <c r="V106" s="122" t="s">
        <v>1172</v>
      </c>
      <c r="W106" s="122" t="s">
        <v>1173</v>
      </c>
      <c r="X106" s="122" t="s">
        <v>1174</v>
      </c>
      <c r="Y106" s="122" t="s">
        <v>2020</v>
      </c>
      <c r="AA106" s="122" t="s">
        <v>1316</v>
      </c>
      <c r="AB106" s="122" t="s">
        <v>1316</v>
      </c>
      <c r="AC106" s="122" t="s">
        <v>1317</v>
      </c>
      <c r="AD106" s="122" t="s">
        <v>1316</v>
      </c>
      <c r="AE106" s="122" t="s">
        <v>1270</v>
      </c>
      <c r="AF106" s="122">
        <v>12</v>
      </c>
      <c r="AG106" s="122" t="s">
        <v>1222</v>
      </c>
      <c r="AH106" s="122" t="s">
        <v>1318</v>
      </c>
      <c r="AI106" s="122" t="s">
        <v>1318</v>
      </c>
      <c r="AJ106" s="122" t="s">
        <v>145</v>
      </c>
      <c r="AK106" s="122" t="s">
        <v>145</v>
      </c>
      <c r="AO106" s="122" t="s">
        <v>1319</v>
      </c>
      <c r="AP106" s="122" t="s">
        <v>1320</v>
      </c>
      <c r="AQ106" s="122" t="s">
        <v>1368</v>
      </c>
      <c r="AR106" s="122" t="s">
        <v>7426</v>
      </c>
      <c r="AS106" s="122" t="s">
        <v>1318</v>
      </c>
      <c r="AW106" s="122" t="s">
        <v>1318</v>
      </c>
      <c r="AX106" s="122" t="s">
        <v>1318</v>
      </c>
      <c r="AY106" s="122" t="s">
        <v>1318</v>
      </c>
      <c r="AZ106" s="122" t="s">
        <v>1318</v>
      </c>
      <c r="BE106" s="122" t="s">
        <v>3411</v>
      </c>
      <c r="BF106" s="122" t="s">
        <v>1415</v>
      </c>
      <c r="BG106" s="122" t="s">
        <v>1415</v>
      </c>
      <c r="BH106" s="122" t="s">
        <v>1416</v>
      </c>
      <c r="BI106" s="122" t="s">
        <v>1417</v>
      </c>
      <c r="BJ106" s="122" t="s">
        <v>1418</v>
      </c>
      <c r="BK106" s="122">
        <v>174516</v>
      </c>
      <c r="BM106" s="122" t="s">
        <v>1458</v>
      </c>
      <c r="BR106" s="122" t="s">
        <v>1433</v>
      </c>
      <c r="BS106" s="122" t="s">
        <v>5787</v>
      </c>
      <c r="BT106" s="122" t="s">
        <v>1433</v>
      </c>
      <c r="BU106" s="122" t="s">
        <v>1433</v>
      </c>
      <c r="BV106" s="122">
        <v>6729</v>
      </c>
      <c r="BX106" s="122" t="s">
        <v>1319</v>
      </c>
      <c r="BZ106" s="122" t="s">
        <v>1319</v>
      </c>
      <c r="CB106" s="122">
        <v>36.644722000000002</v>
      </c>
      <c r="CC106" s="122">
        <v>-89.284999999999997</v>
      </c>
      <c r="CD106" s="122" t="s">
        <v>4665</v>
      </c>
      <c r="CE106" s="122" t="s">
        <v>1171</v>
      </c>
      <c r="CF106" s="122" t="s">
        <v>4664</v>
      </c>
      <c r="CG106" s="122" t="s">
        <v>6793</v>
      </c>
      <c r="CI106" s="122" t="s">
        <v>5156</v>
      </c>
      <c r="CJ106" s="122" t="s">
        <v>7198</v>
      </c>
      <c r="CK106" s="122" t="s">
        <v>5673</v>
      </c>
      <c r="CL106" s="122" t="s">
        <v>145</v>
      </c>
      <c r="CM106" s="122" t="s">
        <v>5724</v>
      </c>
      <c r="CO106" s="122" t="s">
        <v>7488</v>
      </c>
      <c r="CP106" s="122" t="s">
        <v>8098</v>
      </c>
      <c r="CQ106" s="122" t="s">
        <v>1433</v>
      </c>
      <c r="CR106" s="122" t="s">
        <v>8099</v>
      </c>
      <c r="CS106" s="122" t="s">
        <v>8164</v>
      </c>
      <c r="CT106" s="122" t="s">
        <v>8193</v>
      </c>
      <c r="CU106" s="122" t="s">
        <v>8192</v>
      </c>
    </row>
    <row r="107" spans="1:99" ht="15" customHeight="1" x14ac:dyDescent="0.45">
      <c r="A107" s="122">
        <v>106</v>
      </c>
      <c r="B107" s="122" t="s">
        <v>9784</v>
      </c>
      <c r="C107" s="122" t="s">
        <v>146</v>
      </c>
      <c r="F107" s="122" t="s">
        <v>1434</v>
      </c>
      <c r="G107" s="122" t="s">
        <v>3610</v>
      </c>
      <c r="H107" s="122">
        <v>7315</v>
      </c>
      <c r="I107" s="122" t="s">
        <v>147</v>
      </c>
      <c r="J107" s="122" t="str">
        <f t="shared" si="3"/>
        <v>Quercus pagoda</v>
      </c>
      <c r="K107" s="122" t="s">
        <v>974</v>
      </c>
      <c r="M107" s="122" t="s">
        <v>3226</v>
      </c>
      <c r="N107" s="122" t="s">
        <v>3172</v>
      </c>
      <c r="O107" s="121">
        <v>41008</v>
      </c>
      <c r="P107" s="122" t="s">
        <v>1148</v>
      </c>
      <c r="Q107" s="122" t="s">
        <v>14724</v>
      </c>
      <c r="S107" s="122" t="s">
        <v>14693</v>
      </c>
      <c r="T107" s="122" t="s">
        <v>1171</v>
      </c>
      <c r="U107" s="122" t="s">
        <v>3484</v>
      </c>
      <c r="V107" s="122" t="s">
        <v>1172</v>
      </c>
      <c r="W107" s="122" t="s">
        <v>1173</v>
      </c>
      <c r="X107" s="122" t="s">
        <v>1175</v>
      </c>
      <c r="Y107" s="122" t="s">
        <v>2020</v>
      </c>
      <c r="AA107" s="122" t="s">
        <v>1317</v>
      </c>
      <c r="AB107" s="122" t="s">
        <v>1316</v>
      </c>
      <c r="AC107" s="122" t="s">
        <v>1317</v>
      </c>
      <c r="AD107" s="122" t="s">
        <v>1317</v>
      </c>
      <c r="AE107" s="122" t="s">
        <v>1271</v>
      </c>
      <c r="AF107" s="122" t="s">
        <v>1272</v>
      </c>
      <c r="AG107" s="122" t="s">
        <v>1223</v>
      </c>
      <c r="AH107" s="122" t="s">
        <v>1318</v>
      </c>
      <c r="AI107" s="122" t="s">
        <v>1318</v>
      </c>
      <c r="AJ107" s="122" t="s">
        <v>147</v>
      </c>
      <c r="AK107" s="122" t="s">
        <v>147</v>
      </c>
      <c r="AO107" s="122" t="s">
        <v>1319</v>
      </c>
      <c r="AP107" s="122" t="s">
        <v>1321</v>
      </c>
      <c r="AQ107" s="122" t="s">
        <v>1369</v>
      </c>
      <c r="AR107" s="122" t="s">
        <v>7426</v>
      </c>
      <c r="AS107" s="122" t="s">
        <v>1318</v>
      </c>
      <c r="AW107" s="122" t="s">
        <v>1318</v>
      </c>
      <c r="AX107" s="122" t="s">
        <v>1318</v>
      </c>
      <c r="AY107" s="122" t="s">
        <v>1318</v>
      </c>
      <c r="AZ107" s="122" t="s">
        <v>1318</v>
      </c>
      <c r="BC107" s="122" t="s">
        <v>1505</v>
      </c>
      <c r="BE107" s="122" t="s">
        <v>3411</v>
      </c>
      <c r="BF107" s="122" t="s">
        <v>1415</v>
      </c>
      <c r="BG107" s="122" t="s">
        <v>1419</v>
      </c>
      <c r="BH107" s="122" t="s">
        <v>1420</v>
      </c>
      <c r="BI107" s="122" t="s">
        <v>1421</v>
      </c>
      <c r="BJ107" s="122" t="s">
        <v>1422</v>
      </c>
      <c r="BK107" s="122" t="s">
        <v>1423</v>
      </c>
      <c r="BM107" s="122" t="s">
        <v>1459</v>
      </c>
      <c r="BO107" s="122">
        <v>41121</v>
      </c>
      <c r="BP107" s="122" t="s">
        <v>1508</v>
      </c>
      <c r="BQ107" s="122" t="s">
        <v>1147</v>
      </c>
      <c r="BR107" s="122" t="s">
        <v>1434</v>
      </c>
      <c r="BS107" s="122" t="s">
        <v>5787</v>
      </c>
      <c r="BT107" s="122" t="s">
        <v>1434</v>
      </c>
      <c r="BU107" s="122" t="s">
        <v>1434</v>
      </c>
      <c r="BV107" s="122">
        <v>7315</v>
      </c>
      <c r="BX107" s="122" t="s">
        <v>1319</v>
      </c>
      <c r="BZ107" s="122" t="s">
        <v>1319</v>
      </c>
      <c r="CB107" s="122">
        <v>38.000455000000002</v>
      </c>
      <c r="CC107" s="122">
        <v>-87.894177999999997</v>
      </c>
      <c r="CD107" s="122" t="s">
        <v>7040</v>
      </c>
      <c r="CE107" s="122" t="s">
        <v>1171</v>
      </c>
      <c r="CF107" s="122" t="s">
        <v>6795</v>
      </c>
      <c r="CG107" s="122" t="s">
        <v>6794</v>
      </c>
      <c r="CI107" s="122" t="s">
        <v>5185</v>
      </c>
      <c r="CJ107" s="122" t="s">
        <v>7039</v>
      </c>
      <c r="CK107" s="122" t="s">
        <v>5674</v>
      </c>
      <c r="CL107" s="122" t="s">
        <v>147</v>
      </c>
      <c r="CO107" s="122" t="s">
        <v>7488</v>
      </c>
      <c r="CP107" s="122">
        <v>0</v>
      </c>
      <c r="CQ107" s="122" t="s">
        <v>1434</v>
      </c>
      <c r="CR107" s="122" t="s">
        <v>7570</v>
      </c>
      <c r="CS107" s="122" t="s">
        <v>7571</v>
      </c>
      <c r="CT107" s="122" t="s">
        <v>8194</v>
      </c>
      <c r="CU107" s="122" t="s">
        <v>8194</v>
      </c>
    </row>
    <row r="108" spans="1:99" ht="15" customHeight="1" x14ac:dyDescent="0.45">
      <c r="A108" s="122">
        <v>107</v>
      </c>
      <c r="B108" s="122" t="s">
        <v>9785</v>
      </c>
      <c r="C108" s="122" t="s">
        <v>148</v>
      </c>
      <c r="F108" s="122" t="s">
        <v>1435</v>
      </c>
      <c r="G108" s="122" t="s">
        <v>3611</v>
      </c>
      <c r="H108" s="122">
        <v>6420</v>
      </c>
      <c r="I108" s="122" t="s">
        <v>149</v>
      </c>
      <c r="J108" s="122" t="str">
        <f t="shared" si="3"/>
        <v>Quercus macrocarpa</v>
      </c>
      <c r="K108" s="122" t="s">
        <v>2496</v>
      </c>
      <c r="M108" s="122" t="s">
        <v>3226</v>
      </c>
      <c r="N108" s="122" t="s">
        <v>3173</v>
      </c>
      <c r="O108" s="121">
        <v>41008</v>
      </c>
      <c r="P108" s="122" t="s">
        <v>1148</v>
      </c>
      <c r="Q108" s="122" t="s">
        <v>14724</v>
      </c>
      <c r="S108" s="122" t="s">
        <v>14693</v>
      </c>
      <c r="T108" s="122" t="s">
        <v>1171</v>
      </c>
      <c r="U108" s="122" t="s">
        <v>3484</v>
      </c>
      <c r="V108" s="122" t="s">
        <v>1172</v>
      </c>
      <c r="W108" s="122" t="s">
        <v>1173</v>
      </c>
      <c r="X108" s="122" t="s">
        <v>1176</v>
      </c>
      <c r="Y108" s="122" t="s">
        <v>2020</v>
      </c>
      <c r="AA108" s="122" t="s">
        <v>1317</v>
      </c>
      <c r="AB108" s="122" t="s">
        <v>1316</v>
      </c>
      <c r="AC108" s="122" t="s">
        <v>1317</v>
      </c>
      <c r="AD108" s="122" t="s">
        <v>1316</v>
      </c>
      <c r="AE108" s="122" t="s">
        <v>1273</v>
      </c>
      <c r="AF108" s="122">
        <v>40</v>
      </c>
      <c r="AG108" s="122" t="s">
        <v>1224</v>
      </c>
      <c r="AH108" s="122" t="s">
        <v>1318</v>
      </c>
      <c r="AI108" s="122" t="s">
        <v>1318</v>
      </c>
      <c r="AJ108" s="122" t="s">
        <v>149</v>
      </c>
      <c r="AK108" s="122" t="s">
        <v>149</v>
      </c>
      <c r="AO108" s="122" t="s">
        <v>1319</v>
      </c>
      <c r="AP108" s="122" t="s">
        <v>1322</v>
      </c>
      <c r="AQ108" s="122" t="s">
        <v>1370</v>
      </c>
      <c r="AR108" s="122" t="s">
        <v>7426</v>
      </c>
      <c r="AS108" s="122" t="s">
        <v>1318</v>
      </c>
      <c r="AW108" s="122" t="s">
        <v>1318</v>
      </c>
      <c r="AX108" s="122" t="s">
        <v>1318</v>
      </c>
      <c r="AY108" s="122" t="s">
        <v>1318</v>
      </c>
      <c r="AZ108" s="122" t="s">
        <v>1318</v>
      </c>
      <c r="BC108" s="122" t="s">
        <v>1506</v>
      </c>
      <c r="BE108" s="122" t="s">
        <v>3411</v>
      </c>
      <c r="BF108" s="122" t="s">
        <v>1415</v>
      </c>
      <c r="BG108" s="122" t="s">
        <v>1419</v>
      </c>
      <c r="BH108" s="122" t="s">
        <v>1424</v>
      </c>
      <c r="BI108" s="122" t="s">
        <v>1425</v>
      </c>
      <c r="BJ108" s="122" t="s">
        <v>1426</v>
      </c>
      <c r="BK108" s="122" t="s">
        <v>1427</v>
      </c>
      <c r="BM108" s="122" t="s">
        <v>1460</v>
      </c>
      <c r="BO108" s="122">
        <v>41107</v>
      </c>
      <c r="BP108" s="122" t="s">
        <v>1509</v>
      </c>
      <c r="BQ108" s="122" t="s">
        <v>1149</v>
      </c>
      <c r="BR108" s="122" t="s">
        <v>1435</v>
      </c>
      <c r="BS108" s="122" t="s">
        <v>5787</v>
      </c>
      <c r="BT108" s="122" t="s">
        <v>1435</v>
      </c>
      <c r="BU108" s="122" t="s">
        <v>1435</v>
      </c>
      <c r="BV108" s="122">
        <v>6420</v>
      </c>
      <c r="BX108" s="122" t="s">
        <v>1319</v>
      </c>
      <c r="BZ108" s="122" t="s">
        <v>1319</v>
      </c>
      <c r="CB108" s="122">
        <v>41.486798</v>
      </c>
      <c r="CC108" s="122">
        <v>-87.799831999999995</v>
      </c>
      <c r="CD108" s="122" t="s">
        <v>7168</v>
      </c>
      <c r="CE108" s="122" t="s">
        <v>1171</v>
      </c>
      <c r="CF108" s="122" t="s">
        <v>3484</v>
      </c>
      <c r="CG108" s="122" t="s">
        <v>4643</v>
      </c>
      <c r="CI108" s="122" t="s">
        <v>5147</v>
      </c>
      <c r="CJ108" s="122" t="s">
        <v>7167</v>
      </c>
      <c r="CK108" s="122" t="s">
        <v>5675</v>
      </c>
      <c r="CL108" s="122" t="s">
        <v>149</v>
      </c>
      <c r="CM108" s="122" t="s">
        <v>5715</v>
      </c>
      <c r="CO108" s="122" t="s">
        <v>7488</v>
      </c>
      <c r="CP108" s="122" t="s">
        <v>8090</v>
      </c>
      <c r="CQ108" s="122" t="s">
        <v>1435</v>
      </c>
      <c r="CR108" s="122" t="s">
        <v>8091</v>
      </c>
      <c r="CS108" s="122" t="s">
        <v>8160</v>
      </c>
      <c r="CT108" s="122" t="s">
        <v>8193</v>
      </c>
      <c r="CU108" s="122" t="s">
        <v>8192</v>
      </c>
    </row>
    <row r="109" spans="1:99" ht="15" customHeight="1" x14ac:dyDescent="0.45">
      <c r="A109" s="122">
        <v>108</v>
      </c>
      <c r="B109" s="122" t="s">
        <v>9786</v>
      </c>
      <c r="C109" s="122" t="s">
        <v>150</v>
      </c>
      <c r="F109" s="122" t="s">
        <v>1436</v>
      </c>
      <c r="G109" s="122" t="s">
        <v>3566</v>
      </c>
      <c r="H109" s="122">
        <v>6854</v>
      </c>
      <c r="I109" s="122" t="s">
        <v>3154</v>
      </c>
      <c r="J109" s="122" t="str">
        <f t="shared" si="3"/>
        <v>Quercus palustris</v>
      </c>
      <c r="K109" s="122" t="s">
        <v>1009</v>
      </c>
      <c r="M109" s="122" t="s">
        <v>3226</v>
      </c>
      <c r="N109" s="122" t="s">
        <v>3174</v>
      </c>
      <c r="O109" s="121">
        <v>41107</v>
      </c>
      <c r="P109" s="122" t="s">
        <v>1149</v>
      </c>
      <c r="Q109" s="122" t="s">
        <v>14724</v>
      </c>
      <c r="S109" s="122" t="s">
        <v>14693</v>
      </c>
      <c r="T109" s="122" t="s">
        <v>1171</v>
      </c>
      <c r="U109" s="122" t="s">
        <v>3484</v>
      </c>
      <c r="V109" s="122" t="s">
        <v>1172</v>
      </c>
      <c r="W109" s="122" t="s">
        <v>1173</v>
      </c>
      <c r="X109" s="122" t="s">
        <v>1177</v>
      </c>
      <c r="Y109" s="122" t="s">
        <v>2020</v>
      </c>
      <c r="AA109" s="122" t="s">
        <v>1316</v>
      </c>
      <c r="AB109" s="122" t="s">
        <v>1316</v>
      </c>
      <c r="AC109" s="122" t="s">
        <v>1317</v>
      </c>
      <c r="AD109" s="122" t="s">
        <v>1316</v>
      </c>
      <c r="AF109" s="122" t="s">
        <v>1274</v>
      </c>
      <c r="AG109" s="122" t="s">
        <v>1225</v>
      </c>
      <c r="AH109" s="122" t="s">
        <v>1318</v>
      </c>
      <c r="AI109" s="122" t="s">
        <v>1318</v>
      </c>
      <c r="AJ109" s="122" t="s">
        <v>151</v>
      </c>
      <c r="AK109" s="122" t="s">
        <v>151</v>
      </c>
      <c r="AO109" s="122" t="s">
        <v>1319</v>
      </c>
      <c r="AP109" s="122" t="s">
        <v>1323</v>
      </c>
      <c r="AQ109" s="122" t="s">
        <v>1371</v>
      </c>
      <c r="AR109" s="122" t="s">
        <v>7426</v>
      </c>
      <c r="AS109" s="122" t="s">
        <v>1318</v>
      </c>
      <c r="AW109" s="122" t="s">
        <v>1318</v>
      </c>
      <c r="AX109" s="122" t="s">
        <v>1318</v>
      </c>
      <c r="AY109" s="122" t="s">
        <v>1318</v>
      </c>
      <c r="AZ109" s="122" t="s">
        <v>1318</v>
      </c>
      <c r="BB109" s="122" t="s">
        <v>1317</v>
      </c>
      <c r="BE109" s="122" t="s">
        <v>3411</v>
      </c>
      <c r="BF109" s="122" t="s">
        <v>1415</v>
      </c>
      <c r="BG109" s="122" t="s">
        <v>1415</v>
      </c>
      <c r="BH109" s="122" t="s">
        <v>1416</v>
      </c>
      <c r="BI109" s="122" t="s">
        <v>1417</v>
      </c>
      <c r="BJ109" s="122" t="s">
        <v>1418</v>
      </c>
      <c r="BK109" s="122">
        <v>174523</v>
      </c>
      <c r="BM109" s="122" t="s">
        <v>1461</v>
      </c>
      <c r="BR109" s="122" t="s">
        <v>1436</v>
      </c>
      <c r="BS109" s="122" t="s">
        <v>5787</v>
      </c>
      <c r="BT109" s="122" t="s">
        <v>1436</v>
      </c>
      <c r="BU109" s="122" t="s">
        <v>1436</v>
      </c>
      <c r="BV109" s="122">
        <v>6854</v>
      </c>
      <c r="BX109" s="122" t="s">
        <v>1319</v>
      </c>
      <c r="BZ109" s="122" t="s">
        <v>1319</v>
      </c>
      <c r="CB109" s="122">
        <v>40.842162999999999</v>
      </c>
      <c r="CC109" s="122">
        <v>-91.080078</v>
      </c>
      <c r="CD109" s="122" t="s">
        <v>7077</v>
      </c>
      <c r="CE109" s="122" t="s">
        <v>1171</v>
      </c>
      <c r="CF109" s="122" t="s">
        <v>3484</v>
      </c>
      <c r="CG109" s="122" t="s">
        <v>6796</v>
      </c>
      <c r="CI109" s="122" t="s">
        <v>5188</v>
      </c>
      <c r="CJ109" s="122" t="s">
        <v>7076</v>
      </c>
      <c r="CK109" s="122" t="s">
        <v>4687</v>
      </c>
      <c r="CL109" s="122" t="s">
        <v>3154</v>
      </c>
      <c r="CO109" s="122" t="s">
        <v>7488</v>
      </c>
      <c r="CP109" s="122">
        <v>0</v>
      </c>
      <c r="CQ109" s="122" t="s">
        <v>1436</v>
      </c>
      <c r="CR109" s="122" t="s">
        <v>7757</v>
      </c>
      <c r="CS109" s="122" t="s">
        <v>7758</v>
      </c>
      <c r="CT109" s="122" t="s">
        <v>8194</v>
      </c>
      <c r="CU109" s="122" t="s">
        <v>8194</v>
      </c>
    </row>
    <row r="110" spans="1:99" ht="15" customHeight="1" x14ac:dyDescent="0.45">
      <c r="A110" s="122">
        <v>109</v>
      </c>
      <c r="B110" s="122" t="s">
        <v>9787</v>
      </c>
      <c r="C110" s="122" t="s">
        <v>152</v>
      </c>
      <c r="F110" s="122" t="s">
        <v>14367</v>
      </c>
      <c r="G110" s="122" t="s">
        <v>3567</v>
      </c>
      <c r="H110" s="122">
        <v>6708</v>
      </c>
      <c r="I110" s="122" t="s">
        <v>3154</v>
      </c>
      <c r="J110" s="122" t="str">
        <f t="shared" si="3"/>
        <v>Quercus palustris</v>
      </c>
      <c r="K110" s="122" t="s">
        <v>1009</v>
      </c>
      <c r="M110" s="122" t="s">
        <v>3226</v>
      </c>
      <c r="N110" s="122" t="s">
        <v>3174</v>
      </c>
      <c r="O110" s="121">
        <v>41100</v>
      </c>
      <c r="P110" s="122" t="s">
        <v>1150</v>
      </c>
      <c r="Q110" s="122" t="s">
        <v>14724</v>
      </c>
      <c r="S110" s="122" t="s">
        <v>14693</v>
      </c>
      <c r="T110" s="122" t="s">
        <v>1171</v>
      </c>
      <c r="U110" s="122" t="s">
        <v>3484</v>
      </c>
      <c r="V110" s="122" t="s">
        <v>1172</v>
      </c>
      <c r="W110" s="122" t="s">
        <v>1173</v>
      </c>
      <c r="X110" s="122" t="s">
        <v>1178</v>
      </c>
      <c r="Y110" s="122" t="s">
        <v>2020</v>
      </c>
      <c r="AA110" s="122" t="s">
        <v>1316</v>
      </c>
      <c r="AB110" s="122" t="s">
        <v>1316</v>
      </c>
      <c r="AC110" s="122" t="s">
        <v>1317</v>
      </c>
      <c r="AD110" s="122" t="s">
        <v>1317</v>
      </c>
      <c r="AE110" s="122" t="s">
        <v>1275</v>
      </c>
      <c r="AF110" s="122" t="s">
        <v>1276</v>
      </c>
      <c r="AG110" s="122" t="s">
        <v>1226</v>
      </c>
      <c r="AH110" s="122" t="s">
        <v>1318</v>
      </c>
      <c r="AI110" s="122" t="s">
        <v>1318</v>
      </c>
      <c r="AJ110" s="122" t="s">
        <v>151</v>
      </c>
      <c r="AK110" s="122" t="s">
        <v>151</v>
      </c>
      <c r="AL110" s="122" t="s">
        <v>7412</v>
      </c>
      <c r="AM110" s="121">
        <v>41578</v>
      </c>
      <c r="AN110" s="122" t="s">
        <v>7413</v>
      </c>
      <c r="AO110" s="122" t="s">
        <v>1319</v>
      </c>
      <c r="AP110" s="122" t="s">
        <v>1324</v>
      </c>
      <c r="AQ110" s="122" t="s">
        <v>1372</v>
      </c>
      <c r="AR110" s="122" t="s">
        <v>7426</v>
      </c>
      <c r="AS110" s="122" t="s">
        <v>1318</v>
      </c>
      <c r="AW110" s="122" t="s">
        <v>1318</v>
      </c>
      <c r="AX110" s="122" t="s">
        <v>1318</v>
      </c>
      <c r="AY110" s="122" t="s">
        <v>1318</v>
      </c>
      <c r="AZ110" s="122" t="s">
        <v>1318</v>
      </c>
      <c r="BB110" s="122" t="s">
        <v>1317</v>
      </c>
      <c r="BE110" s="122" t="s">
        <v>3411</v>
      </c>
      <c r="BF110" s="122" t="s">
        <v>1415</v>
      </c>
      <c r="BG110" s="122" t="s">
        <v>1415</v>
      </c>
      <c r="BH110" s="122" t="s">
        <v>1416</v>
      </c>
      <c r="BI110" s="122" t="s">
        <v>1417</v>
      </c>
      <c r="BJ110" s="122" t="s">
        <v>1418</v>
      </c>
      <c r="BK110" s="122">
        <v>174517</v>
      </c>
      <c r="BM110" s="122" t="s">
        <v>1462</v>
      </c>
      <c r="BR110" s="122" t="s">
        <v>4853</v>
      </c>
      <c r="BS110" s="122" t="s">
        <v>5785</v>
      </c>
      <c r="BT110" s="122" t="s">
        <v>4853</v>
      </c>
      <c r="BU110" s="122" t="s">
        <v>4853</v>
      </c>
      <c r="BV110" s="122">
        <v>6708</v>
      </c>
      <c r="BX110" s="122" t="s">
        <v>1319</v>
      </c>
      <c r="BZ110" s="122" t="s">
        <v>1319</v>
      </c>
      <c r="CB110" s="122">
        <v>38.052608999999997</v>
      </c>
      <c r="CC110" s="122">
        <v>-84.472161999999997</v>
      </c>
      <c r="CD110" s="122" t="s">
        <v>7075</v>
      </c>
      <c r="CE110" s="122" t="s">
        <v>1171</v>
      </c>
      <c r="CF110" s="122" t="s">
        <v>6798</v>
      </c>
      <c r="CG110" s="122" t="s">
        <v>6797</v>
      </c>
      <c r="CI110" s="122" t="s">
        <v>5189</v>
      </c>
      <c r="CJ110" s="122" t="s">
        <v>7074</v>
      </c>
      <c r="CL110" s="122" t="s">
        <v>3154</v>
      </c>
      <c r="CO110" s="122" t="s">
        <v>7488</v>
      </c>
      <c r="CP110" s="122">
        <v>0</v>
      </c>
      <c r="CQ110" s="122" t="s">
        <v>4853</v>
      </c>
      <c r="CR110" s="122" t="s">
        <v>7830</v>
      </c>
      <c r="CS110" s="122" t="s">
        <v>7831</v>
      </c>
      <c r="CT110" s="122" t="s">
        <v>8194</v>
      </c>
      <c r="CU110" s="122" t="s">
        <v>8194</v>
      </c>
    </row>
    <row r="111" spans="1:99" ht="15" customHeight="1" x14ac:dyDescent="0.45">
      <c r="A111" s="122">
        <v>110</v>
      </c>
      <c r="B111" s="122" t="s">
        <v>9788</v>
      </c>
      <c r="C111" s="122" t="s">
        <v>153</v>
      </c>
      <c r="G111" s="122" t="s">
        <v>3568</v>
      </c>
      <c r="I111" s="122" t="s">
        <v>731</v>
      </c>
      <c r="J111" s="122" t="str">
        <f t="shared" si="3"/>
        <v>Quercus marilandica</v>
      </c>
      <c r="M111" s="122" t="s">
        <v>3226</v>
      </c>
      <c r="N111" s="122" t="s">
        <v>3175</v>
      </c>
      <c r="O111" s="122">
        <v>41101</v>
      </c>
      <c r="P111" s="122" t="s">
        <v>1151</v>
      </c>
      <c r="Q111" s="122" t="s">
        <v>14724</v>
      </c>
      <c r="S111" s="122" t="s">
        <v>14693</v>
      </c>
      <c r="T111" s="122" t="s">
        <v>1171</v>
      </c>
      <c r="U111" s="122" t="s">
        <v>3484</v>
      </c>
      <c r="V111" s="122" t="s">
        <v>1172</v>
      </c>
      <c r="W111" s="122" t="s">
        <v>1173</v>
      </c>
      <c r="X111" s="122" t="s">
        <v>1179</v>
      </c>
      <c r="Y111" s="122" t="s">
        <v>2020</v>
      </c>
      <c r="AA111" s="122" t="s">
        <v>1316</v>
      </c>
      <c r="AB111" s="122" t="s">
        <v>1316</v>
      </c>
      <c r="AC111" s="122" t="s">
        <v>1317</v>
      </c>
      <c r="AD111" s="122" t="s">
        <v>1317</v>
      </c>
      <c r="AE111" s="122" t="s">
        <v>1277</v>
      </c>
      <c r="AF111" s="122">
        <v>25</v>
      </c>
      <c r="AG111" s="122" t="s">
        <v>1227</v>
      </c>
      <c r="AH111" s="122" t="s">
        <v>1318</v>
      </c>
      <c r="AI111" s="122" t="s">
        <v>1318</v>
      </c>
      <c r="AJ111" s="122" t="s">
        <v>154</v>
      </c>
      <c r="AK111" s="122" t="s">
        <v>154</v>
      </c>
      <c r="AO111" s="122" t="s">
        <v>1319</v>
      </c>
      <c r="AP111" s="122" t="s">
        <v>1325</v>
      </c>
      <c r="AQ111" s="122" t="s">
        <v>1373</v>
      </c>
      <c r="AS111" s="122" t="s">
        <v>1318</v>
      </c>
      <c r="AW111" s="122" t="s">
        <v>1318</v>
      </c>
      <c r="AX111" s="122" t="s">
        <v>1318</v>
      </c>
      <c r="AY111" s="122" t="s">
        <v>1318</v>
      </c>
      <c r="AZ111" s="122" t="s">
        <v>1318</v>
      </c>
      <c r="BB111" s="122" t="s">
        <v>1317</v>
      </c>
      <c r="BE111" s="122" t="s">
        <v>3411</v>
      </c>
      <c r="BF111" s="122" t="s">
        <v>1415</v>
      </c>
      <c r="BG111" s="122" t="s">
        <v>1415</v>
      </c>
      <c r="BH111" s="122" t="s">
        <v>1416</v>
      </c>
      <c r="BI111" s="122" t="s">
        <v>1417</v>
      </c>
      <c r="BJ111" s="122" t="s">
        <v>1418</v>
      </c>
      <c r="BK111" s="122">
        <v>174510</v>
      </c>
      <c r="BM111" s="122" t="s">
        <v>1463</v>
      </c>
      <c r="BX111" s="122" t="s">
        <v>1319</v>
      </c>
      <c r="BZ111" s="122" t="s">
        <v>1319</v>
      </c>
      <c r="CE111" s="122" t="s">
        <v>1171</v>
      </c>
      <c r="CF111" s="122" t="s">
        <v>3484</v>
      </c>
      <c r="CG111" s="122" t="s">
        <v>6796</v>
      </c>
      <c r="CL111" s="122" t="s">
        <v>154</v>
      </c>
    </row>
    <row r="112" spans="1:99" ht="15" customHeight="1" x14ac:dyDescent="0.45">
      <c r="A112" s="122">
        <v>111</v>
      </c>
      <c r="B112" s="122" t="s">
        <v>9789</v>
      </c>
      <c r="C112" s="122" t="s">
        <v>155</v>
      </c>
      <c r="F112" s="122" t="s">
        <v>1437</v>
      </c>
      <c r="G112" s="122" t="s">
        <v>3569</v>
      </c>
      <c r="H112" s="122">
        <v>4596</v>
      </c>
      <c r="I112" s="122" t="s">
        <v>156</v>
      </c>
      <c r="J112" s="122" t="str">
        <f t="shared" si="3"/>
        <v>Quercus montana</v>
      </c>
      <c r="K112" s="122" t="s">
        <v>1002</v>
      </c>
      <c r="M112" s="122" t="s">
        <v>3226</v>
      </c>
      <c r="N112" s="122" t="s">
        <v>3176</v>
      </c>
      <c r="O112" s="121">
        <v>41123</v>
      </c>
      <c r="P112" s="122" t="s">
        <v>1152</v>
      </c>
      <c r="Q112" s="122" t="s">
        <v>14724</v>
      </c>
      <c r="S112" s="122" t="s">
        <v>14693</v>
      </c>
      <c r="T112" s="122" t="s">
        <v>1171</v>
      </c>
      <c r="U112" s="122" t="s">
        <v>3484</v>
      </c>
      <c r="V112" s="122" t="s">
        <v>1172</v>
      </c>
      <c r="W112" s="122" t="s">
        <v>1173</v>
      </c>
      <c r="X112" s="122" t="s">
        <v>1180</v>
      </c>
      <c r="Y112" s="122" t="s">
        <v>2020</v>
      </c>
      <c r="AA112" s="122" t="s">
        <v>1316</v>
      </c>
      <c r="AB112" s="122" t="s">
        <v>1316</v>
      </c>
      <c r="AC112" s="122" t="s">
        <v>1317</v>
      </c>
      <c r="AD112" s="122" t="s">
        <v>1317</v>
      </c>
      <c r="AE112" s="122" t="s">
        <v>1278</v>
      </c>
      <c r="AF112" s="122" t="s">
        <v>1279</v>
      </c>
      <c r="AG112" s="122" t="s">
        <v>1228</v>
      </c>
      <c r="AH112" s="122" t="s">
        <v>1318</v>
      </c>
      <c r="AI112" s="122" t="s">
        <v>1318</v>
      </c>
      <c r="AJ112" s="122" t="s">
        <v>156</v>
      </c>
      <c r="AK112" s="122" t="s">
        <v>156</v>
      </c>
      <c r="AO112" s="122" t="s">
        <v>1319</v>
      </c>
      <c r="AP112" s="122" t="s">
        <v>1326</v>
      </c>
      <c r="AQ112" s="122" t="s">
        <v>1374</v>
      </c>
      <c r="AR112" s="122" t="s">
        <v>7426</v>
      </c>
      <c r="AS112" s="122" t="s">
        <v>1318</v>
      </c>
      <c r="AW112" s="122" t="s">
        <v>1318</v>
      </c>
      <c r="AX112" s="122" t="s">
        <v>1318</v>
      </c>
      <c r="AY112" s="122" t="s">
        <v>1318</v>
      </c>
      <c r="AZ112" s="122" t="s">
        <v>1318</v>
      </c>
      <c r="BB112" s="122" t="s">
        <v>1317</v>
      </c>
      <c r="BE112" s="122" t="s">
        <v>3411</v>
      </c>
      <c r="BF112" s="122" t="s">
        <v>1415</v>
      </c>
      <c r="BG112" s="122" t="s">
        <v>1415</v>
      </c>
      <c r="BH112" s="122" t="s">
        <v>1416</v>
      </c>
      <c r="BI112" s="122" t="s">
        <v>1417</v>
      </c>
      <c r="BJ112" s="122" t="s">
        <v>1418</v>
      </c>
      <c r="BK112" s="122">
        <v>174846</v>
      </c>
      <c r="BM112" s="122" t="s">
        <v>1464</v>
      </c>
      <c r="BR112" s="122" t="s">
        <v>1437</v>
      </c>
      <c r="BS112" s="122" t="s">
        <v>5787</v>
      </c>
      <c r="BT112" s="122" t="s">
        <v>1437</v>
      </c>
      <c r="BU112" s="122" t="s">
        <v>1437</v>
      </c>
      <c r="BV112" s="122">
        <v>4596</v>
      </c>
      <c r="BX112" s="122" t="s">
        <v>1319</v>
      </c>
      <c r="BZ112" s="122" t="s">
        <v>1319</v>
      </c>
      <c r="CB112" s="122">
        <v>37.141444</v>
      </c>
      <c r="CC112" s="122">
        <v>-79.995722000000001</v>
      </c>
      <c r="CD112" s="122" t="s">
        <v>4665</v>
      </c>
      <c r="CE112" s="122" t="s">
        <v>1171</v>
      </c>
      <c r="CF112" s="122" t="s">
        <v>6800</v>
      </c>
      <c r="CG112" s="122" t="s">
        <v>6799</v>
      </c>
      <c r="CI112" s="122" t="s">
        <v>5162</v>
      </c>
      <c r="CJ112" s="122" t="s">
        <v>7208</v>
      </c>
      <c r="CK112" s="122" t="s">
        <v>5582</v>
      </c>
      <c r="CL112" s="122" t="s">
        <v>156</v>
      </c>
      <c r="CM112" s="122" t="s">
        <v>5728</v>
      </c>
      <c r="CO112" s="122" t="s">
        <v>7488</v>
      </c>
      <c r="CP112" s="122" t="s">
        <v>8111</v>
      </c>
      <c r="CQ112" s="122" t="s">
        <v>1437</v>
      </c>
      <c r="CR112" s="122" t="s">
        <v>8112</v>
      </c>
      <c r="CS112" s="122" t="s">
        <v>8171</v>
      </c>
      <c r="CT112" s="122" t="s">
        <v>8193</v>
      </c>
      <c r="CU112" s="122" t="s">
        <v>8192</v>
      </c>
    </row>
    <row r="113" spans="1:99" ht="15" customHeight="1" x14ac:dyDescent="0.45">
      <c r="A113" s="122">
        <v>112</v>
      </c>
      <c r="B113" s="122" t="s">
        <v>9790</v>
      </c>
      <c r="C113" s="122" t="s">
        <v>157</v>
      </c>
      <c r="G113" s="122" t="s">
        <v>3612</v>
      </c>
      <c r="I113" s="122" t="s">
        <v>158</v>
      </c>
      <c r="J113" s="122" t="str">
        <f>LEFT(I113, FIND(" ", I113, 25) -1)</f>
        <v>Quercus shumardii var. schneckii</v>
      </c>
      <c r="M113" s="122" t="s">
        <v>3226</v>
      </c>
      <c r="N113" s="122" t="s">
        <v>3177</v>
      </c>
      <c r="O113" s="122">
        <v>41040</v>
      </c>
      <c r="P113" s="122" t="s">
        <v>1150</v>
      </c>
      <c r="Q113" s="122" t="s">
        <v>14724</v>
      </c>
      <c r="S113" s="122" t="s">
        <v>14693</v>
      </c>
      <c r="T113" s="122" t="s">
        <v>1171</v>
      </c>
      <c r="U113" s="122" t="s">
        <v>3484</v>
      </c>
      <c r="V113" s="122" t="s">
        <v>1172</v>
      </c>
      <c r="W113" s="122" t="s">
        <v>1173</v>
      </c>
      <c r="X113" s="122" t="s">
        <v>1181</v>
      </c>
      <c r="Y113" s="122" t="s">
        <v>2020</v>
      </c>
      <c r="AA113" s="122" t="s">
        <v>1316</v>
      </c>
      <c r="AB113" s="122" t="s">
        <v>1316</v>
      </c>
      <c r="AC113" s="122" t="s">
        <v>1317</v>
      </c>
      <c r="AD113" s="122" t="s">
        <v>1317</v>
      </c>
      <c r="AE113" s="122" t="s">
        <v>1280</v>
      </c>
      <c r="AF113" s="122">
        <v>67</v>
      </c>
      <c r="AG113" s="122" t="s">
        <v>1229</v>
      </c>
      <c r="AH113" s="122" t="s">
        <v>1318</v>
      </c>
      <c r="AI113" s="122" t="s">
        <v>1318</v>
      </c>
      <c r="AJ113" s="122" t="s">
        <v>158</v>
      </c>
      <c r="AK113" s="122" t="s">
        <v>158</v>
      </c>
      <c r="AO113" s="122" t="s">
        <v>1319</v>
      </c>
      <c r="AP113" s="122" t="s">
        <v>1327</v>
      </c>
      <c r="AQ113" s="122" t="s">
        <v>1375</v>
      </c>
      <c r="AS113" s="122" t="s">
        <v>1318</v>
      </c>
      <c r="AW113" s="122" t="s">
        <v>1318</v>
      </c>
      <c r="AX113" s="122" t="s">
        <v>1318</v>
      </c>
      <c r="AY113" s="122" t="s">
        <v>1318</v>
      </c>
      <c r="AZ113" s="122" t="s">
        <v>1318</v>
      </c>
      <c r="BC113" s="122" t="s">
        <v>1507</v>
      </c>
      <c r="BE113" s="122" t="s">
        <v>3411</v>
      </c>
      <c r="BF113" s="122" t="s">
        <v>1415</v>
      </c>
      <c r="BG113" s="122" t="s">
        <v>1419</v>
      </c>
      <c r="BH113" s="122" t="s">
        <v>1428</v>
      </c>
      <c r="BI113" s="122" t="s">
        <v>1429</v>
      </c>
      <c r="BJ113" s="122" t="s">
        <v>1430</v>
      </c>
      <c r="BK113" s="122" t="s">
        <v>3371</v>
      </c>
      <c r="BM113" s="122" t="s">
        <v>3372</v>
      </c>
      <c r="BO113" s="122">
        <v>41100</v>
      </c>
      <c r="BP113" s="122" t="s">
        <v>1510</v>
      </c>
      <c r="BQ113" s="122" t="s">
        <v>1150</v>
      </c>
      <c r="BX113" s="122" t="s">
        <v>1319</v>
      </c>
      <c r="BZ113" s="122" t="s">
        <v>1319</v>
      </c>
      <c r="CE113" s="122" t="s">
        <v>1171</v>
      </c>
      <c r="CF113" s="122" t="s">
        <v>6798</v>
      </c>
      <c r="CG113" s="122" t="s">
        <v>3487</v>
      </c>
      <c r="CL113" s="122" t="s">
        <v>181</v>
      </c>
    </row>
    <row r="114" spans="1:99" ht="15" customHeight="1" x14ac:dyDescent="0.45">
      <c r="A114" s="122">
        <v>113</v>
      </c>
      <c r="B114" s="122" t="s">
        <v>9791</v>
      </c>
      <c r="C114" s="122" t="s">
        <v>159</v>
      </c>
      <c r="F114" s="122" t="s">
        <v>1438</v>
      </c>
      <c r="G114" s="122" t="s">
        <v>3570</v>
      </c>
      <c r="H114" s="122">
        <v>4614</v>
      </c>
      <c r="I114" s="122" t="s">
        <v>160</v>
      </c>
      <c r="J114" s="122" t="str">
        <f t="shared" ref="J114:J145" si="4">LEFT(I114, FIND(" ", I114, 12) -1)</f>
        <v>Quercus polycarpa</v>
      </c>
      <c r="K114" s="122" t="s">
        <v>8885</v>
      </c>
      <c r="M114" s="122" t="s">
        <v>3226</v>
      </c>
      <c r="N114" s="122" t="s">
        <v>3178</v>
      </c>
      <c r="O114" s="121">
        <v>41100</v>
      </c>
      <c r="P114" s="122" t="s">
        <v>1150</v>
      </c>
      <c r="Q114" s="122" t="s">
        <v>14724</v>
      </c>
      <c r="S114" s="122" t="s">
        <v>14693</v>
      </c>
      <c r="T114" s="122" t="s">
        <v>1171</v>
      </c>
      <c r="U114" s="122" t="s">
        <v>3484</v>
      </c>
      <c r="V114" s="122" t="s">
        <v>1172</v>
      </c>
      <c r="W114" s="122" t="s">
        <v>1173</v>
      </c>
      <c r="X114" s="122" t="s">
        <v>1182</v>
      </c>
      <c r="Y114" s="122" t="s">
        <v>2020</v>
      </c>
      <c r="AA114" s="122" t="s">
        <v>1316</v>
      </c>
      <c r="AB114" s="122" t="s">
        <v>1316</v>
      </c>
      <c r="AC114" s="122" t="s">
        <v>1317</v>
      </c>
      <c r="AD114" s="122" t="s">
        <v>1316</v>
      </c>
      <c r="AF114" s="122" t="s">
        <v>1281</v>
      </c>
      <c r="AG114" s="122" t="s">
        <v>1230</v>
      </c>
      <c r="AH114" s="122" t="s">
        <v>1318</v>
      </c>
      <c r="AI114" s="122" t="s">
        <v>1318</v>
      </c>
      <c r="AJ114" s="122" t="s">
        <v>160</v>
      </c>
      <c r="AK114" s="122" t="s">
        <v>14121</v>
      </c>
      <c r="AL114" s="122" t="s">
        <v>9057</v>
      </c>
      <c r="AM114" s="121">
        <v>40730</v>
      </c>
      <c r="AN114" s="122" t="s">
        <v>7424</v>
      </c>
      <c r="AO114" s="122" t="s">
        <v>1319</v>
      </c>
      <c r="AP114" s="122" t="s">
        <v>1328</v>
      </c>
      <c r="AQ114" s="122" t="s">
        <v>1376</v>
      </c>
      <c r="AR114" s="122" t="s">
        <v>7426</v>
      </c>
      <c r="AS114" s="122" t="s">
        <v>1318</v>
      </c>
      <c r="AW114" s="122" t="s">
        <v>1318</v>
      </c>
      <c r="AX114" s="122" t="s">
        <v>1318</v>
      </c>
      <c r="AY114" s="122" t="s">
        <v>1318</v>
      </c>
      <c r="AZ114" s="122" t="s">
        <v>1318</v>
      </c>
      <c r="BE114" s="122" t="s">
        <v>3411</v>
      </c>
      <c r="BF114" s="122" t="s">
        <v>1415</v>
      </c>
      <c r="BG114" s="122" t="s">
        <v>1415</v>
      </c>
      <c r="BH114" s="122" t="s">
        <v>1416</v>
      </c>
      <c r="BI114" s="122" t="s">
        <v>1417</v>
      </c>
      <c r="BJ114" s="122" t="s">
        <v>1418</v>
      </c>
      <c r="BK114" s="122">
        <v>174515</v>
      </c>
      <c r="BM114" s="122" t="s">
        <v>1465</v>
      </c>
      <c r="BR114" s="122" t="s">
        <v>1438</v>
      </c>
      <c r="BS114" s="122" t="s">
        <v>5787</v>
      </c>
      <c r="BT114" s="122" t="s">
        <v>1438</v>
      </c>
      <c r="BU114" s="122" t="s">
        <v>1438</v>
      </c>
      <c r="BV114" s="122">
        <v>4614</v>
      </c>
      <c r="BX114" s="122" t="s">
        <v>1319</v>
      </c>
      <c r="BZ114" s="122" t="s">
        <v>1319</v>
      </c>
      <c r="CB114" s="122">
        <v>49.779632999999997</v>
      </c>
      <c r="CC114" s="122">
        <v>18.485582999999998</v>
      </c>
      <c r="CD114" s="122" t="s">
        <v>7196</v>
      </c>
      <c r="CE114" s="122" t="s">
        <v>6817</v>
      </c>
      <c r="CF114" s="122" t="s">
        <v>7443</v>
      </c>
      <c r="CI114" s="122" t="s">
        <v>5197</v>
      </c>
      <c r="CJ114" s="122" t="s">
        <v>7195</v>
      </c>
      <c r="CK114" s="122" t="s">
        <v>5676</v>
      </c>
      <c r="CL114" s="122" t="s">
        <v>160</v>
      </c>
      <c r="CO114" s="122" t="s">
        <v>7488</v>
      </c>
      <c r="CP114" s="122">
        <v>0</v>
      </c>
      <c r="CQ114" s="122" t="s">
        <v>1438</v>
      </c>
      <c r="CR114" s="122" t="s">
        <v>7507</v>
      </c>
      <c r="CS114" s="122" t="s">
        <v>7508</v>
      </c>
      <c r="CT114" s="122" t="s">
        <v>8194</v>
      </c>
      <c r="CU114" s="122" t="s">
        <v>8194</v>
      </c>
    </row>
    <row r="115" spans="1:99" ht="15" customHeight="1" x14ac:dyDescent="0.45">
      <c r="A115" s="122">
        <v>114</v>
      </c>
      <c r="B115" s="122" t="s">
        <v>9792</v>
      </c>
      <c r="C115" s="122" t="s">
        <v>161</v>
      </c>
      <c r="G115" s="122" t="s">
        <v>3571</v>
      </c>
      <c r="I115" s="122" t="s">
        <v>162</v>
      </c>
      <c r="J115" s="122" t="str">
        <f t="shared" si="4"/>
        <v>Quercus prinoides</v>
      </c>
      <c r="M115" s="122" t="s">
        <v>3226</v>
      </c>
      <c r="N115" s="122" t="s">
        <v>3179</v>
      </c>
      <c r="O115" s="122">
        <v>41100</v>
      </c>
      <c r="P115" s="122" t="s">
        <v>1153</v>
      </c>
      <c r="Q115" s="122" t="s">
        <v>14724</v>
      </c>
      <c r="S115" s="122" t="s">
        <v>14693</v>
      </c>
      <c r="T115" s="122" t="s">
        <v>1171</v>
      </c>
      <c r="U115" s="122" t="s">
        <v>3484</v>
      </c>
      <c r="V115" s="122" t="s">
        <v>1172</v>
      </c>
      <c r="W115" s="122" t="s">
        <v>1173</v>
      </c>
      <c r="X115" s="122" t="s">
        <v>1183</v>
      </c>
      <c r="Y115" s="122" t="s">
        <v>2020</v>
      </c>
      <c r="AA115" s="122" t="s">
        <v>1316</v>
      </c>
      <c r="AB115" s="122" t="s">
        <v>1316</v>
      </c>
      <c r="AC115" s="122" t="s">
        <v>1317</v>
      </c>
      <c r="AD115" s="122" t="s">
        <v>1317</v>
      </c>
      <c r="AE115" s="122" t="s">
        <v>1282</v>
      </c>
      <c r="AF115" s="122">
        <v>9</v>
      </c>
      <c r="AG115" s="122" t="s">
        <v>1231</v>
      </c>
      <c r="AH115" s="122" t="s">
        <v>1318</v>
      </c>
      <c r="AI115" s="122" t="s">
        <v>1318</v>
      </c>
      <c r="AJ115" s="122" t="s">
        <v>162</v>
      </c>
      <c r="AK115" s="122" t="s">
        <v>162</v>
      </c>
      <c r="AO115" s="122" t="s">
        <v>1319</v>
      </c>
      <c r="AP115" s="122" t="s">
        <v>1329</v>
      </c>
      <c r="AQ115" s="122" t="s">
        <v>1377</v>
      </c>
      <c r="AS115" s="122" t="s">
        <v>1318</v>
      </c>
      <c r="AW115" s="122" t="s">
        <v>1318</v>
      </c>
      <c r="AX115" s="122" t="s">
        <v>1318</v>
      </c>
      <c r="AY115" s="122" t="s">
        <v>1318</v>
      </c>
      <c r="AZ115" s="122" t="s">
        <v>1318</v>
      </c>
      <c r="BE115" s="122" t="s">
        <v>3411</v>
      </c>
      <c r="BF115" s="122" t="s">
        <v>1415</v>
      </c>
      <c r="BG115" s="122" t="s">
        <v>1415</v>
      </c>
      <c r="BH115" s="122" t="s">
        <v>1416</v>
      </c>
      <c r="BI115" s="122" t="s">
        <v>1417</v>
      </c>
      <c r="BJ115" s="122" t="s">
        <v>1418</v>
      </c>
      <c r="BK115" s="122">
        <v>174526</v>
      </c>
      <c r="BM115" s="122" t="s">
        <v>1466</v>
      </c>
      <c r="BX115" s="122" t="s">
        <v>1319</v>
      </c>
      <c r="BZ115" s="122" t="s">
        <v>1319</v>
      </c>
      <c r="CL115" s="122" t="s">
        <v>162</v>
      </c>
    </row>
    <row r="116" spans="1:99" ht="15" customHeight="1" x14ac:dyDescent="0.45">
      <c r="A116" s="122">
        <v>115</v>
      </c>
      <c r="B116" s="122" t="s">
        <v>9793</v>
      </c>
      <c r="C116" s="122" t="s">
        <v>163</v>
      </c>
      <c r="F116" s="122" t="s">
        <v>14366</v>
      </c>
      <c r="G116" s="122" t="s">
        <v>3572</v>
      </c>
      <c r="H116" s="122">
        <v>4028</v>
      </c>
      <c r="I116" s="122" t="s">
        <v>164</v>
      </c>
      <c r="J116" s="122" t="str">
        <f t="shared" si="4"/>
        <v>Quercus aliena</v>
      </c>
      <c r="K116" s="122" t="s">
        <v>8413</v>
      </c>
      <c r="M116" s="122" t="s">
        <v>3226</v>
      </c>
      <c r="N116" s="122" t="s">
        <v>3180</v>
      </c>
      <c r="O116" s="121">
        <v>41100</v>
      </c>
      <c r="P116" s="122" t="s">
        <v>1153</v>
      </c>
      <c r="Q116" s="122" t="s">
        <v>14724</v>
      </c>
      <c r="S116" s="122" t="s">
        <v>14693</v>
      </c>
      <c r="T116" s="122" t="s">
        <v>1171</v>
      </c>
      <c r="U116" s="122" t="s">
        <v>3484</v>
      </c>
      <c r="V116" s="122" t="s">
        <v>1172</v>
      </c>
      <c r="W116" s="122" t="s">
        <v>1173</v>
      </c>
      <c r="X116" s="122" t="s">
        <v>1184</v>
      </c>
      <c r="Y116" s="122" t="s">
        <v>2020</v>
      </c>
      <c r="AA116" s="122" t="s">
        <v>1316</v>
      </c>
      <c r="AB116" s="122" t="s">
        <v>1316</v>
      </c>
      <c r="AC116" s="122" t="s">
        <v>1317</v>
      </c>
      <c r="AD116" s="122" t="s">
        <v>1317</v>
      </c>
      <c r="AE116" s="122" t="s">
        <v>1283</v>
      </c>
      <c r="AF116" s="122">
        <v>15</v>
      </c>
      <c r="AG116" s="122" t="s">
        <v>1232</v>
      </c>
      <c r="AH116" s="122" t="s">
        <v>1318</v>
      </c>
      <c r="AI116" s="122" t="s">
        <v>1318</v>
      </c>
      <c r="AJ116" s="122" t="s">
        <v>164</v>
      </c>
      <c r="AK116" s="122" t="s">
        <v>164</v>
      </c>
      <c r="AL116" s="122" t="s">
        <v>7412</v>
      </c>
      <c r="AM116" s="121">
        <v>41578</v>
      </c>
      <c r="AN116" s="122" t="s">
        <v>7413</v>
      </c>
      <c r="AO116" s="122" t="s">
        <v>1319</v>
      </c>
      <c r="AP116" s="122" t="s">
        <v>1330</v>
      </c>
      <c r="AQ116" s="122" t="s">
        <v>1378</v>
      </c>
      <c r="AR116" s="122" t="s">
        <v>7426</v>
      </c>
      <c r="AS116" s="122" t="s">
        <v>1318</v>
      </c>
      <c r="AW116" s="122" t="s">
        <v>1318</v>
      </c>
      <c r="AX116" s="122" t="s">
        <v>1318</v>
      </c>
      <c r="AY116" s="122" t="s">
        <v>1318</v>
      </c>
      <c r="AZ116" s="122" t="s">
        <v>1318</v>
      </c>
      <c r="BE116" s="122" t="s">
        <v>3411</v>
      </c>
      <c r="BF116" s="122" t="s">
        <v>1415</v>
      </c>
      <c r="BG116" s="122" t="s">
        <v>1415</v>
      </c>
      <c r="BH116" s="122" t="s">
        <v>1416</v>
      </c>
      <c r="BI116" s="122" t="s">
        <v>1417</v>
      </c>
      <c r="BJ116" s="122" t="s">
        <v>1418</v>
      </c>
      <c r="BK116" s="122">
        <v>174527</v>
      </c>
      <c r="BM116" s="122" t="s">
        <v>1467</v>
      </c>
      <c r="BR116" s="122" t="s">
        <v>4839</v>
      </c>
      <c r="BS116" s="122" t="s">
        <v>5785</v>
      </c>
      <c r="BT116" s="122" t="s">
        <v>4839</v>
      </c>
      <c r="BU116" s="122" t="s">
        <v>4839</v>
      </c>
      <c r="BV116" s="122">
        <v>4028</v>
      </c>
      <c r="BX116" s="122" t="s">
        <v>1319</v>
      </c>
      <c r="BZ116" s="122" t="s">
        <v>1319</v>
      </c>
      <c r="CB116" s="122">
        <v>35.270167000000001</v>
      </c>
      <c r="CC116" s="122">
        <v>112.460167</v>
      </c>
      <c r="CD116" s="122" t="s">
        <v>4665</v>
      </c>
      <c r="CE116" s="122" t="s">
        <v>4680</v>
      </c>
      <c r="CF116" s="122" t="s">
        <v>7477</v>
      </c>
      <c r="CG116" s="122" t="s">
        <v>7478</v>
      </c>
      <c r="CI116" s="122" t="s">
        <v>5014</v>
      </c>
      <c r="CJ116" s="122" t="s">
        <v>7182</v>
      </c>
      <c r="CK116" s="122" t="s">
        <v>5627</v>
      </c>
      <c r="CL116" s="122" t="s">
        <v>164</v>
      </c>
      <c r="CO116" s="122" t="s">
        <v>7488</v>
      </c>
      <c r="CP116" s="122">
        <v>0</v>
      </c>
      <c r="CQ116" s="122" t="s">
        <v>4839</v>
      </c>
      <c r="CR116" s="122" t="s">
        <v>7828</v>
      </c>
      <c r="CS116" s="122" t="s">
        <v>7829</v>
      </c>
      <c r="CT116" s="122" t="s">
        <v>8194</v>
      </c>
      <c r="CU116" s="122" t="s">
        <v>8194</v>
      </c>
    </row>
    <row r="117" spans="1:99" ht="15" customHeight="1" x14ac:dyDescent="0.45">
      <c r="A117" s="122">
        <v>116</v>
      </c>
      <c r="B117" s="122" t="s">
        <v>9794</v>
      </c>
      <c r="C117" s="122" t="s">
        <v>165</v>
      </c>
      <c r="F117" s="122" t="s">
        <v>1439</v>
      </c>
      <c r="G117" s="122" t="s">
        <v>3573</v>
      </c>
      <c r="H117" s="122">
        <v>7120</v>
      </c>
      <c r="I117" s="122" t="s">
        <v>731</v>
      </c>
      <c r="J117" s="122" t="str">
        <f t="shared" si="4"/>
        <v>Quercus marilandica</v>
      </c>
      <c r="K117" s="122" t="s">
        <v>979</v>
      </c>
      <c r="M117" s="122" t="s">
        <v>3226</v>
      </c>
      <c r="N117" s="122" t="s">
        <v>3175</v>
      </c>
      <c r="O117" s="121">
        <v>41100</v>
      </c>
      <c r="P117" s="122" t="s">
        <v>1153</v>
      </c>
      <c r="Q117" s="122" t="s">
        <v>14724</v>
      </c>
      <c r="S117" s="122" t="s">
        <v>14693</v>
      </c>
      <c r="T117" s="122" t="s">
        <v>1171</v>
      </c>
      <c r="U117" s="122" t="s">
        <v>3484</v>
      </c>
      <c r="V117" s="122" t="s">
        <v>1172</v>
      </c>
      <c r="W117" s="122" t="s">
        <v>1173</v>
      </c>
      <c r="X117" s="122" t="s">
        <v>1185</v>
      </c>
      <c r="Y117" s="122" t="s">
        <v>2020</v>
      </c>
      <c r="AA117" s="122" t="s">
        <v>1316</v>
      </c>
      <c r="AB117" s="122" t="s">
        <v>1316</v>
      </c>
      <c r="AC117" s="122" t="s">
        <v>1317</v>
      </c>
      <c r="AD117" s="122" t="s">
        <v>1316</v>
      </c>
      <c r="AE117" s="122" t="s">
        <v>1284</v>
      </c>
      <c r="AF117" s="122">
        <v>3</v>
      </c>
      <c r="AG117" s="122" t="s">
        <v>1233</v>
      </c>
      <c r="AH117" s="122" t="s">
        <v>1318</v>
      </c>
      <c r="AI117" s="122" t="s">
        <v>1318</v>
      </c>
      <c r="AJ117" s="122" t="s">
        <v>154</v>
      </c>
      <c r="AK117" s="122" t="s">
        <v>154</v>
      </c>
      <c r="AO117" s="122" t="s">
        <v>1319</v>
      </c>
      <c r="AP117" s="122" t="s">
        <v>1331</v>
      </c>
      <c r="AQ117" s="122" t="s">
        <v>1379</v>
      </c>
      <c r="AR117" s="122" t="s">
        <v>7426</v>
      </c>
      <c r="AS117" s="122" t="s">
        <v>1318</v>
      </c>
      <c r="AW117" s="122" t="s">
        <v>1318</v>
      </c>
      <c r="AX117" s="122" t="s">
        <v>1318</v>
      </c>
      <c r="AY117" s="122" t="s">
        <v>1318</v>
      </c>
      <c r="AZ117" s="122" t="s">
        <v>1318</v>
      </c>
      <c r="BE117" s="122" t="s">
        <v>3411</v>
      </c>
      <c r="BF117" s="122" t="s">
        <v>1415</v>
      </c>
      <c r="BG117" s="122" t="s">
        <v>1415</v>
      </c>
      <c r="BH117" s="122" t="s">
        <v>1431</v>
      </c>
      <c r="BI117" s="122" t="s">
        <v>1431</v>
      </c>
      <c r="BJ117" s="122" t="s">
        <v>1431</v>
      </c>
      <c r="BK117" s="122">
        <v>174541</v>
      </c>
      <c r="BM117" s="122" t="s">
        <v>1468</v>
      </c>
      <c r="BR117" s="122" t="s">
        <v>1439</v>
      </c>
      <c r="BS117" s="122" t="s">
        <v>5787</v>
      </c>
      <c r="BT117" s="122" t="s">
        <v>1439</v>
      </c>
      <c r="BU117" s="122" t="s">
        <v>1439</v>
      </c>
      <c r="BV117" s="122">
        <v>7120</v>
      </c>
      <c r="BX117" s="122" t="s">
        <v>1319</v>
      </c>
      <c r="BZ117" s="122" t="s">
        <v>1319</v>
      </c>
      <c r="CB117" s="122">
        <v>38.265388999999999</v>
      </c>
      <c r="CC117" s="122">
        <v>-91.111361000000002</v>
      </c>
      <c r="CD117" s="122" t="s">
        <v>4665</v>
      </c>
      <c r="CE117" s="122" t="s">
        <v>1171</v>
      </c>
      <c r="CF117" s="122" t="s">
        <v>4664</v>
      </c>
      <c r="CG117" s="122" t="s">
        <v>6799</v>
      </c>
      <c r="CI117" s="122" t="s">
        <v>5152</v>
      </c>
      <c r="CJ117" s="122" t="s">
        <v>7065</v>
      </c>
      <c r="CK117" s="122" t="s">
        <v>5677</v>
      </c>
      <c r="CL117" s="122" t="s">
        <v>154</v>
      </c>
      <c r="CO117" s="122" t="s">
        <v>7488</v>
      </c>
      <c r="CP117" s="122">
        <v>0</v>
      </c>
      <c r="CQ117" s="122" t="s">
        <v>1439</v>
      </c>
      <c r="CR117" s="122" t="s">
        <v>7596</v>
      </c>
      <c r="CS117" s="122" t="s">
        <v>7597</v>
      </c>
      <c r="CT117" s="122" t="s">
        <v>8194</v>
      </c>
      <c r="CU117" s="122" t="s">
        <v>8194</v>
      </c>
    </row>
    <row r="118" spans="1:99" ht="15" customHeight="1" x14ac:dyDescent="0.45">
      <c r="A118" s="122">
        <v>117</v>
      </c>
      <c r="B118" s="122" t="s">
        <v>9795</v>
      </c>
      <c r="C118" s="122" t="s">
        <v>166</v>
      </c>
      <c r="G118" s="122" t="s">
        <v>3574</v>
      </c>
      <c r="I118" s="122" t="s">
        <v>167</v>
      </c>
      <c r="J118" s="122" t="str">
        <f t="shared" si="4"/>
        <v>Quercus ilicifolia</v>
      </c>
      <c r="M118" s="122" t="s">
        <v>3226</v>
      </c>
      <c r="N118" s="122" t="s">
        <v>3181</v>
      </c>
      <c r="O118" s="122">
        <v>41093</v>
      </c>
      <c r="P118" s="122" t="s">
        <v>1154</v>
      </c>
      <c r="Q118" s="122" t="s">
        <v>14724</v>
      </c>
      <c r="S118" s="122" t="s">
        <v>14693</v>
      </c>
      <c r="T118" s="122" t="s">
        <v>1171</v>
      </c>
      <c r="U118" s="122" t="s">
        <v>3484</v>
      </c>
      <c r="V118" s="122" t="s">
        <v>1172</v>
      </c>
      <c r="W118" s="122" t="s">
        <v>1173</v>
      </c>
      <c r="X118" s="122" t="s">
        <v>1186</v>
      </c>
      <c r="Y118" s="122" t="s">
        <v>2020</v>
      </c>
      <c r="AA118" s="122" t="s">
        <v>1316</v>
      </c>
      <c r="AB118" s="122" t="s">
        <v>1316</v>
      </c>
      <c r="AC118" s="122" t="s">
        <v>1317</v>
      </c>
      <c r="AD118" s="122" t="s">
        <v>1317</v>
      </c>
      <c r="AF118" s="122">
        <v>8</v>
      </c>
      <c r="AG118" s="122" t="s">
        <v>1234</v>
      </c>
      <c r="AH118" s="122" t="s">
        <v>1318</v>
      </c>
      <c r="AI118" s="122" t="s">
        <v>1318</v>
      </c>
      <c r="AJ118" s="122" t="s">
        <v>167</v>
      </c>
      <c r="AK118" s="122" t="s">
        <v>167</v>
      </c>
      <c r="AO118" s="122" t="s">
        <v>1319</v>
      </c>
      <c r="AP118" s="122" t="s">
        <v>1332</v>
      </c>
      <c r="AQ118" s="122" t="s">
        <v>1380</v>
      </c>
      <c r="AS118" s="122" t="s">
        <v>1318</v>
      </c>
      <c r="AW118" s="122" t="s">
        <v>1318</v>
      </c>
      <c r="AX118" s="122" t="s">
        <v>1318</v>
      </c>
      <c r="AY118" s="122" t="s">
        <v>1318</v>
      </c>
      <c r="AZ118" s="122" t="s">
        <v>1318</v>
      </c>
      <c r="BB118" s="122" t="s">
        <v>1317</v>
      </c>
      <c r="BE118" s="122" t="s">
        <v>3411</v>
      </c>
      <c r="BF118" s="122" t="s">
        <v>1415</v>
      </c>
      <c r="BG118" s="122" t="s">
        <v>1415</v>
      </c>
      <c r="BH118" s="122" t="s">
        <v>1416</v>
      </c>
      <c r="BI118" s="122" t="s">
        <v>1417</v>
      </c>
      <c r="BJ118" s="122" t="s">
        <v>1418</v>
      </c>
      <c r="BK118" s="122">
        <v>174525</v>
      </c>
      <c r="BM118" s="122" t="s">
        <v>1469</v>
      </c>
      <c r="BX118" s="122" t="s">
        <v>1319</v>
      </c>
      <c r="BZ118" s="122" t="s">
        <v>1319</v>
      </c>
      <c r="CK118" s="122" t="s">
        <v>5614</v>
      </c>
      <c r="CL118" s="122" t="s">
        <v>167</v>
      </c>
    </row>
    <row r="119" spans="1:99" ht="15" customHeight="1" x14ac:dyDescent="0.45">
      <c r="A119" s="122">
        <v>118</v>
      </c>
      <c r="B119" s="122" t="s">
        <v>9796</v>
      </c>
      <c r="C119" s="122" t="s">
        <v>168</v>
      </c>
      <c r="F119" s="122" t="s">
        <v>1440</v>
      </c>
      <c r="G119" s="122" t="s">
        <v>3575</v>
      </c>
      <c r="H119" s="122">
        <v>7702</v>
      </c>
      <c r="I119" s="122" t="s">
        <v>169</v>
      </c>
      <c r="J119" s="122" t="str">
        <f t="shared" si="4"/>
        <v>Quercus velutina</v>
      </c>
      <c r="K119" s="122" t="s">
        <v>994</v>
      </c>
      <c r="M119" s="122" t="s">
        <v>3226</v>
      </c>
      <c r="N119" s="122" t="s">
        <v>3182</v>
      </c>
      <c r="O119" s="121">
        <v>41100</v>
      </c>
      <c r="P119" s="122" t="s">
        <v>1153</v>
      </c>
      <c r="Q119" s="122" t="s">
        <v>14724</v>
      </c>
      <c r="S119" s="122" t="s">
        <v>14693</v>
      </c>
      <c r="T119" s="122" t="s">
        <v>1171</v>
      </c>
      <c r="U119" s="122" t="s">
        <v>3484</v>
      </c>
      <c r="V119" s="122" t="s">
        <v>1172</v>
      </c>
      <c r="W119" s="122" t="s">
        <v>1173</v>
      </c>
      <c r="X119" s="122" t="s">
        <v>1187</v>
      </c>
      <c r="Y119" s="122" t="s">
        <v>2020</v>
      </c>
      <c r="AA119" s="122" t="s">
        <v>1316</v>
      </c>
      <c r="AB119" s="122" t="s">
        <v>1316</v>
      </c>
      <c r="AC119" s="122" t="s">
        <v>1317</v>
      </c>
      <c r="AD119" s="122" t="s">
        <v>1317</v>
      </c>
      <c r="AE119" s="122" t="s">
        <v>1285</v>
      </c>
      <c r="AF119" s="122">
        <v>35</v>
      </c>
      <c r="AG119" s="122" t="s">
        <v>1235</v>
      </c>
      <c r="AH119" s="122" t="s">
        <v>1318</v>
      </c>
      <c r="AI119" s="122" t="s">
        <v>1318</v>
      </c>
      <c r="AJ119" s="122" t="s">
        <v>169</v>
      </c>
      <c r="AK119" s="122" t="s">
        <v>169</v>
      </c>
      <c r="AO119" s="122" t="s">
        <v>1319</v>
      </c>
      <c r="AP119" s="122" t="s">
        <v>1333</v>
      </c>
      <c r="AQ119" s="122" t="s">
        <v>1381</v>
      </c>
      <c r="AR119" s="122" t="s">
        <v>7426</v>
      </c>
      <c r="AS119" s="122" t="s">
        <v>1318</v>
      </c>
      <c r="AW119" s="122" t="s">
        <v>1318</v>
      </c>
      <c r="AX119" s="122" t="s">
        <v>1318</v>
      </c>
      <c r="AY119" s="122" t="s">
        <v>1318</v>
      </c>
      <c r="AZ119" s="122" t="s">
        <v>1318</v>
      </c>
      <c r="BB119" s="122" t="s">
        <v>1317</v>
      </c>
      <c r="BE119" s="122" t="s">
        <v>3411</v>
      </c>
      <c r="BF119" s="122" t="s">
        <v>1415</v>
      </c>
      <c r="BG119" s="122" t="s">
        <v>1415</v>
      </c>
      <c r="BH119" s="122" t="s">
        <v>1416</v>
      </c>
      <c r="BI119" s="122" t="s">
        <v>1417</v>
      </c>
      <c r="BJ119" s="122" t="s">
        <v>1418</v>
      </c>
      <c r="BK119" s="122">
        <v>174524</v>
      </c>
      <c r="BM119" s="122" t="s">
        <v>1470</v>
      </c>
      <c r="BR119" s="122" t="s">
        <v>1440</v>
      </c>
      <c r="BS119" s="122" t="s">
        <v>5787</v>
      </c>
      <c r="BT119" s="122" t="s">
        <v>1440</v>
      </c>
      <c r="BU119" s="122" t="s">
        <v>1440</v>
      </c>
      <c r="BV119" s="122">
        <v>7702</v>
      </c>
      <c r="BX119" s="122" t="s">
        <v>1319</v>
      </c>
      <c r="BZ119" s="122" t="s">
        <v>1319</v>
      </c>
      <c r="CB119" s="122">
        <v>41.469048999999998</v>
      </c>
      <c r="CC119" s="122">
        <v>-88.081891999999996</v>
      </c>
      <c r="CD119" s="122" t="s">
        <v>4699</v>
      </c>
      <c r="CE119" s="122" t="s">
        <v>1171</v>
      </c>
      <c r="CF119" s="122" t="s">
        <v>3484</v>
      </c>
      <c r="CG119" s="122" t="s">
        <v>4681</v>
      </c>
      <c r="CI119" s="122" t="s">
        <v>5251</v>
      </c>
      <c r="CJ119" s="122" t="s">
        <v>7033</v>
      </c>
      <c r="CK119" s="122" t="s">
        <v>5678</v>
      </c>
      <c r="CL119" s="122" t="s">
        <v>169</v>
      </c>
      <c r="CO119" s="122" t="s">
        <v>7488</v>
      </c>
      <c r="CP119" s="122">
        <v>0</v>
      </c>
      <c r="CQ119" s="122" t="s">
        <v>1440</v>
      </c>
      <c r="CR119" s="122" t="s">
        <v>7669</v>
      </c>
      <c r="CS119" s="122" t="s">
        <v>7673</v>
      </c>
      <c r="CT119" s="122" t="s">
        <v>8194</v>
      </c>
      <c r="CU119" s="122" t="s">
        <v>8194</v>
      </c>
    </row>
    <row r="120" spans="1:99" ht="15" customHeight="1" x14ac:dyDescent="0.45">
      <c r="A120" s="122">
        <v>119</v>
      </c>
      <c r="B120" s="122" t="s">
        <v>9797</v>
      </c>
      <c r="C120" s="122" t="s">
        <v>170</v>
      </c>
      <c r="G120" s="122" t="s">
        <v>3576</v>
      </c>
      <c r="I120" s="122" t="s">
        <v>461</v>
      </c>
      <c r="J120" s="122" t="str">
        <f t="shared" si="4"/>
        <v>Quercus lobata</v>
      </c>
      <c r="M120" s="122" t="s">
        <v>3226</v>
      </c>
      <c r="N120" s="122" t="s">
        <v>3183</v>
      </c>
      <c r="O120" s="122">
        <v>41101</v>
      </c>
      <c r="P120" s="122" t="s">
        <v>1153</v>
      </c>
      <c r="Q120" s="122" t="s">
        <v>14724</v>
      </c>
      <c r="S120" s="122" t="s">
        <v>14693</v>
      </c>
      <c r="T120" s="122" t="s">
        <v>1171</v>
      </c>
      <c r="U120" s="122" t="s">
        <v>3484</v>
      </c>
      <c r="V120" s="122" t="s">
        <v>1172</v>
      </c>
      <c r="W120" s="122" t="s">
        <v>1173</v>
      </c>
      <c r="X120" s="122" t="s">
        <v>1188</v>
      </c>
      <c r="Y120" s="122" t="s">
        <v>2020</v>
      </c>
      <c r="AA120" s="122" t="s">
        <v>1316</v>
      </c>
      <c r="AB120" s="122" t="s">
        <v>1316</v>
      </c>
      <c r="AC120" s="122" t="s">
        <v>1317</v>
      </c>
      <c r="AD120" s="122" t="s">
        <v>1316</v>
      </c>
      <c r="AE120" s="122" t="s">
        <v>1286</v>
      </c>
      <c r="AF120" s="122">
        <v>5.6</v>
      </c>
      <c r="AG120" s="122" t="s">
        <v>1236</v>
      </c>
      <c r="AH120" s="122" t="s">
        <v>1318</v>
      </c>
      <c r="AI120" s="122" t="s">
        <v>1318</v>
      </c>
      <c r="AJ120" s="122" t="s">
        <v>171</v>
      </c>
      <c r="AK120" s="122" t="s">
        <v>171</v>
      </c>
      <c r="AO120" s="122" t="s">
        <v>1319</v>
      </c>
      <c r="AP120" s="122" t="s">
        <v>1334</v>
      </c>
      <c r="AQ120" s="122" t="s">
        <v>1382</v>
      </c>
      <c r="AS120" s="122" t="s">
        <v>1318</v>
      </c>
      <c r="AW120" s="122" t="s">
        <v>1318</v>
      </c>
      <c r="AX120" s="122" t="s">
        <v>1318</v>
      </c>
      <c r="AY120" s="122" t="s">
        <v>1318</v>
      </c>
      <c r="AZ120" s="122" t="s">
        <v>1318</v>
      </c>
      <c r="BB120" s="122" t="s">
        <v>1317</v>
      </c>
      <c r="BE120" s="122" t="s">
        <v>3411</v>
      </c>
      <c r="BF120" s="122" t="s">
        <v>1415</v>
      </c>
      <c r="BG120" s="122" t="s">
        <v>1415</v>
      </c>
      <c r="BH120" s="122" t="s">
        <v>1416</v>
      </c>
      <c r="BI120" s="122" t="s">
        <v>1417</v>
      </c>
      <c r="BJ120" s="122" t="s">
        <v>1431</v>
      </c>
      <c r="BK120" s="122">
        <v>174530</v>
      </c>
      <c r="BM120" s="122" t="s">
        <v>1471</v>
      </c>
      <c r="BX120" s="122" t="s">
        <v>1319</v>
      </c>
      <c r="BZ120" s="122" t="s">
        <v>1319</v>
      </c>
      <c r="CK120" s="122" t="s">
        <v>5781</v>
      </c>
      <c r="CL120" s="122" t="s">
        <v>461</v>
      </c>
    </row>
    <row r="121" spans="1:99" ht="15" customHeight="1" x14ac:dyDescent="0.45">
      <c r="A121" s="122">
        <v>120</v>
      </c>
      <c r="B121" s="122" t="s">
        <v>9798</v>
      </c>
      <c r="C121" s="122" t="s">
        <v>172</v>
      </c>
      <c r="F121" s="122" t="s">
        <v>14322</v>
      </c>
      <c r="G121" s="122" t="s">
        <v>3577</v>
      </c>
      <c r="H121" s="122">
        <v>5907</v>
      </c>
      <c r="I121" s="122" t="s">
        <v>173</v>
      </c>
      <c r="J121" s="122" t="str">
        <f t="shared" si="4"/>
        <v>Quercus lyrata</v>
      </c>
      <c r="K121" s="122" t="s">
        <v>1011</v>
      </c>
      <c r="M121" s="122" t="s">
        <v>3226</v>
      </c>
      <c r="N121" s="122" t="s">
        <v>3184</v>
      </c>
      <c r="O121" s="121">
        <v>41102</v>
      </c>
      <c r="P121" s="122" t="s">
        <v>1155</v>
      </c>
      <c r="Q121" s="122" t="s">
        <v>14724</v>
      </c>
      <c r="S121" s="122" t="s">
        <v>14693</v>
      </c>
      <c r="T121" s="122" t="s">
        <v>1171</v>
      </c>
      <c r="U121" s="122" t="s">
        <v>3484</v>
      </c>
      <c r="V121" s="122" t="s">
        <v>1172</v>
      </c>
      <c r="W121" s="122" t="s">
        <v>1173</v>
      </c>
      <c r="X121" s="122" t="s">
        <v>1189</v>
      </c>
      <c r="Y121" s="122" t="s">
        <v>2020</v>
      </c>
      <c r="AA121" s="122" t="s">
        <v>1316</v>
      </c>
      <c r="AB121" s="122" t="s">
        <v>1316</v>
      </c>
      <c r="AC121" s="122" t="s">
        <v>1317</v>
      </c>
      <c r="AD121" s="122" t="s">
        <v>1316</v>
      </c>
      <c r="AF121" s="122">
        <v>11</v>
      </c>
      <c r="AG121" s="122" t="s">
        <v>1237</v>
      </c>
      <c r="AH121" s="122" t="s">
        <v>1318</v>
      </c>
      <c r="AI121" s="122" t="s">
        <v>1318</v>
      </c>
      <c r="AJ121" s="122" t="s">
        <v>173</v>
      </c>
      <c r="AK121" s="122" t="s">
        <v>173</v>
      </c>
      <c r="AO121" s="122" t="s">
        <v>1319</v>
      </c>
      <c r="AP121" s="122" t="s">
        <v>1335</v>
      </c>
      <c r="AQ121" s="122" t="s">
        <v>1383</v>
      </c>
      <c r="AR121" s="122" t="s">
        <v>7426</v>
      </c>
      <c r="AS121" s="122" t="s">
        <v>1318</v>
      </c>
      <c r="AW121" s="122" t="s">
        <v>1318</v>
      </c>
      <c r="AX121" s="122" t="s">
        <v>1318</v>
      </c>
      <c r="AY121" s="122" t="s">
        <v>1318</v>
      </c>
      <c r="AZ121" s="122" t="s">
        <v>1318</v>
      </c>
      <c r="BB121" s="122" t="s">
        <v>1317</v>
      </c>
      <c r="BE121" s="122" t="s">
        <v>3411</v>
      </c>
      <c r="BF121" s="122" t="s">
        <v>1415</v>
      </c>
      <c r="BG121" s="122" t="s">
        <v>1415</v>
      </c>
      <c r="BH121" s="122" t="s">
        <v>1416</v>
      </c>
      <c r="BI121" s="122" t="s">
        <v>1417</v>
      </c>
      <c r="BJ121" s="122" t="s">
        <v>1418</v>
      </c>
      <c r="BK121" s="122">
        <v>174529</v>
      </c>
      <c r="BM121" s="122" t="s">
        <v>1472</v>
      </c>
      <c r="BR121" s="122" t="s">
        <v>4926</v>
      </c>
      <c r="BS121" s="122" t="s">
        <v>5784</v>
      </c>
      <c r="BT121" s="122" t="s">
        <v>4926</v>
      </c>
      <c r="BU121" s="122" t="s">
        <v>4926</v>
      </c>
      <c r="BV121" s="122">
        <v>5907</v>
      </c>
      <c r="BX121" s="122" t="s">
        <v>1319</v>
      </c>
      <c r="BZ121" s="122" t="s">
        <v>1319</v>
      </c>
      <c r="CB121" s="122">
        <v>30.711960999999999</v>
      </c>
      <c r="CC121" s="122">
        <v>-84.852290999999994</v>
      </c>
      <c r="CD121" s="122" t="s">
        <v>7397</v>
      </c>
      <c r="CE121" s="122" t="s">
        <v>1171</v>
      </c>
      <c r="CF121" s="122" t="s">
        <v>6802</v>
      </c>
      <c r="CG121" s="122" t="s">
        <v>6801</v>
      </c>
      <c r="CJ121" s="122" t="s">
        <v>7172</v>
      </c>
      <c r="CK121" s="122" t="s">
        <v>5626</v>
      </c>
      <c r="CL121" s="122" t="s">
        <v>173</v>
      </c>
      <c r="CM121" s="122" t="s">
        <v>5712</v>
      </c>
      <c r="CO121" s="122" t="s">
        <v>7488</v>
      </c>
      <c r="CP121" s="122" t="s">
        <v>8086</v>
      </c>
      <c r="CQ121" s="122" t="s">
        <v>4926</v>
      </c>
      <c r="CR121" s="122" t="s">
        <v>8087</v>
      </c>
      <c r="CS121" s="122" t="s">
        <v>8158</v>
      </c>
      <c r="CT121" s="122" t="s">
        <v>8193</v>
      </c>
      <c r="CU121" s="122" t="s">
        <v>8192</v>
      </c>
    </row>
    <row r="122" spans="1:99" ht="15" customHeight="1" x14ac:dyDescent="0.45">
      <c r="A122" s="122">
        <v>121</v>
      </c>
      <c r="B122" s="122" t="s">
        <v>9799</v>
      </c>
      <c r="C122" s="122" t="s">
        <v>174</v>
      </c>
      <c r="F122" s="122" t="s">
        <v>14363</v>
      </c>
      <c r="G122" s="122" t="s">
        <v>3578</v>
      </c>
      <c r="H122" s="122">
        <v>3572</v>
      </c>
      <c r="I122" s="122" t="s">
        <v>145</v>
      </c>
      <c r="J122" s="122" t="str">
        <f t="shared" si="4"/>
        <v>Quercus michauxii</v>
      </c>
      <c r="K122" s="122" t="s">
        <v>999</v>
      </c>
      <c r="M122" s="122" t="s">
        <v>3226</v>
      </c>
      <c r="N122" s="122" t="s">
        <v>3171</v>
      </c>
      <c r="O122" s="121">
        <v>41102</v>
      </c>
      <c r="P122" s="122" t="s">
        <v>1155</v>
      </c>
      <c r="Q122" s="122" t="s">
        <v>14724</v>
      </c>
      <c r="S122" s="122" t="s">
        <v>14693</v>
      </c>
      <c r="T122" s="122" t="s">
        <v>1171</v>
      </c>
      <c r="U122" s="122" t="s">
        <v>3484</v>
      </c>
      <c r="V122" s="122" t="s">
        <v>1172</v>
      </c>
      <c r="W122" s="122" t="s">
        <v>1173</v>
      </c>
      <c r="X122" s="122" t="s">
        <v>1190</v>
      </c>
      <c r="Y122" s="122" t="s">
        <v>2020</v>
      </c>
      <c r="AA122" s="122" t="s">
        <v>1316</v>
      </c>
      <c r="AB122" s="122" t="s">
        <v>1316</v>
      </c>
      <c r="AC122" s="122" t="s">
        <v>1317</v>
      </c>
      <c r="AD122" s="122" t="s">
        <v>1317</v>
      </c>
      <c r="AF122" s="122">
        <v>40</v>
      </c>
      <c r="AG122" s="122" t="s">
        <v>1238</v>
      </c>
      <c r="AH122" s="122" t="s">
        <v>1318</v>
      </c>
      <c r="AI122" s="122" t="s">
        <v>1318</v>
      </c>
      <c r="AJ122" s="122" t="s">
        <v>145</v>
      </c>
      <c r="AK122" s="122" t="s">
        <v>145</v>
      </c>
      <c r="AO122" s="122" t="s">
        <v>1319</v>
      </c>
      <c r="AP122" s="122" t="s">
        <v>1336</v>
      </c>
      <c r="AQ122" s="122" t="s">
        <v>1384</v>
      </c>
      <c r="AR122" s="122" t="s">
        <v>7426</v>
      </c>
      <c r="AS122" s="122" t="s">
        <v>1318</v>
      </c>
      <c r="AW122" s="122" t="s">
        <v>1318</v>
      </c>
      <c r="AX122" s="122" t="s">
        <v>1318</v>
      </c>
      <c r="AY122" s="122" t="s">
        <v>1318</v>
      </c>
      <c r="AZ122" s="122" t="s">
        <v>1318</v>
      </c>
      <c r="BB122" s="122" t="s">
        <v>1317</v>
      </c>
      <c r="BE122" s="122" t="s">
        <v>3411</v>
      </c>
      <c r="BF122" s="122" t="s">
        <v>1415</v>
      </c>
      <c r="BG122" s="122" t="s">
        <v>1415</v>
      </c>
      <c r="BH122" s="122" t="s">
        <v>1416</v>
      </c>
      <c r="BI122" s="122" t="s">
        <v>1417</v>
      </c>
      <c r="BJ122" s="122" t="s">
        <v>1418</v>
      </c>
      <c r="BK122" s="122">
        <v>174537</v>
      </c>
      <c r="BL122" s="122" t="s">
        <v>4517</v>
      </c>
      <c r="BM122" s="122" t="s">
        <v>1473</v>
      </c>
      <c r="BO122" s="122">
        <v>41561</v>
      </c>
      <c r="BP122" s="122" t="s">
        <v>4463</v>
      </c>
      <c r="BQ122" s="122" t="s">
        <v>4471</v>
      </c>
      <c r="BR122" s="122" t="s">
        <v>4845</v>
      </c>
      <c r="BS122" s="122" t="s">
        <v>5785</v>
      </c>
      <c r="BT122" s="122" t="s">
        <v>4845</v>
      </c>
      <c r="BU122" s="122" t="s">
        <v>4845</v>
      </c>
      <c r="BV122" s="122">
        <v>3572</v>
      </c>
      <c r="BX122" s="122" t="s">
        <v>1319</v>
      </c>
      <c r="BZ122" s="122" t="s">
        <v>1319</v>
      </c>
      <c r="CB122" s="122">
        <v>38.905692999999999</v>
      </c>
      <c r="CC122" s="122">
        <v>-86.035881000000003</v>
      </c>
      <c r="CD122" s="122" t="s">
        <v>7203</v>
      </c>
      <c r="CE122" s="122" t="s">
        <v>1171</v>
      </c>
      <c r="CF122" s="122" t="s">
        <v>6795</v>
      </c>
      <c r="CG122" s="122" t="s">
        <v>6803</v>
      </c>
      <c r="CI122" s="122" t="s">
        <v>5157</v>
      </c>
      <c r="CJ122" s="122" t="s">
        <v>7202</v>
      </c>
      <c r="CK122" s="122" t="s">
        <v>5655</v>
      </c>
      <c r="CL122" s="122" t="s">
        <v>145</v>
      </c>
      <c r="CM122" s="122" t="s">
        <v>5725</v>
      </c>
      <c r="CO122" s="122" t="s">
        <v>7488</v>
      </c>
      <c r="CP122" s="122" t="s">
        <v>8100</v>
      </c>
      <c r="CQ122" s="122" t="s">
        <v>4845</v>
      </c>
      <c r="CR122" s="122" t="s">
        <v>8101</v>
      </c>
      <c r="CS122" s="122" t="s">
        <v>8165</v>
      </c>
      <c r="CT122" s="122" t="s">
        <v>8193</v>
      </c>
      <c r="CU122" s="122" t="s">
        <v>8192</v>
      </c>
    </row>
    <row r="123" spans="1:99" ht="15" customHeight="1" x14ac:dyDescent="0.45">
      <c r="A123" s="122">
        <v>122</v>
      </c>
      <c r="B123" s="122" t="s">
        <v>9800</v>
      </c>
      <c r="C123" s="122" t="s">
        <v>175</v>
      </c>
      <c r="F123" s="122" t="s">
        <v>14362</v>
      </c>
      <c r="G123" s="122" t="s">
        <v>3579</v>
      </c>
      <c r="H123" s="122">
        <v>3443</v>
      </c>
      <c r="I123" s="122" t="s">
        <v>156</v>
      </c>
      <c r="J123" s="122" t="str">
        <f t="shared" si="4"/>
        <v>Quercus montana</v>
      </c>
      <c r="K123" s="122" t="s">
        <v>1002</v>
      </c>
      <c r="M123" s="122" t="s">
        <v>3226</v>
      </c>
      <c r="N123" s="122" t="s">
        <v>3176</v>
      </c>
      <c r="O123" s="121">
        <v>41102</v>
      </c>
      <c r="P123" s="122" t="s">
        <v>1156</v>
      </c>
      <c r="Q123" s="122" t="s">
        <v>14724</v>
      </c>
      <c r="S123" s="122" t="s">
        <v>14693</v>
      </c>
      <c r="T123" s="122" t="s">
        <v>1171</v>
      </c>
      <c r="U123" s="122" t="s">
        <v>3484</v>
      </c>
      <c r="V123" s="122" t="s">
        <v>1172</v>
      </c>
      <c r="W123" s="122" t="s">
        <v>1173</v>
      </c>
      <c r="X123" s="122" t="s">
        <v>1191</v>
      </c>
      <c r="Y123" s="122" t="s">
        <v>2020</v>
      </c>
      <c r="AA123" s="122" t="s">
        <v>1316</v>
      </c>
      <c r="AB123" s="122" t="s">
        <v>1316</v>
      </c>
      <c r="AC123" s="122" t="s">
        <v>1317</v>
      </c>
      <c r="AD123" s="122" t="s">
        <v>1316</v>
      </c>
      <c r="AF123" s="122" t="s">
        <v>1287</v>
      </c>
      <c r="AG123" s="122" t="s">
        <v>1239</v>
      </c>
      <c r="AH123" s="122" t="s">
        <v>1318</v>
      </c>
      <c r="AI123" s="122" t="s">
        <v>1318</v>
      </c>
      <c r="AJ123" s="122" t="s">
        <v>156</v>
      </c>
      <c r="AK123" s="122" t="s">
        <v>156</v>
      </c>
      <c r="AO123" s="122" t="s">
        <v>1319</v>
      </c>
      <c r="AP123" s="122" t="s">
        <v>1337</v>
      </c>
      <c r="AQ123" s="122" t="s">
        <v>1385</v>
      </c>
      <c r="AR123" s="122" t="s">
        <v>7426</v>
      </c>
      <c r="AS123" s="122" t="s">
        <v>1318</v>
      </c>
      <c r="AW123" s="122" t="s">
        <v>1318</v>
      </c>
      <c r="AX123" s="122" t="s">
        <v>1318</v>
      </c>
      <c r="AY123" s="122" t="s">
        <v>1318</v>
      </c>
      <c r="AZ123" s="122" t="s">
        <v>1318</v>
      </c>
      <c r="BB123" s="122" t="s">
        <v>1317</v>
      </c>
      <c r="BE123" s="122" t="s">
        <v>3411</v>
      </c>
      <c r="BF123" s="122" t="s">
        <v>1415</v>
      </c>
      <c r="BG123" s="122" t="s">
        <v>1415</v>
      </c>
      <c r="BH123" s="122" t="s">
        <v>1416</v>
      </c>
      <c r="BI123" s="122" t="s">
        <v>1417</v>
      </c>
      <c r="BJ123" s="122" t="s">
        <v>1418</v>
      </c>
      <c r="BK123" s="122">
        <v>174514</v>
      </c>
      <c r="BM123" s="122" t="s">
        <v>1474</v>
      </c>
      <c r="BR123" s="122" t="s">
        <v>4848</v>
      </c>
      <c r="BS123" s="122" t="s">
        <v>5785</v>
      </c>
      <c r="BT123" s="122" t="s">
        <v>4848</v>
      </c>
      <c r="BU123" s="122" t="s">
        <v>4848</v>
      </c>
      <c r="BV123" s="122">
        <v>3443</v>
      </c>
      <c r="BX123" s="122" t="s">
        <v>1319</v>
      </c>
      <c r="BZ123" s="122" t="s">
        <v>1319</v>
      </c>
      <c r="CB123" s="122">
        <v>37.525750000000002</v>
      </c>
      <c r="CC123" s="122">
        <v>-80.249722000000006</v>
      </c>
      <c r="CD123" s="122" t="s">
        <v>4665</v>
      </c>
      <c r="CE123" s="122" t="s">
        <v>1171</v>
      </c>
      <c r="CF123" s="122" t="s">
        <v>6800</v>
      </c>
      <c r="CG123" s="122" t="s">
        <v>6804</v>
      </c>
      <c r="CI123" s="122" t="s">
        <v>5164</v>
      </c>
      <c r="CJ123" s="122" t="s">
        <v>7210</v>
      </c>
      <c r="CK123" s="122" t="s">
        <v>5628</v>
      </c>
      <c r="CL123" s="122" t="s">
        <v>156</v>
      </c>
      <c r="CM123" s="122" t="s">
        <v>5729</v>
      </c>
      <c r="CO123" s="122" t="s">
        <v>7488</v>
      </c>
      <c r="CP123" s="122" t="s">
        <v>8113</v>
      </c>
      <c r="CQ123" s="122" t="s">
        <v>4848</v>
      </c>
      <c r="CR123" s="122" t="s">
        <v>8112</v>
      </c>
      <c r="CS123" s="122" t="s">
        <v>8172</v>
      </c>
      <c r="CT123" s="122" t="s">
        <v>8193</v>
      </c>
      <c r="CU123" s="122" t="s">
        <v>8192</v>
      </c>
    </row>
    <row r="124" spans="1:99" ht="15" customHeight="1" x14ac:dyDescent="0.45">
      <c r="A124" s="122">
        <v>123</v>
      </c>
      <c r="B124" s="122" t="s">
        <v>9801</v>
      </c>
      <c r="C124" s="122" t="s">
        <v>176</v>
      </c>
      <c r="F124" s="122" t="s">
        <v>14298</v>
      </c>
      <c r="G124" s="122" t="s">
        <v>3580</v>
      </c>
      <c r="H124" s="122">
        <v>4244</v>
      </c>
      <c r="I124" s="122" t="s">
        <v>177</v>
      </c>
      <c r="J124" s="122" t="str">
        <f t="shared" si="4"/>
        <v>Quercus coccinea</v>
      </c>
      <c r="K124" s="122" t="s">
        <v>988</v>
      </c>
      <c r="M124" s="122" t="s">
        <v>3226</v>
      </c>
      <c r="N124" s="122" t="s">
        <v>3185</v>
      </c>
      <c r="O124" s="121">
        <v>41102</v>
      </c>
      <c r="P124" s="122" t="s">
        <v>1157</v>
      </c>
      <c r="Q124" s="122" t="s">
        <v>14724</v>
      </c>
      <c r="S124" s="122" t="s">
        <v>14693</v>
      </c>
      <c r="T124" s="122" t="s">
        <v>1171</v>
      </c>
      <c r="U124" s="122" t="s">
        <v>3484</v>
      </c>
      <c r="V124" s="122" t="s">
        <v>1172</v>
      </c>
      <c r="W124" s="122" t="s">
        <v>1173</v>
      </c>
      <c r="X124" s="122" t="s">
        <v>1192</v>
      </c>
      <c r="Y124" s="122" t="s">
        <v>2020</v>
      </c>
      <c r="AA124" s="122" t="s">
        <v>1316</v>
      </c>
      <c r="AB124" s="122" t="s">
        <v>1316</v>
      </c>
      <c r="AC124" s="122" t="s">
        <v>1317</v>
      </c>
      <c r="AD124" s="122" t="s">
        <v>1317</v>
      </c>
      <c r="AF124" s="122">
        <v>3</v>
      </c>
      <c r="AG124" s="122" t="s">
        <v>1240</v>
      </c>
      <c r="AH124" s="122" t="s">
        <v>1318</v>
      </c>
      <c r="AI124" s="122" t="s">
        <v>1318</v>
      </c>
      <c r="AJ124" s="122" t="s">
        <v>177</v>
      </c>
      <c r="AK124" s="122" t="s">
        <v>177</v>
      </c>
      <c r="AO124" s="122" t="s">
        <v>1319</v>
      </c>
      <c r="AP124" s="122" t="s">
        <v>1338</v>
      </c>
      <c r="AQ124" s="122" t="s">
        <v>1386</v>
      </c>
      <c r="AR124" s="122" t="s">
        <v>7426</v>
      </c>
      <c r="AS124" s="122" t="s">
        <v>1318</v>
      </c>
      <c r="AW124" s="122" t="s">
        <v>1318</v>
      </c>
      <c r="AX124" s="122" t="s">
        <v>1318</v>
      </c>
      <c r="AY124" s="122" t="s">
        <v>1318</v>
      </c>
      <c r="AZ124" s="122" t="s">
        <v>1318</v>
      </c>
      <c r="BB124" s="122" t="s">
        <v>1317</v>
      </c>
      <c r="BE124" s="122" t="s">
        <v>3411</v>
      </c>
      <c r="BF124" s="122" t="s">
        <v>1415</v>
      </c>
      <c r="BG124" s="122" t="s">
        <v>1415</v>
      </c>
      <c r="BH124" s="122" t="s">
        <v>1416</v>
      </c>
      <c r="BI124" s="122" t="s">
        <v>1417</v>
      </c>
      <c r="BJ124" s="122" t="s">
        <v>1418</v>
      </c>
      <c r="BK124" s="122">
        <v>174546</v>
      </c>
      <c r="BM124" s="122" t="s">
        <v>1475</v>
      </c>
      <c r="BR124" s="122" t="s">
        <v>4814</v>
      </c>
      <c r="BS124" s="122" t="s">
        <v>5785</v>
      </c>
      <c r="BT124" s="122" t="s">
        <v>4814</v>
      </c>
      <c r="BU124" s="122" t="s">
        <v>4814</v>
      </c>
      <c r="BV124" s="122">
        <v>4244</v>
      </c>
      <c r="BX124" s="122" t="s">
        <v>1319</v>
      </c>
      <c r="BZ124" s="122" t="s">
        <v>1319</v>
      </c>
      <c r="CB124" s="122">
        <v>37.827556000000001</v>
      </c>
      <c r="CC124" s="122">
        <v>-90.258416999999994</v>
      </c>
      <c r="CD124" s="122" t="s">
        <v>4665</v>
      </c>
      <c r="CE124" s="122" t="s">
        <v>1171</v>
      </c>
      <c r="CF124" s="122" t="s">
        <v>4664</v>
      </c>
      <c r="CG124" s="122" t="s">
        <v>6805</v>
      </c>
      <c r="CI124" s="122" t="s">
        <v>5041</v>
      </c>
      <c r="CJ124" s="122" t="s">
        <v>7028</v>
      </c>
      <c r="CK124" s="122" t="s">
        <v>5661</v>
      </c>
      <c r="CL124" s="122" t="s">
        <v>177</v>
      </c>
      <c r="CO124" s="122" t="s">
        <v>7488</v>
      </c>
      <c r="CP124" s="122">
        <v>0</v>
      </c>
      <c r="CQ124" s="122" t="s">
        <v>4814</v>
      </c>
      <c r="CR124" s="122" t="s">
        <v>7771</v>
      </c>
      <c r="CS124" s="122" t="s">
        <v>7772</v>
      </c>
      <c r="CT124" s="122" t="s">
        <v>8194</v>
      </c>
      <c r="CU124" s="122" t="s">
        <v>8194</v>
      </c>
    </row>
    <row r="125" spans="1:99" ht="15" customHeight="1" x14ac:dyDescent="0.45">
      <c r="A125" s="122">
        <v>124</v>
      </c>
      <c r="B125" s="122" t="s">
        <v>9802</v>
      </c>
      <c r="C125" s="122" t="s">
        <v>178</v>
      </c>
      <c r="G125" s="122" t="s">
        <v>3581</v>
      </c>
      <c r="I125" s="122" t="s">
        <v>179</v>
      </c>
      <c r="J125" s="122" t="str">
        <f t="shared" si="4"/>
        <v>Quercus mongolica</v>
      </c>
      <c r="M125" s="122" t="s">
        <v>3226</v>
      </c>
      <c r="N125" s="122" t="s">
        <v>3186</v>
      </c>
      <c r="O125" s="122">
        <v>41101</v>
      </c>
      <c r="P125" s="122" t="s">
        <v>1154</v>
      </c>
      <c r="Q125" s="122" t="s">
        <v>14724</v>
      </c>
      <c r="S125" s="122" t="s">
        <v>14693</v>
      </c>
      <c r="T125" s="122" t="s">
        <v>1171</v>
      </c>
      <c r="U125" s="122" t="s">
        <v>3484</v>
      </c>
      <c r="V125" s="122" t="s">
        <v>1172</v>
      </c>
      <c r="W125" s="122" t="s">
        <v>1173</v>
      </c>
      <c r="X125" s="122" t="s">
        <v>1193</v>
      </c>
      <c r="Y125" s="122" t="s">
        <v>2020</v>
      </c>
      <c r="AA125" s="122" t="s">
        <v>1316</v>
      </c>
      <c r="AB125" s="122" t="s">
        <v>1316</v>
      </c>
      <c r="AC125" s="122" t="s">
        <v>1317</v>
      </c>
      <c r="AD125" s="122" t="s">
        <v>1316</v>
      </c>
      <c r="AF125" s="122">
        <v>15</v>
      </c>
      <c r="AG125" s="122" t="s">
        <v>1241</v>
      </c>
      <c r="AH125" s="122" t="s">
        <v>1318</v>
      </c>
      <c r="AI125" s="122" t="s">
        <v>1318</v>
      </c>
      <c r="AJ125" s="122" t="s">
        <v>179</v>
      </c>
      <c r="AK125" s="122" t="s">
        <v>179</v>
      </c>
      <c r="AO125" s="122" t="s">
        <v>1319</v>
      </c>
      <c r="AP125" s="122" t="s">
        <v>1339</v>
      </c>
      <c r="AQ125" s="122" t="s">
        <v>1387</v>
      </c>
      <c r="AS125" s="122" t="s">
        <v>1318</v>
      </c>
      <c r="AW125" s="122" t="s">
        <v>1318</v>
      </c>
      <c r="AX125" s="122" t="s">
        <v>1318</v>
      </c>
      <c r="AY125" s="122" t="s">
        <v>1318</v>
      </c>
      <c r="AZ125" s="122" t="s">
        <v>1318</v>
      </c>
      <c r="BE125" s="122" t="s">
        <v>3411</v>
      </c>
      <c r="BF125" s="122" t="s">
        <v>1415</v>
      </c>
      <c r="BG125" s="122" t="s">
        <v>1415</v>
      </c>
      <c r="BH125" s="122" t="s">
        <v>1416</v>
      </c>
      <c r="BI125" s="122" t="s">
        <v>1417</v>
      </c>
      <c r="BJ125" s="122" t="s">
        <v>1418</v>
      </c>
      <c r="BK125" s="122">
        <v>174538</v>
      </c>
      <c r="BM125" s="122" t="s">
        <v>1476</v>
      </c>
      <c r="BX125" s="122" t="s">
        <v>1319</v>
      </c>
      <c r="BZ125" s="122" t="s">
        <v>1319</v>
      </c>
      <c r="CK125" s="122" t="s">
        <v>5612</v>
      </c>
      <c r="CL125" s="122" t="s">
        <v>179</v>
      </c>
    </row>
    <row r="126" spans="1:99" ht="15" customHeight="1" x14ac:dyDescent="0.45">
      <c r="A126" s="122">
        <v>125</v>
      </c>
      <c r="B126" s="122" t="s">
        <v>9803</v>
      </c>
      <c r="C126" s="122" t="s">
        <v>180</v>
      </c>
      <c r="G126" s="122" t="s">
        <v>3582</v>
      </c>
      <c r="I126" s="122" t="s">
        <v>181</v>
      </c>
      <c r="J126" s="122" t="str">
        <f t="shared" si="4"/>
        <v>Quercus shumardii</v>
      </c>
      <c r="M126" s="122" t="s">
        <v>3226</v>
      </c>
      <c r="N126" s="122" t="s">
        <v>3187</v>
      </c>
      <c r="O126" s="122">
        <v>41123</v>
      </c>
      <c r="P126" s="122" t="s">
        <v>1158</v>
      </c>
      <c r="Q126" s="122" t="s">
        <v>14724</v>
      </c>
      <c r="S126" s="122" t="s">
        <v>14693</v>
      </c>
      <c r="T126" s="122" t="s">
        <v>1171</v>
      </c>
      <c r="U126" s="122" t="s">
        <v>3484</v>
      </c>
      <c r="V126" s="122" t="s">
        <v>1172</v>
      </c>
      <c r="W126" s="122" t="s">
        <v>1173</v>
      </c>
      <c r="X126" s="122" t="s">
        <v>1194</v>
      </c>
      <c r="Y126" s="122" t="s">
        <v>2020</v>
      </c>
      <c r="AA126" s="122" t="s">
        <v>1316</v>
      </c>
      <c r="AB126" s="122" t="s">
        <v>1316</v>
      </c>
      <c r="AC126" s="122" t="s">
        <v>1317</v>
      </c>
      <c r="AD126" s="122" t="s">
        <v>1317</v>
      </c>
      <c r="AF126" s="122">
        <v>7</v>
      </c>
      <c r="AG126" s="122" t="s">
        <v>1242</v>
      </c>
      <c r="AH126" s="122" t="s">
        <v>1318</v>
      </c>
      <c r="AI126" s="122" t="s">
        <v>1318</v>
      </c>
      <c r="AJ126" s="122" t="s">
        <v>181</v>
      </c>
      <c r="AK126" s="122" t="s">
        <v>181</v>
      </c>
      <c r="AO126" s="122" t="s">
        <v>1319</v>
      </c>
      <c r="AP126" s="122" t="s">
        <v>1340</v>
      </c>
      <c r="AQ126" s="122" t="s">
        <v>1388</v>
      </c>
      <c r="AS126" s="122" t="s">
        <v>1318</v>
      </c>
      <c r="AW126" s="122" t="s">
        <v>1318</v>
      </c>
      <c r="AX126" s="122" t="s">
        <v>1318</v>
      </c>
      <c r="AY126" s="122" t="s">
        <v>1318</v>
      </c>
      <c r="AZ126" s="122" t="s">
        <v>1318</v>
      </c>
      <c r="BB126" s="122" t="s">
        <v>1317</v>
      </c>
      <c r="BE126" s="122" t="s">
        <v>3411</v>
      </c>
      <c r="BF126" s="122" t="s">
        <v>1415</v>
      </c>
      <c r="BG126" s="122" t="s">
        <v>1415</v>
      </c>
      <c r="BH126" s="122" t="s">
        <v>1416</v>
      </c>
      <c r="BI126" s="122" t="s">
        <v>1417</v>
      </c>
      <c r="BJ126" s="122" t="s">
        <v>1431</v>
      </c>
      <c r="BK126" s="122">
        <v>174566</v>
      </c>
      <c r="BM126" s="122" t="s">
        <v>1477</v>
      </c>
      <c r="BX126" s="122" t="s">
        <v>1319</v>
      </c>
      <c r="BZ126" s="122" t="s">
        <v>1319</v>
      </c>
      <c r="CK126" s="122" t="s">
        <v>5610</v>
      </c>
      <c r="CL126" s="122" t="s">
        <v>181</v>
      </c>
    </row>
    <row r="127" spans="1:99" ht="15" customHeight="1" x14ac:dyDescent="0.45">
      <c r="A127" s="122">
        <v>126</v>
      </c>
      <c r="B127" s="122" t="s">
        <v>9804</v>
      </c>
      <c r="C127" s="122" t="s">
        <v>182</v>
      </c>
      <c r="F127" s="122" t="s">
        <v>1441</v>
      </c>
      <c r="G127" s="122" t="s">
        <v>3583</v>
      </c>
      <c r="H127" s="122">
        <v>6408</v>
      </c>
      <c r="I127" s="122" t="s">
        <v>183</v>
      </c>
      <c r="J127" s="122" t="str">
        <f t="shared" si="4"/>
        <v>Quercus robur</v>
      </c>
      <c r="K127" s="122" t="s">
        <v>1854</v>
      </c>
      <c r="M127" s="122" t="s">
        <v>3226</v>
      </c>
      <c r="N127" s="122" t="s">
        <v>3188</v>
      </c>
      <c r="O127" s="121">
        <v>41123</v>
      </c>
      <c r="P127" s="122" t="s">
        <v>1152</v>
      </c>
      <c r="Q127" s="122" t="s">
        <v>14724</v>
      </c>
      <c r="S127" s="122" t="s">
        <v>14693</v>
      </c>
      <c r="T127" s="122" t="s">
        <v>1171</v>
      </c>
      <c r="U127" s="122" t="s">
        <v>3484</v>
      </c>
      <c r="V127" s="122" t="s">
        <v>1172</v>
      </c>
      <c r="W127" s="122" t="s">
        <v>1173</v>
      </c>
      <c r="X127" s="122" t="s">
        <v>1195</v>
      </c>
      <c r="Y127" s="122" t="s">
        <v>2020</v>
      </c>
      <c r="AA127" s="122" t="s">
        <v>1316</v>
      </c>
      <c r="AB127" s="122" t="s">
        <v>1316</v>
      </c>
      <c r="AC127" s="122" t="s">
        <v>1317</v>
      </c>
      <c r="AD127" s="122" t="s">
        <v>1317</v>
      </c>
      <c r="AE127" s="122" t="s">
        <v>1288</v>
      </c>
      <c r="AF127" s="122">
        <v>20</v>
      </c>
      <c r="AG127" s="122" t="s">
        <v>1243</v>
      </c>
      <c r="AH127" s="122" t="s">
        <v>1318</v>
      </c>
      <c r="AI127" s="122" t="s">
        <v>1318</v>
      </c>
      <c r="AJ127" s="122" t="s">
        <v>183</v>
      </c>
      <c r="AK127" s="122" t="s">
        <v>183</v>
      </c>
      <c r="AO127" s="122" t="s">
        <v>1319</v>
      </c>
      <c r="AP127" s="122" t="s">
        <v>1341</v>
      </c>
      <c r="AQ127" s="122" t="s">
        <v>1389</v>
      </c>
      <c r="AR127" s="122" t="s">
        <v>42</v>
      </c>
      <c r="AS127" s="122" t="s">
        <v>1318</v>
      </c>
      <c r="AW127" s="122" t="s">
        <v>1318</v>
      </c>
      <c r="AX127" s="122" t="s">
        <v>1318</v>
      </c>
      <c r="AY127" s="122" t="s">
        <v>1318</v>
      </c>
      <c r="AZ127" s="122" t="s">
        <v>1318</v>
      </c>
      <c r="BB127" s="122" t="s">
        <v>1317</v>
      </c>
      <c r="BE127" s="122" t="s">
        <v>3411</v>
      </c>
      <c r="BF127" s="122" t="s">
        <v>1415</v>
      </c>
      <c r="BG127" s="122" t="s">
        <v>1415</v>
      </c>
      <c r="BH127" s="122" t="s">
        <v>1416</v>
      </c>
      <c r="BI127" s="122" t="s">
        <v>1417</v>
      </c>
      <c r="BJ127" s="122" t="s">
        <v>1418</v>
      </c>
      <c r="BK127" s="122">
        <v>174567</v>
      </c>
      <c r="BM127" s="122" t="s">
        <v>1478</v>
      </c>
      <c r="BR127" s="122" t="s">
        <v>1441</v>
      </c>
      <c r="BS127" s="122" t="s">
        <v>5787</v>
      </c>
      <c r="BT127" s="122" t="s">
        <v>1441</v>
      </c>
      <c r="BU127" s="122" t="s">
        <v>1441</v>
      </c>
      <c r="BV127" s="122">
        <v>6408</v>
      </c>
      <c r="BX127" s="122" t="s">
        <v>1319</v>
      </c>
      <c r="BZ127" s="122" t="s">
        <v>1319</v>
      </c>
      <c r="CB127" s="122">
        <v>55.838647000000002</v>
      </c>
      <c r="CC127" s="122">
        <v>37.600482999999997</v>
      </c>
      <c r="CD127" s="122" t="s">
        <v>7191</v>
      </c>
      <c r="CE127" s="122" t="s">
        <v>6806</v>
      </c>
      <c r="CI127" s="122" t="s">
        <v>5214</v>
      </c>
      <c r="CJ127" s="122" t="s">
        <v>7190</v>
      </c>
      <c r="CK127" s="122" t="s">
        <v>5679</v>
      </c>
      <c r="CL127" s="122" t="s">
        <v>183</v>
      </c>
      <c r="CM127" s="122" t="s">
        <v>5732</v>
      </c>
      <c r="CO127" s="122" t="s">
        <v>7488</v>
      </c>
      <c r="CP127" s="122" t="s">
        <v>8125</v>
      </c>
      <c r="CQ127" s="122" t="s">
        <v>1441</v>
      </c>
      <c r="CR127" s="122" t="s">
        <v>8126</v>
      </c>
      <c r="CS127" s="122" t="s">
        <v>8179</v>
      </c>
      <c r="CT127" s="122" t="s">
        <v>8193</v>
      </c>
      <c r="CU127" s="122" t="s">
        <v>8192</v>
      </c>
    </row>
    <row r="128" spans="1:99" ht="15" customHeight="1" x14ac:dyDescent="0.45">
      <c r="A128" s="122">
        <v>127</v>
      </c>
      <c r="B128" s="122" t="s">
        <v>9805</v>
      </c>
      <c r="C128" s="122" t="s">
        <v>184</v>
      </c>
      <c r="F128" s="122" t="s">
        <v>1442</v>
      </c>
      <c r="G128" s="122" t="s">
        <v>3584</v>
      </c>
      <c r="H128" s="122">
        <v>6875</v>
      </c>
      <c r="I128" s="122" t="s">
        <v>185</v>
      </c>
      <c r="J128" s="122" t="str">
        <f t="shared" si="4"/>
        <v>Quercus rubra</v>
      </c>
      <c r="K128" s="122" t="s">
        <v>981</v>
      </c>
      <c r="M128" s="122" t="s">
        <v>3226</v>
      </c>
      <c r="N128" s="122" t="s">
        <v>3189</v>
      </c>
      <c r="O128" s="121">
        <v>41046</v>
      </c>
      <c r="P128" s="122" t="s">
        <v>1159</v>
      </c>
      <c r="Q128" s="122" t="s">
        <v>14724</v>
      </c>
      <c r="S128" s="122" t="s">
        <v>14693</v>
      </c>
      <c r="T128" s="122" t="s">
        <v>1171</v>
      </c>
      <c r="U128" s="122" t="s">
        <v>3484</v>
      </c>
      <c r="V128" s="122" t="s">
        <v>1172</v>
      </c>
      <c r="W128" s="122" t="s">
        <v>1173</v>
      </c>
      <c r="X128" s="122" t="s">
        <v>1196</v>
      </c>
      <c r="Y128" s="122" t="s">
        <v>2020</v>
      </c>
      <c r="AA128" s="122" t="s">
        <v>1316</v>
      </c>
      <c r="AB128" s="122" t="s">
        <v>1316</v>
      </c>
      <c r="AC128" s="122" t="s">
        <v>1317</v>
      </c>
      <c r="AD128" s="122" t="s">
        <v>1316</v>
      </c>
      <c r="AE128" s="122" t="s">
        <v>1289</v>
      </c>
      <c r="AF128" s="122">
        <v>25</v>
      </c>
      <c r="AG128" s="122" t="s">
        <v>1244</v>
      </c>
      <c r="AH128" s="122" t="s">
        <v>1318</v>
      </c>
      <c r="AI128" s="122" t="s">
        <v>1318</v>
      </c>
      <c r="AJ128" s="122" t="s">
        <v>185</v>
      </c>
      <c r="AK128" s="122" t="s">
        <v>185</v>
      </c>
      <c r="AO128" s="122" t="s">
        <v>1319</v>
      </c>
      <c r="AP128" s="122" t="s">
        <v>1342</v>
      </c>
      <c r="AQ128" s="122" t="s">
        <v>1390</v>
      </c>
      <c r="AR128" s="122" t="s">
        <v>7426</v>
      </c>
      <c r="AS128" s="122" t="s">
        <v>1318</v>
      </c>
      <c r="AW128" s="122" t="s">
        <v>1318</v>
      </c>
      <c r="AX128" s="122" t="s">
        <v>1318</v>
      </c>
      <c r="AY128" s="122" t="s">
        <v>1318</v>
      </c>
      <c r="AZ128" s="122" t="s">
        <v>1318</v>
      </c>
      <c r="BB128" s="122" t="s">
        <v>1317</v>
      </c>
      <c r="BE128" s="122" t="s">
        <v>3411</v>
      </c>
      <c r="BF128" s="122" t="s">
        <v>1415</v>
      </c>
      <c r="BG128" s="122" t="s">
        <v>1415</v>
      </c>
      <c r="BH128" s="122" t="s">
        <v>1416</v>
      </c>
      <c r="BI128" s="122" t="s">
        <v>1417</v>
      </c>
      <c r="BJ128" s="122" t="s">
        <v>1432</v>
      </c>
      <c r="BK128" s="122">
        <v>174465</v>
      </c>
      <c r="BM128" s="122" t="s">
        <v>1479</v>
      </c>
      <c r="BR128" s="122" t="s">
        <v>1442</v>
      </c>
      <c r="BS128" s="122" t="s">
        <v>5786</v>
      </c>
      <c r="BT128" s="122" t="s">
        <v>1442</v>
      </c>
      <c r="BU128" s="122" t="s">
        <v>1442</v>
      </c>
      <c r="BV128" s="122">
        <v>6875</v>
      </c>
      <c r="BX128" s="122" t="s">
        <v>1319</v>
      </c>
      <c r="BZ128" s="122" t="s">
        <v>1319</v>
      </c>
      <c r="CB128" s="122">
        <v>41.486556</v>
      </c>
      <c r="CC128" s="122">
        <v>-87.799760000000006</v>
      </c>
      <c r="CD128" s="122" t="s">
        <v>4742</v>
      </c>
      <c r="CE128" s="122" t="s">
        <v>1171</v>
      </c>
      <c r="CF128" s="122" t="s">
        <v>3484</v>
      </c>
      <c r="CG128" s="122" t="s">
        <v>4643</v>
      </c>
      <c r="CI128" s="122" t="s">
        <v>5216</v>
      </c>
      <c r="CJ128" s="122" t="s">
        <v>7022</v>
      </c>
      <c r="CK128" s="122" t="s">
        <v>5680</v>
      </c>
      <c r="CL128" s="122" t="s">
        <v>185</v>
      </c>
      <c r="CO128" s="122" t="s">
        <v>7488</v>
      </c>
      <c r="CP128" s="122" t="s">
        <v>8127</v>
      </c>
      <c r="CQ128" s="122" t="s">
        <v>1442</v>
      </c>
      <c r="CR128" s="122" t="s">
        <v>8128</v>
      </c>
      <c r="CS128" s="122" t="s">
        <v>8180</v>
      </c>
      <c r="CT128" s="122" t="s">
        <v>8193</v>
      </c>
      <c r="CU128" s="122" t="s">
        <v>8192</v>
      </c>
    </row>
    <row r="129" spans="1:99" ht="15" customHeight="1" x14ac:dyDescent="0.45">
      <c r="A129" s="122">
        <v>128</v>
      </c>
      <c r="B129" s="122" t="s">
        <v>9806</v>
      </c>
      <c r="C129" s="122" t="s">
        <v>186</v>
      </c>
      <c r="F129" s="122" t="s">
        <v>14385</v>
      </c>
      <c r="G129" s="122" t="s">
        <v>3585</v>
      </c>
      <c r="H129" s="122">
        <v>4850</v>
      </c>
      <c r="I129" s="122" t="s">
        <v>187</v>
      </c>
      <c r="J129" s="122" t="str">
        <f t="shared" si="4"/>
        <v>Quercus alba</v>
      </c>
      <c r="K129" s="122" t="s">
        <v>991</v>
      </c>
      <c r="M129" s="122" t="s">
        <v>3226</v>
      </c>
      <c r="N129" s="122" t="s">
        <v>3190</v>
      </c>
      <c r="O129" s="121">
        <v>41120</v>
      </c>
      <c r="P129" s="122" t="s">
        <v>1160</v>
      </c>
      <c r="Q129" s="122" t="s">
        <v>14724</v>
      </c>
      <c r="S129" s="122" t="s">
        <v>14693</v>
      </c>
      <c r="T129" s="122" t="s">
        <v>1171</v>
      </c>
      <c r="U129" s="122" t="s">
        <v>3484</v>
      </c>
      <c r="V129" s="122" t="s">
        <v>1172</v>
      </c>
      <c r="W129" s="122" t="s">
        <v>1173</v>
      </c>
      <c r="X129" s="122" t="s">
        <v>1197</v>
      </c>
      <c r="Y129" s="122" t="s">
        <v>2020</v>
      </c>
      <c r="AA129" s="122" t="s">
        <v>1316</v>
      </c>
      <c r="AB129" s="122" t="s">
        <v>1316</v>
      </c>
      <c r="AC129" s="122" t="s">
        <v>1317</v>
      </c>
      <c r="AD129" s="122" t="s">
        <v>1316</v>
      </c>
      <c r="AE129" s="122" t="s">
        <v>1290</v>
      </c>
      <c r="AF129" s="122">
        <v>18</v>
      </c>
      <c r="AG129" s="122" t="s">
        <v>1245</v>
      </c>
      <c r="AH129" s="122" t="s">
        <v>1318</v>
      </c>
      <c r="AI129" s="122" t="s">
        <v>1318</v>
      </c>
      <c r="AJ129" s="122" t="s">
        <v>187</v>
      </c>
      <c r="AK129" s="122" t="s">
        <v>187</v>
      </c>
      <c r="AO129" s="122" t="s">
        <v>1319</v>
      </c>
      <c r="AP129" s="122" t="s">
        <v>1343</v>
      </c>
      <c r="AQ129" s="122" t="s">
        <v>1391</v>
      </c>
      <c r="AR129" s="122" t="s">
        <v>7426</v>
      </c>
      <c r="AS129" s="122" t="s">
        <v>1318</v>
      </c>
      <c r="AW129" s="122" t="s">
        <v>1318</v>
      </c>
      <c r="AX129" s="122" t="s">
        <v>1318</v>
      </c>
      <c r="AY129" s="122" t="s">
        <v>1318</v>
      </c>
      <c r="AZ129" s="122" t="s">
        <v>1318</v>
      </c>
      <c r="BB129" s="122" t="s">
        <v>1317</v>
      </c>
      <c r="BE129" s="122" t="s">
        <v>3411</v>
      </c>
      <c r="BF129" s="122" t="s">
        <v>1415</v>
      </c>
      <c r="BG129" s="122" t="s">
        <v>1415</v>
      </c>
      <c r="BH129" s="122" t="s">
        <v>1416</v>
      </c>
      <c r="BI129" s="122" t="s">
        <v>1417</v>
      </c>
      <c r="BJ129" s="122" t="s">
        <v>1418</v>
      </c>
      <c r="BK129" s="122">
        <v>174513</v>
      </c>
      <c r="BM129" s="122" t="s">
        <v>1480</v>
      </c>
      <c r="BR129" s="122" t="s">
        <v>4827</v>
      </c>
      <c r="BS129" s="122" t="s">
        <v>5785</v>
      </c>
      <c r="BT129" s="122" t="s">
        <v>4827</v>
      </c>
      <c r="BU129" s="122" t="s">
        <v>4827</v>
      </c>
      <c r="BV129" s="122">
        <v>4850</v>
      </c>
      <c r="BX129" s="122" t="s">
        <v>1319</v>
      </c>
      <c r="BZ129" s="122" t="s">
        <v>1319</v>
      </c>
      <c r="CB129" s="122">
        <v>41.864916999999998</v>
      </c>
      <c r="CC129" s="122">
        <v>-86.350750000000005</v>
      </c>
      <c r="CD129" s="122" t="s">
        <v>4665</v>
      </c>
      <c r="CE129" s="122" t="s">
        <v>1171</v>
      </c>
      <c r="CF129" s="122" t="s">
        <v>6807</v>
      </c>
      <c r="CG129" s="122" t="s">
        <v>6808</v>
      </c>
      <c r="CI129" s="122" t="s">
        <v>5012</v>
      </c>
      <c r="CJ129" s="122" t="s">
        <v>7205</v>
      </c>
      <c r="CK129" s="122" t="s">
        <v>5666</v>
      </c>
      <c r="CL129" s="122" t="s">
        <v>187</v>
      </c>
      <c r="CM129" s="122" t="s">
        <v>5705</v>
      </c>
      <c r="CO129" s="122" t="s">
        <v>7488</v>
      </c>
      <c r="CP129" s="122" t="s">
        <v>8058</v>
      </c>
      <c r="CQ129" s="122" t="s">
        <v>4827</v>
      </c>
      <c r="CR129" s="122" t="s">
        <v>8059</v>
      </c>
      <c r="CS129" s="122" t="s">
        <v>8143</v>
      </c>
      <c r="CT129" s="122" t="s">
        <v>8193</v>
      </c>
      <c r="CU129" s="122" t="s">
        <v>8192</v>
      </c>
    </row>
    <row r="130" spans="1:99" ht="15" customHeight="1" x14ac:dyDescent="0.45">
      <c r="A130" s="122">
        <v>129</v>
      </c>
      <c r="B130" s="122" t="s">
        <v>9807</v>
      </c>
      <c r="C130" s="122" t="s">
        <v>188</v>
      </c>
      <c r="F130" s="122" t="s">
        <v>1443</v>
      </c>
      <c r="G130" s="122" t="s">
        <v>3586</v>
      </c>
      <c r="H130" s="122">
        <v>6496</v>
      </c>
      <c r="I130" s="122" t="s">
        <v>189</v>
      </c>
      <c r="J130" s="122" t="str">
        <f t="shared" si="4"/>
        <v>Quercus ellipsoidalis</v>
      </c>
      <c r="K130" s="122" t="s">
        <v>2516</v>
      </c>
      <c r="M130" s="122" t="s">
        <v>3226</v>
      </c>
      <c r="N130" s="122" t="s">
        <v>3191</v>
      </c>
      <c r="O130" s="121">
        <v>41120</v>
      </c>
      <c r="P130" s="122" t="s">
        <v>1160</v>
      </c>
      <c r="Q130" s="122" t="s">
        <v>14724</v>
      </c>
      <c r="S130" s="122" t="s">
        <v>14693</v>
      </c>
      <c r="T130" s="122" t="s">
        <v>1171</v>
      </c>
      <c r="U130" s="122" t="s">
        <v>3484</v>
      </c>
      <c r="V130" s="122" t="s">
        <v>1172</v>
      </c>
      <c r="W130" s="122" t="s">
        <v>1173</v>
      </c>
      <c r="X130" s="122" t="s">
        <v>1198</v>
      </c>
      <c r="Y130" s="122" t="s">
        <v>2020</v>
      </c>
      <c r="AA130" s="122" t="s">
        <v>1316</v>
      </c>
      <c r="AB130" s="122" t="s">
        <v>1316</v>
      </c>
      <c r="AC130" s="122" t="s">
        <v>1317</v>
      </c>
      <c r="AD130" s="122" t="s">
        <v>1317</v>
      </c>
      <c r="AF130" s="122">
        <v>10</v>
      </c>
      <c r="AG130" s="122" t="s">
        <v>1246</v>
      </c>
      <c r="AH130" s="122" t="s">
        <v>1318</v>
      </c>
      <c r="AI130" s="122" t="s">
        <v>1318</v>
      </c>
      <c r="AJ130" s="122" t="s">
        <v>189</v>
      </c>
      <c r="AK130" s="122" t="s">
        <v>189</v>
      </c>
      <c r="AO130" s="122" t="s">
        <v>1319</v>
      </c>
      <c r="AP130" s="122" t="s">
        <v>1344</v>
      </c>
      <c r="AQ130" s="122" t="s">
        <v>1392</v>
      </c>
      <c r="AR130" s="122" t="s">
        <v>7426</v>
      </c>
      <c r="AS130" s="122" t="s">
        <v>1318</v>
      </c>
      <c r="AW130" s="122" t="s">
        <v>1318</v>
      </c>
      <c r="AX130" s="122" t="s">
        <v>1318</v>
      </c>
      <c r="AY130" s="122" t="s">
        <v>1318</v>
      </c>
      <c r="AZ130" s="122" t="s">
        <v>1318</v>
      </c>
      <c r="BB130" s="122" t="s">
        <v>1317</v>
      </c>
      <c r="BE130" s="122" t="s">
        <v>3411</v>
      </c>
      <c r="BF130" s="122" t="s">
        <v>1415</v>
      </c>
      <c r="BG130" s="122" t="s">
        <v>1415</v>
      </c>
      <c r="BH130" s="122" t="s">
        <v>1416</v>
      </c>
      <c r="BI130" s="122" t="s">
        <v>1417</v>
      </c>
      <c r="BJ130" s="122" t="s">
        <v>1418</v>
      </c>
      <c r="BK130" s="122">
        <v>174547</v>
      </c>
      <c r="BM130" s="122" t="s">
        <v>1481</v>
      </c>
      <c r="BR130" s="122" t="s">
        <v>1443</v>
      </c>
      <c r="BS130" s="122" t="s">
        <v>5787</v>
      </c>
      <c r="BT130" s="122" t="s">
        <v>1443</v>
      </c>
      <c r="BU130" s="122" t="s">
        <v>1443</v>
      </c>
      <c r="BV130" s="122">
        <v>6496</v>
      </c>
      <c r="BX130" s="122" t="s">
        <v>1319</v>
      </c>
      <c r="BZ130" s="122" t="s">
        <v>1319</v>
      </c>
      <c r="CB130" s="122">
        <v>42.447578</v>
      </c>
      <c r="CC130" s="122">
        <v>-90.057799000000003</v>
      </c>
      <c r="CD130" s="122" t="s">
        <v>7031</v>
      </c>
      <c r="CE130" s="122" t="s">
        <v>1171</v>
      </c>
      <c r="CF130" s="122" t="s">
        <v>3484</v>
      </c>
      <c r="CG130" s="122" t="s">
        <v>6809</v>
      </c>
      <c r="CI130" s="122" t="s">
        <v>5072</v>
      </c>
      <c r="CJ130" s="122" t="s">
        <v>7030</v>
      </c>
      <c r="CK130" s="122" t="s">
        <v>5660</v>
      </c>
      <c r="CL130" s="122" t="s">
        <v>189</v>
      </c>
      <c r="CO130" s="122" t="s">
        <v>7488</v>
      </c>
      <c r="CP130" s="122">
        <v>0</v>
      </c>
      <c r="CQ130" s="122" t="s">
        <v>1443</v>
      </c>
      <c r="CR130" s="122" t="s">
        <v>7572</v>
      </c>
      <c r="CS130" s="122" t="s">
        <v>7573</v>
      </c>
      <c r="CT130" s="122" t="s">
        <v>8194</v>
      </c>
      <c r="CU130" s="122" t="s">
        <v>8194</v>
      </c>
    </row>
    <row r="131" spans="1:99" ht="15" customHeight="1" x14ac:dyDescent="0.45">
      <c r="A131" s="122">
        <v>130</v>
      </c>
      <c r="B131" s="122" t="s">
        <v>9808</v>
      </c>
      <c r="C131" s="122" t="s">
        <v>190</v>
      </c>
      <c r="F131" s="122" t="s">
        <v>1444</v>
      </c>
      <c r="G131" s="122" t="s">
        <v>3587</v>
      </c>
      <c r="H131" s="122">
        <v>5864</v>
      </c>
      <c r="I131" s="122" t="s">
        <v>191</v>
      </c>
      <c r="J131" s="122" t="str">
        <f t="shared" si="4"/>
        <v>Quercus imbricaria</v>
      </c>
      <c r="K131" s="122" t="s">
        <v>4330</v>
      </c>
      <c r="M131" s="122" t="s">
        <v>3226</v>
      </c>
      <c r="N131" s="122" t="s">
        <v>3192</v>
      </c>
      <c r="O131" s="121">
        <v>41120</v>
      </c>
      <c r="P131" s="122" t="s">
        <v>1161</v>
      </c>
      <c r="Q131" s="122" t="s">
        <v>14724</v>
      </c>
      <c r="S131" s="122" t="s">
        <v>14693</v>
      </c>
      <c r="T131" s="122" t="s">
        <v>1171</v>
      </c>
      <c r="U131" s="122" t="s">
        <v>3484</v>
      </c>
      <c r="V131" s="122" t="s">
        <v>1172</v>
      </c>
      <c r="W131" s="122" t="s">
        <v>1173</v>
      </c>
      <c r="X131" s="122" t="s">
        <v>1199</v>
      </c>
      <c r="Y131" s="122" t="s">
        <v>2020</v>
      </c>
      <c r="AA131" s="122" t="s">
        <v>1316</v>
      </c>
      <c r="AB131" s="122" t="s">
        <v>1316</v>
      </c>
      <c r="AC131" s="122" t="s">
        <v>1317</v>
      </c>
      <c r="AD131" s="122" t="s">
        <v>1316</v>
      </c>
      <c r="AE131" s="122" t="s">
        <v>1291</v>
      </c>
      <c r="AF131" s="122">
        <v>18</v>
      </c>
      <c r="AG131" s="122" t="s">
        <v>1247</v>
      </c>
      <c r="AH131" s="122" t="s">
        <v>1318</v>
      </c>
      <c r="AI131" s="122" t="s">
        <v>1318</v>
      </c>
      <c r="AJ131" s="122" t="s">
        <v>191</v>
      </c>
      <c r="AK131" s="122" t="s">
        <v>191</v>
      </c>
      <c r="AO131" s="122" t="s">
        <v>1319</v>
      </c>
      <c r="AP131" s="122" t="s">
        <v>1345</v>
      </c>
      <c r="AQ131" s="122" t="s">
        <v>1393</v>
      </c>
      <c r="AR131" s="122" t="s">
        <v>7426</v>
      </c>
      <c r="AS131" s="122" t="s">
        <v>1318</v>
      </c>
      <c r="AW131" s="122" t="s">
        <v>1318</v>
      </c>
      <c r="AX131" s="122" t="s">
        <v>1318</v>
      </c>
      <c r="AY131" s="122" t="s">
        <v>1318</v>
      </c>
      <c r="AZ131" s="122" t="s">
        <v>1318</v>
      </c>
      <c r="BB131" s="122" t="s">
        <v>1317</v>
      </c>
      <c r="BE131" s="122" t="s">
        <v>3411</v>
      </c>
      <c r="BF131" s="122" t="s">
        <v>1415</v>
      </c>
      <c r="BG131" s="122" t="s">
        <v>1415</v>
      </c>
      <c r="BH131" s="122" t="s">
        <v>1416</v>
      </c>
      <c r="BI131" s="122" t="s">
        <v>1417</v>
      </c>
      <c r="BJ131" s="122" t="s">
        <v>1418</v>
      </c>
      <c r="BK131" s="122">
        <v>174464</v>
      </c>
      <c r="BM131" s="122" t="s">
        <v>1482</v>
      </c>
      <c r="BR131" s="122" t="s">
        <v>1444</v>
      </c>
      <c r="BS131" s="122" t="s">
        <v>5787</v>
      </c>
      <c r="BT131" s="122" t="s">
        <v>1444</v>
      </c>
      <c r="BU131" s="122" t="s">
        <v>1444</v>
      </c>
      <c r="BV131" s="122">
        <v>5864</v>
      </c>
      <c r="BX131" s="122" t="s">
        <v>1319</v>
      </c>
      <c r="BZ131" s="122" t="s">
        <v>1319</v>
      </c>
      <c r="CB131" s="122">
        <v>38.742718000000004</v>
      </c>
      <c r="CC131" s="122">
        <v>-88.562462999999994</v>
      </c>
      <c r="CD131" s="122" t="s">
        <v>7037</v>
      </c>
      <c r="CE131" s="122" t="s">
        <v>1171</v>
      </c>
      <c r="CF131" s="122" t="s">
        <v>3484</v>
      </c>
      <c r="CG131" s="122" t="s">
        <v>6810</v>
      </c>
      <c r="CI131" s="122" t="s">
        <v>5114</v>
      </c>
      <c r="CJ131" s="122" t="s">
        <v>7036</v>
      </c>
      <c r="CK131" s="122" t="s">
        <v>5681</v>
      </c>
      <c r="CL131" s="122" t="s">
        <v>191</v>
      </c>
      <c r="CO131" s="122" t="s">
        <v>7488</v>
      </c>
      <c r="CP131" s="122">
        <v>0</v>
      </c>
      <c r="CQ131" s="122" t="s">
        <v>1444</v>
      </c>
      <c r="CR131" s="122" t="s">
        <v>7702</v>
      </c>
      <c r="CS131" s="122" t="s">
        <v>7703</v>
      </c>
      <c r="CT131" s="122" t="s">
        <v>8194</v>
      </c>
      <c r="CU131" s="122" t="s">
        <v>8194</v>
      </c>
    </row>
    <row r="132" spans="1:99" ht="15" customHeight="1" x14ac:dyDescent="0.45">
      <c r="A132" s="122">
        <v>131</v>
      </c>
      <c r="B132" s="122" t="s">
        <v>9809</v>
      </c>
      <c r="C132" s="122" t="s">
        <v>192</v>
      </c>
      <c r="F132" s="122" t="s">
        <v>14299</v>
      </c>
      <c r="G132" s="122" t="s">
        <v>3588</v>
      </c>
      <c r="H132" s="122">
        <v>4621</v>
      </c>
      <c r="I132" s="122" t="s">
        <v>177</v>
      </c>
      <c r="J132" s="122" t="str">
        <f t="shared" si="4"/>
        <v>Quercus coccinea</v>
      </c>
      <c r="K132" s="122" t="s">
        <v>988</v>
      </c>
      <c r="M132" s="122" t="s">
        <v>3226</v>
      </c>
      <c r="N132" s="122" t="s">
        <v>3185</v>
      </c>
      <c r="O132" s="121">
        <v>41097</v>
      </c>
      <c r="P132" s="122" t="s">
        <v>1150</v>
      </c>
      <c r="Q132" s="122" t="s">
        <v>14724</v>
      </c>
      <c r="S132" s="122" t="s">
        <v>14693</v>
      </c>
      <c r="T132" s="122" t="s">
        <v>1171</v>
      </c>
      <c r="U132" s="122" t="s">
        <v>3484</v>
      </c>
      <c r="V132" s="122" t="s">
        <v>1172</v>
      </c>
      <c r="W132" s="122" t="s">
        <v>1173</v>
      </c>
      <c r="X132" s="122" t="s">
        <v>1200</v>
      </c>
      <c r="Y132" s="122" t="s">
        <v>2020</v>
      </c>
      <c r="AA132" s="122" t="s">
        <v>1316</v>
      </c>
      <c r="AB132" s="122" t="s">
        <v>1316</v>
      </c>
      <c r="AC132" s="122" t="s">
        <v>1317</v>
      </c>
      <c r="AD132" s="122" t="s">
        <v>1317</v>
      </c>
      <c r="AF132" s="122">
        <v>12</v>
      </c>
      <c r="AG132" s="122" t="s">
        <v>1248</v>
      </c>
      <c r="AH132" s="122" t="s">
        <v>1318</v>
      </c>
      <c r="AI132" s="122" t="s">
        <v>1318</v>
      </c>
      <c r="AJ132" s="122" t="s">
        <v>177</v>
      </c>
      <c r="AK132" s="122" t="s">
        <v>177</v>
      </c>
      <c r="AL132" s="122" t="s">
        <v>7412</v>
      </c>
      <c r="AM132" s="121">
        <v>41528</v>
      </c>
      <c r="AN132" s="122" t="s">
        <v>7413</v>
      </c>
      <c r="AO132" s="122" t="s">
        <v>1319</v>
      </c>
      <c r="AP132" s="122" t="s">
        <v>1346</v>
      </c>
      <c r="AQ132" s="122" t="s">
        <v>1394</v>
      </c>
      <c r="AR132" s="122" t="s">
        <v>7426</v>
      </c>
      <c r="AS132" s="122" t="s">
        <v>1318</v>
      </c>
      <c r="AW132" s="122" t="s">
        <v>1318</v>
      </c>
      <c r="AX132" s="122" t="s">
        <v>1318</v>
      </c>
      <c r="AY132" s="122" t="s">
        <v>1318</v>
      </c>
      <c r="AZ132" s="122" t="s">
        <v>1318</v>
      </c>
      <c r="BB132" s="122" t="s">
        <v>1317</v>
      </c>
      <c r="BE132" s="122" t="s">
        <v>3411</v>
      </c>
      <c r="BF132" s="122" t="s">
        <v>1415</v>
      </c>
      <c r="BG132" s="122" t="s">
        <v>1415</v>
      </c>
      <c r="BH132" s="122" t="s">
        <v>1416</v>
      </c>
      <c r="BI132" s="122" t="s">
        <v>1417</v>
      </c>
      <c r="BJ132" s="122" t="s">
        <v>1418</v>
      </c>
      <c r="BK132" s="122">
        <v>174509</v>
      </c>
      <c r="BM132" s="122" t="s">
        <v>1483</v>
      </c>
      <c r="BR132" s="122" t="s">
        <v>4815</v>
      </c>
      <c r="BS132" s="122" t="s">
        <v>5785</v>
      </c>
      <c r="BT132" s="122" t="s">
        <v>4815</v>
      </c>
      <c r="BU132" s="122" t="s">
        <v>4815</v>
      </c>
      <c r="BV132" s="122">
        <v>4621</v>
      </c>
      <c r="BX132" s="122" t="s">
        <v>1319</v>
      </c>
      <c r="BZ132" s="122" t="s">
        <v>1319</v>
      </c>
      <c r="CB132" s="122">
        <v>40.428165999999997</v>
      </c>
      <c r="CC132" s="122">
        <v>-74.394271000000003</v>
      </c>
      <c r="CD132" s="122" t="s">
        <v>7027</v>
      </c>
      <c r="CE132" s="122" t="s">
        <v>1171</v>
      </c>
      <c r="CF132" s="122" t="s">
        <v>6811</v>
      </c>
      <c r="CG132" s="122" t="s">
        <v>7026</v>
      </c>
      <c r="CI132" s="122" t="s">
        <v>5042</v>
      </c>
      <c r="CJ132" s="122" t="s">
        <v>7025</v>
      </c>
      <c r="CK132" s="122" t="s">
        <v>5665</v>
      </c>
      <c r="CL132" s="122" t="s">
        <v>177</v>
      </c>
      <c r="CO132" s="122" t="s">
        <v>7488</v>
      </c>
      <c r="CP132" s="122">
        <v>0</v>
      </c>
      <c r="CQ132" s="122" t="s">
        <v>4815</v>
      </c>
      <c r="CR132" s="122" t="s">
        <v>7775</v>
      </c>
      <c r="CS132" s="122" t="s">
        <v>7776</v>
      </c>
      <c r="CT132" s="122" t="s">
        <v>8194</v>
      </c>
      <c r="CU132" s="122" t="s">
        <v>8194</v>
      </c>
    </row>
    <row r="133" spans="1:99" ht="15" customHeight="1" x14ac:dyDescent="0.45">
      <c r="A133" s="122">
        <v>132</v>
      </c>
      <c r="B133" s="122" t="s">
        <v>9810</v>
      </c>
      <c r="C133" s="122" t="s">
        <v>193</v>
      </c>
      <c r="F133" s="122" t="s">
        <v>1445</v>
      </c>
      <c r="G133" s="122" t="s">
        <v>3589</v>
      </c>
      <c r="H133" s="122">
        <v>4490</v>
      </c>
      <c r="I133" s="122" t="s">
        <v>181</v>
      </c>
      <c r="J133" s="122" t="str">
        <f t="shared" si="4"/>
        <v>Quercus shumardii</v>
      </c>
      <c r="K133" s="122" t="s">
        <v>1007</v>
      </c>
      <c r="M133" s="122" t="s">
        <v>3226</v>
      </c>
      <c r="N133" s="122" t="s">
        <v>3187</v>
      </c>
      <c r="O133" s="121">
        <v>41093</v>
      </c>
      <c r="P133" s="122" t="s">
        <v>1162</v>
      </c>
      <c r="Q133" s="122" t="s">
        <v>14724</v>
      </c>
      <c r="S133" s="122" t="s">
        <v>14693</v>
      </c>
      <c r="T133" s="122" t="s">
        <v>1171</v>
      </c>
      <c r="U133" s="122" t="s">
        <v>3484</v>
      </c>
      <c r="V133" s="122" t="s">
        <v>1172</v>
      </c>
      <c r="W133" s="122" t="s">
        <v>1173</v>
      </c>
      <c r="X133" s="122" t="s">
        <v>1201</v>
      </c>
      <c r="Y133" s="122" t="s">
        <v>2020</v>
      </c>
      <c r="AA133" s="122" t="s">
        <v>1316</v>
      </c>
      <c r="AB133" s="122" t="s">
        <v>1316</v>
      </c>
      <c r="AC133" s="122" t="s">
        <v>1317</v>
      </c>
      <c r="AD133" s="122" t="s">
        <v>1317</v>
      </c>
      <c r="AF133" s="122">
        <v>30</v>
      </c>
      <c r="AG133" s="122" t="s">
        <v>1249</v>
      </c>
      <c r="AH133" s="122" t="s">
        <v>1318</v>
      </c>
      <c r="AI133" s="122" t="s">
        <v>1318</v>
      </c>
      <c r="AJ133" s="122" t="s">
        <v>181</v>
      </c>
      <c r="AK133" s="122" t="s">
        <v>181</v>
      </c>
      <c r="AO133" s="122" t="s">
        <v>1319</v>
      </c>
      <c r="AP133" s="122" t="s">
        <v>1347</v>
      </c>
      <c r="AQ133" s="122" t="s">
        <v>1395</v>
      </c>
      <c r="AR133" s="122" t="s">
        <v>7426</v>
      </c>
      <c r="AS133" s="122" t="s">
        <v>1318</v>
      </c>
      <c r="AW133" s="122" t="s">
        <v>1318</v>
      </c>
      <c r="AX133" s="122" t="s">
        <v>1318</v>
      </c>
      <c r="AY133" s="122" t="s">
        <v>1318</v>
      </c>
      <c r="AZ133" s="122" t="s">
        <v>1318</v>
      </c>
      <c r="BB133" s="122" t="s">
        <v>1316</v>
      </c>
      <c r="BE133" s="122" t="s">
        <v>3411</v>
      </c>
      <c r="BF133" s="122" t="s">
        <v>1415</v>
      </c>
      <c r="BG133" s="122" t="s">
        <v>1415</v>
      </c>
      <c r="BH133" s="122" t="s">
        <v>1416</v>
      </c>
      <c r="BI133" s="122" t="s">
        <v>1417</v>
      </c>
      <c r="BJ133" s="122" t="s">
        <v>1418</v>
      </c>
      <c r="BK133" s="122">
        <v>174507</v>
      </c>
      <c r="BL133" s="122" t="s">
        <v>4517</v>
      </c>
      <c r="BM133" s="122" t="s">
        <v>1484</v>
      </c>
      <c r="BO133" s="122">
        <v>41542</v>
      </c>
      <c r="BP133" s="122" t="s">
        <v>4457</v>
      </c>
      <c r="BQ133" s="122" t="s">
        <v>1756</v>
      </c>
      <c r="BR133" s="122" t="s">
        <v>1445</v>
      </c>
      <c r="BS133" s="122" t="s">
        <v>5787</v>
      </c>
      <c r="BT133" s="122" t="s">
        <v>1445</v>
      </c>
      <c r="BU133" s="122" t="s">
        <v>1445</v>
      </c>
      <c r="BV133" s="122">
        <v>4490</v>
      </c>
      <c r="BX133" s="122" t="s">
        <v>1319</v>
      </c>
      <c r="BZ133" s="122" t="s">
        <v>1319</v>
      </c>
      <c r="CB133" s="122">
        <v>36.656944000000003</v>
      </c>
      <c r="CC133" s="122">
        <v>-93.294721999999993</v>
      </c>
      <c r="CD133" s="122" t="s">
        <v>4665</v>
      </c>
      <c r="CE133" s="122" t="s">
        <v>1171</v>
      </c>
      <c r="CF133" s="122" t="s">
        <v>4664</v>
      </c>
      <c r="CG133" s="122" t="s">
        <v>6812</v>
      </c>
      <c r="CI133" s="122" t="s">
        <v>5230</v>
      </c>
      <c r="CJ133" s="122" t="s">
        <v>7012</v>
      </c>
      <c r="CK133" s="122" t="s">
        <v>5682</v>
      </c>
      <c r="CL133" s="122" t="s">
        <v>181</v>
      </c>
      <c r="CO133" s="122" t="s">
        <v>7488</v>
      </c>
      <c r="CP133" s="122">
        <v>0</v>
      </c>
      <c r="CQ133" s="122" t="s">
        <v>1445</v>
      </c>
      <c r="CR133" s="122" t="s">
        <v>7577</v>
      </c>
      <c r="CS133" s="122" t="s">
        <v>7578</v>
      </c>
      <c r="CT133" s="122" t="s">
        <v>8194</v>
      </c>
      <c r="CU133" s="122" t="s">
        <v>8194</v>
      </c>
    </row>
    <row r="134" spans="1:99" ht="15" customHeight="1" x14ac:dyDescent="0.45">
      <c r="A134" s="122">
        <v>133</v>
      </c>
      <c r="B134" s="122" t="s">
        <v>9811</v>
      </c>
      <c r="C134" s="122" t="s">
        <v>194</v>
      </c>
      <c r="F134" s="122" t="s">
        <v>6710</v>
      </c>
      <c r="G134" s="122" t="s">
        <v>3590</v>
      </c>
      <c r="H134" s="122">
        <v>4889</v>
      </c>
      <c r="I134" s="122" t="s">
        <v>162</v>
      </c>
      <c r="J134" s="122" t="str">
        <f t="shared" si="4"/>
        <v>Quercus prinoides</v>
      </c>
      <c r="K134" s="122" t="s">
        <v>1095</v>
      </c>
      <c r="M134" s="122" t="s">
        <v>3226</v>
      </c>
      <c r="N134" s="122" t="s">
        <v>3179</v>
      </c>
      <c r="O134" s="121">
        <v>41121</v>
      </c>
      <c r="P134" s="122" t="s">
        <v>1147</v>
      </c>
      <c r="Q134" s="122" t="s">
        <v>14724</v>
      </c>
      <c r="S134" s="122" t="s">
        <v>14693</v>
      </c>
      <c r="T134" s="122" t="s">
        <v>1171</v>
      </c>
      <c r="U134" s="122" t="s">
        <v>3484</v>
      </c>
      <c r="V134" s="122" t="s">
        <v>1172</v>
      </c>
      <c r="W134" s="122" t="s">
        <v>1173</v>
      </c>
      <c r="X134" s="122" t="s">
        <v>1202</v>
      </c>
      <c r="Y134" s="122" t="s">
        <v>2020</v>
      </c>
      <c r="AA134" s="122" t="s">
        <v>1316</v>
      </c>
      <c r="AB134" s="122" t="s">
        <v>1316</v>
      </c>
      <c r="AC134" s="122" t="s">
        <v>1317</v>
      </c>
      <c r="AD134" s="122" t="s">
        <v>1317</v>
      </c>
      <c r="AF134" s="122" t="s">
        <v>1292</v>
      </c>
      <c r="AG134" s="122" t="s">
        <v>1250</v>
      </c>
      <c r="AH134" s="122" t="s">
        <v>1318</v>
      </c>
      <c r="AI134" s="122" t="s">
        <v>1318</v>
      </c>
      <c r="AJ134" s="122" t="s">
        <v>162</v>
      </c>
      <c r="AK134" s="122" t="s">
        <v>162</v>
      </c>
      <c r="AO134" s="122" t="s">
        <v>1319</v>
      </c>
      <c r="AP134" s="122" t="s">
        <v>1348</v>
      </c>
      <c r="AQ134" s="122" t="s">
        <v>1396</v>
      </c>
      <c r="AR134" s="122" t="s">
        <v>42</v>
      </c>
      <c r="AS134" s="122" t="s">
        <v>1318</v>
      </c>
      <c r="AW134" s="122" t="s">
        <v>1318</v>
      </c>
      <c r="AX134" s="122" t="s">
        <v>1318</v>
      </c>
      <c r="AY134" s="122" t="s">
        <v>1318</v>
      </c>
      <c r="AZ134" s="122" t="s">
        <v>1318</v>
      </c>
      <c r="BB134" s="122" t="s">
        <v>1316</v>
      </c>
      <c r="BE134" s="122" t="s">
        <v>3411</v>
      </c>
      <c r="BF134" s="122" t="s">
        <v>1415</v>
      </c>
      <c r="BG134" s="122" t="s">
        <v>1415</v>
      </c>
      <c r="BH134" s="122" t="s">
        <v>1416</v>
      </c>
      <c r="BI134" s="122" t="s">
        <v>1417</v>
      </c>
      <c r="BJ134" s="122" t="s">
        <v>1418</v>
      </c>
      <c r="BK134" s="122">
        <v>174519</v>
      </c>
      <c r="BM134" s="122" t="s">
        <v>1485</v>
      </c>
      <c r="BR134" s="122" t="s">
        <v>6710</v>
      </c>
      <c r="BS134" s="122" t="s">
        <v>6709</v>
      </c>
      <c r="BT134" s="122" t="s">
        <v>6710</v>
      </c>
      <c r="BU134" s="122" t="s">
        <v>6710</v>
      </c>
      <c r="BV134" s="122">
        <v>4889</v>
      </c>
      <c r="BX134" s="122" t="s">
        <v>1319</v>
      </c>
      <c r="BZ134" s="122" t="s">
        <v>1319</v>
      </c>
      <c r="CB134" s="122">
        <v>40.792518999999999</v>
      </c>
      <c r="CC134" s="122">
        <v>-77.862080000000006</v>
      </c>
      <c r="CD134" s="122" t="s">
        <v>7459</v>
      </c>
      <c r="CE134" s="122" t="s">
        <v>1171</v>
      </c>
      <c r="CF134" s="122" t="s">
        <v>6813</v>
      </c>
      <c r="CJ134" s="122" t="s">
        <v>7149</v>
      </c>
      <c r="CK134" s="122" t="s">
        <v>5615</v>
      </c>
      <c r="CL134" s="122" t="s">
        <v>162</v>
      </c>
      <c r="CO134" s="122" t="s">
        <v>7488</v>
      </c>
      <c r="CP134" s="122">
        <v>0</v>
      </c>
      <c r="CQ134" s="122" t="s">
        <v>6710</v>
      </c>
      <c r="CR134" s="122" t="s">
        <v>7696</v>
      </c>
      <c r="CS134" s="122" t="s">
        <v>7697</v>
      </c>
      <c r="CT134" s="122" t="s">
        <v>8194</v>
      </c>
      <c r="CU134" s="122" t="s">
        <v>8194</v>
      </c>
    </row>
    <row r="135" spans="1:99" ht="15" customHeight="1" x14ac:dyDescent="0.45">
      <c r="A135" s="122">
        <v>134</v>
      </c>
      <c r="B135" s="122" t="s">
        <v>9812</v>
      </c>
      <c r="C135" s="122" t="s">
        <v>195</v>
      </c>
      <c r="F135" s="122" t="s">
        <v>1446</v>
      </c>
      <c r="G135" s="122" t="s">
        <v>3591</v>
      </c>
      <c r="H135" s="122">
        <v>3454</v>
      </c>
      <c r="I135" s="122" t="s">
        <v>196</v>
      </c>
      <c r="J135" s="122" t="str">
        <f t="shared" si="4"/>
        <v>Quercus gambelii</v>
      </c>
      <c r="K135" s="122" t="s">
        <v>1041</v>
      </c>
      <c r="M135" s="122" t="s">
        <v>3226</v>
      </c>
      <c r="N135" s="122" t="s">
        <v>3193</v>
      </c>
      <c r="O135" s="122">
        <v>41100</v>
      </c>
      <c r="P135" s="122" t="s">
        <v>1163</v>
      </c>
      <c r="Q135" s="122" t="s">
        <v>14724</v>
      </c>
      <c r="S135" s="122" t="s">
        <v>14693</v>
      </c>
      <c r="T135" s="122" t="s">
        <v>1171</v>
      </c>
      <c r="U135" s="122" t="s">
        <v>3484</v>
      </c>
      <c r="V135" s="122" t="s">
        <v>1172</v>
      </c>
      <c r="W135" s="122" t="s">
        <v>1173</v>
      </c>
      <c r="X135" s="122" t="s">
        <v>1203</v>
      </c>
      <c r="Y135" s="122" t="s">
        <v>2020</v>
      </c>
      <c r="AA135" s="122" t="s">
        <v>1316</v>
      </c>
      <c r="AB135" s="122" t="s">
        <v>1316</v>
      </c>
      <c r="AC135" s="122" t="s">
        <v>1317</v>
      </c>
      <c r="AD135" s="122" t="s">
        <v>1316</v>
      </c>
      <c r="AF135" s="122" t="s">
        <v>1293</v>
      </c>
      <c r="AG135" s="122" t="s">
        <v>1251</v>
      </c>
      <c r="AH135" s="122" t="s">
        <v>1318</v>
      </c>
      <c r="AI135" s="122" t="s">
        <v>1318</v>
      </c>
      <c r="AJ135" s="122" t="s">
        <v>196</v>
      </c>
      <c r="AK135" s="122" t="s">
        <v>196</v>
      </c>
      <c r="AO135" s="122" t="s">
        <v>1319</v>
      </c>
      <c r="AP135" s="122" t="s">
        <v>1349</v>
      </c>
      <c r="AQ135" s="122" t="s">
        <v>1397</v>
      </c>
      <c r="AS135" s="122" t="s">
        <v>1318</v>
      </c>
      <c r="AW135" s="122" t="s">
        <v>1318</v>
      </c>
      <c r="AX135" s="122" t="s">
        <v>1318</v>
      </c>
      <c r="AY135" s="122" t="s">
        <v>1318</v>
      </c>
      <c r="AZ135" s="122" t="s">
        <v>1318</v>
      </c>
      <c r="BB135" s="122" t="s">
        <v>1316</v>
      </c>
      <c r="BE135" s="122" t="s">
        <v>3411</v>
      </c>
      <c r="BF135" s="122" t="s">
        <v>1415</v>
      </c>
      <c r="BG135" s="122" t="s">
        <v>1415</v>
      </c>
      <c r="BH135" s="122" t="s">
        <v>1416</v>
      </c>
      <c r="BI135" s="122" t="s">
        <v>1417</v>
      </c>
      <c r="BJ135" s="122" t="s">
        <v>1418</v>
      </c>
      <c r="BK135" s="122">
        <v>174463</v>
      </c>
      <c r="BM135" s="122" t="s">
        <v>1486</v>
      </c>
      <c r="BR135" s="122" t="s">
        <v>1446</v>
      </c>
      <c r="BS135" s="122" t="s">
        <v>5787</v>
      </c>
      <c r="BT135" s="122" t="s">
        <v>1446</v>
      </c>
      <c r="BU135" s="122" t="s">
        <v>1446</v>
      </c>
      <c r="BV135" s="122">
        <v>3454</v>
      </c>
      <c r="BX135" s="122" t="s">
        <v>1319</v>
      </c>
      <c r="BZ135" s="122" t="s">
        <v>1319</v>
      </c>
      <c r="CB135" s="122">
        <v>38.861158000000003</v>
      </c>
      <c r="CC135" s="122">
        <v>-105.17268199999999</v>
      </c>
      <c r="CD135" s="122" t="s">
        <v>4660</v>
      </c>
      <c r="CE135" s="122" t="s">
        <v>1171</v>
      </c>
      <c r="CF135" s="122" t="s">
        <v>4659</v>
      </c>
      <c r="CG135" s="122" t="s">
        <v>4658</v>
      </c>
      <c r="CI135" s="122" t="s">
        <v>5085</v>
      </c>
      <c r="CK135" s="122" t="s">
        <v>5683</v>
      </c>
      <c r="CL135" s="122" t="s">
        <v>196</v>
      </c>
      <c r="CM135" s="122" t="s">
        <v>5742</v>
      </c>
      <c r="CO135" s="122" t="s">
        <v>7488</v>
      </c>
      <c r="CP135" s="122" t="s">
        <v>8076</v>
      </c>
      <c r="CQ135" s="122" t="s">
        <v>1446</v>
      </c>
      <c r="CR135" s="122" t="s">
        <v>8077</v>
      </c>
      <c r="CS135" s="122" t="s">
        <v>8153</v>
      </c>
      <c r="CT135" s="122" t="s">
        <v>8193</v>
      </c>
      <c r="CU135" s="122" t="s">
        <v>8193</v>
      </c>
    </row>
    <row r="136" spans="1:99" ht="15" customHeight="1" x14ac:dyDescent="0.45">
      <c r="A136" s="122">
        <v>135</v>
      </c>
      <c r="B136" s="122" t="s">
        <v>9813</v>
      </c>
      <c r="C136" s="122" t="s">
        <v>197</v>
      </c>
      <c r="F136" s="122" t="s">
        <v>1447</v>
      </c>
      <c r="G136" s="122" t="s">
        <v>3592</v>
      </c>
      <c r="H136" s="122">
        <v>4230</v>
      </c>
      <c r="I136" s="122" t="s">
        <v>191</v>
      </c>
      <c r="J136" s="122" t="str">
        <f t="shared" si="4"/>
        <v>Quercus imbricaria</v>
      </c>
      <c r="K136" s="122" t="s">
        <v>4330</v>
      </c>
      <c r="M136" s="122" t="s">
        <v>3226</v>
      </c>
      <c r="N136" s="122" t="s">
        <v>3192</v>
      </c>
      <c r="O136" s="121">
        <v>41100</v>
      </c>
      <c r="P136" s="122" t="s">
        <v>1150</v>
      </c>
      <c r="Q136" s="122" t="s">
        <v>14724</v>
      </c>
      <c r="S136" s="122" t="s">
        <v>14693</v>
      </c>
      <c r="T136" s="122" t="s">
        <v>1171</v>
      </c>
      <c r="U136" s="122" t="s">
        <v>3484</v>
      </c>
      <c r="V136" s="122" t="s">
        <v>1172</v>
      </c>
      <c r="W136" s="122" t="s">
        <v>1173</v>
      </c>
      <c r="X136" s="122" t="s">
        <v>1204</v>
      </c>
      <c r="Y136" s="122" t="s">
        <v>2020</v>
      </c>
      <c r="AA136" s="122" t="s">
        <v>1316</v>
      </c>
      <c r="AB136" s="122" t="s">
        <v>1316</v>
      </c>
      <c r="AC136" s="122" t="s">
        <v>1317</v>
      </c>
      <c r="AD136" s="122" t="s">
        <v>1316</v>
      </c>
      <c r="AF136" s="122" t="s">
        <v>1294</v>
      </c>
      <c r="AG136" s="122" t="s">
        <v>1252</v>
      </c>
      <c r="AH136" s="122" t="s">
        <v>1318</v>
      </c>
      <c r="AI136" s="122" t="s">
        <v>1318</v>
      </c>
      <c r="AJ136" s="122" t="s">
        <v>191</v>
      </c>
      <c r="AK136" s="122" t="s">
        <v>191</v>
      </c>
      <c r="AO136" s="122" t="s">
        <v>1319</v>
      </c>
      <c r="AP136" s="122" t="s">
        <v>1350</v>
      </c>
      <c r="AQ136" s="122" t="s">
        <v>1398</v>
      </c>
      <c r="AR136" s="122" t="s">
        <v>7426</v>
      </c>
      <c r="AS136" s="122" t="s">
        <v>1318</v>
      </c>
      <c r="AW136" s="122" t="s">
        <v>1318</v>
      </c>
      <c r="AX136" s="122" t="s">
        <v>1318</v>
      </c>
      <c r="AY136" s="122" t="s">
        <v>1318</v>
      </c>
      <c r="AZ136" s="122" t="s">
        <v>1318</v>
      </c>
      <c r="BB136" s="122" t="s">
        <v>1316</v>
      </c>
      <c r="BE136" s="122" t="s">
        <v>3411</v>
      </c>
      <c r="BF136" s="122" t="s">
        <v>1415</v>
      </c>
      <c r="BG136" s="122" t="s">
        <v>1415</v>
      </c>
      <c r="BH136" s="122" t="s">
        <v>1416</v>
      </c>
      <c r="BI136" s="122" t="s">
        <v>1417</v>
      </c>
      <c r="BJ136" s="122" t="s">
        <v>1418</v>
      </c>
      <c r="BK136" s="122">
        <v>174542</v>
      </c>
      <c r="BM136" s="122" t="s">
        <v>1487</v>
      </c>
      <c r="BR136" s="122" t="s">
        <v>1447</v>
      </c>
      <c r="BS136" s="122" t="s">
        <v>5787</v>
      </c>
      <c r="BT136" s="122" t="s">
        <v>1447</v>
      </c>
      <c r="BU136" s="122" t="s">
        <v>1447</v>
      </c>
      <c r="BV136" s="122">
        <v>4230</v>
      </c>
      <c r="BX136" s="122" t="s">
        <v>1319</v>
      </c>
      <c r="BZ136" s="122" t="s">
        <v>1319</v>
      </c>
      <c r="CB136" s="122">
        <v>38.473750000000003</v>
      </c>
      <c r="CC136" s="122">
        <v>-90.807083000000006</v>
      </c>
      <c r="CD136" s="122" t="s">
        <v>4665</v>
      </c>
      <c r="CE136" s="122" t="s">
        <v>1171</v>
      </c>
      <c r="CF136" s="122" t="s">
        <v>4664</v>
      </c>
      <c r="CG136" s="122" t="s">
        <v>6799</v>
      </c>
      <c r="CI136" s="122" t="s">
        <v>5115</v>
      </c>
      <c r="CJ136" s="122" t="s">
        <v>7038</v>
      </c>
      <c r="CK136" s="122" t="s">
        <v>5684</v>
      </c>
      <c r="CL136" s="122" t="s">
        <v>191</v>
      </c>
      <c r="CO136" s="122" t="s">
        <v>7488</v>
      </c>
      <c r="CP136" s="122">
        <v>0</v>
      </c>
      <c r="CQ136" s="122" t="s">
        <v>1447</v>
      </c>
      <c r="CR136" s="122" t="s">
        <v>7579</v>
      </c>
      <c r="CS136" s="122" t="s">
        <v>7580</v>
      </c>
      <c r="CT136" s="122" t="s">
        <v>8194</v>
      </c>
      <c r="CU136" s="122" t="s">
        <v>8194</v>
      </c>
    </row>
    <row r="137" spans="1:99" ht="15" customHeight="1" x14ac:dyDescent="0.45">
      <c r="A137" s="122">
        <v>136</v>
      </c>
      <c r="B137" s="122" t="s">
        <v>9814</v>
      </c>
      <c r="C137" s="122" t="s">
        <v>198</v>
      </c>
      <c r="F137" s="122" t="s">
        <v>1448</v>
      </c>
      <c r="G137" s="122" t="s">
        <v>3593</v>
      </c>
      <c r="H137" s="122">
        <v>3664</v>
      </c>
      <c r="I137" s="122" t="s">
        <v>199</v>
      </c>
      <c r="J137" s="122" t="str">
        <f t="shared" si="4"/>
        <v>Quercus bicolor</v>
      </c>
      <c r="K137" s="122" t="s">
        <v>1005</v>
      </c>
      <c r="M137" s="122" t="s">
        <v>3226</v>
      </c>
      <c r="N137" s="122" t="s">
        <v>3194</v>
      </c>
      <c r="O137" s="121">
        <v>41053</v>
      </c>
      <c r="P137" s="122" t="s">
        <v>1164</v>
      </c>
      <c r="Q137" s="122" t="s">
        <v>14724</v>
      </c>
      <c r="S137" s="122" t="s">
        <v>14693</v>
      </c>
      <c r="T137" s="122" t="s">
        <v>1171</v>
      </c>
      <c r="U137" s="122" t="s">
        <v>3484</v>
      </c>
      <c r="V137" s="122" t="s">
        <v>1172</v>
      </c>
      <c r="W137" s="122" t="s">
        <v>1173</v>
      </c>
      <c r="X137" s="122" t="s">
        <v>1205</v>
      </c>
      <c r="Y137" s="122" t="s">
        <v>2020</v>
      </c>
      <c r="AA137" s="122" t="s">
        <v>1316</v>
      </c>
      <c r="AB137" s="122" t="s">
        <v>1316</v>
      </c>
      <c r="AC137" s="122" t="s">
        <v>1317</v>
      </c>
      <c r="AD137" s="122" t="s">
        <v>1316</v>
      </c>
      <c r="AE137" s="122" t="s">
        <v>1295</v>
      </c>
      <c r="AF137" s="122" t="s">
        <v>1296</v>
      </c>
      <c r="AG137" s="122" t="s">
        <v>1253</v>
      </c>
      <c r="AH137" s="122" t="s">
        <v>1318</v>
      </c>
      <c r="AI137" s="122" t="s">
        <v>1318</v>
      </c>
      <c r="AJ137" s="122" t="s">
        <v>199</v>
      </c>
      <c r="AK137" s="122" t="s">
        <v>199</v>
      </c>
      <c r="AO137" s="122" t="s">
        <v>1319</v>
      </c>
      <c r="AP137" s="122" t="s">
        <v>1351</v>
      </c>
      <c r="AQ137" s="122" t="s">
        <v>1399</v>
      </c>
      <c r="AR137" s="122" t="s">
        <v>7426</v>
      </c>
      <c r="AS137" s="122" t="s">
        <v>1318</v>
      </c>
      <c r="AW137" s="122" t="s">
        <v>1318</v>
      </c>
      <c r="AX137" s="122" t="s">
        <v>1318</v>
      </c>
      <c r="AY137" s="122" t="s">
        <v>1318</v>
      </c>
      <c r="AZ137" s="122" t="s">
        <v>1318</v>
      </c>
      <c r="BE137" s="122" t="s">
        <v>3411</v>
      </c>
      <c r="BF137" s="122" t="s">
        <v>1415</v>
      </c>
      <c r="BG137" s="122" t="s">
        <v>1415</v>
      </c>
      <c r="BH137" s="122" t="s">
        <v>1416</v>
      </c>
      <c r="BI137" s="122" t="s">
        <v>1417</v>
      </c>
      <c r="BJ137" s="122" t="s">
        <v>1432</v>
      </c>
      <c r="BK137" s="122">
        <v>174534</v>
      </c>
      <c r="BM137" s="122" t="s">
        <v>1488</v>
      </c>
      <c r="BR137" s="122" t="s">
        <v>1448</v>
      </c>
      <c r="BS137" s="122" t="s">
        <v>5787</v>
      </c>
      <c r="BT137" s="122" t="s">
        <v>1448</v>
      </c>
      <c r="BU137" s="122" t="s">
        <v>1448</v>
      </c>
      <c r="BV137" s="122">
        <v>3664</v>
      </c>
      <c r="BX137" s="122" t="s">
        <v>1319</v>
      </c>
      <c r="BZ137" s="122" t="s">
        <v>1319</v>
      </c>
      <c r="CB137" s="122">
        <v>41.740864000000002</v>
      </c>
      <c r="CC137" s="122">
        <v>-87.860335000000006</v>
      </c>
      <c r="CD137" s="122" t="s">
        <v>4644</v>
      </c>
      <c r="CE137" s="122" t="s">
        <v>1171</v>
      </c>
      <c r="CF137" s="122" t="s">
        <v>3484</v>
      </c>
      <c r="CG137" s="122" t="s">
        <v>4643</v>
      </c>
      <c r="CI137" s="122" t="s">
        <v>5024</v>
      </c>
      <c r="CJ137" s="122" t="s">
        <v>7176</v>
      </c>
      <c r="CK137" s="122" t="s">
        <v>5685</v>
      </c>
      <c r="CL137" s="122" t="s">
        <v>199</v>
      </c>
      <c r="CM137" s="122" t="s">
        <v>5709</v>
      </c>
      <c r="CO137" s="122" t="s">
        <v>7488</v>
      </c>
      <c r="CP137" s="122" t="s">
        <v>8063</v>
      </c>
      <c r="CQ137" s="122" t="s">
        <v>1448</v>
      </c>
      <c r="CR137" s="122" t="s">
        <v>8064</v>
      </c>
      <c r="CS137" s="122" t="s">
        <v>8146</v>
      </c>
      <c r="CT137" s="122" t="s">
        <v>8193</v>
      </c>
      <c r="CU137" s="122" t="s">
        <v>8192</v>
      </c>
    </row>
    <row r="138" spans="1:99" ht="15" customHeight="1" x14ac:dyDescent="0.45">
      <c r="A138" s="122">
        <v>137</v>
      </c>
      <c r="B138" s="122" t="s">
        <v>9815</v>
      </c>
      <c r="C138" s="122" t="s">
        <v>200</v>
      </c>
      <c r="F138" s="122" t="s">
        <v>1449</v>
      </c>
      <c r="G138" s="122" t="s">
        <v>3594</v>
      </c>
      <c r="H138" s="122">
        <v>6579</v>
      </c>
      <c r="I138" s="122" t="s">
        <v>201</v>
      </c>
      <c r="J138" s="122" t="str">
        <f t="shared" si="4"/>
        <v>Quercus stellata</v>
      </c>
      <c r="K138" s="122" t="s">
        <v>977</v>
      </c>
      <c r="M138" s="122" t="s">
        <v>3226</v>
      </c>
      <c r="N138" s="122" t="s">
        <v>3195</v>
      </c>
      <c r="O138" s="122">
        <v>41034</v>
      </c>
      <c r="P138" s="122" t="s">
        <v>1164</v>
      </c>
      <c r="Q138" s="122" t="s">
        <v>14724</v>
      </c>
      <c r="S138" s="122" t="s">
        <v>14693</v>
      </c>
      <c r="T138" s="122" t="s">
        <v>1171</v>
      </c>
      <c r="U138" s="122" t="s">
        <v>3484</v>
      </c>
      <c r="V138" s="122" t="s">
        <v>1172</v>
      </c>
      <c r="W138" s="122" t="s">
        <v>1173</v>
      </c>
      <c r="X138" s="122" t="s">
        <v>1206</v>
      </c>
      <c r="Y138" s="122" t="s">
        <v>2020</v>
      </c>
      <c r="AA138" s="122" t="s">
        <v>1316</v>
      </c>
      <c r="AB138" s="122" t="s">
        <v>1316</v>
      </c>
      <c r="AC138" s="122" t="s">
        <v>1317</v>
      </c>
      <c r="AD138" s="122" t="s">
        <v>1316</v>
      </c>
      <c r="AE138" s="122" t="s">
        <v>1297</v>
      </c>
      <c r="AF138" s="122" t="s">
        <v>1298</v>
      </c>
      <c r="AG138" s="122" t="s">
        <v>1254</v>
      </c>
      <c r="AH138" s="122" t="s">
        <v>1318</v>
      </c>
      <c r="AI138" s="122" t="s">
        <v>1318</v>
      </c>
      <c r="AJ138" s="122" t="s">
        <v>201</v>
      </c>
      <c r="AK138" s="122" t="s">
        <v>201</v>
      </c>
      <c r="AO138" s="122" t="s">
        <v>1319</v>
      </c>
      <c r="AP138" s="122" t="s">
        <v>1352</v>
      </c>
      <c r="AQ138" s="122" t="s">
        <v>1400</v>
      </c>
      <c r="AS138" s="122" t="s">
        <v>1318</v>
      </c>
      <c r="AW138" s="122" t="s">
        <v>1318</v>
      </c>
      <c r="AX138" s="122" t="s">
        <v>1318</v>
      </c>
      <c r="AY138" s="122" t="s">
        <v>1318</v>
      </c>
      <c r="AZ138" s="122" t="s">
        <v>1318</v>
      </c>
      <c r="BE138" s="122" t="s">
        <v>3411</v>
      </c>
      <c r="BF138" s="122" t="s">
        <v>1415</v>
      </c>
      <c r="BG138" s="122" t="s">
        <v>1415</v>
      </c>
      <c r="BH138" s="122" t="s">
        <v>1416</v>
      </c>
      <c r="BI138" s="122" t="s">
        <v>1417</v>
      </c>
      <c r="BJ138" s="122" t="s">
        <v>1432</v>
      </c>
      <c r="BK138" s="122">
        <v>174535</v>
      </c>
      <c r="BM138" s="122" t="s">
        <v>1489</v>
      </c>
      <c r="BR138" s="122" t="s">
        <v>1449</v>
      </c>
      <c r="BS138" s="122" t="s">
        <v>5787</v>
      </c>
      <c r="BT138" s="122" t="s">
        <v>1449</v>
      </c>
      <c r="BU138" s="122" t="s">
        <v>1449</v>
      </c>
      <c r="BV138" s="122">
        <v>6579</v>
      </c>
      <c r="BW138" s="122" t="s">
        <v>14729</v>
      </c>
      <c r="BX138" s="122" t="s">
        <v>1319</v>
      </c>
      <c r="BZ138" s="122" t="s">
        <v>1319</v>
      </c>
      <c r="CB138" s="122">
        <v>40.584899999999998</v>
      </c>
      <c r="CC138" s="122">
        <v>-91.275599999999997</v>
      </c>
      <c r="CD138" s="122" t="s">
        <v>4698</v>
      </c>
      <c r="CE138" s="122" t="s">
        <v>1171</v>
      </c>
      <c r="CF138" s="122" t="s">
        <v>4655</v>
      </c>
      <c r="CG138" s="122" t="s">
        <v>4697</v>
      </c>
      <c r="CI138" s="122" t="s">
        <v>5235</v>
      </c>
      <c r="CK138" s="122" t="s">
        <v>5686</v>
      </c>
      <c r="CL138" s="122" t="s">
        <v>201</v>
      </c>
      <c r="CM138" s="122" t="s">
        <v>5733</v>
      </c>
      <c r="CO138" s="122" t="s">
        <v>7488</v>
      </c>
      <c r="CP138" s="122" t="s">
        <v>8129</v>
      </c>
      <c r="CQ138" s="122" t="s">
        <v>1449</v>
      </c>
      <c r="CR138" s="122" t="s">
        <v>8130</v>
      </c>
      <c r="CS138" s="122" t="s">
        <v>8181</v>
      </c>
      <c r="CT138" s="122" t="s">
        <v>8193</v>
      </c>
      <c r="CU138" s="122" t="s">
        <v>8193</v>
      </c>
    </row>
    <row r="139" spans="1:99" ht="15" customHeight="1" x14ac:dyDescent="0.45">
      <c r="A139" s="122">
        <v>138</v>
      </c>
      <c r="B139" s="122" t="s">
        <v>9816</v>
      </c>
      <c r="C139" s="122" t="s">
        <v>202</v>
      </c>
      <c r="F139" s="122" t="s">
        <v>1450</v>
      </c>
      <c r="G139" s="122" t="s">
        <v>3595</v>
      </c>
      <c r="H139" s="122">
        <v>3621</v>
      </c>
      <c r="I139" s="122" t="s">
        <v>173</v>
      </c>
      <c r="J139" s="122" t="str">
        <f t="shared" si="4"/>
        <v>Quercus lyrata</v>
      </c>
      <c r="K139" s="122" t="s">
        <v>1011</v>
      </c>
      <c r="M139" s="122" t="s">
        <v>3226</v>
      </c>
      <c r="N139" s="122" t="s">
        <v>3184</v>
      </c>
      <c r="O139" s="121">
        <v>41053</v>
      </c>
      <c r="P139" s="122" t="s">
        <v>1164</v>
      </c>
      <c r="Q139" s="122" t="s">
        <v>14724</v>
      </c>
      <c r="S139" s="122" t="s">
        <v>14693</v>
      </c>
      <c r="T139" s="122" t="s">
        <v>1171</v>
      </c>
      <c r="U139" s="122" t="s">
        <v>3484</v>
      </c>
      <c r="V139" s="122" t="s">
        <v>1172</v>
      </c>
      <c r="W139" s="122" t="s">
        <v>1173</v>
      </c>
      <c r="X139" s="122" t="s">
        <v>1207</v>
      </c>
      <c r="Y139" s="122" t="s">
        <v>2020</v>
      </c>
      <c r="AA139" s="122" t="s">
        <v>1316</v>
      </c>
      <c r="AB139" s="122" t="s">
        <v>1316</v>
      </c>
      <c r="AC139" s="122" t="s">
        <v>1317</v>
      </c>
      <c r="AD139" s="122" t="s">
        <v>1316</v>
      </c>
      <c r="AE139" s="122" t="s">
        <v>1299</v>
      </c>
      <c r="AF139" s="122" t="s">
        <v>1292</v>
      </c>
      <c r="AG139" s="122" t="s">
        <v>1255</v>
      </c>
      <c r="AH139" s="122" t="s">
        <v>1318</v>
      </c>
      <c r="AI139" s="122" t="s">
        <v>1318</v>
      </c>
      <c r="AJ139" s="122" t="s">
        <v>173</v>
      </c>
      <c r="AK139" s="122" t="s">
        <v>173</v>
      </c>
      <c r="AO139" s="122" t="s">
        <v>1319</v>
      </c>
      <c r="AP139" s="122" t="s">
        <v>1353</v>
      </c>
      <c r="AQ139" s="122" t="s">
        <v>1401</v>
      </c>
      <c r="AR139" s="122" t="s">
        <v>7426</v>
      </c>
      <c r="AS139" s="122" t="s">
        <v>1318</v>
      </c>
      <c r="AW139" s="122" t="s">
        <v>1318</v>
      </c>
      <c r="AX139" s="122" t="s">
        <v>1318</v>
      </c>
      <c r="AY139" s="122" t="s">
        <v>1318</v>
      </c>
      <c r="AZ139" s="122" t="s">
        <v>1318</v>
      </c>
      <c r="BE139" s="122" t="s">
        <v>3411</v>
      </c>
      <c r="BF139" s="122" t="s">
        <v>1415</v>
      </c>
      <c r="BG139" s="122" t="s">
        <v>1415</v>
      </c>
      <c r="BH139" s="122" t="s">
        <v>1416</v>
      </c>
      <c r="BI139" s="122" t="s">
        <v>1417</v>
      </c>
      <c r="BJ139" s="122" t="s">
        <v>1432</v>
      </c>
      <c r="BK139" s="122">
        <v>174540</v>
      </c>
      <c r="BM139" s="122" t="s">
        <v>1490</v>
      </c>
      <c r="BR139" s="122" t="s">
        <v>1450</v>
      </c>
      <c r="BS139" s="122" t="s">
        <v>5787</v>
      </c>
      <c r="BT139" s="122" t="s">
        <v>1450</v>
      </c>
      <c r="BU139" s="122" t="s">
        <v>1450</v>
      </c>
      <c r="BV139" s="122">
        <v>3621</v>
      </c>
      <c r="BX139" s="122" t="s">
        <v>1319</v>
      </c>
      <c r="BZ139" s="122" t="s">
        <v>1319</v>
      </c>
      <c r="CB139" s="122">
        <v>36.720972000000003</v>
      </c>
      <c r="CC139" s="122">
        <v>-90.112916999999996</v>
      </c>
      <c r="CD139" s="122" t="s">
        <v>4665</v>
      </c>
      <c r="CE139" s="122" t="s">
        <v>1171</v>
      </c>
      <c r="CF139" s="122" t="s">
        <v>4664</v>
      </c>
      <c r="CG139" s="122" t="s">
        <v>4669</v>
      </c>
      <c r="CI139" s="122" t="s">
        <v>5143</v>
      </c>
      <c r="CJ139" s="122" t="s">
        <v>7169</v>
      </c>
      <c r="CK139" s="122" t="s">
        <v>5687</v>
      </c>
      <c r="CL139" s="122" t="s">
        <v>173</v>
      </c>
      <c r="CM139" s="122" t="s">
        <v>5713</v>
      </c>
      <c r="CO139" s="122" t="s">
        <v>7488</v>
      </c>
      <c r="CP139" s="122" t="s">
        <v>8084</v>
      </c>
      <c r="CQ139" s="122" t="s">
        <v>1450</v>
      </c>
      <c r="CR139" s="122" t="s">
        <v>8085</v>
      </c>
      <c r="CS139" s="122" t="s">
        <v>8157</v>
      </c>
      <c r="CT139" s="122" t="s">
        <v>8193</v>
      </c>
      <c r="CU139" s="122" t="s">
        <v>8192</v>
      </c>
    </row>
    <row r="140" spans="1:99" ht="15" customHeight="1" x14ac:dyDescent="0.45">
      <c r="A140" s="122">
        <v>139</v>
      </c>
      <c r="B140" s="122" t="s">
        <v>9817</v>
      </c>
      <c r="C140" s="122" t="s">
        <v>203</v>
      </c>
      <c r="F140" s="122" t="s">
        <v>1451</v>
      </c>
      <c r="G140" s="122" t="s">
        <v>3596</v>
      </c>
      <c r="H140" s="122">
        <v>4874</v>
      </c>
      <c r="I140" s="122" t="s">
        <v>204</v>
      </c>
      <c r="J140" s="122" t="str">
        <f t="shared" si="4"/>
        <v>Quercus petraea</v>
      </c>
      <c r="K140" s="122" t="s">
        <v>2480</v>
      </c>
      <c r="M140" s="122" t="s">
        <v>3226</v>
      </c>
      <c r="N140" s="122" t="s">
        <v>3196</v>
      </c>
      <c r="O140" s="121">
        <v>41053</v>
      </c>
      <c r="P140" s="122" t="s">
        <v>1165</v>
      </c>
      <c r="Q140" s="122" t="s">
        <v>14724</v>
      </c>
      <c r="S140" s="122" t="s">
        <v>14693</v>
      </c>
      <c r="T140" s="122" t="s">
        <v>1171</v>
      </c>
      <c r="U140" s="122" t="s">
        <v>3484</v>
      </c>
      <c r="V140" s="122" t="s">
        <v>1172</v>
      </c>
      <c r="W140" s="122" t="s">
        <v>1173</v>
      </c>
      <c r="X140" s="122" t="s">
        <v>1208</v>
      </c>
      <c r="Y140" s="122" t="s">
        <v>2020</v>
      </c>
      <c r="AA140" s="122" t="s">
        <v>1316</v>
      </c>
      <c r="AB140" s="122" t="s">
        <v>1316</v>
      </c>
      <c r="AC140" s="122" t="s">
        <v>1317</v>
      </c>
      <c r="AD140" s="122" t="s">
        <v>1316</v>
      </c>
      <c r="AE140" s="122" t="s">
        <v>1300</v>
      </c>
      <c r="AF140" s="122" t="s">
        <v>1298</v>
      </c>
      <c r="AG140" s="122" t="s">
        <v>1256</v>
      </c>
      <c r="AH140" s="122" t="s">
        <v>1318</v>
      </c>
      <c r="AI140" s="122" t="s">
        <v>1318</v>
      </c>
      <c r="AJ140" s="122" t="s">
        <v>204</v>
      </c>
      <c r="AK140" s="122" t="s">
        <v>204</v>
      </c>
      <c r="AO140" s="122" t="s">
        <v>1319</v>
      </c>
      <c r="AP140" s="122" t="s">
        <v>1354</v>
      </c>
      <c r="AQ140" s="122" t="s">
        <v>1402</v>
      </c>
      <c r="AR140" s="122" t="s">
        <v>42</v>
      </c>
      <c r="AS140" s="122" t="s">
        <v>1318</v>
      </c>
      <c r="AW140" s="122" t="s">
        <v>1318</v>
      </c>
      <c r="AX140" s="122" t="s">
        <v>1318</v>
      </c>
      <c r="AY140" s="122" t="s">
        <v>1318</v>
      </c>
      <c r="AZ140" s="122" t="s">
        <v>1318</v>
      </c>
      <c r="BE140" s="122" t="s">
        <v>3411</v>
      </c>
      <c r="BF140" s="122" t="s">
        <v>1415</v>
      </c>
      <c r="BG140" s="122" t="s">
        <v>1415</v>
      </c>
      <c r="BH140" s="122" t="s">
        <v>1416</v>
      </c>
      <c r="BI140" s="122" t="s">
        <v>1417</v>
      </c>
      <c r="BJ140" s="122" t="s">
        <v>1432</v>
      </c>
      <c r="BK140" s="122">
        <v>174539</v>
      </c>
      <c r="BM140" s="122" t="s">
        <v>1491</v>
      </c>
      <c r="BR140" s="122" t="s">
        <v>1451</v>
      </c>
      <c r="BS140" s="122" t="s">
        <v>5787</v>
      </c>
      <c r="BT140" s="122" t="s">
        <v>1451</v>
      </c>
      <c r="BU140" s="122" t="s">
        <v>1451</v>
      </c>
      <c r="BV140" s="122">
        <v>4874</v>
      </c>
      <c r="BX140" s="122" t="s">
        <v>1319</v>
      </c>
      <c r="BZ140" s="122" t="s">
        <v>1319</v>
      </c>
      <c r="CB140" s="122">
        <v>51.816667000000002</v>
      </c>
      <c r="CC140" s="122">
        <v>19.883333</v>
      </c>
      <c r="CD140" s="122" t="s">
        <v>4665</v>
      </c>
      <c r="CE140" s="122" t="s">
        <v>4703</v>
      </c>
      <c r="CI140" s="122" t="s">
        <v>5194</v>
      </c>
      <c r="CJ140" s="122" t="s">
        <v>7197</v>
      </c>
      <c r="CK140" s="122" t="s">
        <v>5688</v>
      </c>
      <c r="CL140" s="122" t="s">
        <v>204</v>
      </c>
      <c r="CM140" s="122" t="s">
        <v>5731</v>
      </c>
      <c r="CO140" s="122" t="s">
        <v>7488</v>
      </c>
      <c r="CP140" s="122" t="s">
        <v>8121</v>
      </c>
      <c r="CQ140" s="122" t="s">
        <v>1451</v>
      </c>
      <c r="CR140" s="122" t="s">
        <v>8122</v>
      </c>
      <c r="CS140" s="122" t="s">
        <v>8177</v>
      </c>
      <c r="CT140" s="122" t="s">
        <v>8193</v>
      </c>
      <c r="CU140" s="122" t="s">
        <v>8192</v>
      </c>
    </row>
    <row r="141" spans="1:99" ht="15" customHeight="1" x14ac:dyDescent="0.45">
      <c r="A141" s="122">
        <v>140</v>
      </c>
      <c r="B141" s="122" t="s">
        <v>9818</v>
      </c>
      <c r="C141" s="122" t="s">
        <v>205</v>
      </c>
      <c r="G141" s="122" t="s">
        <v>3597</v>
      </c>
      <c r="I141" s="122" t="s">
        <v>204</v>
      </c>
      <c r="J141" s="122" t="str">
        <f t="shared" si="4"/>
        <v>Quercus petraea</v>
      </c>
      <c r="M141" s="122" t="s">
        <v>3226</v>
      </c>
      <c r="N141" s="122" t="s">
        <v>3196</v>
      </c>
      <c r="O141" s="122">
        <v>41053</v>
      </c>
      <c r="P141" s="122" t="s">
        <v>1166</v>
      </c>
      <c r="Q141" s="122" t="s">
        <v>14724</v>
      </c>
      <c r="S141" s="122" t="s">
        <v>14693</v>
      </c>
      <c r="T141" s="122" t="s">
        <v>1171</v>
      </c>
      <c r="U141" s="122" t="s">
        <v>3484</v>
      </c>
      <c r="V141" s="122" t="s">
        <v>1172</v>
      </c>
      <c r="W141" s="122" t="s">
        <v>1173</v>
      </c>
      <c r="X141" s="122" t="s">
        <v>1209</v>
      </c>
      <c r="Y141" s="122" t="s">
        <v>2020</v>
      </c>
      <c r="AA141" s="122" t="s">
        <v>1316</v>
      </c>
      <c r="AB141" s="122" t="s">
        <v>1316</v>
      </c>
      <c r="AC141" s="122" t="s">
        <v>1317</v>
      </c>
      <c r="AD141" s="122" t="s">
        <v>1316</v>
      </c>
      <c r="AE141" s="122" t="s">
        <v>1301</v>
      </c>
      <c r="AF141" s="122" t="s">
        <v>1302</v>
      </c>
      <c r="AG141" s="122" t="s">
        <v>1257</v>
      </c>
      <c r="AH141" s="122" t="s">
        <v>1318</v>
      </c>
      <c r="AI141" s="122" t="s">
        <v>1318</v>
      </c>
      <c r="AJ141" s="122" t="s">
        <v>204</v>
      </c>
      <c r="AK141" s="122" t="s">
        <v>204</v>
      </c>
      <c r="AO141" s="122" t="s">
        <v>1319</v>
      </c>
      <c r="AP141" s="122" t="s">
        <v>1355</v>
      </c>
      <c r="AQ141" s="122" t="s">
        <v>1376</v>
      </c>
      <c r="AS141" s="122" t="s">
        <v>1318</v>
      </c>
      <c r="AW141" s="122" t="s">
        <v>1318</v>
      </c>
      <c r="AX141" s="122" t="s">
        <v>1318</v>
      </c>
      <c r="AY141" s="122" t="s">
        <v>1318</v>
      </c>
      <c r="AZ141" s="122" t="s">
        <v>1318</v>
      </c>
      <c r="BE141" s="122" t="s">
        <v>3411</v>
      </c>
      <c r="BF141" s="122" t="s">
        <v>1415</v>
      </c>
      <c r="BG141" s="122" t="s">
        <v>1415</v>
      </c>
      <c r="BH141" s="122" t="s">
        <v>1416</v>
      </c>
      <c r="BI141" s="122" t="s">
        <v>1417</v>
      </c>
      <c r="BJ141" s="122" t="s">
        <v>1432</v>
      </c>
      <c r="BK141" s="122">
        <v>174532</v>
      </c>
      <c r="BM141" s="122" t="s">
        <v>1492</v>
      </c>
      <c r="BX141" s="122" t="s">
        <v>1319</v>
      </c>
      <c r="BZ141" s="122" t="s">
        <v>1319</v>
      </c>
      <c r="CK141" s="122" t="s">
        <v>5611</v>
      </c>
      <c r="CL141" s="122" t="s">
        <v>204</v>
      </c>
    </row>
    <row r="142" spans="1:99" ht="15" customHeight="1" x14ac:dyDescent="0.45">
      <c r="A142" s="122">
        <v>141</v>
      </c>
      <c r="B142" s="122" t="s">
        <v>9819</v>
      </c>
      <c r="C142" s="122" t="s">
        <v>206</v>
      </c>
      <c r="G142" s="122" t="s">
        <v>3598</v>
      </c>
      <c r="I142" s="122" t="s">
        <v>185</v>
      </c>
      <c r="J142" s="122" t="str">
        <f t="shared" si="4"/>
        <v>Quercus rubra</v>
      </c>
      <c r="M142" s="122" t="s">
        <v>3226</v>
      </c>
      <c r="N142" s="122" t="s">
        <v>3189</v>
      </c>
      <c r="O142" s="122">
        <v>41061</v>
      </c>
      <c r="P142" s="122" t="s">
        <v>1166</v>
      </c>
      <c r="Q142" s="122" t="s">
        <v>14724</v>
      </c>
      <c r="S142" s="122" t="s">
        <v>14693</v>
      </c>
      <c r="T142" s="122" t="s">
        <v>1171</v>
      </c>
      <c r="U142" s="122" t="s">
        <v>3484</v>
      </c>
      <c r="V142" s="122" t="s">
        <v>1172</v>
      </c>
      <c r="W142" s="122" t="s">
        <v>1173</v>
      </c>
      <c r="X142" s="122" t="s">
        <v>1210</v>
      </c>
      <c r="Y142" s="122" t="s">
        <v>2020</v>
      </c>
      <c r="AA142" s="122" t="s">
        <v>1316</v>
      </c>
      <c r="AB142" s="122" t="s">
        <v>1316</v>
      </c>
      <c r="AC142" s="122" t="s">
        <v>1317</v>
      </c>
      <c r="AD142" s="122" t="s">
        <v>1316</v>
      </c>
      <c r="AE142" s="122" t="s">
        <v>1303</v>
      </c>
      <c r="AF142" s="122" t="s">
        <v>1292</v>
      </c>
      <c r="AG142" s="122" t="s">
        <v>1258</v>
      </c>
      <c r="AH142" s="122" t="s">
        <v>1318</v>
      </c>
      <c r="AI142" s="122" t="s">
        <v>1318</v>
      </c>
      <c r="AJ142" s="122" t="s">
        <v>185</v>
      </c>
      <c r="AK142" s="122" t="s">
        <v>185</v>
      </c>
      <c r="AO142" s="122" t="s">
        <v>1319</v>
      </c>
      <c r="AP142" s="122" t="s">
        <v>1356</v>
      </c>
      <c r="AQ142" s="122" t="s">
        <v>1403</v>
      </c>
      <c r="AS142" s="122" t="s">
        <v>1318</v>
      </c>
      <c r="AW142" s="122" t="s">
        <v>1318</v>
      </c>
      <c r="AX142" s="122" t="s">
        <v>1318</v>
      </c>
      <c r="AY142" s="122" t="s">
        <v>1318</v>
      </c>
      <c r="AZ142" s="122" t="s">
        <v>1318</v>
      </c>
      <c r="BB142" s="122" t="s">
        <v>1317</v>
      </c>
      <c r="BE142" s="122" t="s">
        <v>3411</v>
      </c>
      <c r="BF142" s="122" t="s">
        <v>1415</v>
      </c>
      <c r="BG142" s="122" t="s">
        <v>1415</v>
      </c>
      <c r="BH142" s="122" t="s">
        <v>1416</v>
      </c>
      <c r="BI142" s="122" t="s">
        <v>1417</v>
      </c>
      <c r="BJ142" s="122" t="s">
        <v>1432</v>
      </c>
      <c r="BK142" s="122">
        <v>174508</v>
      </c>
      <c r="BM142" s="122" t="s">
        <v>1493</v>
      </c>
      <c r="BX142" s="122" t="s">
        <v>1319</v>
      </c>
      <c r="BZ142" s="122" t="s">
        <v>1319</v>
      </c>
      <c r="CK142" s="122" t="s">
        <v>5616</v>
      </c>
      <c r="CL142" s="122" t="s">
        <v>185</v>
      </c>
    </row>
    <row r="143" spans="1:99" ht="15" customHeight="1" x14ac:dyDescent="0.45">
      <c r="A143" s="122">
        <v>142</v>
      </c>
      <c r="B143" s="122" t="s">
        <v>9820</v>
      </c>
      <c r="C143" s="122" t="s">
        <v>207</v>
      </c>
      <c r="F143" s="122" t="s">
        <v>14354</v>
      </c>
      <c r="G143" s="122" t="s">
        <v>3599</v>
      </c>
      <c r="H143" s="122">
        <v>4740</v>
      </c>
      <c r="I143" s="122" t="s">
        <v>208</v>
      </c>
      <c r="J143" s="122" t="str">
        <f t="shared" si="4"/>
        <v>Quercus falcata</v>
      </c>
      <c r="K143" s="122" t="s">
        <v>985</v>
      </c>
      <c r="M143" s="122" t="s">
        <v>3226</v>
      </c>
      <c r="N143" s="122" t="s">
        <v>3197</v>
      </c>
      <c r="O143" s="121">
        <v>41061</v>
      </c>
      <c r="P143" s="122" t="s">
        <v>1166</v>
      </c>
      <c r="Q143" s="122" t="s">
        <v>14724</v>
      </c>
      <c r="S143" s="122" t="s">
        <v>14693</v>
      </c>
      <c r="T143" s="122" t="s">
        <v>1171</v>
      </c>
      <c r="U143" s="122" t="s">
        <v>3484</v>
      </c>
      <c r="V143" s="122" t="s">
        <v>1172</v>
      </c>
      <c r="W143" s="122" t="s">
        <v>1173</v>
      </c>
      <c r="X143" s="122" t="s">
        <v>1211</v>
      </c>
      <c r="Y143" s="122" t="s">
        <v>2020</v>
      </c>
      <c r="AA143" s="122" t="s">
        <v>1316</v>
      </c>
      <c r="AB143" s="122" t="s">
        <v>1316</v>
      </c>
      <c r="AC143" s="122" t="s">
        <v>1317</v>
      </c>
      <c r="AD143" s="122" t="s">
        <v>1316</v>
      </c>
      <c r="AE143" s="122" t="s">
        <v>1286</v>
      </c>
      <c r="AG143" s="122" t="s">
        <v>1259</v>
      </c>
      <c r="AH143" s="122" t="s">
        <v>1318</v>
      </c>
      <c r="AI143" s="122" t="s">
        <v>1318</v>
      </c>
      <c r="AJ143" s="122" t="s">
        <v>208</v>
      </c>
      <c r="AK143" s="122" t="s">
        <v>208</v>
      </c>
      <c r="AL143" s="122" t="s">
        <v>7412</v>
      </c>
      <c r="AM143" s="121">
        <v>41528</v>
      </c>
      <c r="AN143" s="122" t="s">
        <v>7413</v>
      </c>
      <c r="AO143" s="122" t="s">
        <v>1319</v>
      </c>
      <c r="AP143" s="122" t="s">
        <v>1357</v>
      </c>
      <c r="AQ143" s="122" t="s">
        <v>1404</v>
      </c>
      <c r="AR143" s="122" t="s">
        <v>7426</v>
      </c>
      <c r="AS143" s="122" t="s">
        <v>1318</v>
      </c>
      <c r="AW143" s="122" t="s">
        <v>1318</v>
      </c>
      <c r="AX143" s="122" t="s">
        <v>1318</v>
      </c>
      <c r="AY143" s="122" t="s">
        <v>1318</v>
      </c>
      <c r="AZ143" s="122" t="s">
        <v>1318</v>
      </c>
      <c r="BB143" s="122" t="s">
        <v>1317</v>
      </c>
      <c r="BE143" s="122" t="s">
        <v>3411</v>
      </c>
      <c r="BF143" s="122" t="s">
        <v>1415</v>
      </c>
      <c r="BG143" s="122" t="s">
        <v>1415</v>
      </c>
      <c r="BH143" s="122" t="s">
        <v>1416</v>
      </c>
      <c r="BI143" s="122" t="s">
        <v>1417</v>
      </c>
      <c r="BJ143" s="122" t="s">
        <v>1432</v>
      </c>
      <c r="BK143" s="122">
        <v>174536</v>
      </c>
      <c r="BM143" s="122" t="s">
        <v>1494</v>
      </c>
      <c r="BR143" s="122" t="s">
        <v>4819</v>
      </c>
      <c r="BS143" s="122" t="s">
        <v>5785</v>
      </c>
      <c r="BT143" s="122" t="s">
        <v>4819</v>
      </c>
      <c r="BU143" s="122" t="s">
        <v>4819</v>
      </c>
      <c r="BV143" s="122">
        <v>4740</v>
      </c>
      <c r="BX143" s="122" t="s">
        <v>1319</v>
      </c>
      <c r="BZ143" s="122" t="s">
        <v>1319</v>
      </c>
      <c r="CB143" s="122">
        <v>35.162806000000003</v>
      </c>
      <c r="CC143" s="122">
        <v>-90.717500000000001</v>
      </c>
      <c r="CD143" s="122" t="s">
        <v>4665</v>
      </c>
      <c r="CE143" s="122" t="s">
        <v>1171</v>
      </c>
      <c r="CF143" s="122" t="s">
        <v>6815</v>
      </c>
      <c r="CG143" s="122" t="s">
        <v>6814</v>
      </c>
      <c r="CI143" s="122" t="s">
        <v>5083</v>
      </c>
      <c r="CJ143" s="122" t="s">
        <v>7068</v>
      </c>
      <c r="CK143" s="122" t="s">
        <v>4820</v>
      </c>
      <c r="CL143" s="122" t="s">
        <v>208</v>
      </c>
      <c r="CO143" s="122" t="s">
        <v>7488</v>
      </c>
      <c r="CP143" s="122">
        <v>0</v>
      </c>
      <c r="CQ143" s="122" t="s">
        <v>4819</v>
      </c>
      <c r="CR143" s="122" t="s">
        <v>7925</v>
      </c>
      <c r="CS143" s="122" t="s">
        <v>7926</v>
      </c>
      <c r="CT143" s="122" t="s">
        <v>8194</v>
      </c>
      <c r="CU143" s="122" t="s">
        <v>8194</v>
      </c>
    </row>
    <row r="144" spans="1:99" ht="15" customHeight="1" x14ac:dyDescent="0.45">
      <c r="A144" s="122">
        <v>143</v>
      </c>
      <c r="B144" s="122" t="s">
        <v>9821</v>
      </c>
      <c r="C144" s="122" t="s">
        <v>209</v>
      </c>
      <c r="F144" s="122" t="s">
        <v>14297</v>
      </c>
      <c r="G144" s="122" t="s">
        <v>3600</v>
      </c>
      <c r="H144" s="122">
        <v>4888</v>
      </c>
      <c r="I144" s="122" t="s">
        <v>201</v>
      </c>
      <c r="J144" s="122" t="str">
        <f t="shared" si="4"/>
        <v>Quercus stellata</v>
      </c>
      <c r="K144" s="122" t="s">
        <v>977</v>
      </c>
      <c r="M144" s="122" t="s">
        <v>3226</v>
      </c>
      <c r="N144" s="122" t="s">
        <v>3195</v>
      </c>
      <c r="O144" s="121">
        <v>41061</v>
      </c>
      <c r="P144" s="122" t="s">
        <v>1166</v>
      </c>
      <c r="Q144" s="122" t="s">
        <v>14724</v>
      </c>
      <c r="S144" s="122" t="s">
        <v>14693</v>
      </c>
      <c r="T144" s="122" t="s">
        <v>1171</v>
      </c>
      <c r="U144" s="122" t="s">
        <v>3484</v>
      </c>
      <c r="V144" s="122" t="s">
        <v>1172</v>
      </c>
      <c r="W144" s="122" t="s">
        <v>1173</v>
      </c>
      <c r="X144" s="122" t="s">
        <v>1212</v>
      </c>
      <c r="Y144" s="122" t="s">
        <v>2020</v>
      </c>
      <c r="AA144" s="122" t="s">
        <v>1316</v>
      </c>
      <c r="AB144" s="122" t="s">
        <v>1316</v>
      </c>
      <c r="AC144" s="122" t="s">
        <v>1317</v>
      </c>
      <c r="AD144" s="122" t="s">
        <v>1316</v>
      </c>
      <c r="AE144" s="122" t="s">
        <v>1277</v>
      </c>
      <c r="AF144" s="122" t="s">
        <v>1304</v>
      </c>
      <c r="AG144" s="122" t="s">
        <v>1260</v>
      </c>
      <c r="AH144" s="122" t="s">
        <v>1318</v>
      </c>
      <c r="AI144" s="122" t="s">
        <v>1318</v>
      </c>
      <c r="AJ144" s="122" t="s">
        <v>201</v>
      </c>
      <c r="AK144" s="122" t="s">
        <v>201</v>
      </c>
      <c r="AL144" s="122" t="s">
        <v>7412</v>
      </c>
      <c r="AM144" s="121">
        <v>41528</v>
      </c>
      <c r="AN144" s="122" t="s">
        <v>7413</v>
      </c>
      <c r="AO144" s="122" t="s">
        <v>1319</v>
      </c>
      <c r="AP144" s="122" t="s">
        <v>1358</v>
      </c>
      <c r="AQ144" s="122" t="s">
        <v>1405</v>
      </c>
      <c r="AR144" s="122" t="s">
        <v>7426</v>
      </c>
      <c r="AS144" s="122" t="s">
        <v>1318</v>
      </c>
      <c r="AW144" s="122" t="s">
        <v>1318</v>
      </c>
      <c r="AX144" s="122" t="s">
        <v>1318</v>
      </c>
      <c r="AY144" s="122" t="s">
        <v>1318</v>
      </c>
      <c r="AZ144" s="122" t="s">
        <v>1318</v>
      </c>
      <c r="BB144" s="122" t="s">
        <v>1317</v>
      </c>
      <c r="BE144" s="122" t="s">
        <v>3411</v>
      </c>
      <c r="BF144" s="122" t="s">
        <v>1415</v>
      </c>
      <c r="BG144" s="122" t="s">
        <v>1415</v>
      </c>
      <c r="BH144" s="122" t="s">
        <v>1416</v>
      </c>
      <c r="BI144" s="122" t="s">
        <v>1417</v>
      </c>
      <c r="BJ144" s="122" t="s">
        <v>1432</v>
      </c>
      <c r="BK144" s="122">
        <v>174543</v>
      </c>
      <c r="BM144" s="122" t="s">
        <v>1495</v>
      </c>
      <c r="BR144" s="122" t="s">
        <v>4824</v>
      </c>
      <c r="BS144" s="122" t="s">
        <v>5785</v>
      </c>
      <c r="BT144" s="122" t="s">
        <v>4824</v>
      </c>
      <c r="BU144" s="122" t="s">
        <v>4824</v>
      </c>
      <c r="BV144" s="122">
        <v>4888</v>
      </c>
      <c r="BX144" s="122" t="s">
        <v>1319</v>
      </c>
      <c r="BZ144" s="122" t="s">
        <v>1319</v>
      </c>
      <c r="CB144" s="122">
        <v>38.034944000000003</v>
      </c>
      <c r="CC144" s="122">
        <v>-91.520306000000005</v>
      </c>
      <c r="CD144" s="122" t="s">
        <v>4665</v>
      </c>
      <c r="CE144" s="122" t="s">
        <v>1171</v>
      </c>
      <c r="CF144" s="122" t="s">
        <v>4664</v>
      </c>
      <c r="CG144" s="122" t="s">
        <v>6816</v>
      </c>
      <c r="CI144" s="122" t="s">
        <v>5234</v>
      </c>
      <c r="CJ144" s="122" t="s">
        <v>6909</v>
      </c>
      <c r="CK144" s="122" t="s">
        <v>4825</v>
      </c>
      <c r="CL144" s="122" t="s">
        <v>201</v>
      </c>
      <c r="CM144" s="122" t="s">
        <v>5734</v>
      </c>
      <c r="CO144" s="122" t="s">
        <v>7488</v>
      </c>
      <c r="CP144" s="122" t="s">
        <v>8131</v>
      </c>
      <c r="CQ144" s="122" t="s">
        <v>4824</v>
      </c>
      <c r="CR144" s="122" t="s">
        <v>8132</v>
      </c>
      <c r="CS144" s="122" t="s">
        <v>8182</v>
      </c>
      <c r="CT144" s="122" t="s">
        <v>8193</v>
      </c>
      <c r="CU144" s="122" t="s">
        <v>8192</v>
      </c>
    </row>
    <row r="145" spans="1:99" ht="15" customHeight="1" x14ac:dyDescent="0.45">
      <c r="A145" s="122">
        <v>144</v>
      </c>
      <c r="B145" s="122" t="s">
        <v>9822</v>
      </c>
      <c r="C145" s="122" t="s">
        <v>210</v>
      </c>
      <c r="G145" s="122" t="s">
        <v>3601</v>
      </c>
      <c r="I145" s="122" t="s">
        <v>199</v>
      </c>
      <c r="J145" s="122" t="str">
        <f t="shared" si="4"/>
        <v>Quercus bicolor</v>
      </c>
      <c r="M145" s="122" t="s">
        <v>3226</v>
      </c>
      <c r="N145" s="122" t="s">
        <v>3194</v>
      </c>
      <c r="O145" s="122">
        <v>41061</v>
      </c>
      <c r="P145" s="122" t="s">
        <v>1166</v>
      </c>
      <c r="Q145" s="122" t="s">
        <v>14724</v>
      </c>
      <c r="S145" s="122" t="s">
        <v>14693</v>
      </c>
      <c r="T145" s="122" t="s">
        <v>1171</v>
      </c>
      <c r="U145" s="122" t="s">
        <v>3484</v>
      </c>
      <c r="V145" s="122" t="s">
        <v>1172</v>
      </c>
      <c r="W145" s="122" t="s">
        <v>1173</v>
      </c>
      <c r="X145" s="122" t="s">
        <v>1213</v>
      </c>
      <c r="Y145" s="122" t="s">
        <v>2020</v>
      </c>
      <c r="AA145" s="122" t="s">
        <v>1316</v>
      </c>
      <c r="AB145" s="122" t="s">
        <v>1316</v>
      </c>
      <c r="AC145" s="122" t="s">
        <v>1317</v>
      </c>
      <c r="AD145" s="122" t="s">
        <v>1316</v>
      </c>
      <c r="AE145" s="122" t="s">
        <v>1305</v>
      </c>
      <c r="AF145" s="122" t="s">
        <v>1306</v>
      </c>
      <c r="AG145" s="122" t="s">
        <v>1261</v>
      </c>
      <c r="AH145" s="122" t="s">
        <v>1318</v>
      </c>
      <c r="AI145" s="122" t="s">
        <v>1318</v>
      </c>
      <c r="AJ145" s="122" t="s">
        <v>199</v>
      </c>
      <c r="AK145" s="122" t="s">
        <v>199</v>
      </c>
      <c r="AO145" s="122" t="s">
        <v>1319</v>
      </c>
      <c r="AP145" s="122" t="s">
        <v>1359</v>
      </c>
      <c r="AQ145" s="122" t="s">
        <v>1406</v>
      </c>
      <c r="AS145" s="122" t="s">
        <v>1318</v>
      </c>
      <c r="AW145" s="122" t="s">
        <v>1318</v>
      </c>
      <c r="AX145" s="122" t="s">
        <v>1318</v>
      </c>
      <c r="AY145" s="122" t="s">
        <v>1318</v>
      </c>
      <c r="AZ145" s="122" t="s">
        <v>1318</v>
      </c>
      <c r="BB145" s="122" t="s">
        <v>1317</v>
      </c>
      <c r="BE145" s="122" t="s">
        <v>3411</v>
      </c>
      <c r="BF145" s="122" t="s">
        <v>1415</v>
      </c>
      <c r="BG145" s="122" t="s">
        <v>1415</v>
      </c>
      <c r="BH145" s="122" t="s">
        <v>1416</v>
      </c>
      <c r="BI145" s="122" t="s">
        <v>1417</v>
      </c>
      <c r="BJ145" s="122" t="s">
        <v>1432</v>
      </c>
      <c r="BK145" s="122">
        <v>174522</v>
      </c>
      <c r="BM145" s="122" t="s">
        <v>1496</v>
      </c>
      <c r="BX145" s="122" t="s">
        <v>1319</v>
      </c>
      <c r="BZ145" s="122" t="s">
        <v>1319</v>
      </c>
      <c r="CK145" s="122" t="s">
        <v>5599</v>
      </c>
      <c r="CL145" s="122" t="s">
        <v>199</v>
      </c>
    </row>
    <row r="146" spans="1:99" ht="15" customHeight="1" x14ac:dyDescent="0.45">
      <c r="A146" s="122">
        <v>145</v>
      </c>
      <c r="B146" s="122" t="s">
        <v>9823</v>
      </c>
      <c r="C146" s="122" t="s">
        <v>211</v>
      </c>
      <c r="F146" s="122" t="s">
        <v>1452</v>
      </c>
      <c r="G146" s="122" t="s">
        <v>3602</v>
      </c>
      <c r="H146" s="122">
        <v>5097</v>
      </c>
      <c r="I146" s="122" t="s">
        <v>212</v>
      </c>
      <c r="J146" s="122" t="str">
        <f t="shared" ref="J146:J177" si="5">LEFT(I146, FIND(" ", I146, 12) -1)</f>
        <v>Quercus muehlenbergii</v>
      </c>
      <c r="K146" s="122" t="s">
        <v>1849</v>
      </c>
      <c r="M146" s="122" t="s">
        <v>3226</v>
      </c>
      <c r="N146" s="122" t="s">
        <v>3198</v>
      </c>
      <c r="O146" s="121">
        <v>41061</v>
      </c>
      <c r="P146" s="122" t="s">
        <v>1166</v>
      </c>
      <c r="Q146" s="122" t="s">
        <v>14724</v>
      </c>
      <c r="S146" s="122" t="s">
        <v>14693</v>
      </c>
      <c r="T146" s="122" t="s">
        <v>1171</v>
      </c>
      <c r="U146" s="122" t="s">
        <v>3484</v>
      </c>
      <c r="V146" s="122" t="s">
        <v>1172</v>
      </c>
      <c r="W146" s="122" t="s">
        <v>1173</v>
      </c>
      <c r="X146" s="122" t="s">
        <v>1214</v>
      </c>
      <c r="Y146" s="122" t="s">
        <v>2020</v>
      </c>
      <c r="AA146" s="122" t="s">
        <v>1316</v>
      </c>
      <c r="AB146" s="122" t="s">
        <v>1316</v>
      </c>
      <c r="AC146" s="122" t="s">
        <v>1317</v>
      </c>
      <c r="AD146" s="122" t="s">
        <v>1316</v>
      </c>
      <c r="AE146" s="122" t="s">
        <v>1307</v>
      </c>
      <c r="AF146" s="122" t="s">
        <v>1272</v>
      </c>
      <c r="AG146" s="122" t="s">
        <v>1262</v>
      </c>
      <c r="AH146" s="122" t="s">
        <v>1318</v>
      </c>
      <c r="AI146" s="122" t="s">
        <v>1318</v>
      </c>
      <c r="AJ146" s="122" t="s">
        <v>212</v>
      </c>
      <c r="AK146" s="122" t="s">
        <v>212</v>
      </c>
      <c r="AO146" s="122" t="s">
        <v>1319</v>
      </c>
      <c r="AP146" s="122" t="s">
        <v>1360</v>
      </c>
      <c r="AQ146" s="122" t="s">
        <v>1407</v>
      </c>
      <c r="AR146" s="122" t="s">
        <v>7426</v>
      </c>
      <c r="AS146" s="122" t="s">
        <v>1318</v>
      </c>
      <c r="AW146" s="122" t="s">
        <v>1318</v>
      </c>
      <c r="AX146" s="122" t="s">
        <v>1318</v>
      </c>
      <c r="AY146" s="122" t="s">
        <v>1318</v>
      </c>
      <c r="AZ146" s="122" t="s">
        <v>1318</v>
      </c>
      <c r="BB146" s="122" t="s">
        <v>1317</v>
      </c>
      <c r="BE146" s="122" t="s">
        <v>3411</v>
      </c>
      <c r="BF146" s="122" t="s">
        <v>1415</v>
      </c>
      <c r="BG146" s="122" t="s">
        <v>1415</v>
      </c>
      <c r="BH146" s="122" t="s">
        <v>1416</v>
      </c>
      <c r="BI146" s="122" t="s">
        <v>1417</v>
      </c>
      <c r="BJ146" s="122" t="s">
        <v>1432</v>
      </c>
      <c r="BK146" s="122">
        <v>174533</v>
      </c>
      <c r="BM146" s="122" t="s">
        <v>1497</v>
      </c>
      <c r="BR146" s="122" t="s">
        <v>1452</v>
      </c>
      <c r="BS146" s="122" t="s">
        <v>5787</v>
      </c>
      <c r="BT146" s="122" t="s">
        <v>1452</v>
      </c>
      <c r="BU146" s="122" t="s">
        <v>1452</v>
      </c>
      <c r="BV146" s="122">
        <v>5097</v>
      </c>
      <c r="BX146" s="122" t="s">
        <v>1319</v>
      </c>
      <c r="BZ146" s="122" t="s">
        <v>1319</v>
      </c>
      <c r="CB146" s="122">
        <v>41.210569</v>
      </c>
      <c r="CC146" s="122">
        <v>-88.017574999999994</v>
      </c>
      <c r="CD146" s="122" t="s">
        <v>7146</v>
      </c>
      <c r="CE146" s="122" t="s">
        <v>1171</v>
      </c>
      <c r="CF146" s="122" t="s">
        <v>3484</v>
      </c>
      <c r="CG146" s="122" t="s">
        <v>4681</v>
      </c>
      <c r="CI146" s="122" t="s">
        <v>5166</v>
      </c>
      <c r="CJ146" s="122" t="s">
        <v>7145</v>
      </c>
      <c r="CK146" s="122" t="s">
        <v>5689</v>
      </c>
      <c r="CL146" s="122" t="s">
        <v>212</v>
      </c>
      <c r="CM146" s="122" t="s">
        <v>5747</v>
      </c>
      <c r="CO146" s="122" t="s">
        <v>7488</v>
      </c>
      <c r="CP146" s="122" t="s">
        <v>8115</v>
      </c>
      <c r="CQ146" s="122" t="s">
        <v>1452</v>
      </c>
      <c r="CR146" s="122" t="s">
        <v>8116</v>
      </c>
      <c r="CS146" s="122" t="s">
        <v>8174</v>
      </c>
      <c r="CT146" s="122" t="s">
        <v>8193</v>
      </c>
      <c r="CU146" s="122" t="s">
        <v>8192</v>
      </c>
    </row>
    <row r="147" spans="1:99" ht="15" customHeight="1" x14ac:dyDescent="0.45">
      <c r="A147" s="122">
        <v>146</v>
      </c>
      <c r="B147" s="122" t="s">
        <v>9824</v>
      </c>
      <c r="C147" s="122" t="s">
        <v>213</v>
      </c>
      <c r="F147" s="122" t="s">
        <v>1453</v>
      </c>
      <c r="G147" s="122" t="s">
        <v>3603</v>
      </c>
      <c r="H147" s="122">
        <v>5544</v>
      </c>
      <c r="I147" s="122" t="s">
        <v>214</v>
      </c>
      <c r="J147" s="122" t="str">
        <f t="shared" si="5"/>
        <v>Quercus oglethorpensis</v>
      </c>
      <c r="K147" s="122" t="s">
        <v>1076</v>
      </c>
      <c r="M147" s="122" t="s">
        <v>3226</v>
      </c>
      <c r="N147" s="122" t="s">
        <v>3199</v>
      </c>
      <c r="O147" s="121">
        <v>41061</v>
      </c>
      <c r="P147" s="122" t="s">
        <v>1166</v>
      </c>
      <c r="Q147" s="122" t="s">
        <v>14724</v>
      </c>
      <c r="S147" s="122" t="s">
        <v>14693</v>
      </c>
      <c r="T147" s="122" t="s">
        <v>1171</v>
      </c>
      <c r="U147" s="122" t="s">
        <v>3484</v>
      </c>
      <c r="V147" s="122" t="s">
        <v>1172</v>
      </c>
      <c r="W147" s="122" t="s">
        <v>1173</v>
      </c>
      <c r="X147" s="122" t="s">
        <v>1215</v>
      </c>
      <c r="Y147" s="122" t="s">
        <v>2020</v>
      </c>
      <c r="AA147" s="122" t="s">
        <v>1316</v>
      </c>
      <c r="AB147" s="122" t="s">
        <v>1316</v>
      </c>
      <c r="AC147" s="122" t="s">
        <v>1317</v>
      </c>
      <c r="AD147" s="122" t="s">
        <v>1316</v>
      </c>
      <c r="AE147" s="122" t="s">
        <v>1307</v>
      </c>
      <c r="AF147" s="122" t="s">
        <v>1306</v>
      </c>
      <c r="AG147" s="122" t="s">
        <v>1263</v>
      </c>
      <c r="AH147" s="122" t="s">
        <v>1318</v>
      </c>
      <c r="AI147" s="122" t="s">
        <v>1318</v>
      </c>
      <c r="AJ147" s="122" t="s">
        <v>214</v>
      </c>
      <c r="AK147" s="122" t="s">
        <v>214</v>
      </c>
      <c r="AO147" s="122" t="s">
        <v>1319</v>
      </c>
      <c r="AP147" s="122" t="s">
        <v>1361</v>
      </c>
      <c r="AQ147" s="122" t="s">
        <v>1408</v>
      </c>
      <c r="AR147" s="122" t="s">
        <v>7426</v>
      </c>
      <c r="AS147" s="122" t="s">
        <v>1318</v>
      </c>
      <c r="AW147" s="122" t="s">
        <v>1318</v>
      </c>
      <c r="AX147" s="122" t="s">
        <v>1318</v>
      </c>
      <c r="AY147" s="122" t="s">
        <v>1318</v>
      </c>
      <c r="AZ147" s="122" t="s">
        <v>1318</v>
      </c>
      <c r="BB147" s="122" t="s">
        <v>1317</v>
      </c>
      <c r="BE147" s="122" t="s">
        <v>3411</v>
      </c>
      <c r="BF147" s="122" t="s">
        <v>1415</v>
      </c>
      <c r="BG147" s="122" t="s">
        <v>1415</v>
      </c>
      <c r="BH147" s="122" t="s">
        <v>1416</v>
      </c>
      <c r="BI147" s="122" t="s">
        <v>1417</v>
      </c>
      <c r="BJ147" s="122" t="s">
        <v>1432</v>
      </c>
      <c r="BK147" s="122">
        <v>174565</v>
      </c>
      <c r="BM147" s="122" t="s">
        <v>1498</v>
      </c>
      <c r="BR147" s="122" t="s">
        <v>1453</v>
      </c>
      <c r="BS147" s="122" t="s">
        <v>5786</v>
      </c>
      <c r="BT147" s="122" t="s">
        <v>1453</v>
      </c>
      <c r="BU147" s="122" t="s">
        <v>1453</v>
      </c>
      <c r="BV147" s="122">
        <v>5544</v>
      </c>
      <c r="BX147" s="122" t="s">
        <v>1319</v>
      </c>
      <c r="BZ147" s="122" t="s">
        <v>1319</v>
      </c>
      <c r="CB147" s="122">
        <v>34.142505999999997</v>
      </c>
      <c r="CC147" s="122">
        <v>-82.016361000000003</v>
      </c>
      <c r="CD147" s="122" t="s">
        <v>6905</v>
      </c>
      <c r="CE147" s="122" t="s">
        <v>1171</v>
      </c>
      <c r="CF147" s="122" t="s">
        <v>3673</v>
      </c>
      <c r="CG147" s="122" t="s">
        <v>3498</v>
      </c>
      <c r="CI147" s="122" t="s">
        <v>5182</v>
      </c>
      <c r="CJ147" s="122" t="s">
        <v>7322</v>
      </c>
      <c r="CK147" s="122" t="s">
        <v>5782</v>
      </c>
      <c r="CL147" s="122" t="s">
        <v>214</v>
      </c>
      <c r="CO147" s="122" t="s">
        <v>7488</v>
      </c>
      <c r="CP147" s="122">
        <v>0</v>
      </c>
      <c r="CQ147" s="122" t="s">
        <v>1453</v>
      </c>
      <c r="CR147" s="122" t="s">
        <v>7809</v>
      </c>
      <c r="CS147" s="122" t="s">
        <v>7810</v>
      </c>
      <c r="CT147" s="122" t="s">
        <v>8194</v>
      </c>
      <c r="CU147" s="122" t="s">
        <v>8194</v>
      </c>
    </row>
    <row r="148" spans="1:99" ht="15" customHeight="1" x14ac:dyDescent="0.45">
      <c r="A148" s="122">
        <v>147</v>
      </c>
      <c r="B148" s="122" t="s">
        <v>9825</v>
      </c>
      <c r="C148" s="122" t="s">
        <v>215</v>
      </c>
      <c r="G148" s="122" t="s">
        <v>3604</v>
      </c>
      <c r="I148" s="122" t="s">
        <v>196</v>
      </c>
      <c r="J148" s="122" t="str">
        <f t="shared" si="5"/>
        <v>Quercus gambelii</v>
      </c>
      <c r="M148" s="122" t="s">
        <v>3226</v>
      </c>
      <c r="N148" s="122" t="s">
        <v>3193</v>
      </c>
      <c r="O148" s="122">
        <v>41061</v>
      </c>
      <c r="P148" s="122" t="s">
        <v>1167</v>
      </c>
      <c r="Q148" s="122" t="s">
        <v>14724</v>
      </c>
      <c r="S148" s="122" t="s">
        <v>14693</v>
      </c>
      <c r="T148" s="122" t="s">
        <v>1171</v>
      </c>
      <c r="U148" s="122" t="s">
        <v>3484</v>
      </c>
      <c r="V148" s="122" t="s">
        <v>1172</v>
      </c>
      <c r="W148" s="122" t="s">
        <v>1173</v>
      </c>
      <c r="X148" s="122" t="s">
        <v>1216</v>
      </c>
      <c r="Y148" s="122" t="s">
        <v>2020</v>
      </c>
      <c r="AA148" s="122" t="s">
        <v>1316</v>
      </c>
      <c r="AB148" s="122" t="s">
        <v>1316</v>
      </c>
      <c r="AC148" s="122" t="s">
        <v>1317</v>
      </c>
      <c r="AD148" s="122" t="s">
        <v>1316</v>
      </c>
      <c r="AF148" s="122" t="s">
        <v>1308</v>
      </c>
      <c r="AG148" s="122" t="s">
        <v>1264</v>
      </c>
      <c r="AH148" s="122" t="s">
        <v>1318</v>
      </c>
      <c r="AI148" s="122" t="s">
        <v>1318</v>
      </c>
      <c r="AJ148" s="122" t="s">
        <v>196</v>
      </c>
      <c r="AK148" s="122" t="s">
        <v>196</v>
      </c>
      <c r="AO148" s="122" t="s">
        <v>1319</v>
      </c>
      <c r="AP148" s="122" t="s">
        <v>1362</v>
      </c>
      <c r="AQ148" s="122" t="s">
        <v>1409</v>
      </c>
      <c r="AS148" s="122" t="s">
        <v>1318</v>
      </c>
      <c r="AW148" s="122" t="s">
        <v>1318</v>
      </c>
      <c r="AX148" s="122" t="s">
        <v>1318</v>
      </c>
      <c r="AY148" s="122" t="s">
        <v>1318</v>
      </c>
      <c r="AZ148" s="122" t="s">
        <v>1318</v>
      </c>
      <c r="BB148" s="122" t="s">
        <v>1317</v>
      </c>
      <c r="BE148" s="122" t="s">
        <v>3411</v>
      </c>
      <c r="BF148" s="122" t="s">
        <v>1415</v>
      </c>
      <c r="BG148" s="122" t="s">
        <v>1415</v>
      </c>
      <c r="BH148" s="122" t="s">
        <v>1416</v>
      </c>
      <c r="BI148" s="122" t="s">
        <v>1417</v>
      </c>
      <c r="BJ148" s="122" t="s">
        <v>1432</v>
      </c>
      <c r="BK148" s="122">
        <v>174531</v>
      </c>
      <c r="BM148" s="122" t="s">
        <v>1499</v>
      </c>
      <c r="BX148" s="122" t="s">
        <v>1319</v>
      </c>
      <c r="BZ148" s="122" t="s">
        <v>1319</v>
      </c>
      <c r="CK148" s="122" t="s">
        <v>5613</v>
      </c>
      <c r="CL148" s="122" t="s">
        <v>196</v>
      </c>
    </row>
    <row r="149" spans="1:99" ht="15" customHeight="1" x14ac:dyDescent="0.45">
      <c r="A149" s="122">
        <v>148</v>
      </c>
      <c r="B149" s="122" t="s">
        <v>9826</v>
      </c>
      <c r="C149" s="122" t="s">
        <v>216</v>
      </c>
      <c r="F149" s="122" t="s">
        <v>1454</v>
      </c>
      <c r="G149" s="122" t="s">
        <v>3605</v>
      </c>
      <c r="H149" s="122">
        <v>4221</v>
      </c>
      <c r="I149" s="122" t="s">
        <v>179</v>
      </c>
      <c r="J149" s="122" t="str">
        <f t="shared" si="5"/>
        <v>Quercus mongolica</v>
      </c>
      <c r="K149" s="122" t="s">
        <v>2486</v>
      </c>
      <c r="M149" s="122" t="s">
        <v>3226</v>
      </c>
      <c r="N149" s="122" t="s">
        <v>3186</v>
      </c>
      <c r="O149" s="121">
        <v>41121</v>
      </c>
      <c r="P149" s="122" t="s">
        <v>1147</v>
      </c>
      <c r="Q149" s="122" t="s">
        <v>14724</v>
      </c>
      <c r="S149" s="122" t="s">
        <v>14693</v>
      </c>
      <c r="T149" s="122" t="s">
        <v>1171</v>
      </c>
      <c r="U149" s="122" t="s">
        <v>3484</v>
      </c>
      <c r="V149" s="122" t="s">
        <v>1172</v>
      </c>
      <c r="W149" s="122" t="s">
        <v>1173</v>
      </c>
      <c r="X149" s="122" t="s">
        <v>1217</v>
      </c>
      <c r="Y149" s="122" t="s">
        <v>2020</v>
      </c>
      <c r="AA149" s="122" t="s">
        <v>1316</v>
      </c>
      <c r="AB149" s="122" t="s">
        <v>1316</v>
      </c>
      <c r="AC149" s="122" t="s">
        <v>1317</v>
      </c>
      <c r="AD149" s="122" t="s">
        <v>1317</v>
      </c>
      <c r="AF149" s="122" t="s">
        <v>1302</v>
      </c>
      <c r="AG149" s="122" t="s">
        <v>1265</v>
      </c>
      <c r="AH149" s="122" t="s">
        <v>1318</v>
      </c>
      <c r="AI149" s="122" t="s">
        <v>1318</v>
      </c>
      <c r="AJ149" s="122" t="s">
        <v>179</v>
      </c>
      <c r="AK149" s="122" t="s">
        <v>179</v>
      </c>
      <c r="AO149" s="122" t="s">
        <v>1319</v>
      </c>
      <c r="AP149" s="122" t="s">
        <v>1363</v>
      </c>
      <c r="AQ149" s="122" t="s">
        <v>1410</v>
      </c>
      <c r="AR149" s="122" t="s">
        <v>7426</v>
      </c>
      <c r="AS149" s="122" t="s">
        <v>1318</v>
      </c>
      <c r="AW149" s="122" t="s">
        <v>1318</v>
      </c>
      <c r="AX149" s="122" t="s">
        <v>1318</v>
      </c>
      <c r="AY149" s="122" t="s">
        <v>1318</v>
      </c>
      <c r="AZ149" s="122" t="s">
        <v>1318</v>
      </c>
      <c r="BE149" s="122" t="s">
        <v>3411</v>
      </c>
      <c r="BF149" s="122" t="s">
        <v>1415</v>
      </c>
      <c r="BG149" s="122" t="s">
        <v>1415</v>
      </c>
      <c r="BH149" s="122" t="s">
        <v>1416</v>
      </c>
      <c r="BI149" s="122" t="s">
        <v>1417</v>
      </c>
      <c r="BJ149" s="122" t="s">
        <v>1418</v>
      </c>
      <c r="BK149" s="122">
        <v>174518</v>
      </c>
      <c r="BM149" s="122" t="s">
        <v>1500</v>
      </c>
      <c r="BR149" s="122" t="s">
        <v>1454</v>
      </c>
      <c r="BS149" s="122" t="s">
        <v>5787</v>
      </c>
      <c r="BT149" s="122" t="s">
        <v>1454</v>
      </c>
      <c r="BU149" s="122" t="s">
        <v>1454</v>
      </c>
      <c r="BV149" s="122">
        <v>4221</v>
      </c>
      <c r="BX149" s="122" t="s">
        <v>1319</v>
      </c>
      <c r="BZ149" s="122" t="s">
        <v>1319</v>
      </c>
      <c r="CB149" s="122">
        <v>40.58</v>
      </c>
      <c r="CC149" s="122">
        <v>116.7375</v>
      </c>
      <c r="CD149" s="122" t="s">
        <v>4665</v>
      </c>
      <c r="CE149" s="122" t="s">
        <v>4680</v>
      </c>
      <c r="CF149" s="122" t="s">
        <v>4679</v>
      </c>
      <c r="CG149" s="122" t="s">
        <v>4678</v>
      </c>
      <c r="CI149" s="122" t="s">
        <v>5161</v>
      </c>
      <c r="CJ149" s="122" t="s">
        <v>7177</v>
      </c>
      <c r="CK149" s="122" t="s">
        <v>5664</v>
      </c>
      <c r="CL149" s="122" t="s">
        <v>179</v>
      </c>
      <c r="CM149" s="122" t="s">
        <v>5727</v>
      </c>
      <c r="CO149" s="122" t="s">
        <v>7488</v>
      </c>
      <c r="CP149" s="122" t="s">
        <v>8109</v>
      </c>
      <c r="CQ149" s="122" t="s">
        <v>1454</v>
      </c>
      <c r="CR149" s="122" t="s">
        <v>8110</v>
      </c>
      <c r="CS149" s="122" t="s">
        <v>8170</v>
      </c>
      <c r="CT149" s="122" t="s">
        <v>8193</v>
      </c>
      <c r="CU149" s="122" t="s">
        <v>8192</v>
      </c>
    </row>
    <row r="150" spans="1:99" ht="15" customHeight="1" x14ac:dyDescent="0.45">
      <c r="A150" s="122">
        <v>149</v>
      </c>
      <c r="B150" s="122" t="s">
        <v>9827</v>
      </c>
      <c r="C150" s="122" t="s">
        <v>217</v>
      </c>
      <c r="F150" s="122" t="s">
        <v>3475</v>
      </c>
      <c r="G150" s="122" t="s">
        <v>3606</v>
      </c>
      <c r="H150" s="122">
        <v>4705</v>
      </c>
      <c r="I150" s="122" t="s">
        <v>189</v>
      </c>
      <c r="J150" s="122" t="str">
        <f t="shared" si="5"/>
        <v>Quercus ellipsoidalis</v>
      </c>
      <c r="K150" s="122" t="s">
        <v>2516</v>
      </c>
      <c r="M150" s="122" t="s">
        <v>3226</v>
      </c>
      <c r="N150" s="122" t="s">
        <v>3191</v>
      </c>
      <c r="O150" s="121">
        <v>41101</v>
      </c>
      <c r="P150" s="122" t="s">
        <v>1168</v>
      </c>
      <c r="Q150" s="122" t="s">
        <v>14724</v>
      </c>
      <c r="S150" s="122" t="s">
        <v>14693</v>
      </c>
      <c r="T150" s="122" t="s">
        <v>1171</v>
      </c>
      <c r="U150" s="122" t="s">
        <v>3484</v>
      </c>
      <c r="V150" s="122" t="s">
        <v>1172</v>
      </c>
      <c r="W150" s="122" t="s">
        <v>1173</v>
      </c>
      <c r="X150" s="122" t="s">
        <v>1218</v>
      </c>
      <c r="Y150" s="122" t="s">
        <v>2020</v>
      </c>
      <c r="AA150" s="122" t="s">
        <v>1316</v>
      </c>
      <c r="AB150" s="122" t="s">
        <v>1316</v>
      </c>
      <c r="AC150" s="122" t="s">
        <v>1317</v>
      </c>
      <c r="AD150" s="122" t="s">
        <v>1317</v>
      </c>
      <c r="AE150" s="122" t="s">
        <v>1309</v>
      </c>
      <c r="AF150" s="122" t="s">
        <v>1310</v>
      </c>
      <c r="AG150" s="122" t="s">
        <v>1266</v>
      </c>
      <c r="AH150" s="122" t="s">
        <v>1318</v>
      </c>
      <c r="AI150" s="122" t="s">
        <v>1318</v>
      </c>
      <c r="AJ150" s="122" t="s">
        <v>189</v>
      </c>
      <c r="AK150" s="122" t="s">
        <v>189</v>
      </c>
      <c r="AO150" s="122" t="s">
        <v>1319</v>
      </c>
      <c r="AP150" s="122" t="s">
        <v>1364</v>
      </c>
      <c r="AQ150" s="122" t="s">
        <v>1411</v>
      </c>
      <c r="AR150" s="122" t="s">
        <v>7426</v>
      </c>
      <c r="AS150" s="122" t="s">
        <v>1318</v>
      </c>
      <c r="AW150" s="122" t="s">
        <v>1318</v>
      </c>
      <c r="AX150" s="122" t="s">
        <v>1318</v>
      </c>
      <c r="AY150" s="122" t="s">
        <v>1318</v>
      </c>
      <c r="AZ150" s="122" t="s">
        <v>1318</v>
      </c>
      <c r="BE150" s="122" t="s">
        <v>3411</v>
      </c>
      <c r="BF150" s="122" t="s">
        <v>1415</v>
      </c>
      <c r="BG150" s="122" t="s">
        <v>1415</v>
      </c>
      <c r="BH150" s="122" t="s">
        <v>1416</v>
      </c>
      <c r="BI150" s="122" t="s">
        <v>1417</v>
      </c>
      <c r="BJ150" s="122" t="s">
        <v>1418</v>
      </c>
      <c r="BK150" s="122">
        <v>174545</v>
      </c>
      <c r="BM150" s="122" t="s">
        <v>1501</v>
      </c>
      <c r="BR150" s="122" t="s">
        <v>3475</v>
      </c>
      <c r="BS150" s="122" t="s">
        <v>5787</v>
      </c>
      <c r="BT150" s="122" t="s">
        <v>3475</v>
      </c>
      <c r="BU150" s="122" t="s">
        <v>3475</v>
      </c>
      <c r="BV150" s="122">
        <v>4705</v>
      </c>
      <c r="BX150" s="122" t="s">
        <v>1319</v>
      </c>
      <c r="BZ150" s="122" t="s">
        <v>1319</v>
      </c>
      <c r="CB150" s="122">
        <v>43.230263999999998</v>
      </c>
      <c r="CC150" s="122">
        <v>-91.924172999999996</v>
      </c>
      <c r="CD150" s="122" t="s">
        <v>4656</v>
      </c>
      <c r="CE150" s="122" t="s">
        <v>1171</v>
      </c>
      <c r="CF150" s="122" t="s">
        <v>4655</v>
      </c>
      <c r="CG150" s="122" t="s">
        <v>4654</v>
      </c>
      <c r="CI150" s="122" t="s">
        <v>5073</v>
      </c>
      <c r="CJ150" s="122" t="s">
        <v>7029</v>
      </c>
      <c r="CK150" s="122" t="s">
        <v>5662</v>
      </c>
      <c r="CL150" s="122" t="s">
        <v>189</v>
      </c>
      <c r="CO150" s="122" t="s">
        <v>7488</v>
      </c>
      <c r="CP150" s="122">
        <v>0</v>
      </c>
      <c r="CQ150" s="122" t="s">
        <v>3475</v>
      </c>
      <c r="CR150" s="122" t="s">
        <v>7787</v>
      </c>
      <c r="CS150" s="122" t="s">
        <v>7788</v>
      </c>
      <c r="CT150" s="122" t="s">
        <v>8194</v>
      </c>
      <c r="CU150" s="122" t="s">
        <v>8194</v>
      </c>
    </row>
    <row r="151" spans="1:99" ht="15" customHeight="1" x14ac:dyDescent="0.45">
      <c r="A151" s="122">
        <v>150</v>
      </c>
      <c r="B151" s="122" t="s">
        <v>9828</v>
      </c>
      <c r="C151" s="122" t="s">
        <v>218</v>
      </c>
      <c r="F151" s="122" t="s">
        <v>1455</v>
      </c>
      <c r="G151" s="122" t="s">
        <v>3607</v>
      </c>
      <c r="H151" s="122">
        <v>3864</v>
      </c>
      <c r="I151" s="122" t="s">
        <v>149</v>
      </c>
      <c r="J151" s="122" t="str">
        <f t="shared" si="5"/>
        <v>Quercus macrocarpa</v>
      </c>
      <c r="K151" s="122" t="s">
        <v>2496</v>
      </c>
      <c r="M151" s="122" t="s">
        <v>3226</v>
      </c>
      <c r="N151" s="122" t="s">
        <v>3173</v>
      </c>
      <c r="O151" s="121">
        <v>41101</v>
      </c>
      <c r="P151" s="122" t="s">
        <v>1169</v>
      </c>
      <c r="Q151" s="122" t="s">
        <v>14724</v>
      </c>
      <c r="S151" s="122" t="s">
        <v>14693</v>
      </c>
      <c r="T151" s="122" t="s">
        <v>1171</v>
      </c>
      <c r="U151" s="122" t="s">
        <v>3484</v>
      </c>
      <c r="V151" s="122" t="s">
        <v>1172</v>
      </c>
      <c r="W151" s="122" t="s">
        <v>1173</v>
      </c>
      <c r="X151" s="122" t="s">
        <v>1219</v>
      </c>
      <c r="Y151" s="122" t="s">
        <v>2020</v>
      </c>
      <c r="AA151" s="122" t="s">
        <v>1316</v>
      </c>
      <c r="AB151" s="122" t="s">
        <v>1316</v>
      </c>
      <c r="AC151" s="122" t="s">
        <v>1317</v>
      </c>
      <c r="AD151" s="122" t="s">
        <v>1316</v>
      </c>
      <c r="AE151" s="122" t="s">
        <v>1311</v>
      </c>
      <c r="AF151" s="122" t="s">
        <v>1312</v>
      </c>
      <c r="AG151" s="122" t="s">
        <v>1267</v>
      </c>
      <c r="AH151" s="122" t="s">
        <v>1318</v>
      </c>
      <c r="AI151" s="122" t="s">
        <v>1318</v>
      </c>
      <c r="AJ151" s="122" t="s">
        <v>149</v>
      </c>
      <c r="AK151" s="122" t="s">
        <v>149</v>
      </c>
      <c r="AO151" s="122" t="s">
        <v>1319</v>
      </c>
      <c r="AP151" s="122" t="s">
        <v>1365</v>
      </c>
      <c r="AQ151" s="122" t="s">
        <v>1412</v>
      </c>
      <c r="AR151" s="122" t="s">
        <v>7426</v>
      </c>
      <c r="AS151" s="122" t="s">
        <v>1318</v>
      </c>
      <c r="AW151" s="122" t="s">
        <v>1318</v>
      </c>
      <c r="AX151" s="122" t="s">
        <v>1318</v>
      </c>
      <c r="AY151" s="122" t="s">
        <v>1318</v>
      </c>
      <c r="AZ151" s="122" t="s">
        <v>1318</v>
      </c>
      <c r="BE151" s="122" t="s">
        <v>3411</v>
      </c>
      <c r="BF151" s="122" t="s">
        <v>1415</v>
      </c>
      <c r="BG151" s="122" t="s">
        <v>1415</v>
      </c>
      <c r="BH151" s="122" t="s">
        <v>1416</v>
      </c>
      <c r="BI151" s="122" t="s">
        <v>1417</v>
      </c>
      <c r="BJ151" s="122" t="s">
        <v>1418</v>
      </c>
      <c r="BK151" s="122">
        <v>174544</v>
      </c>
      <c r="BM151" s="122" t="s">
        <v>1502</v>
      </c>
      <c r="BR151" s="122" t="s">
        <v>1455</v>
      </c>
      <c r="BS151" s="122" t="s">
        <v>5787</v>
      </c>
      <c r="BT151" s="122" t="s">
        <v>1455</v>
      </c>
      <c r="BU151" s="122" t="s">
        <v>1455</v>
      </c>
      <c r="BV151" s="122">
        <v>3864</v>
      </c>
      <c r="BX151" s="122" t="s">
        <v>1319</v>
      </c>
      <c r="BZ151" s="122" t="s">
        <v>1319</v>
      </c>
      <c r="CB151" s="122">
        <v>37.149225000000001</v>
      </c>
      <c r="CC151" s="122">
        <v>-94.443003000000004</v>
      </c>
      <c r="CD151" s="122" t="s">
        <v>4673</v>
      </c>
      <c r="CE151" s="122" t="s">
        <v>1171</v>
      </c>
      <c r="CF151" s="122" t="s">
        <v>4664</v>
      </c>
      <c r="CG151" s="122" t="s">
        <v>4672</v>
      </c>
      <c r="CI151" s="122" t="s">
        <v>5146</v>
      </c>
      <c r="CJ151" s="122" t="s">
        <v>7160</v>
      </c>
      <c r="CK151" s="122" t="s">
        <v>5663</v>
      </c>
      <c r="CL151" s="122" t="s">
        <v>149</v>
      </c>
      <c r="CM151" s="122" t="s">
        <v>5716</v>
      </c>
      <c r="CO151" s="122" t="s">
        <v>7488</v>
      </c>
      <c r="CP151" s="122" t="s">
        <v>8088</v>
      </c>
      <c r="CQ151" s="122" t="s">
        <v>1455</v>
      </c>
      <c r="CR151" s="122" t="s">
        <v>8089</v>
      </c>
      <c r="CS151" s="122" t="s">
        <v>8159</v>
      </c>
      <c r="CT151" s="122" t="s">
        <v>8193</v>
      </c>
      <c r="CU151" s="122" t="s">
        <v>8192</v>
      </c>
    </row>
    <row r="152" spans="1:99" ht="15" customHeight="1" x14ac:dyDescent="0.45">
      <c r="A152" s="122">
        <v>151</v>
      </c>
      <c r="B152" s="122" t="s">
        <v>9829</v>
      </c>
      <c r="C152" s="122" t="s">
        <v>219</v>
      </c>
      <c r="F152" s="122" t="s">
        <v>1456</v>
      </c>
      <c r="G152" s="122" t="s">
        <v>3608</v>
      </c>
      <c r="H152" s="122">
        <v>3843</v>
      </c>
      <c r="I152" s="122" t="s">
        <v>187</v>
      </c>
      <c r="J152" s="122" t="str">
        <f t="shared" si="5"/>
        <v>Quercus alba</v>
      </c>
      <c r="K152" s="122" t="s">
        <v>991</v>
      </c>
      <c r="M152" s="122" t="s">
        <v>3226</v>
      </c>
      <c r="N152" s="122" t="s">
        <v>3190</v>
      </c>
      <c r="O152" s="121">
        <v>41101</v>
      </c>
      <c r="P152" s="122" t="s">
        <v>1170</v>
      </c>
      <c r="Q152" s="122" t="s">
        <v>14724</v>
      </c>
      <c r="S152" s="122" t="s">
        <v>14693</v>
      </c>
      <c r="T152" s="122" t="s">
        <v>1171</v>
      </c>
      <c r="U152" s="122" t="s">
        <v>3484</v>
      </c>
      <c r="V152" s="122" t="s">
        <v>1172</v>
      </c>
      <c r="W152" s="122" t="s">
        <v>1173</v>
      </c>
      <c r="X152" s="122" t="s">
        <v>1220</v>
      </c>
      <c r="Y152" s="122" t="s">
        <v>2020</v>
      </c>
      <c r="AA152" s="122" t="s">
        <v>1316</v>
      </c>
      <c r="AB152" s="122" t="s">
        <v>1316</v>
      </c>
      <c r="AC152" s="122" t="s">
        <v>1317</v>
      </c>
      <c r="AD152" s="122" t="s">
        <v>1316</v>
      </c>
      <c r="AE152" s="122" t="s">
        <v>1313</v>
      </c>
      <c r="AF152" s="122" t="s">
        <v>1306</v>
      </c>
      <c r="AG152" s="122" t="s">
        <v>1268</v>
      </c>
      <c r="AH152" s="122" t="s">
        <v>1318</v>
      </c>
      <c r="AI152" s="122" t="s">
        <v>1318</v>
      </c>
      <c r="AJ152" s="122" t="s">
        <v>187</v>
      </c>
      <c r="AK152" s="122" t="s">
        <v>187</v>
      </c>
      <c r="AO152" s="122" t="s">
        <v>1319</v>
      </c>
      <c r="AP152" s="122" t="s">
        <v>1366</v>
      </c>
      <c r="AQ152" s="122" t="s">
        <v>1413</v>
      </c>
      <c r="AR152" s="122" t="s">
        <v>7426</v>
      </c>
      <c r="AS152" s="122" t="s">
        <v>1318</v>
      </c>
      <c r="AW152" s="122" t="s">
        <v>1318</v>
      </c>
      <c r="AX152" s="122" t="s">
        <v>1318</v>
      </c>
      <c r="AY152" s="122" t="s">
        <v>1318</v>
      </c>
      <c r="AZ152" s="122" t="s">
        <v>1318</v>
      </c>
      <c r="BE152" s="122" t="s">
        <v>3411</v>
      </c>
      <c r="BF152" s="122" t="s">
        <v>1415</v>
      </c>
      <c r="BG152" s="122" t="s">
        <v>1415</v>
      </c>
      <c r="BH152" s="122" t="s">
        <v>1416</v>
      </c>
      <c r="BI152" s="122" t="s">
        <v>1417</v>
      </c>
      <c r="BJ152" s="122" t="s">
        <v>1418</v>
      </c>
      <c r="BK152" s="122">
        <v>174462</v>
      </c>
      <c r="BM152" s="122" t="s">
        <v>1503</v>
      </c>
      <c r="BR152" s="122" t="s">
        <v>1456</v>
      </c>
      <c r="BS152" s="122" t="s">
        <v>5787</v>
      </c>
      <c r="BT152" s="122" t="s">
        <v>1456</v>
      </c>
      <c r="BU152" s="122" t="s">
        <v>1456</v>
      </c>
      <c r="BV152" s="122">
        <v>3843</v>
      </c>
      <c r="BX152" s="122" t="s">
        <v>1319</v>
      </c>
      <c r="BZ152" s="122" t="s">
        <v>1319</v>
      </c>
      <c r="CB152" s="122">
        <v>45.367983000000002</v>
      </c>
      <c r="CC152" s="122">
        <v>-93.219303999999994</v>
      </c>
      <c r="CD152" s="122" t="s">
        <v>4642</v>
      </c>
      <c r="CE152" s="122" t="s">
        <v>1171</v>
      </c>
      <c r="CF152" s="122" t="s">
        <v>4641</v>
      </c>
      <c r="CG152" s="122" t="s">
        <v>4640</v>
      </c>
      <c r="CI152" s="122" t="s">
        <v>5011</v>
      </c>
      <c r="CJ152" s="122" t="s">
        <v>7204</v>
      </c>
      <c r="CK152" s="122" t="s">
        <v>5667</v>
      </c>
      <c r="CL152" s="122" t="s">
        <v>187</v>
      </c>
      <c r="CM152" s="122" t="s">
        <v>5706</v>
      </c>
      <c r="CO152" s="122" t="s">
        <v>7488</v>
      </c>
      <c r="CP152" s="122" t="s">
        <v>8052</v>
      </c>
      <c r="CQ152" s="122" t="s">
        <v>1456</v>
      </c>
      <c r="CR152" s="122" t="s">
        <v>8053</v>
      </c>
      <c r="CS152" s="122" t="s">
        <v>8140</v>
      </c>
      <c r="CT152" s="122" t="s">
        <v>8193</v>
      </c>
      <c r="CU152" s="122" t="s">
        <v>8192</v>
      </c>
    </row>
    <row r="153" spans="1:99" ht="15" customHeight="1" x14ac:dyDescent="0.45">
      <c r="A153" s="122">
        <v>152</v>
      </c>
      <c r="B153" s="122" t="s">
        <v>9830</v>
      </c>
      <c r="C153" s="122" t="s">
        <v>220</v>
      </c>
      <c r="G153" s="122" t="s">
        <v>3609</v>
      </c>
      <c r="I153" s="122" t="s">
        <v>212</v>
      </c>
      <c r="J153" s="122" t="str">
        <f t="shared" si="5"/>
        <v>Quercus muehlenbergii</v>
      </c>
      <c r="M153" s="122" t="s">
        <v>3226</v>
      </c>
      <c r="N153" s="122" t="s">
        <v>3198</v>
      </c>
      <c r="O153" s="122">
        <v>41101</v>
      </c>
      <c r="P153" s="122" t="s">
        <v>1162</v>
      </c>
      <c r="Q153" s="122" t="s">
        <v>14724</v>
      </c>
      <c r="S153" s="122" t="s">
        <v>14693</v>
      </c>
      <c r="T153" s="122" t="s">
        <v>1171</v>
      </c>
      <c r="U153" s="122" t="s">
        <v>3484</v>
      </c>
      <c r="V153" s="122" t="s">
        <v>1172</v>
      </c>
      <c r="W153" s="122" t="s">
        <v>1173</v>
      </c>
      <c r="X153" s="122" t="s">
        <v>1221</v>
      </c>
      <c r="Y153" s="122" t="s">
        <v>2020</v>
      </c>
      <c r="AA153" s="122" t="s">
        <v>1316</v>
      </c>
      <c r="AB153" s="122" t="s">
        <v>1317</v>
      </c>
      <c r="AC153" s="122" t="s">
        <v>1317</v>
      </c>
      <c r="AD153" s="122" t="s">
        <v>1316</v>
      </c>
      <c r="AF153" s="122" t="s">
        <v>1314</v>
      </c>
      <c r="AG153" s="122" t="s">
        <v>1269</v>
      </c>
      <c r="AH153" s="122" t="s">
        <v>1318</v>
      </c>
      <c r="AI153" s="122" t="s">
        <v>1318</v>
      </c>
      <c r="AJ153" s="122" t="s">
        <v>212</v>
      </c>
      <c r="AK153" s="122" t="s">
        <v>212</v>
      </c>
      <c r="AO153" s="122" t="s">
        <v>1319</v>
      </c>
      <c r="AP153" s="122" t="s">
        <v>1367</v>
      </c>
      <c r="AQ153" s="122" t="s">
        <v>1414</v>
      </c>
      <c r="AS153" s="122" t="s">
        <v>1318</v>
      </c>
      <c r="AW153" s="122" t="s">
        <v>1318</v>
      </c>
      <c r="AX153" s="122" t="s">
        <v>1318</v>
      </c>
      <c r="AY153" s="122" t="s">
        <v>1318</v>
      </c>
      <c r="AZ153" s="122" t="s">
        <v>1318</v>
      </c>
      <c r="BE153" s="122" t="s">
        <v>3411</v>
      </c>
      <c r="BF153" s="122" t="s">
        <v>1415</v>
      </c>
      <c r="BG153" s="122" t="s">
        <v>1415</v>
      </c>
      <c r="BH153" s="122" t="s">
        <v>1416</v>
      </c>
      <c r="BI153" s="122" t="s">
        <v>1417</v>
      </c>
      <c r="BJ153" s="122" t="s">
        <v>1432</v>
      </c>
      <c r="BK153" s="122">
        <v>174847</v>
      </c>
      <c r="BM153" s="122" t="s">
        <v>1504</v>
      </c>
      <c r="BX153" s="122" t="s">
        <v>1319</v>
      </c>
      <c r="BZ153" s="122" t="s">
        <v>1319</v>
      </c>
      <c r="CK153" s="122" t="s">
        <v>5609</v>
      </c>
      <c r="CL153" s="122" t="s">
        <v>212</v>
      </c>
    </row>
    <row r="154" spans="1:99" ht="15" customHeight="1" x14ac:dyDescent="0.45">
      <c r="A154" s="122">
        <v>153</v>
      </c>
      <c r="B154" s="122" t="s">
        <v>9831</v>
      </c>
      <c r="C154" s="122" t="s">
        <v>7024</v>
      </c>
      <c r="F154" s="122" t="s">
        <v>3418</v>
      </c>
      <c r="G154" s="122">
        <v>2604</v>
      </c>
      <c r="H154" s="122">
        <v>7093</v>
      </c>
      <c r="I154" s="122" t="s">
        <v>177</v>
      </c>
      <c r="J154" s="122" t="str">
        <f t="shared" si="5"/>
        <v>Quercus coccinea</v>
      </c>
      <c r="K154" s="122" t="s">
        <v>988</v>
      </c>
      <c r="M154" s="122" t="s">
        <v>3226</v>
      </c>
      <c r="N154" s="122" t="s">
        <v>3185</v>
      </c>
      <c r="O154" s="121">
        <v>38518</v>
      </c>
      <c r="P154" s="122" t="s">
        <v>3412</v>
      </c>
      <c r="Q154" s="122" t="s">
        <v>14724</v>
      </c>
      <c r="S154" s="122" t="s">
        <v>14693</v>
      </c>
      <c r="T154" s="122" t="s">
        <v>1171</v>
      </c>
      <c r="U154" s="122" t="s">
        <v>3484</v>
      </c>
      <c r="V154" s="122" t="s">
        <v>3413</v>
      </c>
      <c r="W154" s="122" t="s">
        <v>1173</v>
      </c>
      <c r="X154" s="122" t="s">
        <v>3414</v>
      </c>
      <c r="Y154" s="122" t="s">
        <v>3415</v>
      </c>
      <c r="Z154" s="122" t="s">
        <v>3416</v>
      </c>
      <c r="AC154" s="122" t="s">
        <v>1317</v>
      </c>
      <c r="AE154" s="122" t="s">
        <v>1285</v>
      </c>
      <c r="AJ154" s="122" t="s">
        <v>177</v>
      </c>
      <c r="AK154" s="122" t="s">
        <v>177</v>
      </c>
      <c r="AO154" s="122" t="s">
        <v>1318</v>
      </c>
      <c r="AP154" s="122" t="s">
        <v>1318</v>
      </c>
      <c r="AQ154" s="122" t="s">
        <v>1318</v>
      </c>
      <c r="AR154" s="122" t="s">
        <v>7426</v>
      </c>
      <c r="AT154" s="122">
        <v>37.615400000000001</v>
      </c>
      <c r="AU154" s="122">
        <v>-88.271083000000004</v>
      </c>
      <c r="BE154" s="122" t="s">
        <v>3417</v>
      </c>
      <c r="BF154" s="122" t="s">
        <v>1415</v>
      </c>
      <c r="BG154" s="122" t="s">
        <v>1415</v>
      </c>
      <c r="BK154" s="122">
        <v>162052</v>
      </c>
      <c r="BR154" s="122" t="s">
        <v>3418</v>
      </c>
      <c r="BS154" s="122" t="s">
        <v>5787</v>
      </c>
      <c r="BT154" s="122" t="s">
        <v>3418</v>
      </c>
      <c r="BU154" s="122" t="s">
        <v>3418</v>
      </c>
      <c r="BV154" s="122">
        <v>7093</v>
      </c>
      <c r="BX154" s="122" t="s">
        <v>3481</v>
      </c>
      <c r="BZ154" s="122" t="s">
        <v>3479</v>
      </c>
      <c r="CB154" s="122">
        <v>37.615400000000001</v>
      </c>
      <c r="CC154" s="122">
        <v>-88.271083000000004</v>
      </c>
      <c r="CE154" s="122" t="s">
        <v>1171</v>
      </c>
      <c r="CF154" s="122" t="s">
        <v>3484</v>
      </c>
      <c r="CG154" s="122" t="s">
        <v>3413</v>
      </c>
      <c r="CI154" s="122" t="s">
        <v>5043</v>
      </c>
      <c r="CJ154" s="122" t="s">
        <v>7023</v>
      </c>
      <c r="CL154" s="122" t="s">
        <v>177</v>
      </c>
      <c r="CO154" s="122" t="s">
        <v>7488</v>
      </c>
      <c r="CP154" s="122">
        <v>0</v>
      </c>
      <c r="CQ154" s="122" t="s">
        <v>3418</v>
      </c>
      <c r="CR154" s="122" t="s">
        <v>7836</v>
      </c>
      <c r="CS154" s="122" t="s">
        <v>7837</v>
      </c>
      <c r="CT154" s="122" t="s">
        <v>8194</v>
      </c>
      <c r="CU154" s="122" t="s">
        <v>8194</v>
      </c>
    </row>
    <row r="155" spans="1:99" s="97" customFormat="1" ht="15" customHeight="1" x14ac:dyDescent="0.45">
      <c r="A155" s="97">
        <v>154</v>
      </c>
      <c r="B155" s="97" t="s">
        <v>9832</v>
      </c>
      <c r="C155" s="97" t="s">
        <v>221</v>
      </c>
      <c r="D155" s="140"/>
      <c r="E155" s="140"/>
      <c r="F155" s="122"/>
      <c r="G155" s="97" t="s">
        <v>1040</v>
      </c>
      <c r="H155" s="122"/>
      <c r="I155" s="97" t="s">
        <v>196</v>
      </c>
      <c r="J155" s="122" t="str">
        <f t="shared" si="5"/>
        <v>Quercus gambelii</v>
      </c>
      <c r="M155" s="97" t="s">
        <v>3226</v>
      </c>
      <c r="N155" s="97" t="s">
        <v>3193</v>
      </c>
      <c r="O155" s="97">
        <v>41061</v>
      </c>
      <c r="P155" s="97" t="s">
        <v>1511</v>
      </c>
      <c r="S155" s="122" t="s">
        <v>14692</v>
      </c>
      <c r="T155" s="97" t="s">
        <v>1171</v>
      </c>
      <c r="U155" s="97" t="s">
        <v>1514</v>
      </c>
      <c r="X155" s="97" t="s">
        <v>1515</v>
      </c>
      <c r="Y155" s="97" t="s">
        <v>1596</v>
      </c>
      <c r="Z155" s="97" t="s">
        <v>1615</v>
      </c>
      <c r="AA155" s="97" t="s">
        <v>1316</v>
      </c>
      <c r="AB155" s="97" t="s">
        <v>1317</v>
      </c>
      <c r="AC155" s="97" t="s">
        <v>1317</v>
      </c>
      <c r="AE155" s="97" t="s">
        <v>1523</v>
      </c>
      <c r="AF155" s="97" t="s">
        <v>1524</v>
      </c>
      <c r="AH155" s="97">
        <v>6500</v>
      </c>
      <c r="AJ155" s="97" t="s">
        <v>196</v>
      </c>
      <c r="AK155" s="97" t="s">
        <v>196</v>
      </c>
      <c r="AM155" s="57"/>
      <c r="AO155" s="97" t="s">
        <v>1318</v>
      </c>
      <c r="AP155" s="97" t="s">
        <v>1318</v>
      </c>
      <c r="AQ155" s="97" t="s">
        <v>1318</v>
      </c>
      <c r="AS155" s="97">
        <v>56</v>
      </c>
      <c r="AT155" s="97">
        <v>31.8943121</v>
      </c>
      <c r="AU155" s="97">
        <v>-109.2431153</v>
      </c>
      <c r="AX155" s="97">
        <v>3646386.0040000002</v>
      </c>
      <c r="AY155" s="97">
        <v>-1045080.1580000001</v>
      </c>
      <c r="AZ155" s="97" t="s">
        <v>1558</v>
      </c>
      <c r="BB155" s="97">
        <v>247248249250</v>
      </c>
      <c r="BE155" s="97" t="s">
        <v>3411</v>
      </c>
      <c r="BF155" s="97" t="s">
        <v>1415</v>
      </c>
      <c r="BG155" s="97" t="s">
        <v>1415</v>
      </c>
      <c r="BH155" s="97" t="s">
        <v>1416</v>
      </c>
      <c r="BI155" s="97" t="s">
        <v>1417</v>
      </c>
      <c r="BJ155" s="97" t="s">
        <v>1432</v>
      </c>
      <c r="BK155" s="97">
        <v>174228</v>
      </c>
      <c r="BT155" s="122"/>
      <c r="BU155" s="122"/>
      <c r="BV155" s="122"/>
      <c r="BX155" s="97" t="s">
        <v>222</v>
      </c>
      <c r="BZ155" s="97" t="s">
        <v>3479</v>
      </c>
      <c r="CB155" s="97">
        <v>31.8943121</v>
      </c>
      <c r="CC155" s="97">
        <v>-109.2431153</v>
      </c>
      <c r="CE155" s="97" t="s">
        <v>1171</v>
      </c>
      <c r="CF155" s="97" t="s">
        <v>1514</v>
      </c>
      <c r="CK155" s="97" t="s">
        <v>5783</v>
      </c>
      <c r="CL155" s="97" t="s">
        <v>196</v>
      </c>
    </row>
    <row r="156" spans="1:99" s="97" customFormat="1" ht="15" customHeight="1" x14ac:dyDescent="0.45">
      <c r="A156" s="97">
        <v>155</v>
      </c>
      <c r="B156" s="97" t="s">
        <v>9833</v>
      </c>
      <c r="C156" s="97" t="s">
        <v>223</v>
      </c>
      <c r="D156" s="140"/>
      <c r="E156" s="140"/>
      <c r="F156" s="122" t="s">
        <v>14356</v>
      </c>
      <c r="G156" s="97" t="s">
        <v>1042</v>
      </c>
      <c r="H156" s="122">
        <v>3789</v>
      </c>
      <c r="I156" s="97" t="s">
        <v>224</v>
      </c>
      <c r="J156" s="122" t="str">
        <f t="shared" si="5"/>
        <v>Quercus arizonica</v>
      </c>
      <c r="K156" s="97" t="s">
        <v>1043</v>
      </c>
      <c r="M156" s="97" t="s">
        <v>3226</v>
      </c>
      <c r="N156" s="97" t="s">
        <v>3200</v>
      </c>
      <c r="O156" s="57">
        <v>41061</v>
      </c>
      <c r="P156" s="97" t="s">
        <v>1511</v>
      </c>
      <c r="S156" s="122" t="s">
        <v>14692</v>
      </c>
      <c r="T156" s="97" t="s">
        <v>1171</v>
      </c>
      <c r="U156" s="97" t="s">
        <v>1514</v>
      </c>
      <c r="X156" s="97" t="s">
        <v>1515</v>
      </c>
      <c r="Y156" s="97" t="s">
        <v>1597</v>
      </c>
      <c r="Z156" s="97" t="s">
        <v>1616</v>
      </c>
      <c r="AA156" s="97" t="s">
        <v>1316</v>
      </c>
      <c r="AB156" s="97" t="s">
        <v>1316</v>
      </c>
      <c r="AC156" s="97" t="s">
        <v>1317</v>
      </c>
      <c r="AE156" s="97" t="s">
        <v>1525</v>
      </c>
      <c r="AF156" s="97" t="s">
        <v>1526</v>
      </c>
      <c r="AH156" s="97">
        <v>6340</v>
      </c>
      <c r="AJ156" s="97" t="s">
        <v>224</v>
      </c>
      <c r="AK156" s="97" t="s">
        <v>224</v>
      </c>
      <c r="AM156" s="57"/>
      <c r="AO156" s="97" t="s">
        <v>1318</v>
      </c>
      <c r="AP156" s="97" t="s">
        <v>1318</v>
      </c>
      <c r="AQ156" s="97" t="s">
        <v>1318</v>
      </c>
      <c r="AR156" s="97" t="s">
        <v>7426</v>
      </c>
      <c r="AS156" s="97">
        <v>57</v>
      </c>
      <c r="AT156" s="97">
        <v>31.897233109999998</v>
      </c>
      <c r="AU156" s="97">
        <v>-109.2431153</v>
      </c>
      <c r="AX156" s="97">
        <v>3646688.5440000002</v>
      </c>
      <c r="AY156" s="97">
        <v>-1044854.567</v>
      </c>
      <c r="AZ156" s="97" t="s">
        <v>1559</v>
      </c>
      <c r="BB156" s="97">
        <v>252253254255256</v>
      </c>
      <c r="BE156" s="97" t="s">
        <v>3411</v>
      </c>
      <c r="BF156" s="97" t="s">
        <v>1415</v>
      </c>
      <c r="BG156" s="97" t="s">
        <v>1415</v>
      </c>
      <c r="BH156" s="97" t="s">
        <v>1416</v>
      </c>
      <c r="BI156" s="97" t="s">
        <v>1417</v>
      </c>
      <c r="BJ156" s="97" t="s">
        <v>1418</v>
      </c>
      <c r="BK156" s="97">
        <v>174226</v>
      </c>
      <c r="BR156" s="97" t="s">
        <v>4843</v>
      </c>
      <c r="BS156" s="97" t="s">
        <v>5785</v>
      </c>
      <c r="BT156" s="122" t="s">
        <v>4843</v>
      </c>
      <c r="BU156" s="122" t="s">
        <v>4843</v>
      </c>
      <c r="BV156" s="122">
        <v>3789</v>
      </c>
      <c r="BX156" s="97" t="s">
        <v>222</v>
      </c>
      <c r="BZ156" s="97" t="s">
        <v>3479</v>
      </c>
      <c r="CB156" s="97">
        <v>31.897233109999998</v>
      </c>
      <c r="CC156" s="97">
        <v>-109.2431153</v>
      </c>
      <c r="CE156" s="97" t="s">
        <v>1171</v>
      </c>
      <c r="CF156" s="97" t="s">
        <v>1514</v>
      </c>
      <c r="CI156" s="97" t="s">
        <v>5017</v>
      </c>
      <c r="CJ156" s="97" t="s">
        <v>7247</v>
      </c>
      <c r="CK156" s="97" t="s">
        <v>5777</v>
      </c>
      <c r="CL156" s="97" t="s">
        <v>224</v>
      </c>
      <c r="CO156" s="97" t="s">
        <v>7488</v>
      </c>
      <c r="CP156" s="97">
        <v>0</v>
      </c>
      <c r="CQ156" s="97" t="s">
        <v>4843</v>
      </c>
      <c r="CR156" s="97" t="s">
        <v>7817</v>
      </c>
      <c r="CS156" s="97" t="s">
        <v>7818</v>
      </c>
      <c r="CT156" s="97" t="s">
        <v>8194</v>
      </c>
      <c r="CU156" s="97" t="s">
        <v>8194</v>
      </c>
    </row>
    <row r="157" spans="1:99" s="97" customFormat="1" ht="15" customHeight="1" x14ac:dyDescent="0.45">
      <c r="A157" s="97">
        <v>156</v>
      </c>
      <c r="B157" s="97" t="s">
        <v>9834</v>
      </c>
      <c r="C157" s="97" t="s">
        <v>225</v>
      </c>
      <c r="D157" s="140"/>
      <c r="E157" s="140"/>
      <c r="F157" s="122"/>
      <c r="G157" s="97" t="s">
        <v>1044</v>
      </c>
      <c r="H157" s="122"/>
      <c r="I157" s="97" t="s">
        <v>226</v>
      </c>
      <c r="J157" s="122" t="str">
        <f t="shared" si="5"/>
        <v>Quercus hypoleucoides</v>
      </c>
      <c r="M157" s="97" t="s">
        <v>3226</v>
      </c>
      <c r="N157" s="97" t="s">
        <v>3201</v>
      </c>
      <c r="O157" s="97">
        <v>41061</v>
      </c>
      <c r="P157" s="97" t="s">
        <v>1511</v>
      </c>
      <c r="S157" s="122" t="s">
        <v>14692</v>
      </c>
      <c r="T157" s="97" t="s">
        <v>1171</v>
      </c>
      <c r="U157" s="97" t="s">
        <v>1514</v>
      </c>
      <c r="X157" s="97" t="s">
        <v>1515</v>
      </c>
      <c r="Y157" s="97" t="s">
        <v>1598</v>
      </c>
      <c r="Z157" s="97" t="s">
        <v>1617</v>
      </c>
      <c r="AA157" s="97" t="s">
        <v>1316</v>
      </c>
      <c r="AB157" s="97" t="s">
        <v>1316</v>
      </c>
      <c r="AC157" s="97" t="s">
        <v>1317</v>
      </c>
      <c r="AE157" s="97" t="s">
        <v>1527</v>
      </c>
      <c r="AF157" s="97" t="s">
        <v>1528</v>
      </c>
      <c r="AH157" s="97">
        <v>6441</v>
      </c>
      <c r="AJ157" s="97" t="s">
        <v>226</v>
      </c>
      <c r="AK157" s="97" t="s">
        <v>226</v>
      </c>
      <c r="AM157" s="57"/>
      <c r="AO157" s="97" t="s">
        <v>1318</v>
      </c>
      <c r="AP157" s="97" t="s">
        <v>1318</v>
      </c>
      <c r="AQ157" s="97" t="s">
        <v>1318</v>
      </c>
      <c r="AS157" s="97">
        <v>58</v>
      </c>
      <c r="AT157" s="97">
        <v>31.909042960000001</v>
      </c>
      <c r="AU157" s="97">
        <v>-109.2431153</v>
      </c>
      <c r="AX157" s="97">
        <v>3648175.514</v>
      </c>
      <c r="AY157" s="97">
        <v>-1045655.04</v>
      </c>
      <c r="AZ157" s="97" t="s">
        <v>1560</v>
      </c>
      <c r="BB157" s="97">
        <v>258259260261262</v>
      </c>
      <c r="BE157" s="97" t="s">
        <v>3411</v>
      </c>
      <c r="BF157" s="97" t="s">
        <v>1415</v>
      </c>
      <c r="BG157" s="97" t="s">
        <v>1415</v>
      </c>
      <c r="BH157" s="97" t="s">
        <v>1416</v>
      </c>
      <c r="BI157" s="97" t="s">
        <v>1417</v>
      </c>
      <c r="BJ157" s="97" t="s">
        <v>1418</v>
      </c>
      <c r="BK157" s="97">
        <v>174234</v>
      </c>
      <c r="BT157" s="122"/>
      <c r="BU157" s="122"/>
      <c r="BV157" s="122"/>
      <c r="BX157" s="97" t="s">
        <v>222</v>
      </c>
      <c r="BZ157" s="97" t="s">
        <v>3479</v>
      </c>
      <c r="CB157" s="97">
        <v>31.909042960000001</v>
      </c>
      <c r="CC157" s="97">
        <v>-109.2431153</v>
      </c>
      <c r="CE157" s="97" t="s">
        <v>1171</v>
      </c>
      <c r="CF157" s="97" t="s">
        <v>1514</v>
      </c>
      <c r="CL157" s="97" t="s">
        <v>226</v>
      </c>
    </row>
    <row r="158" spans="1:99" s="97" customFormat="1" ht="15" customHeight="1" x14ac:dyDescent="0.45">
      <c r="A158" s="97">
        <v>157</v>
      </c>
      <c r="B158" s="97" t="s">
        <v>9835</v>
      </c>
      <c r="C158" s="97" t="s">
        <v>227</v>
      </c>
      <c r="D158" s="140"/>
      <c r="E158" s="140"/>
      <c r="F158" s="97" t="s">
        <v>14202</v>
      </c>
      <c r="G158" s="97" t="s">
        <v>1046</v>
      </c>
      <c r="H158" s="122">
        <v>3978</v>
      </c>
      <c r="I158" s="97" t="s">
        <v>228</v>
      </c>
      <c r="J158" s="122" t="str">
        <f t="shared" si="5"/>
        <v>Quercus rugosa</v>
      </c>
      <c r="M158" s="97" t="s">
        <v>3226</v>
      </c>
      <c r="N158" s="97" t="s">
        <v>3161</v>
      </c>
      <c r="O158" s="97">
        <v>41061</v>
      </c>
      <c r="P158" s="97" t="s">
        <v>1511</v>
      </c>
      <c r="S158" s="122" t="s">
        <v>14692</v>
      </c>
      <c r="T158" s="97" t="s">
        <v>1171</v>
      </c>
      <c r="U158" s="97" t="s">
        <v>1514</v>
      </c>
      <c r="X158" s="97" t="s">
        <v>1515</v>
      </c>
      <c r="Y158" s="97" t="s">
        <v>1599</v>
      </c>
      <c r="Z158" s="97" t="s">
        <v>1618</v>
      </c>
      <c r="AA158" s="97" t="s">
        <v>1316</v>
      </c>
      <c r="AC158" s="97" t="s">
        <v>1317</v>
      </c>
      <c r="AE158" s="97" t="s">
        <v>1529</v>
      </c>
      <c r="AF158" s="97" t="s">
        <v>1530</v>
      </c>
      <c r="AH158" s="97">
        <v>7170</v>
      </c>
      <c r="AJ158" s="97" t="s">
        <v>228</v>
      </c>
      <c r="AK158" s="97" t="s">
        <v>228</v>
      </c>
      <c r="AM158" s="57"/>
      <c r="AO158" s="97" t="s">
        <v>1318</v>
      </c>
      <c r="AP158" s="97" t="s">
        <v>1318</v>
      </c>
      <c r="AQ158" s="97" t="s">
        <v>1318</v>
      </c>
      <c r="AS158" s="97">
        <v>59</v>
      </c>
      <c r="AT158" s="97">
        <v>31.928786200000001</v>
      </c>
      <c r="AU158" s="97">
        <v>-109.2431153</v>
      </c>
      <c r="AX158" s="97">
        <v>3650667.1540000001</v>
      </c>
      <c r="AY158" s="97">
        <v>-1047027.795</v>
      </c>
      <c r="AZ158" s="97" t="s">
        <v>1561</v>
      </c>
      <c r="BB158" s="97">
        <v>2.6326426426526598E+17</v>
      </c>
      <c r="BE158" s="97" t="s">
        <v>3411</v>
      </c>
      <c r="BF158" s="97" t="s">
        <v>1415</v>
      </c>
      <c r="BG158" s="97" t="s">
        <v>1415</v>
      </c>
      <c r="BH158" s="97" t="s">
        <v>1416</v>
      </c>
      <c r="BI158" s="97" t="s">
        <v>1417</v>
      </c>
      <c r="BJ158" s="97" t="s">
        <v>1418</v>
      </c>
      <c r="BK158" s="97">
        <v>174219</v>
      </c>
      <c r="BR158" s="97" t="s">
        <v>14202</v>
      </c>
      <c r="BS158" s="97" t="s">
        <v>14135</v>
      </c>
      <c r="BT158" s="97" t="s">
        <v>14202</v>
      </c>
      <c r="BU158" s="97" t="s">
        <v>14202</v>
      </c>
      <c r="BV158" s="122">
        <v>3978</v>
      </c>
      <c r="BX158" s="97" t="s">
        <v>222</v>
      </c>
      <c r="BZ158" s="97" t="s">
        <v>3479</v>
      </c>
      <c r="CB158" s="97">
        <v>31.928786200000001</v>
      </c>
      <c r="CC158" s="97">
        <v>-109.2431153</v>
      </c>
      <c r="CE158" s="97" t="s">
        <v>1171</v>
      </c>
      <c r="CF158" s="97" t="s">
        <v>1514</v>
      </c>
      <c r="CL158" s="97" t="s">
        <v>228</v>
      </c>
    </row>
    <row r="159" spans="1:99" s="97" customFormat="1" ht="15" customHeight="1" x14ac:dyDescent="0.45">
      <c r="A159" s="97">
        <v>158</v>
      </c>
      <c r="B159" s="97" t="s">
        <v>9836</v>
      </c>
      <c r="C159" s="97" t="s">
        <v>229</v>
      </c>
      <c r="D159" s="140"/>
      <c r="E159" s="140"/>
      <c r="F159" s="97" t="s">
        <v>14203</v>
      </c>
      <c r="G159" s="97" t="s">
        <v>1048</v>
      </c>
      <c r="H159" s="122">
        <v>6004</v>
      </c>
      <c r="I159" s="97" t="s">
        <v>230</v>
      </c>
      <c r="J159" s="122" t="str">
        <f t="shared" si="5"/>
        <v>Quercus emoryi</v>
      </c>
      <c r="M159" s="97" t="s">
        <v>3226</v>
      </c>
      <c r="N159" s="97" t="s">
        <v>3202</v>
      </c>
      <c r="O159" s="97">
        <v>41061</v>
      </c>
      <c r="P159" s="97" t="s">
        <v>1511</v>
      </c>
      <c r="S159" s="122" t="s">
        <v>14692</v>
      </c>
      <c r="T159" s="97" t="s">
        <v>1171</v>
      </c>
      <c r="U159" s="97" t="s">
        <v>1514</v>
      </c>
      <c r="X159" s="97" t="s">
        <v>1515</v>
      </c>
      <c r="Y159" s="97" t="s">
        <v>1600</v>
      </c>
      <c r="Z159" s="97" t="s">
        <v>1619</v>
      </c>
      <c r="AA159" s="97" t="s">
        <v>1316</v>
      </c>
      <c r="AC159" s="97" t="s">
        <v>1317</v>
      </c>
      <c r="AE159" s="97" t="s">
        <v>1531</v>
      </c>
      <c r="AF159" s="97" t="s">
        <v>1526</v>
      </c>
      <c r="AH159" s="97">
        <v>5537</v>
      </c>
      <c r="AJ159" s="97" t="s">
        <v>230</v>
      </c>
      <c r="AK159" s="97" t="s">
        <v>230</v>
      </c>
      <c r="AM159" s="57"/>
      <c r="AO159" s="97" t="s">
        <v>1318</v>
      </c>
      <c r="AP159" s="97" t="s">
        <v>1318</v>
      </c>
      <c r="AQ159" s="97" t="s">
        <v>1318</v>
      </c>
      <c r="AS159" s="97">
        <v>60</v>
      </c>
      <c r="AT159" s="97">
        <v>31.97132804</v>
      </c>
      <c r="AU159" s="97">
        <v>-109.2431153</v>
      </c>
      <c r="AX159" s="97">
        <v>3656579.0580000002</v>
      </c>
      <c r="AY159" s="97">
        <v>-1053473.2849999999</v>
      </c>
      <c r="AZ159" s="97" t="s">
        <v>1562</v>
      </c>
      <c r="BB159" s="97">
        <v>268269270271</v>
      </c>
      <c r="BE159" s="97" t="s">
        <v>3411</v>
      </c>
      <c r="BF159" s="97" t="s">
        <v>1415</v>
      </c>
      <c r="BG159" s="97" t="s">
        <v>1415</v>
      </c>
      <c r="BH159" s="97" t="s">
        <v>1416</v>
      </c>
      <c r="BI159" s="97" t="s">
        <v>1417</v>
      </c>
      <c r="BJ159" s="97" t="s">
        <v>1418</v>
      </c>
      <c r="BK159" s="97">
        <v>174224</v>
      </c>
      <c r="BR159" s="97" t="s">
        <v>14203</v>
      </c>
      <c r="BS159" s="97" t="s">
        <v>14135</v>
      </c>
      <c r="BT159" s="97" t="s">
        <v>14203</v>
      </c>
      <c r="BU159" s="97" t="s">
        <v>14203</v>
      </c>
      <c r="BV159" s="122">
        <v>6004</v>
      </c>
      <c r="BX159" s="97" t="s">
        <v>222</v>
      </c>
      <c r="BZ159" s="97" t="s">
        <v>3479</v>
      </c>
      <c r="CB159" s="97">
        <v>31.97132804</v>
      </c>
      <c r="CC159" s="97">
        <v>-109.2431153</v>
      </c>
      <c r="CE159" s="97" t="s">
        <v>1171</v>
      </c>
      <c r="CF159" s="97" t="s">
        <v>1514</v>
      </c>
      <c r="CL159" s="97" t="s">
        <v>230</v>
      </c>
    </row>
    <row r="160" spans="1:99" s="97" customFormat="1" ht="15" customHeight="1" x14ac:dyDescent="0.45">
      <c r="A160" s="97">
        <v>159</v>
      </c>
      <c r="B160" s="97" t="s">
        <v>9837</v>
      </c>
      <c r="C160" s="97" t="s">
        <v>231</v>
      </c>
      <c r="D160" s="140"/>
      <c r="E160" s="140"/>
      <c r="F160" s="122" t="s">
        <v>1644</v>
      </c>
      <c r="G160" s="97" t="s">
        <v>1049</v>
      </c>
      <c r="H160" s="122">
        <v>4893</v>
      </c>
      <c r="I160" s="97" t="s">
        <v>232</v>
      </c>
      <c r="J160" s="122" t="str">
        <f t="shared" si="5"/>
        <v>Quercus turbinella</v>
      </c>
      <c r="K160" s="97" t="s">
        <v>1050</v>
      </c>
      <c r="M160" s="97" t="s">
        <v>3226</v>
      </c>
      <c r="N160" s="97" t="s">
        <v>3203</v>
      </c>
      <c r="O160" s="57">
        <v>41061</v>
      </c>
      <c r="P160" s="97" t="s">
        <v>1511</v>
      </c>
      <c r="S160" s="122" t="s">
        <v>14692</v>
      </c>
      <c r="T160" s="97" t="s">
        <v>1171</v>
      </c>
      <c r="U160" s="97" t="s">
        <v>1514</v>
      </c>
      <c r="X160" s="97" t="s">
        <v>1515</v>
      </c>
      <c r="Y160" s="97" t="s">
        <v>1601</v>
      </c>
      <c r="Z160" s="97" t="s">
        <v>1620</v>
      </c>
      <c r="AA160" s="97" t="s">
        <v>1316</v>
      </c>
      <c r="AC160" s="97" t="s">
        <v>1317</v>
      </c>
      <c r="AE160" s="97" t="s">
        <v>1532</v>
      </c>
      <c r="AF160" s="97" t="s">
        <v>1533</v>
      </c>
      <c r="AH160" s="97">
        <v>4608</v>
      </c>
      <c r="AJ160" s="97" t="s">
        <v>232</v>
      </c>
      <c r="AK160" s="97" t="s">
        <v>232</v>
      </c>
      <c r="AM160" s="57"/>
      <c r="AO160" s="97" t="s">
        <v>1318</v>
      </c>
      <c r="AP160" s="97" t="s">
        <v>1318</v>
      </c>
      <c r="AQ160" s="97" t="s">
        <v>1318</v>
      </c>
      <c r="AR160" s="97" t="s">
        <v>7426</v>
      </c>
      <c r="AS160" s="97">
        <v>61</v>
      </c>
      <c r="AT160" s="97">
        <v>32.158973039999999</v>
      </c>
      <c r="AU160" s="97">
        <v>-109.2431153</v>
      </c>
      <c r="AX160" s="97">
        <v>3679276.2659999998</v>
      </c>
      <c r="AY160" s="97">
        <v>-1059957.7620000001</v>
      </c>
      <c r="AZ160" s="97" t="s">
        <v>1563</v>
      </c>
      <c r="BB160" s="97">
        <v>2.7727827928028099E+17</v>
      </c>
      <c r="BE160" s="97" t="s">
        <v>3411</v>
      </c>
      <c r="BF160" s="97" t="s">
        <v>1415</v>
      </c>
      <c r="BG160" s="97" t="s">
        <v>1415</v>
      </c>
      <c r="BH160" s="97" t="s">
        <v>1416</v>
      </c>
      <c r="BI160" s="97" t="s">
        <v>1417</v>
      </c>
      <c r="BJ160" s="97" t="s">
        <v>1418</v>
      </c>
      <c r="BK160" s="97">
        <v>174227</v>
      </c>
      <c r="BR160" s="97" t="s">
        <v>1644</v>
      </c>
      <c r="BS160" s="97" t="s">
        <v>5786</v>
      </c>
      <c r="BT160" s="122" t="s">
        <v>1644</v>
      </c>
      <c r="BU160" s="122" t="s">
        <v>1644</v>
      </c>
      <c r="BV160" s="122">
        <v>4893</v>
      </c>
      <c r="BX160" s="97" t="s">
        <v>222</v>
      </c>
      <c r="BZ160" s="97" t="s">
        <v>3479</v>
      </c>
      <c r="CB160" s="97">
        <v>32.158973039999999</v>
      </c>
      <c r="CC160" s="97">
        <v>-109.2431153</v>
      </c>
      <c r="CE160" s="97" t="s">
        <v>1171</v>
      </c>
      <c r="CF160" s="97" t="s">
        <v>1514</v>
      </c>
      <c r="CI160" s="97" t="s">
        <v>5243</v>
      </c>
      <c r="CJ160" s="97" t="s">
        <v>7235</v>
      </c>
      <c r="CK160" s="97" t="s">
        <v>5776</v>
      </c>
      <c r="CL160" s="97" t="s">
        <v>232</v>
      </c>
      <c r="CO160" s="97" t="s">
        <v>7488</v>
      </c>
      <c r="CP160" s="97">
        <v>0</v>
      </c>
      <c r="CQ160" s="97" t="s">
        <v>1644</v>
      </c>
      <c r="CR160" s="97" t="s">
        <v>7805</v>
      </c>
      <c r="CS160" s="97" t="s">
        <v>7806</v>
      </c>
      <c r="CT160" s="97" t="s">
        <v>8194</v>
      </c>
      <c r="CU160" s="97" t="s">
        <v>8194</v>
      </c>
    </row>
    <row r="161" spans="1:99" s="97" customFormat="1" ht="15" customHeight="1" x14ac:dyDescent="0.45">
      <c r="A161" s="97">
        <v>160</v>
      </c>
      <c r="B161" s="97" t="s">
        <v>9838</v>
      </c>
      <c r="C161" s="97" t="s">
        <v>233</v>
      </c>
      <c r="D161" s="140"/>
      <c r="E161" s="140"/>
      <c r="F161" s="122" t="s">
        <v>1645</v>
      </c>
      <c r="G161" s="97" t="s">
        <v>1051</v>
      </c>
      <c r="H161" s="122">
        <v>5567</v>
      </c>
      <c r="I161" s="97" t="s">
        <v>234</v>
      </c>
      <c r="J161" s="122" t="str">
        <f t="shared" si="5"/>
        <v>Quercus toumeyi</v>
      </c>
      <c r="K161" s="97" t="s">
        <v>8964</v>
      </c>
      <c r="M161" s="97" t="s">
        <v>3226</v>
      </c>
      <c r="N161" s="97" t="s">
        <v>3204</v>
      </c>
      <c r="O161" s="57">
        <v>41062</v>
      </c>
      <c r="P161" s="97" t="s">
        <v>1511</v>
      </c>
      <c r="S161" s="122" t="s">
        <v>14692</v>
      </c>
      <c r="T161" s="97" t="s">
        <v>1171</v>
      </c>
      <c r="U161" s="97" t="s">
        <v>1514</v>
      </c>
      <c r="X161" s="97" t="s">
        <v>1516</v>
      </c>
      <c r="Y161" s="97" t="s">
        <v>1602</v>
      </c>
      <c r="Z161" s="97" t="s">
        <v>1621</v>
      </c>
      <c r="AA161" s="97" t="s">
        <v>1316</v>
      </c>
      <c r="AC161" s="97" t="s">
        <v>1317</v>
      </c>
      <c r="AE161" s="97" t="s">
        <v>1534</v>
      </c>
      <c r="AF161" s="97" t="s">
        <v>1535</v>
      </c>
      <c r="AH161" s="97">
        <v>5144</v>
      </c>
      <c r="AJ161" s="97" t="s">
        <v>234</v>
      </c>
      <c r="AK161" s="97" t="s">
        <v>234</v>
      </c>
      <c r="AM161" s="57"/>
      <c r="AO161" s="97" t="s">
        <v>1318</v>
      </c>
      <c r="AP161" s="97" t="s">
        <v>1318</v>
      </c>
      <c r="AQ161" s="97" t="s">
        <v>1318</v>
      </c>
      <c r="AR161" s="97" t="s">
        <v>7426</v>
      </c>
      <c r="AS161" s="97">
        <v>62</v>
      </c>
      <c r="AT161" s="97">
        <v>31.890411</v>
      </c>
      <c r="AU161" s="97">
        <v>-109.2431153</v>
      </c>
      <c r="AX161" s="97">
        <v>3644824.2969999998</v>
      </c>
      <c r="AY161" s="97">
        <v>-1037844.265</v>
      </c>
      <c r="AZ161" s="97" t="s">
        <v>1564</v>
      </c>
      <c r="BB161" s="97" t="s">
        <v>1581</v>
      </c>
      <c r="BE161" s="97" t="s">
        <v>3411</v>
      </c>
      <c r="BF161" s="97" t="s">
        <v>1415</v>
      </c>
      <c r="BG161" s="97" t="s">
        <v>1415</v>
      </c>
      <c r="BH161" s="97" t="s">
        <v>1416</v>
      </c>
      <c r="BI161" s="97" t="s">
        <v>1417</v>
      </c>
      <c r="BJ161" s="97" t="s">
        <v>1418</v>
      </c>
      <c r="BK161" s="97">
        <v>174238</v>
      </c>
      <c r="BR161" s="97" t="s">
        <v>1645</v>
      </c>
      <c r="BS161" s="97" t="s">
        <v>5786</v>
      </c>
      <c r="BT161" s="122" t="s">
        <v>1645</v>
      </c>
      <c r="BU161" s="122" t="s">
        <v>1645</v>
      </c>
      <c r="BV161" s="122">
        <v>5567</v>
      </c>
      <c r="BX161" s="97" t="s">
        <v>222</v>
      </c>
      <c r="BZ161" s="97" t="s">
        <v>3479</v>
      </c>
      <c r="CB161" s="97">
        <v>31.890411</v>
      </c>
      <c r="CC161" s="97">
        <v>-109.2431153</v>
      </c>
      <c r="CE161" s="97" t="s">
        <v>1171</v>
      </c>
      <c r="CF161" s="97" t="s">
        <v>1514</v>
      </c>
      <c r="CI161" s="97" t="s">
        <v>5241</v>
      </c>
      <c r="CJ161" s="97" t="s">
        <v>7231</v>
      </c>
      <c r="CK161" s="97" t="s">
        <v>5771</v>
      </c>
      <c r="CL161" s="97" t="s">
        <v>234</v>
      </c>
      <c r="CO161" s="97" t="s">
        <v>7488</v>
      </c>
      <c r="CP161" s="97">
        <v>0</v>
      </c>
      <c r="CQ161" s="97" t="s">
        <v>1645</v>
      </c>
      <c r="CR161" s="97" t="s">
        <v>7761</v>
      </c>
      <c r="CS161" s="97" t="s">
        <v>7762</v>
      </c>
      <c r="CT161" s="97" t="s">
        <v>8194</v>
      </c>
      <c r="CU161" s="97" t="s">
        <v>8194</v>
      </c>
    </row>
    <row r="162" spans="1:99" s="97" customFormat="1" ht="15" customHeight="1" x14ac:dyDescent="0.45">
      <c r="A162" s="97">
        <v>161</v>
      </c>
      <c r="B162" s="97" t="s">
        <v>9839</v>
      </c>
      <c r="C162" s="97" t="s">
        <v>235</v>
      </c>
      <c r="D162" s="140"/>
      <c r="E162" s="140"/>
      <c r="F162" s="122" t="s">
        <v>14207</v>
      </c>
      <c r="G162" s="97" t="s">
        <v>1052</v>
      </c>
      <c r="H162" s="122">
        <v>4858</v>
      </c>
      <c r="I162" s="97" t="s">
        <v>236</v>
      </c>
      <c r="J162" s="122" t="str">
        <f t="shared" si="5"/>
        <v>Quercus grisea</v>
      </c>
      <c r="M162" s="97" t="s">
        <v>3226</v>
      </c>
      <c r="N162" s="97" t="s">
        <v>3205</v>
      </c>
      <c r="O162" s="97">
        <v>41062</v>
      </c>
      <c r="P162" s="97" t="s">
        <v>1511</v>
      </c>
      <c r="S162" s="122" t="s">
        <v>14692</v>
      </c>
      <c r="T162" s="97" t="s">
        <v>1171</v>
      </c>
      <c r="U162" s="97" t="s">
        <v>1514</v>
      </c>
      <c r="X162" s="97" t="s">
        <v>1516</v>
      </c>
      <c r="Y162" s="97" t="s">
        <v>1603</v>
      </c>
      <c r="Z162" s="97" t="s">
        <v>1622</v>
      </c>
      <c r="AA162" s="97" t="s">
        <v>1316</v>
      </c>
      <c r="AC162" s="97" t="s">
        <v>1317</v>
      </c>
      <c r="AE162" s="97" t="s">
        <v>1536</v>
      </c>
      <c r="AF162" s="97" t="s">
        <v>1533</v>
      </c>
      <c r="AH162" s="97">
        <v>5411</v>
      </c>
      <c r="AJ162" s="97" t="s">
        <v>1555</v>
      </c>
      <c r="AK162" s="97" t="s">
        <v>14611</v>
      </c>
      <c r="AM162" s="57"/>
      <c r="AO162" s="97" t="s">
        <v>1318</v>
      </c>
      <c r="AP162" s="97" t="s">
        <v>1318</v>
      </c>
      <c r="AQ162" s="97" t="s">
        <v>1318</v>
      </c>
      <c r="AS162" s="97">
        <v>63</v>
      </c>
      <c r="AT162" s="97">
        <v>31.931837210000001</v>
      </c>
      <c r="AU162" s="97">
        <v>-109.2431153</v>
      </c>
      <c r="AX162" s="97">
        <v>3649912.9470000002</v>
      </c>
      <c r="AY162" s="97">
        <v>-1039844.102</v>
      </c>
      <c r="AZ162" s="97" t="s">
        <v>1565</v>
      </c>
      <c r="BB162" s="97" t="s">
        <v>1582</v>
      </c>
      <c r="BE162" s="97" t="s">
        <v>3411</v>
      </c>
      <c r="BF162" s="97" t="s">
        <v>1415</v>
      </c>
      <c r="BG162" s="97" t="s">
        <v>1415</v>
      </c>
      <c r="BH162" s="97" t="s">
        <v>1416</v>
      </c>
      <c r="BI162" s="97" t="s">
        <v>1417</v>
      </c>
      <c r="BJ162" s="97" t="s">
        <v>1418</v>
      </c>
      <c r="BK162" s="97">
        <v>174225</v>
      </c>
      <c r="BR162" s="97" t="s">
        <v>14207</v>
      </c>
      <c r="BS162" s="97" t="s">
        <v>14135</v>
      </c>
      <c r="BT162" s="122" t="s">
        <v>14207</v>
      </c>
      <c r="BU162" s="122" t="s">
        <v>14207</v>
      </c>
      <c r="BV162" s="122">
        <v>4858</v>
      </c>
      <c r="BX162" s="97" t="s">
        <v>222</v>
      </c>
      <c r="BZ162" s="97" t="s">
        <v>3479</v>
      </c>
      <c r="CB162" s="97">
        <v>31.931837210000001</v>
      </c>
      <c r="CC162" s="97">
        <v>-109.2431153</v>
      </c>
      <c r="CE162" s="97" t="s">
        <v>1171</v>
      </c>
      <c r="CF162" s="97" t="s">
        <v>1514</v>
      </c>
      <c r="CL162" s="97" t="s">
        <v>236</v>
      </c>
    </row>
    <row r="163" spans="1:99" s="97" customFormat="1" ht="15" customHeight="1" x14ac:dyDescent="0.45">
      <c r="A163" s="97">
        <v>162</v>
      </c>
      <c r="B163" s="97" t="s">
        <v>9840</v>
      </c>
      <c r="C163" s="97" t="s">
        <v>237</v>
      </c>
      <c r="D163" s="140"/>
      <c r="E163" s="140"/>
      <c r="F163" s="122" t="s">
        <v>14183</v>
      </c>
      <c r="G163" s="97" t="s">
        <v>1054</v>
      </c>
      <c r="H163" s="122">
        <v>5779</v>
      </c>
      <c r="I163" s="97" t="s">
        <v>230</v>
      </c>
      <c r="J163" s="122" t="str">
        <f t="shared" si="5"/>
        <v>Quercus emoryi</v>
      </c>
      <c r="M163" s="97" t="s">
        <v>3226</v>
      </c>
      <c r="N163" s="97" t="s">
        <v>3202</v>
      </c>
      <c r="O163" s="97">
        <v>41062</v>
      </c>
      <c r="P163" s="97" t="s">
        <v>1511</v>
      </c>
      <c r="S163" s="122" t="s">
        <v>14692</v>
      </c>
      <c r="T163" s="97" t="s">
        <v>1171</v>
      </c>
      <c r="U163" s="97" t="s">
        <v>1514</v>
      </c>
      <c r="X163" s="97" t="s">
        <v>1516</v>
      </c>
      <c r="Y163" s="97" t="s">
        <v>1604</v>
      </c>
      <c r="Z163" s="97" t="s">
        <v>1623</v>
      </c>
      <c r="AA163" s="97" t="s">
        <v>1316</v>
      </c>
      <c r="AC163" s="97" t="s">
        <v>1317</v>
      </c>
      <c r="AE163" s="97" t="s">
        <v>1537</v>
      </c>
      <c r="AF163" s="97" t="s">
        <v>1538</v>
      </c>
      <c r="AH163" s="97">
        <v>5369</v>
      </c>
      <c r="AJ163" s="97" t="s">
        <v>230</v>
      </c>
      <c r="AK163" s="97" t="s">
        <v>230</v>
      </c>
      <c r="AM163" s="57"/>
      <c r="AO163" s="97" t="s">
        <v>1318</v>
      </c>
      <c r="AP163" s="97" t="s">
        <v>1318</v>
      </c>
      <c r="AQ163" s="97" t="s">
        <v>1318</v>
      </c>
      <c r="AS163" s="97">
        <v>64</v>
      </c>
      <c r="AT163" s="97">
        <v>31.674979990000001</v>
      </c>
      <c r="AU163" s="97">
        <v>-109.2431153</v>
      </c>
      <c r="AX163" s="97">
        <v>3622637.4380000001</v>
      </c>
      <c r="AY163" s="97">
        <v>-1055355.219</v>
      </c>
      <c r="AZ163" s="97" t="s">
        <v>1566</v>
      </c>
      <c r="BB163" s="97" t="s">
        <v>1583</v>
      </c>
      <c r="BE163" s="97" t="s">
        <v>3411</v>
      </c>
      <c r="BF163" s="97" t="s">
        <v>1415</v>
      </c>
      <c r="BG163" s="97" t="s">
        <v>1415</v>
      </c>
      <c r="BH163" s="97" t="s">
        <v>1416</v>
      </c>
      <c r="BI163" s="97" t="s">
        <v>1417</v>
      </c>
      <c r="BJ163" s="97" t="s">
        <v>1418</v>
      </c>
      <c r="BK163" s="97">
        <v>174222</v>
      </c>
      <c r="BR163" s="97" t="s">
        <v>14183</v>
      </c>
      <c r="BS163" s="97" t="s">
        <v>14135</v>
      </c>
      <c r="BT163" s="122" t="s">
        <v>14183</v>
      </c>
      <c r="BU163" s="122" t="s">
        <v>14183</v>
      </c>
      <c r="BV163" s="122">
        <v>5779</v>
      </c>
      <c r="BX163" s="97" t="s">
        <v>222</v>
      </c>
      <c r="BZ163" s="97" t="s">
        <v>3479</v>
      </c>
      <c r="CB163" s="97">
        <v>31.674979990000001</v>
      </c>
      <c r="CC163" s="97">
        <v>-109.2431153</v>
      </c>
      <c r="CE163" s="97" t="s">
        <v>1171</v>
      </c>
      <c r="CF163" s="97" t="s">
        <v>1514</v>
      </c>
      <c r="CL163" s="97" t="s">
        <v>230</v>
      </c>
    </row>
    <row r="164" spans="1:99" s="97" customFormat="1" ht="15" customHeight="1" x14ac:dyDescent="0.45">
      <c r="A164" s="97">
        <v>163</v>
      </c>
      <c r="B164" s="97" t="s">
        <v>9841</v>
      </c>
      <c r="C164" s="97" t="s">
        <v>238</v>
      </c>
      <c r="D164" s="140"/>
      <c r="E164" s="140"/>
      <c r="F164" s="122" t="s">
        <v>1646</v>
      </c>
      <c r="G164" s="97" t="s">
        <v>1055</v>
      </c>
      <c r="H164" s="122">
        <v>6009</v>
      </c>
      <c r="I164" s="97" t="s">
        <v>236</v>
      </c>
      <c r="J164" s="122" t="str">
        <f t="shared" si="5"/>
        <v>Quercus grisea</v>
      </c>
      <c r="K164" s="97" t="s">
        <v>1053</v>
      </c>
      <c r="M164" s="97" t="s">
        <v>3226</v>
      </c>
      <c r="N164" s="97" t="s">
        <v>3205</v>
      </c>
      <c r="O164" s="57">
        <v>41062</v>
      </c>
      <c r="P164" s="97" t="s">
        <v>1511</v>
      </c>
      <c r="S164" s="122" t="s">
        <v>14692</v>
      </c>
      <c r="T164" s="97" t="s">
        <v>1171</v>
      </c>
      <c r="U164" s="97" t="s">
        <v>1514</v>
      </c>
      <c r="X164" s="97" t="s">
        <v>1516</v>
      </c>
      <c r="Y164" s="97" t="s">
        <v>1605</v>
      </c>
      <c r="Z164" s="97" t="s">
        <v>1624</v>
      </c>
      <c r="AA164" s="97" t="s">
        <v>1316</v>
      </c>
      <c r="AC164" s="97" t="s">
        <v>1317</v>
      </c>
      <c r="AE164" s="97" t="s">
        <v>1539</v>
      </c>
      <c r="AF164" s="97" t="s">
        <v>1540</v>
      </c>
      <c r="AH164" s="97">
        <v>5469</v>
      </c>
      <c r="AJ164" s="97" t="s">
        <v>236</v>
      </c>
      <c r="AK164" s="97" t="s">
        <v>236</v>
      </c>
      <c r="AM164" s="57"/>
      <c r="AO164" s="97" t="s">
        <v>1318</v>
      </c>
      <c r="AP164" s="97" t="s">
        <v>1318</v>
      </c>
      <c r="AQ164" s="97" t="s">
        <v>1318</v>
      </c>
      <c r="AR164" s="97" t="s">
        <v>7426</v>
      </c>
      <c r="AS164" s="97">
        <v>65</v>
      </c>
      <c r="AT164" s="97">
        <v>31.68515914</v>
      </c>
      <c r="AU164" s="97">
        <v>-109.2431153</v>
      </c>
      <c r="AX164" s="97">
        <v>3623952.3560000001</v>
      </c>
      <c r="AY164" s="97">
        <v>-1056260.284</v>
      </c>
      <c r="AZ164" s="97" t="s">
        <v>1567</v>
      </c>
      <c r="BB164" s="97" t="s">
        <v>1584</v>
      </c>
      <c r="BE164" s="97" t="s">
        <v>3411</v>
      </c>
      <c r="BF164" s="97" t="s">
        <v>1415</v>
      </c>
      <c r="BG164" s="97" t="s">
        <v>1415</v>
      </c>
      <c r="BH164" s="97" t="s">
        <v>1416</v>
      </c>
      <c r="BI164" s="97" t="s">
        <v>1417</v>
      </c>
      <c r="BJ164" s="97" t="s">
        <v>1418</v>
      </c>
      <c r="BK164" s="97">
        <v>174221</v>
      </c>
      <c r="BR164" s="97" t="s">
        <v>1646</v>
      </c>
      <c r="BS164" s="97" t="s">
        <v>5787</v>
      </c>
      <c r="BT164" s="122" t="s">
        <v>1646</v>
      </c>
      <c r="BU164" s="122" t="s">
        <v>1646</v>
      </c>
      <c r="BV164" s="122">
        <v>6009</v>
      </c>
      <c r="BX164" s="97" t="s">
        <v>222</v>
      </c>
      <c r="BZ164" s="97" t="s">
        <v>3479</v>
      </c>
      <c r="CB164" s="97">
        <v>31.68515914</v>
      </c>
      <c r="CC164" s="97">
        <v>-109.2431153</v>
      </c>
      <c r="CE164" s="97" t="s">
        <v>1171</v>
      </c>
      <c r="CF164" s="97" t="s">
        <v>1514</v>
      </c>
      <c r="CI164" s="97" t="s">
        <v>5106</v>
      </c>
      <c r="CJ164" s="97" t="s">
        <v>7227</v>
      </c>
      <c r="CK164" s="97" t="s">
        <v>5778</v>
      </c>
      <c r="CL164" s="97" t="s">
        <v>236</v>
      </c>
      <c r="CO164" s="97" t="s">
        <v>7488</v>
      </c>
      <c r="CP164" s="97">
        <v>0</v>
      </c>
      <c r="CQ164" s="97" t="s">
        <v>1646</v>
      </c>
      <c r="CR164" s="97" t="s">
        <v>7759</v>
      </c>
      <c r="CS164" s="97" t="s">
        <v>7760</v>
      </c>
      <c r="CT164" s="97" t="s">
        <v>8194</v>
      </c>
      <c r="CU164" s="97" t="s">
        <v>8194</v>
      </c>
    </row>
    <row r="165" spans="1:99" s="97" customFormat="1" ht="15" customHeight="1" x14ac:dyDescent="0.45">
      <c r="A165" s="97">
        <v>164</v>
      </c>
      <c r="B165" s="97" t="s">
        <v>9842</v>
      </c>
      <c r="C165" s="97" t="s">
        <v>239</v>
      </c>
      <c r="D165" s="140"/>
      <c r="E165" s="140"/>
      <c r="F165" s="122" t="s">
        <v>1647</v>
      </c>
      <c r="G165" s="97" t="s">
        <v>1056</v>
      </c>
      <c r="H165" s="122">
        <v>4625</v>
      </c>
      <c r="I165" s="97" t="s">
        <v>196</v>
      </c>
      <c r="J165" s="122" t="str">
        <f t="shared" si="5"/>
        <v>Quercus gambelii</v>
      </c>
      <c r="K165" s="97" t="s">
        <v>1041</v>
      </c>
      <c r="M165" s="97" t="s">
        <v>3226</v>
      </c>
      <c r="N165" s="97" t="s">
        <v>3193</v>
      </c>
      <c r="O165" s="97">
        <v>41062</v>
      </c>
      <c r="P165" s="97" t="s">
        <v>1511</v>
      </c>
      <c r="S165" s="122" t="s">
        <v>14692</v>
      </c>
      <c r="T165" s="97" t="s">
        <v>1171</v>
      </c>
      <c r="U165" s="97" t="s">
        <v>1514</v>
      </c>
      <c r="X165" s="97" t="s">
        <v>1516</v>
      </c>
      <c r="Y165" s="97" t="s">
        <v>1606</v>
      </c>
      <c r="Z165" s="97" t="s">
        <v>1625</v>
      </c>
      <c r="AA165" s="97" t="s">
        <v>1316</v>
      </c>
      <c r="AC165" s="97" t="s">
        <v>1317</v>
      </c>
      <c r="AE165" s="97" t="s">
        <v>1541</v>
      </c>
      <c r="AF165" s="97" t="s">
        <v>1542</v>
      </c>
      <c r="AH165" s="97">
        <v>5312</v>
      </c>
      <c r="AJ165" s="97" t="s">
        <v>196</v>
      </c>
      <c r="AK165" s="97" t="s">
        <v>196</v>
      </c>
      <c r="AM165" s="57"/>
      <c r="AO165" s="97" t="s">
        <v>1318</v>
      </c>
      <c r="AP165" s="97" t="s">
        <v>1318</v>
      </c>
      <c r="AQ165" s="97" t="s">
        <v>1318</v>
      </c>
      <c r="AS165" s="97">
        <v>66</v>
      </c>
      <c r="AT165" s="97">
        <v>31.756634479999999</v>
      </c>
      <c r="AU165" s="97">
        <v>-109.2431153</v>
      </c>
      <c r="AX165" s="97">
        <v>3632746.0219999999</v>
      </c>
      <c r="AY165" s="97">
        <v>-1059738.899</v>
      </c>
      <c r="AZ165" s="97" t="s">
        <v>1568</v>
      </c>
      <c r="BB165" s="97" t="s">
        <v>1585</v>
      </c>
      <c r="BE165" s="97" t="s">
        <v>3411</v>
      </c>
      <c r="BF165" s="97" t="s">
        <v>1415</v>
      </c>
      <c r="BG165" s="97" t="s">
        <v>1415</v>
      </c>
      <c r="BH165" s="97" t="s">
        <v>1416</v>
      </c>
      <c r="BI165" s="97" t="s">
        <v>1417</v>
      </c>
      <c r="BJ165" s="97" t="s">
        <v>1418</v>
      </c>
      <c r="BK165" s="97">
        <v>174218</v>
      </c>
      <c r="BR165" s="97" t="s">
        <v>1647</v>
      </c>
      <c r="BS165" s="97" t="s">
        <v>5786</v>
      </c>
      <c r="BT165" s="122" t="s">
        <v>1647</v>
      </c>
      <c r="BU165" s="122" t="s">
        <v>1647</v>
      </c>
      <c r="BV165" s="122">
        <v>4625</v>
      </c>
      <c r="BX165" s="97" t="s">
        <v>222</v>
      </c>
      <c r="BZ165" s="97" t="s">
        <v>3479</v>
      </c>
      <c r="CB165" s="97">
        <v>31.756634479999999</v>
      </c>
      <c r="CC165" s="97">
        <v>-109.2431153</v>
      </c>
      <c r="CE165" s="97" t="s">
        <v>1171</v>
      </c>
      <c r="CF165" s="97" t="s">
        <v>1514</v>
      </c>
      <c r="CI165" s="97" t="s">
        <v>5086</v>
      </c>
      <c r="CK165" s="97" t="s">
        <v>5780</v>
      </c>
      <c r="CL165" s="97" t="s">
        <v>196</v>
      </c>
      <c r="CM165" s="97" t="s">
        <v>5743</v>
      </c>
      <c r="CO165" s="97" t="s">
        <v>7488</v>
      </c>
      <c r="CP165" s="97" t="s">
        <v>8078</v>
      </c>
      <c r="CQ165" s="97" t="s">
        <v>1647</v>
      </c>
      <c r="CR165" s="97" t="s">
        <v>8079</v>
      </c>
      <c r="CS165" s="97" t="s">
        <v>8154</v>
      </c>
      <c r="CT165" s="97" t="s">
        <v>8193</v>
      </c>
      <c r="CU165" s="97" t="s">
        <v>8193</v>
      </c>
    </row>
    <row r="166" spans="1:99" s="97" customFormat="1" ht="15" customHeight="1" x14ac:dyDescent="0.45">
      <c r="A166" s="97">
        <v>165</v>
      </c>
      <c r="B166" s="97" t="s">
        <v>9843</v>
      </c>
      <c r="C166" s="97" t="s">
        <v>240</v>
      </c>
      <c r="D166" s="140"/>
      <c r="E166" s="140"/>
      <c r="F166" s="122" t="s">
        <v>1648</v>
      </c>
      <c r="G166" s="97" t="s">
        <v>1057</v>
      </c>
      <c r="H166" s="122">
        <v>4426</v>
      </c>
      <c r="I166" s="97" t="s">
        <v>226</v>
      </c>
      <c r="J166" s="122" t="str">
        <f t="shared" si="5"/>
        <v>Quercus hypoleucoides</v>
      </c>
      <c r="K166" s="97" t="s">
        <v>1045</v>
      </c>
      <c r="M166" s="97" t="s">
        <v>3226</v>
      </c>
      <c r="N166" s="97" t="s">
        <v>3201</v>
      </c>
      <c r="O166" s="57">
        <v>41062</v>
      </c>
      <c r="P166" s="97" t="s">
        <v>1511</v>
      </c>
      <c r="S166" s="122" t="s">
        <v>14692</v>
      </c>
      <c r="T166" s="97" t="s">
        <v>1171</v>
      </c>
      <c r="U166" s="97" t="s">
        <v>1514</v>
      </c>
      <c r="X166" s="97" t="s">
        <v>1516</v>
      </c>
      <c r="Y166" s="97" t="s">
        <v>1607</v>
      </c>
      <c r="Z166" s="97" t="s">
        <v>1626</v>
      </c>
      <c r="AA166" s="97" t="s">
        <v>1316</v>
      </c>
      <c r="AC166" s="97" t="s">
        <v>1317</v>
      </c>
      <c r="AE166" s="97" t="s">
        <v>1531</v>
      </c>
      <c r="AF166" s="97" t="s">
        <v>1526</v>
      </c>
      <c r="AH166" s="97">
        <v>5602</v>
      </c>
      <c r="AJ166" s="97" t="s">
        <v>226</v>
      </c>
      <c r="AK166" s="97" t="s">
        <v>226</v>
      </c>
      <c r="AM166" s="57"/>
      <c r="AO166" s="97" t="s">
        <v>1318</v>
      </c>
      <c r="AP166" s="97" t="s">
        <v>1318</v>
      </c>
      <c r="AQ166" s="97" t="s">
        <v>1318</v>
      </c>
      <c r="AR166" s="97" t="s">
        <v>7426</v>
      </c>
      <c r="AS166" s="97">
        <v>67</v>
      </c>
      <c r="AT166" s="97">
        <v>31.75647824</v>
      </c>
      <c r="AU166" s="97">
        <v>-109.2431153</v>
      </c>
      <c r="AX166" s="97">
        <v>3632726.0060000001</v>
      </c>
      <c r="AY166" s="97">
        <v>-1059726.1980000001</v>
      </c>
      <c r="AZ166" s="97" t="s">
        <v>1569</v>
      </c>
      <c r="BB166" s="97" t="s">
        <v>1586</v>
      </c>
      <c r="BE166" s="97" t="s">
        <v>3411</v>
      </c>
      <c r="BF166" s="97" t="s">
        <v>1415</v>
      </c>
      <c r="BG166" s="97" t="s">
        <v>1415</v>
      </c>
      <c r="BH166" s="97" t="s">
        <v>1416</v>
      </c>
      <c r="BI166" s="97" t="s">
        <v>1417</v>
      </c>
      <c r="BJ166" s="97" t="s">
        <v>1418</v>
      </c>
      <c r="BK166" s="97">
        <v>174236</v>
      </c>
      <c r="BR166" s="97" t="s">
        <v>1648</v>
      </c>
      <c r="BS166" s="97" t="s">
        <v>5787</v>
      </c>
      <c r="BT166" s="122" t="s">
        <v>1648</v>
      </c>
      <c r="BU166" s="122" t="s">
        <v>1648</v>
      </c>
      <c r="BV166" s="122">
        <v>4426</v>
      </c>
      <c r="BX166" s="97" t="s">
        <v>222</v>
      </c>
      <c r="BZ166" s="97" t="s">
        <v>3479</v>
      </c>
      <c r="CB166" s="97">
        <v>31.75647824</v>
      </c>
      <c r="CC166" s="97">
        <v>-109.2431153</v>
      </c>
      <c r="CE166" s="97" t="s">
        <v>1171</v>
      </c>
      <c r="CF166" s="97" t="s">
        <v>1514</v>
      </c>
      <c r="CI166" s="97" t="s">
        <v>5110</v>
      </c>
      <c r="CJ166" s="97" t="s">
        <v>6954</v>
      </c>
      <c r="CK166" s="97" t="s">
        <v>5772</v>
      </c>
      <c r="CL166" s="97" t="s">
        <v>226</v>
      </c>
      <c r="CO166" s="97" t="s">
        <v>7488</v>
      </c>
      <c r="CP166" s="97">
        <v>0</v>
      </c>
      <c r="CQ166" s="97" t="s">
        <v>1648</v>
      </c>
      <c r="CR166" s="97" t="s">
        <v>7574</v>
      </c>
      <c r="CS166" s="97" t="s">
        <v>7575</v>
      </c>
      <c r="CT166" s="97" t="s">
        <v>8194</v>
      </c>
      <c r="CU166" s="97" t="s">
        <v>8194</v>
      </c>
    </row>
    <row r="167" spans="1:99" s="97" customFormat="1" ht="15" customHeight="1" x14ac:dyDescent="0.45">
      <c r="A167" s="97">
        <v>166</v>
      </c>
      <c r="B167" s="97" t="s">
        <v>9844</v>
      </c>
      <c r="C167" s="97" t="s">
        <v>241</v>
      </c>
      <c r="D167" s="140"/>
      <c r="E167" s="140"/>
      <c r="F167" s="122" t="s">
        <v>1649</v>
      </c>
      <c r="G167" s="97" t="s">
        <v>1058</v>
      </c>
      <c r="H167" s="122">
        <v>5212</v>
      </c>
      <c r="I167" s="97" t="s">
        <v>234</v>
      </c>
      <c r="J167" s="122" t="str">
        <f t="shared" si="5"/>
        <v>Quercus toumeyi</v>
      </c>
      <c r="K167" s="97" t="s">
        <v>8964</v>
      </c>
      <c r="M167" s="97" t="s">
        <v>3226</v>
      </c>
      <c r="N167" s="97" t="s">
        <v>3204</v>
      </c>
      <c r="O167" s="57">
        <v>41062</v>
      </c>
      <c r="P167" s="97" t="s">
        <v>1511</v>
      </c>
      <c r="S167" s="122" t="s">
        <v>14692</v>
      </c>
      <c r="T167" s="97" t="s">
        <v>1171</v>
      </c>
      <c r="U167" s="97" t="s">
        <v>1514</v>
      </c>
      <c r="X167" s="97" t="s">
        <v>1516</v>
      </c>
      <c r="Y167" s="97" t="s">
        <v>1608</v>
      </c>
      <c r="Z167" s="97" t="s">
        <v>1627</v>
      </c>
      <c r="AA167" s="97" t="s">
        <v>1316</v>
      </c>
      <c r="AC167" s="97" t="s">
        <v>1317</v>
      </c>
      <c r="AE167" s="97" t="s">
        <v>1543</v>
      </c>
      <c r="AF167" s="97" t="s">
        <v>1544</v>
      </c>
      <c r="AH167" s="97">
        <v>5890</v>
      </c>
      <c r="AJ167" s="97" t="s">
        <v>234</v>
      </c>
      <c r="AK167" s="97" t="s">
        <v>234</v>
      </c>
      <c r="AM167" s="57"/>
      <c r="AO167" s="97" t="s">
        <v>1318</v>
      </c>
      <c r="AP167" s="97" t="s">
        <v>1318</v>
      </c>
      <c r="AQ167" s="97" t="s">
        <v>1318</v>
      </c>
      <c r="AR167" s="97" t="s">
        <v>7426</v>
      </c>
      <c r="AS167" s="97">
        <v>68</v>
      </c>
      <c r="AT167" s="97">
        <v>31.767693059999999</v>
      </c>
      <c r="AU167" s="97">
        <v>-109.2431153</v>
      </c>
      <c r="AX167" s="97">
        <v>3633469.3859999999</v>
      </c>
      <c r="AY167" s="97">
        <v>-1056151.77</v>
      </c>
      <c r="AZ167" s="97" t="s">
        <v>1570</v>
      </c>
      <c r="BB167" s="97" t="s">
        <v>1587</v>
      </c>
      <c r="BE167" s="97" t="s">
        <v>3411</v>
      </c>
      <c r="BF167" s="97" t="s">
        <v>1415</v>
      </c>
      <c r="BG167" s="97" t="s">
        <v>1415</v>
      </c>
      <c r="BH167" s="97" t="s">
        <v>1416</v>
      </c>
      <c r="BI167" s="97" t="s">
        <v>1417</v>
      </c>
      <c r="BJ167" s="97" t="s">
        <v>1418</v>
      </c>
      <c r="BK167" s="97">
        <v>174223</v>
      </c>
      <c r="BR167" s="97" t="s">
        <v>1649</v>
      </c>
      <c r="BS167" s="97" t="s">
        <v>5787</v>
      </c>
      <c r="BT167" s="122" t="s">
        <v>1649</v>
      </c>
      <c r="BU167" s="122" t="s">
        <v>1649</v>
      </c>
      <c r="BV167" s="122">
        <v>5212</v>
      </c>
      <c r="BX167" s="97" t="s">
        <v>222</v>
      </c>
      <c r="BZ167" s="97" t="s">
        <v>3479</v>
      </c>
      <c r="CB167" s="97">
        <v>31.767693059999999</v>
      </c>
      <c r="CC167" s="97">
        <v>-109.2431153</v>
      </c>
      <c r="CE167" s="97" t="s">
        <v>1171</v>
      </c>
      <c r="CF167" s="97" t="s">
        <v>1514</v>
      </c>
      <c r="CI167" s="97" t="s">
        <v>5242</v>
      </c>
      <c r="CJ167" s="97" t="s">
        <v>7230</v>
      </c>
      <c r="CK167" s="97" t="s">
        <v>5779</v>
      </c>
      <c r="CL167" s="97" t="s">
        <v>234</v>
      </c>
      <c r="CO167" s="97" t="s">
        <v>7488</v>
      </c>
      <c r="CP167" s="97">
        <v>0</v>
      </c>
      <c r="CQ167" s="97" t="s">
        <v>1649</v>
      </c>
      <c r="CR167" s="97" t="s">
        <v>7761</v>
      </c>
      <c r="CS167" s="97" t="s">
        <v>7773</v>
      </c>
      <c r="CT167" s="97" t="s">
        <v>8194</v>
      </c>
      <c r="CU167" s="97" t="s">
        <v>8194</v>
      </c>
    </row>
    <row r="168" spans="1:99" s="97" customFormat="1" ht="15" customHeight="1" x14ac:dyDescent="0.45">
      <c r="A168" s="97">
        <v>167</v>
      </c>
      <c r="B168" s="97" t="s">
        <v>9845</v>
      </c>
      <c r="C168" s="97" t="s">
        <v>242</v>
      </c>
      <c r="D168" s="140"/>
      <c r="E168" s="140"/>
      <c r="F168" s="122" t="s">
        <v>14184</v>
      </c>
      <c r="G168" s="97" t="s">
        <v>1059</v>
      </c>
      <c r="H168" s="122">
        <v>3796</v>
      </c>
      <c r="I168" s="97" t="s">
        <v>236</v>
      </c>
      <c r="J168" s="122" t="str">
        <f t="shared" si="5"/>
        <v>Quercus grisea</v>
      </c>
      <c r="M168" s="97" t="s">
        <v>3226</v>
      </c>
      <c r="N168" s="97" t="s">
        <v>3205</v>
      </c>
      <c r="O168" s="97">
        <v>41062</v>
      </c>
      <c r="P168" s="97" t="s">
        <v>1511</v>
      </c>
      <c r="S168" s="122" t="s">
        <v>14692</v>
      </c>
      <c r="T168" s="97" t="s">
        <v>1171</v>
      </c>
      <c r="U168" s="97" t="s">
        <v>1514</v>
      </c>
      <c r="X168" s="97" t="s">
        <v>1516</v>
      </c>
      <c r="Y168" s="97" t="s">
        <v>1608</v>
      </c>
      <c r="Z168" s="97" t="s">
        <v>1627</v>
      </c>
      <c r="AA168" s="97" t="s">
        <v>1316</v>
      </c>
      <c r="AC168" s="97" t="s">
        <v>1317</v>
      </c>
      <c r="AE168" s="97" t="s">
        <v>1545</v>
      </c>
      <c r="AF168" s="97" t="s">
        <v>1526</v>
      </c>
      <c r="AH168" s="97">
        <v>5919</v>
      </c>
      <c r="AJ168" s="97" t="s">
        <v>1556</v>
      </c>
      <c r="AK168" s="97" t="s">
        <v>14612</v>
      </c>
      <c r="AM168" s="57"/>
      <c r="AO168" s="97" t="s">
        <v>1318</v>
      </c>
      <c r="AP168" s="97" t="s">
        <v>1318</v>
      </c>
      <c r="AQ168" s="97" t="s">
        <v>1318</v>
      </c>
      <c r="AS168" s="97">
        <v>70</v>
      </c>
      <c r="AT168" s="97">
        <v>31.767946859999999</v>
      </c>
      <c r="AU168" s="97">
        <v>-109.2431153</v>
      </c>
      <c r="AX168" s="97">
        <v>3633496.0950000002</v>
      </c>
      <c r="AY168" s="97">
        <v>-1056134.8670000001</v>
      </c>
      <c r="AZ168" s="97" t="s">
        <v>1571</v>
      </c>
      <c r="BB168" s="97" t="s">
        <v>1588</v>
      </c>
      <c r="BE168" s="97" t="s">
        <v>3411</v>
      </c>
      <c r="BF168" s="97" t="s">
        <v>1415</v>
      </c>
      <c r="BG168" s="97" t="s">
        <v>1415</v>
      </c>
      <c r="BH168" s="97" t="s">
        <v>1416</v>
      </c>
      <c r="BI168" s="97" t="s">
        <v>1417</v>
      </c>
      <c r="BJ168" s="97" t="s">
        <v>1418</v>
      </c>
      <c r="BK168" s="97">
        <v>174220</v>
      </c>
      <c r="BR168" s="97" t="s">
        <v>14184</v>
      </c>
      <c r="BS168" s="97" t="s">
        <v>14135</v>
      </c>
      <c r="BT168" s="122" t="s">
        <v>14184</v>
      </c>
      <c r="BU168" s="122" t="s">
        <v>14184</v>
      </c>
      <c r="BV168" s="122">
        <v>3796</v>
      </c>
      <c r="BX168" s="97" t="s">
        <v>222</v>
      </c>
      <c r="BZ168" s="97" t="s">
        <v>3479</v>
      </c>
      <c r="CB168" s="97">
        <v>31.767946859999999</v>
      </c>
      <c r="CC168" s="97">
        <v>-109.2431153</v>
      </c>
      <c r="CE168" s="97" t="s">
        <v>1171</v>
      </c>
      <c r="CF168" s="97" t="s">
        <v>1514</v>
      </c>
      <c r="CL168" s="97" t="s">
        <v>236</v>
      </c>
    </row>
    <row r="169" spans="1:99" s="97" customFormat="1" ht="15" customHeight="1" x14ac:dyDescent="0.45">
      <c r="A169" s="97">
        <v>168</v>
      </c>
      <c r="B169" s="97" t="s">
        <v>9846</v>
      </c>
      <c r="C169" s="97" t="s">
        <v>243</v>
      </c>
      <c r="D169" s="140"/>
      <c r="E169" s="140"/>
      <c r="F169" s="122" t="s">
        <v>1650</v>
      </c>
      <c r="G169" s="97" t="s">
        <v>1060</v>
      </c>
      <c r="H169" s="122">
        <v>3806</v>
      </c>
      <c r="I169" s="97" t="s">
        <v>224</v>
      </c>
      <c r="J169" s="122" t="str">
        <f t="shared" si="5"/>
        <v>Quercus arizonica</v>
      </c>
      <c r="K169" s="97" t="s">
        <v>1043</v>
      </c>
      <c r="M169" s="97" t="s">
        <v>3226</v>
      </c>
      <c r="N169" s="97" t="s">
        <v>3200</v>
      </c>
      <c r="O169" s="57">
        <v>41063</v>
      </c>
      <c r="P169" s="97" t="s">
        <v>1512</v>
      </c>
      <c r="S169" s="122" t="s">
        <v>14692</v>
      </c>
      <c r="T169" s="97" t="s">
        <v>1171</v>
      </c>
      <c r="U169" s="97" t="s">
        <v>1514</v>
      </c>
      <c r="X169" s="97" t="s">
        <v>1517</v>
      </c>
      <c r="Y169" s="97" t="s">
        <v>1609</v>
      </c>
      <c r="Z169" s="97" t="s">
        <v>1628</v>
      </c>
      <c r="AA169" s="97" t="s">
        <v>1316</v>
      </c>
      <c r="AC169" s="97" t="s">
        <v>1317</v>
      </c>
      <c r="AE169" s="97" t="s">
        <v>1546</v>
      </c>
      <c r="AF169" s="97" t="s">
        <v>1528</v>
      </c>
      <c r="AH169" s="97">
        <v>5222</v>
      </c>
      <c r="AJ169" s="97" t="s">
        <v>224</v>
      </c>
      <c r="AK169" s="97" t="s">
        <v>224</v>
      </c>
      <c r="AM169" s="57"/>
      <c r="AO169" s="97" t="s">
        <v>1318</v>
      </c>
      <c r="AP169" s="97" t="s">
        <v>1318</v>
      </c>
      <c r="AQ169" s="97" t="s">
        <v>1318</v>
      </c>
      <c r="AR169" s="97" t="s">
        <v>7426</v>
      </c>
      <c r="AS169" s="97">
        <v>71</v>
      </c>
      <c r="AT169" s="97">
        <v>31.44959506</v>
      </c>
      <c r="AU169" s="97">
        <v>-109.2431153</v>
      </c>
      <c r="AX169" s="97">
        <v>3612036.0129999998</v>
      </c>
      <c r="AY169" s="97">
        <v>-1153406.2990000001</v>
      </c>
      <c r="AZ169" s="97" t="s">
        <v>1572</v>
      </c>
      <c r="BB169" s="97" t="s">
        <v>1589</v>
      </c>
      <c r="BE169" s="97" t="s">
        <v>3411</v>
      </c>
      <c r="BF169" s="97" t="s">
        <v>1415</v>
      </c>
      <c r="BG169" s="97" t="s">
        <v>1415</v>
      </c>
      <c r="BH169" s="97" t="s">
        <v>1416</v>
      </c>
      <c r="BI169" s="97" t="s">
        <v>1417</v>
      </c>
      <c r="BJ169" s="97" t="s">
        <v>1418</v>
      </c>
      <c r="BK169" s="97">
        <v>174229</v>
      </c>
      <c r="BR169" s="97" t="s">
        <v>1650</v>
      </c>
      <c r="BS169" s="97" t="s">
        <v>5787</v>
      </c>
      <c r="BT169" s="122" t="s">
        <v>1650</v>
      </c>
      <c r="BU169" s="122" t="s">
        <v>1650</v>
      </c>
      <c r="BV169" s="122">
        <v>3806</v>
      </c>
      <c r="BX169" s="97" t="s">
        <v>222</v>
      </c>
      <c r="BZ169" s="97" t="s">
        <v>3479</v>
      </c>
      <c r="CB169" s="97">
        <v>31.44959506</v>
      </c>
      <c r="CC169" s="97">
        <v>-109.2431153</v>
      </c>
      <c r="CE169" s="97" t="s">
        <v>1171</v>
      </c>
      <c r="CF169" s="97" t="s">
        <v>1514</v>
      </c>
      <c r="CI169" s="97" t="s">
        <v>5015</v>
      </c>
      <c r="CJ169" s="97" t="s">
        <v>7246</v>
      </c>
      <c r="CK169" s="97" t="s">
        <v>5774</v>
      </c>
      <c r="CL169" s="97" t="s">
        <v>224</v>
      </c>
      <c r="CM169" s="97" t="s">
        <v>5735</v>
      </c>
      <c r="CO169" s="97" t="s">
        <v>7488</v>
      </c>
      <c r="CP169" s="97" t="s">
        <v>8060</v>
      </c>
      <c r="CQ169" s="97" t="s">
        <v>1650</v>
      </c>
      <c r="CR169" s="97" t="s">
        <v>8061</v>
      </c>
      <c r="CS169" s="97" t="s">
        <v>8144</v>
      </c>
      <c r="CT169" s="97" t="s">
        <v>8193</v>
      </c>
      <c r="CU169" s="97" t="s">
        <v>8192</v>
      </c>
    </row>
    <row r="170" spans="1:99" s="97" customFormat="1" ht="15" customHeight="1" x14ac:dyDescent="0.45">
      <c r="A170" s="97">
        <v>169</v>
      </c>
      <c r="B170" s="97" t="s">
        <v>9847</v>
      </c>
      <c r="C170" s="97" t="s">
        <v>244</v>
      </c>
      <c r="D170" s="140"/>
      <c r="E170" s="140"/>
      <c r="F170" s="122" t="s">
        <v>1651</v>
      </c>
      <c r="G170" s="97" t="s">
        <v>1061</v>
      </c>
      <c r="H170" s="122">
        <v>4969</v>
      </c>
      <c r="I170" s="97" t="s">
        <v>230</v>
      </c>
      <c r="J170" s="122" t="str">
        <f t="shared" si="5"/>
        <v>Quercus emoryi</v>
      </c>
      <c r="K170" s="97" t="s">
        <v>8614</v>
      </c>
      <c r="M170" s="97" t="s">
        <v>3226</v>
      </c>
      <c r="N170" s="97" t="s">
        <v>3202</v>
      </c>
      <c r="O170" s="57">
        <v>41063</v>
      </c>
      <c r="P170" s="97" t="s">
        <v>1512</v>
      </c>
      <c r="S170" s="122" t="s">
        <v>14692</v>
      </c>
      <c r="T170" s="97" t="s">
        <v>1171</v>
      </c>
      <c r="U170" s="97" t="s">
        <v>1514</v>
      </c>
      <c r="X170" s="97" t="s">
        <v>1517</v>
      </c>
      <c r="Y170" s="97" t="s">
        <v>1609</v>
      </c>
      <c r="Z170" s="97" t="s">
        <v>1628</v>
      </c>
      <c r="AA170" s="97" t="s">
        <v>1316</v>
      </c>
      <c r="AC170" s="97" t="s">
        <v>1317</v>
      </c>
      <c r="AE170" s="97" t="s">
        <v>1543</v>
      </c>
      <c r="AF170" s="97" t="s">
        <v>1547</v>
      </c>
      <c r="AH170" s="97">
        <v>5222</v>
      </c>
      <c r="AJ170" s="97" t="s">
        <v>230</v>
      </c>
      <c r="AK170" s="97" t="s">
        <v>230</v>
      </c>
      <c r="AM170" s="57"/>
      <c r="AO170" s="97" t="s">
        <v>1318</v>
      </c>
      <c r="AP170" s="97" t="s">
        <v>1318</v>
      </c>
      <c r="AQ170" s="97" t="s">
        <v>1318</v>
      </c>
      <c r="AR170" s="97" t="s">
        <v>7426</v>
      </c>
      <c r="AS170" s="97">
        <v>71</v>
      </c>
      <c r="AT170" s="97">
        <v>31.44959506</v>
      </c>
      <c r="AU170" s="97">
        <v>-109.2431153</v>
      </c>
      <c r="AX170" s="97">
        <v>3612036.0129999998</v>
      </c>
      <c r="AY170" s="97">
        <v>-1153406.2990000001</v>
      </c>
      <c r="AZ170" s="97" t="s">
        <v>1572</v>
      </c>
      <c r="BB170" s="97" t="s">
        <v>1590</v>
      </c>
      <c r="BE170" s="97" t="s">
        <v>3411</v>
      </c>
      <c r="BF170" s="97" t="s">
        <v>1415</v>
      </c>
      <c r="BG170" s="97" t="s">
        <v>1415</v>
      </c>
      <c r="BH170" s="97" t="s">
        <v>1416</v>
      </c>
      <c r="BI170" s="97" t="s">
        <v>1417</v>
      </c>
      <c r="BJ170" s="97" t="s">
        <v>1418</v>
      </c>
      <c r="BK170" s="97">
        <v>174231</v>
      </c>
      <c r="BR170" s="97" t="s">
        <v>1651</v>
      </c>
      <c r="BS170" s="97" t="s">
        <v>5787</v>
      </c>
      <c r="BT170" s="122" t="s">
        <v>1651</v>
      </c>
      <c r="BU170" s="122" t="s">
        <v>1651</v>
      </c>
      <c r="BV170" s="122">
        <v>4969</v>
      </c>
      <c r="BX170" s="97" t="s">
        <v>222</v>
      </c>
      <c r="BZ170" s="97" t="s">
        <v>3479</v>
      </c>
      <c r="CB170" s="97">
        <v>31.44959506</v>
      </c>
      <c r="CC170" s="97">
        <v>-109.2431153</v>
      </c>
      <c r="CE170" s="97" t="s">
        <v>1171</v>
      </c>
      <c r="CF170" s="97" t="s">
        <v>1514</v>
      </c>
      <c r="CI170" s="97" t="s">
        <v>5076</v>
      </c>
      <c r="CJ170" s="97" t="s">
        <v>6960</v>
      </c>
      <c r="CK170" s="97" t="s">
        <v>5775</v>
      </c>
      <c r="CL170" s="97" t="s">
        <v>230</v>
      </c>
      <c r="CO170" s="97" t="s">
        <v>7488</v>
      </c>
      <c r="CP170" s="97">
        <v>0</v>
      </c>
      <c r="CQ170" s="97" t="s">
        <v>1651</v>
      </c>
      <c r="CR170" s="97" t="s">
        <v>7706</v>
      </c>
      <c r="CS170" s="97" t="s">
        <v>7707</v>
      </c>
      <c r="CT170" s="97" t="s">
        <v>8194</v>
      </c>
      <c r="CU170" s="97" t="s">
        <v>8194</v>
      </c>
    </row>
    <row r="171" spans="1:99" s="97" customFormat="1" ht="15" customHeight="1" x14ac:dyDescent="0.45">
      <c r="A171" s="97">
        <v>170</v>
      </c>
      <c r="B171" s="97" t="s">
        <v>9848</v>
      </c>
      <c r="C171" s="97" t="s">
        <v>245</v>
      </c>
      <c r="D171" s="140"/>
      <c r="E171" s="140"/>
      <c r="F171" s="122" t="s">
        <v>1652</v>
      </c>
      <c r="G171" s="97" t="s">
        <v>1062</v>
      </c>
      <c r="H171" s="122">
        <v>4485</v>
      </c>
      <c r="I171" s="97" t="s">
        <v>246</v>
      </c>
      <c r="J171" s="122" t="str">
        <f t="shared" si="5"/>
        <v>Quercus chrysolepis</v>
      </c>
      <c r="K171" s="97" t="s">
        <v>970</v>
      </c>
      <c r="M171" s="97" t="s">
        <v>3226</v>
      </c>
      <c r="N171" s="97" t="s">
        <v>3206</v>
      </c>
      <c r="O171" s="57">
        <v>41063</v>
      </c>
      <c r="P171" s="97" t="s">
        <v>1512</v>
      </c>
      <c r="S171" s="122" t="s">
        <v>14692</v>
      </c>
      <c r="T171" s="97" t="s">
        <v>1171</v>
      </c>
      <c r="U171" s="97" t="s">
        <v>1514</v>
      </c>
      <c r="X171" s="97" t="s">
        <v>1517</v>
      </c>
      <c r="Y171" s="97" t="s">
        <v>1610</v>
      </c>
      <c r="Z171" s="97" t="s">
        <v>1629</v>
      </c>
      <c r="AA171" s="97" t="s">
        <v>1316</v>
      </c>
      <c r="AC171" s="97" t="s">
        <v>1317</v>
      </c>
      <c r="AE171" s="97" t="s">
        <v>1548</v>
      </c>
      <c r="AF171" s="97" t="s">
        <v>1544</v>
      </c>
      <c r="AH171" s="97">
        <v>6500</v>
      </c>
      <c r="AJ171" s="97" t="s">
        <v>246</v>
      </c>
      <c r="AK171" s="97" t="s">
        <v>246</v>
      </c>
      <c r="AM171" s="57"/>
      <c r="AO171" s="97" t="s">
        <v>1318</v>
      </c>
      <c r="AP171" s="97" t="s">
        <v>1318</v>
      </c>
      <c r="AQ171" s="97" t="s">
        <v>1318</v>
      </c>
      <c r="AR171" s="97" t="s">
        <v>7426</v>
      </c>
      <c r="AS171" s="97">
        <v>72</v>
      </c>
      <c r="AT171" s="97">
        <v>31.43347498</v>
      </c>
      <c r="AU171" s="97">
        <v>-109.2431153</v>
      </c>
      <c r="AX171" s="97">
        <v>3610256.3629999999</v>
      </c>
      <c r="AY171" s="97">
        <v>-1153971.6270000001</v>
      </c>
      <c r="AZ171" s="97" t="s">
        <v>1573</v>
      </c>
      <c r="BB171" s="97" t="s">
        <v>1591</v>
      </c>
      <c r="BE171" s="97" t="s">
        <v>3411</v>
      </c>
      <c r="BF171" s="97" t="s">
        <v>1415</v>
      </c>
      <c r="BG171" s="97" t="s">
        <v>1415</v>
      </c>
      <c r="BH171" s="97" t="s">
        <v>1416</v>
      </c>
      <c r="BI171" s="97" t="s">
        <v>1417</v>
      </c>
      <c r="BJ171" s="97" t="s">
        <v>1418</v>
      </c>
      <c r="BK171" s="97">
        <v>174230</v>
      </c>
      <c r="BR171" s="97" t="s">
        <v>1652</v>
      </c>
      <c r="BS171" s="97" t="s">
        <v>5787</v>
      </c>
      <c r="BT171" s="122" t="s">
        <v>1652</v>
      </c>
      <c r="BU171" s="122" t="s">
        <v>1652</v>
      </c>
      <c r="BV171" s="122">
        <v>4485</v>
      </c>
      <c r="BX171" s="97" t="s">
        <v>222</v>
      </c>
      <c r="BZ171" s="97" t="s">
        <v>3479</v>
      </c>
      <c r="CB171" s="97">
        <v>31.43347498</v>
      </c>
      <c r="CC171" s="97">
        <v>-109.2431153</v>
      </c>
      <c r="CE171" s="97" t="s">
        <v>1171</v>
      </c>
      <c r="CF171" s="97" t="s">
        <v>1514</v>
      </c>
      <c r="CI171" s="97" t="s">
        <v>5038</v>
      </c>
      <c r="CJ171" s="97" t="s">
        <v>6925</v>
      </c>
      <c r="CK171" s="97" t="s">
        <v>4647</v>
      </c>
      <c r="CL171" s="97" t="s">
        <v>246</v>
      </c>
      <c r="CM171" s="97" t="s">
        <v>5738</v>
      </c>
      <c r="CO171" s="97" t="s">
        <v>7488</v>
      </c>
      <c r="CP171" s="97" t="s">
        <v>8068</v>
      </c>
      <c r="CQ171" s="97" t="s">
        <v>1652</v>
      </c>
      <c r="CR171" s="97" t="s">
        <v>8069</v>
      </c>
      <c r="CS171" s="97" t="s">
        <v>8149</v>
      </c>
      <c r="CT171" s="97" t="s">
        <v>8193</v>
      </c>
      <c r="CU171" s="97" t="s">
        <v>8192</v>
      </c>
    </row>
    <row r="172" spans="1:99" s="97" customFormat="1" ht="15" customHeight="1" x14ac:dyDescent="0.45">
      <c r="A172" s="97">
        <v>171</v>
      </c>
      <c r="B172" s="97" t="s">
        <v>9849</v>
      </c>
      <c r="C172" s="97" t="s">
        <v>247</v>
      </c>
      <c r="D172" s="140"/>
      <c r="E172" s="140"/>
      <c r="F172" s="122" t="s">
        <v>14185</v>
      </c>
      <c r="G172" s="97" t="s">
        <v>1063</v>
      </c>
      <c r="H172" s="122">
        <v>4590</v>
      </c>
      <c r="I172" s="97" t="s">
        <v>228</v>
      </c>
      <c r="J172" s="122" t="str">
        <f t="shared" si="5"/>
        <v>Quercus rugosa</v>
      </c>
      <c r="M172" s="97" t="s">
        <v>3226</v>
      </c>
      <c r="N172" s="97" t="s">
        <v>3161</v>
      </c>
      <c r="O172" s="97">
        <v>41063</v>
      </c>
      <c r="P172" s="97" t="s">
        <v>1512</v>
      </c>
      <c r="S172" s="122" t="s">
        <v>14692</v>
      </c>
      <c r="T172" s="97" t="s">
        <v>1171</v>
      </c>
      <c r="U172" s="97" t="s">
        <v>1514</v>
      </c>
      <c r="X172" s="97" t="s">
        <v>1517</v>
      </c>
      <c r="Y172" s="97" t="s">
        <v>1610</v>
      </c>
      <c r="Z172" s="97" t="s">
        <v>1629</v>
      </c>
      <c r="AA172" s="97" t="s">
        <v>1316</v>
      </c>
      <c r="AC172" s="97" t="s">
        <v>1317</v>
      </c>
      <c r="AE172" s="97" t="s">
        <v>1525</v>
      </c>
      <c r="AF172" s="97" t="s">
        <v>1526</v>
      </c>
      <c r="AH172" s="97">
        <v>6500</v>
      </c>
      <c r="AJ172" s="97" t="s">
        <v>228</v>
      </c>
      <c r="AK172" s="97" t="s">
        <v>228</v>
      </c>
      <c r="AM172" s="57"/>
      <c r="AO172" s="97" t="s">
        <v>1318</v>
      </c>
      <c r="AP172" s="97" t="s">
        <v>1318</v>
      </c>
      <c r="AQ172" s="97" t="s">
        <v>1318</v>
      </c>
      <c r="AS172" s="97">
        <v>72</v>
      </c>
      <c r="AT172" s="97">
        <v>31.43347498</v>
      </c>
      <c r="AU172" s="97">
        <v>-109.2431153</v>
      </c>
      <c r="AX172" s="97">
        <v>3610256.3629999999</v>
      </c>
      <c r="AY172" s="97">
        <v>-1153971.6270000001</v>
      </c>
      <c r="AZ172" s="97" t="s">
        <v>1573</v>
      </c>
      <c r="BB172" s="97" t="s">
        <v>1592</v>
      </c>
      <c r="BE172" s="97" t="s">
        <v>3411</v>
      </c>
      <c r="BF172" s="97" t="s">
        <v>1415</v>
      </c>
      <c r="BG172" s="97" t="s">
        <v>1415</v>
      </c>
      <c r="BH172" s="97" t="s">
        <v>1416</v>
      </c>
      <c r="BI172" s="97" t="s">
        <v>1417</v>
      </c>
      <c r="BJ172" s="97" t="s">
        <v>1418</v>
      </c>
      <c r="BK172" s="97">
        <v>174233</v>
      </c>
      <c r="BR172" s="97" t="s">
        <v>14185</v>
      </c>
      <c r="BS172" s="97" t="s">
        <v>14135</v>
      </c>
      <c r="BT172" s="122" t="s">
        <v>14185</v>
      </c>
      <c r="BU172" s="122" t="s">
        <v>14185</v>
      </c>
      <c r="BV172" s="122">
        <v>4590</v>
      </c>
      <c r="BX172" s="97" t="s">
        <v>222</v>
      </c>
      <c r="BZ172" s="97" t="s">
        <v>3479</v>
      </c>
      <c r="CB172" s="97">
        <v>31.43347498</v>
      </c>
      <c r="CC172" s="97">
        <v>-109.2431153</v>
      </c>
      <c r="CE172" s="97" t="s">
        <v>1171</v>
      </c>
      <c r="CF172" s="97" t="s">
        <v>1514</v>
      </c>
      <c r="CL172" s="97" t="s">
        <v>228</v>
      </c>
    </row>
    <row r="173" spans="1:99" s="97" customFormat="1" ht="15" customHeight="1" x14ac:dyDescent="0.45">
      <c r="A173" s="97">
        <v>172</v>
      </c>
      <c r="B173" s="97" t="s">
        <v>9850</v>
      </c>
      <c r="C173" s="97" t="s">
        <v>248</v>
      </c>
      <c r="D173" s="140"/>
      <c r="E173" s="140"/>
      <c r="F173" s="122" t="s">
        <v>1653</v>
      </c>
      <c r="G173" s="97" t="s">
        <v>1064</v>
      </c>
      <c r="H173" s="122">
        <v>4541</v>
      </c>
      <c r="I173" s="97" t="s">
        <v>226</v>
      </c>
      <c r="J173" s="122" t="str">
        <f t="shared" si="5"/>
        <v>Quercus hypoleucoides</v>
      </c>
      <c r="K173" s="97" t="s">
        <v>1045</v>
      </c>
      <c r="M173" s="97" t="s">
        <v>3226</v>
      </c>
      <c r="N173" s="97" t="s">
        <v>3201</v>
      </c>
      <c r="O173" s="57">
        <v>41063</v>
      </c>
      <c r="P173" s="97" t="s">
        <v>1512</v>
      </c>
      <c r="S173" s="122" t="s">
        <v>14692</v>
      </c>
      <c r="T173" s="97" t="s">
        <v>1171</v>
      </c>
      <c r="U173" s="97" t="s">
        <v>1514</v>
      </c>
      <c r="X173" s="97" t="s">
        <v>1517</v>
      </c>
      <c r="Y173" s="97" t="s">
        <v>1610</v>
      </c>
      <c r="Z173" s="97" t="s">
        <v>1629</v>
      </c>
      <c r="AA173" s="97" t="s">
        <v>1316</v>
      </c>
      <c r="AC173" s="97" t="s">
        <v>1317</v>
      </c>
      <c r="AE173" s="97" t="s">
        <v>1549</v>
      </c>
      <c r="AF173" s="97" t="s">
        <v>1550</v>
      </c>
      <c r="AH173" s="97">
        <v>6500</v>
      </c>
      <c r="AJ173" s="97" t="s">
        <v>226</v>
      </c>
      <c r="AK173" s="97" t="s">
        <v>226</v>
      </c>
      <c r="AM173" s="57"/>
      <c r="AO173" s="97" t="s">
        <v>1318</v>
      </c>
      <c r="AP173" s="97" t="s">
        <v>1318</v>
      </c>
      <c r="AQ173" s="97" t="s">
        <v>1318</v>
      </c>
      <c r="AR173" s="97" t="s">
        <v>7426</v>
      </c>
      <c r="AS173" s="97">
        <v>73</v>
      </c>
      <c r="AT173" s="97">
        <v>31.43396499</v>
      </c>
      <c r="AU173" s="97">
        <v>-109.2431153</v>
      </c>
      <c r="AX173" s="97">
        <v>3610312.702</v>
      </c>
      <c r="AY173" s="97">
        <v>-1153968.2549999999</v>
      </c>
      <c r="AZ173" s="97" t="s">
        <v>1574</v>
      </c>
      <c r="BB173" s="97" t="s">
        <v>1593</v>
      </c>
      <c r="BE173" s="97" t="s">
        <v>3411</v>
      </c>
      <c r="BF173" s="97" t="s">
        <v>1415</v>
      </c>
      <c r="BG173" s="97" t="s">
        <v>1415</v>
      </c>
      <c r="BH173" s="97" t="s">
        <v>1416</v>
      </c>
      <c r="BI173" s="97" t="s">
        <v>1417</v>
      </c>
      <c r="BJ173" s="97" t="s">
        <v>1418</v>
      </c>
      <c r="BK173" s="97">
        <v>174232</v>
      </c>
      <c r="BR173" s="97" t="s">
        <v>1653</v>
      </c>
      <c r="BS173" s="97" t="s">
        <v>5787</v>
      </c>
      <c r="BT173" s="122" t="s">
        <v>1653</v>
      </c>
      <c r="BU173" s="122" t="s">
        <v>1653</v>
      </c>
      <c r="BV173" s="122">
        <v>4541</v>
      </c>
      <c r="BX173" s="97" t="s">
        <v>222</v>
      </c>
      <c r="BZ173" s="97" t="s">
        <v>3479</v>
      </c>
      <c r="CB173" s="97">
        <v>31.43396499</v>
      </c>
      <c r="CC173" s="97">
        <v>-109.2431153</v>
      </c>
      <c r="CE173" s="97" t="s">
        <v>1171</v>
      </c>
      <c r="CF173" s="97" t="s">
        <v>1514</v>
      </c>
      <c r="CI173" s="97" t="s">
        <v>5111</v>
      </c>
      <c r="CJ173" s="97" t="s">
        <v>6955</v>
      </c>
      <c r="CK173" s="97" t="s">
        <v>5773</v>
      </c>
      <c r="CL173" s="97" t="s">
        <v>226</v>
      </c>
      <c r="CO173" s="97" t="s">
        <v>7488</v>
      </c>
      <c r="CP173" s="97">
        <v>0</v>
      </c>
      <c r="CQ173" s="97" t="s">
        <v>1653</v>
      </c>
      <c r="CR173" s="97" t="s">
        <v>7574</v>
      </c>
      <c r="CS173" s="97" t="s">
        <v>7576</v>
      </c>
      <c r="CT173" s="97" t="s">
        <v>8194</v>
      </c>
      <c r="CU173" s="97" t="s">
        <v>8194</v>
      </c>
    </row>
    <row r="174" spans="1:99" s="97" customFormat="1" ht="15" customHeight="1" x14ac:dyDescent="0.45">
      <c r="A174" s="97">
        <v>173</v>
      </c>
      <c r="B174" s="97" t="s">
        <v>9851</v>
      </c>
      <c r="C174" s="97" t="s">
        <v>249</v>
      </c>
      <c r="D174" s="140"/>
      <c r="E174" s="140"/>
      <c r="F174" s="122" t="s">
        <v>14186</v>
      </c>
      <c r="G174" s="97" t="s">
        <v>1065</v>
      </c>
      <c r="H174" s="122">
        <v>4888</v>
      </c>
      <c r="I174" s="97" t="s">
        <v>250</v>
      </c>
      <c r="J174" s="122" t="str">
        <f t="shared" si="5"/>
        <v>Quercus oblongifolia</v>
      </c>
      <c r="M174" s="97" t="s">
        <v>3226</v>
      </c>
      <c r="N174" s="97" t="s">
        <v>3207</v>
      </c>
      <c r="O174" s="97">
        <v>41063</v>
      </c>
      <c r="P174" s="97" t="s">
        <v>1512</v>
      </c>
      <c r="S174" s="122" t="s">
        <v>14692</v>
      </c>
      <c r="T174" s="97" t="s">
        <v>1171</v>
      </c>
      <c r="U174" s="97" t="s">
        <v>1514</v>
      </c>
      <c r="X174" s="97" t="s">
        <v>1518</v>
      </c>
      <c r="Y174" s="97" t="s">
        <v>1611</v>
      </c>
      <c r="Z174" s="97" t="s">
        <v>1630</v>
      </c>
      <c r="AA174" s="97" t="s">
        <v>1316</v>
      </c>
      <c r="AC174" s="97" t="s">
        <v>1317</v>
      </c>
      <c r="AE174" s="97" t="s">
        <v>1546</v>
      </c>
      <c r="AF174" s="97" t="s">
        <v>1542</v>
      </c>
      <c r="AH174" s="97">
        <v>5010</v>
      </c>
      <c r="AJ174" s="97" t="s">
        <v>250</v>
      </c>
      <c r="AK174" s="97" t="s">
        <v>250</v>
      </c>
      <c r="AM174" s="57"/>
      <c r="AO174" s="97" t="s">
        <v>1318</v>
      </c>
      <c r="AP174" s="97" t="s">
        <v>1318</v>
      </c>
      <c r="AQ174" s="97" t="s">
        <v>1318</v>
      </c>
      <c r="AS174" s="97">
        <v>74</v>
      </c>
      <c r="AT174" s="97">
        <v>31.34966047</v>
      </c>
      <c r="AU174" s="97">
        <v>-109.2431153</v>
      </c>
      <c r="AX174" s="97">
        <v>3599885.0189999999</v>
      </c>
      <c r="AY174" s="97">
        <v>-1150002.017</v>
      </c>
      <c r="AZ174" s="97" t="s">
        <v>1575</v>
      </c>
      <c r="BB174" s="97" t="s">
        <v>1594</v>
      </c>
      <c r="BE174" s="97" t="s">
        <v>3411</v>
      </c>
      <c r="BF174" s="97" t="s">
        <v>1415</v>
      </c>
      <c r="BG174" s="97" t="s">
        <v>1415</v>
      </c>
      <c r="BH174" s="97" t="s">
        <v>1416</v>
      </c>
      <c r="BI174" s="97" t="s">
        <v>1417</v>
      </c>
      <c r="BJ174" s="97" t="s">
        <v>1418</v>
      </c>
      <c r="BK174" s="97">
        <v>174237</v>
      </c>
      <c r="BR174" s="97" t="s">
        <v>14186</v>
      </c>
      <c r="BS174" s="97" t="s">
        <v>14135</v>
      </c>
      <c r="BT174" s="122" t="s">
        <v>14186</v>
      </c>
      <c r="BU174" s="122" t="s">
        <v>14186</v>
      </c>
      <c r="BV174" s="122">
        <v>4888</v>
      </c>
      <c r="BX174" s="97" t="s">
        <v>222</v>
      </c>
      <c r="BZ174" s="97" t="s">
        <v>3479</v>
      </c>
      <c r="CB174" s="97">
        <v>31.34966047</v>
      </c>
      <c r="CC174" s="97">
        <v>-109.2431153</v>
      </c>
      <c r="CE174" s="97" t="s">
        <v>1171</v>
      </c>
      <c r="CF174" s="97" t="s">
        <v>1514</v>
      </c>
      <c r="CL174" s="97" t="s">
        <v>250</v>
      </c>
    </row>
    <row r="175" spans="1:99" s="97" customFormat="1" ht="15" customHeight="1" x14ac:dyDescent="0.45">
      <c r="A175" s="97">
        <v>174</v>
      </c>
      <c r="B175" s="97" t="s">
        <v>9852</v>
      </c>
      <c r="C175" s="97" t="s">
        <v>251</v>
      </c>
      <c r="D175" s="140"/>
      <c r="E175" s="140"/>
      <c r="F175" s="122" t="s">
        <v>1654</v>
      </c>
      <c r="G175" s="97" t="s">
        <v>1067</v>
      </c>
      <c r="H175" s="122">
        <v>5699</v>
      </c>
      <c r="I175" s="97" t="s">
        <v>250</v>
      </c>
      <c r="J175" s="122" t="str">
        <f t="shared" si="5"/>
        <v>Quercus oblongifolia</v>
      </c>
      <c r="K175" s="97" t="s">
        <v>1066</v>
      </c>
      <c r="M175" s="97" t="s">
        <v>3226</v>
      </c>
      <c r="N175" s="97" t="s">
        <v>3207</v>
      </c>
      <c r="O175" s="57">
        <v>41063</v>
      </c>
      <c r="P175" s="97" t="s">
        <v>1512</v>
      </c>
      <c r="S175" s="122" t="s">
        <v>14692</v>
      </c>
      <c r="T175" s="97" t="s">
        <v>1171</v>
      </c>
      <c r="U175" s="97" t="s">
        <v>1514</v>
      </c>
      <c r="X175" s="97" t="s">
        <v>1518</v>
      </c>
      <c r="Y175" s="97" t="s">
        <v>1611</v>
      </c>
      <c r="Z175" s="97" t="s">
        <v>1630</v>
      </c>
      <c r="AA175" s="97" t="s">
        <v>1316</v>
      </c>
      <c r="AC175" s="97" t="s">
        <v>1317</v>
      </c>
      <c r="AE175" s="97" t="s">
        <v>1551</v>
      </c>
      <c r="AF175" s="97" t="s">
        <v>1542</v>
      </c>
      <c r="AH175" s="97">
        <v>5100</v>
      </c>
      <c r="AJ175" s="97" t="s">
        <v>250</v>
      </c>
      <c r="AK175" s="97" t="s">
        <v>250</v>
      </c>
      <c r="AM175" s="57"/>
      <c r="AO175" s="97" t="s">
        <v>1318</v>
      </c>
      <c r="AP175" s="97" t="s">
        <v>1318</v>
      </c>
      <c r="AQ175" s="97" t="s">
        <v>1318</v>
      </c>
      <c r="AR175" s="97" t="s">
        <v>7426</v>
      </c>
      <c r="AS175" s="97">
        <v>76</v>
      </c>
      <c r="AT175" s="97">
        <v>31.349133500000001</v>
      </c>
      <c r="AU175" s="97">
        <v>-109.2431153</v>
      </c>
      <c r="AX175" s="97">
        <v>3599958.0449999999</v>
      </c>
      <c r="AY175" s="97">
        <v>-1150833.2779999999</v>
      </c>
      <c r="AZ175" s="97" t="s">
        <v>1576</v>
      </c>
      <c r="BB175" s="97" t="s">
        <v>1595</v>
      </c>
      <c r="BE175" s="97" t="s">
        <v>3411</v>
      </c>
      <c r="BF175" s="97" t="s">
        <v>1415</v>
      </c>
      <c r="BG175" s="97" t="s">
        <v>1415</v>
      </c>
      <c r="BH175" s="97" t="s">
        <v>1416</v>
      </c>
      <c r="BI175" s="97" t="s">
        <v>1417</v>
      </c>
      <c r="BJ175" s="97" t="s">
        <v>1643</v>
      </c>
      <c r="BK175" s="97">
        <v>174235</v>
      </c>
      <c r="BR175" s="97" t="s">
        <v>1654</v>
      </c>
      <c r="BS175" s="97" t="s">
        <v>5787</v>
      </c>
      <c r="BT175" s="122" t="s">
        <v>1654</v>
      </c>
      <c r="BU175" s="122" t="s">
        <v>1654</v>
      </c>
      <c r="BV175" s="122">
        <v>5699</v>
      </c>
      <c r="BX175" s="97" t="s">
        <v>222</v>
      </c>
      <c r="BZ175" s="97" t="s">
        <v>3479</v>
      </c>
      <c r="CB175" s="97">
        <v>31.349133500000001</v>
      </c>
      <c r="CC175" s="97">
        <v>-109.2431153</v>
      </c>
      <c r="CE175" s="97" t="s">
        <v>1171</v>
      </c>
      <c r="CF175" s="97" t="s">
        <v>1514</v>
      </c>
      <c r="CI175" s="97" t="s">
        <v>5176</v>
      </c>
      <c r="CJ175" s="97" t="s">
        <v>7239</v>
      </c>
      <c r="CK175" s="97" t="s">
        <v>5703</v>
      </c>
      <c r="CL175" s="97" t="s">
        <v>250</v>
      </c>
      <c r="CO175" s="97" t="s">
        <v>7488</v>
      </c>
      <c r="CP175" s="97">
        <v>0</v>
      </c>
      <c r="CQ175" s="97" t="s">
        <v>1654</v>
      </c>
      <c r="CR175" s="97" t="s">
        <v>7769</v>
      </c>
      <c r="CS175" s="97" t="s">
        <v>7774</v>
      </c>
      <c r="CT175" s="97" t="s">
        <v>8194</v>
      </c>
      <c r="CU175" s="97" t="s">
        <v>8194</v>
      </c>
    </row>
    <row r="176" spans="1:99" s="97" customFormat="1" ht="15" customHeight="1" x14ac:dyDescent="0.45">
      <c r="A176" s="97">
        <v>175</v>
      </c>
      <c r="B176" s="97" t="s">
        <v>9853</v>
      </c>
      <c r="C176" s="97" t="s">
        <v>252</v>
      </c>
      <c r="D176" s="140"/>
      <c r="E176" s="140"/>
      <c r="F176" s="122"/>
      <c r="H176" s="122"/>
      <c r="I176" s="97" t="s">
        <v>250</v>
      </c>
      <c r="J176" s="122" t="str">
        <f t="shared" si="5"/>
        <v>Quercus oblongifolia</v>
      </c>
      <c r="M176" s="97" t="s">
        <v>3226</v>
      </c>
      <c r="N176" s="97" t="s">
        <v>3207</v>
      </c>
      <c r="O176" s="97">
        <v>41072</v>
      </c>
      <c r="P176" s="97" t="s">
        <v>1513</v>
      </c>
      <c r="S176" s="122" t="s">
        <v>14692</v>
      </c>
      <c r="T176" s="97" t="s">
        <v>1171</v>
      </c>
      <c r="U176" s="97" t="s">
        <v>1514</v>
      </c>
      <c r="X176" s="97" t="s">
        <v>1519</v>
      </c>
      <c r="Y176" s="97" t="s">
        <v>1612</v>
      </c>
      <c r="Z176" s="97" t="s">
        <v>1631</v>
      </c>
      <c r="AA176" s="97" t="s">
        <v>1316</v>
      </c>
      <c r="AB176" s="97" t="s">
        <v>1317</v>
      </c>
      <c r="AC176" s="97" t="s">
        <v>1317</v>
      </c>
      <c r="AE176" s="97" t="s">
        <v>1539</v>
      </c>
      <c r="AF176" s="97" t="s">
        <v>1552</v>
      </c>
      <c r="AJ176" s="97" t="s">
        <v>250</v>
      </c>
      <c r="AK176" s="97" t="s">
        <v>250</v>
      </c>
      <c r="AM176" s="57"/>
      <c r="AO176" s="97" t="s">
        <v>1318</v>
      </c>
      <c r="AP176" s="97" t="s">
        <v>1318</v>
      </c>
      <c r="AQ176" s="97" t="s">
        <v>1318</v>
      </c>
      <c r="AX176" s="97">
        <v>528973</v>
      </c>
      <c r="AY176" s="97">
        <v>3577889</v>
      </c>
      <c r="AZ176" s="97" t="s">
        <v>1577</v>
      </c>
      <c r="BC176" s="97" t="s">
        <v>1639</v>
      </c>
      <c r="BE176" s="97" t="s">
        <v>3411</v>
      </c>
      <c r="BF176" s="97" t="s">
        <v>1416</v>
      </c>
      <c r="BG176" s="97" t="s">
        <v>1416</v>
      </c>
      <c r="BH176" s="97" t="s">
        <v>1415</v>
      </c>
      <c r="BI176" s="97" t="s">
        <v>1417</v>
      </c>
      <c r="BK176" s="97">
        <v>175716</v>
      </c>
      <c r="BT176" s="122"/>
      <c r="BU176" s="122"/>
      <c r="BV176" s="122"/>
      <c r="BX176" s="97" t="s">
        <v>222</v>
      </c>
      <c r="BZ176" s="97" t="s">
        <v>3479</v>
      </c>
      <c r="CE176" s="97" t="s">
        <v>1171</v>
      </c>
      <c r="CF176" s="97" t="s">
        <v>1514</v>
      </c>
      <c r="CL176" s="97" t="s">
        <v>250</v>
      </c>
    </row>
    <row r="177" spans="1:99" ht="15" customHeight="1" x14ac:dyDescent="0.45">
      <c r="A177" s="122">
        <v>176</v>
      </c>
      <c r="B177" s="122" t="s">
        <v>9854</v>
      </c>
      <c r="C177" s="122" t="s">
        <v>253</v>
      </c>
      <c r="F177" s="122" t="s">
        <v>3898</v>
      </c>
      <c r="H177" s="122">
        <v>5233</v>
      </c>
      <c r="I177" s="122" t="s">
        <v>232</v>
      </c>
      <c r="J177" s="122" t="str">
        <f t="shared" si="5"/>
        <v>Quercus turbinella</v>
      </c>
      <c r="K177" s="122" t="s">
        <v>1050</v>
      </c>
      <c r="M177" s="122" t="s">
        <v>3226</v>
      </c>
      <c r="N177" s="122" t="s">
        <v>3203</v>
      </c>
      <c r="O177" s="121">
        <v>41110</v>
      </c>
      <c r="P177" s="122" t="s">
        <v>1513</v>
      </c>
      <c r="S177" s="122" t="s">
        <v>14692</v>
      </c>
      <c r="T177" s="122" t="s">
        <v>1171</v>
      </c>
      <c r="U177" s="122" t="s">
        <v>1514</v>
      </c>
      <c r="X177" s="122" t="s">
        <v>1520</v>
      </c>
      <c r="Y177" s="122" t="s">
        <v>1613</v>
      </c>
      <c r="Z177" s="122" t="s">
        <v>1632</v>
      </c>
      <c r="AA177" s="122" t="s">
        <v>1316</v>
      </c>
      <c r="AB177" s="122" t="s">
        <v>1635</v>
      </c>
      <c r="AC177" s="122" t="s">
        <v>1317</v>
      </c>
      <c r="AF177" s="122" t="s">
        <v>1553</v>
      </c>
      <c r="AG177" s="122" t="s">
        <v>1636</v>
      </c>
      <c r="AJ177" s="122" t="s">
        <v>232</v>
      </c>
      <c r="AK177" s="122" t="s">
        <v>232</v>
      </c>
      <c r="AO177" s="122" t="s">
        <v>1318</v>
      </c>
      <c r="AP177" s="122" t="s">
        <v>1318</v>
      </c>
      <c r="AQ177" s="122" t="s">
        <v>1318</v>
      </c>
      <c r="AR177" s="122" t="s">
        <v>7426</v>
      </c>
      <c r="AX177" s="122">
        <v>671856</v>
      </c>
      <c r="AY177" s="122">
        <v>3541940</v>
      </c>
      <c r="AZ177" s="122" t="s">
        <v>1578</v>
      </c>
      <c r="BC177" s="122" t="s">
        <v>1640</v>
      </c>
      <c r="BE177" s="122" t="s">
        <v>3411</v>
      </c>
      <c r="BF177" s="122" t="s">
        <v>1416</v>
      </c>
      <c r="BG177" s="122" t="s">
        <v>1416</v>
      </c>
      <c r="BH177" s="122" t="s">
        <v>1415</v>
      </c>
      <c r="BI177" s="122" t="s">
        <v>1417</v>
      </c>
      <c r="BK177" s="122">
        <v>175717</v>
      </c>
      <c r="BR177" s="122" t="s">
        <v>3898</v>
      </c>
      <c r="BS177" s="122" t="s">
        <v>5786</v>
      </c>
      <c r="BT177" s="122" t="s">
        <v>3898</v>
      </c>
      <c r="BU177" s="122" t="s">
        <v>3898</v>
      </c>
      <c r="BV177" s="122">
        <v>5233</v>
      </c>
      <c r="BX177" s="122" t="s">
        <v>222</v>
      </c>
      <c r="BZ177" s="122" t="s">
        <v>3479</v>
      </c>
      <c r="CB177" s="122">
        <v>32.000509999999998</v>
      </c>
      <c r="CC177" s="122">
        <v>-109.18068289999999</v>
      </c>
      <c r="CD177" s="122" t="s">
        <v>4632</v>
      </c>
      <c r="CE177" s="122" t="s">
        <v>1171</v>
      </c>
      <c r="CF177" s="122" t="s">
        <v>1514</v>
      </c>
      <c r="CI177" s="122" t="s">
        <v>5244</v>
      </c>
      <c r="CJ177" s="122" t="s">
        <v>7234</v>
      </c>
      <c r="CK177" s="122" t="s">
        <v>5759</v>
      </c>
      <c r="CL177" s="122" t="s">
        <v>232</v>
      </c>
      <c r="CO177" s="122" t="s">
        <v>7488</v>
      </c>
      <c r="CP177" s="122">
        <v>0</v>
      </c>
      <c r="CQ177" s="122" t="s">
        <v>3898</v>
      </c>
      <c r="CR177" s="122" t="s">
        <v>7805</v>
      </c>
      <c r="CS177" s="122" t="s">
        <v>7899</v>
      </c>
      <c r="CT177" s="122" t="s">
        <v>8194</v>
      </c>
      <c r="CU177" s="122" t="s">
        <v>8194</v>
      </c>
    </row>
    <row r="178" spans="1:99" ht="15" customHeight="1" x14ac:dyDescent="0.45">
      <c r="A178" s="122">
        <v>177</v>
      </c>
      <c r="B178" s="122" t="s">
        <v>9855</v>
      </c>
      <c r="C178" s="122" t="s">
        <v>254</v>
      </c>
      <c r="F178" s="122" t="s">
        <v>3899</v>
      </c>
      <c r="H178" s="122">
        <v>3966</v>
      </c>
      <c r="I178" s="122" t="s">
        <v>255</v>
      </c>
      <c r="J178" s="122" t="str">
        <f t="shared" ref="J178:J209" si="6">LEFT(I178, FIND(" ", I178, 12) -1)</f>
        <v>Quercus ajoensis</v>
      </c>
      <c r="K178" s="122" t="s">
        <v>8386</v>
      </c>
      <c r="M178" s="122" t="s">
        <v>3226</v>
      </c>
      <c r="N178" s="122" t="s">
        <v>3208</v>
      </c>
      <c r="O178" s="121">
        <v>41112</v>
      </c>
      <c r="P178" s="122" t="s">
        <v>1513</v>
      </c>
      <c r="S178" s="122" t="s">
        <v>14692</v>
      </c>
      <c r="T178" s="122" t="s">
        <v>1171</v>
      </c>
      <c r="U178" s="122" t="s">
        <v>1514</v>
      </c>
      <c r="X178" s="122" t="s">
        <v>1521</v>
      </c>
      <c r="Y178" s="122" t="s">
        <v>1614</v>
      </c>
      <c r="Z178" s="122" t="s">
        <v>1633</v>
      </c>
      <c r="AA178" s="122" t="s">
        <v>1316</v>
      </c>
      <c r="AB178" s="122" t="s">
        <v>1317</v>
      </c>
      <c r="AC178" s="122" t="s">
        <v>1317</v>
      </c>
      <c r="AE178" s="122" t="s">
        <v>1539</v>
      </c>
      <c r="AF178" s="122" t="s">
        <v>1535</v>
      </c>
      <c r="AG178" s="122" t="s">
        <v>1637</v>
      </c>
      <c r="AH178" s="122">
        <v>733</v>
      </c>
      <c r="AJ178" s="122" t="s">
        <v>255</v>
      </c>
      <c r="AK178" s="122" t="s">
        <v>255</v>
      </c>
      <c r="AO178" s="122" t="s">
        <v>1318</v>
      </c>
      <c r="AP178" s="122" t="s">
        <v>1318</v>
      </c>
      <c r="AQ178" s="122" t="s">
        <v>1318</v>
      </c>
      <c r="AR178" s="122" t="s">
        <v>7426</v>
      </c>
      <c r="AX178" s="122">
        <v>338324</v>
      </c>
      <c r="AY178" s="122">
        <v>3548879</v>
      </c>
      <c r="AZ178" s="122" t="s">
        <v>1579</v>
      </c>
      <c r="BC178" s="122" t="s">
        <v>1641</v>
      </c>
      <c r="BE178" s="122" t="s">
        <v>3411</v>
      </c>
      <c r="BF178" s="122" t="s">
        <v>1416</v>
      </c>
      <c r="BG178" s="122" t="s">
        <v>1416</v>
      </c>
      <c r="BH178" s="122" t="s">
        <v>1415</v>
      </c>
      <c r="BI178" s="122" t="s">
        <v>1417</v>
      </c>
      <c r="BK178" s="122">
        <v>175718</v>
      </c>
      <c r="BR178" s="122" t="s">
        <v>3899</v>
      </c>
      <c r="BS178" s="122" t="s">
        <v>5786</v>
      </c>
      <c r="BT178" s="122" t="s">
        <v>3899</v>
      </c>
      <c r="BU178" s="122" t="s">
        <v>3899</v>
      </c>
      <c r="BV178" s="122">
        <v>3966</v>
      </c>
      <c r="BX178" s="122" t="s">
        <v>222</v>
      </c>
      <c r="BZ178" s="122" t="s">
        <v>3479</v>
      </c>
      <c r="CB178" s="122">
        <v>32.064590000000003</v>
      </c>
      <c r="CC178" s="122">
        <v>-112.7127558</v>
      </c>
      <c r="CD178" s="122" t="s">
        <v>4632</v>
      </c>
      <c r="CE178" s="122" t="s">
        <v>1171</v>
      </c>
      <c r="CF178" s="122" t="s">
        <v>1514</v>
      </c>
      <c r="CI178" s="122" t="s">
        <v>5008</v>
      </c>
      <c r="CJ178" s="122" t="s">
        <v>7233</v>
      </c>
      <c r="CL178" s="122" t="s">
        <v>255</v>
      </c>
      <c r="CO178" s="122" t="s">
        <v>7488</v>
      </c>
      <c r="CP178" s="122">
        <v>0</v>
      </c>
      <c r="CQ178" s="122" t="s">
        <v>3899</v>
      </c>
      <c r="CR178" s="122" t="s">
        <v>7844</v>
      </c>
      <c r="CS178" s="122" t="s">
        <v>7958</v>
      </c>
      <c r="CT178" s="122" t="s">
        <v>8194</v>
      </c>
      <c r="CU178" s="122" t="s">
        <v>8194</v>
      </c>
    </row>
    <row r="179" spans="1:99" ht="15" customHeight="1" x14ac:dyDescent="0.45">
      <c r="A179" s="122">
        <v>178</v>
      </c>
      <c r="B179" s="122" t="s">
        <v>9856</v>
      </c>
      <c r="C179" s="122" t="s">
        <v>256</v>
      </c>
      <c r="F179" s="122" t="s">
        <v>3900</v>
      </c>
      <c r="H179" s="122">
        <v>5097</v>
      </c>
      <c r="I179" s="122" t="s">
        <v>255</v>
      </c>
      <c r="J179" s="122" t="str">
        <f t="shared" si="6"/>
        <v>Quercus ajoensis</v>
      </c>
      <c r="K179" s="122" t="s">
        <v>8386</v>
      </c>
      <c r="M179" s="122" t="s">
        <v>3226</v>
      </c>
      <c r="N179" s="122" t="s">
        <v>3208</v>
      </c>
      <c r="O179" s="121">
        <v>41112</v>
      </c>
      <c r="P179" s="122" t="s">
        <v>1513</v>
      </c>
      <c r="S179" s="122" t="s">
        <v>14692</v>
      </c>
      <c r="T179" s="122" t="s">
        <v>1171</v>
      </c>
      <c r="U179" s="122" t="s">
        <v>1514</v>
      </c>
      <c r="X179" s="122" t="s">
        <v>1522</v>
      </c>
      <c r="Y179" s="122" t="s">
        <v>1614</v>
      </c>
      <c r="Z179" s="122" t="s">
        <v>1634</v>
      </c>
      <c r="AA179" s="122" t="s">
        <v>1317</v>
      </c>
      <c r="AB179" s="122" t="s">
        <v>1317</v>
      </c>
      <c r="AC179" s="122" t="s">
        <v>1317</v>
      </c>
      <c r="AE179" s="122" t="s">
        <v>1554</v>
      </c>
      <c r="AF179" s="122" t="s">
        <v>1535</v>
      </c>
      <c r="AG179" s="122" t="s">
        <v>1638</v>
      </c>
      <c r="AJ179" s="122" t="s">
        <v>255</v>
      </c>
      <c r="AK179" s="122" t="s">
        <v>255</v>
      </c>
      <c r="AO179" s="122" t="s">
        <v>1318</v>
      </c>
      <c r="AP179" s="122" t="s">
        <v>1318</v>
      </c>
      <c r="AQ179" s="122" t="s">
        <v>1318</v>
      </c>
      <c r="AR179" s="122" t="s">
        <v>7426</v>
      </c>
      <c r="AX179" s="122">
        <v>338320</v>
      </c>
      <c r="AY179" s="122">
        <v>3548917</v>
      </c>
      <c r="AZ179" s="122" t="s">
        <v>1580</v>
      </c>
      <c r="BC179" s="122" t="s">
        <v>1642</v>
      </c>
      <c r="BE179" s="122" t="s">
        <v>3411</v>
      </c>
      <c r="BF179" s="122" t="s">
        <v>1416</v>
      </c>
      <c r="BG179" s="122" t="s">
        <v>1416</v>
      </c>
      <c r="BH179" s="122" t="s">
        <v>1415</v>
      </c>
      <c r="BI179" s="122" t="s">
        <v>1417</v>
      </c>
      <c r="BK179" s="122">
        <v>175719</v>
      </c>
      <c r="BR179" s="122" t="s">
        <v>3900</v>
      </c>
      <c r="BS179" s="122" t="s">
        <v>5786</v>
      </c>
      <c r="BT179" s="122" t="s">
        <v>3900</v>
      </c>
      <c r="BU179" s="122" t="s">
        <v>3900</v>
      </c>
      <c r="BV179" s="122">
        <v>5097</v>
      </c>
      <c r="BX179" s="122" t="s">
        <v>222</v>
      </c>
      <c r="BZ179" s="122" t="s">
        <v>3479</v>
      </c>
      <c r="CB179" s="122">
        <v>32.064929999999997</v>
      </c>
      <c r="CC179" s="122">
        <v>-112.7128045</v>
      </c>
      <c r="CD179" s="122" t="s">
        <v>4632</v>
      </c>
      <c r="CE179" s="122" t="s">
        <v>1171</v>
      </c>
      <c r="CF179" s="122" t="s">
        <v>1514</v>
      </c>
      <c r="CI179" s="122" t="s">
        <v>5009</v>
      </c>
      <c r="CJ179" s="122" t="s">
        <v>7232</v>
      </c>
      <c r="CL179" s="122" t="s">
        <v>255</v>
      </c>
      <c r="CO179" s="122" t="s">
        <v>7488</v>
      </c>
      <c r="CP179" s="122">
        <v>0</v>
      </c>
      <c r="CQ179" s="122" t="s">
        <v>3900</v>
      </c>
      <c r="CR179" s="122" t="s">
        <v>7844</v>
      </c>
      <c r="CS179" s="122" t="s">
        <v>7845</v>
      </c>
      <c r="CT179" s="122" t="s">
        <v>8194</v>
      </c>
      <c r="CU179" s="122" t="s">
        <v>8194</v>
      </c>
    </row>
    <row r="180" spans="1:99" ht="15" customHeight="1" x14ac:dyDescent="0.45">
      <c r="A180" s="122">
        <v>179</v>
      </c>
      <c r="B180" s="122" t="s">
        <v>9857</v>
      </c>
      <c r="C180" s="122" t="s">
        <v>257</v>
      </c>
      <c r="I180" s="122" t="s">
        <v>258</v>
      </c>
      <c r="J180" s="122" t="str">
        <f t="shared" si="6"/>
        <v>Quercus austrina</v>
      </c>
      <c r="M180" s="122" t="s">
        <v>3226</v>
      </c>
      <c r="N180" s="122" t="s">
        <v>3209</v>
      </c>
      <c r="O180" s="122">
        <v>41132</v>
      </c>
      <c r="P180" s="122" t="s">
        <v>1664</v>
      </c>
      <c r="S180" s="122" t="s">
        <v>14692</v>
      </c>
      <c r="T180" s="122" t="s">
        <v>1171</v>
      </c>
      <c r="U180" s="122" t="s">
        <v>1665</v>
      </c>
      <c r="X180" s="122" t="s">
        <v>1666</v>
      </c>
      <c r="AA180" s="122" t="s">
        <v>1316</v>
      </c>
      <c r="AB180" s="122" t="s">
        <v>1316</v>
      </c>
      <c r="AC180" s="122" t="s">
        <v>1317</v>
      </c>
      <c r="AE180" s="122" t="s">
        <v>1686</v>
      </c>
      <c r="AG180" s="122" t="s">
        <v>1705</v>
      </c>
      <c r="AJ180" s="122" t="s">
        <v>1655</v>
      </c>
      <c r="AK180" s="122" t="s">
        <v>1655</v>
      </c>
      <c r="AO180" s="122" t="s">
        <v>1318</v>
      </c>
      <c r="AP180" s="122" t="s">
        <v>1318</v>
      </c>
      <c r="AQ180" s="122" t="s">
        <v>1318</v>
      </c>
      <c r="AS180" s="122" t="s">
        <v>1318</v>
      </c>
      <c r="AT180" s="122">
        <v>29.901616666666666</v>
      </c>
      <c r="AU180" s="122">
        <v>-82.582300000000004</v>
      </c>
      <c r="BC180" s="122" t="s">
        <v>1713</v>
      </c>
      <c r="BE180" s="122" t="s">
        <v>3411</v>
      </c>
      <c r="BF180" s="122" t="s">
        <v>1416</v>
      </c>
      <c r="BG180" s="122" t="s">
        <v>1416</v>
      </c>
      <c r="BH180" s="122" t="s">
        <v>1415</v>
      </c>
      <c r="BI180" s="122" t="s">
        <v>1417</v>
      </c>
      <c r="BK180" s="122">
        <v>175160</v>
      </c>
      <c r="BX180" s="122" t="s">
        <v>259</v>
      </c>
      <c r="BZ180" s="122" t="s">
        <v>3479</v>
      </c>
      <c r="CB180" s="122">
        <v>29.901616666666666</v>
      </c>
      <c r="CC180" s="122">
        <v>-82.582300000000004</v>
      </c>
      <c r="CE180" s="122" t="s">
        <v>1171</v>
      </c>
      <c r="CF180" s="122" t="s">
        <v>1665</v>
      </c>
      <c r="CK180" s="122" t="s">
        <v>5595</v>
      </c>
      <c r="CL180" s="122" t="s">
        <v>258</v>
      </c>
    </row>
    <row r="181" spans="1:99" ht="15" customHeight="1" x14ac:dyDescent="0.45">
      <c r="A181" s="122">
        <v>180</v>
      </c>
      <c r="B181" s="122" t="s">
        <v>9858</v>
      </c>
      <c r="C181" s="122" t="s">
        <v>260</v>
      </c>
      <c r="I181" s="122" t="s">
        <v>258</v>
      </c>
      <c r="J181" s="122" t="str">
        <f t="shared" si="6"/>
        <v>Quercus austrina</v>
      </c>
      <c r="M181" s="122" t="s">
        <v>3226</v>
      </c>
      <c r="N181" s="122" t="s">
        <v>3209</v>
      </c>
      <c r="O181" s="122">
        <v>41132</v>
      </c>
      <c r="P181" s="122" t="s">
        <v>1664</v>
      </c>
      <c r="S181" s="122" t="s">
        <v>14692</v>
      </c>
      <c r="T181" s="122" t="s">
        <v>1171</v>
      </c>
      <c r="U181" s="122" t="s">
        <v>1665</v>
      </c>
      <c r="X181" s="122" t="s">
        <v>1667</v>
      </c>
      <c r="Y181" s="122" t="s">
        <v>1680</v>
      </c>
      <c r="AA181" s="122" t="s">
        <v>1316</v>
      </c>
      <c r="AB181" s="122" t="s">
        <v>1316</v>
      </c>
      <c r="AC181" s="122" t="s">
        <v>1317</v>
      </c>
      <c r="AE181" s="122" t="s">
        <v>1687</v>
      </c>
      <c r="AF181" s="122" t="s">
        <v>1688</v>
      </c>
      <c r="AJ181" s="122" t="s">
        <v>1655</v>
      </c>
      <c r="AK181" s="122" t="s">
        <v>1655</v>
      </c>
      <c r="AO181" s="122" t="s">
        <v>1318</v>
      </c>
      <c r="AP181" s="122" t="s">
        <v>1318</v>
      </c>
      <c r="AQ181" s="122" t="s">
        <v>1318</v>
      </c>
      <c r="AS181" s="122" t="s">
        <v>1318</v>
      </c>
      <c r="AT181" s="122">
        <v>29.738966666666666</v>
      </c>
      <c r="AU181" s="122">
        <v>-82.454133333333303</v>
      </c>
      <c r="BC181" s="122" t="s">
        <v>1714</v>
      </c>
      <c r="BE181" s="122" t="s">
        <v>3411</v>
      </c>
      <c r="BF181" s="122" t="s">
        <v>1416</v>
      </c>
      <c r="BG181" s="122" t="s">
        <v>1416</v>
      </c>
      <c r="BH181" s="122" t="s">
        <v>1415</v>
      </c>
      <c r="BI181" s="122" t="s">
        <v>1417</v>
      </c>
      <c r="BK181" s="122">
        <v>175161</v>
      </c>
      <c r="BX181" s="122" t="s">
        <v>259</v>
      </c>
      <c r="BZ181" s="122" t="s">
        <v>3479</v>
      </c>
      <c r="CB181" s="122">
        <v>29.738966666666666</v>
      </c>
      <c r="CC181" s="122">
        <v>-82.454133333333303</v>
      </c>
      <c r="CE181" s="122" t="s">
        <v>1171</v>
      </c>
      <c r="CF181" s="122" t="s">
        <v>1665</v>
      </c>
      <c r="CK181" s="122" t="s">
        <v>5596</v>
      </c>
      <c r="CL181" s="122" t="s">
        <v>258</v>
      </c>
    </row>
    <row r="182" spans="1:99" ht="15" customHeight="1" x14ac:dyDescent="0.45">
      <c r="A182" s="122">
        <v>181</v>
      </c>
      <c r="B182" s="122" t="s">
        <v>9859</v>
      </c>
      <c r="C182" s="122" t="s">
        <v>261</v>
      </c>
      <c r="F182" s="122" t="s">
        <v>1728</v>
      </c>
      <c r="H182" s="122">
        <v>5679</v>
      </c>
      <c r="I182" s="122" t="s">
        <v>258</v>
      </c>
      <c r="J182" s="122" t="str">
        <f t="shared" si="6"/>
        <v>Quercus austrina</v>
      </c>
      <c r="K182" s="122" t="s">
        <v>2512</v>
      </c>
      <c r="M182" s="122" t="s">
        <v>3226</v>
      </c>
      <c r="N182" s="122" t="s">
        <v>3209</v>
      </c>
      <c r="O182" s="121">
        <v>41133</v>
      </c>
      <c r="P182" s="122" t="s">
        <v>1664</v>
      </c>
      <c r="S182" s="122" t="s">
        <v>14692</v>
      </c>
      <c r="T182" s="122" t="s">
        <v>1171</v>
      </c>
      <c r="U182" s="122" t="s">
        <v>1665</v>
      </c>
      <c r="X182" s="122" t="s">
        <v>1668</v>
      </c>
      <c r="AA182" s="122" t="s">
        <v>1316</v>
      </c>
      <c r="AB182" s="122" t="s">
        <v>1316</v>
      </c>
      <c r="AC182" s="122" t="s">
        <v>1317</v>
      </c>
      <c r="AD182" s="122" t="s">
        <v>1317</v>
      </c>
      <c r="AE182" s="122" t="s">
        <v>1689</v>
      </c>
      <c r="AJ182" s="122" t="s">
        <v>1655</v>
      </c>
      <c r="AK182" s="122" t="s">
        <v>1655</v>
      </c>
      <c r="AO182" s="122" t="s">
        <v>1318</v>
      </c>
      <c r="AP182" s="122" t="s">
        <v>1318</v>
      </c>
      <c r="AQ182" s="122" t="s">
        <v>1318</v>
      </c>
      <c r="AR182" s="122" t="s">
        <v>7426</v>
      </c>
      <c r="AS182" s="122" t="s">
        <v>1318</v>
      </c>
      <c r="AT182" s="122">
        <v>29.976949999999999</v>
      </c>
      <c r="AU182" s="122">
        <v>-82.762649999999994</v>
      </c>
      <c r="BC182" s="122" t="s">
        <v>1715</v>
      </c>
      <c r="BE182" s="122" t="s">
        <v>3411</v>
      </c>
      <c r="BF182" s="122" t="s">
        <v>1416</v>
      </c>
      <c r="BG182" s="122" t="s">
        <v>1416</v>
      </c>
      <c r="BH182" s="122" t="s">
        <v>1415</v>
      </c>
      <c r="BI182" s="122" t="s">
        <v>1417</v>
      </c>
      <c r="BK182" s="122">
        <v>175162</v>
      </c>
      <c r="BR182" s="122" t="s">
        <v>1728</v>
      </c>
      <c r="BS182" s="122" t="s">
        <v>5786</v>
      </c>
      <c r="BT182" s="122" t="s">
        <v>1728</v>
      </c>
      <c r="BU182" s="122" t="s">
        <v>1728</v>
      </c>
      <c r="BV182" s="122">
        <v>5679</v>
      </c>
      <c r="BX182" s="122" t="s">
        <v>259</v>
      </c>
      <c r="BZ182" s="122" t="s">
        <v>3479</v>
      </c>
      <c r="CB182" s="122">
        <v>29.976949999999999</v>
      </c>
      <c r="CC182" s="122">
        <v>-82.762649999999994</v>
      </c>
      <c r="CE182" s="122" t="s">
        <v>1171</v>
      </c>
      <c r="CF182" s="122" t="s">
        <v>1665</v>
      </c>
      <c r="CI182" s="122" t="s">
        <v>5021</v>
      </c>
      <c r="CJ182" s="122" t="s">
        <v>6918</v>
      </c>
      <c r="CK182" s="122" t="s">
        <v>5594</v>
      </c>
      <c r="CL182" s="122" t="s">
        <v>258</v>
      </c>
      <c r="CO182" s="122" t="s">
        <v>7488</v>
      </c>
      <c r="CP182" s="122">
        <v>0</v>
      </c>
      <c r="CQ182" s="122" t="s">
        <v>1728</v>
      </c>
      <c r="CR182" s="122" t="s">
        <v>7838</v>
      </c>
      <c r="CS182" s="122" t="s">
        <v>7839</v>
      </c>
      <c r="CT182" s="122" t="s">
        <v>8194</v>
      </c>
      <c r="CU182" s="122" t="s">
        <v>8194</v>
      </c>
    </row>
    <row r="183" spans="1:99" ht="15" customHeight="1" x14ac:dyDescent="0.45">
      <c r="A183" s="122">
        <v>182</v>
      </c>
      <c r="B183" s="122" t="s">
        <v>9860</v>
      </c>
      <c r="C183" s="122" t="s">
        <v>262</v>
      </c>
      <c r="F183" s="122" t="s">
        <v>3476</v>
      </c>
      <c r="H183" s="122">
        <v>4309</v>
      </c>
      <c r="I183" s="122" t="s">
        <v>263</v>
      </c>
      <c r="J183" s="122" t="str">
        <f t="shared" si="6"/>
        <v>Quercus chapmanii</v>
      </c>
      <c r="K183" s="122" t="s">
        <v>1116</v>
      </c>
      <c r="M183" s="122" t="s">
        <v>3226</v>
      </c>
      <c r="N183" s="122" t="s">
        <v>3210</v>
      </c>
      <c r="O183" s="121">
        <v>41132</v>
      </c>
      <c r="P183" s="122" t="s">
        <v>1664</v>
      </c>
      <c r="S183" s="122" t="s">
        <v>14692</v>
      </c>
      <c r="T183" s="122" t="s">
        <v>1171</v>
      </c>
      <c r="U183" s="122" t="s">
        <v>1665</v>
      </c>
      <c r="X183" s="122" t="s">
        <v>1669</v>
      </c>
      <c r="AA183" s="122" t="s">
        <v>1316</v>
      </c>
      <c r="AB183" s="122" t="s">
        <v>1316</v>
      </c>
      <c r="AC183" s="122" t="s">
        <v>1317</v>
      </c>
      <c r="AE183" s="122" t="s">
        <v>1690</v>
      </c>
      <c r="AF183" s="122" t="s">
        <v>1691</v>
      </c>
      <c r="AG183" s="122" t="s">
        <v>1706</v>
      </c>
      <c r="AJ183" s="122" t="s">
        <v>1656</v>
      </c>
      <c r="AK183" s="122" t="s">
        <v>1656</v>
      </c>
      <c r="AO183" s="122" t="s">
        <v>1318</v>
      </c>
      <c r="AP183" s="122" t="s">
        <v>1318</v>
      </c>
      <c r="AQ183" s="122" t="s">
        <v>1318</v>
      </c>
      <c r="AR183" s="122" t="s">
        <v>7426</v>
      </c>
      <c r="AS183" s="122" t="s">
        <v>1318</v>
      </c>
      <c r="AT183" s="122">
        <v>29.900183333333334</v>
      </c>
      <c r="AU183" s="122">
        <v>-82.580200000000005</v>
      </c>
      <c r="BC183" s="122" t="s">
        <v>1716</v>
      </c>
      <c r="BE183" s="122" t="s">
        <v>3411</v>
      </c>
      <c r="BF183" s="122" t="s">
        <v>1416</v>
      </c>
      <c r="BG183" s="122" t="s">
        <v>1416</v>
      </c>
      <c r="BH183" s="122" t="s">
        <v>1415</v>
      </c>
      <c r="BI183" s="122" t="s">
        <v>1417</v>
      </c>
      <c r="BK183" s="122">
        <v>175169</v>
      </c>
      <c r="BM183" s="122" t="s">
        <v>1736</v>
      </c>
      <c r="BR183" s="122" t="s">
        <v>3476</v>
      </c>
      <c r="BS183" s="122" t="s">
        <v>5786</v>
      </c>
      <c r="BT183" s="122" t="s">
        <v>3476</v>
      </c>
      <c r="BU183" s="122" t="s">
        <v>3476</v>
      </c>
      <c r="BV183" s="122">
        <v>4309</v>
      </c>
      <c r="BX183" s="122" t="s">
        <v>259</v>
      </c>
      <c r="BZ183" s="122" t="s">
        <v>3479</v>
      </c>
      <c r="CB183" s="122">
        <v>29.900183333333334</v>
      </c>
      <c r="CC183" s="122">
        <v>-82.580200000000005</v>
      </c>
      <c r="CE183" s="122" t="s">
        <v>1171</v>
      </c>
      <c r="CF183" s="122" t="s">
        <v>1665</v>
      </c>
      <c r="CI183" s="122" t="s">
        <v>5037</v>
      </c>
      <c r="CJ183" s="122" t="s">
        <v>6917</v>
      </c>
      <c r="CK183" s="122" t="s">
        <v>5590</v>
      </c>
      <c r="CL183" s="122" t="s">
        <v>263</v>
      </c>
      <c r="CO183" s="122" t="s">
        <v>7488</v>
      </c>
      <c r="CP183" s="122">
        <v>0</v>
      </c>
      <c r="CQ183" s="122" t="s">
        <v>3476</v>
      </c>
      <c r="CR183" s="122" t="s">
        <v>7897</v>
      </c>
      <c r="CS183" s="122" t="s">
        <v>7898</v>
      </c>
      <c r="CT183" s="122" t="s">
        <v>8194</v>
      </c>
      <c r="CU183" s="122" t="s">
        <v>8194</v>
      </c>
    </row>
    <row r="184" spans="1:99" ht="15" customHeight="1" x14ac:dyDescent="0.45">
      <c r="A184" s="122">
        <v>183</v>
      </c>
      <c r="B184" s="122" t="s">
        <v>9861</v>
      </c>
      <c r="C184" s="122" t="s">
        <v>264</v>
      </c>
      <c r="F184" s="122" t="s">
        <v>1729</v>
      </c>
      <c r="H184" s="122">
        <v>5037</v>
      </c>
      <c r="I184" s="122" t="s">
        <v>208</v>
      </c>
      <c r="J184" s="122" t="str">
        <f t="shared" si="6"/>
        <v>Quercus falcata</v>
      </c>
      <c r="K184" s="122" t="s">
        <v>985</v>
      </c>
      <c r="M184" s="122" t="s">
        <v>3226</v>
      </c>
      <c r="N184" s="122" t="s">
        <v>3197</v>
      </c>
      <c r="O184" s="121">
        <v>41132</v>
      </c>
      <c r="P184" s="122" t="s">
        <v>1664</v>
      </c>
      <c r="S184" s="122" t="s">
        <v>14692</v>
      </c>
      <c r="T184" s="122" t="s">
        <v>1171</v>
      </c>
      <c r="U184" s="122" t="s">
        <v>1665</v>
      </c>
      <c r="X184" s="122" t="s">
        <v>1670</v>
      </c>
      <c r="AA184" s="122" t="s">
        <v>1316</v>
      </c>
      <c r="AB184" s="122" t="s">
        <v>1316</v>
      </c>
      <c r="AC184" s="122" t="s">
        <v>1317</v>
      </c>
      <c r="AE184" s="122" t="s">
        <v>1692</v>
      </c>
      <c r="AF184" s="122" t="s">
        <v>1693</v>
      </c>
      <c r="AJ184" s="122" t="s">
        <v>1657</v>
      </c>
      <c r="AK184" s="122" t="s">
        <v>1657</v>
      </c>
      <c r="AO184" s="122" t="s">
        <v>1318</v>
      </c>
      <c r="AP184" s="122" t="s">
        <v>1318</v>
      </c>
      <c r="AQ184" s="122" t="s">
        <v>1318</v>
      </c>
      <c r="AR184" s="122" t="s">
        <v>7426</v>
      </c>
      <c r="AS184" s="122" t="s">
        <v>1318</v>
      </c>
      <c r="AT184" s="122">
        <v>29.739750000000001</v>
      </c>
      <c r="AU184" s="122">
        <v>-82.462016666666699</v>
      </c>
      <c r="BC184" s="122" t="s">
        <v>1717</v>
      </c>
      <c r="BE184" s="122" t="s">
        <v>3411</v>
      </c>
      <c r="BF184" s="122" t="s">
        <v>1416</v>
      </c>
      <c r="BG184" s="122" t="s">
        <v>1416</v>
      </c>
      <c r="BH184" s="122" t="s">
        <v>1415</v>
      </c>
      <c r="BI184" s="122" t="s">
        <v>1417</v>
      </c>
      <c r="BK184" s="122">
        <v>175170</v>
      </c>
      <c r="BM184" s="122" t="s">
        <v>1737</v>
      </c>
      <c r="BR184" s="122" t="s">
        <v>1729</v>
      </c>
      <c r="BS184" s="122" t="s">
        <v>5786</v>
      </c>
      <c r="BT184" s="122" t="s">
        <v>1729</v>
      </c>
      <c r="BU184" s="122" t="s">
        <v>1729</v>
      </c>
      <c r="BV184" s="122">
        <v>5037</v>
      </c>
      <c r="BX184" s="122" t="s">
        <v>259</v>
      </c>
      <c r="BZ184" s="122" t="s">
        <v>3479</v>
      </c>
      <c r="CB184" s="122">
        <v>29.739750000000001</v>
      </c>
      <c r="CC184" s="122">
        <v>-82.462016666666699</v>
      </c>
      <c r="CE184" s="122" t="s">
        <v>1171</v>
      </c>
      <c r="CF184" s="122" t="s">
        <v>1665</v>
      </c>
      <c r="CI184" s="122" t="s">
        <v>5084</v>
      </c>
      <c r="CJ184" s="122" t="s">
        <v>7067</v>
      </c>
      <c r="CK184" s="122" t="s">
        <v>5587</v>
      </c>
      <c r="CL184" s="122" t="s">
        <v>208</v>
      </c>
      <c r="CO184" s="122" t="s">
        <v>7488</v>
      </c>
      <c r="CP184" s="122">
        <v>0</v>
      </c>
      <c r="CQ184" s="122" t="s">
        <v>1729</v>
      </c>
      <c r="CR184" s="122" t="s">
        <v>7840</v>
      </c>
      <c r="CS184" s="122" t="s">
        <v>7841</v>
      </c>
      <c r="CT184" s="122" t="s">
        <v>8194</v>
      </c>
      <c r="CU184" s="122" t="s">
        <v>8194</v>
      </c>
    </row>
    <row r="185" spans="1:99" ht="15" customHeight="1" x14ac:dyDescent="0.45">
      <c r="A185" s="122">
        <v>184</v>
      </c>
      <c r="B185" s="122" t="s">
        <v>9862</v>
      </c>
      <c r="C185" s="122" t="s">
        <v>265</v>
      </c>
      <c r="I185" s="122" t="s">
        <v>266</v>
      </c>
      <c r="J185" s="122" t="str">
        <f t="shared" si="6"/>
        <v>Quercus incana</v>
      </c>
      <c r="M185" s="122" t="s">
        <v>3226</v>
      </c>
      <c r="N185" s="122" t="s">
        <v>3211</v>
      </c>
      <c r="O185" s="122">
        <v>41133</v>
      </c>
      <c r="P185" s="122" t="s">
        <v>1664</v>
      </c>
      <c r="S185" s="122" t="s">
        <v>14692</v>
      </c>
      <c r="T185" s="122" t="s">
        <v>1171</v>
      </c>
      <c r="U185" s="122" t="s">
        <v>1665</v>
      </c>
      <c r="X185" s="122" t="s">
        <v>1671</v>
      </c>
      <c r="AA185" s="122" t="s">
        <v>1316</v>
      </c>
      <c r="AB185" s="122" t="s">
        <v>1316</v>
      </c>
      <c r="AC185" s="122" t="s">
        <v>1317</v>
      </c>
      <c r="AE185" s="122" t="s">
        <v>1694</v>
      </c>
      <c r="AF185" s="122" t="s">
        <v>1695</v>
      </c>
      <c r="AJ185" s="122" t="s">
        <v>1658</v>
      </c>
      <c r="AK185" s="122" t="s">
        <v>1658</v>
      </c>
      <c r="AO185" s="122" t="s">
        <v>1318</v>
      </c>
      <c r="AP185" s="122" t="s">
        <v>1318</v>
      </c>
      <c r="AQ185" s="122" t="s">
        <v>1318</v>
      </c>
      <c r="AS185" s="122" t="s">
        <v>1318</v>
      </c>
      <c r="AT185" s="122">
        <v>29.974499999999999</v>
      </c>
      <c r="AU185" s="122">
        <v>-82.764983333333305</v>
      </c>
      <c r="BC185" s="122" t="s">
        <v>1718</v>
      </c>
      <c r="BE185" s="122" t="s">
        <v>3411</v>
      </c>
      <c r="BF185" s="122" t="s">
        <v>1416</v>
      </c>
      <c r="BG185" s="122" t="s">
        <v>1416</v>
      </c>
      <c r="BH185" s="122" t="s">
        <v>1415</v>
      </c>
      <c r="BI185" s="122" t="s">
        <v>1417</v>
      </c>
      <c r="BK185" s="122">
        <v>175171</v>
      </c>
      <c r="BM185" s="122" t="s">
        <v>1738</v>
      </c>
      <c r="BX185" s="122" t="s">
        <v>259</v>
      </c>
      <c r="BZ185" s="122" t="s">
        <v>3479</v>
      </c>
      <c r="CB185" s="122">
        <v>29.974499999999999</v>
      </c>
      <c r="CC185" s="122">
        <v>-82.764983333333305</v>
      </c>
      <c r="CE185" s="122" t="s">
        <v>1171</v>
      </c>
      <c r="CF185" s="122" t="s">
        <v>1665</v>
      </c>
      <c r="CK185" s="122" t="s">
        <v>5588</v>
      </c>
      <c r="CL185" s="122" t="s">
        <v>266</v>
      </c>
    </row>
    <row r="186" spans="1:99" ht="15" customHeight="1" x14ac:dyDescent="0.45">
      <c r="A186" s="122">
        <v>185</v>
      </c>
      <c r="B186" s="122" t="s">
        <v>9863</v>
      </c>
      <c r="C186" s="122" t="s">
        <v>267</v>
      </c>
      <c r="F186" s="122" t="s">
        <v>1730</v>
      </c>
      <c r="H186" s="122">
        <v>2323</v>
      </c>
      <c r="I186" s="122" t="s">
        <v>268</v>
      </c>
      <c r="J186" s="122" t="str">
        <f t="shared" si="6"/>
        <v>Quercus inopina</v>
      </c>
      <c r="K186" s="122" t="s">
        <v>8702</v>
      </c>
      <c r="M186" s="122" t="s">
        <v>3226</v>
      </c>
      <c r="N186" s="122" t="s">
        <v>3212</v>
      </c>
      <c r="O186" s="121">
        <v>41137</v>
      </c>
      <c r="P186" s="122" t="s">
        <v>1664</v>
      </c>
      <c r="S186" s="122" t="s">
        <v>14692</v>
      </c>
      <c r="T186" s="122" t="s">
        <v>1171</v>
      </c>
      <c r="U186" s="122" t="s">
        <v>1665</v>
      </c>
      <c r="X186" s="122" t="s">
        <v>1672</v>
      </c>
      <c r="Y186" s="122" t="s">
        <v>1681</v>
      </c>
      <c r="AA186" s="122" t="s">
        <v>1316</v>
      </c>
      <c r="AB186" s="122" t="s">
        <v>1317</v>
      </c>
      <c r="AC186" s="122" t="s">
        <v>1317</v>
      </c>
      <c r="AD186" s="122" t="s">
        <v>1317</v>
      </c>
      <c r="AF186" s="122" t="s">
        <v>1696</v>
      </c>
      <c r="AG186" s="122" t="s">
        <v>1707</v>
      </c>
      <c r="AJ186" s="122" t="s">
        <v>1659</v>
      </c>
      <c r="AK186" s="122" t="s">
        <v>1659</v>
      </c>
      <c r="AO186" s="122" t="s">
        <v>1318</v>
      </c>
      <c r="AP186" s="122" t="s">
        <v>1318</v>
      </c>
      <c r="AQ186" s="122" t="s">
        <v>1318</v>
      </c>
      <c r="AR186" s="122" t="s">
        <v>7426</v>
      </c>
      <c r="AS186" s="122" t="s">
        <v>1318</v>
      </c>
      <c r="AT186" s="122">
        <v>27.183766666666667</v>
      </c>
      <c r="AU186" s="122">
        <v>-81.353016666666704</v>
      </c>
      <c r="BC186" s="122" t="s">
        <v>1719</v>
      </c>
      <c r="BE186" s="122" t="s">
        <v>3411</v>
      </c>
      <c r="BF186" s="122" t="s">
        <v>1416</v>
      </c>
      <c r="BG186" s="122" t="s">
        <v>1416</v>
      </c>
      <c r="BH186" s="122" t="s">
        <v>1415</v>
      </c>
      <c r="BI186" s="122" t="s">
        <v>1417</v>
      </c>
      <c r="BK186" s="122">
        <v>175158</v>
      </c>
      <c r="BR186" s="122" t="s">
        <v>1730</v>
      </c>
      <c r="BS186" s="122" t="s">
        <v>5786</v>
      </c>
      <c r="BT186" s="122" t="s">
        <v>1730</v>
      </c>
      <c r="BU186" s="122" t="s">
        <v>1730</v>
      </c>
      <c r="BV186" s="122">
        <v>2323</v>
      </c>
      <c r="BX186" s="122" t="s">
        <v>259</v>
      </c>
      <c r="BZ186" s="122" t="s">
        <v>3479</v>
      </c>
      <c r="CB186" s="122">
        <v>27.183766666666667</v>
      </c>
      <c r="CC186" s="122">
        <v>-81.353016666666704</v>
      </c>
      <c r="CE186" s="122" t="s">
        <v>1171</v>
      </c>
      <c r="CF186" s="122" t="s">
        <v>1665</v>
      </c>
      <c r="CI186" s="122" t="s">
        <v>5118</v>
      </c>
      <c r="CJ186" s="122" t="s">
        <v>7052</v>
      </c>
      <c r="CK186" s="122" t="s">
        <v>5597</v>
      </c>
      <c r="CL186" s="122" t="s">
        <v>268</v>
      </c>
      <c r="CO186" s="122" t="s">
        <v>7488</v>
      </c>
      <c r="CP186" s="122">
        <v>0</v>
      </c>
      <c r="CQ186" s="122" t="s">
        <v>1730</v>
      </c>
      <c r="CR186" s="122" t="s">
        <v>7842</v>
      </c>
      <c r="CS186" s="122" t="s">
        <v>7843</v>
      </c>
      <c r="CT186" s="122" t="s">
        <v>8194</v>
      </c>
      <c r="CU186" s="122" t="s">
        <v>8194</v>
      </c>
    </row>
    <row r="187" spans="1:99" ht="15" customHeight="1" x14ac:dyDescent="0.45">
      <c r="A187" s="122">
        <v>186</v>
      </c>
      <c r="B187" s="122" t="s">
        <v>9864</v>
      </c>
      <c r="C187" s="122" t="s">
        <v>269</v>
      </c>
      <c r="F187" s="122" t="s">
        <v>4751</v>
      </c>
      <c r="H187" s="122">
        <v>5214</v>
      </c>
      <c r="I187" s="122" t="s">
        <v>268</v>
      </c>
      <c r="J187" s="122" t="str">
        <f t="shared" si="6"/>
        <v>Quercus inopina</v>
      </c>
      <c r="K187" s="122" t="s">
        <v>8702</v>
      </c>
      <c r="M187" s="122" t="s">
        <v>3226</v>
      </c>
      <c r="N187" s="122" t="s">
        <v>3212</v>
      </c>
      <c r="O187" s="121">
        <v>41137</v>
      </c>
      <c r="P187" s="122" t="s">
        <v>1664</v>
      </c>
      <c r="S187" s="122" t="s">
        <v>14692</v>
      </c>
      <c r="T187" s="122" t="s">
        <v>1171</v>
      </c>
      <c r="U187" s="122" t="s">
        <v>1665</v>
      </c>
      <c r="X187" s="122" t="s">
        <v>1672</v>
      </c>
      <c r="Y187" s="122" t="s">
        <v>1682</v>
      </c>
      <c r="AA187" s="122" t="s">
        <v>1316</v>
      </c>
      <c r="AB187" s="122" t="s">
        <v>1316</v>
      </c>
      <c r="AC187" s="122" t="s">
        <v>1317</v>
      </c>
      <c r="AD187" s="122" t="s">
        <v>1316</v>
      </c>
      <c r="AF187" s="122" t="s">
        <v>1697</v>
      </c>
      <c r="AG187" s="122" t="s">
        <v>1708</v>
      </c>
      <c r="AJ187" s="122" t="s">
        <v>1659</v>
      </c>
      <c r="AK187" s="122" t="s">
        <v>1659</v>
      </c>
      <c r="AO187" s="122" t="s">
        <v>1318</v>
      </c>
      <c r="AP187" s="122" t="s">
        <v>1318</v>
      </c>
      <c r="AQ187" s="122" t="s">
        <v>1318</v>
      </c>
      <c r="AR187" s="122" t="s">
        <v>7426</v>
      </c>
      <c r="AS187" s="122" t="s">
        <v>1318</v>
      </c>
      <c r="AT187" s="122">
        <v>27.174900000000001</v>
      </c>
      <c r="AU187" s="122">
        <v>-81.363333333333301</v>
      </c>
      <c r="BC187" s="122" t="s">
        <v>1720</v>
      </c>
      <c r="BE187" s="122" t="s">
        <v>3411</v>
      </c>
      <c r="BF187" s="122" t="s">
        <v>1416</v>
      </c>
      <c r="BG187" s="122" t="s">
        <v>1416</v>
      </c>
      <c r="BH187" s="122" t="s">
        <v>1415</v>
      </c>
      <c r="BI187" s="122" t="s">
        <v>1417</v>
      </c>
      <c r="BK187" s="122">
        <v>175159</v>
      </c>
      <c r="BR187" s="122" t="s">
        <v>4751</v>
      </c>
      <c r="BS187" s="122" t="s">
        <v>5786</v>
      </c>
      <c r="BT187" s="122" t="s">
        <v>4751</v>
      </c>
      <c r="BU187" s="122" t="s">
        <v>4751</v>
      </c>
      <c r="BV187" s="122">
        <v>5214</v>
      </c>
      <c r="BX187" s="122" t="s">
        <v>259</v>
      </c>
      <c r="BZ187" s="122" t="s">
        <v>3479</v>
      </c>
      <c r="CB187" s="122">
        <v>27.174900000000001</v>
      </c>
      <c r="CC187" s="122">
        <v>-81.363333333333301</v>
      </c>
      <c r="CE187" s="122" t="s">
        <v>1171</v>
      </c>
      <c r="CF187" s="122" t="s">
        <v>1665</v>
      </c>
      <c r="CI187" s="122" t="s">
        <v>5119</v>
      </c>
      <c r="CJ187" s="122" t="s">
        <v>7053</v>
      </c>
      <c r="CK187" s="122" t="s">
        <v>5598</v>
      </c>
      <c r="CL187" s="122" t="s">
        <v>268</v>
      </c>
      <c r="CO187" s="122" t="s">
        <v>7488</v>
      </c>
      <c r="CP187" s="122">
        <v>0</v>
      </c>
      <c r="CQ187" s="122" t="s">
        <v>4751</v>
      </c>
      <c r="CR187" s="122" t="s">
        <v>7842</v>
      </c>
      <c r="CS187" s="122" t="s">
        <v>7932</v>
      </c>
      <c r="CT187" s="122" t="s">
        <v>8194</v>
      </c>
      <c r="CU187" s="122" t="s">
        <v>8194</v>
      </c>
    </row>
    <row r="188" spans="1:99" ht="15" customHeight="1" x14ac:dyDescent="0.45">
      <c r="A188" s="122">
        <v>187</v>
      </c>
      <c r="B188" s="122" t="s">
        <v>9865</v>
      </c>
      <c r="C188" s="122" t="s">
        <v>270</v>
      </c>
      <c r="F188" s="122" t="s">
        <v>1731</v>
      </c>
      <c r="H188" s="122">
        <v>5468</v>
      </c>
      <c r="I188" s="122" t="s">
        <v>271</v>
      </c>
      <c r="J188" s="122" t="str">
        <f t="shared" si="6"/>
        <v>Quercus laurifolia</v>
      </c>
      <c r="K188" s="122" t="s">
        <v>3082</v>
      </c>
      <c r="M188" s="122" t="s">
        <v>3226</v>
      </c>
      <c r="N188" s="122" t="s">
        <v>3213</v>
      </c>
      <c r="O188" s="121">
        <v>41136</v>
      </c>
      <c r="P188" s="122" t="s">
        <v>1664</v>
      </c>
      <c r="S188" s="122" t="s">
        <v>14692</v>
      </c>
      <c r="T188" s="122" t="s">
        <v>1171</v>
      </c>
      <c r="U188" s="122" t="s">
        <v>1665</v>
      </c>
      <c r="X188" s="122" t="s">
        <v>1673</v>
      </c>
      <c r="Y188" s="122" t="s">
        <v>1683</v>
      </c>
      <c r="AA188" s="122" t="s">
        <v>1316</v>
      </c>
      <c r="AB188" s="122" t="s">
        <v>1316</v>
      </c>
      <c r="AC188" s="122" t="s">
        <v>1317</v>
      </c>
      <c r="AD188" s="122" t="s">
        <v>1317</v>
      </c>
      <c r="AE188" s="122" t="s">
        <v>1698</v>
      </c>
      <c r="AF188" s="122" t="s">
        <v>1699</v>
      </c>
      <c r="AJ188" s="122" t="s">
        <v>1660</v>
      </c>
      <c r="AK188" s="122" t="s">
        <v>1660</v>
      </c>
      <c r="AO188" s="122" t="s">
        <v>1318</v>
      </c>
      <c r="AP188" s="122" t="s">
        <v>1318</v>
      </c>
      <c r="AQ188" s="122" t="s">
        <v>1318</v>
      </c>
      <c r="AR188" s="122" t="s">
        <v>7426</v>
      </c>
      <c r="AS188" s="122" t="s">
        <v>1318</v>
      </c>
      <c r="AT188" s="122">
        <v>29.746183333333335</v>
      </c>
      <c r="AU188" s="122">
        <v>-82.459516666666701</v>
      </c>
      <c r="BC188" s="122" t="s">
        <v>1721</v>
      </c>
      <c r="BE188" s="122" t="s">
        <v>3411</v>
      </c>
      <c r="BF188" s="122" t="s">
        <v>1416</v>
      </c>
      <c r="BG188" s="122" t="s">
        <v>1416</v>
      </c>
      <c r="BH188" s="122" t="s">
        <v>1415</v>
      </c>
      <c r="BI188" s="122" t="s">
        <v>1417</v>
      </c>
      <c r="BK188" s="122">
        <v>175167</v>
      </c>
      <c r="BM188" s="122" t="s">
        <v>1739</v>
      </c>
      <c r="BR188" s="122" t="s">
        <v>1731</v>
      </c>
      <c r="BS188" s="122" t="s">
        <v>5786</v>
      </c>
      <c r="BT188" s="122" t="s">
        <v>1731</v>
      </c>
      <c r="BU188" s="122" t="s">
        <v>1731</v>
      </c>
      <c r="BV188" s="122">
        <v>5468</v>
      </c>
      <c r="BX188" s="122" t="s">
        <v>259</v>
      </c>
      <c r="BZ188" s="122" t="s">
        <v>3479</v>
      </c>
      <c r="CB188" s="122">
        <v>29.746183333333335</v>
      </c>
      <c r="CC188" s="122">
        <v>-82.459516666666701</v>
      </c>
      <c r="CE188" s="122" t="s">
        <v>1171</v>
      </c>
      <c r="CF188" s="122" t="s">
        <v>1665</v>
      </c>
      <c r="CI188" s="122" t="s">
        <v>5131</v>
      </c>
      <c r="CJ188" s="122" t="s">
        <v>7044</v>
      </c>
      <c r="CK188" s="122" t="s">
        <v>5591</v>
      </c>
      <c r="CL188" s="122" t="s">
        <v>271</v>
      </c>
      <c r="CO188" s="122" t="s">
        <v>7488</v>
      </c>
      <c r="CP188" s="122">
        <v>0</v>
      </c>
      <c r="CQ188" s="122" t="s">
        <v>1731</v>
      </c>
      <c r="CR188" s="122" t="s">
        <v>7604</v>
      </c>
      <c r="CS188" s="122" t="s">
        <v>7941</v>
      </c>
      <c r="CT188" s="122" t="s">
        <v>8194</v>
      </c>
      <c r="CU188" s="122" t="s">
        <v>8194</v>
      </c>
    </row>
    <row r="189" spans="1:99" ht="15" customHeight="1" x14ac:dyDescent="0.45">
      <c r="A189" s="122">
        <v>188</v>
      </c>
      <c r="B189" s="122" t="s">
        <v>9866</v>
      </c>
      <c r="C189" s="122" t="s">
        <v>272</v>
      </c>
      <c r="F189" s="122" t="s">
        <v>1732</v>
      </c>
      <c r="H189" s="122">
        <v>2135</v>
      </c>
      <c r="I189" s="122" t="s">
        <v>271</v>
      </c>
      <c r="J189" s="122" t="str">
        <f t="shared" si="6"/>
        <v>Quercus laurifolia</v>
      </c>
      <c r="K189" s="122" t="s">
        <v>3082</v>
      </c>
      <c r="M189" s="122" t="s">
        <v>3226</v>
      </c>
      <c r="N189" s="122" t="s">
        <v>3213</v>
      </c>
      <c r="O189" s="121">
        <v>41136</v>
      </c>
      <c r="P189" s="122" t="s">
        <v>1664</v>
      </c>
      <c r="S189" s="122" t="s">
        <v>14692</v>
      </c>
      <c r="T189" s="122" t="s">
        <v>1171</v>
      </c>
      <c r="U189" s="122" t="s">
        <v>1665</v>
      </c>
      <c r="X189" s="122" t="s">
        <v>1674</v>
      </c>
      <c r="Y189" s="122" t="s">
        <v>1683</v>
      </c>
      <c r="AA189" s="122" t="s">
        <v>1316</v>
      </c>
      <c r="AB189" s="122" t="s">
        <v>1316</v>
      </c>
      <c r="AC189" s="122" t="s">
        <v>1317</v>
      </c>
      <c r="AD189" s="122" t="s">
        <v>1316</v>
      </c>
      <c r="AE189" s="122" t="s">
        <v>1700</v>
      </c>
      <c r="AF189" s="122" t="s">
        <v>1701</v>
      </c>
      <c r="AJ189" s="122" t="s">
        <v>1660</v>
      </c>
      <c r="AK189" s="122" t="s">
        <v>1660</v>
      </c>
      <c r="AO189" s="122" t="s">
        <v>1318</v>
      </c>
      <c r="AP189" s="122" t="s">
        <v>1318</v>
      </c>
      <c r="AQ189" s="122" t="s">
        <v>1318</v>
      </c>
      <c r="AR189" s="122" t="s">
        <v>7426</v>
      </c>
      <c r="AS189" s="122" t="s">
        <v>1318</v>
      </c>
      <c r="AT189" s="122">
        <v>29.746749999999999</v>
      </c>
      <c r="AU189" s="122">
        <v>-82.458516666666696</v>
      </c>
      <c r="BC189" s="122" t="s">
        <v>1722</v>
      </c>
      <c r="BE189" s="122" t="s">
        <v>3411</v>
      </c>
      <c r="BF189" s="122" t="s">
        <v>1416</v>
      </c>
      <c r="BG189" s="122" t="s">
        <v>1416</v>
      </c>
      <c r="BH189" s="122" t="s">
        <v>1415</v>
      </c>
      <c r="BI189" s="122" t="s">
        <v>1417</v>
      </c>
      <c r="BK189" s="122">
        <v>175168</v>
      </c>
      <c r="BM189" s="122" t="s">
        <v>1740</v>
      </c>
      <c r="BR189" s="122" t="s">
        <v>1732</v>
      </c>
      <c r="BS189" s="122" t="s">
        <v>5786</v>
      </c>
      <c r="BT189" s="122" t="s">
        <v>1732</v>
      </c>
      <c r="BU189" s="122" t="s">
        <v>1732</v>
      </c>
      <c r="BV189" s="122">
        <v>2135</v>
      </c>
      <c r="BX189" s="122" t="s">
        <v>259</v>
      </c>
      <c r="BZ189" s="122" t="s">
        <v>3479</v>
      </c>
      <c r="CB189" s="122">
        <v>29.746749999999999</v>
      </c>
      <c r="CC189" s="122">
        <v>-82.458516666666696</v>
      </c>
      <c r="CE189" s="122" t="s">
        <v>1171</v>
      </c>
      <c r="CF189" s="122" t="s">
        <v>1665</v>
      </c>
      <c r="CI189" s="122" t="s">
        <v>5132</v>
      </c>
      <c r="CJ189" s="122" t="s">
        <v>7043</v>
      </c>
      <c r="CK189" s="122" t="s">
        <v>5589</v>
      </c>
      <c r="CL189" s="122" t="s">
        <v>271</v>
      </c>
      <c r="CO189" s="122" t="s">
        <v>7488</v>
      </c>
      <c r="CP189" s="122">
        <v>0</v>
      </c>
      <c r="CQ189" s="122" t="s">
        <v>1732</v>
      </c>
      <c r="CR189" s="122" t="s">
        <v>7604</v>
      </c>
      <c r="CS189" s="122" t="s">
        <v>7605</v>
      </c>
      <c r="CT189" s="122" t="s">
        <v>8194</v>
      </c>
      <c r="CU189" s="122" t="s">
        <v>8194</v>
      </c>
    </row>
    <row r="190" spans="1:99" ht="15" customHeight="1" x14ac:dyDescent="0.45">
      <c r="A190" s="122">
        <v>189</v>
      </c>
      <c r="B190" s="122" t="s">
        <v>9867</v>
      </c>
      <c r="C190" s="122" t="s">
        <v>273</v>
      </c>
      <c r="F190" s="122" t="s">
        <v>1733</v>
      </c>
      <c r="H190" s="122">
        <v>1393</v>
      </c>
      <c r="I190" s="122" t="s">
        <v>173</v>
      </c>
      <c r="J190" s="122" t="str">
        <f t="shared" si="6"/>
        <v>Quercus lyrata</v>
      </c>
      <c r="K190" s="122" t="s">
        <v>1011</v>
      </c>
      <c r="M190" s="122" t="s">
        <v>3226</v>
      </c>
      <c r="N190" s="122" t="s">
        <v>3184</v>
      </c>
      <c r="O190" s="121">
        <v>41135</v>
      </c>
      <c r="P190" s="122" t="s">
        <v>1664</v>
      </c>
      <c r="S190" s="122" t="s">
        <v>14692</v>
      </c>
      <c r="T190" s="122" t="s">
        <v>1171</v>
      </c>
      <c r="U190" s="122" t="s">
        <v>1665</v>
      </c>
      <c r="X190" s="122" t="s">
        <v>1675</v>
      </c>
      <c r="AA190" s="122" t="s">
        <v>1316</v>
      </c>
      <c r="AB190" s="122" t="s">
        <v>1316</v>
      </c>
      <c r="AC190" s="122" t="s">
        <v>1317</v>
      </c>
      <c r="AE190" s="122" t="s">
        <v>1702</v>
      </c>
      <c r="AJ190" s="122" t="s">
        <v>1661</v>
      </c>
      <c r="AK190" s="122" t="s">
        <v>1661</v>
      </c>
      <c r="AO190" s="122" t="s">
        <v>1318</v>
      </c>
      <c r="AP190" s="122" t="s">
        <v>1318</v>
      </c>
      <c r="AQ190" s="122" t="s">
        <v>1318</v>
      </c>
      <c r="AR190" s="122" t="s">
        <v>7426</v>
      </c>
      <c r="AS190" s="122" t="s">
        <v>1318</v>
      </c>
      <c r="AT190" s="122">
        <v>29.928466666666665</v>
      </c>
      <c r="AU190" s="122">
        <v>-82.551566666666702</v>
      </c>
      <c r="BC190" s="122" t="s">
        <v>1723</v>
      </c>
      <c r="BE190" s="122" t="s">
        <v>3411</v>
      </c>
      <c r="BF190" s="122" t="s">
        <v>1416</v>
      </c>
      <c r="BG190" s="122" t="s">
        <v>1416</v>
      </c>
      <c r="BH190" s="122" t="s">
        <v>1415</v>
      </c>
      <c r="BI190" s="122" t="s">
        <v>1417</v>
      </c>
      <c r="BK190" s="122">
        <v>175172</v>
      </c>
      <c r="BM190" s="122" t="s">
        <v>1741</v>
      </c>
      <c r="BR190" s="122" t="s">
        <v>1733</v>
      </c>
      <c r="BS190" s="122" t="s">
        <v>5786</v>
      </c>
      <c r="BT190" s="122" t="s">
        <v>1733</v>
      </c>
      <c r="BU190" s="122" t="s">
        <v>1733</v>
      </c>
      <c r="BV190" s="122">
        <v>1393</v>
      </c>
      <c r="BX190" s="122" t="s">
        <v>259</v>
      </c>
      <c r="BZ190" s="122" t="s">
        <v>3479</v>
      </c>
      <c r="CB190" s="122">
        <v>29.928466666666665</v>
      </c>
      <c r="CC190" s="122">
        <v>-82.551566666666702</v>
      </c>
      <c r="CE190" s="122" t="s">
        <v>1171</v>
      </c>
      <c r="CF190" s="122" t="s">
        <v>1665</v>
      </c>
      <c r="CI190" s="122" t="s">
        <v>5144</v>
      </c>
      <c r="CJ190" s="122" t="s">
        <v>7173</v>
      </c>
      <c r="CK190" s="122" t="s">
        <v>5586</v>
      </c>
      <c r="CL190" s="122" t="s">
        <v>173</v>
      </c>
      <c r="CO190" s="122" t="s">
        <v>7488</v>
      </c>
      <c r="CP190" s="122">
        <v>0</v>
      </c>
      <c r="CQ190" s="122" t="s">
        <v>1733</v>
      </c>
      <c r="CR190" s="122" t="s">
        <v>7962</v>
      </c>
      <c r="CS190" s="122" t="s">
        <v>7963</v>
      </c>
      <c r="CT190" s="122" t="s">
        <v>8194</v>
      </c>
      <c r="CU190" s="122" t="s">
        <v>8194</v>
      </c>
    </row>
    <row r="191" spans="1:99" ht="15" customHeight="1" x14ac:dyDescent="0.45">
      <c r="A191" s="122">
        <v>190</v>
      </c>
      <c r="B191" s="122" t="s">
        <v>9868</v>
      </c>
      <c r="C191" s="122" t="s">
        <v>274</v>
      </c>
      <c r="F191" s="122" t="s">
        <v>14387</v>
      </c>
      <c r="H191" s="122">
        <v>1136</v>
      </c>
      <c r="I191" s="122" t="s">
        <v>275</v>
      </c>
      <c r="J191" s="122" t="str">
        <f t="shared" si="6"/>
        <v>Quercus myrtifolia</v>
      </c>
      <c r="K191" s="122" t="s">
        <v>1121</v>
      </c>
      <c r="M191" s="122" t="s">
        <v>3226</v>
      </c>
      <c r="N191" s="122" t="s">
        <v>3214</v>
      </c>
      <c r="O191" s="121">
        <v>41132</v>
      </c>
      <c r="P191" s="122" t="s">
        <v>1664</v>
      </c>
      <c r="S191" s="122" t="s">
        <v>14692</v>
      </c>
      <c r="T191" s="122" t="s">
        <v>1171</v>
      </c>
      <c r="U191" s="122" t="s">
        <v>1665</v>
      </c>
      <c r="X191" s="122" t="s">
        <v>1676</v>
      </c>
      <c r="Z191" s="122" t="s">
        <v>1704</v>
      </c>
      <c r="AA191" s="122" t="s">
        <v>1316</v>
      </c>
      <c r="AB191" s="122" t="s">
        <v>1316</v>
      </c>
      <c r="AC191" s="122" t="s">
        <v>1317</v>
      </c>
      <c r="AD191" s="122" t="s">
        <v>1317</v>
      </c>
      <c r="AF191" s="122" t="s">
        <v>1703</v>
      </c>
      <c r="AG191" s="122" t="s">
        <v>1709</v>
      </c>
      <c r="AJ191" s="122" t="s">
        <v>1662</v>
      </c>
      <c r="AK191" s="122" t="s">
        <v>1662</v>
      </c>
      <c r="AO191" s="122" t="s">
        <v>1318</v>
      </c>
      <c r="AP191" s="122" t="s">
        <v>1318</v>
      </c>
      <c r="AQ191" s="122" t="s">
        <v>1318</v>
      </c>
      <c r="AR191" s="122" t="s">
        <v>7426</v>
      </c>
      <c r="AS191" s="122" t="s">
        <v>1318</v>
      </c>
      <c r="AT191" s="122">
        <v>29.900183333333334</v>
      </c>
      <c r="AU191" s="122">
        <v>-82.580200000000005</v>
      </c>
      <c r="BC191" s="122" t="s">
        <v>1724</v>
      </c>
      <c r="BE191" s="122" t="s">
        <v>3411</v>
      </c>
      <c r="BF191" s="122" t="s">
        <v>1416</v>
      </c>
      <c r="BG191" s="122" t="s">
        <v>1416</v>
      </c>
      <c r="BH191" s="122" t="s">
        <v>1415</v>
      </c>
      <c r="BI191" s="122" t="s">
        <v>1417</v>
      </c>
      <c r="BK191" s="122">
        <v>175163</v>
      </c>
      <c r="BR191" s="122" t="s">
        <v>4790</v>
      </c>
      <c r="BS191" s="122" t="s">
        <v>5785</v>
      </c>
      <c r="BT191" s="122" t="s">
        <v>4790</v>
      </c>
      <c r="BU191" s="122" t="s">
        <v>4790</v>
      </c>
      <c r="BV191" s="122">
        <v>1136</v>
      </c>
      <c r="BX191" s="122" t="s">
        <v>259</v>
      </c>
      <c r="BZ191" s="122" t="s">
        <v>3479</v>
      </c>
      <c r="CB191" s="122">
        <v>29.900183333333334</v>
      </c>
      <c r="CC191" s="122">
        <v>-82.580200000000005</v>
      </c>
      <c r="CE191" s="122" t="s">
        <v>1171</v>
      </c>
      <c r="CF191" s="122" t="s">
        <v>1665</v>
      </c>
      <c r="CI191" s="122" t="s">
        <v>5170</v>
      </c>
      <c r="CJ191" s="122" t="s">
        <v>7050</v>
      </c>
      <c r="CK191" s="122" t="s">
        <v>5593</v>
      </c>
      <c r="CL191" s="122" t="s">
        <v>275</v>
      </c>
      <c r="CO191" s="122" t="s">
        <v>7488</v>
      </c>
      <c r="CP191" s="122">
        <v>0</v>
      </c>
      <c r="CQ191" s="122" t="s">
        <v>4790</v>
      </c>
      <c r="CR191" s="122" t="s">
        <v>7606</v>
      </c>
      <c r="CS191" s="122" t="s">
        <v>7607</v>
      </c>
      <c r="CT191" s="122" t="s">
        <v>8194</v>
      </c>
      <c r="CU191" s="122" t="s">
        <v>8194</v>
      </c>
    </row>
    <row r="192" spans="1:99" ht="15" customHeight="1" x14ac:dyDescent="0.45">
      <c r="A192" s="122">
        <v>191</v>
      </c>
      <c r="B192" s="122" t="s">
        <v>9869</v>
      </c>
      <c r="C192" s="122" t="s">
        <v>276</v>
      </c>
      <c r="F192" s="122" t="s">
        <v>4744</v>
      </c>
      <c r="H192" s="122">
        <v>3750</v>
      </c>
      <c r="I192" s="122" t="s">
        <v>275</v>
      </c>
      <c r="J192" s="122" t="str">
        <f t="shared" si="6"/>
        <v>Quercus myrtifolia</v>
      </c>
      <c r="K192" s="122" t="s">
        <v>1121</v>
      </c>
      <c r="M192" s="122" t="s">
        <v>3226</v>
      </c>
      <c r="N192" s="122" t="s">
        <v>3214</v>
      </c>
      <c r="O192" s="121">
        <v>41137</v>
      </c>
      <c r="P192" s="122" t="s">
        <v>1664</v>
      </c>
      <c r="S192" s="122" t="s">
        <v>14692</v>
      </c>
      <c r="T192" s="122" t="s">
        <v>1171</v>
      </c>
      <c r="U192" s="122" t="s">
        <v>1665</v>
      </c>
      <c r="X192" s="122" t="s">
        <v>1677</v>
      </c>
      <c r="AA192" s="122" t="s">
        <v>1316</v>
      </c>
      <c r="AB192" s="122" t="s">
        <v>1317</v>
      </c>
      <c r="AC192" s="122" t="s">
        <v>1317</v>
      </c>
      <c r="AD192" s="122" t="s">
        <v>1317</v>
      </c>
      <c r="AF192" s="122" t="s">
        <v>1292</v>
      </c>
      <c r="AG192" s="122" t="s">
        <v>1710</v>
      </c>
      <c r="AJ192" s="122" t="s">
        <v>1662</v>
      </c>
      <c r="AK192" s="122" t="s">
        <v>1662</v>
      </c>
      <c r="AO192" s="122" t="s">
        <v>1318</v>
      </c>
      <c r="AP192" s="122" t="s">
        <v>1318</v>
      </c>
      <c r="AQ192" s="122" t="s">
        <v>1318</v>
      </c>
      <c r="AR192" s="122" t="s">
        <v>7426</v>
      </c>
      <c r="AS192" s="122" t="s">
        <v>1318</v>
      </c>
      <c r="AT192" s="122">
        <v>27.182866666666666</v>
      </c>
      <c r="AU192" s="122">
        <v>-81.351883333333305</v>
      </c>
      <c r="BC192" s="122" t="s">
        <v>1725</v>
      </c>
      <c r="BE192" s="122" t="s">
        <v>3411</v>
      </c>
      <c r="BF192" s="122" t="s">
        <v>1416</v>
      </c>
      <c r="BG192" s="122" t="s">
        <v>1416</v>
      </c>
      <c r="BH192" s="122" t="s">
        <v>1415</v>
      </c>
      <c r="BI192" s="122" t="s">
        <v>1417</v>
      </c>
      <c r="BK192" s="122">
        <v>175164</v>
      </c>
      <c r="BR192" s="122" t="s">
        <v>4744</v>
      </c>
      <c r="BS192" s="122" t="s">
        <v>5786</v>
      </c>
      <c r="BT192" s="122" t="s">
        <v>4744</v>
      </c>
      <c r="BU192" s="122" t="s">
        <v>4744</v>
      </c>
      <c r="BV192" s="122">
        <v>3750</v>
      </c>
      <c r="BX192" s="122" t="s">
        <v>259</v>
      </c>
      <c r="BZ192" s="122" t="s">
        <v>3479</v>
      </c>
      <c r="CB192" s="122">
        <v>27.182866666666666</v>
      </c>
      <c r="CC192" s="122">
        <v>-81.351883333333305</v>
      </c>
      <c r="CE192" s="122" t="s">
        <v>1171</v>
      </c>
      <c r="CF192" s="122" t="s">
        <v>1665</v>
      </c>
      <c r="CI192" s="122" t="s">
        <v>5171</v>
      </c>
      <c r="CJ192" s="122" t="s">
        <v>7051</v>
      </c>
      <c r="CK192" s="122" t="s">
        <v>5592</v>
      </c>
      <c r="CL192" s="122" t="s">
        <v>275</v>
      </c>
      <c r="CO192" s="122" t="s">
        <v>7488</v>
      </c>
      <c r="CP192" s="122">
        <v>0</v>
      </c>
      <c r="CQ192" s="122" t="s">
        <v>4744</v>
      </c>
      <c r="CR192" s="122" t="s">
        <v>7606</v>
      </c>
      <c r="CS192" s="122" t="s">
        <v>7683</v>
      </c>
      <c r="CT192" s="122" t="s">
        <v>8194</v>
      </c>
      <c r="CU192" s="122" t="s">
        <v>8194</v>
      </c>
    </row>
    <row r="193" spans="1:99" ht="15" customHeight="1" x14ac:dyDescent="0.45">
      <c r="A193" s="122">
        <v>192</v>
      </c>
      <c r="B193" s="122" t="s">
        <v>9870</v>
      </c>
      <c r="C193" s="122" t="s">
        <v>277</v>
      </c>
      <c r="F193" s="122" t="s">
        <v>1734</v>
      </c>
      <c r="H193" s="122">
        <v>5415</v>
      </c>
      <c r="I193" s="122" t="s">
        <v>278</v>
      </c>
      <c r="J193" s="122" t="str">
        <f t="shared" si="6"/>
        <v>Quercus elliottii</v>
      </c>
      <c r="K193" s="122" t="s">
        <v>8593</v>
      </c>
      <c r="M193" s="122" t="s">
        <v>3226</v>
      </c>
      <c r="N193" s="122" t="s">
        <v>3215</v>
      </c>
      <c r="O193" s="121">
        <v>41136</v>
      </c>
      <c r="P193" s="122" t="s">
        <v>1664</v>
      </c>
      <c r="S193" s="122" t="s">
        <v>14692</v>
      </c>
      <c r="T193" s="122" t="s">
        <v>1171</v>
      </c>
      <c r="U193" s="122" t="s">
        <v>1665</v>
      </c>
      <c r="X193" s="122" t="s">
        <v>1678</v>
      </c>
      <c r="Y193" s="122" t="s">
        <v>1684</v>
      </c>
      <c r="AA193" s="122" t="s">
        <v>1316</v>
      </c>
      <c r="AB193" s="122" t="s">
        <v>1317</v>
      </c>
      <c r="AC193" s="122" t="s">
        <v>1317</v>
      </c>
      <c r="AD193" s="122" t="s">
        <v>1316</v>
      </c>
      <c r="AF193" s="122" t="s">
        <v>1700</v>
      </c>
      <c r="AG193" s="122" t="s">
        <v>1711</v>
      </c>
      <c r="AJ193" s="122" t="s">
        <v>1663</v>
      </c>
      <c r="AK193" s="122" t="s">
        <v>1663</v>
      </c>
      <c r="AO193" s="122" t="s">
        <v>1318</v>
      </c>
      <c r="AP193" s="122" t="s">
        <v>1318</v>
      </c>
      <c r="AQ193" s="122" t="s">
        <v>1318</v>
      </c>
      <c r="AR193" s="122" t="s">
        <v>7426</v>
      </c>
      <c r="AS193" s="122" t="s">
        <v>1318</v>
      </c>
      <c r="AT193" s="122">
        <v>29.715216999999999</v>
      </c>
      <c r="AU193" s="122">
        <v>-82.446250000000006</v>
      </c>
      <c r="BC193" s="122" t="s">
        <v>1726</v>
      </c>
      <c r="BE193" s="122" t="s">
        <v>3411</v>
      </c>
      <c r="BF193" s="122" t="s">
        <v>1416</v>
      </c>
      <c r="BG193" s="122" t="s">
        <v>1416</v>
      </c>
      <c r="BH193" s="122" t="s">
        <v>1415</v>
      </c>
      <c r="BI193" s="122" t="s">
        <v>1417</v>
      </c>
      <c r="BK193" s="122">
        <v>175165</v>
      </c>
      <c r="BR193" s="122" t="s">
        <v>1734</v>
      </c>
      <c r="BS193" s="122" t="s">
        <v>5786</v>
      </c>
      <c r="BT193" s="122" t="s">
        <v>1734</v>
      </c>
      <c r="BU193" s="122" t="s">
        <v>1734</v>
      </c>
      <c r="BV193" s="122">
        <v>5415</v>
      </c>
      <c r="BX193" s="122" t="s">
        <v>259</v>
      </c>
      <c r="BZ193" s="122" t="s">
        <v>3479</v>
      </c>
      <c r="CB193" s="122">
        <v>29.715216999999999</v>
      </c>
      <c r="CC193" s="122">
        <v>-82.446250000000006</v>
      </c>
      <c r="CE193" s="122" t="s">
        <v>1171</v>
      </c>
      <c r="CF193" s="122" t="s">
        <v>1665</v>
      </c>
      <c r="CI193" s="122" t="s">
        <v>5071</v>
      </c>
      <c r="CJ193" s="122" t="s">
        <v>7046</v>
      </c>
      <c r="CL193" s="122" t="s">
        <v>278</v>
      </c>
      <c r="CO193" s="122" t="s">
        <v>7488</v>
      </c>
      <c r="CP193" s="122">
        <v>0</v>
      </c>
      <c r="CQ193" s="122" t="s">
        <v>1734</v>
      </c>
      <c r="CR193" s="122" t="s">
        <v>7608</v>
      </c>
      <c r="CS193" s="122" t="s">
        <v>7609</v>
      </c>
      <c r="CT193" s="122" t="s">
        <v>8194</v>
      </c>
      <c r="CU193" s="122" t="s">
        <v>8194</v>
      </c>
    </row>
    <row r="194" spans="1:99" ht="15" customHeight="1" x14ac:dyDescent="0.45">
      <c r="A194" s="122">
        <v>193</v>
      </c>
      <c r="B194" s="122" t="s">
        <v>9871</v>
      </c>
      <c r="C194" s="122" t="s">
        <v>279</v>
      </c>
      <c r="F194" s="122" t="s">
        <v>1735</v>
      </c>
      <c r="H194" s="122">
        <v>5826</v>
      </c>
      <c r="I194" s="122" t="s">
        <v>278</v>
      </c>
      <c r="J194" s="122" t="str">
        <f t="shared" si="6"/>
        <v>Quercus elliottii</v>
      </c>
      <c r="K194" s="122" t="s">
        <v>8593</v>
      </c>
      <c r="M194" s="122" t="s">
        <v>3226</v>
      </c>
      <c r="N194" s="122" t="s">
        <v>3215</v>
      </c>
      <c r="O194" s="121">
        <v>41136</v>
      </c>
      <c r="P194" s="122" t="s">
        <v>1664</v>
      </c>
      <c r="S194" s="122" t="s">
        <v>14692</v>
      </c>
      <c r="T194" s="122" t="s">
        <v>1171</v>
      </c>
      <c r="U194" s="122" t="s">
        <v>1665</v>
      </c>
      <c r="X194" s="122" t="s">
        <v>1679</v>
      </c>
      <c r="Y194" s="122" t="s">
        <v>1685</v>
      </c>
      <c r="AA194" s="122" t="s">
        <v>1316</v>
      </c>
      <c r="AB194" s="122" t="s">
        <v>1316</v>
      </c>
      <c r="AC194" s="122" t="s">
        <v>1317</v>
      </c>
      <c r="AF194" s="122" t="s">
        <v>1700</v>
      </c>
      <c r="AG194" s="122" t="s">
        <v>1712</v>
      </c>
      <c r="AJ194" s="122" t="s">
        <v>1663</v>
      </c>
      <c r="AK194" s="122" t="s">
        <v>1663</v>
      </c>
      <c r="AO194" s="122" t="s">
        <v>1318</v>
      </c>
      <c r="AP194" s="122" t="s">
        <v>1318</v>
      </c>
      <c r="AQ194" s="122" t="s">
        <v>1318</v>
      </c>
      <c r="AR194" s="122" t="s">
        <v>7426</v>
      </c>
      <c r="AS194" s="122" t="s">
        <v>1318</v>
      </c>
      <c r="AT194" s="122">
        <v>29.715133000000002</v>
      </c>
      <c r="AU194" s="122">
        <v>-82.4465</v>
      </c>
      <c r="BC194" s="122" t="s">
        <v>1727</v>
      </c>
      <c r="BE194" s="122" t="s">
        <v>3411</v>
      </c>
      <c r="BF194" s="122" t="s">
        <v>1416</v>
      </c>
      <c r="BG194" s="122" t="s">
        <v>1416</v>
      </c>
      <c r="BH194" s="122" t="s">
        <v>1415</v>
      </c>
      <c r="BI194" s="122" t="s">
        <v>1417</v>
      </c>
      <c r="BK194" s="122">
        <v>175166</v>
      </c>
      <c r="BR194" s="122" t="s">
        <v>1735</v>
      </c>
      <c r="BS194" s="122" t="s">
        <v>5786</v>
      </c>
      <c r="BT194" s="122" t="s">
        <v>1735</v>
      </c>
      <c r="BU194" s="122" t="s">
        <v>1735</v>
      </c>
      <c r="BV194" s="122">
        <v>5826</v>
      </c>
      <c r="BX194" s="122" t="s">
        <v>259</v>
      </c>
      <c r="BZ194" s="122" t="s">
        <v>3479</v>
      </c>
      <c r="CB194" s="122">
        <v>29.715133000000002</v>
      </c>
      <c r="CC194" s="122">
        <v>-82.4465</v>
      </c>
      <c r="CE194" s="122" t="s">
        <v>1171</v>
      </c>
      <c r="CF194" s="122" t="s">
        <v>1665</v>
      </c>
      <c r="CI194" s="122" t="s">
        <v>5070</v>
      </c>
      <c r="CJ194" s="122" t="s">
        <v>7045</v>
      </c>
      <c r="CL194" s="122" t="s">
        <v>278</v>
      </c>
      <c r="CO194" s="122" t="s">
        <v>7488</v>
      </c>
      <c r="CP194" s="122">
        <v>0</v>
      </c>
      <c r="CQ194" s="122" t="s">
        <v>1735</v>
      </c>
      <c r="CR194" s="122" t="s">
        <v>7608</v>
      </c>
      <c r="CS194" s="122" t="s">
        <v>7610</v>
      </c>
      <c r="CT194" s="122" t="s">
        <v>8194</v>
      </c>
      <c r="CU194" s="122" t="s">
        <v>8194</v>
      </c>
    </row>
    <row r="195" spans="1:99" ht="15" customHeight="1" x14ac:dyDescent="0.45">
      <c r="A195" s="122">
        <v>194</v>
      </c>
      <c r="B195" s="122" t="s">
        <v>9872</v>
      </c>
      <c r="C195" s="122" t="s">
        <v>280</v>
      </c>
      <c r="I195" s="122" t="s">
        <v>281</v>
      </c>
      <c r="J195" s="122" t="str">
        <f t="shared" si="6"/>
        <v>Quercus castanea</v>
      </c>
      <c r="M195" s="122" t="s">
        <v>3226</v>
      </c>
      <c r="N195" s="122" t="s">
        <v>3166</v>
      </c>
      <c r="O195" s="122">
        <v>41041</v>
      </c>
      <c r="P195" s="122" t="s">
        <v>2099</v>
      </c>
      <c r="S195" s="122" t="s">
        <v>14692</v>
      </c>
      <c r="T195" s="122" t="s">
        <v>2100</v>
      </c>
      <c r="U195" s="122" t="s">
        <v>2101</v>
      </c>
      <c r="X195" s="122" t="s">
        <v>2102</v>
      </c>
      <c r="AE195" s="122">
        <v>40</v>
      </c>
      <c r="AF195" s="122">
        <v>15</v>
      </c>
      <c r="AH195" s="122">
        <v>1712</v>
      </c>
      <c r="AI195" s="122" t="s">
        <v>2119</v>
      </c>
      <c r="AJ195" s="122" t="s">
        <v>2076</v>
      </c>
      <c r="AK195" s="122" t="s">
        <v>2076</v>
      </c>
      <c r="AL195" s="122" t="s">
        <v>2077</v>
      </c>
      <c r="AO195" s="122" t="s">
        <v>1318</v>
      </c>
      <c r="AP195" s="122" t="s">
        <v>1318</v>
      </c>
      <c r="AQ195" s="122" t="s">
        <v>1318</v>
      </c>
      <c r="AS195" s="122">
        <v>48</v>
      </c>
      <c r="AT195" s="122">
        <v>18.175393270000001</v>
      </c>
      <c r="AU195" s="122">
        <v>-97.049903839999999</v>
      </c>
      <c r="AX195" s="122">
        <v>2014321.0674515399</v>
      </c>
      <c r="AY195" s="122">
        <v>71402.981103700004</v>
      </c>
      <c r="AZ195" s="122">
        <v>5618</v>
      </c>
      <c r="BB195" s="122" t="s">
        <v>2136</v>
      </c>
      <c r="BF195" s="122" t="s">
        <v>1416</v>
      </c>
      <c r="BG195" s="122" t="s">
        <v>1416</v>
      </c>
      <c r="BH195" s="122" t="s">
        <v>1415</v>
      </c>
      <c r="BI195" s="122" t="s">
        <v>1417</v>
      </c>
      <c r="BK195" s="122">
        <v>175704</v>
      </c>
      <c r="BX195" s="122" t="s">
        <v>282</v>
      </c>
      <c r="BZ195" s="122" t="s">
        <v>3479</v>
      </c>
      <c r="CB195" s="122">
        <v>18.175393270000001</v>
      </c>
      <c r="CC195" s="122">
        <v>-97.049903839999999</v>
      </c>
      <c r="CE195" s="122" t="s">
        <v>2100</v>
      </c>
      <c r="CF195" s="122" t="s">
        <v>2101</v>
      </c>
      <c r="CL195" s="122" t="s">
        <v>281</v>
      </c>
    </row>
    <row r="196" spans="1:99" ht="15" customHeight="1" x14ac:dyDescent="0.45">
      <c r="A196" s="122">
        <v>195</v>
      </c>
      <c r="B196" s="122" t="s">
        <v>9873</v>
      </c>
      <c r="C196" s="122" t="s">
        <v>283</v>
      </c>
      <c r="I196" s="122" t="s">
        <v>281</v>
      </c>
      <c r="J196" s="122" t="str">
        <f t="shared" si="6"/>
        <v>Quercus castanea</v>
      </c>
      <c r="M196" s="122" t="s">
        <v>3226</v>
      </c>
      <c r="N196" s="122" t="s">
        <v>3166</v>
      </c>
      <c r="O196" s="122">
        <v>41041</v>
      </c>
      <c r="P196" s="122" t="s">
        <v>2099</v>
      </c>
      <c r="S196" s="122" t="s">
        <v>14692</v>
      </c>
      <c r="T196" s="122" t="s">
        <v>2100</v>
      </c>
      <c r="U196" s="122" t="s">
        <v>2101</v>
      </c>
      <c r="X196" s="122" t="s">
        <v>2102</v>
      </c>
      <c r="AH196" s="122">
        <v>1712</v>
      </c>
      <c r="AI196" s="122" t="s">
        <v>2119</v>
      </c>
      <c r="AJ196" s="122" t="s">
        <v>2076</v>
      </c>
      <c r="AK196" s="122" t="s">
        <v>2076</v>
      </c>
      <c r="AL196" s="122" t="s">
        <v>2077</v>
      </c>
      <c r="AO196" s="122" t="s">
        <v>1318</v>
      </c>
      <c r="AP196" s="122" t="s">
        <v>1318</v>
      </c>
      <c r="AQ196" s="122" t="s">
        <v>1318</v>
      </c>
      <c r="AS196" s="122">
        <v>48</v>
      </c>
      <c r="AT196" s="122">
        <v>18.175393270000001</v>
      </c>
      <c r="AU196" s="122">
        <v>-97.049903839999999</v>
      </c>
      <c r="AX196" s="122">
        <v>2014321.0674515399</v>
      </c>
      <c r="AY196" s="122">
        <v>71402.981103700004</v>
      </c>
      <c r="AZ196" s="122">
        <v>5618</v>
      </c>
      <c r="BC196" s="122" t="s">
        <v>2137</v>
      </c>
      <c r="BF196" s="122" t="s">
        <v>1416</v>
      </c>
      <c r="BG196" s="122" t="s">
        <v>1416</v>
      </c>
      <c r="BH196" s="122" t="s">
        <v>1415</v>
      </c>
      <c r="BI196" s="122" t="s">
        <v>1417</v>
      </c>
      <c r="BK196" s="122">
        <v>175705</v>
      </c>
      <c r="BX196" s="122" t="s">
        <v>282</v>
      </c>
      <c r="BZ196" s="122" t="s">
        <v>3479</v>
      </c>
      <c r="CB196" s="122">
        <v>18.175393270000001</v>
      </c>
      <c r="CC196" s="122">
        <v>-97.049903839999999</v>
      </c>
      <c r="CE196" s="122" t="s">
        <v>2100</v>
      </c>
      <c r="CF196" s="122" t="s">
        <v>2101</v>
      </c>
      <c r="CL196" s="122" t="s">
        <v>281</v>
      </c>
    </row>
    <row r="197" spans="1:99" ht="15" customHeight="1" x14ac:dyDescent="0.45">
      <c r="A197" s="122">
        <v>196</v>
      </c>
      <c r="B197" s="122" t="s">
        <v>9874</v>
      </c>
      <c r="C197" s="122" t="s">
        <v>284</v>
      </c>
      <c r="I197" s="122" t="s">
        <v>281</v>
      </c>
      <c r="J197" s="122" t="str">
        <f t="shared" si="6"/>
        <v>Quercus castanea</v>
      </c>
      <c r="M197" s="122" t="s">
        <v>3226</v>
      </c>
      <c r="N197" s="122" t="s">
        <v>3166</v>
      </c>
      <c r="O197" s="122">
        <v>41041</v>
      </c>
      <c r="P197" s="122" t="s">
        <v>2099</v>
      </c>
      <c r="S197" s="122" t="s">
        <v>14692</v>
      </c>
      <c r="T197" s="122" t="s">
        <v>2100</v>
      </c>
      <c r="U197" s="122" t="s">
        <v>2101</v>
      </c>
      <c r="X197" s="122" t="s">
        <v>2102</v>
      </c>
      <c r="AE197" s="122">
        <v>25</v>
      </c>
      <c r="AF197" s="122">
        <v>13</v>
      </c>
      <c r="AH197" s="122">
        <v>1780</v>
      </c>
      <c r="AI197" s="122" t="s">
        <v>2119</v>
      </c>
      <c r="AJ197" s="122" t="s">
        <v>2076</v>
      </c>
      <c r="AK197" s="122" t="s">
        <v>2076</v>
      </c>
      <c r="AL197" s="122" t="s">
        <v>2077</v>
      </c>
      <c r="AO197" s="122" t="s">
        <v>1318</v>
      </c>
      <c r="AP197" s="122" t="s">
        <v>1318</v>
      </c>
      <c r="AQ197" s="122" t="s">
        <v>1318</v>
      </c>
      <c r="AS197" s="122">
        <v>49</v>
      </c>
      <c r="AT197" s="122">
        <v>18.17986887</v>
      </c>
      <c r="AU197" s="122">
        <v>-97.04693288</v>
      </c>
      <c r="AX197" s="122">
        <v>2014810.2915572401</v>
      </c>
      <c r="AY197" s="122">
        <v>71728.770766059999</v>
      </c>
      <c r="AZ197" s="122">
        <v>5864</v>
      </c>
      <c r="BB197" s="122" t="s">
        <v>2138</v>
      </c>
      <c r="BF197" s="122" t="s">
        <v>1416</v>
      </c>
      <c r="BG197" s="122" t="s">
        <v>1416</v>
      </c>
      <c r="BH197" s="122" t="s">
        <v>1415</v>
      </c>
      <c r="BI197" s="122" t="s">
        <v>1417</v>
      </c>
      <c r="BK197" s="122">
        <v>175557</v>
      </c>
      <c r="BX197" s="122" t="s">
        <v>282</v>
      </c>
      <c r="BZ197" s="122" t="s">
        <v>3479</v>
      </c>
      <c r="CB197" s="122">
        <v>18.17986887</v>
      </c>
      <c r="CC197" s="122">
        <v>-97.04693288</v>
      </c>
      <c r="CE197" s="122" t="s">
        <v>2100</v>
      </c>
      <c r="CF197" s="122" t="s">
        <v>2101</v>
      </c>
      <c r="CL197" s="122" t="s">
        <v>281</v>
      </c>
    </row>
    <row r="198" spans="1:99" ht="15" customHeight="1" x14ac:dyDescent="0.45">
      <c r="A198" s="122">
        <v>197</v>
      </c>
      <c r="B198" s="122" t="s">
        <v>9875</v>
      </c>
      <c r="C198" s="122" t="s">
        <v>285</v>
      </c>
      <c r="F198" s="122" t="s">
        <v>2162</v>
      </c>
      <c r="H198" s="122">
        <v>6030</v>
      </c>
      <c r="I198" s="122" t="s">
        <v>3383</v>
      </c>
      <c r="J198" s="122" t="str">
        <f t="shared" si="6"/>
        <v>Quercus conzattii</v>
      </c>
      <c r="K198" s="122" t="s">
        <v>2078</v>
      </c>
      <c r="M198" s="122" t="s">
        <v>3226</v>
      </c>
      <c r="N198" s="122" t="s">
        <v>3216</v>
      </c>
      <c r="O198" s="121">
        <v>41041</v>
      </c>
      <c r="P198" s="122" t="s">
        <v>2099</v>
      </c>
      <c r="S198" s="122" t="s">
        <v>14692</v>
      </c>
      <c r="T198" s="122" t="s">
        <v>2100</v>
      </c>
      <c r="U198" s="122" t="s">
        <v>2101</v>
      </c>
      <c r="X198" s="122" t="s">
        <v>2102</v>
      </c>
      <c r="AE198" s="122">
        <v>5</v>
      </c>
      <c r="AF198" s="122">
        <v>5</v>
      </c>
      <c r="AH198" s="122">
        <v>1780</v>
      </c>
      <c r="AI198" s="122" t="s">
        <v>2119</v>
      </c>
      <c r="AJ198" s="122" t="s">
        <v>2078</v>
      </c>
      <c r="AK198" s="122" t="s">
        <v>2078</v>
      </c>
      <c r="AL198" s="122" t="s">
        <v>2077</v>
      </c>
      <c r="AO198" s="122" t="s">
        <v>1318</v>
      </c>
      <c r="AP198" s="122" t="s">
        <v>1318</v>
      </c>
      <c r="AQ198" s="122" t="s">
        <v>1318</v>
      </c>
      <c r="AR198" s="122" t="s">
        <v>7426</v>
      </c>
      <c r="AS198" s="122">
        <v>49</v>
      </c>
      <c r="AT198" s="122">
        <v>18.17986887</v>
      </c>
      <c r="AU198" s="122">
        <v>-97.04693288</v>
      </c>
      <c r="AX198" s="122">
        <v>2014810.2915572401</v>
      </c>
      <c r="AY198" s="122">
        <v>71728.770766059999</v>
      </c>
      <c r="AZ198" s="122">
        <v>5864</v>
      </c>
      <c r="BB198" s="122">
        <v>45</v>
      </c>
      <c r="BF198" s="122" t="s">
        <v>1416</v>
      </c>
      <c r="BG198" s="122" t="s">
        <v>1416</v>
      </c>
      <c r="BH198" s="122" t="s">
        <v>1415</v>
      </c>
      <c r="BI198" s="122" t="s">
        <v>1417</v>
      </c>
      <c r="BK198" s="122">
        <v>175550</v>
      </c>
      <c r="BR198" s="122" t="s">
        <v>2162</v>
      </c>
      <c r="BS198" s="122" t="s">
        <v>5786</v>
      </c>
      <c r="BT198" s="122" t="s">
        <v>2162</v>
      </c>
      <c r="BU198" s="122" t="s">
        <v>2162</v>
      </c>
      <c r="BV198" s="122">
        <v>6030</v>
      </c>
      <c r="BX198" s="122" t="s">
        <v>282</v>
      </c>
      <c r="BZ198" s="122" t="s">
        <v>3479</v>
      </c>
      <c r="CB198" s="122">
        <v>18.17986887</v>
      </c>
      <c r="CC198" s="122">
        <v>-97.04693288</v>
      </c>
      <c r="CE198" s="122" t="s">
        <v>2100</v>
      </c>
      <c r="CF198" s="122" t="s">
        <v>2101</v>
      </c>
      <c r="CI198" s="122" t="s">
        <v>5046</v>
      </c>
      <c r="CJ198" s="122" t="s">
        <v>6959</v>
      </c>
      <c r="CL198" s="122" t="s">
        <v>3383</v>
      </c>
      <c r="CO198" s="122" t="s">
        <v>7488</v>
      </c>
      <c r="CP198" s="122">
        <v>0</v>
      </c>
      <c r="CQ198" s="122" t="s">
        <v>2162</v>
      </c>
      <c r="CR198" s="122" t="s">
        <v>7856</v>
      </c>
      <c r="CS198" s="122" t="s">
        <v>7857</v>
      </c>
      <c r="CT198" s="122" t="s">
        <v>8194</v>
      </c>
      <c r="CU198" s="122" t="s">
        <v>8194</v>
      </c>
    </row>
    <row r="199" spans="1:99" ht="15" customHeight="1" x14ac:dyDescent="0.45">
      <c r="A199" s="122">
        <v>198</v>
      </c>
      <c r="B199" s="122" t="s">
        <v>9876</v>
      </c>
      <c r="C199" s="122" t="s">
        <v>286</v>
      </c>
      <c r="I199" s="122" t="s">
        <v>287</v>
      </c>
      <c r="J199" s="122" t="str">
        <f t="shared" si="6"/>
        <v>Quercus segoviensis</v>
      </c>
      <c r="M199" s="122" t="s">
        <v>3226</v>
      </c>
      <c r="N199" s="122" t="s">
        <v>3217</v>
      </c>
      <c r="O199" s="122">
        <v>41041</v>
      </c>
      <c r="P199" s="122" t="s">
        <v>2099</v>
      </c>
      <c r="S199" s="122" t="s">
        <v>14692</v>
      </c>
      <c r="T199" s="122" t="s">
        <v>2100</v>
      </c>
      <c r="U199" s="122" t="s">
        <v>2101</v>
      </c>
      <c r="X199" s="122" t="s">
        <v>2102</v>
      </c>
      <c r="AE199" s="122">
        <v>25</v>
      </c>
      <c r="AF199" s="122">
        <v>14</v>
      </c>
      <c r="AH199" s="122">
        <v>1780</v>
      </c>
      <c r="AI199" s="122" t="s">
        <v>2119</v>
      </c>
      <c r="AJ199" s="122" t="s">
        <v>2131</v>
      </c>
      <c r="AK199" s="122" t="s">
        <v>2131</v>
      </c>
      <c r="AL199" s="122" t="s">
        <v>2077</v>
      </c>
      <c r="AO199" s="122" t="s">
        <v>1318</v>
      </c>
      <c r="AP199" s="122" t="s">
        <v>1318</v>
      </c>
      <c r="AQ199" s="122" t="s">
        <v>1318</v>
      </c>
      <c r="AS199" s="122">
        <v>49</v>
      </c>
      <c r="AT199" s="122">
        <v>18.17986887</v>
      </c>
      <c r="AU199" s="122">
        <v>-97.04693288</v>
      </c>
      <c r="AX199" s="122">
        <v>2014810.2915572401</v>
      </c>
      <c r="AY199" s="122">
        <v>71728.770766059999</v>
      </c>
      <c r="AZ199" s="122">
        <v>5864</v>
      </c>
      <c r="BB199" s="122" t="s">
        <v>2139</v>
      </c>
      <c r="BF199" s="122" t="s">
        <v>1416</v>
      </c>
      <c r="BG199" s="122" t="s">
        <v>1416</v>
      </c>
      <c r="BH199" s="122" t="s">
        <v>1415</v>
      </c>
      <c r="BI199" s="122" t="s">
        <v>1417</v>
      </c>
      <c r="BK199" s="122">
        <v>178903</v>
      </c>
      <c r="BX199" s="122" t="s">
        <v>282</v>
      </c>
      <c r="BZ199" s="122" t="s">
        <v>3479</v>
      </c>
      <c r="CB199" s="122">
        <v>18.17986887</v>
      </c>
      <c r="CC199" s="122">
        <v>-97.04693288</v>
      </c>
      <c r="CE199" s="122" t="s">
        <v>2100</v>
      </c>
      <c r="CF199" s="122" t="s">
        <v>2101</v>
      </c>
      <c r="CL199" s="122" t="s">
        <v>287</v>
      </c>
    </row>
    <row r="200" spans="1:99" ht="15" customHeight="1" x14ac:dyDescent="0.45">
      <c r="A200" s="122">
        <v>199</v>
      </c>
      <c r="B200" s="122" t="s">
        <v>9877</v>
      </c>
      <c r="C200" s="122" t="s">
        <v>288</v>
      </c>
      <c r="F200" s="122" t="s">
        <v>2163</v>
      </c>
      <c r="H200" s="122">
        <v>5730</v>
      </c>
      <c r="I200" s="122" t="s">
        <v>3383</v>
      </c>
      <c r="J200" s="122" t="str">
        <f t="shared" si="6"/>
        <v>Quercus conzattii</v>
      </c>
      <c r="K200" s="122" t="s">
        <v>2078</v>
      </c>
      <c r="M200" s="122" t="s">
        <v>3226</v>
      </c>
      <c r="N200" s="122" t="s">
        <v>3216</v>
      </c>
      <c r="O200" s="121">
        <v>41041</v>
      </c>
      <c r="P200" s="122" t="s">
        <v>2099</v>
      </c>
      <c r="S200" s="122" t="s">
        <v>14692</v>
      </c>
      <c r="T200" s="122" t="s">
        <v>2100</v>
      </c>
      <c r="U200" s="122" t="s">
        <v>2101</v>
      </c>
      <c r="X200" s="122" t="s">
        <v>2102</v>
      </c>
      <c r="AE200" s="122">
        <v>10</v>
      </c>
      <c r="AF200" s="122">
        <v>10</v>
      </c>
      <c r="AH200" s="122">
        <v>1780</v>
      </c>
      <c r="AI200" s="122" t="s">
        <v>2119</v>
      </c>
      <c r="AJ200" s="122" t="s">
        <v>2078</v>
      </c>
      <c r="AK200" s="122" t="s">
        <v>2078</v>
      </c>
      <c r="AL200" s="122" t="s">
        <v>2077</v>
      </c>
      <c r="AO200" s="122" t="s">
        <v>1318</v>
      </c>
      <c r="AP200" s="122" t="s">
        <v>1318</v>
      </c>
      <c r="AQ200" s="122" t="s">
        <v>1318</v>
      </c>
      <c r="AR200" s="122" t="s">
        <v>7426</v>
      </c>
      <c r="AS200" s="122">
        <v>49</v>
      </c>
      <c r="AT200" s="122">
        <v>18.17986887</v>
      </c>
      <c r="AU200" s="122">
        <v>-97.04693288</v>
      </c>
      <c r="AX200" s="122">
        <v>2014810.2915572401</v>
      </c>
      <c r="AY200" s="122">
        <v>71728.770766059999</v>
      </c>
      <c r="AZ200" s="122">
        <v>5864</v>
      </c>
      <c r="BB200" s="122" t="s">
        <v>2140</v>
      </c>
      <c r="BF200" s="122" t="s">
        <v>1416</v>
      </c>
      <c r="BG200" s="122" t="s">
        <v>1416</v>
      </c>
      <c r="BH200" s="122" t="s">
        <v>1415</v>
      </c>
      <c r="BI200" s="122" t="s">
        <v>1417</v>
      </c>
      <c r="BK200" s="122">
        <v>175709</v>
      </c>
      <c r="BR200" s="122" t="s">
        <v>2163</v>
      </c>
      <c r="BS200" s="122" t="s">
        <v>5786</v>
      </c>
      <c r="BT200" s="122" t="s">
        <v>2163</v>
      </c>
      <c r="BU200" s="122" t="s">
        <v>2163</v>
      </c>
      <c r="BV200" s="122">
        <v>5730</v>
      </c>
      <c r="BX200" s="122" t="s">
        <v>282</v>
      </c>
      <c r="BZ200" s="122" t="s">
        <v>3479</v>
      </c>
      <c r="CB200" s="122">
        <v>18.17986887</v>
      </c>
      <c r="CC200" s="122">
        <v>-97.04693288</v>
      </c>
      <c r="CE200" s="122" t="s">
        <v>2100</v>
      </c>
      <c r="CF200" s="122" t="s">
        <v>2101</v>
      </c>
      <c r="CI200" s="122" t="s">
        <v>5047</v>
      </c>
      <c r="CJ200" s="122" t="s">
        <v>6958</v>
      </c>
      <c r="CL200" s="122" t="s">
        <v>3383</v>
      </c>
      <c r="CO200" s="122" t="s">
        <v>7488</v>
      </c>
      <c r="CP200" s="122">
        <v>0</v>
      </c>
      <c r="CQ200" s="122" t="s">
        <v>2163</v>
      </c>
      <c r="CR200" s="122" t="s">
        <v>7856</v>
      </c>
      <c r="CS200" s="122" t="s">
        <v>7929</v>
      </c>
      <c r="CT200" s="122" t="s">
        <v>8194</v>
      </c>
      <c r="CU200" s="122" t="s">
        <v>8194</v>
      </c>
    </row>
    <row r="201" spans="1:99" ht="15" customHeight="1" x14ac:dyDescent="0.45">
      <c r="A201" s="122">
        <v>200</v>
      </c>
      <c r="B201" s="122" t="s">
        <v>9878</v>
      </c>
      <c r="C201" s="122" t="s">
        <v>289</v>
      </c>
      <c r="F201" s="122" t="s">
        <v>2164</v>
      </c>
      <c r="H201" s="122">
        <v>4948</v>
      </c>
      <c r="I201" s="122" t="s">
        <v>290</v>
      </c>
      <c r="J201" s="122" t="str">
        <f t="shared" si="6"/>
        <v>Quercus liebmannii</v>
      </c>
      <c r="K201" s="122" t="s">
        <v>2080</v>
      </c>
      <c r="M201" s="122" t="s">
        <v>3226</v>
      </c>
      <c r="N201" s="122" t="s">
        <v>3367</v>
      </c>
      <c r="O201" s="121">
        <v>41041</v>
      </c>
      <c r="P201" s="122" t="s">
        <v>2099</v>
      </c>
      <c r="S201" s="122" t="s">
        <v>14692</v>
      </c>
      <c r="T201" s="122" t="s">
        <v>2100</v>
      </c>
      <c r="U201" s="122" t="s">
        <v>2101</v>
      </c>
      <c r="X201" s="122" t="s">
        <v>2102</v>
      </c>
      <c r="AH201" s="122">
        <v>1780</v>
      </c>
      <c r="AI201" s="122" t="s">
        <v>2119</v>
      </c>
      <c r="AJ201" s="122" t="s">
        <v>2080</v>
      </c>
      <c r="AK201" s="122" t="s">
        <v>2080</v>
      </c>
      <c r="AL201" s="122" t="s">
        <v>2077</v>
      </c>
      <c r="AO201" s="122" t="s">
        <v>1318</v>
      </c>
      <c r="AP201" s="122" t="s">
        <v>1318</v>
      </c>
      <c r="AQ201" s="122" t="s">
        <v>1318</v>
      </c>
      <c r="AR201" s="122" t="s">
        <v>7426</v>
      </c>
      <c r="AS201" s="122">
        <v>49</v>
      </c>
      <c r="AT201" s="122">
        <v>18.17986887</v>
      </c>
      <c r="AU201" s="122">
        <v>-97.04693288</v>
      </c>
      <c r="AX201" s="122">
        <v>2014810.2915572401</v>
      </c>
      <c r="AY201" s="122">
        <v>71728.770766059999</v>
      </c>
      <c r="AZ201" s="122">
        <v>5864</v>
      </c>
      <c r="BB201" s="122" t="s">
        <v>2141</v>
      </c>
      <c r="BF201" s="122" t="s">
        <v>1416</v>
      </c>
      <c r="BG201" s="122" t="s">
        <v>1416</v>
      </c>
      <c r="BH201" s="122" t="s">
        <v>1415</v>
      </c>
      <c r="BI201" s="122" t="s">
        <v>1417</v>
      </c>
      <c r="BK201" s="122">
        <v>175558</v>
      </c>
      <c r="BR201" s="122" t="s">
        <v>2164</v>
      </c>
      <c r="BS201" s="122" t="s">
        <v>5786</v>
      </c>
      <c r="BT201" s="122" t="s">
        <v>2164</v>
      </c>
      <c r="BU201" s="122" t="s">
        <v>2164</v>
      </c>
      <c r="BV201" s="122">
        <v>4948</v>
      </c>
      <c r="BX201" s="122" t="s">
        <v>282</v>
      </c>
      <c r="BZ201" s="122" t="s">
        <v>3479</v>
      </c>
      <c r="CB201" s="122">
        <v>18.17986887</v>
      </c>
      <c r="CC201" s="122">
        <v>-97.04693288</v>
      </c>
      <c r="CE201" s="122" t="s">
        <v>2100</v>
      </c>
      <c r="CF201" s="122" t="s">
        <v>2101</v>
      </c>
      <c r="CI201" s="122" t="s">
        <v>5136</v>
      </c>
      <c r="CJ201" s="122" t="s">
        <v>7274</v>
      </c>
      <c r="CL201" s="122" t="s">
        <v>290</v>
      </c>
      <c r="CO201" s="122" t="s">
        <v>7488</v>
      </c>
      <c r="CP201" s="122">
        <v>0</v>
      </c>
      <c r="CQ201" s="122" t="s">
        <v>2164</v>
      </c>
      <c r="CR201" s="122" t="s">
        <v>7858</v>
      </c>
      <c r="CS201" s="122" t="s">
        <v>7859</v>
      </c>
      <c r="CT201" s="122" t="s">
        <v>8194</v>
      </c>
      <c r="CU201" s="122" t="s">
        <v>8194</v>
      </c>
    </row>
    <row r="202" spans="1:99" ht="15" customHeight="1" x14ac:dyDescent="0.45">
      <c r="A202" s="122">
        <v>201</v>
      </c>
      <c r="B202" s="122" t="s">
        <v>9879</v>
      </c>
      <c r="C202" s="122" t="s">
        <v>291</v>
      </c>
      <c r="I202" s="122" t="s">
        <v>290</v>
      </c>
      <c r="J202" s="122" t="str">
        <f t="shared" si="6"/>
        <v>Quercus liebmannii</v>
      </c>
      <c r="M202" s="122" t="s">
        <v>3226</v>
      </c>
      <c r="N202" s="122" t="s">
        <v>3367</v>
      </c>
      <c r="O202" s="122">
        <v>41041</v>
      </c>
      <c r="P202" s="122" t="s">
        <v>2099</v>
      </c>
      <c r="S202" s="122" t="s">
        <v>14692</v>
      </c>
      <c r="T202" s="122" t="s">
        <v>2100</v>
      </c>
      <c r="U202" s="122" t="s">
        <v>2101</v>
      </c>
      <c r="X202" s="122" t="s">
        <v>2102</v>
      </c>
      <c r="AE202" s="122">
        <v>30</v>
      </c>
      <c r="AF202" s="122">
        <v>14</v>
      </c>
      <c r="AI202" s="122" t="s">
        <v>2119</v>
      </c>
      <c r="AJ202" s="122" t="s">
        <v>2080</v>
      </c>
      <c r="AK202" s="122" t="s">
        <v>2080</v>
      </c>
      <c r="AL202" s="122" t="s">
        <v>2077</v>
      </c>
      <c r="AO202" s="122" t="s">
        <v>1318</v>
      </c>
      <c r="AP202" s="122" t="s">
        <v>1318</v>
      </c>
      <c r="AQ202" s="122" t="s">
        <v>1318</v>
      </c>
      <c r="AS202" s="122">
        <v>50</v>
      </c>
      <c r="AT202" s="122">
        <v>18.183231020000001</v>
      </c>
      <c r="AU202" s="122">
        <v>-97.043371989999997</v>
      </c>
      <c r="AX202" s="122">
        <v>2015174.6996744501</v>
      </c>
      <c r="AY202" s="122">
        <v>72114.335303440006</v>
      </c>
      <c r="AZ202" s="122">
        <v>6449</v>
      </c>
      <c r="BB202" s="122" t="s">
        <v>2142</v>
      </c>
      <c r="BF202" s="122" t="s">
        <v>1416</v>
      </c>
      <c r="BG202" s="122" t="s">
        <v>1416</v>
      </c>
      <c r="BH202" s="122" t="s">
        <v>1415</v>
      </c>
      <c r="BI202" s="122" t="s">
        <v>1417</v>
      </c>
      <c r="BK202" s="122">
        <v>175706</v>
      </c>
      <c r="BX202" s="122" t="s">
        <v>282</v>
      </c>
      <c r="BZ202" s="122" t="s">
        <v>3479</v>
      </c>
      <c r="CB202" s="122">
        <v>18.183231020000001</v>
      </c>
      <c r="CC202" s="122">
        <v>-97.043371989999997</v>
      </c>
      <c r="CE202" s="122" t="s">
        <v>2100</v>
      </c>
      <c r="CF202" s="122" t="s">
        <v>2101</v>
      </c>
      <c r="CL202" s="122" t="s">
        <v>290</v>
      </c>
    </row>
    <row r="203" spans="1:99" ht="15" customHeight="1" x14ac:dyDescent="0.45">
      <c r="A203" s="122">
        <v>202</v>
      </c>
      <c r="B203" s="122" t="s">
        <v>9880</v>
      </c>
      <c r="C203" s="122" t="s">
        <v>292</v>
      </c>
      <c r="F203" s="122" t="s">
        <v>2165</v>
      </c>
      <c r="H203" s="122">
        <v>4994</v>
      </c>
      <c r="I203" s="122" t="s">
        <v>293</v>
      </c>
      <c r="J203" s="122" t="str">
        <f t="shared" si="6"/>
        <v>Quercus potosina</v>
      </c>
      <c r="K203" s="122" t="s">
        <v>2081</v>
      </c>
      <c r="M203" s="122" t="s">
        <v>3226</v>
      </c>
      <c r="N203" s="122" t="s">
        <v>3218</v>
      </c>
      <c r="O203" s="121">
        <v>41041</v>
      </c>
      <c r="P203" s="122" t="s">
        <v>2099</v>
      </c>
      <c r="S203" s="122" t="s">
        <v>14692</v>
      </c>
      <c r="T203" s="122" t="s">
        <v>2100</v>
      </c>
      <c r="U203" s="122" t="s">
        <v>2101</v>
      </c>
      <c r="X203" s="122" t="s">
        <v>2102</v>
      </c>
      <c r="AE203" s="122">
        <v>25</v>
      </c>
      <c r="AF203" s="122">
        <v>12</v>
      </c>
      <c r="AH203" s="122">
        <v>2095</v>
      </c>
      <c r="AI203" s="122" t="s">
        <v>2119</v>
      </c>
      <c r="AJ203" s="122" t="s">
        <v>2081</v>
      </c>
      <c r="AK203" s="122" t="s">
        <v>2081</v>
      </c>
      <c r="AL203" s="122" t="s">
        <v>2077</v>
      </c>
      <c r="AO203" s="122" t="s">
        <v>1318</v>
      </c>
      <c r="AP203" s="122" t="s">
        <v>1318</v>
      </c>
      <c r="AQ203" s="122" t="s">
        <v>1318</v>
      </c>
      <c r="AR203" s="122" t="s">
        <v>7426</v>
      </c>
      <c r="AS203" s="122">
        <v>51</v>
      </c>
      <c r="AT203" s="122">
        <v>18.171268869999999</v>
      </c>
      <c r="AU203" s="122">
        <v>-97.035847559999993</v>
      </c>
      <c r="AX203" s="122">
        <v>2013830.99175256</v>
      </c>
      <c r="AY203" s="122">
        <v>72882.480435610007</v>
      </c>
      <c r="AZ203" s="122">
        <v>6872</v>
      </c>
      <c r="BB203" s="122" t="s">
        <v>2143</v>
      </c>
      <c r="BF203" s="122" t="s">
        <v>1416</v>
      </c>
      <c r="BG203" s="122" t="s">
        <v>1416</v>
      </c>
      <c r="BH203" s="122" t="s">
        <v>1415</v>
      </c>
      <c r="BI203" s="122" t="s">
        <v>1417</v>
      </c>
      <c r="BK203" s="122">
        <v>175556</v>
      </c>
      <c r="BR203" s="122" t="s">
        <v>2165</v>
      </c>
      <c r="BS203" s="122" t="s">
        <v>5786</v>
      </c>
      <c r="BT203" s="122" t="s">
        <v>2165</v>
      </c>
      <c r="BU203" s="122" t="s">
        <v>2165</v>
      </c>
      <c r="BV203" s="122">
        <v>4994</v>
      </c>
      <c r="BX203" s="122" t="s">
        <v>282</v>
      </c>
      <c r="BZ203" s="122" t="s">
        <v>3479</v>
      </c>
      <c r="CB203" s="122">
        <v>18.171268869999999</v>
      </c>
      <c r="CC203" s="122">
        <v>-97.035847559999993</v>
      </c>
      <c r="CE203" s="122" t="s">
        <v>2100</v>
      </c>
      <c r="CF203" s="122" t="s">
        <v>2101</v>
      </c>
      <c r="CI203" s="122" t="s">
        <v>5203</v>
      </c>
      <c r="CJ203" s="122" t="s">
        <v>7255</v>
      </c>
      <c r="CK203" s="122" t="s">
        <v>4781</v>
      </c>
      <c r="CL203" s="122" t="s">
        <v>293</v>
      </c>
      <c r="CO203" s="122" t="s">
        <v>7488</v>
      </c>
      <c r="CP203" s="122">
        <v>0</v>
      </c>
      <c r="CQ203" s="122" t="s">
        <v>2165</v>
      </c>
      <c r="CR203" s="122" t="s">
        <v>7860</v>
      </c>
      <c r="CS203" s="122" t="s">
        <v>7861</v>
      </c>
      <c r="CT203" s="122" t="s">
        <v>8194</v>
      </c>
      <c r="CU203" s="122" t="s">
        <v>8194</v>
      </c>
    </row>
    <row r="204" spans="1:99" ht="15" customHeight="1" x14ac:dyDescent="0.45">
      <c r="A204" s="122">
        <v>203</v>
      </c>
      <c r="B204" s="122" t="s">
        <v>9881</v>
      </c>
      <c r="C204" s="122" t="s">
        <v>294</v>
      </c>
      <c r="F204" s="122" t="s">
        <v>2166</v>
      </c>
      <c r="H204" s="122">
        <v>4790</v>
      </c>
      <c r="I204" s="122" t="s">
        <v>295</v>
      </c>
      <c r="J204" s="122" t="str">
        <f t="shared" si="6"/>
        <v>Quercus acutifolia</v>
      </c>
      <c r="K204" s="122" t="s">
        <v>8353</v>
      </c>
      <c r="M204" s="122" t="s">
        <v>3226</v>
      </c>
      <c r="N204" s="122" t="s">
        <v>3219</v>
      </c>
      <c r="O204" s="121">
        <v>41041</v>
      </c>
      <c r="P204" s="122" t="s">
        <v>2099</v>
      </c>
      <c r="S204" s="122" t="s">
        <v>14692</v>
      </c>
      <c r="T204" s="122" t="s">
        <v>2100</v>
      </c>
      <c r="U204" s="122" t="s">
        <v>2101</v>
      </c>
      <c r="X204" s="122" t="s">
        <v>2102</v>
      </c>
      <c r="AE204" s="122">
        <v>25</v>
      </c>
      <c r="AF204" s="122">
        <v>13</v>
      </c>
      <c r="AH204" s="122">
        <v>2095</v>
      </c>
      <c r="AI204" s="122" t="s">
        <v>2119</v>
      </c>
      <c r="AJ204" s="122" t="s">
        <v>2082</v>
      </c>
      <c r="AK204" s="122" t="s">
        <v>14613</v>
      </c>
      <c r="AL204" s="122" t="s">
        <v>2077</v>
      </c>
      <c r="AO204" s="122" t="s">
        <v>1318</v>
      </c>
      <c r="AP204" s="122" t="s">
        <v>1318</v>
      </c>
      <c r="AQ204" s="122" t="s">
        <v>1318</v>
      </c>
      <c r="AR204" s="122" t="s">
        <v>7426</v>
      </c>
      <c r="AS204" s="122">
        <v>51</v>
      </c>
      <c r="AT204" s="122">
        <v>18.171268869999999</v>
      </c>
      <c r="AU204" s="122">
        <v>-97.035847559999993</v>
      </c>
      <c r="AX204" s="122">
        <v>2013830.99175256</v>
      </c>
      <c r="AY204" s="122">
        <v>72882.480435610007</v>
      </c>
      <c r="AZ204" s="122">
        <v>6872</v>
      </c>
      <c r="BB204" s="122" t="s">
        <v>2144</v>
      </c>
      <c r="BF204" s="122" t="s">
        <v>1416</v>
      </c>
      <c r="BG204" s="122" t="s">
        <v>1416</v>
      </c>
      <c r="BH204" s="122" t="s">
        <v>1415</v>
      </c>
      <c r="BI204" s="122" t="s">
        <v>1417</v>
      </c>
      <c r="BK204" s="122">
        <v>175555</v>
      </c>
      <c r="BR204" s="122" t="s">
        <v>2166</v>
      </c>
      <c r="BS204" s="122" t="s">
        <v>5786</v>
      </c>
      <c r="BT204" s="122" t="s">
        <v>2166</v>
      </c>
      <c r="BU204" s="122" t="s">
        <v>2166</v>
      </c>
      <c r="BV204" s="122">
        <v>4790</v>
      </c>
      <c r="BX204" s="122" t="s">
        <v>282</v>
      </c>
      <c r="BZ204" s="122" t="s">
        <v>3479</v>
      </c>
      <c r="CB204" s="122">
        <v>18.171268869999999</v>
      </c>
      <c r="CC204" s="122">
        <v>-97.035847559999993</v>
      </c>
      <c r="CE204" s="122" t="s">
        <v>2100</v>
      </c>
      <c r="CF204" s="122" t="s">
        <v>2101</v>
      </c>
      <c r="CI204" s="122" t="s">
        <v>5004</v>
      </c>
      <c r="CJ204" s="122" t="s">
        <v>6982</v>
      </c>
      <c r="CL204" s="122" t="s">
        <v>295</v>
      </c>
      <c r="CO204" s="122" t="s">
        <v>7488</v>
      </c>
      <c r="CP204" s="122">
        <v>0</v>
      </c>
      <c r="CQ204" s="122" t="s">
        <v>2166</v>
      </c>
      <c r="CR204" s="122" t="s">
        <v>7629</v>
      </c>
      <c r="CS204" s="122" t="s">
        <v>7862</v>
      </c>
      <c r="CT204" s="122" t="s">
        <v>8194</v>
      </c>
      <c r="CU204" s="122" t="s">
        <v>8194</v>
      </c>
    </row>
    <row r="205" spans="1:99" ht="15" customHeight="1" x14ac:dyDescent="0.45">
      <c r="A205" s="122">
        <v>204</v>
      </c>
      <c r="B205" s="122" t="s">
        <v>9882</v>
      </c>
      <c r="C205" s="122" t="s">
        <v>296</v>
      </c>
      <c r="I205" s="122" t="s">
        <v>297</v>
      </c>
      <c r="J205" s="122" t="str">
        <f t="shared" si="6"/>
        <v>Quercus conzattii</v>
      </c>
      <c r="M205" s="122" t="s">
        <v>3226</v>
      </c>
      <c r="N205" s="122" t="s">
        <v>3216</v>
      </c>
      <c r="O205" s="122">
        <v>41041</v>
      </c>
      <c r="P205" s="122" t="s">
        <v>2099</v>
      </c>
      <c r="S205" s="122" t="s">
        <v>14692</v>
      </c>
      <c r="T205" s="122" t="s">
        <v>2100</v>
      </c>
      <c r="U205" s="122" t="s">
        <v>2101</v>
      </c>
      <c r="X205" s="122" t="s">
        <v>2102</v>
      </c>
      <c r="AE205" s="122">
        <v>10</v>
      </c>
      <c r="AF205" s="122">
        <v>8</v>
      </c>
      <c r="AH205" s="122">
        <v>2095</v>
      </c>
      <c r="AI205" s="122" t="s">
        <v>2119</v>
      </c>
      <c r="AJ205" s="122" t="s">
        <v>2078</v>
      </c>
      <c r="AK205" s="122" t="s">
        <v>2078</v>
      </c>
      <c r="AL205" s="122" t="s">
        <v>2077</v>
      </c>
      <c r="AO205" s="122" t="s">
        <v>1318</v>
      </c>
      <c r="AP205" s="122" t="s">
        <v>1318</v>
      </c>
      <c r="AQ205" s="122" t="s">
        <v>1318</v>
      </c>
      <c r="AS205" s="122">
        <v>51</v>
      </c>
      <c r="AT205" s="122">
        <v>18.171268869999999</v>
      </c>
      <c r="AU205" s="122">
        <v>-97.035847559999993</v>
      </c>
      <c r="AX205" s="122">
        <v>2013830.99175256</v>
      </c>
      <c r="AY205" s="122">
        <v>72882.480435610007</v>
      </c>
      <c r="AZ205" s="122">
        <v>6872</v>
      </c>
      <c r="BB205" s="122" t="s">
        <v>2145</v>
      </c>
      <c r="BF205" s="122" t="s">
        <v>1416</v>
      </c>
      <c r="BG205" s="122" t="s">
        <v>1416</v>
      </c>
      <c r="BH205" s="122" t="s">
        <v>1415</v>
      </c>
      <c r="BI205" s="122" t="s">
        <v>1417</v>
      </c>
      <c r="BK205" s="122">
        <v>175532</v>
      </c>
      <c r="BX205" s="122" t="s">
        <v>282</v>
      </c>
      <c r="BZ205" s="122" t="s">
        <v>3479</v>
      </c>
      <c r="CB205" s="122">
        <v>18.171268869999999</v>
      </c>
      <c r="CC205" s="122">
        <v>-97.035847559999993</v>
      </c>
      <c r="CE205" s="122" t="s">
        <v>2100</v>
      </c>
      <c r="CF205" s="122" t="s">
        <v>2101</v>
      </c>
      <c r="CL205" s="122" t="s">
        <v>297</v>
      </c>
    </row>
    <row r="206" spans="1:99" ht="15" customHeight="1" x14ac:dyDescent="0.45">
      <c r="A206" s="122">
        <v>205</v>
      </c>
      <c r="B206" s="122" t="s">
        <v>9883</v>
      </c>
      <c r="C206" s="122" t="s">
        <v>298</v>
      </c>
      <c r="F206" s="122" t="s">
        <v>2167</v>
      </c>
      <c r="H206" s="122">
        <v>5234</v>
      </c>
      <c r="I206" s="122" t="s">
        <v>293</v>
      </c>
      <c r="J206" s="122" t="str">
        <f t="shared" si="6"/>
        <v>Quercus potosina</v>
      </c>
      <c r="K206" s="122" t="s">
        <v>2081</v>
      </c>
      <c r="M206" s="122" t="s">
        <v>3226</v>
      </c>
      <c r="N206" s="122" t="s">
        <v>3218</v>
      </c>
      <c r="O206" s="121">
        <v>41041</v>
      </c>
      <c r="P206" s="122" t="s">
        <v>2099</v>
      </c>
      <c r="S206" s="122" t="s">
        <v>14692</v>
      </c>
      <c r="T206" s="122" t="s">
        <v>2100</v>
      </c>
      <c r="U206" s="122" t="s">
        <v>2101</v>
      </c>
      <c r="X206" s="122" t="s">
        <v>2102</v>
      </c>
      <c r="AE206" s="122">
        <v>14</v>
      </c>
      <c r="AF206" s="122">
        <v>30</v>
      </c>
      <c r="AH206" s="122">
        <v>2095</v>
      </c>
      <c r="AI206" s="122" t="s">
        <v>2119</v>
      </c>
      <c r="AJ206" s="122" t="s">
        <v>2081</v>
      </c>
      <c r="AK206" s="122" t="s">
        <v>2081</v>
      </c>
      <c r="AL206" s="122" t="s">
        <v>2077</v>
      </c>
      <c r="AO206" s="122" t="s">
        <v>1318</v>
      </c>
      <c r="AP206" s="122" t="s">
        <v>1318</v>
      </c>
      <c r="AQ206" s="122" t="s">
        <v>1318</v>
      </c>
      <c r="AR206" s="122" t="s">
        <v>7426</v>
      </c>
      <c r="AS206" s="122">
        <v>51</v>
      </c>
      <c r="AT206" s="122">
        <v>18.171268869999999</v>
      </c>
      <c r="AU206" s="122">
        <v>-97.035847559999993</v>
      </c>
      <c r="AX206" s="122">
        <v>2013830.99175256</v>
      </c>
      <c r="AY206" s="122">
        <v>72882.480435610007</v>
      </c>
      <c r="AZ206" s="122">
        <v>6872</v>
      </c>
      <c r="BB206" s="122" t="s">
        <v>2146</v>
      </c>
      <c r="BF206" s="122" t="s">
        <v>1416</v>
      </c>
      <c r="BG206" s="122" t="s">
        <v>1416</v>
      </c>
      <c r="BH206" s="122" t="s">
        <v>1415</v>
      </c>
      <c r="BI206" s="122" t="s">
        <v>1417</v>
      </c>
      <c r="BK206" s="122">
        <v>175539</v>
      </c>
      <c r="BR206" s="122" t="s">
        <v>2167</v>
      </c>
      <c r="BS206" s="122" t="s">
        <v>5786</v>
      </c>
      <c r="BT206" s="122" t="s">
        <v>2167</v>
      </c>
      <c r="BU206" s="122" t="s">
        <v>2167</v>
      </c>
      <c r="BV206" s="122">
        <v>5234</v>
      </c>
      <c r="BX206" s="122" t="s">
        <v>282</v>
      </c>
      <c r="BZ206" s="122" t="s">
        <v>3479</v>
      </c>
      <c r="CB206" s="122">
        <v>18.171268869999999</v>
      </c>
      <c r="CC206" s="122">
        <v>-97.035847559999993</v>
      </c>
      <c r="CE206" s="122" t="s">
        <v>2100</v>
      </c>
      <c r="CF206" s="122" t="s">
        <v>2101</v>
      </c>
      <c r="CI206" s="122" t="s">
        <v>5204</v>
      </c>
      <c r="CJ206" s="122" t="s">
        <v>7257</v>
      </c>
      <c r="CK206" s="122" t="s">
        <v>4782</v>
      </c>
      <c r="CL206" s="122" t="s">
        <v>293</v>
      </c>
      <c r="CO206" s="122" t="s">
        <v>7488</v>
      </c>
      <c r="CP206" s="122">
        <v>0</v>
      </c>
      <c r="CQ206" s="122" t="s">
        <v>2167</v>
      </c>
      <c r="CR206" s="122" t="s">
        <v>7860</v>
      </c>
      <c r="CS206" s="122" t="s">
        <v>7915</v>
      </c>
      <c r="CT206" s="122" t="s">
        <v>8194</v>
      </c>
      <c r="CU206" s="122" t="s">
        <v>8194</v>
      </c>
    </row>
    <row r="207" spans="1:99" ht="15" customHeight="1" x14ac:dyDescent="0.45">
      <c r="A207" s="122">
        <v>206</v>
      </c>
      <c r="B207" s="122" t="s">
        <v>9884</v>
      </c>
      <c r="C207" s="122" t="s">
        <v>299</v>
      </c>
      <c r="I207" s="122" t="s">
        <v>300</v>
      </c>
      <c r="J207" s="122" t="str">
        <f t="shared" si="6"/>
        <v>Quercus magnoliifolia</v>
      </c>
      <c r="M207" s="122" t="s">
        <v>3226</v>
      </c>
      <c r="N207" s="122" t="s">
        <v>3164</v>
      </c>
      <c r="O207" s="122">
        <v>41042</v>
      </c>
      <c r="P207" s="122" t="s">
        <v>2099</v>
      </c>
      <c r="S207" s="122" t="s">
        <v>14692</v>
      </c>
      <c r="T207" s="122" t="s">
        <v>2100</v>
      </c>
      <c r="U207" s="122" t="s">
        <v>2101</v>
      </c>
      <c r="X207" s="122" t="s">
        <v>2103</v>
      </c>
      <c r="AE207" s="122">
        <v>20</v>
      </c>
      <c r="AF207" s="122">
        <v>9</v>
      </c>
      <c r="AH207" s="122">
        <v>1658</v>
      </c>
      <c r="AI207" s="122" t="s">
        <v>2119</v>
      </c>
      <c r="AJ207" s="122" t="s">
        <v>2083</v>
      </c>
      <c r="AK207" s="122" t="s">
        <v>2083</v>
      </c>
      <c r="AL207" s="122" t="s">
        <v>2077</v>
      </c>
      <c r="AO207" s="122" t="s">
        <v>1318</v>
      </c>
      <c r="AP207" s="122" t="s">
        <v>1318</v>
      </c>
      <c r="AQ207" s="122" t="s">
        <v>1318</v>
      </c>
      <c r="AS207" s="122">
        <v>52</v>
      </c>
      <c r="AT207" s="122">
        <v>17.835462669999998</v>
      </c>
      <c r="AU207" s="122">
        <v>-96.915667080000006</v>
      </c>
      <c r="AX207" s="122">
        <v>1976331.8967882299</v>
      </c>
      <c r="AY207" s="122">
        <v>84830.124170809999</v>
      </c>
      <c r="AZ207" s="122">
        <v>5439</v>
      </c>
      <c r="BB207" s="122">
        <v>315316317</v>
      </c>
      <c r="BF207" s="122" t="s">
        <v>1416</v>
      </c>
      <c r="BG207" s="122" t="s">
        <v>1416</v>
      </c>
      <c r="BH207" s="122" t="s">
        <v>1415</v>
      </c>
      <c r="BI207" s="122" t="s">
        <v>1417</v>
      </c>
      <c r="BK207" s="122">
        <v>175541</v>
      </c>
      <c r="BX207" s="122" t="s">
        <v>282</v>
      </c>
      <c r="BZ207" s="122" t="s">
        <v>3479</v>
      </c>
      <c r="CB207" s="122">
        <v>17.835462669999998</v>
      </c>
      <c r="CC207" s="122">
        <v>-96.915667080000006</v>
      </c>
      <c r="CE207" s="122" t="s">
        <v>2100</v>
      </c>
      <c r="CF207" s="122" t="s">
        <v>2101</v>
      </c>
      <c r="CL207" s="122" t="s">
        <v>300</v>
      </c>
    </row>
    <row r="208" spans="1:99" ht="15" customHeight="1" x14ac:dyDescent="0.45">
      <c r="A208" s="122">
        <v>207</v>
      </c>
      <c r="B208" s="122" t="s">
        <v>9885</v>
      </c>
      <c r="C208" s="122" t="s">
        <v>301</v>
      </c>
      <c r="F208" s="122" t="s">
        <v>2168</v>
      </c>
      <c r="H208" s="122">
        <v>5353</v>
      </c>
      <c r="I208" s="122" t="s">
        <v>302</v>
      </c>
      <c r="J208" s="122" t="str">
        <f t="shared" si="6"/>
        <v>Quercus glaucoides</v>
      </c>
      <c r="K208" s="122" t="s">
        <v>2084</v>
      </c>
      <c r="M208" s="122" t="s">
        <v>3226</v>
      </c>
      <c r="N208" s="122" t="s">
        <v>3220</v>
      </c>
      <c r="O208" s="121">
        <v>41042</v>
      </c>
      <c r="P208" s="122" t="s">
        <v>2099</v>
      </c>
      <c r="S208" s="122" t="s">
        <v>14692</v>
      </c>
      <c r="T208" s="122" t="s">
        <v>2100</v>
      </c>
      <c r="U208" s="122" t="s">
        <v>2101</v>
      </c>
      <c r="X208" s="122" t="s">
        <v>2103</v>
      </c>
      <c r="AE208" s="122">
        <v>30</v>
      </c>
      <c r="AF208" s="122">
        <v>9</v>
      </c>
      <c r="AH208" s="122">
        <v>1658</v>
      </c>
      <c r="AI208" s="122" t="s">
        <v>2119</v>
      </c>
      <c r="AJ208" s="122" t="s">
        <v>2084</v>
      </c>
      <c r="AK208" s="122" t="s">
        <v>2084</v>
      </c>
      <c r="AL208" s="122" t="s">
        <v>2077</v>
      </c>
      <c r="AO208" s="122" t="s">
        <v>1318</v>
      </c>
      <c r="AP208" s="122" t="s">
        <v>1318</v>
      </c>
      <c r="AQ208" s="122" t="s">
        <v>1318</v>
      </c>
      <c r="AR208" s="122" t="s">
        <v>7426</v>
      </c>
      <c r="AS208" s="122">
        <v>52</v>
      </c>
      <c r="AT208" s="122">
        <v>17.835462669999998</v>
      </c>
      <c r="AU208" s="122">
        <v>-96.915667080000006</v>
      </c>
      <c r="AX208" s="122">
        <v>1976331.8967882299</v>
      </c>
      <c r="AY208" s="122">
        <v>84830.124170809999</v>
      </c>
      <c r="AZ208" s="122">
        <v>5439</v>
      </c>
      <c r="BB208" s="122">
        <v>318319320321</v>
      </c>
      <c r="BF208" s="122" t="s">
        <v>1416</v>
      </c>
      <c r="BG208" s="122" t="s">
        <v>1416</v>
      </c>
      <c r="BH208" s="122" t="s">
        <v>1415</v>
      </c>
      <c r="BI208" s="122" t="s">
        <v>1417</v>
      </c>
      <c r="BK208" s="122">
        <v>175517</v>
      </c>
      <c r="BR208" s="122" t="s">
        <v>2168</v>
      </c>
      <c r="BS208" s="122" t="s">
        <v>5786</v>
      </c>
      <c r="BT208" s="122" t="s">
        <v>2168</v>
      </c>
      <c r="BU208" s="122" t="s">
        <v>2168</v>
      </c>
      <c r="BV208" s="122">
        <v>5353</v>
      </c>
      <c r="BX208" s="122" t="s">
        <v>282</v>
      </c>
      <c r="BZ208" s="122" t="s">
        <v>3479</v>
      </c>
      <c r="CB208" s="122">
        <v>17.835462669999998</v>
      </c>
      <c r="CC208" s="122">
        <v>-96.915667080000006</v>
      </c>
      <c r="CE208" s="122" t="s">
        <v>2100</v>
      </c>
      <c r="CF208" s="122" t="s">
        <v>2101</v>
      </c>
      <c r="CI208" s="122" t="s">
        <v>5098</v>
      </c>
      <c r="CJ208" s="122" t="s">
        <v>7262</v>
      </c>
      <c r="CK208" s="122" t="s">
        <v>4750</v>
      </c>
      <c r="CL208" s="122" t="s">
        <v>302</v>
      </c>
      <c r="CO208" s="122" t="s">
        <v>7488</v>
      </c>
      <c r="CP208" s="122">
        <v>0</v>
      </c>
      <c r="CQ208" s="122" t="s">
        <v>2168</v>
      </c>
      <c r="CR208" s="122" t="s">
        <v>7552</v>
      </c>
      <c r="CS208" s="122" t="s">
        <v>7903</v>
      </c>
      <c r="CT208" s="122" t="s">
        <v>8194</v>
      </c>
      <c r="CU208" s="122" t="s">
        <v>8194</v>
      </c>
    </row>
    <row r="209" spans="1:99" ht="15" customHeight="1" x14ac:dyDescent="0.45">
      <c r="A209" s="122">
        <v>208</v>
      </c>
      <c r="B209" s="122" t="s">
        <v>9886</v>
      </c>
      <c r="C209" s="122" t="s">
        <v>303</v>
      </c>
      <c r="I209" s="122" t="s">
        <v>300</v>
      </c>
      <c r="J209" s="122" t="str">
        <f t="shared" si="6"/>
        <v>Quercus magnoliifolia</v>
      </c>
      <c r="M209" s="122" t="s">
        <v>3226</v>
      </c>
      <c r="N209" s="122" t="s">
        <v>3164</v>
      </c>
      <c r="O209" s="122">
        <v>41042</v>
      </c>
      <c r="P209" s="122" t="s">
        <v>2099</v>
      </c>
      <c r="S209" s="122" t="s">
        <v>14692</v>
      </c>
      <c r="T209" s="122" t="s">
        <v>2100</v>
      </c>
      <c r="U209" s="122" t="s">
        <v>2101</v>
      </c>
      <c r="X209" s="122" t="s">
        <v>2103</v>
      </c>
      <c r="AE209" s="122" t="s">
        <v>2112</v>
      </c>
      <c r="AF209" s="122">
        <v>15</v>
      </c>
      <c r="AH209" s="122">
        <v>1658</v>
      </c>
      <c r="AI209" s="122" t="s">
        <v>2119</v>
      </c>
      <c r="AJ209" s="122" t="s">
        <v>2083</v>
      </c>
      <c r="AK209" s="122" t="s">
        <v>2083</v>
      </c>
      <c r="AL209" s="122" t="s">
        <v>2077</v>
      </c>
      <c r="AO209" s="122" t="s">
        <v>1318</v>
      </c>
      <c r="AP209" s="122" t="s">
        <v>1318</v>
      </c>
      <c r="AQ209" s="122" t="s">
        <v>1318</v>
      </c>
      <c r="AS209" s="122">
        <v>52</v>
      </c>
      <c r="AT209" s="122">
        <v>17.835462669999998</v>
      </c>
      <c r="AU209" s="122">
        <v>-96.915667080000006</v>
      </c>
      <c r="AX209" s="122">
        <v>1976331.8967882299</v>
      </c>
      <c r="AY209" s="122">
        <v>84830.124170809999</v>
      </c>
      <c r="AZ209" s="122">
        <v>5439</v>
      </c>
      <c r="BB209" s="122">
        <v>323324325</v>
      </c>
      <c r="BC209" s="122" t="s">
        <v>2147</v>
      </c>
      <c r="BF209" s="122" t="s">
        <v>1416</v>
      </c>
      <c r="BG209" s="122" t="s">
        <v>1416</v>
      </c>
      <c r="BH209" s="122" t="s">
        <v>1415</v>
      </c>
      <c r="BI209" s="122" t="s">
        <v>1417</v>
      </c>
      <c r="BK209" s="122">
        <v>175543</v>
      </c>
      <c r="BX209" s="122" t="s">
        <v>282</v>
      </c>
      <c r="BZ209" s="122" t="s">
        <v>3479</v>
      </c>
      <c r="CB209" s="122">
        <v>17.835462669999998</v>
      </c>
      <c r="CC209" s="122">
        <v>-96.915667080000006</v>
      </c>
      <c r="CE209" s="122" t="s">
        <v>2100</v>
      </c>
      <c r="CF209" s="122" t="s">
        <v>2101</v>
      </c>
      <c r="CL209" s="122" t="s">
        <v>300</v>
      </c>
    </row>
    <row r="210" spans="1:99" ht="15" customHeight="1" x14ac:dyDescent="0.45">
      <c r="A210" s="122">
        <v>209</v>
      </c>
      <c r="B210" s="122" t="s">
        <v>9887</v>
      </c>
      <c r="C210" s="122" t="s">
        <v>304</v>
      </c>
      <c r="I210" s="122" t="s">
        <v>297</v>
      </c>
      <c r="J210" s="122" t="str">
        <f t="shared" ref="J210:J234" si="7">LEFT(I210, FIND(" ", I210, 12) -1)</f>
        <v>Quercus conzattii</v>
      </c>
      <c r="M210" s="122" t="s">
        <v>3226</v>
      </c>
      <c r="N210" s="122" t="s">
        <v>3216</v>
      </c>
      <c r="O210" s="122">
        <v>41042</v>
      </c>
      <c r="P210" s="122" t="s">
        <v>2099</v>
      </c>
      <c r="S210" s="122" t="s">
        <v>14692</v>
      </c>
      <c r="T210" s="122" t="s">
        <v>2100</v>
      </c>
      <c r="U210" s="122" t="s">
        <v>2101</v>
      </c>
      <c r="X210" s="122" t="s">
        <v>2103</v>
      </c>
      <c r="AE210" s="122">
        <v>23</v>
      </c>
      <c r="AF210" s="122">
        <v>10</v>
      </c>
      <c r="AH210" s="122">
        <v>1918</v>
      </c>
      <c r="AI210" s="122" t="s">
        <v>2119</v>
      </c>
      <c r="AJ210" s="122" t="s">
        <v>2120</v>
      </c>
      <c r="AK210" s="122" t="s">
        <v>2078</v>
      </c>
      <c r="AL210" s="122" t="s">
        <v>2077</v>
      </c>
      <c r="AO210" s="122" t="s">
        <v>1318</v>
      </c>
      <c r="AP210" s="122" t="s">
        <v>1318</v>
      </c>
      <c r="AQ210" s="122" t="s">
        <v>1318</v>
      </c>
      <c r="AS210" s="122">
        <v>53</v>
      </c>
      <c r="AT210" s="122">
        <v>17.840751059999999</v>
      </c>
      <c r="AU210" s="122">
        <v>-96.904706059999995</v>
      </c>
      <c r="AX210" s="122">
        <v>1976893.72485206</v>
      </c>
      <c r="AY210" s="122">
        <v>86006.029560220006</v>
      </c>
      <c r="AZ210" s="122">
        <v>6292</v>
      </c>
      <c r="BB210" s="122">
        <v>377328329</v>
      </c>
      <c r="BF210" s="122" t="s">
        <v>1416</v>
      </c>
      <c r="BG210" s="122" t="s">
        <v>1416</v>
      </c>
      <c r="BH210" s="122" t="s">
        <v>1415</v>
      </c>
      <c r="BI210" s="122" t="s">
        <v>1417</v>
      </c>
      <c r="BK210" s="122">
        <v>175542</v>
      </c>
      <c r="BX210" s="122" t="s">
        <v>282</v>
      </c>
      <c r="BZ210" s="122" t="s">
        <v>3479</v>
      </c>
      <c r="CB210" s="122">
        <v>17.840751059999999</v>
      </c>
      <c r="CC210" s="122">
        <v>-96.904706059999995</v>
      </c>
      <c r="CE210" s="122" t="s">
        <v>2100</v>
      </c>
      <c r="CF210" s="122" t="s">
        <v>2101</v>
      </c>
      <c r="CL210" s="122" t="s">
        <v>297</v>
      </c>
    </row>
    <row r="211" spans="1:99" ht="15" customHeight="1" x14ac:dyDescent="0.45">
      <c r="A211" s="122">
        <v>210</v>
      </c>
      <c r="B211" s="122" t="s">
        <v>9888</v>
      </c>
      <c r="C211" s="122" t="s">
        <v>305</v>
      </c>
      <c r="F211" s="122" t="s">
        <v>2169</v>
      </c>
      <c r="H211" s="122">
        <v>6132</v>
      </c>
      <c r="I211" s="122" t="s">
        <v>306</v>
      </c>
      <c r="J211" s="122" t="str">
        <f t="shared" si="7"/>
        <v>Quercus scytophylla</v>
      </c>
      <c r="K211" s="122" t="s">
        <v>2085</v>
      </c>
      <c r="M211" s="122" t="s">
        <v>3226</v>
      </c>
      <c r="N211" s="122" t="s">
        <v>3168</v>
      </c>
      <c r="O211" s="121">
        <v>41042</v>
      </c>
      <c r="P211" s="122" t="s">
        <v>2099</v>
      </c>
      <c r="S211" s="122" t="s">
        <v>14692</v>
      </c>
      <c r="T211" s="122" t="s">
        <v>2100</v>
      </c>
      <c r="U211" s="122" t="s">
        <v>2101</v>
      </c>
      <c r="X211" s="122" t="s">
        <v>2103</v>
      </c>
      <c r="AE211" s="122">
        <v>22</v>
      </c>
      <c r="AF211" s="122">
        <v>9</v>
      </c>
      <c r="AH211" s="122">
        <v>2110</v>
      </c>
      <c r="AI211" s="122" t="s">
        <v>2119</v>
      </c>
      <c r="AK211" s="122" t="s">
        <v>2085</v>
      </c>
      <c r="AL211" s="122" t="s">
        <v>2077</v>
      </c>
      <c r="AO211" s="122" t="s">
        <v>1318</v>
      </c>
      <c r="AP211" s="122" t="s">
        <v>1318</v>
      </c>
      <c r="AQ211" s="122" t="s">
        <v>1318</v>
      </c>
      <c r="AR211" s="122" t="s">
        <v>7426</v>
      </c>
      <c r="AS211" s="122">
        <v>54</v>
      </c>
      <c r="AT211" s="122">
        <v>17.84560377</v>
      </c>
      <c r="AU211" s="122">
        <v>-96.897482870000005</v>
      </c>
      <c r="AX211" s="122">
        <v>1977415.5975772799</v>
      </c>
      <c r="AY211" s="122">
        <v>86784.060552990006</v>
      </c>
      <c r="AZ211" s="122">
        <v>6921</v>
      </c>
      <c r="BB211" s="122">
        <v>333332331330</v>
      </c>
      <c r="BF211" s="122" t="s">
        <v>1416</v>
      </c>
      <c r="BG211" s="122" t="s">
        <v>1416</v>
      </c>
      <c r="BH211" s="122" t="s">
        <v>1415</v>
      </c>
      <c r="BI211" s="122" t="s">
        <v>1417</v>
      </c>
      <c r="BK211" s="122">
        <v>175529</v>
      </c>
      <c r="BR211" s="122" t="s">
        <v>2169</v>
      </c>
      <c r="BS211" s="122" t="s">
        <v>5786</v>
      </c>
      <c r="BT211" s="122" t="s">
        <v>2169</v>
      </c>
      <c r="BU211" s="122" t="s">
        <v>2169</v>
      </c>
      <c r="BV211" s="122">
        <v>6132</v>
      </c>
      <c r="BX211" s="122" t="s">
        <v>282</v>
      </c>
      <c r="BZ211" s="122" t="s">
        <v>3479</v>
      </c>
      <c r="CB211" s="122">
        <v>17.84560377</v>
      </c>
      <c r="CC211" s="122">
        <v>-96.897482870000005</v>
      </c>
      <c r="CE211" s="122" t="s">
        <v>2100</v>
      </c>
      <c r="CF211" s="122" t="s">
        <v>2101</v>
      </c>
      <c r="CI211" s="122" t="s">
        <v>5227</v>
      </c>
      <c r="CJ211" s="122" t="s">
        <v>6953</v>
      </c>
      <c r="CK211" s="122" t="s">
        <v>5761</v>
      </c>
      <c r="CL211" s="122" t="s">
        <v>306</v>
      </c>
      <c r="CO211" s="122" t="s">
        <v>7488</v>
      </c>
      <c r="CP211" s="122">
        <v>0</v>
      </c>
      <c r="CQ211" s="122" t="s">
        <v>2169</v>
      </c>
      <c r="CR211" s="122" t="s">
        <v>7625</v>
      </c>
      <c r="CS211" s="122" t="s">
        <v>7626</v>
      </c>
      <c r="CT211" s="122" t="s">
        <v>8194</v>
      </c>
      <c r="CU211" s="122" t="s">
        <v>8194</v>
      </c>
    </row>
    <row r="212" spans="1:99" ht="15" customHeight="1" x14ac:dyDescent="0.45">
      <c r="A212" s="122">
        <v>211</v>
      </c>
      <c r="B212" s="122" t="s">
        <v>9889</v>
      </c>
      <c r="C212" s="122" t="s">
        <v>307</v>
      </c>
      <c r="I212" s="122" t="s">
        <v>3384</v>
      </c>
      <c r="J212" s="122" t="str">
        <f t="shared" si="7"/>
        <v>Quercus sp.</v>
      </c>
      <c r="M212" s="122" t="s">
        <v>3226</v>
      </c>
      <c r="N212" s="122" t="s">
        <v>3165</v>
      </c>
      <c r="O212" s="122">
        <v>41042</v>
      </c>
      <c r="P212" s="122" t="s">
        <v>2099</v>
      </c>
      <c r="S212" s="122" t="s">
        <v>14692</v>
      </c>
      <c r="T212" s="122" t="s">
        <v>2100</v>
      </c>
      <c r="U212" s="122" t="s">
        <v>2101</v>
      </c>
      <c r="X212" s="122" t="s">
        <v>2103</v>
      </c>
      <c r="AE212" s="122">
        <v>18</v>
      </c>
      <c r="AH212" s="122">
        <v>2110</v>
      </c>
      <c r="AI212" s="122" t="s">
        <v>2119</v>
      </c>
      <c r="AK212" s="122" t="s">
        <v>2086</v>
      </c>
      <c r="AL212" s="122" t="s">
        <v>2077</v>
      </c>
      <c r="AO212" s="122" t="s">
        <v>1318</v>
      </c>
      <c r="AP212" s="122" t="s">
        <v>1318</v>
      </c>
      <c r="AQ212" s="122" t="s">
        <v>1318</v>
      </c>
      <c r="AS212" s="122">
        <v>54</v>
      </c>
      <c r="AT212" s="122">
        <v>17.84560377</v>
      </c>
      <c r="AU212" s="122">
        <v>-96.897482870000005</v>
      </c>
      <c r="AX212" s="122">
        <v>1977415.5975772799</v>
      </c>
      <c r="AY212" s="122">
        <v>86784.060552990006</v>
      </c>
      <c r="AZ212" s="122">
        <v>6921</v>
      </c>
      <c r="BB212" s="122">
        <v>334335336</v>
      </c>
      <c r="BF212" s="122" t="s">
        <v>1416</v>
      </c>
      <c r="BG212" s="122" t="s">
        <v>1416</v>
      </c>
      <c r="BH212" s="122" t="s">
        <v>1415</v>
      </c>
      <c r="BI212" s="122" t="s">
        <v>1417</v>
      </c>
      <c r="BK212" s="122">
        <v>175922</v>
      </c>
      <c r="BX212" s="122" t="s">
        <v>282</v>
      </c>
      <c r="BZ212" s="122" t="s">
        <v>3479</v>
      </c>
      <c r="CB212" s="122">
        <v>17.84560377</v>
      </c>
      <c r="CC212" s="122">
        <v>-96.897482870000005</v>
      </c>
      <c r="CE212" s="122" t="s">
        <v>2100</v>
      </c>
      <c r="CF212" s="122" t="s">
        <v>2101</v>
      </c>
      <c r="CL212" s="122" t="s">
        <v>3384</v>
      </c>
    </row>
    <row r="213" spans="1:99" ht="15" customHeight="1" x14ac:dyDescent="0.45">
      <c r="A213" s="122">
        <v>212</v>
      </c>
      <c r="B213" s="122" t="s">
        <v>9890</v>
      </c>
      <c r="C213" s="122" t="s">
        <v>308</v>
      </c>
      <c r="I213" s="122" t="s">
        <v>309</v>
      </c>
      <c r="J213" s="122" t="str">
        <f t="shared" si="7"/>
        <v>Quercus peduncularis</v>
      </c>
      <c r="M213" s="122" t="s">
        <v>3226</v>
      </c>
      <c r="N213" s="122" t="s">
        <v>3221</v>
      </c>
      <c r="O213" s="122">
        <v>41042</v>
      </c>
      <c r="P213" s="122" t="s">
        <v>2099</v>
      </c>
      <c r="S213" s="122" t="s">
        <v>14692</v>
      </c>
      <c r="T213" s="122" t="s">
        <v>2100</v>
      </c>
      <c r="U213" s="122" t="s">
        <v>2101</v>
      </c>
      <c r="X213" s="122" t="s">
        <v>2103</v>
      </c>
      <c r="AE213" s="122">
        <v>30</v>
      </c>
      <c r="AF213" s="122">
        <v>12</v>
      </c>
      <c r="AH213" s="122">
        <v>2110</v>
      </c>
      <c r="AI213" s="122" t="s">
        <v>2119</v>
      </c>
      <c r="AK213" s="122" t="s">
        <v>2089</v>
      </c>
      <c r="AL213" s="122" t="s">
        <v>2077</v>
      </c>
      <c r="AO213" s="122" t="s">
        <v>1318</v>
      </c>
      <c r="AP213" s="122" t="s">
        <v>1318</v>
      </c>
      <c r="AQ213" s="122" t="s">
        <v>1318</v>
      </c>
      <c r="AS213" s="122">
        <v>54</v>
      </c>
      <c r="AT213" s="122">
        <v>17.84560377</v>
      </c>
      <c r="AU213" s="122">
        <v>-96.897482870000005</v>
      </c>
      <c r="AX213" s="122">
        <v>1977415.5975772799</v>
      </c>
      <c r="AY213" s="122">
        <v>86784.060552990006</v>
      </c>
      <c r="AZ213" s="122">
        <v>6921</v>
      </c>
      <c r="BB213" s="122">
        <v>337338339</v>
      </c>
      <c r="BF213" s="122" t="s">
        <v>1416</v>
      </c>
      <c r="BG213" s="122" t="s">
        <v>1416</v>
      </c>
      <c r="BH213" s="122" t="s">
        <v>1415</v>
      </c>
      <c r="BI213" s="122" t="s">
        <v>1417</v>
      </c>
      <c r="BK213" s="122">
        <v>175921</v>
      </c>
      <c r="BX213" s="122" t="s">
        <v>282</v>
      </c>
      <c r="BZ213" s="122" t="s">
        <v>3479</v>
      </c>
      <c r="CB213" s="122">
        <v>17.84560377</v>
      </c>
      <c r="CC213" s="122">
        <v>-96.897482870000005</v>
      </c>
      <c r="CE213" s="122" t="s">
        <v>2100</v>
      </c>
      <c r="CF213" s="122" t="s">
        <v>2101</v>
      </c>
      <c r="CL213" s="122" t="s">
        <v>309</v>
      </c>
    </row>
    <row r="214" spans="1:99" ht="15" customHeight="1" x14ac:dyDescent="0.45">
      <c r="A214" s="122">
        <v>213</v>
      </c>
      <c r="B214" s="122" t="s">
        <v>9891</v>
      </c>
      <c r="C214" s="122" t="s">
        <v>310</v>
      </c>
      <c r="F214" s="122" t="s">
        <v>2170</v>
      </c>
      <c r="H214" s="122">
        <v>5979</v>
      </c>
      <c r="I214" s="122" t="s">
        <v>281</v>
      </c>
      <c r="J214" s="122" t="str">
        <f t="shared" si="7"/>
        <v>Quercus castanea</v>
      </c>
      <c r="K214" s="122" t="s">
        <v>2076</v>
      </c>
      <c r="M214" s="122" t="s">
        <v>3226</v>
      </c>
      <c r="N214" s="122" t="s">
        <v>3166</v>
      </c>
      <c r="O214" s="121">
        <v>41042</v>
      </c>
      <c r="P214" s="122" t="s">
        <v>2099</v>
      </c>
      <c r="S214" s="122" t="s">
        <v>14692</v>
      </c>
      <c r="T214" s="122" t="s">
        <v>2100</v>
      </c>
      <c r="U214" s="122" t="s">
        <v>2101</v>
      </c>
      <c r="X214" s="122" t="s">
        <v>2103</v>
      </c>
      <c r="AE214" s="122">
        <v>25</v>
      </c>
      <c r="AF214" s="122">
        <v>14</v>
      </c>
      <c r="AI214" s="122" t="s">
        <v>2119</v>
      </c>
      <c r="AK214" s="122" t="s">
        <v>2076</v>
      </c>
      <c r="AL214" s="122" t="s">
        <v>2077</v>
      </c>
      <c r="AO214" s="122" t="s">
        <v>1318</v>
      </c>
      <c r="AP214" s="122" t="s">
        <v>1318</v>
      </c>
      <c r="AQ214" s="122" t="s">
        <v>1318</v>
      </c>
      <c r="AR214" s="122" t="s">
        <v>7426</v>
      </c>
      <c r="AS214" s="122">
        <v>55</v>
      </c>
      <c r="AT214" s="122">
        <v>17.843290870000001</v>
      </c>
      <c r="AU214" s="122">
        <v>-96.887434310000003</v>
      </c>
      <c r="AX214" s="122">
        <v>1977136.98646159</v>
      </c>
      <c r="AY214" s="122">
        <v>87845.422390730004</v>
      </c>
      <c r="AZ214" s="122">
        <v>7031</v>
      </c>
      <c r="BB214" s="122">
        <v>341342</v>
      </c>
      <c r="BF214" s="122" t="s">
        <v>1416</v>
      </c>
      <c r="BG214" s="122" t="s">
        <v>1416</v>
      </c>
      <c r="BH214" s="122" t="s">
        <v>1415</v>
      </c>
      <c r="BI214" s="122" t="s">
        <v>1417</v>
      </c>
      <c r="BK214" s="122">
        <v>175552</v>
      </c>
      <c r="BR214" s="122" t="s">
        <v>2170</v>
      </c>
      <c r="BS214" s="122" t="s">
        <v>5786</v>
      </c>
      <c r="BT214" s="122" t="s">
        <v>2170</v>
      </c>
      <c r="BU214" s="122" t="s">
        <v>2170</v>
      </c>
      <c r="BV214" s="122">
        <v>5979</v>
      </c>
      <c r="BX214" s="122" t="s">
        <v>282</v>
      </c>
      <c r="BZ214" s="122" t="s">
        <v>3479</v>
      </c>
      <c r="CB214" s="122">
        <v>17.843290870000001</v>
      </c>
      <c r="CC214" s="122">
        <v>-96.887434310000003</v>
      </c>
      <c r="CE214" s="122" t="s">
        <v>2100</v>
      </c>
      <c r="CF214" s="122" t="s">
        <v>2101</v>
      </c>
      <c r="CI214" s="122" t="s">
        <v>5035</v>
      </c>
      <c r="CJ214" s="122" t="s">
        <v>6966</v>
      </c>
      <c r="CK214" s="122" t="s">
        <v>4760</v>
      </c>
      <c r="CL214" s="122" t="s">
        <v>281</v>
      </c>
      <c r="CO214" s="122" t="s">
        <v>7488</v>
      </c>
      <c r="CP214" s="122">
        <v>0</v>
      </c>
      <c r="CQ214" s="122" t="s">
        <v>2170</v>
      </c>
      <c r="CR214" s="122" t="s">
        <v>7627</v>
      </c>
      <c r="CS214" s="122" t="s">
        <v>7628</v>
      </c>
      <c r="CT214" s="122" t="s">
        <v>8194</v>
      </c>
      <c r="CU214" s="122" t="s">
        <v>8194</v>
      </c>
    </row>
    <row r="215" spans="1:99" ht="15" customHeight="1" x14ac:dyDescent="0.45">
      <c r="A215" s="122">
        <v>214</v>
      </c>
      <c r="B215" s="122" t="s">
        <v>9892</v>
      </c>
      <c r="C215" s="122" t="s">
        <v>311</v>
      </c>
      <c r="I215" s="122" t="s">
        <v>287</v>
      </c>
      <c r="J215" s="122" t="str">
        <f t="shared" si="7"/>
        <v>Quercus segoviensis</v>
      </c>
      <c r="M215" s="122" t="s">
        <v>3226</v>
      </c>
      <c r="N215" s="122" t="s">
        <v>3217</v>
      </c>
      <c r="O215" s="122">
        <v>41042</v>
      </c>
      <c r="P215" s="122" t="s">
        <v>2099</v>
      </c>
      <c r="S215" s="122" t="s">
        <v>14692</v>
      </c>
      <c r="T215" s="122" t="s">
        <v>2100</v>
      </c>
      <c r="U215" s="122" t="s">
        <v>2101</v>
      </c>
      <c r="X215" s="122" t="s">
        <v>2103</v>
      </c>
      <c r="AE215" s="122">
        <v>25</v>
      </c>
      <c r="AF215" s="122">
        <v>8</v>
      </c>
      <c r="AI215" s="122" t="s">
        <v>2119</v>
      </c>
      <c r="AK215" s="122" t="s">
        <v>2131</v>
      </c>
      <c r="AL215" s="122" t="s">
        <v>2077</v>
      </c>
      <c r="AO215" s="122" t="s">
        <v>1318</v>
      </c>
      <c r="AP215" s="122" t="s">
        <v>1318</v>
      </c>
      <c r="AQ215" s="122" t="s">
        <v>1318</v>
      </c>
      <c r="AS215" s="122">
        <v>55</v>
      </c>
      <c r="AT215" s="122">
        <v>17.843290870000001</v>
      </c>
      <c r="AU215" s="122">
        <v>-96.887434310000003</v>
      </c>
      <c r="AX215" s="122">
        <v>1977136.98646159</v>
      </c>
      <c r="AY215" s="122">
        <v>87845.422390730004</v>
      </c>
      <c r="AZ215" s="122">
        <v>7031</v>
      </c>
      <c r="BB215" s="122">
        <v>350351352353</v>
      </c>
      <c r="BF215" s="122" t="s">
        <v>1416</v>
      </c>
      <c r="BG215" s="122" t="s">
        <v>1416</v>
      </c>
      <c r="BH215" s="122" t="s">
        <v>1415</v>
      </c>
      <c r="BI215" s="122" t="s">
        <v>1417</v>
      </c>
      <c r="BK215" s="122">
        <v>175919</v>
      </c>
      <c r="BX215" s="122" t="s">
        <v>282</v>
      </c>
      <c r="BZ215" s="122" t="s">
        <v>3479</v>
      </c>
      <c r="CB215" s="122">
        <v>17.843290870000001</v>
      </c>
      <c r="CC215" s="122">
        <v>-96.887434310000003</v>
      </c>
      <c r="CE215" s="122" t="s">
        <v>2100</v>
      </c>
      <c r="CF215" s="122" t="s">
        <v>2101</v>
      </c>
      <c r="CL215" s="122" t="s">
        <v>287</v>
      </c>
    </row>
    <row r="216" spans="1:99" ht="15" customHeight="1" x14ac:dyDescent="0.45">
      <c r="A216" s="122">
        <v>215</v>
      </c>
      <c r="B216" s="122" t="s">
        <v>9893</v>
      </c>
      <c r="C216" s="122" t="s">
        <v>312</v>
      </c>
      <c r="I216" s="122" t="s">
        <v>313</v>
      </c>
      <c r="J216" s="122" t="str">
        <f t="shared" si="7"/>
        <v>Quercus laurina</v>
      </c>
      <c r="M216" s="122" t="s">
        <v>3226</v>
      </c>
      <c r="N216" s="122" t="s">
        <v>3222</v>
      </c>
      <c r="O216" s="122">
        <v>41042</v>
      </c>
      <c r="P216" s="122" t="s">
        <v>2099</v>
      </c>
      <c r="S216" s="122" t="s">
        <v>14692</v>
      </c>
      <c r="T216" s="122" t="s">
        <v>2100</v>
      </c>
      <c r="U216" s="122" t="s">
        <v>2101</v>
      </c>
      <c r="X216" s="122" t="s">
        <v>2103</v>
      </c>
      <c r="AE216" s="122">
        <v>16</v>
      </c>
      <c r="AF216" s="122">
        <v>40</v>
      </c>
      <c r="AH216" s="122">
        <v>2582</v>
      </c>
      <c r="AI216" s="122" t="s">
        <v>2119</v>
      </c>
      <c r="AJ216" s="122" t="s">
        <v>2121</v>
      </c>
      <c r="AK216" s="122" t="s">
        <v>2088</v>
      </c>
      <c r="AL216" s="122" t="s">
        <v>2077</v>
      </c>
      <c r="AO216" s="122" t="s">
        <v>1318</v>
      </c>
      <c r="AP216" s="122" t="s">
        <v>1318</v>
      </c>
      <c r="AQ216" s="122" t="s">
        <v>1318</v>
      </c>
      <c r="AS216" s="122">
        <v>56</v>
      </c>
      <c r="AT216" s="122">
        <v>17.850310709999999</v>
      </c>
      <c r="AU216" s="122">
        <v>-96.824351859999993</v>
      </c>
      <c r="AX216" s="122">
        <v>1977776.74013476</v>
      </c>
      <c r="AY216" s="122">
        <v>94557.702569379995</v>
      </c>
      <c r="AZ216" s="122">
        <v>8471</v>
      </c>
      <c r="BB216" s="122">
        <v>354355</v>
      </c>
      <c r="BF216" s="122" t="s">
        <v>1416</v>
      </c>
      <c r="BG216" s="122" t="s">
        <v>1416</v>
      </c>
      <c r="BH216" s="122" t="s">
        <v>1415</v>
      </c>
      <c r="BI216" s="122" t="s">
        <v>1417</v>
      </c>
      <c r="BK216" s="122">
        <v>175540</v>
      </c>
      <c r="BX216" s="122" t="s">
        <v>282</v>
      </c>
      <c r="BZ216" s="122" t="s">
        <v>3479</v>
      </c>
      <c r="CB216" s="122">
        <v>17.850310709999999</v>
      </c>
      <c r="CC216" s="122">
        <v>-96.824351859999993</v>
      </c>
      <c r="CE216" s="122" t="s">
        <v>2100</v>
      </c>
      <c r="CF216" s="122" t="s">
        <v>2101</v>
      </c>
      <c r="CL216" s="122" t="s">
        <v>313</v>
      </c>
    </row>
    <row r="217" spans="1:99" ht="15" customHeight="1" x14ac:dyDescent="0.45">
      <c r="A217" s="122">
        <v>216</v>
      </c>
      <c r="B217" s="122" t="s">
        <v>9894</v>
      </c>
      <c r="C217" s="122" t="s">
        <v>314</v>
      </c>
      <c r="I217" s="122" t="s">
        <v>315</v>
      </c>
      <c r="J217" s="122" t="str">
        <f t="shared" si="7"/>
        <v>Quercus crassifolia</v>
      </c>
      <c r="M217" s="122" t="s">
        <v>3226</v>
      </c>
      <c r="N217" s="122" t="s">
        <v>3169</v>
      </c>
      <c r="O217" s="122">
        <v>41042</v>
      </c>
      <c r="P217" s="122" t="s">
        <v>2099</v>
      </c>
      <c r="S217" s="122" t="s">
        <v>14692</v>
      </c>
      <c r="T217" s="122" t="s">
        <v>2100</v>
      </c>
      <c r="U217" s="122" t="s">
        <v>2101</v>
      </c>
      <c r="X217" s="122" t="s">
        <v>2103</v>
      </c>
      <c r="AE217" s="122">
        <v>30</v>
      </c>
      <c r="AF217" s="122">
        <v>12</v>
      </c>
      <c r="AH217" s="122">
        <v>2582</v>
      </c>
      <c r="AI217" s="122" t="s">
        <v>2119</v>
      </c>
      <c r="AK217" s="122" t="s">
        <v>1841</v>
      </c>
      <c r="AL217" s="122" t="s">
        <v>2077</v>
      </c>
      <c r="AO217" s="122" t="s">
        <v>1318</v>
      </c>
      <c r="AP217" s="122" t="s">
        <v>1318</v>
      </c>
      <c r="AQ217" s="122" t="s">
        <v>1318</v>
      </c>
      <c r="AS217" s="122">
        <v>56</v>
      </c>
      <c r="AT217" s="122">
        <v>17.850310709999999</v>
      </c>
      <c r="AU217" s="122">
        <v>-96.824351859999993</v>
      </c>
      <c r="AX217" s="122">
        <v>1977776.74013476</v>
      </c>
      <c r="AY217" s="122">
        <v>94557.702569379995</v>
      </c>
      <c r="AZ217" s="122">
        <v>8471</v>
      </c>
      <c r="BB217" s="122">
        <v>356357358</v>
      </c>
      <c r="BF217" s="122" t="s">
        <v>1416</v>
      </c>
      <c r="BG217" s="122" t="s">
        <v>1416</v>
      </c>
      <c r="BH217" s="122" t="s">
        <v>1415</v>
      </c>
      <c r="BI217" s="122" t="s">
        <v>1417</v>
      </c>
      <c r="BK217" s="122">
        <v>175559</v>
      </c>
      <c r="BX217" s="122" t="s">
        <v>282</v>
      </c>
      <c r="BZ217" s="122" t="s">
        <v>3479</v>
      </c>
      <c r="CB217" s="122">
        <v>17.850310709999999</v>
      </c>
      <c r="CC217" s="122">
        <v>-96.824351859999993</v>
      </c>
      <c r="CE217" s="122" t="s">
        <v>2100</v>
      </c>
      <c r="CF217" s="122" t="s">
        <v>2101</v>
      </c>
      <c r="CL217" s="122" t="s">
        <v>315</v>
      </c>
    </row>
    <row r="218" spans="1:99" ht="15" customHeight="1" x14ac:dyDescent="0.45">
      <c r="A218" s="122">
        <v>217</v>
      </c>
      <c r="B218" s="122" t="s">
        <v>9895</v>
      </c>
      <c r="C218" s="122" t="s">
        <v>316</v>
      </c>
      <c r="I218" s="122" t="s">
        <v>313</v>
      </c>
      <c r="J218" s="122" t="str">
        <f t="shared" si="7"/>
        <v>Quercus laurina</v>
      </c>
      <c r="M218" s="122" t="s">
        <v>3226</v>
      </c>
      <c r="N218" s="122" t="s">
        <v>3222</v>
      </c>
      <c r="O218" s="122">
        <v>41042</v>
      </c>
      <c r="P218" s="122" t="s">
        <v>2099</v>
      </c>
      <c r="S218" s="122" t="s">
        <v>14692</v>
      </c>
      <c r="T218" s="122" t="s">
        <v>2100</v>
      </c>
      <c r="U218" s="122" t="s">
        <v>2101</v>
      </c>
      <c r="X218" s="122" t="s">
        <v>2103</v>
      </c>
      <c r="AE218" s="122">
        <v>30</v>
      </c>
      <c r="AF218" s="122">
        <v>13</v>
      </c>
      <c r="AH218" s="122">
        <v>2582</v>
      </c>
      <c r="AI218" s="122" t="s">
        <v>2119</v>
      </c>
      <c r="AK218" s="122" t="s">
        <v>2088</v>
      </c>
      <c r="AL218" s="122" t="s">
        <v>2077</v>
      </c>
      <c r="AO218" s="122" t="s">
        <v>1318</v>
      </c>
      <c r="AP218" s="122" t="s">
        <v>1318</v>
      </c>
      <c r="AQ218" s="122" t="s">
        <v>1318</v>
      </c>
      <c r="AS218" s="122">
        <v>56</v>
      </c>
      <c r="AT218" s="122">
        <v>17.850310709999999</v>
      </c>
      <c r="AU218" s="122">
        <v>-96.824351859999993</v>
      </c>
      <c r="AX218" s="122">
        <v>1977776.74013476</v>
      </c>
      <c r="AY218" s="122">
        <v>94557.702569379995</v>
      </c>
      <c r="AZ218" s="122">
        <v>8471</v>
      </c>
      <c r="BB218" s="122">
        <v>359360361</v>
      </c>
      <c r="BF218" s="122" t="s">
        <v>1416</v>
      </c>
      <c r="BG218" s="122" t="s">
        <v>1416</v>
      </c>
      <c r="BH218" s="122" t="s">
        <v>1415</v>
      </c>
      <c r="BI218" s="122" t="s">
        <v>1417</v>
      </c>
      <c r="BK218" s="122">
        <v>175516</v>
      </c>
      <c r="BX218" s="122" t="s">
        <v>282</v>
      </c>
      <c r="BZ218" s="122" t="s">
        <v>3479</v>
      </c>
      <c r="CB218" s="122">
        <v>17.850310709999999</v>
      </c>
      <c r="CC218" s="122">
        <v>-96.824351859999993</v>
      </c>
      <c r="CE218" s="122" t="s">
        <v>2100</v>
      </c>
      <c r="CF218" s="122" t="s">
        <v>2101</v>
      </c>
      <c r="CL218" s="122" t="s">
        <v>313</v>
      </c>
    </row>
    <row r="219" spans="1:99" ht="15" customHeight="1" x14ac:dyDescent="0.45">
      <c r="A219" s="122">
        <v>218</v>
      </c>
      <c r="B219" s="122" t="s">
        <v>9896</v>
      </c>
      <c r="C219" s="122" t="s">
        <v>317</v>
      </c>
      <c r="F219" s="122" t="s">
        <v>2171</v>
      </c>
      <c r="H219" s="122">
        <v>2690</v>
      </c>
      <c r="I219" s="122" t="s">
        <v>228</v>
      </c>
      <c r="J219" s="122" t="str">
        <f t="shared" si="7"/>
        <v>Quercus rugosa</v>
      </c>
      <c r="K219" s="122" t="s">
        <v>1047</v>
      </c>
      <c r="M219" s="122" t="s">
        <v>3226</v>
      </c>
      <c r="N219" s="122" t="s">
        <v>3161</v>
      </c>
      <c r="O219" s="121">
        <v>41042</v>
      </c>
      <c r="P219" s="122" t="s">
        <v>2099</v>
      </c>
      <c r="S219" s="122" t="s">
        <v>14692</v>
      </c>
      <c r="T219" s="122" t="s">
        <v>2100</v>
      </c>
      <c r="U219" s="122" t="s">
        <v>2101</v>
      </c>
      <c r="X219" s="122" t="s">
        <v>2103</v>
      </c>
      <c r="AH219" s="122">
        <v>2640</v>
      </c>
      <c r="AI219" s="122" t="s">
        <v>2119</v>
      </c>
      <c r="AJ219" s="122" t="s">
        <v>2122</v>
      </c>
      <c r="AK219" s="122" t="s">
        <v>1047</v>
      </c>
      <c r="AL219" s="122" t="s">
        <v>2077</v>
      </c>
      <c r="AO219" s="122" t="s">
        <v>1318</v>
      </c>
      <c r="AP219" s="122" t="s">
        <v>1318</v>
      </c>
      <c r="AQ219" s="122" t="s">
        <v>1318</v>
      </c>
      <c r="AR219" s="122" t="s">
        <v>7426</v>
      </c>
      <c r="AS219" s="122">
        <v>59</v>
      </c>
      <c r="AT219" s="122">
        <v>17.85043275</v>
      </c>
      <c r="AU219" s="122">
        <v>-96.819651870000001</v>
      </c>
      <c r="AX219" s="122">
        <v>1977780.05022866</v>
      </c>
      <c r="AY219" s="122">
        <v>95056.857697939995</v>
      </c>
      <c r="AZ219" s="122">
        <v>8660</v>
      </c>
      <c r="BB219" s="122">
        <v>365</v>
      </c>
      <c r="BF219" s="122" t="s">
        <v>1416</v>
      </c>
      <c r="BG219" s="122" t="s">
        <v>1416</v>
      </c>
      <c r="BH219" s="122" t="s">
        <v>1415</v>
      </c>
      <c r="BI219" s="122" t="s">
        <v>1417</v>
      </c>
      <c r="BK219" s="122">
        <v>175531</v>
      </c>
      <c r="BR219" s="122" t="s">
        <v>2171</v>
      </c>
      <c r="BS219" s="122" t="s">
        <v>5787</v>
      </c>
      <c r="BT219" s="122" t="s">
        <v>2171</v>
      </c>
      <c r="BU219" s="122" t="s">
        <v>2171</v>
      </c>
      <c r="BV219" s="122">
        <v>2690</v>
      </c>
      <c r="BX219" s="122" t="s">
        <v>282</v>
      </c>
      <c r="BZ219" s="122" t="s">
        <v>3479</v>
      </c>
      <c r="CB219" s="122">
        <v>17.85043275</v>
      </c>
      <c r="CC219" s="122">
        <v>-96.819651870000001</v>
      </c>
      <c r="CE219" s="122" t="s">
        <v>2100</v>
      </c>
      <c r="CF219" s="122" t="s">
        <v>2101</v>
      </c>
      <c r="CI219" s="122" t="s">
        <v>5218</v>
      </c>
      <c r="CJ219" s="122" t="s">
        <v>6877</v>
      </c>
      <c r="CK219" s="122" t="s">
        <v>5760</v>
      </c>
      <c r="CL219" s="122" t="s">
        <v>228</v>
      </c>
      <c r="CO219" s="122" t="s">
        <v>7488</v>
      </c>
      <c r="CP219" s="122">
        <v>0</v>
      </c>
      <c r="CQ219" s="122" t="s">
        <v>2171</v>
      </c>
      <c r="CR219" s="122" t="s">
        <v>7916</v>
      </c>
      <c r="CS219" s="122" t="s">
        <v>7917</v>
      </c>
      <c r="CT219" s="122" t="s">
        <v>8194</v>
      </c>
      <c r="CU219" s="122" t="s">
        <v>8194</v>
      </c>
    </row>
    <row r="220" spans="1:99" ht="15" customHeight="1" x14ac:dyDescent="0.45">
      <c r="A220" s="122">
        <v>219</v>
      </c>
      <c r="B220" s="122" t="s">
        <v>9897</v>
      </c>
      <c r="C220" s="122" t="s">
        <v>318</v>
      </c>
      <c r="I220" s="122" t="s">
        <v>281</v>
      </c>
      <c r="J220" s="122" t="str">
        <f t="shared" si="7"/>
        <v>Quercus castanea</v>
      </c>
      <c r="M220" s="122" t="s">
        <v>3226</v>
      </c>
      <c r="N220" s="122" t="s">
        <v>3166</v>
      </c>
      <c r="O220" s="122">
        <v>41042</v>
      </c>
      <c r="P220" s="122" t="s">
        <v>2099</v>
      </c>
      <c r="S220" s="122" t="s">
        <v>14692</v>
      </c>
      <c r="T220" s="122" t="s">
        <v>2100</v>
      </c>
      <c r="U220" s="122" t="s">
        <v>2101</v>
      </c>
      <c r="X220" s="122" t="s">
        <v>2103</v>
      </c>
      <c r="AI220" s="122" t="s">
        <v>2119</v>
      </c>
      <c r="AK220" s="122" t="s">
        <v>2076</v>
      </c>
      <c r="AL220" s="122" t="s">
        <v>2077</v>
      </c>
      <c r="AO220" s="122" t="s">
        <v>1318</v>
      </c>
      <c r="AP220" s="122" t="s">
        <v>1318</v>
      </c>
      <c r="AQ220" s="122" t="s">
        <v>1318</v>
      </c>
      <c r="AS220" s="122">
        <v>60</v>
      </c>
      <c r="AT220" s="122">
        <v>17.839789830000001</v>
      </c>
      <c r="AU220" s="122">
        <v>-96.859832280000006</v>
      </c>
      <c r="AX220" s="122">
        <v>1976688.13828569</v>
      </c>
      <c r="AY220" s="122">
        <v>90767.466340979998</v>
      </c>
      <c r="AZ220" s="122">
        <v>8796</v>
      </c>
      <c r="BB220" s="122">
        <v>369370</v>
      </c>
      <c r="BF220" s="122" t="s">
        <v>1416</v>
      </c>
      <c r="BG220" s="122" t="s">
        <v>1416</v>
      </c>
      <c r="BH220" s="122" t="s">
        <v>1415</v>
      </c>
      <c r="BI220" s="122" t="s">
        <v>1417</v>
      </c>
      <c r="BK220" s="122">
        <v>175521</v>
      </c>
      <c r="BX220" s="122" t="s">
        <v>282</v>
      </c>
      <c r="BZ220" s="122" t="s">
        <v>3479</v>
      </c>
      <c r="CB220" s="122">
        <v>17.839789830000001</v>
      </c>
      <c r="CC220" s="122">
        <v>-96.859832280000006</v>
      </c>
      <c r="CE220" s="122" t="s">
        <v>2100</v>
      </c>
      <c r="CF220" s="122" t="s">
        <v>2101</v>
      </c>
      <c r="CL220" s="122" t="s">
        <v>281</v>
      </c>
    </row>
    <row r="221" spans="1:99" ht="15" customHeight="1" x14ac:dyDescent="0.45">
      <c r="A221" s="122">
        <v>220</v>
      </c>
      <c r="B221" s="122" t="s">
        <v>9898</v>
      </c>
      <c r="C221" s="122" t="s">
        <v>319</v>
      </c>
      <c r="I221" s="122" t="s">
        <v>320</v>
      </c>
      <c r="J221" s="122" t="str">
        <f>LEFT(I221, FIND(" ", I221, 25) -1)</f>
        <v>Quercus aff. scytophylla</v>
      </c>
      <c r="L221" s="122" t="s">
        <v>3097</v>
      </c>
      <c r="M221" s="122" t="s">
        <v>3226</v>
      </c>
      <c r="N221" s="122" t="s">
        <v>3223</v>
      </c>
      <c r="O221" s="122">
        <v>41042</v>
      </c>
      <c r="P221" s="122" t="s">
        <v>2099</v>
      </c>
      <c r="S221" s="122" t="s">
        <v>14692</v>
      </c>
      <c r="T221" s="122" t="s">
        <v>2100</v>
      </c>
      <c r="U221" s="122" t="s">
        <v>2101</v>
      </c>
      <c r="X221" s="122" t="s">
        <v>2103</v>
      </c>
      <c r="AI221" s="122" t="s">
        <v>2119</v>
      </c>
      <c r="AK221" s="122" t="s">
        <v>2132</v>
      </c>
      <c r="AL221" s="122" t="s">
        <v>2077</v>
      </c>
      <c r="AO221" s="122" t="s">
        <v>1318</v>
      </c>
      <c r="AP221" s="122" t="s">
        <v>1318</v>
      </c>
      <c r="AQ221" s="122" t="s">
        <v>1318</v>
      </c>
      <c r="AS221" s="122">
        <v>60</v>
      </c>
      <c r="AT221" s="122">
        <v>17.839789830000001</v>
      </c>
      <c r="AU221" s="122">
        <v>-96.859832280000006</v>
      </c>
      <c r="AX221" s="122">
        <v>1976688.13828569</v>
      </c>
      <c r="AY221" s="122">
        <v>90767.466340979998</v>
      </c>
      <c r="AZ221" s="122">
        <v>8796</v>
      </c>
      <c r="BB221" s="122">
        <v>371372</v>
      </c>
      <c r="BF221" s="122" t="s">
        <v>1416</v>
      </c>
      <c r="BG221" s="122" t="s">
        <v>1416</v>
      </c>
      <c r="BH221" s="122" t="s">
        <v>1415</v>
      </c>
      <c r="BI221" s="122" t="s">
        <v>1417</v>
      </c>
      <c r="BK221" s="122">
        <v>175920</v>
      </c>
      <c r="BX221" s="122" t="s">
        <v>282</v>
      </c>
      <c r="BZ221" s="122" t="s">
        <v>3479</v>
      </c>
      <c r="CB221" s="122">
        <v>17.839789830000001</v>
      </c>
      <c r="CC221" s="122">
        <v>-96.859832280000006</v>
      </c>
      <c r="CE221" s="122" t="s">
        <v>2100</v>
      </c>
      <c r="CF221" s="122" t="s">
        <v>2101</v>
      </c>
      <c r="CL221" s="122" t="s">
        <v>306</v>
      </c>
    </row>
    <row r="222" spans="1:99" ht="15" customHeight="1" x14ac:dyDescent="0.45">
      <c r="A222" s="122">
        <v>221</v>
      </c>
      <c r="B222" s="122" t="s">
        <v>9899</v>
      </c>
      <c r="C222" s="122" t="s">
        <v>321</v>
      </c>
      <c r="I222" s="122" t="s">
        <v>295</v>
      </c>
      <c r="J222" s="122" t="str">
        <f t="shared" si="7"/>
        <v>Quercus acutifolia</v>
      </c>
      <c r="M222" s="122" t="s">
        <v>3226</v>
      </c>
      <c r="N222" s="122" t="s">
        <v>3219</v>
      </c>
      <c r="O222" s="122">
        <v>41042</v>
      </c>
      <c r="P222" s="122" t="s">
        <v>2099</v>
      </c>
      <c r="S222" s="122" t="s">
        <v>14692</v>
      </c>
      <c r="T222" s="122" t="s">
        <v>2100</v>
      </c>
      <c r="U222" s="122" t="s">
        <v>2101</v>
      </c>
      <c r="X222" s="122" t="s">
        <v>2104</v>
      </c>
      <c r="AE222" s="122">
        <v>40</v>
      </c>
      <c r="AF222" s="122">
        <v>15</v>
      </c>
      <c r="AH222" s="122">
        <v>1998</v>
      </c>
      <c r="AI222" s="122" t="s">
        <v>2119</v>
      </c>
      <c r="AJ222" s="122" t="s">
        <v>2123</v>
      </c>
      <c r="AK222" s="122" t="s">
        <v>2082</v>
      </c>
      <c r="AL222" s="122" t="s">
        <v>2077</v>
      </c>
      <c r="AO222" s="122" t="s">
        <v>1318</v>
      </c>
      <c r="AP222" s="122" t="s">
        <v>1318</v>
      </c>
      <c r="AQ222" s="122" t="s">
        <v>1318</v>
      </c>
      <c r="AS222" s="122">
        <v>62</v>
      </c>
      <c r="AT222" s="122">
        <v>17.536872540000001</v>
      </c>
      <c r="AU222" s="122">
        <v>-96.953844720000006</v>
      </c>
      <c r="AX222" s="122">
        <v>1943318.8392151999</v>
      </c>
      <c r="AY222" s="122">
        <v>80081.974254319997</v>
      </c>
      <c r="AZ222" s="122">
        <v>6554</v>
      </c>
      <c r="BB222" s="122">
        <v>377378379</v>
      </c>
      <c r="BF222" s="122" t="s">
        <v>1416</v>
      </c>
      <c r="BG222" s="122" t="s">
        <v>1416</v>
      </c>
      <c r="BH222" s="122" t="s">
        <v>1415</v>
      </c>
      <c r="BI222" s="122" t="s">
        <v>1417</v>
      </c>
      <c r="BK222" s="122">
        <v>175514</v>
      </c>
      <c r="BX222" s="122" t="s">
        <v>282</v>
      </c>
      <c r="BZ222" s="122" t="s">
        <v>3479</v>
      </c>
      <c r="CB222" s="122">
        <v>17.536872540000001</v>
      </c>
      <c r="CC222" s="122">
        <v>-96.953844720000006</v>
      </c>
      <c r="CE222" s="122" t="s">
        <v>2100</v>
      </c>
      <c r="CF222" s="122" t="s">
        <v>2101</v>
      </c>
      <c r="CL222" s="122" t="s">
        <v>295</v>
      </c>
    </row>
    <row r="223" spans="1:99" ht="15" customHeight="1" x14ac:dyDescent="0.45">
      <c r="A223" s="122">
        <v>222</v>
      </c>
      <c r="B223" s="122" t="s">
        <v>9900</v>
      </c>
      <c r="C223" s="122" t="s">
        <v>322</v>
      </c>
      <c r="F223" s="122" t="s">
        <v>2172</v>
      </c>
      <c r="H223" s="122">
        <v>6309</v>
      </c>
      <c r="I223" s="122" t="s">
        <v>295</v>
      </c>
      <c r="J223" s="122" t="str">
        <f t="shared" si="7"/>
        <v>Quercus acutifolia</v>
      </c>
      <c r="K223" s="122" t="s">
        <v>8353</v>
      </c>
      <c r="M223" s="122" t="s">
        <v>3226</v>
      </c>
      <c r="N223" s="122" t="s">
        <v>3219</v>
      </c>
      <c r="O223" s="121">
        <v>41042</v>
      </c>
      <c r="P223" s="122" t="s">
        <v>2099</v>
      </c>
      <c r="S223" s="122" t="s">
        <v>14692</v>
      </c>
      <c r="T223" s="122" t="s">
        <v>2100</v>
      </c>
      <c r="U223" s="122" t="s">
        <v>2101</v>
      </c>
      <c r="X223" s="122" t="s">
        <v>2104</v>
      </c>
      <c r="AH223" s="122">
        <v>1998</v>
      </c>
      <c r="AI223" s="122" t="s">
        <v>2119</v>
      </c>
      <c r="AK223" s="122" t="s">
        <v>14613</v>
      </c>
      <c r="AL223" s="122" t="s">
        <v>2077</v>
      </c>
      <c r="AO223" s="122" t="s">
        <v>1318</v>
      </c>
      <c r="AP223" s="122" t="s">
        <v>1318</v>
      </c>
      <c r="AQ223" s="122" t="s">
        <v>1318</v>
      </c>
      <c r="AR223" s="122" t="s">
        <v>7426</v>
      </c>
      <c r="AS223" s="122">
        <v>62</v>
      </c>
      <c r="AT223" s="122">
        <v>17.536872540000001</v>
      </c>
      <c r="AU223" s="122">
        <v>-96.953844720000006</v>
      </c>
      <c r="AX223" s="122">
        <v>1943318.8392151999</v>
      </c>
      <c r="AY223" s="122">
        <v>80081.974254319997</v>
      </c>
      <c r="AZ223" s="122">
        <v>6554</v>
      </c>
      <c r="BB223" s="122">
        <v>380381382</v>
      </c>
      <c r="BF223" s="122" t="s">
        <v>1416</v>
      </c>
      <c r="BG223" s="122" t="s">
        <v>1416</v>
      </c>
      <c r="BH223" s="122" t="s">
        <v>1415</v>
      </c>
      <c r="BI223" s="122" t="s">
        <v>1417</v>
      </c>
      <c r="BK223" s="122">
        <v>175528</v>
      </c>
      <c r="BR223" s="122" t="s">
        <v>2172</v>
      </c>
      <c r="BS223" s="122" t="s">
        <v>5786</v>
      </c>
      <c r="BT223" s="122" t="s">
        <v>2172</v>
      </c>
      <c r="BU223" s="122" t="s">
        <v>2172</v>
      </c>
      <c r="BV223" s="122">
        <v>6309</v>
      </c>
      <c r="BX223" s="122" t="s">
        <v>282</v>
      </c>
      <c r="BZ223" s="122" t="s">
        <v>3479</v>
      </c>
      <c r="CB223" s="122">
        <v>17.536872540000001</v>
      </c>
      <c r="CC223" s="122">
        <v>-96.953844720000006</v>
      </c>
      <c r="CE223" s="122" t="s">
        <v>2100</v>
      </c>
      <c r="CF223" s="122" t="s">
        <v>2101</v>
      </c>
      <c r="CI223" s="122" t="s">
        <v>5005</v>
      </c>
      <c r="CJ223" s="122" t="s">
        <v>6983</v>
      </c>
      <c r="CK223" s="122" t="s">
        <v>5762</v>
      </c>
      <c r="CL223" s="122" t="s">
        <v>295</v>
      </c>
      <c r="CO223" s="122" t="s">
        <v>7488</v>
      </c>
      <c r="CP223" s="122">
        <v>0</v>
      </c>
      <c r="CQ223" s="122" t="s">
        <v>2172</v>
      </c>
      <c r="CR223" s="122" t="s">
        <v>7629</v>
      </c>
      <c r="CS223" s="122" t="s">
        <v>7630</v>
      </c>
      <c r="CT223" s="122" t="s">
        <v>8194</v>
      </c>
      <c r="CU223" s="122" t="s">
        <v>8194</v>
      </c>
    </row>
    <row r="224" spans="1:99" ht="15" customHeight="1" x14ac:dyDescent="0.45">
      <c r="A224" s="122">
        <v>223</v>
      </c>
      <c r="B224" s="122" t="s">
        <v>9901</v>
      </c>
      <c r="C224" s="122" t="s">
        <v>323</v>
      </c>
      <c r="I224" s="122" t="s">
        <v>281</v>
      </c>
      <c r="J224" s="122" t="str">
        <f t="shared" si="7"/>
        <v>Quercus castanea</v>
      </c>
      <c r="M224" s="122" t="s">
        <v>3226</v>
      </c>
      <c r="N224" s="122" t="s">
        <v>3166</v>
      </c>
      <c r="O224" s="122">
        <v>41042</v>
      </c>
      <c r="P224" s="122" t="s">
        <v>2099</v>
      </c>
      <c r="S224" s="122" t="s">
        <v>14692</v>
      </c>
      <c r="T224" s="122" t="s">
        <v>2100</v>
      </c>
      <c r="U224" s="122" t="s">
        <v>2101</v>
      </c>
      <c r="X224" s="122" t="s">
        <v>2104</v>
      </c>
      <c r="AI224" s="122" t="s">
        <v>2119</v>
      </c>
      <c r="AK224" s="122" t="s">
        <v>2076</v>
      </c>
      <c r="AL224" s="122" t="s">
        <v>2077</v>
      </c>
      <c r="AO224" s="122" t="s">
        <v>1318</v>
      </c>
      <c r="AP224" s="122" t="s">
        <v>1318</v>
      </c>
      <c r="AQ224" s="122" t="s">
        <v>1318</v>
      </c>
      <c r="AS224" s="122">
        <v>63</v>
      </c>
      <c r="AT224" s="122">
        <v>17.453444780000002</v>
      </c>
      <c r="AU224" s="122">
        <v>-96.931797380000006</v>
      </c>
      <c r="AX224" s="122">
        <v>1934022.5485553499</v>
      </c>
      <c r="AY224" s="122">
        <v>82235.470835</v>
      </c>
      <c r="AZ224" s="122">
        <v>7566</v>
      </c>
      <c r="BB224" s="122">
        <v>383384</v>
      </c>
      <c r="BF224" s="122" t="s">
        <v>1416</v>
      </c>
      <c r="BG224" s="122" t="s">
        <v>1416</v>
      </c>
      <c r="BH224" s="122" t="s">
        <v>1415</v>
      </c>
      <c r="BI224" s="122" t="s">
        <v>1417</v>
      </c>
      <c r="BK224" s="122">
        <v>175515</v>
      </c>
      <c r="BX224" s="122" t="s">
        <v>282</v>
      </c>
      <c r="BZ224" s="122" t="s">
        <v>3479</v>
      </c>
      <c r="CB224" s="122">
        <v>17.453444780000002</v>
      </c>
      <c r="CC224" s="122">
        <v>-96.931797380000006</v>
      </c>
      <c r="CE224" s="122" t="s">
        <v>2100</v>
      </c>
      <c r="CF224" s="122" t="s">
        <v>2101</v>
      </c>
      <c r="CL224" s="122" t="s">
        <v>281</v>
      </c>
    </row>
    <row r="225" spans="1:99" ht="15" customHeight="1" x14ac:dyDescent="0.45">
      <c r="A225" s="122">
        <v>224</v>
      </c>
      <c r="B225" s="122" t="s">
        <v>9902</v>
      </c>
      <c r="C225" s="122" t="s">
        <v>324</v>
      </c>
      <c r="I225" s="122" t="s">
        <v>228</v>
      </c>
      <c r="J225" s="122" t="str">
        <f t="shared" si="7"/>
        <v>Quercus rugosa</v>
      </c>
      <c r="M225" s="122" t="s">
        <v>3226</v>
      </c>
      <c r="N225" s="122" t="s">
        <v>3161</v>
      </c>
      <c r="O225" s="122">
        <v>41042</v>
      </c>
      <c r="P225" s="122" t="s">
        <v>2099</v>
      </c>
      <c r="S225" s="122" t="s">
        <v>14692</v>
      </c>
      <c r="T225" s="122" t="s">
        <v>2100</v>
      </c>
      <c r="U225" s="122" t="s">
        <v>2101</v>
      </c>
      <c r="X225" s="122" t="s">
        <v>2104</v>
      </c>
      <c r="AE225" s="122">
        <v>23</v>
      </c>
      <c r="AF225" s="122">
        <v>12</v>
      </c>
      <c r="AI225" s="122" t="s">
        <v>2119</v>
      </c>
      <c r="AK225" s="122" t="s">
        <v>1047</v>
      </c>
      <c r="AL225" s="122" t="s">
        <v>2077</v>
      </c>
      <c r="AO225" s="122" t="s">
        <v>1318</v>
      </c>
      <c r="AP225" s="122" t="s">
        <v>1318</v>
      </c>
      <c r="AQ225" s="122" t="s">
        <v>1318</v>
      </c>
      <c r="AS225" s="122">
        <v>63</v>
      </c>
      <c r="AT225" s="122">
        <v>17.453444780000002</v>
      </c>
      <c r="AU225" s="122">
        <v>-96.931797380000006</v>
      </c>
      <c r="AX225" s="122">
        <v>1934022.5485553499</v>
      </c>
      <c r="AY225" s="122">
        <v>82235.470835</v>
      </c>
      <c r="AZ225" s="122">
        <v>7566</v>
      </c>
      <c r="BB225" s="122">
        <v>385386387</v>
      </c>
      <c r="BF225" s="122" t="s">
        <v>1416</v>
      </c>
      <c r="BG225" s="122" t="s">
        <v>1416</v>
      </c>
      <c r="BH225" s="122" t="s">
        <v>1415</v>
      </c>
      <c r="BI225" s="122" t="s">
        <v>1417</v>
      </c>
      <c r="BK225" s="122">
        <v>175560</v>
      </c>
      <c r="BX225" s="122" t="s">
        <v>282</v>
      </c>
      <c r="BZ225" s="122" t="s">
        <v>3479</v>
      </c>
      <c r="CB225" s="122">
        <v>17.453444780000002</v>
      </c>
      <c r="CC225" s="122">
        <v>-96.931797380000006</v>
      </c>
      <c r="CE225" s="122" t="s">
        <v>2100</v>
      </c>
      <c r="CF225" s="122" t="s">
        <v>2101</v>
      </c>
      <c r="CK225" s="122" t="s">
        <v>5583</v>
      </c>
      <c r="CL225" s="122" t="s">
        <v>228</v>
      </c>
    </row>
    <row r="226" spans="1:99" ht="15" customHeight="1" x14ac:dyDescent="0.45">
      <c r="A226" s="122">
        <v>225</v>
      </c>
      <c r="B226" s="122" t="s">
        <v>9903</v>
      </c>
      <c r="C226" s="122" t="s">
        <v>325</v>
      </c>
      <c r="I226" s="122" t="s">
        <v>3384</v>
      </c>
      <c r="J226" s="122" t="str">
        <f t="shared" si="7"/>
        <v>Quercus sp.</v>
      </c>
      <c r="M226" s="122" t="s">
        <v>3226</v>
      </c>
      <c r="N226" s="122" t="s">
        <v>3165</v>
      </c>
      <c r="O226" s="122">
        <v>41042</v>
      </c>
      <c r="P226" s="122" t="s">
        <v>2099</v>
      </c>
      <c r="S226" s="122" t="s">
        <v>14692</v>
      </c>
      <c r="T226" s="122" t="s">
        <v>2100</v>
      </c>
      <c r="U226" s="122" t="s">
        <v>2101</v>
      </c>
      <c r="X226" s="122" t="s">
        <v>2104</v>
      </c>
      <c r="AE226" s="122">
        <v>25</v>
      </c>
      <c r="AF226" s="122">
        <v>14</v>
      </c>
      <c r="AI226" s="122" t="s">
        <v>2119</v>
      </c>
      <c r="AJ226" s="122" t="s">
        <v>2120</v>
      </c>
      <c r="AK226" s="122" t="s">
        <v>14122</v>
      </c>
      <c r="AL226" s="122" t="s">
        <v>2077</v>
      </c>
      <c r="AO226" s="122" t="s">
        <v>1318</v>
      </c>
      <c r="AP226" s="122" t="s">
        <v>1318</v>
      </c>
      <c r="AQ226" s="122" t="s">
        <v>1318</v>
      </c>
      <c r="AS226" s="122">
        <v>63</v>
      </c>
      <c r="AT226" s="122">
        <v>17.453444780000002</v>
      </c>
      <c r="AU226" s="122">
        <v>-96.931797380000006</v>
      </c>
      <c r="AX226" s="122">
        <v>1934022.5485553499</v>
      </c>
      <c r="AY226" s="122">
        <v>82235.470835</v>
      </c>
      <c r="AZ226" s="122">
        <v>7566</v>
      </c>
      <c r="BB226" s="122">
        <v>388389390391</v>
      </c>
      <c r="BF226" s="122" t="s">
        <v>1416</v>
      </c>
      <c r="BG226" s="122" t="s">
        <v>1416</v>
      </c>
      <c r="BH226" s="122" t="s">
        <v>1415</v>
      </c>
      <c r="BI226" s="122" t="s">
        <v>1417</v>
      </c>
      <c r="BK226" s="122">
        <v>175553</v>
      </c>
      <c r="BX226" s="122" t="s">
        <v>282</v>
      </c>
      <c r="BZ226" s="122" t="s">
        <v>3479</v>
      </c>
      <c r="CB226" s="122">
        <v>17.453444780000002</v>
      </c>
      <c r="CC226" s="122">
        <v>-96.931797380000006</v>
      </c>
      <c r="CE226" s="122" t="s">
        <v>2100</v>
      </c>
      <c r="CF226" s="122" t="s">
        <v>2101</v>
      </c>
      <c r="CL226" s="122" t="s">
        <v>3384</v>
      </c>
    </row>
    <row r="227" spans="1:99" ht="15" customHeight="1" x14ac:dyDescent="0.45">
      <c r="A227" s="122">
        <v>226</v>
      </c>
      <c r="B227" s="122" t="s">
        <v>9904</v>
      </c>
      <c r="C227" s="122" t="s">
        <v>326</v>
      </c>
      <c r="I227" s="122" t="s">
        <v>297</v>
      </c>
      <c r="J227" s="122" t="str">
        <f t="shared" si="7"/>
        <v>Quercus conzattii</v>
      </c>
      <c r="M227" s="122" t="s">
        <v>3226</v>
      </c>
      <c r="N227" s="122" t="s">
        <v>3216</v>
      </c>
      <c r="O227" s="122">
        <v>41042</v>
      </c>
      <c r="P227" s="122" t="s">
        <v>2099</v>
      </c>
      <c r="S227" s="122" t="s">
        <v>14692</v>
      </c>
      <c r="T227" s="122" t="s">
        <v>2100</v>
      </c>
      <c r="U227" s="122" t="s">
        <v>2101</v>
      </c>
      <c r="X227" s="122" t="s">
        <v>2105</v>
      </c>
      <c r="AE227" s="122" t="s">
        <v>2113</v>
      </c>
      <c r="AF227" s="122">
        <v>12</v>
      </c>
      <c r="AI227" s="122" t="s">
        <v>2119</v>
      </c>
      <c r="AK227" s="122" t="s">
        <v>2078</v>
      </c>
      <c r="AL227" s="122" t="s">
        <v>2077</v>
      </c>
      <c r="AO227" s="122" t="s">
        <v>1318</v>
      </c>
      <c r="AP227" s="122" t="s">
        <v>1318</v>
      </c>
      <c r="AQ227" s="122" t="s">
        <v>1318</v>
      </c>
      <c r="AS227" s="122">
        <v>64</v>
      </c>
      <c r="AT227" s="122">
        <v>17.402858989999999</v>
      </c>
      <c r="AU227" s="122">
        <v>-96.929092030000007</v>
      </c>
      <c r="AX227" s="122">
        <v>1928409.4417751301</v>
      </c>
      <c r="AY227" s="122">
        <v>82407.944415980004</v>
      </c>
      <c r="AZ227" s="122">
        <v>7086</v>
      </c>
      <c r="BB227" s="122">
        <v>392393394395</v>
      </c>
      <c r="BF227" s="122" t="s">
        <v>1416</v>
      </c>
      <c r="BG227" s="122" t="s">
        <v>1416</v>
      </c>
      <c r="BH227" s="122" t="s">
        <v>1415</v>
      </c>
      <c r="BI227" s="122" t="s">
        <v>1417</v>
      </c>
      <c r="BK227" s="122">
        <v>175530</v>
      </c>
      <c r="BX227" s="122" t="s">
        <v>282</v>
      </c>
      <c r="BZ227" s="122" t="s">
        <v>3479</v>
      </c>
      <c r="CB227" s="122">
        <v>17.402858989999999</v>
      </c>
      <c r="CC227" s="122">
        <v>-96.929092030000007</v>
      </c>
      <c r="CE227" s="122" t="s">
        <v>2100</v>
      </c>
      <c r="CF227" s="122" t="s">
        <v>2101</v>
      </c>
      <c r="CL227" s="122" t="s">
        <v>297</v>
      </c>
    </row>
    <row r="228" spans="1:99" ht="15" customHeight="1" x14ac:dyDescent="0.45">
      <c r="A228" s="122">
        <v>227</v>
      </c>
      <c r="B228" s="122" t="s">
        <v>9905</v>
      </c>
      <c r="C228" s="122" t="s">
        <v>327</v>
      </c>
      <c r="F228" s="122" t="s">
        <v>14265</v>
      </c>
      <c r="H228" s="122">
        <v>4189</v>
      </c>
      <c r="I228" s="122" t="s">
        <v>3483</v>
      </c>
      <c r="J228" s="122" t="str">
        <f t="shared" si="7"/>
        <v>Quercus ________</v>
      </c>
      <c r="K228" s="122" t="s">
        <v>8815</v>
      </c>
      <c r="M228" s="122" t="s">
        <v>3226</v>
      </c>
      <c r="N228" s="122" t="s">
        <v>3366</v>
      </c>
      <c r="O228" s="121">
        <v>41042</v>
      </c>
      <c r="P228" s="122" t="s">
        <v>2099</v>
      </c>
      <c r="S228" s="122" t="s">
        <v>14692</v>
      </c>
      <c r="T228" s="122" t="s">
        <v>2100</v>
      </c>
      <c r="U228" s="122" t="s">
        <v>2101</v>
      </c>
      <c r="X228" s="122" t="s">
        <v>2105</v>
      </c>
      <c r="AE228" s="122">
        <v>50</v>
      </c>
      <c r="AF228" s="122">
        <v>16</v>
      </c>
      <c r="AI228" s="122" t="s">
        <v>2119</v>
      </c>
      <c r="AK228" s="122" t="s">
        <v>14614</v>
      </c>
      <c r="AL228" s="122" t="s">
        <v>2077</v>
      </c>
      <c r="AO228" s="122" t="s">
        <v>1318</v>
      </c>
      <c r="AP228" s="122" t="s">
        <v>1318</v>
      </c>
      <c r="AQ228" s="122" t="s">
        <v>1318</v>
      </c>
      <c r="AR228" s="122" t="s">
        <v>7426</v>
      </c>
      <c r="AS228" s="122">
        <v>65</v>
      </c>
      <c r="AT228" s="122">
        <v>16.57455521</v>
      </c>
      <c r="AU228" s="122">
        <v>-96.927841119999997</v>
      </c>
      <c r="AX228" s="122">
        <v>1836595.7005292999</v>
      </c>
      <c r="AY228" s="122">
        <v>80699.148246359997</v>
      </c>
      <c r="AZ228" s="122">
        <v>6003</v>
      </c>
      <c r="BB228" s="122">
        <v>396397398</v>
      </c>
      <c r="BF228" s="122" t="s">
        <v>1416</v>
      </c>
      <c r="BG228" s="122" t="s">
        <v>1416</v>
      </c>
      <c r="BH228" s="122" t="s">
        <v>1415</v>
      </c>
      <c r="BI228" s="122" t="s">
        <v>1417</v>
      </c>
      <c r="BK228" s="122">
        <v>176353</v>
      </c>
      <c r="BR228" s="122" t="s">
        <v>327</v>
      </c>
      <c r="BS228" s="122" t="s">
        <v>5785</v>
      </c>
      <c r="BT228" s="122" t="s">
        <v>327</v>
      </c>
      <c r="BU228" s="122" t="s">
        <v>327</v>
      </c>
      <c r="BV228" s="122">
        <v>4189</v>
      </c>
      <c r="BX228" s="122" t="s">
        <v>282</v>
      </c>
      <c r="BZ228" s="122" t="s">
        <v>3479</v>
      </c>
      <c r="CB228" s="122">
        <v>16.57455521</v>
      </c>
      <c r="CC228" s="122">
        <v>-96.927841119999997</v>
      </c>
      <c r="CE228" s="122" t="s">
        <v>2100</v>
      </c>
      <c r="CF228" s="122" t="s">
        <v>2101</v>
      </c>
      <c r="CI228" s="122" t="s">
        <v>5172</v>
      </c>
      <c r="CJ228" s="122" t="s">
        <v>7269</v>
      </c>
      <c r="CL228" s="122" t="s">
        <v>352</v>
      </c>
      <c r="CO228" s="122" t="s">
        <v>7488</v>
      </c>
      <c r="CP228" s="122">
        <v>0</v>
      </c>
      <c r="CQ228" s="122" t="s">
        <v>327</v>
      </c>
      <c r="CR228" s="122" t="s">
        <v>7741</v>
      </c>
      <c r="CS228" s="122" t="s">
        <v>7742</v>
      </c>
      <c r="CT228" s="122" t="s">
        <v>8194</v>
      </c>
      <c r="CU228" s="122" t="s">
        <v>8194</v>
      </c>
    </row>
    <row r="229" spans="1:99" ht="15" customHeight="1" x14ac:dyDescent="0.45">
      <c r="A229" s="122">
        <v>228</v>
      </c>
      <c r="B229" s="122" t="s">
        <v>9906</v>
      </c>
      <c r="C229" s="122" t="s">
        <v>328</v>
      </c>
      <c r="I229" s="122" t="s">
        <v>295</v>
      </c>
      <c r="J229" s="122" t="str">
        <f t="shared" si="7"/>
        <v>Quercus acutifolia</v>
      </c>
      <c r="M229" s="122" t="s">
        <v>3226</v>
      </c>
      <c r="N229" s="122" t="s">
        <v>3219</v>
      </c>
      <c r="O229" s="122">
        <v>41042</v>
      </c>
      <c r="P229" s="122" t="s">
        <v>2099</v>
      </c>
      <c r="S229" s="122" t="s">
        <v>14692</v>
      </c>
      <c r="T229" s="122" t="s">
        <v>2100</v>
      </c>
      <c r="U229" s="122" t="s">
        <v>2101</v>
      </c>
      <c r="X229" s="122" t="s">
        <v>2105</v>
      </c>
      <c r="AE229" s="122">
        <v>10</v>
      </c>
      <c r="AF229" s="122">
        <v>2</v>
      </c>
      <c r="AH229" s="122">
        <v>1830</v>
      </c>
      <c r="AI229" s="122" t="s">
        <v>2119</v>
      </c>
      <c r="AJ229" s="122" t="s">
        <v>2123</v>
      </c>
      <c r="AK229" s="122" t="s">
        <v>2082</v>
      </c>
      <c r="AL229" s="122" t="s">
        <v>2077</v>
      </c>
      <c r="AO229" s="122" t="s">
        <v>1318</v>
      </c>
      <c r="AP229" s="122" t="s">
        <v>1318</v>
      </c>
      <c r="AQ229" s="122" t="s">
        <v>1318</v>
      </c>
      <c r="AS229" s="122">
        <v>65</v>
      </c>
      <c r="AT229" s="122">
        <v>16.57455521</v>
      </c>
      <c r="AU229" s="122">
        <v>-96.927841119999997</v>
      </c>
      <c r="AX229" s="122">
        <v>1836595.7005292999</v>
      </c>
      <c r="AY229" s="122">
        <v>80699.148246359997</v>
      </c>
      <c r="AZ229" s="122">
        <v>6003</v>
      </c>
      <c r="BB229" s="122">
        <v>399400</v>
      </c>
      <c r="BF229" s="122" t="s">
        <v>1416</v>
      </c>
      <c r="BG229" s="122" t="s">
        <v>1416</v>
      </c>
      <c r="BH229" s="122" t="s">
        <v>1415</v>
      </c>
      <c r="BI229" s="122" t="s">
        <v>1417</v>
      </c>
      <c r="BK229" s="122">
        <v>175713</v>
      </c>
      <c r="BX229" s="122" t="s">
        <v>282</v>
      </c>
      <c r="BZ229" s="122" t="s">
        <v>3479</v>
      </c>
      <c r="CB229" s="122">
        <v>16.57455521</v>
      </c>
      <c r="CC229" s="122">
        <v>-96.927841119999997</v>
      </c>
      <c r="CE229" s="122" t="s">
        <v>2100</v>
      </c>
      <c r="CF229" s="122" t="s">
        <v>2101</v>
      </c>
      <c r="CL229" s="122" t="s">
        <v>295</v>
      </c>
    </row>
    <row r="230" spans="1:99" ht="15" customHeight="1" x14ac:dyDescent="0.45">
      <c r="A230" s="122">
        <v>229</v>
      </c>
      <c r="B230" s="122" t="s">
        <v>9907</v>
      </c>
      <c r="C230" s="122" t="s">
        <v>329</v>
      </c>
      <c r="I230" s="122" t="s">
        <v>290</v>
      </c>
      <c r="J230" s="122" t="str">
        <f t="shared" si="7"/>
        <v>Quercus liebmannii</v>
      </c>
      <c r="M230" s="122" t="s">
        <v>3226</v>
      </c>
      <c r="N230" s="122" t="s">
        <v>3346</v>
      </c>
      <c r="O230" s="122">
        <v>41043</v>
      </c>
      <c r="P230" s="122" t="s">
        <v>2099</v>
      </c>
      <c r="S230" s="122" t="s">
        <v>14692</v>
      </c>
      <c r="T230" s="122" t="s">
        <v>2100</v>
      </c>
      <c r="U230" s="122" t="s">
        <v>2101</v>
      </c>
      <c r="X230" s="122" t="s">
        <v>2105</v>
      </c>
      <c r="AE230" s="122">
        <v>50</v>
      </c>
      <c r="AF230" s="122">
        <v>12</v>
      </c>
      <c r="AH230" s="122">
        <v>1830</v>
      </c>
      <c r="AI230" s="122" t="s">
        <v>2119</v>
      </c>
      <c r="AJ230" s="122" t="s">
        <v>2124</v>
      </c>
      <c r="AK230" s="122" t="s">
        <v>14123</v>
      </c>
      <c r="AL230" s="122" t="s">
        <v>2077</v>
      </c>
      <c r="AO230" s="122" t="s">
        <v>1318</v>
      </c>
      <c r="AP230" s="122" t="s">
        <v>1318</v>
      </c>
      <c r="AQ230" s="122" t="s">
        <v>1318</v>
      </c>
      <c r="AS230" s="122">
        <v>65</v>
      </c>
      <c r="AT230" s="122">
        <v>16.57455521</v>
      </c>
      <c r="AU230" s="122">
        <v>-96.927841119999997</v>
      </c>
      <c r="AX230" s="122">
        <v>1836595.7005292999</v>
      </c>
      <c r="AY230" s="122">
        <v>80699.148246359997</v>
      </c>
      <c r="AZ230" s="122">
        <v>6003</v>
      </c>
      <c r="BB230" s="122">
        <v>401402403</v>
      </c>
      <c r="BF230" s="122" t="s">
        <v>1416</v>
      </c>
      <c r="BG230" s="122" t="s">
        <v>1416</v>
      </c>
      <c r="BH230" s="122" t="s">
        <v>1415</v>
      </c>
      <c r="BI230" s="122" t="s">
        <v>1417</v>
      </c>
      <c r="BK230" s="122">
        <v>175707</v>
      </c>
      <c r="BX230" s="122" t="s">
        <v>282</v>
      </c>
      <c r="BZ230" s="122" t="s">
        <v>3479</v>
      </c>
      <c r="CB230" s="122">
        <v>16.57455521</v>
      </c>
      <c r="CC230" s="122">
        <v>-96.927841119999997</v>
      </c>
      <c r="CE230" s="122" t="s">
        <v>2100</v>
      </c>
      <c r="CF230" s="122" t="s">
        <v>2101</v>
      </c>
      <c r="CL230" s="122" t="s">
        <v>290</v>
      </c>
    </row>
    <row r="231" spans="1:99" ht="15" customHeight="1" x14ac:dyDescent="0.45">
      <c r="A231" s="122">
        <v>230</v>
      </c>
      <c r="B231" s="122" t="s">
        <v>9908</v>
      </c>
      <c r="C231" s="122" t="s">
        <v>330</v>
      </c>
      <c r="F231" s="122" t="s">
        <v>2173</v>
      </c>
      <c r="H231" s="122">
        <v>4746</v>
      </c>
      <c r="I231" s="122" t="s">
        <v>290</v>
      </c>
      <c r="J231" s="122" t="str">
        <f t="shared" si="7"/>
        <v>Quercus liebmannii</v>
      </c>
      <c r="K231" s="122" t="s">
        <v>2080</v>
      </c>
      <c r="M231" s="122" t="s">
        <v>3226</v>
      </c>
      <c r="N231" s="122" t="s">
        <v>3346</v>
      </c>
      <c r="O231" s="121">
        <v>41043</v>
      </c>
      <c r="P231" s="122" t="s">
        <v>2099</v>
      </c>
      <c r="S231" s="122" t="s">
        <v>14692</v>
      </c>
      <c r="T231" s="122" t="s">
        <v>2100</v>
      </c>
      <c r="U231" s="122" t="s">
        <v>2101</v>
      </c>
      <c r="X231" s="122" t="s">
        <v>2106</v>
      </c>
      <c r="AE231" s="122" t="s">
        <v>2114</v>
      </c>
      <c r="AF231" s="122">
        <v>9</v>
      </c>
      <c r="AH231" s="122">
        <v>1830</v>
      </c>
      <c r="AI231" s="122" t="s">
        <v>2119</v>
      </c>
      <c r="AK231" s="122" t="s">
        <v>2080</v>
      </c>
      <c r="AL231" s="122" t="s">
        <v>2077</v>
      </c>
      <c r="AO231" s="122" t="s">
        <v>1318</v>
      </c>
      <c r="AP231" s="122" t="s">
        <v>1318</v>
      </c>
      <c r="AQ231" s="122" t="s">
        <v>1318</v>
      </c>
      <c r="AR231" s="122" t="s">
        <v>7426</v>
      </c>
      <c r="AS231" s="122">
        <v>65</v>
      </c>
      <c r="AT231" s="122">
        <v>16.57455521</v>
      </c>
      <c r="AU231" s="122">
        <v>-96.927841119999997</v>
      </c>
      <c r="AX231" s="122">
        <v>1836595.7005292999</v>
      </c>
      <c r="AY231" s="122">
        <v>80699.148246359997</v>
      </c>
      <c r="AZ231" s="122">
        <v>6003</v>
      </c>
      <c r="BB231" s="122">
        <v>404405</v>
      </c>
      <c r="BC231" s="122" t="s">
        <v>2148</v>
      </c>
      <c r="BF231" s="122" t="s">
        <v>1416</v>
      </c>
      <c r="BG231" s="122" t="s">
        <v>1416</v>
      </c>
      <c r="BH231" s="122" t="s">
        <v>1415</v>
      </c>
      <c r="BI231" s="122" t="s">
        <v>1417</v>
      </c>
      <c r="BK231" s="122">
        <v>175714</v>
      </c>
      <c r="BR231" s="122" t="s">
        <v>2173</v>
      </c>
      <c r="BS231" s="122" t="s">
        <v>5786</v>
      </c>
      <c r="BT231" s="122" t="s">
        <v>2173</v>
      </c>
      <c r="BU231" s="122" t="s">
        <v>2173</v>
      </c>
      <c r="BV231" s="122">
        <v>4746</v>
      </c>
      <c r="BX231" s="122" t="s">
        <v>282</v>
      </c>
      <c r="BZ231" s="122" t="s">
        <v>3479</v>
      </c>
      <c r="CB231" s="122">
        <v>16.57455521</v>
      </c>
      <c r="CC231" s="122">
        <v>-96.927841119999997</v>
      </c>
      <c r="CE231" s="122" t="s">
        <v>2100</v>
      </c>
      <c r="CF231" s="122" t="s">
        <v>2101</v>
      </c>
      <c r="CI231" s="122" t="s">
        <v>5137</v>
      </c>
      <c r="CJ231" s="122" t="s">
        <v>7273</v>
      </c>
      <c r="CL231" s="122" t="s">
        <v>290</v>
      </c>
      <c r="CO231" s="122" t="s">
        <v>7488</v>
      </c>
      <c r="CP231" s="122">
        <v>0</v>
      </c>
      <c r="CQ231" s="122" t="s">
        <v>2173</v>
      </c>
      <c r="CR231" s="122" t="s">
        <v>7858</v>
      </c>
      <c r="CS231" s="122" t="s">
        <v>7863</v>
      </c>
      <c r="CT231" s="122" t="s">
        <v>8194</v>
      </c>
      <c r="CU231" s="122" t="s">
        <v>8194</v>
      </c>
    </row>
    <row r="232" spans="1:99" ht="15" customHeight="1" x14ac:dyDescent="0.45">
      <c r="A232" s="122">
        <v>231</v>
      </c>
      <c r="B232" s="122" t="s">
        <v>9909</v>
      </c>
      <c r="C232" s="122" t="s">
        <v>331</v>
      </c>
      <c r="I232" s="122" t="s">
        <v>290</v>
      </c>
      <c r="J232" s="122" t="str">
        <f t="shared" si="7"/>
        <v>Quercus liebmannii</v>
      </c>
      <c r="M232" s="122" t="s">
        <v>3226</v>
      </c>
      <c r="N232" s="122" t="s">
        <v>3346</v>
      </c>
      <c r="O232" s="122">
        <v>41043</v>
      </c>
      <c r="P232" s="122" t="s">
        <v>2099</v>
      </c>
      <c r="S232" s="122" t="s">
        <v>14692</v>
      </c>
      <c r="T232" s="122" t="s">
        <v>2100</v>
      </c>
      <c r="U232" s="122" t="s">
        <v>2101</v>
      </c>
      <c r="X232" s="122" t="s">
        <v>2106</v>
      </c>
      <c r="AE232" s="122">
        <v>45</v>
      </c>
      <c r="AF232" s="122">
        <v>10</v>
      </c>
      <c r="AH232" s="122">
        <v>1830</v>
      </c>
      <c r="AI232" s="122" t="s">
        <v>2119</v>
      </c>
      <c r="AK232" s="122" t="s">
        <v>2080</v>
      </c>
      <c r="AL232" s="122" t="s">
        <v>2077</v>
      </c>
      <c r="AO232" s="122" t="s">
        <v>1318</v>
      </c>
      <c r="AP232" s="122" t="s">
        <v>1318</v>
      </c>
      <c r="AQ232" s="122" t="s">
        <v>1318</v>
      </c>
      <c r="AS232" s="122">
        <v>65</v>
      </c>
      <c r="AT232" s="122">
        <v>16.57455521</v>
      </c>
      <c r="AU232" s="122">
        <v>-96.927841119999997</v>
      </c>
      <c r="AX232" s="122">
        <v>1836595.7005292999</v>
      </c>
      <c r="AY232" s="122">
        <v>80699.148246359997</v>
      </c>
      <c r="AZ232" s="122">
        <v>6003</v>
      </c>
      <c r="BB232" s="122">
        <v>406407</v>
      </c>
      <c r="BF232" s="122" t="s">
        <v>1416</v>
      </c>
      <c r="BG232" s="122" t="s">
        <v>1416</v>
      </c>
      <c r="BH232" s="122" t="s">
        <v>1415</v>
      </c>
      <c r="BI232" s="122" t="s">
        <v>1417</v>
      </c>
      <c r="BK232" s="122">
        <v>175506</v>
      </c>
      <c r="BX232" s="122" t="s">
        <v>282</v>
      </c>
      <c r="BZ232" s="122" t="s">
        <v>3479</v>
      </c>
      <c r="CB232" s="122">
        <v>16.57455521</v>
      </c>
      <c r="CC232" s="122">
        <v>-96.927841119999997</v>
      </c>
      <c r="CE232" s="122" t="s">
        <v>2100</v>
      </c>
      <c r="CF232" s="122" t="s">
        <v>2101</v>
      </c>
      <c r="CL232" s="122" t="s">
        <v>290</v>
      </c>
    </row>
    <row r="233" spans="1:99" ht="15" customHeight="1" x14ac:dyDescent="0.45">
      <c r="A233" s="122">
        <v>232</v>
      </c>
      <c r="B233" s="122" t="s">
        <v>9910</v>
      </c>
      <c r="C233" s="122" t="s">
        <v>332</v>
      </c>
      <c r="I233" s="122" t="s">
        <v>281</v>
      </c>
      <c r="J233" s="122" t="str">
        <f t="shared" si="7"/>
        <v>Quercus castanea</v>
      </c>
      <c r="M233" s="122" t="s">
        <v>3226</v>
      </c>
      <c r="N233" s="122" t="s">
        <v>3166</v>
      </c>
      <c r="O233" s="122">
        <v>41043</v>
      </c>
      <c r="P233" s="122" t="s">
        <v>2099</v>
      </c>
      <c r="S233" s="122" t="s">
        <v>14692</v>
      </c>
      <c r="T233" s="122" t="s">
        <v>2100</v>
      </c>
      <c r="U233" s="122" t="s">
        <v>2101</v>
      </c>
      <c r="X233" s="122" t="s">
        <v>2106</v>
      </c>
      <c r="AE233" s="122">
        <v>10</v>
      </c>
      <c r="AF233" s="122">
        <v>2</v>
      </c>
      <c r="AH233" s="122">
        <v>1892</v>
      </c>
      <c r="AI233" s="122" t="s">
        <v>2119</v>
      </c>
      <c r="AJ233" s="122" t="s">
        <v>2125</v>
      </c>
      <c r="AK233" s="122" t="s">
        <v>14124</v>
      </c>
      <c r="AL233" s="122" t="s">
        <v>2077</v>
      </c>
      <c r="AO233" s="122" t="s">
        <v>1318</v>
      </c>
      <c r="AP233" s="122" t="s">
        <v>1318</v>
      </c>
      <c r="AQ233" s="122" t="s">
        <v>1318</v>
      </c>
      <c r="AS233" s="122">
        <v>66</v>
      </c>
      <c r="AT233" s="122">
        <v>16.574226719999999</v>
      </c>
      <c r="AU233" s="122">
        <v>-96.939581820000001</v>
      </c>
      <c r="AX233" s="122">
        <v>1836583.9088353</v>
      </c>
      <c r="AY233" s="122">
        <v>79443.437757049993</v>
      </c>
      <c r="AZ233" s="122">
        <v>6206</v>
      </c>
      <c r="BB233" s="122">
        <v>409410</v>
      </c>
      <c r="BF233" s="122" t="s">
        <v>1416</v>
      </c>
      <c r="BG233" s="122" t="s">
        <v>1416</v>
      </c>
      <c r="BH233" s="122" t="s">
        <v>1415</v>
      </c>
      <c r="BI233" s="122" t="s">
        <v>1417</v>
      </c>
      <c r="BK233" s="122">
        <v>175509</v>
      </c>
      <c r="BX233" s="122" t="s">
        <v>282</v>
      </c>
      <c r="BZ233" s="122" t="s">
        <v>3479</v>
      </c>
      <c r="CB233" s="122">
        <v>16.574226719999999</v>
      </c>
      <c r="CC233" s="122">
        <v>-96.939581820000001</v>
      </c>
      <c r="CE233" s="122" t="s">
        <v>2100</v>
      </c>
      <c r="CF233" s="122" t="s">
        <v>2101</v>
      </c>
      <c r="CL233" s="122" t="s">
        <v>281</v>
      </c>
    </row>
    <row r="234" spans="1:99" ht="15" customHeight="1" x14ac:dyDescent="0.45">
      <c r="A234" s="122">
        <v>233</v>
      </c>
      <c r="B234" s="122" t="s">
        <v>9911</v>
      </c>
      <c r="C234" s="122" t="s">
        <v>333</v>
      </c>
      <c r="I234" s="122" t="s">
        <v>302</v>
      </c>
      <c r="J234" s="122" t="str">
        <f t="shared" si="7"/>
        <v>Quercus glaucoides</v>
      </c>
      <c r="M234" s="122" t="s">
        <v>3226</v>
      </c>
      <c r="N234" s="122" t="s">
        <v>3220</v>
      </c>
      <c r="O234" s="122">
        <v>41043</v>
      </c>
      <c r="P234" s="122" t="s">
        <v>2099</v>
      </c>
      <c r="S234" s="122" t="s">
        <v>14692</v>
      </c>
      <c r="T234" s="122" t="s">
        <v>2100</v>
      </c>
      <c r="U234" s="122" t="s">
        <v>2101</v>
      </c>
      <c r="X234" s="122" t="s">
        <v>2106</v>
      </c>
      <c r="AE234" s="122">
        <v>8</v>
      </c>
      <c r="AF234" s="122">
        <v>3</v>
      </c>
      <c r="AH234" s="122">
        <v>1892</v>
      </c>
      <c r="AI234" s="122" t="s">
        <v>2119</v>
      </c>
      <c r="AJ234" s="122" t="s">
        <v>2126</v>
      </c>
      <c r="AK234" s="122" t="s">
        <v>14125</v>
      </c>
      <c r="AL234" s="122" t="s">
        <v>2077</v>
      </c>
      <c r="AO234" s="122" t="s">
        <v>1318</v>
      </c>
      <c r="AP234" s="122" t="s">
        <v>1318</v>
      </c>
      <c r="AQ234" s="122" t="s">
        <v>1318</v>
      </c>
      <c r="AS234" s="122">
        <v>66</v>
      </c>
      <c r="AT234" s="122">
        <v>16.574226719999999</v>
      </c>
      <c r="AU234" s="122">
        <v>-96.939581820000001</v>
      </c>
      <c r="AX234" s="122">
        <v>1836583.9088353</v>
      </c>
      <c r="AY234" s="122">
        <v>79443.437757049993</v>
      </c>
      <c r="AZ234" s="122">
        <v>6206</v>
      </c>
      <c r="BB234" s="122">
        <v>411412</v>
      </c>
      <c r="BF234" s="122" t="s">
        <v>1416</v>
      </c>
      <c r="BG234" s="122" t="s">
        <v>1416</v>
      </c>
      <c r="BH234" s="122" t="s">
        <v>1415</v>
      </c>
      <c r="BI234" s="122" t="s">
        <v>1417</v>
      </c>
      <c r="BK234" s="122">
        <v>175715</v>
      </c>
      <c r="BX234" s="122" t="s">
        <v>282</v>
      </c>
      <c r="BZ234" s="122" t="s">
        <v>3479</v>
      </c>
      <c r="CB234" s="122">
        <v>16.574226719999999</v>
      </c>
      <c r="CC234" s="122">
        <v>-96.939581820000001</v>
      </c>
      <c r="CE234" s="122" t="s">
        <v>2100</v>
      </c>
      <c r="CF234" s="122" t="s">
        <v>2101</v>
      </c>
      <c r="CL234" s="122" t="s">
        <v>302</v>
      </c>
    </row>
    <row r="235" spans="1:99" ht="15" customHeight="1" x14ac:dyDescent="0.45">
      <c r="A235" s="122">
        <v>234</v>
      </c>
      <c r="B235" s="122" t="s">
        <v>9912</v>
      </c>
      <c r="C235" s="122" t="s">
        <v>334</v>
      </c>
      <c r="I235" s="122" t="s">
        <v>14615</v>
      </c>
      <c r="J235" s="122" t="str">
        <f>I235</f>
        <v xml:space="preserve">Quercus L. </v>
      </c>
      <c r="M235" s="122" t="s">
        <v>3226</v>
      </c>
      <c r="N235" s="122" t="s">
        <v>3165</v>
      </c>
      <c r="O235" s="122">
        <v>41043</v>
      </c>
      <c r="P235" s="122" t="s">
        <v>2099</v>
      </c>
      <c r="S235" s="122" t="s">
        <v>14692</v>
      </c>
      <c r="T235" s="122" t="s">
        <v>2100</v>
      </c>
      <c r="U235" s="122" t="s">
        <v>2101</v>
      </c>
      <c r="X235" s="122" t="s">
        <v>2106</v>
      </c>
      <c r="AH235" s="122">
        <v>1837</v>
      </c>
      <c r="AI235" s="122" t="s">
        <v>2119</v>
      </c>
      <c r="AK235" s="122" t="s">
        <v>14616</v>
      </c>
      <c r="AO235" s="122" t="s">
        <v>1318</v>
      </c>
      <c r="AP235" s="122" t="s">
        <v>1318</v>
      </c>
      <c r="AQ235" s="122" t="s">
        <v>1318</v>
      </c>
      <c r="AS235" s="122">
        <v>67</v>
      </c>
      <c r="AT235" s="122">
        <v>16.573956240000001</v>
      </c>
      <c r="AU235" s="122">
        <v>-96.953527550000004</v>
      </c>
      <c r="AX235" s="122">
        <v>1836583.26588214</v>
      </c>
      <c r="AY235" s="122">
        <v>77952.127938959995</v>
      </c>
      <c r="AZ235" s="122">
        <v>6026</v>
      </c>
      <c r="BF235" s="122" t="s">
        <v>1416</v>
      </c>
      <c r="BG235" s="122" t="s">
        <v>1416</v>
      </c>
      <c r="BH235" s="122" t="s">
        <v>1431</v>
      </c>
      <c r="BI235" s="122" t="s">
        <v>1431</v>
      </c>
      <c r="BK235" s="122" t="s">
        <v>4216</v>
      </c>
      <c r="BX235" s="122" t="s">
        <v>282</v>
      </c>
      <c r="BZ235" s="122" t="s">
        <v>3479</v>
      </c>
      <c r="CB235" s="122">
        <v>16.573956240000001</v>
      </c>
      <c r="CC235" s="122">
        <v>-96.953527550000004</v>
      </c>
      <c r="CE235" s="122" t="s">
        <v>2100</v>
      </c>
      <c r="CF235" s="122" t="s">
        <v>2101</v>
      </c>
      <c r="CL235" s="122" t="s">
        <v>352</v>
      </c>
    </row>
    <row r="236" spans="1:99" ht="15" customHeight="1" x14ac:dyDescent="0.45">
      <c r="A236" s="122">
        <v>235</v>
      </c>
      <c r="B236" s="122" t="s">
        <v>9913</v>
      </c>
      <c r="C236" s="122" t="s">
        <v>335</v>
      </c>
      <c r="F236" s="122" t="s">
        <v>2174</v>
      </c>
      <c r="H236" s="122">
        <v>4364</v>
      </c>
      <c r="I236" s="122" t="s">
        <v>309</v>
      </c>
      <c r="J236" s="122" t="str">
        <f t="shared" ref="J236:J252" si="8">LEFT(I236, FIND(" ", I236, 12) -1)</f>
        <v>Quercus peduncularis</v>
      </c>
      <c r="K236" s="122" t="s">
        <v>2089</v>
      </c>
      <c r="M236" s="122" t="s">
        <v>3226</v>
      </c>
      <c r="N236" s="122" t="s">
        <v>3221</v>
      </c>
      <c r="O236" s="121">
        <v>41043</v>
      </c>
      <c r="P236" s="122" t="s">
        <v>2099</v>
      </c>
      <c r="S236" s="122" t="s">
        <v>14692</v>
      </c>
      <c r="T236" s="122" t="s">
        <v>2100</v>
      </c>
      <c r="U236" s="122" t="s">
        <v>2101</v>
      </c>
      <c r="X236" s="122" t="s">
        <v>2107</v>
      </c>
      <c r="AE236" s="122">
        <v>15</v>
      </c>
      <c r="AF236" s="122">
        <v>5</v>
      </c>
      <c r="AH236" s="122">
        <v>1662</v>
      </c>
      <c r="AI236" s="122" t="s">
        <v>2119</v>
      </c>
      <c r="AK236" s="122" t="s">
        <v>2089</v>
      </c>
      <c r="AL236" s="122" t="s">
        <v>2077</v>
      </c>
      <c r="AO236" s="122" t="s">
        <v>1318</v>
      </c>
      <c r="AP236" s="122" t="s">
        <v>1318</v>
      </c>
      <c r="AQ236" s="122" t="s">
        <v>1318</v>
      </c>
      <c r="AR236" s="122" t="s">
        <v>7426</v>
      </c>
      <c r="AS236" s="122">
        <v>68</v>
      </c>
      <c r="AT236" s="122">
        <v>16.488423780000002</v>
      </c>
      <c r="AU236" s="122">
        <v>-96.983584129999997</v>
      </c>
      <c r="AX236" s="122">
        <v>1827165.9297787701</v>
      </c>
      <c r="AY236" s="122">
        <v>74551.306735150007</v>
      </c>
      <c r="AZ236" s="122">
        <v>5454</v>
      </c>
      <c r="BB236" s="122">
        <v>420421</v>
      </c>
      <c r="BF236" s="122" t="s">
        <v>1416</v>
      </c>
      <c r="BG236" s="122" t="s">
        <v>1416</v>
      </c>
      <c r="BH236" s="122" t="s">
        <v>1415</v>
      </c>
      <c r="BI236" s="122" t="s">
        <v>1417</v>
      </c>
      <c r="BK236" s="122">
        <v>175510</v>
      </c>
      <c r="BR236" s="122" t="s">
        <v>2174</v>
      </c>
      <c r="BS236" s="122" t="s">
        <v>5786</v>
      </c>
      <c r="BT236" s="122" t="s">
        <v>2174</v>
      </c>
      <c r="BU236" s="122" t="s">
        <v>2174</v>
      </c>
      <c r="BV236" s="122">
        <v>4364</v>
      </c>
      <c r="BX236" s="122" t="s">
        <v>282</v>
      </c>
      <c r="BZ236" s="122" t="s">
        <v>3479</v>
      </c>
      <c r="CB236" s="122">
        <v>16.488423780000002</v>
      </c>
      <c r="CC236" s="122">
        <v>-96.983584129999997</v>
      </c>
      <c r="CE236" s="122" t="s">
        <v>2100</v>
      </c>
      <c r="CF236" s="122" t="s">
        <v>2101</v>
      </c>
      <c r="CI236" s="122" t="s">
        <v>5192</v>
      </c>
      <c r="CJ236" s="122" t="s">
        <v>7258</v>
      </c>
      <c r="CK236" s="122" t="s">
        <v>5764</v>
      </c>
      <c r="CL236" s="122" t="s">
        <v>309</v>
      </c>
      <c r="CO236" s="122" t="s">
        <v>7488</v>
      </c>
      <c r="CP236" s="122">
        <v>0</v>
      </c>
      <c r="CQ236" s="122" t="s">
        <v>2174</v>
      </c>
      <c r="CR236" s="122" t="s">
        <v>7918</v>
      </c>
      <c r="CS236" s="122" t="s">
        <v>7919</v>
      </c>
      <c r="CT236" s="122" t="s">
        <v>8194</v>
      </c>
      <c r="CU236" s="122" t="s">
        <v>8194</v>
      </c>
    </row>
    <row r="237" spans="1:99" ht="15" customHeight="1" x14ac:dyDescent="0.45">
      <c r="A237" s="122">
        <v>236</v>
      </c>
      <c r="B237" s="122" t="s">
        <v>9914</v>
      </c>
      <c r="C237" s="122" t="s">
        <v>336</v>
      </c>
      <c r="F237" s="122" t="s">
        <v>2175</v>
      </c>
      <c r="H237" s="122">
        <v>4226</v>
      </c>
      <c r="I237" s="122" t="s">
        <v>302</v>
      </c>
      <c r="J237" s="122" t="str">
        <f t="shared" si="8"/>
        <v>Quercus glaucoides</v>
      </c>
      <c r="K237" s="122" t="s">
        <v>2084</v>
      </c>
      <c r="M237" s="122" t="s">
        <v>3226</v>
      </c>
      <c r="N237" s="122" t="s">
        <v>3220</v>
      </c>
      <c r="O237" s="121">
        <v>41043</v>
      </c>
      <c r="P237" s="122" t="s">
        <v>2099</v>
      </c>
      <c r="S237" s="122" t="s">
        <v>14692</v>
      </c>
      <c r="T237" s="122" t="s">
        <v>2100</v>
      </c>
      <c r="U237" s="122" t="s">
        <v>2101</v>
      </c>
      <c r="X237" s="122" t="s">
        <v>2107</v>
      </c>
      <c r="AE237" s="122">
        <v>25</v>
      </c>
      <c r="AF237" s="122">
        <v>9</v>
      </c>
      <c r="AH237" s="122">
        <v>1662</v>
      </c>
      <c r="AI237" s="122" t="s">
        <v>2119</v>
      </c>
      <c r="AJ237" s="122" t="s">
        <v>2091</v>
      </c>
      <c r="AK237" s="122" t="s">
        <v>14126</v>
      </c>
      <c r="AL237" s="122" t="s">
        <v>2077</v>
      </c>
      <c r="AO237" s="122" t="s">
        <v>1318</v>
      </c>
      <c r="AP237" s="122" t="s">
        <v>1318</v>
      </c>
      <c r="AQ237" s="122" t="s">
        <v>1318</v>
      </c>
      <c r="AR237" s="122" t="s">
        <v>7426</v>
      </c>
      <c r="AS237" s="122">
        <v>68</v>
      </c>
      <c r="AT237" s="122">
        <v>16.488423780000002</v>
      </c>
      <c r="AU237" s="122">
        <v>-96.983584129999997</v>
      </c>
      <c r="AX237" s="122">
        <v>1827165.9297787701</v>
      </c>
      <c r="AY237" s="122">
        <v>74551.306735150007</v>
      </c>
      <c r="AZ237" s="122">
        <v>5454</v>
      </c>
      <c r="BB237" s="122">
        <v>422423</v>
      </c>
      <c r="BF237" s="122" t="s">
        <v>1416</v>
      </c>
      <c r="BG237" s="122" t="s">
        <v>1416</v>
      </c>
      <c r="BH237" s="122" t="s">
        <v>1415</v>
      </c>
      <c r="BI237" s="122" t="s">
        <v>1417</v>
      </c>
      <c r="BK237" s="122">
        <v>175508</v>
      </c>
      <c r="BR237" s="122" t="s">
        <v>2175</v>
      </c>
      <c r="BS237" s="122" t="s">
        <v>5786</v>
      </c>
      <c r="BT237" s="122" t="s">
        <v>2175</v>
      </c>
      <c r="BU237" s="122" t="s">
        <v>2175</v>
      </c>
      <c r="BV237" s="122">
        <v>4226</v>
      </c>
      <c r="BX237" s="122" t="s">
        <v>282</v>
      </c>
      <c r="BZ237" s="122" t="s">
        <v>3479</v>
      </c>
      <c r="CB237" s="122">
        <v>16.488423780000002</v>
      </c>
      <c r="CC237" s="122">
        <v>-96.983584129999997</v>
      </c>
      <c r="CE237" s="122" t="s">
        <v>2100</v>
      </c>
      <c r="CF237" s="122" t="s">
        <v>2101</v>
      </c>
      <c r="CI237" s="122" t="s">
        <v>5099</v>
      </c>
      <c r="CJ237" s="122" t="s">
        <v>7260</v>
      </c>
      <c r="CK237" s="122" t="s">
        <v>5766</v>
      </c>
      <c r="CL237" s="122" t="s">
        <v>302</v>
      </c>
      <c r="CO237" s="122" t="s">
        <v>7488</v>
      </c>
      <c r="CP237" s="122">
        <v>0</v>
      </c>
      <c r="CQ237" s="122" t="s">
        <v>2175</v>
      </c>
      <c r="CR237" s="122" t="s">
        <v>7552</v>
      </c>
      <c r="CS237" s="122" t="s">
        <v>7553</v>
      </c>
      <c r="CT237" s="122" t="s">
        <v>8194</v>
      </c>
      <c r="CU237" s="122" t="s">
        <v>8194</v>
      </c>
    </row>
    <row r="238" spans="1:99" ht="15" customHeight="1" x14ac:dyDescent="0.45">
      <c r="A238" s="122">
        <v>237</v>
      </c>
      <c r="B238" s="122" t="s">
        <v>9915</v>
      </c>
      <c r="C238" s="122" t="s">
        <v>337</v>
      </c>
      <c r="I238" s="122" t="s">
        <v>302</v>
      </c>
      <c r="J238" s="122" t="str">
        <f t="shared" si="8"/>
        <v>Quercus glaucoides</v>
      </c>
      <c r="M238" s="122" t="s">
        <v>3226</v>
      </c>
      <c r="N238" s="122" t="s">
        <v>3220</v>
      </c>
      <c r="O238" s="122">
        <v>41043</v>
      </c>
      <c r="P238" s="122" t="s">
        <v>2099</v>
      </c>
      <c r="S238" s="122" t="s">
        <v>14692</v>
      </c>
      <c r="T238" s="122" t="s">
        <v>2100</v>
      </c>
      <c r="U238" s="122" t="s">
        <v>2101</v>
      </c>
      <c r="X238" s="122" t="s">
        <v>2107</v>
      </c>
      <c r="AE238" s="122">
        <v>40</v>
      </c>
      <c r="AF238" s="122">
        <v>10</v>
      </c>
      <c r="AH238" s="122">
        <v>1662</v>
      </c>
      <c r="AI238" s="122" t="s">
        <v>2119</v>
      </c>
      <c r="AK238" s="122" t="s">
        <v>2084</v>
      </c>
      <c r="AL238" s="122" t="s">
        <v>2077</v>
      </c>
      <c r="AO238" s="122" t="s">
        <v>1318</v>
      </c>
      <c r="AP238" s="122" t="s">
        <v>1318</v>
      </c>
      <c r="AQ238" s="122" t="s">
        <v>1318</v>
      </c>
      <c r="AS238" s="122">
        <v>68</v>
      </c>
      <c r="AT238" s="122">
        <v>16.488423780000002</v>
      </c>
      <c r="AU238" s="122">
        <v>-96.983584129999997</v>
      </c>
      <c r="AX238" s="122">
        <v>1827165.9297787701</v>
      </c>
      <c r="AY238" s="122">
        <v>74551.306735150007</v>
      </c>
      <c r="AZ238" s="122">
        <v>5454</v>
      </c>
      <c r="BB238" s="122">
        <v>424425426</v>
      </c>
      <c r="BF238" s="122" t="s">
        <v>1416</v>
      </c>
      <c r="BG238" s="122" t="s">
        <v>1416</v>
      </c>
      <c r="BH238" s="122" t="s">
        <v>1415</v>
      </c>
      <c r="BI238" s="122" t="s">
        <v>1417</v>
      </c>
      <c r="BK238" s="122">
        <v>175511</v>
      </c>
      <c r="BX238" s="122" t="s">
        <v>282</v>
      </c>
      <c r="BZ238" s="122" t="s">
        <v>3479</v>
      </c>
      <c r="CB238" s="122">
        <v>16.488423780000002</v>
      </c>
      <c r="CC238" s="122">
        <v>-96.983584129999997</v>
      </c>
      <c r="CE238" s="122" t="s">
        <v>2100</v>
      </c>
      <c r="CF238" s="122" t="s">
        <v>2101</v>
      </c>
      <c r="CL238" s="122" t="s">
        <v>302</v>
      </c>
    </row>
    <row r="239" spans="1:99" ht="15" customHeight="1" x14ac:dyDescent="0.45">
      <c r="A239" s="122">
        <v>238</v>
      </c>
      <c r="B239" s="122" t="s">
        <v>9916</v>
      </c>
      <c r="C239" s="122" t="s">
        <v>338</v>
      </c>
      <c r="I239" s="122" t="s">
        <v>309</v>
      </c>
      <c r="J239" s="122" t="str">
        <f t="shared" si="8"/>
        <v>Quercus peduncularis</v>
      </c>
      <c r="M239" s="122" t="s">
        <v>3226</v>
      </c>
      <c r="N239" s="122" t="s">
        <v>3221</v>
      </c>
      <c r="O239" s="122">
        <v>41043</v>
      </c>
      <c r="P239" s="122" t="s">
        <v>2099</v>
      </c>
      <c r="S239" s="122" t="s">
        <v>14692</v>
      </c>
      <c r="T239" s="122" t="s">
        <v>2100</v>
      </c>
      <c r="U239" s="122" t="s">
        <v>2101</v>
      </c>
      <c r="X239" s="122" t="s">
        <v>2107</v>
      </c>
      <c r="AE239" s="122" t="s">
        <v>2115</v>
      </c>
      <c r="AF239" s="122">
        <v>15</v>
      </c>
      <c r="AH239" s="122">
        <v>1662</v>
      </c>
      <c r="AI239" s="122" t="s">
        <v>2119</v>
      </c>
      <c r="AK239" s="122" t="s">
        <v>2089</v>
      </c>
      <c r="AL239" s="122" t="s">
        <v>2077</v>
      </c>
      <c r="AO239" s="122" t="s">
        <v>1318</v>
      </c>
      <c r="AP239" s="122" t="s">
        <v>1318</v>
      </c>
      <c r="AQ239" s="122" t="s">
        <v>1318</v>
      </c>
      <c r="AS239" s="122">
        <v>68</v>
      </c>
      <c r="AT239" s="122">
        <v>16.488423780000002</v>
      </c>
      <c r="AU239" s="122">
        <v>-96.983584129999997</v>
      </c>
      <c r="AX239" s="122">
        <v>1827165.9297787701</v>
      </c>
      <c r="AY239" s="122">
        <v>74551.306735150007</v>
      </c>
      <c r="AZ239" s="122">
        <v>5454</v>
      </c>
      <c r="BB239" s="122">
        <v>427428429</v>
      </c>
      <c r="BC239" s="122" t="s">
        <v>2149</v>
      </c>
      <c r="BF239" s="122" t="s">
        <v>1416</v>
      </c>
      <c r="BG239" s="122" t="s">
        <v>1416</v>
      </c>
      <c r="BH239" s="122" t="s">
        <v>1415</v>
      </c>
      <c r="BI239" s="122" t="s">
        <v>1417</v>
      </c>
      <c r="BK239" s="122">
        <v>175507</v>
      </c>
      <c r="BX239" s="122" t="s">
        <v>282</v>
      </c>
      <c r="BZ239" s="122" t="s">
        <v>3479</v>
      </c>
      <c r="CB239" s="122">
        <v>16.488423780000002</v>
      </c>
      <c r="CC239" s="122">
        <v>-96.983584129999997</v>
      </c>
      <c r="CE239" s="122" t="s">
        <v>2100</v>
      </c>
      <c r="CF239" s="122" t="s">
        <v>2101</v>
      </c>
      <c r="CL239" s="122" t="s">
        <v>309</v>
      </c>
    </row>
    <row r="240" spans="1:99" ht="15" customHeight="1" x14ac:dyDescent="0.45">
      <c r="A240" s="122">
        <v>239</v>
      </c>
      <c r="B240" s="122" t="s">
        <v>9917</v>
      </c>
      <c r="C240" s="122" t="s">
        <v>339</v>
      </c>
      <c r="F240" s="122" t="s">
        <v>2176</v>
      </c>
      <c r="H240" s="122">
        <v>5437</v>
      </c>
      <c r="I240" s="122" t="s">
        <v>340</v>
      </c>
      <c r="J240" s="122" t="str">
        <f t="shared" si="8"/>
        <v>Quercus conspersa</v>
      </c>
      <c r="K240" s="122" t="s">
        <v>2082</v>
      </c>
      <c r="M240" s="122" t="s">
        <v>3226</v>
      </c>
      <c r="N240" s="122" t="s">
        <v>3227</v>
      </c>
      <c r="O240" s="121">
        <v>41043</v>
      </c>
      <c r="P240" s="122" t="s">
        <v>2099</v>
      </c>
      <c r="S240" s="122" t="s">
        <v>14692</v>
      </c>
      <c r="T240" s="122" t="s">
        <v>2100</v>
      </c>
      <c r="U240" s="122" t="s">
        <v>2101</v>
      </c>
      <c r="X240" s="122" t="s">
        <v>2107</v>
      </c>
      <c r="AE240" s="122">
        <v>22</v>
      </c>
      <c r="AF240" s="122">
        <v>9</v>
      </c>
      <c r="AH240" s="122">
        <v>1662</v>
      </c>
      <c r="AI240" s="122" t="s">
        <v>2119</v>
      </c>
      <c r="AJ240" s="122" t="s">
        <v>2127</v>
      </c>
      <c r="AK240" s="122" t="s">
        <v>14127</v>
      </c>
      <c r="AL240" s="122" t="s">
        <v>2077</v>
      </c>
      <c r="AO240" s="122" t="s">
        <v>1318</v>
      </c>
      <c r="AP240" s="122" t="s">
        <v>1318</v>
      </c>
      <c r="AQ240" s="122" t="s">
        <v>1318</v>
      </c>
      <c r="AR240" s="122" t="s">
        <v>7426</v>
      </c>
      <c r="AS240" s="122">
        <v>68</v>
      </c>
      <c r="AT240" s="122">
        <v>16.488423780000002</v>
      </c>
      <c r="AU240" s="122">
        <v>-96.983584129999997</v>
      </c>
      <c r="AX240" s="122">
        <v>1827165.9297787701</v>
      </c>
      <c r="AY240" s="122">
        <v>74551.306735150007</v>
      </c>
      <c r="AZ240" s="122">
        <v>5454</v>
      </c>
      <c r="BB240" s="122">
        <v>430431432</v>
      </c>
      <c r="BF240" s="122" t="s">
        <v>1416</v>
      </c>
      <c r="BG240" s="122" t="s">
        <v>1416</v>
      </c>
      <c r="BH240" s="122" t="s">
        <v>1415</v>
      </c>
      <c r="BI240" s="122" t="s">
        <v>1417</v>
      </c>
      <c r="BK240" s="122">
        <v>175708</v>
      </c>
      <c r="BR240" s="122" t="s">
        <v>2176</v>
      </c>
      <c r="BS240" s="122" t="s">
        <v>5786</v>
      </c>
      <c r="BT240" s="122" t="s">
        <v>2176</v>
      </c>
      <c r="BU240" s="122" t="s">
        <v>2176</v>
      </c>
      <c r="BV240" s="122">
        <v>5437</v>
      </c>
      <c r="BX240" s="122" t="s">
        <v>282</v>
      </c>
      <c r="BZ240" s="122" t="s">
        <v>3479</v>
      </c>
      <c r="CB240" s="122">
        <v>16.488423780000002</v>
      </c>
      <c r="CC240" s="122">
        <v>-96.983584129999997</v>
      </c>
      <c r="CE240" s="122" t="s">
        <v>2100</v>
      </c>
      <c r="CF240" s="122" t="s">
        <v>2101</v>
      </c>
      <c r="CI240" s="122" t="s">
        <v>5044</v>
      </c>
      <c r="CJ240" s="122" t="s">
        <v>6967</v>
      </c>
      <c r="CL240" s="122" t="s">
        <v>340</v>
      </c>
      <c r="CO240" s="122" t="s">
        <v>7488</v>
      </c>
      <c r="CP240" s="122">
        <v>0</v>
      </c>
      <c r="CQ240" s="122" t="s">
        <v>2176</v>
      </c>
      <c r="CR240" s="122" t="s">
        <v>7631</v>
      </c>
      <c r="CS240" s="122" t="s">
        <v>7632</v>
      </c>
      <c r="CT240" s="122" t="s">
        <v>8194</v>
      </c>
      <c r="CU240" s="122" t="s">
        <v>8194</v>
      </c>
    </row>
    <row r="241" spans="1:99" ht="15" customHeight="1" x14ac:dyDescent="0.45">
      <c r="A241" s="122">
        <v>240</v>
      </c>
      <c r="B241" s="122" t="s">
        <v>9918</v>
      </c>
      <c r="C241" s="122" t="s">
        <v>341</v>
      </c>
      <c r="I241" s="122" t="s">
        <v>309</v>
      </c>
      <c r="J241" s="122" t="str">
        <f t="shared" si="8"/>
        <v>Quercus peduncularis</v>
      </c>
      <c r="M241" s="122" t="s">
        <v>3226</v>
      </c>
      <c r="N241" s="122" t="s">
        <v>3221</v>
      </c>
      <c r="O241" s="122">
        <v>41043</v>
      </c>
      <c r="P241" s="122" t="s">
        <v>2099</v>
      </c>
      <c r="S241" s="122" t="s">
        <v>14692</v>
      </c>
      <c r="T241" s="122" t="s">
        <v>2100</v>
      </c>
      <c r="U241" s="122" t="s">
        <v>2101</v>
      </c>
      <c r="X241" s="122" t="s">
        <v>2107</v>
      </c>
      <c r="AE241" s="122" t="s">
        <v>2116</v>
      </c>
      <c r="AF241" s="122">
        <v>8</v>
      </c>
      <c r="AH241" s="122">
        <v>1662</v>
      </c>
      <c r="AI241" s="122" t="s">
        <v>2119</v>
      </c>
      <c r="AK241" s="122" t="s">
        <v>2089</v>
      </c>
      <c r="AL241" s="122" t="s">
        <v>2077</v>
      </c>
      <c r="AO241" s="122" t="s">
        <v>1318</v>
      </c>
      <c r="AP241" s="122" t="s">
        <v>1318</v>
      </c>
      <c r="AQ241" s="122" t="s">
        <v>1318</v>
      </c>
      <c r="AS241" s="122">
        <v>68</v>
      </c>
      <c r="AT241" s="122">
        <v>16.488423780000002</v>
      </c>
      <c r="AU241" s="122">
        <v>-96.983584129999997</v>
      </c>
      <c r="AX241" s="122">
        <v>1827165.9297787701</v>
      </c>
      <c r="AY241" s="122">
        <v>74551.306735150007</v>
      </c>
      <c r="AZ241" s="122">
        <v>5454</v>
      </c>
      <c r="BC241" s="122" t="s">
        <v>2150</v>
      </c>
      <c r="BF241" s="122" t="s">
        <v>1416</v>
      </c>
      <c r="BG241" s="122" t="s">
        <v>1416</v>
      </c>
      <c r="BH241" s="122" t="s">
        <v>1415</v>
      </c>
      <c r="BI241" s="122" t="s">
        <v>1417</v>
      </c>
      <c r="BK241" s="122">
        <v>175712</v>
      </c>
      <c r="BX241" s="122" t="s">
        <v>282</v>
      </c>
      <c r="BZ241" s="122" t="s">
        <v>3479</v>
      </c>
      <c r="CB241" s="122">
        <v>16.488423780000002</v>
      </c>
      <c r="CC241" s="122">
        <v>-96.983584129999997</v>
      </c>
      <c r="CE241" s="122" t="s">
        <v>2100</v>
      </c>
      <c r="CF241" s="122" t="s">
        <v>2101</v>
      </c>
      <c r="CL241" s="122" t="s">
        <v>309</v>
      </c>
    </row>
    <row r="242" spans="1:99" ht="15" customHeight="1" x14ac:dyDescent="0.45">
      <c r="A242" s="122">
        <v>241</v>
      </c>
      <c r="B242" s="122" t="s">
        <v>9919</v>
      </c>
      <c r="C242" s="122" t="s">
        <v>342</v>
      </c>
      <c r="I242" s="122" t="s">
        <v>302</v>
      </c>
      <c r="J242" s="122" t="str">
        <f t="shared" si="8"/>
        <v>Quercus glaucoides</v>
      </c>
      <c r="M242" s="122" t="s">
        <v>3226</v>
      </c>
      <c r="N242" s="122" t="s">
        <v>3220</v>
      </c>
      <c r="O242" s="122">
        <v>41043</v>
      </c>
      <c r="P242" s="122" t="s">
        <v>2099</v>
      </c>
      <c r="S242" s="122" t="s">
        <v>14692</v>
      </c>
      <c r="T242" s="122" t="s">
        <v>2100</v>
      </c>
      <c r="U242" s="122" t="s">
        <v>2101</v>
      </c>
      <c r="X242" s="122" t="s">
        <v>2107</v>
      </c>
      <c r="AE242" s="122">
        <v>5</v>
      </c>
      <c r="AF242" s="122">
        <v>4.5</v>
      </c>
      <c r="AI242" s="122" t="s">
        <v>2119</v>
      </c>
      <c r="AK242" s="122" t="s">
        <v>2084</v>
      </c>
      <c r="AL242" s="122" t="s">
        <v>2077</v>
      </c>
      <c r="AO242" s="122" t="s">
        <v>1318</v>
      </c>
      <c r="AP242" s="122" t="s">
        <v>1318</v>
      </c>
      <c r="AQ242" s="122" t="s">
        <v>1318</v>
      </c>
      <c r="AS242" s="122">
        <v>69</v>
      </c>
      <c r="AT242" s="122">
        <v>16.483258509999999</v>
      </c>
      <c r="AU242" s="122">
        <v>-96.984021830000003</v>
      </c>
      <c r="AX242" s="122">
        <v>1826594.3071942099</v>
      </c>
      <c r="AY242" s="122">
        <v>74493.180211800005</v>
      </c>
      <c r="AZ242" s="122">
        <v>5759</v>
      </c>
      <c r="BB242" s="122">
        <v>434</v>
      </c>
      <c r="BC242" s="122" t="s">
        <v>2151</v>
      </c>
      <c r="BF242" s="122" t="s">
        <v>1416</v>
      </c>
      <c r="BG242" s="122" t="s">
        <v>1416</v>
      </c>
      <c r="BH242" s="122" t="s">
        <v>1415</v>
      </c>
      <c r="BI242" s="122" t="s">
        <v>1417</v>
      </c>
      <c r="BK242" s="122">
        <v>175711</v>
      </c>
      <c r="BX242" s="122" t="s">
        <v>282</v>
      </c>
      <c r="BZ242" s="122" t="s">
        <v>3479</v>
      </c>
      <c r="CB242" s="122">
        <v>16.483258509999999</v>
      </c>
      <c r="CC242" s="122">
        <v>-96.984021830000003</v>
      </c>
      <c r="CE242" s="122" t="s">
        <v>2100</v>
      </c>
      <c r="CF242" s="122" t="s">
        <v>2101</v>
      </c>
      <c r="CL242" s="122" t="s">
        <v>302</v>
      </c>
    </row>
    <row r="243" spans="1:99" ht="15" customHeight="1" x14ac:dyDescent="0.45">
      <c r="A243" s="122">
        <v>242</v>
      </c>
      <c r="B243" s="122" t="s">
        <v>9920</v>
      </c>
      <c r="C243" s="122" t="s">
        <v>343</v>
      </c>
      <c r="I243" s="122" t="s">
        <v>306</v>
      </c>
      <c r="J243" s="122" t="str">
        <f t="shared" si="8"/>
        <v>Quercus scytophylla</v>
      </c>
      <c r="M243" s="122" t="s">
        <v>3226</v>
      </c>
      <c r="N243" s="122" t="s">
        <v>3168</v>
      </c>
      <c r="O243" s="122">
        <v>41043</v>
      </c>
      <c r="P243" s="122" t="s">
        <v>2099</v>
      </c>
      <c r="S243" s="122" t="s">
        <v>14692</v>
      </c>
      <c r="T243" s="122" t="s">
        <v>2100</v>
      </c>
      <c r="U243" s="122" t="s">
        <v>2101</v>
      </c>
      <c r="X243" s="122" t="s">
        <v>2107</v>
      </c>
      <c r="AE243" s="122">
        <v>50</v>
      </c>
      <c r="AF243" s="122">
        <v>16</v>
      </c>
      <c r="AH243" s="122">
        <v>1880</v>
      </c>
      <c r="AI243" s="122" t="s">
        <v>2119</v>
      </c>
      <c r="AJ243" s="122" t="s">
        <v>2128</v>
      </c>
      <c r="AK243" s="122" t="s">
        <v>2085</v>
      </c>
      <c r="AL243" s="122" t="s">
        <v>2077</v>
      </c>
      <c r="AO243" s="122" t="s">
        <v>1318</v>
      </c>
      <c r="AP243" s="122" t="s">
        <v>1318</v>
      </c>
      <c r="AQ243" s="122" t="s">
        <v>1318</v>
      </c>
      <c r="AS243" s="122">
        <v>70</v>
      </c>
      <c r="AT243" s="122">
        <v>16.472022490000001</v>
      </c>
      <c r="AU243" s="122">
        <v>-96.997430030000004</v>
      </c>
      <c r="AX243" s="122">
        <v>1825377.2124562899</v>
      </c>
      <c r="AY243" s="122">
        <v>73034.490585649997</v>
      </c>
      <c r="AZ243" s="122">
        <v>6169</v>
      </c>
      <c r="BB243" s="122">
        <v>438439440</v>
      </c>
      <c r="BF243" s="122" t="s">
        <v>1416</v>
      </c>
      <c r="BG243" s="122" t="s">
        <v>1416</v>
      </c>
      <c r="BH243" s="122" t="s">
        <v>1415</v>
      </c>
      <c r="BI243" s="122" t="s">
        <v>1417</v>
      </c>
      <c r="BK243" s="122">
        <v>175710</v>
      </c>
      <c r="BX243" s="122" t="s">
        <v>282</v>
      </c>
      <c r="BZ243" s="122" t="s">
        <v>3479</v>
      </c>
      <c r="CB243" s="122">
        <v>16.472022490000001</v>
      </c>
      <c r="CC243" s="122">
        <v>-96.997430030000004</v>
      </c>
      <c r="CE243" s="122" t="s">
        <v>2100</v>
      </c>
      <c r="CF243" s="122" t="s">
        <v>2101</v>
      </c>
      <c r="CL243" s="122" t="s">
        <v>306</v>
      </c>
    </row>
    <row r="244" spans="1:99" ht="15" customHeight="1" x14ac:dyDescent="0.45">
      <c r="A244" s="122">
        <v>243</v>
      </c>
      <c r="B244" s="122" t="s">
        <v>9921</v>
      </c>
      <c r="C244" s="122" t="s">
        <v>344</v>
      </c>
      <c r="I244" s="122" t="s">
        <v>345</v>
      </c>
      <c r="J244" s="122" t="str">
        <f t="shared" si="8"/>
        <v>Quercus elliptica</v>
      </c>
      <c r="M244" s="122" t="s">
        <v>3226</v>
      </c>
      <c r="N244" s="122" t="s">
        <v>3228</v>
      </c>
      <c r="O244" s="122">
        <v>41043</v>
      </c>
      <c r="P244" s="122" t="s">
        <v>2099</v>
      </c>
      <c r="S244" s="122" t="s">
        <v>14692</v>
      </c>
      <c r="T244" s="122" t="s">
        <v>2100</v>
      </c>
      <c r="U244" s="122" t="s">
        <v>2101</v>
      </c>
      <c r="X244" s="122" t="s">
        <v>2107</v>
      </c>
      <c r="AE244" s="122">
        <v>4</v>
      </c>
      <c r="AF244" s="122">
        <v>2.5</v>
      </c>
      <c r="AH244" s="122">
        <v>1880</v>
      </c>
      <c r="AI244" s="122" t="s">
        <v>2119</v>
      </c>
      <c r="AJ244" s="122" t="s">
        <v>2129</v>
      </c>
      <c r="AK244" s="122" t="s">
        <v>14128</v>
      </c>
      <c r="AL244" s="122" t="s">
        <v>2077</v>
      </c>
      <c r="AO244" s="122" t="s">
        <v>1318</v>
      </c>
      <c r="AP244" s="122" t="s">
        <v>1318</v>
      </c>
      <c r="AQ244" s="122" t="s">
        <v>1318</v>
      </c>
      <c r="AS244" s="122">
        <v>70</v>
      </c>
      <c r="AT244" s="122">
        <v>16.472022490000001</v>
      </c>
      <c r="AU244" s="122">
        <v>-96.997430030000004</v>
      </c>
      <c r="AX244" s="122">
        <v>1825377.2124562899</v>
      </c>
      <c r="AY244" s="122">
        <v>73034.490585649997</v>
      </c>
      <c r="AZ244" s="122">
        <v>6169</v>
      </c>
      <c r="BB244" s="122">
        <v>441442</v>
      </c>
      <c r="BF244" s="122" t="s">
        <v>1416</v>
      </c>
      <c r="BG244" s="122" t="s">
        <v>1416</v>
      </c>
      <c r="BH244" s="122" t="s">
        <v>1415</v>
      </c>
      <c r="BI244" s="122" t="s">
        <v>1417</v>
      </c>
      <c r="BK244" s="122">
        <v>175502</v>
      </c>
      <c r="BX244" s="122" t="s">
        <v>282</v>
      </c>
      <c r="BZ244" s="122" t="s">
        <v>3479</v>
      </c>
      <c r="CB244" s="122">
        <v>16.472022490000001</v>
      </c>
      <c r="CC244" s="122">
        <v>-96.997430030000004</v>
      </c>
      <c r="CE244" s="122" t="s">
        <v>2100</v>
      </c>
      <c r="CF244" s="122" t="s">
        <v>2101</v>
      </c>
      <c r="CL244" s="122" t="s">
        <v>345</v>
      </c>
    </row>
    <row r="245" spans="1:99" ht="15" customHeight="1" x14ac:dyDescent="0.45">
      <c r="A245" s="122">
        <v>244</v>
      </c>
      <c r="B245" s="122" t="s">
        <v>9922</v>
      </c>
      <c r="C245" s="122" t="s">
        <v>346</v>
      </c>
      <c r="F245" s="122" t="s">
        <v>2177</v>
      </c>
      <c r="H245" s="122">
        <v>5499</v>
      </c>
      <c r="I245" s="122" t="s">
        <v>347</v>
      </c>
      <c r="J245" s="122" t="str">
        <f t="shared" si="8"/>
        <v>Quercus obtusata</v>
      </c>
      <c r="K245" s="122" t="s">
        <v>2092</v>
      </c>
      <c r="M245" s="122" t="s">
        <v>3226</v>
      </c>
      <c r="N245" s="122" t="s">
        <v>3162</v>
      </c>
      <c r="O245" s="121">
        <v>41043</v>
      </c>
      <c r="P245" s="122" t="s">
        <v>2099</v>
      </c>
      <c r="S245" s="122" t="s">
        <v>14692</v>
      </c>
      <c r="T245" s="122" t="s">
        <v>2100</v>
      </c>
      <c r="U245" s="122" t="s">
        <v>2101</v>
      </c>
      <c r="X245" s="122" t="s">
        <v>2107</v>
      </c>
      <c r="AE245" s="122">
        <v>45</v>
      </c>
      <c r="AF245" s="122">
        <v>15</v>
      </c>
      <c r="AH245" s="122">
        <v>1880</v>
      </c>
      <c r="AI245" s="122" t="s">
        <v>2119</v>
      </c>
      <c r="AK245" s="122" t="s">
        <v>2092</v>
      </c>
      <c r="AL245" s="122" t="s">
        <v>2077</v>
      </c>
      <c r="AO245" s="122" t="s">
        <v>1318</v>
      </c>
      <c r="AP245" s="122" t="s">
        <v>1318</v>
      </c>
      <c r="AQ245" s="122" t="s">
        <v>1318</v>
      </c>
      <c r="AR245" s="122" t="s">
        <v>7426</v>
      </c>
      <c r="AS245" s="122">
        <v>70</v>
      </c>
      <c r="AT245" s="122">
        <v>16.472022490000001</v>
      </c>
      <c r="AU245" s="122">
        <v>-96.997430030000004</v>
      </c>
      <c r="AX245" s="122">
        <v>1825377.2124562899</v>
      </c>
      <c r="AY245" s="122">
        <v>73034.490585649997</v>
      </c>
      <c r="AZ245" s="122">
        <v>6169</v>
      </c>
      <c r="BF245" s="122" t="s">
        <v>1416</v>
      </c>
      <c r="BG245" s="122" t="s">
        <v>1416</v>
      </c>
      <c r="BH245" s="122" t="s">
        <v>1415</v>
      </c>
      <c r="BI245" s="122" t="s">
        <v>1417</v>
      </c>
      <c r="BK245" s="122">
        <v>175501</v>
      </c>
      <c r="BR245" s="122" t="s">
        <v>2177</v>
      </c>
      <c r="BS245" s="122" t="s">
        <v>5786</v>
      </c>
      <c r="BT245" s="122" t="s">
        <v>2177</v>
      </c>
      <c r="BU245" s="122" t="s">
        <v>2177</v>
      </c>
      <c r="BV245" s="122">
        <v>5499</v>
      </c>
      <c r="BX245" s="122" t="s">
        <v>282</v>
      </c>
      <c r="BZ245" s="122" t="s">
        <v>3479</v>
      </c>
      <c r="CB245" s="122">
        <v>16.472022490000001</v>
      </c>
      <c r="CC245" s="122">
        <v>-96.997430030000004</v>
      </c>
      <c r="CE245" s="122" t="s">
        <v>2100</v>
      </c>
      <c r="CF245" s="122" t="s">
        <v>2101</v>
      </c>
      <c r="CI245" s="122" t="s">
        <v>5180</v>
      </c>
      <c r="CJ245" s="122" t="s">
        <v>7256</v>
      </c>
      <c r="CK245" s="122" t="s">
        <v>4762</v>
      </c>
      <c r="CL245" s="122" t="s">
        <v>347</v>
      </c>
      <c r="CO245" s="122" t="s">
        <v>7488</v>
      </c>
      <c r="CP245" s="122">
        <v>0</v>
      </c>
      <c r="CQ245" s="122" t="s">
        <v>2177</v>
      </c>
      <c r="CR245" s="122" t="s">
        <v>7864</v>
      </c>
      <c r="CS245" s="122" t="s">
        <v>7865</v>
      </c>
      <c r="CT245" s="122" t="s">
        <v>8194</v>
      </c>
      <c r="CU245" s="122" t="s">
        <v>8194</v>
      </c>
    </row>
    <row r="246" spans="1:99" ht="15" customHeight="1" x14ac:dyDescent="0.45">
      <c r="A246" s="122">
        <v>245</v>
      </c>
      <c r="B246" s="122" t="s">
        <v>9923</v>
      </c>
      <c r="C246" s="122" t="s">
        <v>348</v>
      </c>
      <c r="I246" s="122" t="s">
        <v>309</v>
      </c>
      <c r="J246" s="122" t="str">
        <f t="shared" si="8"/>
        <v>Quercus peduncularis</v>
      </c>
      <c r="M246" s="122" t="s">
        <v>3226</v>
      </c>
      <c r="N246" s="122" t="s">
        <v>3221</v>
      </c>
      <c r="O246" s="122">
        <v>41043</v>
      </c>
      <c r="P246" s="122" t="s">
        <v>2099</v>
      </c>
      <c r="S246" s="122" t="s">
        <v>14692</v>
      </c>
      <c r="T246" s="122" t="s">
        <v>2100</v>
      </c>
      <c r="U246" s="122" t="s">
        <v>2101</v>
      </c>
      <c r="X246" s="122" t="s">
        <v>2107</v>
      </c>
      <c r="AE246" s="122">
        <v>50</v>
      </c>
      <c r="AF246" s="122">
        <v>16</v>
      </c>
      <c r="AI246" s="122" t="s">
        <v>2119</v>
      </c>
      <c r="AK246" s="122" t="s">
        <v>2089</v>
      </c>
      <c r="AL246" s="122" t="s">
        <v>2077</v>
      </c>
      <c r="AO246" s="122" t="s">
        <v>1318</v>
      </c>
      <c r="AP246" s="122" t="s">
        <v>1318</v>
      </c>
      <c r="AQ246" s="122" t="s">
        <v>1318</v>
      </c>
      <c r="AS246" s="122">
        <v>72</v>
      </c>
      <c r="AT246" s="122">
        <v>16.445658049999999</v>
      </c>
      <c r="AU246" s="122">
        <v>-97.032591859999997</v>
      </c>
      <c r="AX246" s="122">
        <v>1822529.53688278</v>
      </c>
      <c r="AY246" s="122">
        <v>69215.256961870007</v>
      </c>
      <c r="AZ246" s="122">
        <v>4736</v>
      </c>
      <c r="BB246" s="122">
        <v>444443</v>
      </c>
      <c r="BF246" s="122" t="s">
        <v>1416</v>
      </c>
      <c r="BG246" s="122" t="s">
        <v>1416</v>
      </c>
      <c r="BH246" s="122" t="s">
        <v>1415</v>
      </c>
      <c r="BI246" s="122" t="s">
        <v>1417</v>
      </c>
      <c r="BK246" s="122">
        <v>175522</v>
      </c>
      <c r="BX246" s="122" t="s">
        <v>282</v>
      </c>
      <c r="BZ246" s="122" t="s">
        <v>3479</v>
      </c>
      <c r="CB246" s="122">
        <v>16.445658049999999</v>
      </c>
      <c r="CC246" s="122">
        <v>-97.032591859999997</v>
      </c>
      <c r="CE246" s="122" t="s">
        <v>2100</v>
      </c>
      <c r="CF246" s="122" t="s">
        <v>2101</v>
      </c>
      <c r="CL246" s="122" t="s">
        <v>309</v>
      </c>
    </row>
    <row r="247" spans="1:99" ht="15" customHeight="1" x14ac:dyDescent="0.45">
      <c r="A247" s="122">
        <v>246</v>
      </c>
      <c r="B247" s="122" t="s">
        <v>9924</v>
      </c>
      <c r="C247" s="122" t="s">
        <v>349</v>
      </c>
      <c r="F247" s="122" t="s">
        <v>14389</v>
      </c>
      <c r="H247" s="122">
        <v>5316</v>
      </c>
      <c r="I247" s="122" t="s">
        <v>5804</v>
      </c>
      <c r="J247" s="122" t="str">
        <f t="shared" si="8"/>
        <v>Quercus laurina</v>
      </c>
      <c r="K247" s="122" t="s">
        <v>2093</v>
      </c>
      <c r="M247" s="122" t="s">
        <v>3226</v>
      </c>
      <c r="N247" s="122" t="s">
        <v>5805</v>
      </c>
      <c r="O247" s="121">
        <v>41043</v>
      </c>
      <c r="P247" s="122" t="s">
        <v>2099</v>
      </c>
      <c r="S247" s="122" t="s">
        <v>14692</v>
      </c>
      <c r="T247" s="122" t="s">
        <v>2100</v>
      </c>
      <c r="U247" s="122" t="s">
        <v>2101</v>
      </c>
      <c r="X247" s="122" t="s">
        <v>2108</v>
      </c>
      <c r="AE247" s="122">
        <v>12</v>
      </c>
      <c r="AF247" s="122">
        <v>8</v>
      </c>
      <c r="AH247" s="122">
        <v>1863</v>
      </c>
      <c r="AI247" s="122" t="s">
        <v>2119</v>
      </c>
      <c r="AJ247" s="122" t="s">
        <v>2093</v>
      </c>
      <c r="AK247" s="122" t="s">
        <v>5806</v>
      </c>
      <c r="AL247" s="122" t="s">
        <v>5803</v>
      </c>
      <c r="AM247" s="121">
        <v>41843</v>
      </c>
      <c r="AN247" s="122" t="s">
        <v>5807</v>
      </c>
      <c r="AO247" s="122" t="s">
        <v>1318</v>
      </c>
      <c r="AP247" s="122" t="s">
        <v>1318</v>
      </c>
      <c r="AQ247" s="122" t="s">
        <v>1318</v>
      </c>
      <c r="AR247" s="122" t="s">
        <v>7426</v>
      </c>
      <c r="AS247" s="122">
        <v>73</v>
      </c>
      <c r="AT247" s="122">
        <v>16.216488770000002</v>
      </c>
      <c r="AU247" s="122">
        <v>-97.137411749999998</v>
      </c>
      <c r="AX247" s="122">
        <v>1797349.9501193</v>
      </c>
      <c r="AY247" s="122">
        <v>57484.740406060002</v>
      </c>
      <c r="AZ247" s="122">
        <v>6113</v>
      </c>
      <c r="BF247" s="122" t="s">
        <v>1416</v>
      </c>
      <c r="BG247" s="122" t="s">
        <v>1416</v>
      </c>
      <c r="BH247" s="122" t="s">
        <v>1415</v>
      </c>
      <c r="BI247" s="122" t="s">
        <v>1417</v>
      </c>
      <c r="BK247" s="122">
        <v>175499</v>
      </c>
      <c r="BL247" s="122" t="s">
        <v>5801</v>
      </c>
      <c r="BR247" s="122" t="s">
        <v>4792</v>
      </c>
      <c r="BS247" s="122" t="s">
        <v>5785</v>
      </c>
      <c r="BT247" s="122" t="s">
        <v>4792</v>
      </c>
      <c r="BU247" s="122" t="s">
        <v>4792</v>
      </c>
      <c r="BV247" s="122">
        <v>5316</v>
      </c>
      <c r="BW247" s="122" t="s">
        <v>5802</v>
      </c>
      <c r="BX247" s="122" t="s">
        <v>282</v>
      </c>
      <c r="BZ247" s="122" t="s">
        <v>3479</v>
      </c>
      <c r="CB247" s="122">
        <v>16.216488770000002</v>
      </c>
      <c r="CC247" s="122">
        <v>-97.137411749999998</v>
      </c>
      <c r="CE247" s="122" t="s">
        <v>2100</v>
      </c>
      <c r="CF247" s="122" t="s">
        <v>2101</v>
      </c>
      <c r="CI247" s="122" t="s">
        <v>5057</v>
      </c>
      <c r="CJ247" s="122" t="s">
        <v>6984</v>
      </c>
      <c r="CO247" s="122" t="s">
        <v>7488</v>
      </c>
      <c r="CP247" s="122">
        <v>0</v>
      </c>
      <c r="CQ247" s="122" t="s">
        <v>4792</v>
      </c>
      <c r="CR247" s="122" t="s">
        <v>7714</v>
      </c>
      <c r="CS247" s="122" t="s">
        <v>7715</v>
      </c>
      <c r="CT247" s="122" t="s">
        <v>8194</v>
      </c>
      <c r="CU247" s="122" t="s">
        <v>8194</v>
      </c>
    </row>
    <row r="248" spans="1:99" ht="15" customHeight="1" x14ac:dyDescent="0.45">
      <c r="A248" s="122">
        <v>247</v>
      </c>
      <c r="B248" s="122" t="s">
        <v>9925</v>
      </c>
      <c r="C248" s="122" t="s">
        <v>351</v>
      </c>
      <c r="I248" s="122" t="s">
        <v>352</v>
      </c>
      <c r="J248" s="122" t="str">
        <f t="shared" si="8"/>
        <v>Quercus sp.</v>
      </c>
      <c r="M248" s="122" t="s">
        <v>3226</v>
      </c>
      <c r="N248" s="122" t="s">
        <v>3165</v>
      </c>
      <c r="O248" s="122">
        <v>41043</v>
      </c>
      <c r="P248" s="122" t="s">
        <v>2099</v>
      </c>
      <c r="S248" s="122" t="s">
        <v>14692</v>
      </c>
      <c r="T248" s="122" t="s">
        <v>2100</v>
      </c>
      <c r="U248" s="122" t="s">
        <v>2101</v>
      </c>
      <c r="X248" s="122" t="s">
        <v>2108</v>
      </c>
      <c r="AE248" s="122">
        <v>18</v>
      </c>
      <c r="AF248" s="122">
        <v>11</v>
      </c>
      <c r="AH248" s="122">
        <v>1863</v>
      </c>
      <c r="AI248" s="122" t="s">
        <v>2119</v>
      </c>
      <c r="AJ248" s="122" t="s">
        <v>2093</v>
      </c>
      <c r="AK248" s="122" t="s">
        <v>14129</v>
      </c>
      <c r="AL248" s="122" t="s">
        <v>2077</v>
      </c>
      <c r="AO248" s="122" t="s">
        <v>1318</v>
      </c>
      <c r="AP248" s="122" t="s">
        <v>1318</v>
      </c>
      <c r="AQ248" s="122" t="s">
        <v>1318</v>
      </c>
      <c r="AS248" s="122">
        <v>73</v>
      </c>
      <c r="AT248" s="122">
        <v>16.216488770000002</v>
      </c>
      <c r="AU248" s="122">
        <v>-97.137411749999998</v>
      </c>
      <c r="AX248" s="122">
        <v>1797349.9501193</v>
      </c>
      <c r="AY248" s="122">
        <v>57484.740406060002</v>
      </c>
      <c r="AZ248" s="122">
        <v>6113</v>
      </c>
      <c r="BF248" s="122" t="s">
        <v>1416</v>
      </c>
      <c r="BG248" s="122" t="s">
        <v>1416</v>
      </c>
      <c r="BH248" s="122" t="s">
        <v>1415</v>
      </c>
      <c r="BI248" s="122" t="s">
        <v>1417</v>
      </c>
      <c r="BK248" s="122">
        <v>175500</v>
      </c>
      <c r="BX248" s="122" t="s">
        <v>282</v>
      </c>
      <c r="BZ248" s="122" t="s">
        <v>3479</v>
      </c>
      <c r="CB248" s="122">
        <v>16.216488770000002</v>
      </c>
      <c r="CC248" s="122">
        <v>-97.137411749999998</v>
      </c>
      <c r="CE248" s="122" t="s">
        <v>2100</v>
      </c>
      <c r="CF248" s="122" t="s">
        <v>2101</v>
      </c>
      <c r="CL248" s="122" t="s">
        <v>352</v>
      </c>
    </row>
    <row r="249" spans="1:99" ht="15" customHeight="1" x14ac:dyDescent="0.45">
      <c r="A249" s="122">
        <v>248</v>
      </c>
      <c r="B249" s="122" t="s">
        <v>9926</v>
      </c>
      <c r="C249" s="122" t="s">
        <v>353</v>
      </c>
      <c r="I249" s="122" t="s">
        <v>354</v>
      </c>
      <c r="J249" s="122" t="str">
        <f t="shared" si="8"/>
        <v>Quercus uxoris</v>
      </c>
      <c r="M249" s="122" t="s">
        <v>3226</v>
      </c>
      <c r="N249" s="122" t="s">
        <v>3230</v>
      </c>
      <c r="O249" s="122">
        <v>41043</v>
      </c>
      <c r="P249" s="122" t="s">
        <v>2099</v>
      </c>
      <c r="S249" s="122" t="s">
        <v>14692</v>
      </c>
      <c r="T249" s="122" t="s">
        <v>2100</v>
      </c>
      <c r="U249" s="122" t="s">
        <v>2101</v>
      </c>
      <c r="X249" s="122" t="s">
        <v>2108</v>
      </c>
      <c r="AE249" s="122">
        <v>13</v>
      </c>
      <c r="AF249" s="122">
        <v>5.5</v>
      </c>
      <c r="AH249" s="122">
        <v>1873</v>
      </c>
      <c r="AI249" s="122" t="s">
        <v>2119</v>
      </c>
      <c r="AK249" s="122" t="s">
        <v>2133</v>
      </c>
      <c r="AL249" s="122" t="s">
        <v>2077</v>
      </c>
      <c r="AO249" s="122" t="s">
        <v>1318</v>
      </c>
      <c r="AP249" s="122" t="s">
        <v>1318</v>
      </c>
      <c r="AQ249" s="122" t="s">
        <v>1318</v>
      </c>
      <c r="AS249" s="122">
        <v>74</v>
      </c>
      <c r="AT249" s="122">
        <v>16.170890709999998</v>
      </c>
      <c r="AU249" s="122">
        <v>-97.093589899999998</v>
      </c>
      <c r="AX249" s="122">
        <v>1792200.7744865101</v>
      </c>
      <c r="AY249" s="122">
        <v>62077.61494128</v>
      </c>
      <c r="AZ249" s="122">
        <v>6144</v>
      </c>
      <c r="BB249" s="122">
        <v>450451452</v>
      </c>
      <c r="BF249" s="122" t="s">
        <v>1416</v>
      </c>
      <c r="BG249" s="122" t="s">
        <v>1416</v>
      </c>
      <c r="BH249" s="122" t="s">
        <v>1415</v>
      </c>
      <c r="BI249" s="122" t="s">
        <v>1417</v>
      </c>
      <c r="BK249" s="122">
        <v>175897</v>
      </c>
      <c r="BX249" s="122" t="s">
        <v>282</v>
      </c>
      <c r="BZ249" s="122" t="s">
        <v>3479</v>
      </c>
      <c r="CB249" s="122">
        <v>16.170890709999998</v>
      </c>
      <c r="CC249" s="122">
        <v>-97.093589899999998</v>
      </c>
      <c r="CE249" s="122" t="s">
        <v>2100</v>
      </c>
      <c r="CF249" s="122" t="s">
        <v>2101</v>
      </c>
      <c r="CL249" s="122" t="s">
        <v>354</v>
      </c>
    </row>
    <row r="250" spans="1:99" ht="15" customHeight="1" x14ac:dyDescent="0.45">
      <c r="A250" s="122">
        <v>249</v>
      </c>
      <c r="B250" s="122" t="s">
        <v>9927</v>
      </c>
      <c r="C250" s="122" t="s">
        <v>355</v>
      </c>
      <c r="I250" s="122" t="s">
        <v>3386</v>
      </c>
      <c r="J250" s="122" t="str">
        <f>LEFT(I250, FIND(" ", I250, 25) -1)</f>
        <v>Quercus aff. salicifolia</v>
      </c>
      <c r="L250" s="122" t="s">
        <v>3097</v>
      </c>
      <c r="M250" s="122" t="s">
        <v>3226</v>
      </c>
      <c r="N250" s="122" t="s">
        <v>3231</v>
      </c>
      <c r="O250" s="122">
        <v>41043</v>
      </c>
      <c r="P250" s="122" t="s">
        <v>2099</v>
      </c>
      <c r="S250" s="122" t="s">
        <v>14692</v>
      </c>
      <c r="T250" s="122" t="s">
        <v>2100</v>
      </c>
      <c r="U250" s="122" t="s">
        <v>2101</v>
      </c>
      <c r="X250" s="122" t="s">
        <v>2108</v>
      </c>
      <c r="AE250" s="122">
        <v>15</v>
      </c>
      <c r="AF250" s="122">
        <v>8</v>
      </c>
      <c r="AH250" s="122">
        <v>1873</v>
      </c>
      <c r="AI250" s="122" t="s">
        <v>2119</v>
      </c>
      <c r="AK250" s="122" t="s">
        <v>2134</v>
      </c>
      <c r="AL250" s="122" t="s">
        <v>2077</v>
      </c>
      <c r="AO250" s="122" t="s">
        <v>1318</v>
      </c>
      <c r="AP250" s="122" t="s">
        <v>1318</v>
      </c>
      <c r="AQ250" s="122" t="s">
        <v>1318</v>
      </c>
      <c r="AS250" s="122">
        <v>74</v>
      </c>
      <c r="AT250" s="122">
        <v>16.170890709999998</v>
      </c>
      <c r="AU250" s="122">
        <v>-97.093589899999998</v>
      </c>
      <c r="AX250" s="122">
        <v>1792200.7744865101</v>
      </c>
      <c r="AY250" s="122">
        <v>62077.61494128</v>
      </c>
      <c r="AZ250" s="122">
        <v>6144</v>
      </c>
      <c r="BB250" s="122">
        <v>453454455</v>
      </c>
      <c r="BF250" s="122" t="s">
        <v>1416</v>
      </c>
      <c r="BG250" s="122" t="s">
        <v>1416</v>
      </c>
      <c r="BH250" s="122" t="s">
        <v>1415</v>
      </c>
      <c r="BI250" s="122" t="s">
        <v>1417</v>
      </c>
      <c r="BK250" s="122">
        <v>175896</v>
      </c>
      <c r="BX250" s="122" t="s">
        <v>282</v>
      </c>
      <c r="BZ250" s="122" t="s">
        <v>3479</v>
      </c>
      <c r="CB250" s="122">
        <v>16.170890709999998</v>
      </c>
      <c r="CC250" s="122">
        <v>-97.093589899999998</v>
      </c>
      <c r="CE250" s="122" t="s">
        <v>2100</v>
      </c>
      <c r="CF250" s="122" t="s">
        <v>2101</v>
      </c>
      <c r="CL250" s="122" t="s">
        <v>5573</v>
      </c>
    </row>
    <row r="251" spans="1:99" ht="15" customHeight="1" x14ac:dyDescent="0.45">
      <c r="A251" s="122">
        <v>250</v>
      </c>
      <c r="B251" s="122" t="s">
        <v>9928</v>
      </c>
      <c r="C251" s="122" t="s">
        <v>356</v>
      </c>
      <c r="I251" s="122" t="s">
        <v>300</v>
      </c>
      <c r="J251" s="122" t="str">
        <f t="shared" si="8"/>
        <v>Quercus magnoliifolia</v>
      </c>
      <c r="M251" s="122" t="s">
        <v>3226</v>
      </c>
      <c r="N251" s="122" t="s">
        <v>3164</v>
      </c>
      <c r="O251" s="122">
        <v>41043</v>
      </c>
      <c r="P251" s="122" t="s">
        <v>2099</v>
      </c>
      <c r="S251" s="122" t="s">
        <v>14692</v>
      </c>
      <c r="T251" s="122" t="s">
        <v>2100</v>
      </c>
      <c r="U251" s="122" t="s">
        <v>2101</v>
      </c>
      <c r="X251" s="122" t="s">
        <v>2108</v>
      </c>
      <c r="AE251" s="122">
        <v>20</v>
      </c>
      <c r="AF251" s="122">
        <v>2.5</v>
      </c>
      <c r="AH251" s="122">
        <v>663</v>
      </c>
      <c r="AI251" s="122" t="s">
        <v>2119</v>
      </c>
      <c r="AJ251" s="122" t="s">
        <v>2130</v>
      </c>
      <c r="AK251" s="122" t="s">
        <v>14130</v>
      </c>
      <c r="AL251" s="122" t="s">
        <v>2077</v>
      </c>
      <c r="AO251" s="122" t="s">
        <v>1318</v>
      </c>
      <c r="AP251" s="122" t="s">
        <v>1318</v>
      </c>
      <c r="AQ251" s="122" t="s">
        <v>1318</v>
      </c>
      <c r="AS251" s="122">
        <v>75</v>
      </c>
      <c r="AT251" s="122">
        <v>16.043753420000002</v>
      </c>
      <c r="AU251" s="122">
        <v>-97.063029319999998</v>
      </c>
      <c r="AX251" s="122">
        <v>1778042.23620644</v>
      </c>
      <c r="AY251" s="122">
        <v>65073.846591649999</v>
      </c>
      <c r="AZ251" s="122">
        <v>2174</v>
      </c>
      <c r="BB251" s="122">
        <v>456457</v>
      </c>
      <c r="BF251" s="122" t="s">
        <v>1416</v>
      </c>
      <c r="BG251" s="122" t="s">
        <v>1416</v>
      </c>
      <c r="BH251" s="122" t="s">
        <v>1415</v>
      </c>
      <c r="BI251" s="122" t="s">
        <v>1417</v>
      </c>
      <c r="BK251" s="122">
        <v>175498</v>
      </c>
      <c r="BX251" s="122" t="s">
        <v>282</v>
      </c>
      <c r="BZ251" s="122" t="s">
        <v>3479</v>
      </c>
      <c r="CB251" s="122">
        <v>16.043753420000002</v>
      </c>
      <c r="CC251" s="122">
        <v>-97.063029319999998</v>
      </c>
      <c r="CE251" s="122" t="s">
        <v>2100</v>
      </c>
      <c r="CF251" s="122" t="s">
        <v>2101</v>
      </c>
      <c r="CL251" s="122" t="s">
        <v>300</v>
      </c>
    </row>
    <row r="252" spans="1:99" ht="15" customHeight="1" x14ac:dyDescent="0.45">
      <c r="A252" s="122">
        <v>251</v>
      </c>
      <c r="B252" s="122" t="s">
        <v>9929</v>
      </c>
      <c r="C252" s="122" t="s">
        <v>357</v>
      </c>
      <c r="F252" s="122" t="s">
        <v>2178</v>
      </c>
      <c r="H252" s="122">
        <v>3690</v>
      </c>
      <c r="I252" s="122" t="s">
        <v>358</v>
      </c>
      <c r="J252" s="122" t="str">
        <f t="shared" si="8"/>
        <v>Quercus glaucescens</v>
      </c>
      <c r="K252" s="122" t="s">
        <v>2095</v>
      </c>
      <c r="M252" s="122" t="s">
        <v>3226</v>
      </c>
      <c r="N252" s="122" t="s">
        <v>3232</v>
      </c>
      <c r="O252" s="121">
        <v>41044</v>
      </c>
      <c r="P252" s="122" t="s">
        <v>2099</v>
      </c>
      <c r="S252" s="122" t="s">
        <v>14692</v>
      </c>
      <c r="T252" s="122" t="s">
        <v>2100</v>
      </c>
      <c r="U252" s="122" t="s">
        <v>2101</v>
      </c>
      <c r="X252" s="122" t="s">
        <v>2109</v>
      </c>
      <c r="AE252" s="122">
        <v>35</v>
      </c>
      <c r="AF252" s="122">
        <v>13</v>
      </c>
      <c r="AI252" s="122" t="s">
        <v>2119</v>
      </c>
      <c r="AK252" s="122" t="s">
        <v>2095</v>
      </c>
      <c r="AL252" s="122" t="s">
        <v>2077</v>
      </c>
      <c r="AO252" s="122" t="s">
        <v>1318</v>
      </c>
      <c r="AP252" s="122" t="s">
        <v>1318</v>
      </c>
      <c r="AQ252" s="122" t="s">
        <v>1318</v>
      </c>
      <c r="AR252" s="122" t="s">
        <v>7426</v>
      </c>
      <c r="AS252" s="122">
        <v>76</v>
      </c>
      <c r="AT252" s="122">
        <v>15.859489930000001</v>
      </c>
      <c r="AU252" s="122">
        <v>-96.465575889999997</v>
      </c>
      <c r="AX252" s="122">
        <v>1756463.9413659601</v>
      </c>
      <c r="AY252" s="122">
        <v>128760.68621116001</v>
      </c>
      <c r="AZ252" s="122">
        <v>943</v>
      </c>
      <c r="BB252" s="122">
        <v>458459460</v>
      </c>
      <c r="BF252" s="122" t="s">
        <v>1416</v>
      </c>
      <c r="BG252" s="122" t="s">
        <v>1416</v>
      </c>
      <c r="BH252" s="122" t="s">
        <v>1415</v>
      </c>
      <c r="BI252" s="122" t="s">
        <v>1417</v>
      </c>
      <c r="BK252" s="122">
        <v>175496</v>
      </c>
      <c r="BR252" s="122" t="s">
        <v>2178</v>
      </c>
      <c r="BS252" s="122" t="s">
        <v>5786</v>
      </c>
      <c r="BT252" s="122" t="s">
        <v>2178</v>
      </c>
      <c r="BU252" s="122" t="s">
        <v>2178</v>
      </c>
      <c r="BV252" s="122">
        <v>3690</v>
      </c>
      <c r="BX252" s="122" t="s">
        <v>282</v>
      </c>
      <c r="BZ252" s="122" t="s">
        <v>3479</v>
      </c>
      <c r="CB252" s="122">
        <v>15.859489930000001</v>
      </c>
      <c r="CC252" s="122">
        <v>-96.465575889999997</v>
      </c>
      <c r="CE252" s="122" t="s">
        <v>2100</v>
      </c>
      <c r="CF252" s="122" t="s">
        <v>2101</v>
      </c>
      <c r="CI252" s="122" t="s">
        <v>5097</v>
      </c>
      <c r="CJ252" s="122" t="s">
        <v>7268</v>
      </c>
      <c r="CK252" s="122" t="s">
        <v>4761</v>
      </c>
      <c r="CL252" s="122" t="s">
        <v>358</v>
      </c>
      <c r="CO252" s="122" t="s">
        <v>7488</v>
      </c>
      <c r="CP252" s="122">
        <v>0</v>
      </c>
      <c r="CQ252" s="122" t="s">
        <v>2178</v>
      </c>
      <c r="CR252" s="122" t="s">
        <v>7937</v>
      </c>
      <c r="CS252" s="122" t="s">
        <v>7938</v>
      </c>
      <c r="CT252" s="122" t="s">
        <v>8194</v>
      </c>
      <c r="CU252" s="122" t="s">
        <v>8194</v>
      </c>
    </row>
    <row r="253" spans="1:99" ht="15" customHeight="1" x14ac:dyDescent="0.45">
      <c r="A253" s="122">
        <v>252</v>
      </c>
      <c r="B253" s="122" t="s">
        <v>9930</v>
      </c>
      <c r="C253" s="122" t="s">
        <v>359</v>
      </c>
      <c r="I253" s="122" t="s">
        <v>3385</v>
      </c>
      <c r="J253" s="122" t="str">
        <f>I253</f>
        <v xml:space="preserve">Quercus L. </v>
      </c>
      <c r="M253" s="122" t="s">
        <v>3226</v>
      </c>
      <c r="N253" s="122" t="s">
        <v>3165</v>
      </c>
      <c r="O253" s="122">
        <v>41044</v>
      </c>
      <c r="P253" s="122" t="s">
        <v>2099</v>
      </c>
      <c r="S253" s="122" t="s">
        <v>14692</v>
      </c>
      <c r="T253" s="122" t="s">
        <v>2100</v>
      </c>
      <c r="U253" s="122" t="s">
        <v>2101</v>
      </c>
      <c r="X253" s="122" t="s">
        <v>2109</v>
      </c>
      <c r="AE253" s="122">
        <v>4</v>
      </c>
      <c r="AF253" s="122">
        <v>2.8</v>
      </c>
      <c r="AI253" s="122" t="s">
        <v>2119</v>
      </c>
      <c r="AO253" s="122" t="s">
        <v>1318</v>
      </c>
      <c r="AP253" s="122" t="s">
        <v>1318</v>
      </c>
      <c r="AQ253" s="122" t="s">
        <v>1318</v>
      </c>
      <c r="AS253" s="122">
        <v>76</v>
      </c>
      <c r="AT253" s="122">
        <v>15.859489930000001</v>
      </c>
      <c r="AU253" s="122">
        <v>-96.465575889999997</v>
      </c>
      <c r="AX253" s="122">
        <v>1756463.9413659601</v>
      </c>
      <c r="AY253" s="122">
        <v>128760.68621116001</v>
      </c>
      <c r="AZ253" s="122">
        <v>943</v>
      </c>
      <c r="BF253" s="122" t="s">
        <v>1416</v>
      </c>
      <c r="BG253" s="122" t="s">
        <v>1416</v>
      </c>
      <c r="BH253" s="122" t="s">
        <v>1415</v>
      </c>
      <c r="BI253" s="122" t="s">
        <v>1417</v>
      </c>
      <c r="BX253" s="122" t="s">
        <v>282</v>
      </c>
      <c r="BZ253" s="122" t="s">
        <v>3479</v>
      </c>
      <c r="CB253" s="122">
        <v>15.859489930000001</v>
      </c>
      <c r="CC253" s="122">
        <v>-96.465575889999997</v>
      </c>
      <c r="CE253" s="122" t="s">
        <v>2100</v>
      </c>
      <c r="CF253" s="122" t="s">
        <v>2101</v>
      </c>
      <c r="CL253" s="122" t="s">
        <v>352</v>
      </c>
    </row>
    <row r="254" spans="1:99" ht="15" customHeight="1" x14ac:dyDescent="0.45">
      <c r="A254" s="122">
        <v>253</v>
      </c>
      <c r="B254" s="122" t="s">
        <v>9931</v>
      </c>
      <c r="C254" s="122" t="s">
        <v>360</v>
      </c>
      <c r="F254" s="122" t="s">
        <v>2179</v>
      </c>
      <c r="H254" s="122">
        <v>5748</v>
      </c>
      <c r="I254" s="122" t="s">
        <v>345</v>
      </c>
      <c r="J254" s="122" t="str">
        <f t="shared" ref="J254:J294" si="9">LEFT(I254, FIND(" ", I254, 12) -1)</f>
        <v>Quercus elliptica</v>
      </c>
      <c r="K254" s="122" t="s">
        <v>2096</v>
      </c>
      <c r="M254" s="122" t="s">
        <v>3226</v>
      </c>
      <c r="N254" s="122" t="s">
        <v>3228</v>
      </c>
      <c r="O254" s="121">
        <v>41044</v>
      </c>
      <c r="P254" s="122" t="s">
        <v>2099</v>
      </c>
      <c r="S254" s="122" t="s">
        <v>14692</v>
      </c>
      <c r="T254" s="122" t="s">
        <v>2100</v>
      </c>
      <c r="U254" s="122" t="s">
        <v>2101</v>
      </c>
      <c r="X254" s="122" t="s">
        <v>2109</v>
      </c>
      <c r="AE254" s="122">
        <v>40</v>
      </c>
      <c r="AF254" s="122">
        <v>17</v>
      </c>
      <c r="AH254" s="122">
        <v>1023</v>
      </c>
      <c r="AI254" s="122" t="s">
        <v>2119</v>
      </c>
      <c r="AK254" s="122" t="s">
        <v>2096</v>
      </c>
      <c r="AL254" s="122" t="s">
        <v>2077</v>
      </c>
      <c r="AO254" s="122" t="s">
        <v>1318</v>
      </c>
      <c r="AP254" s="122" t="s">
        <v>1318</v>
      </c>
      <c r="AQ254" s="122" t="s">
        <v>1318</v>
      </c>
      <c r="AR254" s="122" t="s">
        <v>7426</v>
      </c>
      <c r="AS254" s="122">
        <v>77</v>
      </c>
      <c r="AT254" s="122">
        <v>15.96032917</v>
      </c>
      <c r="AU254" s="122">
        <v>-96.461761449999997</v>
      </c>
      <c r="AX254" s="122">
        <v>1767628.79269455</v>
      </c>
      <c r="AY254" s="122">
        <v>129354.98141194</v>
      </c>
      <c r="AZ254" s="122">
        <v>3356</v>
      </c>
      <c r="BB254" s="122">
        <v>462463464</v>
      </c>
      <c r="BF254" s="122" t="s">
        <v>1416</v>
      </c>
      <c r="BG254" s="122" t="s">
        <v>1416</v>
      </c>
      <c r="BH254" s="122" t="s">
        <v>1415</v>
      </c>
      <c r="BI254" s="122" t="s">
        <v>1417</v>
      </c>
      <c r="BK254" s="122">
        <v>175497</v>
      </c>
      <c r="BR254" s="122" t="s">
        <v>2179</v>
      </c>
      <c r="BS254" s="122" t="s">
        <v>5786</v>
      </c>
      <c r="BT254" s="122" t="s">
        <v>2179</v>
      </c>
      <c r="BU254" s="122" t="s">
        <v>2179</v>
      </c>
      <c r="BV254" s="122">
        <v>5748</v>
      </c>
      <c r="BX254" s="122" t="s">
        <v>282</v>
      </c>
      <c r="BZ254" s="122" t="s">
        <v>3479</v>
      </c>
      <c r="CB254" s="122">
        <v>15.96032917</v>
      </c>
      <c r="CC254" s="122">
        <v>-96.461761449999997</v>
      </c>
      <c r="CE254" s="122" t="s">
        <v>2100</v>
      </c>
      <c r="CF254" s="122" t="s">
        <v>2101</v>
      </c>
      <c r="CI254" s="122" t="s">
        <v>5074</v>
      </c>
      <c r="CJ254" s="122" t="s">
        <v>7003</v>
      </c>
      <c r="CK254" s="122" t="s">
        <v>5768</v>
      </c>
      <c r="CL254" s="122" t="s">
        <v>345</v>
      </c>
      <c r="CO254" s="122" t="s">
        <v>7488</v>
      </c>
      <c r="CP254" s="122">
        <v>0</v>
      </c>
      <c r="CQ254" s="122" t="s">
        <v>2179</v>
      </c>
      <c r="CR254" s="122" t="s">
        <v>7866</v>
      </c>
      <c r="CS254" s="122" t="s">
        <v>7867</v>
      </c>
      <c r="CT254" s="122" t="s">
        <v>8194</v>
      </c>
      <c r="CU254" s="122" t="s">
        <v>8194</v>
      </c>
    </row>
    <row r="255" spans="1:99" ht="15" customHeight="1" x14ac:dyDescent="0.45">
      <c r="A255" s="122">
        <v>254</v>
      </c>
      <c r="B255" s="122" t="s">
        <v>9932</v>
      </c>
      <c r="C255" s="122" t="s">
        <v>361</v>
      </c>
      <c r="I255" s="122" t="s">
        <v>345</v>
      </c>
      <c r="J255" s="122" t="str">
        <f t="shared" si="9"/>
        <v>Quercus elliptica</v>
      </c>
      <c r="M255" s="122" t="s">
        <v>3226</v>
      </c>
      <c r="N255" s="122" t="s">
        <v>3228</v>
      </c>
      <c r="O255" s="122">
        <v>41044</v>
      </c>
      <c r="P255" s="122" t="s">
        <v>2099</v>
      </c>
      <c r="S255" s="122" t="s">
        <v>14692</v>
      </c>
      <c r="T255" s="122" t="s">
        <v>2100</v>
      </c>
      <c r="U255" s="122" t="s">
        <v>2101</v>
      </c>
      <c r="X255" s="122" t="s">
        <v>2109</v>
      </c>
      <c r="AE255" s="122">
        <v>20</v>
      </c>
      <c r="AF255" s="122">
        <v>12</v>
      </c>
      <c r="AH255" s="122">
        <v>1023</v>
      </c>
      <c r="AI255" s="122" t="s">
        <v>2119</v>
      </c>
      <c r="AK255" s="122" t="s">
        <v>2096</v>
      </c>
      <c r="AL255" s="122" t="s">
        <v>2077</v>
      </c>
      <c r="AO255" s="122" t="s">
        <v>1318</v>
      </c>
      <c r="AP255" s="122" t="s">
        <v>1318</v>
      </c>
      <c r="AQ255" s="122" t="s">
        <v>1318</v>
      </c>
      <c r="AS255" s="122">
        <v>77</v>
      </c>
      <c r="AT255" s="122">
        <v>15.96032917</v>
      </c>
      <c r="AU255" s="122">
        <v>-96.461761449999997</v>
      </c>
      <c r="AX255" s="122">
        <v>1767628.79269455</v>
      </c>
      <c r="AY255" s="122">
        <v>129354.98141194</v>
      </c>
      <c r="AZ255" s="122">
        <v>3356</v>
      </c>
      <c r="BB255" s="122">
        <v>465466467</v>
      </c>
      <c r="BF255" s="122" t="s">
        <v>1416</v>
      </c>
      <c r="BG255" s="122" t="s">
        <v>1416</v>
      </c>
      <c r="BH255" s="122" t="s">
        <v>1415</v>
      </c>
      <c r="BI255" s="122" t="s">
        <v>1417</v>
      </c>
      <c r="BK255" s="122">
        <v>175495</v>
      </c>
      <c r="BX255" s="122" t="s">
        <v>282</v>
      </c>
      <c r="BZ255" s="122" t="s">
        <v>3479</v>
      </c>
      <c r="CB255" s="122">
        <v>15.96032917</v>
      </c>
      <c r="CC255" s="122">
        <v>-96.461761449999997</v>
      </c>
      <c r="CE255" s="122" t="s">
        <v>2100</v>
      </c>
      <c r="CF255" s="122" t="s">
        <v>2101</v>
      </c>
      <c r="CL255" s="122" t="s">
        <v>345</v>
      </c>
    </row>
    <row r="256" spans="1:99" ht="15" customHeight="1" x14ac:dyDescent="0.45">
      <c r="A256" s="122">
        <v>255</v>
      </c>
      <c r="B256" s="122" t="s">
        <v>9933</v>
      </c>
      <c r="C256" s="122" t="s">
        <v>362</v>
      </c>
      <c r="I256" s="122" t="s">
        <v>350</v>
      </c>
      <c r="J256" s="122" t="str">
        <f t="shared" si="9"/>
        <v>Quercus crispifolia</v>
      </c>
      <c r="M256" s="122" t="s">
        <v>3226</v>
      </c>
      <c r="N256" s="122" t="s">
        <v>3229</v>
      </c>
      <c r="O256" s="122">
        <v>41044</v>
      </c>
      <c r="P256" s="122" t="s">
        <v>2099</v>
      </c>
      <c r="S256" s="122" t="s">
        <v>14692</v>
      </c>
      <c r="T256" s="122" t="s">
        <v>2100</v>
      </c>
      <c r="U256" s="122" t="s">
        <v>2101</v>
      </c>
      <c r="X256" s="122" t="s">
        <v>2109</v>
      </c>
      <c r="AE256" s="122">
        <v>20</v>
      </c>
      <c r="AF256" s="122">
        <v>10</v>
      </c>
      <c r="AH256" s="122">
        <v>1047</v>
      </c>
      <c r="AI256" s="122" t="s">
        <v>2119</v>
      </c>
      <c r="AK256" s="122" t="s">
        <v>2093</v>
      </c>
      <c r="AL256" s="122" t="s">
        <v>2077</v>
      </c>
      <c r="AO256" s="122" t="s">
        <v>1318</v>
      </c>
      <c r="AP256" s="122" t="s">
        <v>1318</v>
      </c>
      <c r="AQ256" s="122" t="s">
        <v>1318</v>
      </c>
      <c r="AS256" s="122">
        <v>78</v>
      </c>
      <c r="AT256" s="122">
        <v>15.96251316</v>
      </c>
      <c r="AU256" s="122">
        <v>-96.458622349999999</v>
      </c>
      <c r="AX256" s="122">
        <v>1767865.15517301</v>
      </c>
      <c r="AY256" s="122">
        <v>129695.45024115</v>
      </c>
      <c r="AZ256" s="122">
        <v>3436</v>
      </c>
      <c r="BB256" s="122">
        <v>469470</v>
      </c>
      <c r="BF256" s="122" t="s">
        <v>1416</v>
      </c>
      <c r="BG256" s="122" t="s">
        <v>1416</v>
      </c>
      <c r="BH256" s="122" t="s">
        <v>1415</v>
      </c>
      <c r="BI256" s="122" t="s">
        <v>1417</v>
      </c>
      <c r="BK256" s="122">
        <v>175547</v>
      </c>
      <c r="BX256" s="122" t="s">
        <v>282</v>
      </c>
      <c r="BZ256" s="122" t="s">
        <v>3479</v>
      </c>
      <c r="CB256" s="122">
        <v>15.96251316</v>
      </c>
      <c r="CC256" s="122">
        <v>-96.458622349999999</v>
      </c>
      <c r="CE256" s="122" t="s">
        <v>2100</v>
      </c>
      <c r="CF256" s="122" t="s">
        <v>2101</v>
      </c>
      <c r="CL256" s="122" t="s">
        <v>350</v>
      </c>
    </row>
    <row r="257" spans="1:99" ht="15" customHeight="1" x14ac:dyDescent="0.45">
      <c r="A257" s="122">
        <v>256</v>
      </c>
      <c r="B257" s="122" t="s">
        <v>9934</v>
      </c>
      <c r="C257" s="122" t="s">
        <v>363</v>
      </c>
      <c r="F257" s="122" t="s">
        <v>2180</v>
      </c>
      <c r="H257" s="122">
        <v>5265</v>
      </c>
      <c r="I257" s="122" t="s">
        <v>350</v>
      </c>
      <c r="J257" s="122" t="str">
        <f t="shared" si="9"/>
        <v>Quercus crispifolia</v>
      </c>
      <c r="K257" s="122" t="s">
        <v>2093</v>
      </c>
      <c r="M257" s="122" t="s">
        <v>3226</v>
      </c>
      <c r="N257" s="122" t="s">
        <v>3229</v>
      </c>
      <c r="O257" s="121">
        <v>41044</v>
      </c>
      <c r="P257" s="122" t="s">
        <v>2099</v>
      </c>
      <c r="S257" s="122" t="s">
        <v>14692</v>
      </c>
      <c r="T257" s="122" t="s">
        <v>2100</v>
      </c>
      <c r="U257" s="122" t="s">
        <v>2101</v>
      </c>
      <c r="X257" s="122" t="s">
        <v>2109</v>
      </c>
      <c r="AE257" s="122">
        <v>15</v>
      </c>
      <c r="AF257" s="122">
        <v>10</v>
      </c>
      <c r="AH257" s="122">
        <v>1047</v>
      </c>
      <c r="AI257" s="122" t="s">
        <v>2119</v>
      </c>
      <c r="AJ257" s="122" t="s">
        <v>2093</v>
      </c>
      <c r="AK257" s="122" t="s">
        <v>2093</v>
      </c>
      <c r="AL257" s="122" t="s">
        <v>2077</v>
      </c>
      <c r="AO257" s="122" t="s">
        <v>1318</v>
      </c>
      <c r="AP257" s="122" t="s">
        <v>1318</v>
      </c>
      <c r="AQ257" s="122" t="s">
        <v>1318</v>
      </c>
      <c r="AR257" s="122" t="s">
        <v>7426</v>
      </c>
      <c r="AS257" s="122">
        <v>78</v>
      </c>
      <c r="AT257" s="122">
        <v>15.96251316</v>
      </c>
      <c r="AU257" s="122">
        <v>-96.458622349999999</v>
      </c>
      <c r="AX257" s="122">
        <v>1767865.15517301</v>
      </c>
      <c r="AY257" s="122">
        <v>129695.45024115</v>
      </c>
      <c r="AZ257" s="122">
        <v>3436</v>
      </c>
      <c r="BB257" s="122">
        <v>471</v>
      </c>
      <c r="BF257" s="122" t="s">
        <v>1416</v>
      </c>
      <c r="BG257" s="122" t="s">
        <v>1416</v>
      </c>
      <c r="BH257" s="122" t="s">
        <v>1415</v>
      </c>
      <c r="BI257" s="122" t="s">
        <v>1417</v>
      </c>
      <c r="BK257" s="122">
        <v>175546</v>
      </c>
      <c r="BL257" s="122" t="s">
        <v>5800</v>
      </c>
      <c r="BR257" s="122" t="s">
        <v>2180</v>
      </c>
      <c r="BS257" s="122" t="s">
        <v>5786</v>
      </c>
      <c r="BT257" s="122" t="s">
        <v>2180</v>
      </c>
      <c r="BU257" s="122" t="s">
        <v>2180</v>
      </c>
      <c r="BV257" s="122">
        <v>5265</v>
      </c>
      <c r="BW257" s="122" t="s">
        <v>5799</v>
      </c>
      <c r="BX257" s="122" t="s">
        <v>282</v>
      </c>
      <c r="BZ257" s="122" t="s">
        <v>3479</v>
      </c>
      <c r="CB257" s="122">
        <v>15.96251316</v>
      </c>
      <c r="CC257" s="122">
        <v>-96.458622349999999</v>
      </c>
      <c r="CE257" s="122" t="s">
        <v>2100</v>
      </c>
      <c r="CF257" s="122" t="s">
        <v>2101</v>
      </c>
      <c r="CI257" s="122" t="s">
        <v>5058</v>
      </c>
      <c r="CJ257" s="122" t="s">
        <v>7002</v>
      </c>
      <c r="CL257" s="122" t="s">
        <v>350</v>
      </c>
      <c r="CO257" s="122" t="s">
        <v>7488</v>
      </c>
      <c r="CP257" s="122">
        <v>0</v>
      </c>
      <c r="CQ257" s="122" t="s">
        <v>2180</v>
      </c>
      <c r="CR257" s="122" t="s">
        <v>7714</v>
      </c>
      <c r="CS257" s="122" t="s">
        <v>7930</v>
      </c>
      <c r="CT257" s="122" t="s">
        <v>8194</v>
      </c>
      <c r="CU257" s="122" t="s">
        <v>8194</v>
      </c>
    </row>
    <row r="258" spans="1:99" ht="15" customHeight="1" x14ac:dyDescent="0.45">
      <c r="A258" s="122">
        <v>257</v>
      </c>
      <c r="B258" s="122" t="s">
        <v>9935</v>
      </c>
      <c r="C258" s="122" t="s">
        <v>364</v>
      </c>
      <c r="I258" s="122" t="s">
        <v>350</v>
      </c>
      <c r="J258" s="122" t="str">
        <f t="shared" si="9"/>
        <v>Quercus crispifolia</v>
      </c>
      <c r="M258" s="122" t="s">
        <v>3226</v>
      </c>
      <c r="N258" s="122" t="s">
        <v>3229</v>
      </c>
      <c r="O258" s="122">
        <v>41044</v>
      </c>
      <c r="P258" s="122" t="s">
        <v>2099</v>
      </c>
      <c r="S258" s="122" t="s">
        <v>14692</v>
      </c>
      <c r="T258" s="122" t="s">
        <v>2100</v>
      </c>
      <c r="U258" s="122" t="s">
        <v>2101</v>
      </c>
      <c r="X258" s="122" t="s">
        <v>2109</v>
      </c>
      <c r="AE258" s="122">
        <v>30</v>
      </c>
      <c r="AF258" s="122">
        <v>12</v>
      </c>
      <c r="AH258" s="122">
        <v>1047</v>
      </c>
      <c r="AI258" s="122" t="s">
        <v>2119</v>
      </c>
      <c r="AJ258" s="122" t="s">
        <v>2093</v>
      </c>
      <c r="AK258" s="122" t="s">
        <v>2093</v>
      </c>
      <c r="AL258" s="122" t="s">
        <v>2077</v>
      </c>
      <c r="AO258" s="122" t="s">
        <v>1318</v>
      </c>
      <c r="AP258" s="122" t="s">
        <v>1318</v>
      </c>
      <c r="AQ258" s="122" t="s">
        <v>1318</v>
      </c>
      <c r="AS258" s="122">
        <v>78</v>
      </c>
      <c r="AT258" s="122">
        <v>15.96251316</v>
      </c>
      <c r="AU258" s="122">
        <v>-96.458622349999999</v>
      </c>
      <c r="AX258" s="122">
        <v>1767865.15517301</v>
      </c>
      <c r="AY258" s="122">
        <v>129695.45024115</v>
      </c>
      <c r="AZ258" s="122">
        <v>3436</v>
      </c>
      <c r="BB258" s="122">
        <v>472</v>
      </c>
      <c r="BF258" s="122" t="s">
        <v>1416</v>
      </c>
      <c r="BG258" s="122" t="s">
        <v>1416</v>
      </c>
      <c r="BH258" s="122" t="s">
        <v>1415</v>
      </c>
      <c r="BI258" s="122" t="s">
        <v>1417</v>
      </c>
      <c r="BK258" s="122">
        <v>175523</v>
      </c>
      <c r="BX258" s="122" t="s">
        <v>282</v>
      </c>
      <c r="BZ258" s="122" t="s">
        <v>3479</v>
      </c>
      <c r="CB258" s="122">
        <v>15.96251316</v>
      </c>
      <c r="CC258" s="122">
        <v>-96.458622349999999</v>
      </c>
      <c r="CE258" s="122" t="s">
        <v>2100</v>
      </c>
      <c r="CF258" s="122" t="s">
        <v>2101</v>
      </c>
      <c r="CL258" s="122" t="s">
        <v>350</v>
      </c>
    </row>
    <row r="259" spans="1:99" ht="15" customHeight="1" x14ac:dyDescent="0.45">
      <c r="A259" s="122">
        <v>258</v>
      </c>
      <c r="B259" s="122" t="s">
        <v>9936</v>
      </c>
      <c r="C259" s="122" t="s">
        <v>365</v>
      </c>
      <c r="I259" s="122" t="s">
        <v>366</v>
      </c>
      <c r="J259" s="122" t="str">
        <f>LEFT(I259, FIND(" ", I259, 20) -1)</f>
        <v>Quercus aff. cortesii</v>
      </c>
      <c r="L259" s="122" t="s">
        <v>3097</v>
      </c>
      <c r="M259" s="122" t="s">
        <v>3226</v>
      </c>
      <c r="N259" s="122" t="s">
        <v>3233</v>
      </c>
      <c r="O259" s="122">
        <v>41044</v>
      </c>
      <c r="P259" s="122" t="s">
        <v>2099</v>
      </c>
      <c r="S259" s="122" t="s">
        <v>14692</v>
      </c>
      <c r="T259" s="122" t="s">
        <v>2100</v>
      </c>
      <c r="U259" s="122" t="s">
        <v>2101</v>
      </c>
      <c r="X259" s="122" t="s">
        <v>2109</v>
      </c>
      <c r="AE259" s="122">
        <v>20</v>
      </c>
      <c r="AF259" s="122">
        <v>15</v>
      </c>
      <c r="AH259" s="122">
        <v>1047</v>
      </c>
      <c r="AI259" s="122" t="s">
        <v>2119</v>
      </c>
      <c r="AK259" s="122" t="s">
        <v>2135</v>
      </c>
      <c r="AL259" s="122" t="s">
        <v>2077</v>
      </c>
      <c r="AO259" s="122" t="s">
        <v>1318</v>
      </c>
      <c r="AP259" s="122" t="s">
        <v>1318</v>
      </c>
      <c r="AQ259" s="122" t="s">
        <v>1318</v>
      </c>
      <c r="AS259" s="122">
        <v>79</v>
      </c>
      <c r="AT259" s="122">
        <v>15.985094180000001</v>
      </c>
      <c r="AU259" s="122">
        <v>-96.524543080000001</v>
      </c>
      <c r="AX259" s="122">
        <v>1770485.53660337</v>
      </c>
      <c r="AY259" s="122">
        <v>122672.37596085</v>
      </c>
      <c r="AZ259" s="122">
        <v>4783</v>
      </c>
      <c r="BB259" s="122">
        <v>473474475</v>
      </c>
      <c r="BF259" s="122" t="s">
        <v>1416</v>
      </c>
      <c r="BG259" s="122" t="s">
        <v>1416</v>
      </c>
      <c r="BH259" s="122" t="s">
        <v>1415</v>
      </c>
      <c r="BI259" s="122" t="s">
        <v>1417</v>
      </c>
      <c r="BK259" s="122">
        <v>175898</v>
      </c>
      <c r="BX259" s="122" t="s">
        <v>282</v>
      </c>
      <c r="BZ259" s="122" t="s">
        <v>3479</v>
      </c>
      <c r="CB259" s="122">
        <v>15.985094180000001</v>
      </c>
      <c r="CC259" s="122">
        <v>-96.524543080000001</v>
      </c>
      <c r="CE259" s="122" t="s">
        <v>2100</v>
      </c>
      <c r="CF259" s="122" t="s">
        <v>2101</v>
      </c>
      <c r="CL259" s="122" t="s">
        <v>637</v>
      </c>
    </row>
    <row r="260" spans="1:99" ht="15" customHeight="1" x14ac:dyDescent="0.45">
      <c r="A260" s="122">
        <v>259</v>
      </c>
      <c r="B260" s="122" t="s">
        <v>9937</v>
      </c>
      <c r="C260" s="122" t="s">
        <v>367</v>
      </c>
      <c r="I260" s="122" t="s">
        <v>302</v>
      </c>
      <c r="J260" s="122" t="str">
        <f t="shared" si="9"/>
        <v>Quercus glaucoides</v>
      </c>
      <c r="M260" s="122" t="s">
        <v>3226</v>
      </c>
      <c r="N260" s="122" t="s">
        <v>3220</v>
      </c>
      <c r="O260" s="122">
        <v>41044</v>
      </c>
      <c r="P260" s="122" t="s">
        <v>2099</v>
      </c>
      <c r="S260" s="122" t="s">
        <v>14692</v>
      </c>
      <c r="T260" s="122" t="s">
        <v>2100</v>
      </c>
      <c r="U260" s="122" t="s">
        <v>2101</v>
      </c>
      <c r="X260" s="122" t="s">
        <v>2109</v>
      </c>
      <c r="AE260" s="122">
        <v>60</v>
      </c>
      <c r="AF260" s="122">
        <v>15</v>
      </c>
      <c r="AH260" s="122">
        <v>1529</v>
      </c>
      <c r="AI260" s="122" t="s">
        <v>2119</v>
      </c>
      <c r="AK260" s="122" t="s">
        <v>2084</v>
      </c>
      <c r="AL260" s="122" t="s">
        <v>2077</v>
      </c>
      <c r="AO260" s="122" t="s">
        <v>1318</v>
      </c>
      <c r="AP260" s="122" t="s">
        <v>1318</v>
      </c>
      <c r="AQ260" s="122" t="s">
        <v>1318</v>
      </c>
      <c r="AS260" s="122">
        <v>80</v>
      </c>
      <c r="AT260" s="122">
        <v>15.99439759</v>
      </c>
      <c r="AU260" s="122">
        <v>-96.533786390000003</v>
      </c>
      <c r="AX260" s="122">
        <v>1771533.1258065901</v>
      </c>
      <c r="AY260" s="122">
        <v>121699.27712004</v>
      </c>
      <c r="AZ260" s="122">
        <v>5015</v>
      </c>
      <c r="BF260" s="122" t="s">
        <v>1416</v>
      </c>
      <c r="BG260" s="122" t="s">
        <v>1416</v>
      </c>
      <c r="BH260" s="122" t="s">
        <v>1415</v>
      </c>
      <c r="BI260" s="122" t="s">
        <v>1417</v>
      </c>
      <c r="BK260" s="122">
        <v>175545</v>
      </c>
      <c r="BX260" s="122" t="s">
        <v>282</v>
      </c>
      <c r="BZ260" s="122" t="s">
        <v>3479</v>
      </c>
      <c r="CB260" s="122">
        <v>15.99439759</v>
      </c>
      <c r="CC260" s="122">
        <v>-96.533786390000003</v>
      </c>
      <c r="CE260" s="122" t="s">
        <v>2100</v>
      </c>
      <c r="CF260" s="122" t="s">
        <v>2101</v>
      </c>
      <c r="CL260" s="122" t="s">
        <v>302</v>
      </c>
    </row>
    <row r="261" spans="1:99" ht="15" customHeight="1" x14ac:dyDescent="0.45">
      <c r="A261" s="122">
        <v>260</v>
      </c>
      <c r="B261" s="122" t="s">
        <v>9938</v>
      </c>
      <c r="C261" s="122" t="s">
        <v>368</v>
      </c>
      <c r="I261" s="122" t="s">
        <v>345</v>
      </c>
      <c r="J261" s="122" t="str">
        <f t="shared" si="9"/>
        <v>Quercus elliptica</v>
      </c>
      <c r="M261" s="122" t="s">
        <v>3226</v>
      </c>
      <c r="N261" s="122" t="s">
        <v>3228</v>
      </c>
      <c r="O261" s="122">
        <v>41044</v>
      </c>
      <c r="P261" s="122" t="s">
        <v>2099</v>
      </c>
      <c r="S261" s="122" t="s">
        <v>14692</v>
      </c>
      <c r="T261" s="122" t="s">
        <v>2100</v>
      </c>
      <c r="U261" s="122" t="s">
        <v>2101</v>
      </c>
      <c r="X261" s="122" t="s">
        <v>2109</v>
      </c>
      <c r="AE261" s="122">
        <v>25</v>
      </c>
      <c r="AF261" s="122">
        <v>13.5</v>
      </c>
      <c r="AH261" s="122">
        <v>1532</v>
      </c>
      <c r="AI261" s="122" t="s">
        <v>2119</v>
      </c>
      <c r="AK261" s="122" t="s">
        <v>2096</v>
      </c>
      <c r="AL261" s="122" t="s">
        <v>2077</v>
      </c>
      <c r="AO261" s="122" t="s">
        <v>1318</v>
      </c>
      <c r="AP261" s="122" t="s">
        <v>1318</v>
      </c>
      <c r="AQ261" s="122" t="s">
        <v>1318</v>
      </c>
      <c r="AS261" s="122">
        <v>81</v>
      </c>
      <c r="AT261" s="122">
        <v>15.995701560000001</v>
      </c>
      <c r="AU261" s="122">
        <v>-96.527526199999997</v>
      </c>
      <c r="AX261" s="122">
        <v>1771666.19125306</v>
      </c>
      <c r="AY261" s="122">
        <v>122372.62461407</v>
      </c>
      <c r="AZ261" s="122">
        <v>5026</v>
      </c>
      <c r="BB261" s="122">
        <v>482485</v>
      </c>
      <c r="BF261" s="122" t="s">
        <v>1416</v>
      </c>
      <c r="BG261" s="122" t="s">
        <v>1416</v>
      </c>
      <c r="BH261" s="122" t="s">
        <v>1415</v>
      </c>
      <c r="BI261" s="122" t="s">
        <v>1417</v>
      </c>
      <c r="BK261" s="122">
        <v>175534</v>
      </c>
      <c r="BX261" s="122" t="s">
        <v>282</v>
      </c>
      <c r="BZ261" s="122" t="s">
        <v>3479</v>
      </c>
      <c r="CB261" s="122">
        <v>15.995701560000001</v>
      </c>
      <c r="CC261" s="122">
        <v>-96.527526199999997</v>
      </c>
      <c r="CE261" s="122" t="s">
        <v>2100</v>
      </c>
      <c r="CF261" s="122" t="s">
        <v>2101</v>
      </c>
      <c r="CL261" s="122" t="s">
        <v>345</v>
      </c>
    </row>
    <row r="262" spans="1:99" ht="15" customHeight="1" x14ac:dyDescent="0.45">
      <c r="A262" s="122">
        <v>261</v>
      </c>
      <c r="B262" s="122" t="s">
        <v>9939</v>
      </c>
      <c r="C262" s="122" t="s">
        <v>369</v>
      </c>
      <c r="I262" s="122" t="s">
        <v>309</v>
      </c>
      <c r="J262" s="122" t="str">
        <f t="shared" si="9"/>
        <v>Quercus peduncularis</v>
      </c>
      <c r="M262" s="122" t="s">
        <v>3226</v>
      </c>
      <c r="N262" s="122" t="s">
        <v>3221</v>
      </c>
      <c r="O262" s="122">
        <v>41044</v>
      </c>
      <c r="P262" s="122" t="s">
        <v>2099</v>
      </c>
      <c r="S262" s="122" t="s">
        <v>14692</v>
      </c>
      <c r="T262" s="122" t="s">
        <v>2100</v>
      </c>
      <c r="U262" s="122" t="s">
        <v>2101</v>
      </c>
      <c r="X262" s="122" t="s">
        <v>2109</v>
      </c>
      <c r="AE262" s="122">
        <v>35</v>
      </c>
      <c r="AF262" s="122">
        <v>11</v>
      </c>
      <c r="AH262" s="122">
        <v>1463</v>
      </c>
      <c r="AI262" s="122" t="s">
        <v>2119</v>
      </c>
      <c r="AK262" s="122" t="s">
        <v>2089</v>
      </c>
      <c r="AL262" s="122" t="s">
        <v>2077</v>
      </c>
      <c r="AO262" s="122" t="s">
        <v>1318</v>
      </c>
      <c r="AP262" s="122" t="s">
        <v>1318</v>
      </c>
      <c r="AQ262" s="122" t="s">
        <v>1318</v>
      </c>
      <c r="AS262" s="122">
        <v>82</v>
      </c>
      <c r="AT262" s="122">
        <v>16.003544680000001</v>
      </c>
      <c r="AU262" s="122">
        <v>-96.52385074</v>
      </c>
      <c r="AX262" s="122">
        <v>1772528.4682624701</v>
      </c>
      <c r="AY262" s="122">
        <v>122781.26240822001</v>
      </c>
      <c r="AZ262" s="122">
        <v>4801</v>
      </c>
      <c r="BB262" s="122">
        <v>484485486</v>
      </c>
      <c r="BC262" s="122" t="s">
        <v>2152</v>
      </c>
      <c r="BF262" s="122" t="s">
        <v>1416</v>
      </c>
      <c r="BG262" s="122" t="s">
        <v>1416</v>
      </c>
      <c r="BH262" s="122" t="s">
        <v>1415</v>
      </c>
      <c r="BI262" s="122" t="s">
        <v>1417</v>
      </c>
      <c r="BK262" s="122">
        <v>175533</v>
      </c>
      <c r="BX262" s="122" t="s">
        <v>282</v>
      </c>
      <c r="BZ262" s="122" t="s">
        <v>3479</v>
      </c>
      <c r="CB262" s="122">
        <v>16.003544680000001</v>
      </c>
      <c r="CC262" s="122">
        <v>-96.52385074</v>
      </c>
      <c r="CE262" s="122" t="s">
        <v>2100</v>
      </c>
      <c r="CF262" s="122" t="s">
        <v>2101</v>
      </c>
      <c r="CL262" s="122" t="s">
        <v>309</v>
      </c>
    </row>
    <row r="263" spans="1:99" ht="15" customHeight="1" x14ac:dyDescent="0.45">
      <c r="A263" s="122">
        <v>262</v>
      </c>
      <c r="B263" s="122" t="s">
        <v>9940</v>
      </c>
      <c r="C263" s="122" t="s">
        <v>370</v>
      </c>
      <c r="I263" s="122" t="s">
        <v>340</v>
      </c>
      <c r="J263" s="122" t="str">
        <f t="shared" si="9"/>
        <v>Quercus conspersa</v>
      </c>
      <c r="M263" s="122" t="s">
        <v>3226</v>
      </c>
      <c r="N263" s="122" t="s">
        <v>3227</v>
      </c>
      <c r="O263" s="122">
        <v>41044</v>
      </c>
      <c r="P263" s="122" t="s">
        <v>2099</v>
      </c>
      <c r="S263" s="122" t="s">
        <v>14692</v>
      </c>
      <c r="T263" s="122" t="s">
        <v>2100</v>
      </c>
      <c r="U263" s="122" t="s">
        <v>2101</v>
      </c>
      <c r="X263" s="122" t="s">
        <v>2109</v>
      </c>
      <c r="AE263" s="122">
        <v>80</v>
      </c>
      <c r="AF263" s="122">
        <v>17</v>
      </c>
      <c r="AH263" s="122">
        <v>1557</v>
      </c>
      <c r="AI263" s="122" t="s">
        <v>2119</v>
      </c>
      <c r="AK263" s="122" t="s">
        <v>2090</v>
      </c>
      <c r="AL263" s="122" t="s">
        <v>2077</v>
      </c>
      <c r="AO263" s="122" t="s">
        <v>1318</v>
      </c>
      <c r="AP263" s="122" t="s">
        <v>1318</v>
      </c>
      <c r="AQ263" s="122" t="s">
        <v>1318</v>
      </c>
      <c r="AS263" s="122">
        <v>83</v>
      </c>
      <c r="AT263" s="122">
        <v>16.020193819999999</v>
      </c>
      <c r="AU263" s="122">
        <v>-96.522861919999997</v>
      </c>
      <c r="AX263" s="122">
        <v>1774371.2813234699</v>
      </c>
      <c r="AY263" s="122">
        <v>122918.55161816999</v>
      </c>
      <c r="AZ263" s="122">
        <v>5110</v>
      </c>
      <c r="BB263" s="122">
        <v>487488</v>
      </c>
      <c r="BC263" s="122" t="s">
        <v>2153</v>
      </c>
      <c r="BF263" s="122" t="s">
        <v>1416</v>
      </c>
      <c r="BG263" s="122" t="s">
        <v>1416</v>
      </c>
      <c r="BH263" s="122" t="s">
        <v>1415</v>
      </c>
      <c r="BI263" s="122" t="s">
        <v>1417</v>
      </c>
      <c r="BK263" s="122">
        <v>175544</v>
      </c>
      <c r="BX263" s="122" t="s">
        <v>282</v>
      </c>
      <c r="BZ263" s="122" t="s">
        <v>3479</v>
      </c>
      <c r="CB263" s="122">
        <v>16.020193819999999</v>
      </c>
      <c r="CC263" s="122">
        <v>-96.522861919999997</v>
      </c>
      <c r="CE263" s="122" t="s">
        <v>2100</v>
      </c>
      <c r="CF263" s="122" t="s">
        <v>2101</v>
      </c>
      <c r="CL263" s="122" t="s">
        <v>340</v>
      </c>
    </row>
    <row r="264" spans="1:99" ht="15" customHeight="1" x14ac:dyDescent="0.45">
      <c r="A264" s="122">
        <v>263</v>
      </c>
      <c r="B264" s="122" t="s">
        <v>9941</v>
      </c>
      <c r="C264" s="122" t="s">
        <v>371</v>
      </c>
      <c r="I264" s="122" t="s">
        <v>345</v>
      </c>
      <c r="J264" s="122" t="str">
        <f t="shared" si="9"/>
        <v>Quercus elliptica</v>
      </c>
      <c r="M264" s="122" t="s">
        <v>3226</v>
      </c>
      <c r="N264" s="122" t="s">
        <v>3228</v>
      </c>
      <c r="O264" s="122">
        <v>41044</v>
      </c>
      <c r="P264" s="122" t="s">
        <v>2099</v>
      </c>
      <c r="S264" s="122" t="s">
        <v>14692</v>
      </c>
      <c r="T264" s="122" t="s">
        <v>2100</v>
      </c>
      <c r="U264" s="122" t="s">
        <v>2101</v>
      </c>
      <c r="X264" s="122" t="s">
        <v>2109</v>
      </c>
      <c r="AE264" s="122">
        <v>28</v>
      </c>
      <c r="AF264" s="122">
        <v>13</v>
      </c>
      <c r="AH264" s="122">
        <v>1701</v>
      </c>
      <c r="AI264" s="122" t="s">
        <v>2119</v>
      </c>
      <c r="AK264" s="122" t="s">
        <v>2096</v>
      </c>
      <c r="AL264" s="122" t="s">
        <v>2077</v>
      </c>
      <c r="AO264" s="122" t="s">
        <v>1318</v>
      </c>
      <c r="AP264" s="122" t="s">
        <v>1318</v>
      </c>
      <c r="AQ264" s="122" t="s">
        <v>1318</v>
      </c>
      <c r="AS264" s="122">
        <v>84</v>
      </c>
      <c r="AT264" s="122">
        <v>16.027126819999999</v>
      </c>
      <c r="AU264" s="122">
        <v>-96.514288750000006</v>
      </c>
      <c r="AX264" s="122">
        <v>1775123.8162316901</v>
      </c>
      <c r="AY264" s="122">
        <v>123850.21556028</v>
      </c>
      <c r="AZ264" s="122">
        <v>5580</v>
      </c>
      <c r="BB264" s="122">
        <v>482483484</v>
      </c>
      <c r="BC264" s="122" t="s">
        <v>2154</v>
      </c>
      <c r="BF264" s="122" t="s">
        <v>1416</v>
      </c>
      <c r="BG264" s="122" t="s">
        <v>1416</v>
      </c>
      <c r="BH264" s="122" t="s">
        <v>1415</v>
      </c>
      <c r="BI264" s="122" t="s">
        <v>1417</v>
      </c>
      <c r="BK264" s="122">
        <v>175551</v>
      </c>
      <c r="BX264" s="122" t="s">
        <v>282</v>
      </c>
      <c r="BZ264" s="122" t="s">
        <v>3479</v>
      </c>
      <c r="CB264" s="122">
        <v>16.027126819999999</v>
      </c>
      <c r="CC264" s="122">
        <v>-96.514288750000006</v>
      </c>
      <c r="CE264" s="122" t="s">
        <v>2100</v>
      </c>
      <c r="CF264" s="122" t="s">
        <v>2101</v>
      </c>
      <c r="CL264" s="122" t="s">
        <v>345</v>
      </c>
    </row>
    <row r="265" spans="1:99" ht="15" customHeight="1" x14ac:dyDescent="0.45">
      <c r="A265" s="122">
        <v>264</v>
      </c>
      <c r="B265" s="122" t="s">
        <v>9942</v>
      </c>
      <c r="C265" s="122" t="s">
        <v>372</v>
      </c>
      <c r="I265" s="122" t="s">
        <v>345</v>
      </c>
      <c r="J265" s="122" t="str">
        <f t="shared" si="9"/>
        <v>Quercus elliptica</v>
      </c>
      <c r="M265" s="122" t="s">
        <v>3226</v>
      </c>
      <c r="N265" s="122" t="s">
        <v>3228</v>
      </c>
      <c r="O265" s="122">
        <v>41044</v>
      </c>
      <c r="P265" s="122" t="s">
        <v>2099</v>
      </c>
      <c r="S265" s="122" t="s">
        <v>14692</v>
      </c>
      <c r="T265" s="122" t="s">
        <v>2100</v>
      </c>
      <c r="U265" s="122" t="s">
        <v>2101</v>
      </c>
      <c r="X265" s="122" t="s">
        <v>2109</v>
      </c>
      <c r="AE265" s="122">
        <v>25</v>
      </c>
      <c r="AF265" s="122">
        <v>12</v>
      </c>
      <c r="AH265" s="122">
        <v>1701</v>
      </c>
      <c r="AI265" s="122" t="s">
        <v>2119</v>
      </c>
      <c r="AK265" s="122" t="s">
        <v>2096</v>
      </c>
      <c r="AL265" s="122" t="s">
        <v>2077</v>
      </c>
      <c r="AO265" s="122" t="s">
        <v>1318</v>
      </c>
      <c r="AP265" s="122" t="s">
        <v>1318</v>
      </c>
      <c r="AQ265" s="122" t="s">
        <v>1318</v>
      </c>
      <c r="AS265" s="122">
        <v>84</v>
      </c>
      <c r="AT265" s="122">
        <v>16.027126819999999</v>
      </c>
      <c r="AU265" s="122">
        <v>-96.514288750000006</v>
      </c>
      <c r="AX265" s="122">
        <v>1775123.8162316901</v>
      </c>
      <c r="AY265" s="122">
        <v>123850.21556028</v>
      </c>
      <c r="AZ265" s="122">
        <v>5580</v>
      </c>
      <c r="BB265" s="122">
        <v>152153</v>
      </c>
      <c r="BC265" s="122" t="s">
        <v>2155</v>
      </c>
      <c r="BF265" s="122" t="s">
        <v>1416</v>
      </c>
      <c r="BG265" s="122" t="s">
        <v>1416</v>
      </c>
      <c r="BH265" s="122" t="s">
        <v>1415</v>
      </c>
      <c r="BI265" s="122" t="s">
        <v>1417</v>
      </c>
      <c r="BK265" s="122">
        <v>175549</v>
      </c>
      <c r="BX265" s="122" t="s">
        <v>282</v>
      </c>
      <c r="BZ265" s="122" t="s">
        <v>3479</v>
      </c>
      <c r="CB265" s="122">
        <v>16.027126819999999</v>
      </c>
      <c r="CC265" s="122">
        <v>-96.514288750000006</v>
      </c>
      <c r="CE265" s="122" t="s">
        <v>2100</v>
      </c>
      <c r="CF265" s="122" t="s">
        <v>2101</v>
      </c>
      <c r="CL265" s="122" t="s">
        <v>345</v>
      </c>
    </row>
    <row r="266" spans="1:99" ht="15" customHeight="1" x14ac:dyDescent="0.45">
      <c r="A266" s="122">
        <v>265</v>
      </c>
      <c r="B266" s="122" t="s">
        <v>9943</v>
      </c>
      <c r="C266" s="122" t="s">
        <v>373</v>
      </c>
      <c r="F266" s="122" t="s">
        <v>2181</v>
      </c>
      <c r="H266" s="122">
        <v>5603</v>
      </c>
      <c r="I266" s="122" t="s">
        <v>3387</v>
      </c>
      <c r="J266" s="122" t="str">
        <f t="shared" si="9"/>
        <v>Quercus iltisii</v>
      </c>
      <c r="K266" s="122" t="s">
        <v>2097</v>
      </c>
      <c r="M266" s="122" t="s">
        <v>3226</v>
      </c>
      <c r="N266" s="122" t="s">
        <v>3234</v>
      </c>
      <c r="O266" s="121">
        <v>41044</v>
      </c>
      <c r="P266" s="122" t="s">
        <v>2099</v>
      </c>
      <c r="S266" s="122" t="s">
        <v>14692</v>
      </c>
      <c r="T266" s="122" t="s">
        <v>2100</v>
      </c>
      <c r="U266" s="122" t="s">
        <v>2101</v>
      </c>
      <c r="X266" s="122" t="s">
        <v>2109</v>
      </c>
      <c r="AE266" s="122">
        <v>35</v>
      </c>
      <c r="AF266" s="122">
        <v>15</v>
      </c>
      <c r="AH266" s="122">
        <v>1701</v>
      </c>
      <c r="AI266" s="122" t="s">
        <v>2119</v>
      </c>
      <c r="AK266" s="122" t="s">
        <v>2097</v>
      </c>
      <c r="AL266" s="122" t="s">
        <v>2077</v>
      </c>
      <c r="AO266" s="122" t="s">
        <v>1318</v>
      </c>
      <c r="AP266" s="122" t="s">
        <v>1318</v>
      </c>
      <c r="AQ266" s="122" t="s">
        <v>1318</v>
      </c>
      <c r="AR266" s="122" t="s">
        <v>7426</v>
      </c>
      <c r="AS266" s="122">
        <v>84</v>
      </c>
      <c r="AT266" s="122">
        <v>16.027126819999999</v>
      </c>
      <c r="AU266" s="122">
        <v>-96.514288750000006</v>
      </c>
      <c r="AX266" s="122">
        <v>1775123.8162316901</v>
      </c>
      <c r="AY266" s="122">
        <v>123850.21556028</v>
      </c>
      <c r="AZ266" s="122">
        <v>5580</v>
      </c>
      <c r="BB266" s="122">
        <v>154</v>
      </c>
      <c r="BC266" s="122" t="s">
        <v>2156</v>
      </c>
      <c r="BF266" s="122" t="s">
        <v>1416</v>
      </c>
      <c r="BG266" s="122" t="s">
        <v>1416</v>
      </c>
      <c r="BH266" s="122" t="s">
        <v>1415</v>
      </c>
      <c r="BI266" s="122" t="s">
        <v>1417</v>
      </c>
      <c r="BK266" s="122">
        <v>175548</v>
      </c>
      <c r="BR266" s="122" t="s">
        <v>2181</v>
      </c>
      <c r="BS266" s="122" t="s">
        <v>5786</v>
      </c>
      <c r="BT266" s="122" t="s">
        <v>2181</v>
      </c>
      <c r="BU266" s="122" t="s">
        <v>2181</v>
      </c>
      <c r="BV266" s="122">
        <v>5603</v>
      </c>
      <c r="BX266" s="122" t="s">
        <v>282</v>
      </c>
      <c r="BZ266" s="122" t="s">
        <v>3479</v>
      </c>
      <c r="CB266" s="122">
        <v>16.027126819999999</v>
      </c>
      <c r="CC266" s="122">
        <v>-96.514288750000006</v>
      </c>
      <c r="CE266" s="122" t="s">
        <v>2100</v>
      </c>
      <c r="CF266" s="122" t="s">
        <v>2101</v>
      </c>
      <c r="CI266" s="122" t="s">
        <v>5113</v>
      </c>
      <c r="CJ266" s="122" t="s">
        <v>7001</v>
      </c>
      <c r="CK266" s="122" t="s">
        <v>4783</v>
      </c>
      <c r="CL266" s="122" t="s">
        <v>3387</v>
      </c>
      <c r="CO266" s="122" t="s">
        <v>7488</v>
      </c>
      <c r="CP266" s="122">
        <v>0</v>
      </c>
      <c r="CQ266" s="122" t="s">
        <v>2181</v>
      </c>
      <c r="CR266" s="122" t="s">
        <v>7716</v>
      </c>
      <c r="CS266" s="122" t="s">
        <v>7717</v>
      </c>
      <c r="CT266" s="122" t="s">
        <v>8194</v>
      </c>
      <c r="CU266" s="122" t="s">
        <v>8194</v>
      </c>
    </row>
    <row r="267" spans="1:99" ht="15" customHeight="1" x14ac:dyDescent="0.45">
      <c r="A267" s="122">
        <v>266</v>
      </c>
      <c r="B267" s="122" t="s">
        <v>9944</v>
      </c>
      <c r="C267" s="122" t="s">
        <v>374</v>
      </c>
      <c r="F267" s="122" t="s">
        <v>2182</v>
      </c>
      <c r="H267" s="122">
        <v>5474</v>
      </c>
      <c r="I267" s="122" t="s">
        <v>313</v>
      </c>
      <c r="J267" s="122" t="str">
        <f t="shared" si="9"/>
        <v>Quercus laurina</v>
      </c>
      <c r="K267" s="122" t="s">
        <v>2088</v>
      </c>
      <c r="M267" s="122" t="s">
        <v>3226</v>
      </c>
      <c r="N267" s="122" t="s">
        <v>3222</v>
      </c>
      <c r="O267" s="121">
        <v>41044</v>
      </c>
      <c r="P267" s="122" t="s">
        <v>2099</v>
      </c>
      <c r="S267" s="122" t="s">
        <v>14692</v>
      </c>
      <c r="T267" s="122" t="s">
        <v>2100</v>
      </c>
      <c r="U267" s="122" t="s">
        <v>2101</v>
      </c>
      <c r="X267" s="122" t="s">
        <v>2109</v>
      </c>
      <c r="AE267" s="122">
        <v>20</v>
      </c>
      <c r="AF267" s="122">
        <v>10</v>
      </c>
      <c r="AH267" s="122">
        <v>2063</v>
      </c>
      <c r="AI267" s="122" t="s">
        <v>2119</v>
      </c>
      <c r="AK267" s="122" t="s">
        <v>2088</v>
      </c>
      <c r="AL267" s="122" t="s">
        <v>2077</v>
      </c>
      <c r="AO267" s="122" t="s">
        <v>1318</v>
      </c>
      <c r="AP267" s="122" t="s">
        <v>1318</v>
      </c>
      <c r="AQ267" s="122" t="s">
        <v>1318</v>
      </c>
      <c r="AR267" s="122" t="s">
        <v>7426</v>
      </c>
      <c r="AS267" s="122">
        <v>85</v>
      </c>
      <c r="AT267" s="122">
        <v>16.059677690000001</v>
      </c>
      <c r="AU267" s="122">
        <v>-96.504508830000006</v>
      </c>
      <c r="AX267" s="122">
        <v>1778712.43460078</v>
      </c>
      <c r="AY267" s="122">
        <v>124959.15900452</v>
      </c>
      <c r="AZ267" s="122">
        <v>6767</v>
      </c>
      <c r="BB267" s="122">
        <v>155156</v>
      </c>
      <c r="BF267" s="122" t="s">
        <v>1416</v>
      </c>
      <c r="BG267" s="122" t="s">
        <v>1416</v>
      </c>
      <c r="BH267" s="122" t="s">
        <v>1415</v>
      </c>
      <c r="BI267" s="122" t="s">
        <v>1417</v>
      </c>
      <c r="BK267" s="122">
        <v>175518</v>
      </c>
      <c r="BR267" s="122" t="s">
        <v>2182</v>
      </c>
      <c r="BS267" s="122" t="s">
        <v>5786</v>
      </c>
      <c r="BT267" s="122" t="s">
        <v>2182</v>
      </c>
      <c r="BU267" s="122" t="s">
        <v>2182</v>
      </c>
      <c r="BV267" s="122">
        <v>5474</v>
      </c>
      <c r="BX267" s="122" t="s">
        <v>282</v>
      </c>
      <c r="BZ267" s="122" t="s">
        <v>3479</v>
      </c>
      <c r="CB267" s="122">
        <v>16.059677690000001</v>
      </c>
      <c r="CC267" s="122">
        <v>-96.504508830000006</v>
      </c>
      <c r="CE267" s="122" t="s">
        <v>2100</v>
      </c>
      <c r="CF267" s="122" t="s">
        <v>2101</v>
      </c>
      <c r="CI267" s="122" t="s">
        <v>5134</v>
      </c>
      <c r="CJ267" s="122" t="s">
        <v>6986</v>
      </c>
      <c r="CK267" s="122" t="s">
        <v>5765</v>
      </c>
      <c r="CL267" s="122" t="s">
        <v>313</v>
      </c>
      <c r="CO267" s="122" t="s">
        <v>7488</v>
      </c>
      <c r="CP267" s="122">
        <v>0</v>
      </c>
      <c r="CQ267" s="122" t="s">
        <v>2182</v>
      </c>
      <c r="CR267" s="122" t="s">
        <v>7633</v>
      </c>
      <c r="CS267" s="122" t="s">
        <v>7634</v>
      </c>
      <c r="CT267" s="122" t="s">
        <v>8194</v>
      </c>
      <c r="CU267" s="122" t="s">
        <v>8194</v>
      </c>
    </row>
    <row r="268" spans="1:99" ht="15" customHeight="1" x14ac:dyDescent="0.45">
      <c r="A268" s="122">
        <v>267</v>
      </c>
      <c r="B268" s="122" t="s">
        <v>9945</v>
      </c>
      <c r="C268" s="122" t="s">
        <v>375</v>
      </c>
      <c r="I268" s="122" t="s">
        <v>313</v>
      </c>
      <c r="J268" s="122" t="str">
        <f t="shared" si="9"/>
        <v>Quercus laurina</v>
      </c>
      <c r="M268" s="122" t="s">
        <v>3226</v>
      </c>
      <c r="N268" s="122" t="s">
        <v>3222</v>
      </c>
      <c r="O268" s="122">
        <v>41044</v>
      </c>
      <c r="P268" s="122" t="s">
        <v>2099</v>
      </c>
      <c r="S268" s="122" t="s">
        <v>14692</v>
      </c>
      <c r="T268" s="122" t="s">
        <v>2100</v>
      </c>
      <c r="U268" s="122" t="s">
        <v>2101</v>
      </c>
      <c r="X268" s="122" t="s">
        <v>2109</v>
      </c>
      <c r="AE268" s="122">
        <v>35</v>
      </c>
      <c r="AF268" s="122">
        <v>18</v>
      </c>
      <c r="AH268" s="122">
        <v>2286</v>
      </c>
      <c r="AI268" s="122" t="s">
        <v>2119</v>
      </c>
      <c r="AK268" s="122" t="s">
        <v>2088</v>
      </c>
      <c r="AL268" s="122" t="s">
        <v>2077</v>
      </c>
      <c r="AO268" s="122" t="s">
        <v>1318</v>
      </c>
      <c r="AP268" s="122" t="s">
        <v>1318</v>
      </c>
      <c r="AQ268" s="122" t="s">
        <v>1318</v>
      </c>
      <c r="AS268" s="122">
        <v>86</v>
      </c>
      <c r="AT268" s="122">
        <v>16.07539418</v>
      </c>
      <c r="AU268" s="122">
        <v>-96.490485059999997</v>
      </c>
      <c r="AX268" s="122">
        <v>1780428.26716434</v>
      </c>
      <c r="AY268" s="122">
        <v>126490.91954831</v>
      </c>
      <c r="AZ268" s="122">
        <v>7500</v>
      </c>
      <c r="BB268" s="122">
        <v>157158159</v>
      </c>
      <c r="BF268" s="122" t="s">
        <v>1416</v>
      </c>
      <c r="BG268" s="122" t="s">
        <v>1416</v>
      </c>
      <c r="BH268" s="122" t="s">
        <v>1415</v>
      </c>
      <c r="BI268" s="122" t="s">
        <v>1417</v>
      </c>
      <c r="BK268" s="122">
        <v>175519</v>
      </c>
      <c r="BX268" s="122" t="s">
        <v>282</v>
      </c>
      <c r="BZ268" s="122" t="s">
        <v>3479</v>
      </c>
      <c r="CB268" s="122">
        <v>16.07539418</v>
      </c>
      <c r="CC268" s="122">
        <v>-96.490485059999997</v>
      </c>
      <c r="CE268" s="122" t="s">
        <v>2100</v>
      </c>
      <c r="CF268" s="122" t="s">
        <v>2101</v>
      </c>
      <c r="CL268" s="122" t="s">
        <v>313</v>
      </c>
    </row>
    <row r="269" spans="1:99" ht="15" customHeight="1" x14ac:dyDescent="0.45">
      <c r="A269" s="122">
        <v>268</v>
      </c>
      <c r="B269" s="122" t="s">
        <v>9946</v>
      </c>
      <c r="C269" s="122" t="s">
        <v>376</v>
      </c>
      <c r="I269" s="122" t="s">
        <v>228</v>
      </c>
      <c r="J269" s="122" t="str">
        <f t="shared" si="9"/>
        <v>Quercus rugosa</v>
      </c>
      <c r="M269" s="122" t="s">
        <v>3226</v>
      </c>
      <c r="N269" s="122" t="s">
        <v>3161</v>
      </c>
      <c r="O269" s="122">
        <v>41044</v>
      </c>
      <c r="P269" s="122" t="s">
        <v>2099</v>
      </c>
      <c r="S269" s="122" t="s">
        <v>14692</v>
      </c>
      <c r="T269" s="122" t="s">
        <v>2100</v>
      </c>
      <c r="U269" s="122" t="s">
        <v>2101</v>
      </c>
      <c r="X269" s="122" t="s">
        <v>2110</v>
      </c>
      <c r="AE269" s="122">
        <v>20</v>
      </c>
      <c r="AF269" s="122">
        <v>12</v>
      </c>
      <c r="AH269" s="122">
        <v>2388</v>
      </c>
      <c r="AI269" s="122" t="s">
        <v>2119</v>
      </c>
      <c r="AK269" s="122" t="s">
        <v>1047</v>
      </c>
      <c r="AL269" s="122" t="s">
        <v>2077</v>
      </c>
      <c r="AO269" s="122" t="s">
        <v>1318</v>
      </c>
      <c r="AP269" s="122" t="s">
        <v>1318</v>
      </c>
      <c r="AQ269" s="122" t="s">
        <v>1318</v>
      </c>
      <c r="AS269" s="122">
        <v>87</v>
      </c>
      <c r="AT269" s="122">
        <v>16.220241099999999</v>
      </c>
      <c r="AU269" s="122">
        <v>-96.529776159999997</v>
      </c>
      <c r="AX269" s="122">
        <v>1796548.04369579</v>
      </c>
      <c r="AY269" s="122">
        <v>122557.27433484999</v>
      </c>
      <c r="AZ269" s="122">
        <v>7834</v>
      </c>
      <c r="BB269" s="122">
        <v>163164165</v>
      </c>
      <c r="BF269" s="122" t="s">
        <v>1416</v>
      </c>
      <c r="BG269" s="122" t="s">
        <v>1416</v>
      </c>
      <c r="BH269" s="122" t="s">
        <v>1415</v>
      </c>
      <c r="BI269" s="122" t="s">
        <v>1417</v>
      </c>
      <c r="BK269" s="122">
        <v>175520</v>
      </c>
      <c r="BX269" s="122" t="s">
        <v>282</v>
      </c>
      <c r="BZ269" s="122" t="s">
        <v>3479</v>
      </c>
      <c r="CB269" s="122">
        <v>16.220241099999999</v>
      </c>
      <c r="CC269" s="122">
        <v>-96.529776159999997</v>
      </c>
      <c r="CE269" s="122" t="s">
        <v>2100</v>
      </c>
      <c r="CF269" s="122" t="s">
        <v>2101</v>
      </c>
      <c r="CL269" s="122" t="s">
        <v>228</v>
      </c>
    </row>
    <row r="270" spans="1:99" ht="15" customHeight="1" x14ac:dyDescent="0.45">
      <c r="A270" s="122">
        <v>269</v>
      </c>
      <c r="B270" s="122" t="s">
        <v>9947</v>
      </c>
      <c r="C270" s="122" t="s">
        <v>377</v>
      </c>
      <c r="I270" s="122" t="s">
        <v>228</v>
      </c>
      <c r="J270" s="122" t="str">
        <f t="shared" si="9"/>
        <v>Quercus rugosa</v>
      </c>
      <c r="M270" s="122" t="s">
        <v>3226</v>
      </c>
      <c r="N270" s="122" t="s">
        <v>3161</v>
      </c>
      <c r="O270" s="122">
        <v>41044</v>
      </c>
      <c r="P270" s="122" t="s">
        <v>2099</v>
      </c>
      <c r="S270" s="122" t="s">
        <v>14692</v>
      </c>
      <c r="T270" s="122" t="s">
        <v>2100</v>
      </c>
      <c r="U270" s="122" t="s">
        <v>2101</v>
      </c>
      <c r="X270" s="122" t="s">
        <v>2110</v>
      </c>
      <c r="AE270" s="122">
        <v>40</v>
      </c>
      <c r="AF270" s="122">
        <v>10</v>
      </c>
      <c r="AH270" s="122">
        <v>2388</v>
      </c>
      <c r="AI270" s="122" t="s">
        <v>2119</v>
      </c>
      <c r="AK270" s="122" t="s">
        <v>1047</v>
      </c>
      <c r="AL270" s="122" t="s">
        <v>2077</v>
      </c>
      <c r="AO270" s="122" t="s">
        <v>1318</v>
      </c>
      <c r="AP270" s="122" t="s">
        <v>1318</v>
      </c>
      <c r="AQ270" s="122" t="s">
        <v>1318</v>
      </c>
      <c r="AS270" s="122">
        <v>87</v>
      </c>
      <c r="AT270" s="122">
        <v>16.220241099999999</v>
      </c>
      <c r="AU270" s="122">
        <v>-96.529776159999997</v>
      </c>
      <c r="AX270" s="122">
        <v>1796548.04369579</v>
      </c>
      <c r="AY270" s="122">
        <v>122557.27433484999</v>
      </c>
      <c r="AZ270" s="122">
        <v>7834</v>
      </c>
      <c r="BB270" s="122">
        <v>166167168</v>
      </c>
      <c r="BF270" s="122" t="s">
        <v>1416</v>
      </c>
      <c r="BG270" s="122" t="s">
        <v>1416</v>
      </c>
      <c r="BH270" s="122" t="s">
        <v>1415</v>
      </c>
      <c r="BI270" s="122" t="s">
        <v>1417</v>
      </c>
      <c r="BK270" s="122">
        <v>175535</v>
      </c>
      <c r="BX270" s="122" t="s">
        <v>282</v>
      </c>
      <c r="BZ270" s="122" t="s">
        <v>3479</v>
      </c>
      <c r="CB270" s="122">
        <v>16.220241099999999</v>
      </c>
      <c r="CC270" s="122">
        <v>-96.529776159999997</v>
      </c>
      <c r="CE270" s="122" t="s">
        <v>2100</v>
      </c>
      <c r="CF270" s="122" t="s">
        <v>2101</v>
      </c>
      <c r="CL270" s="122" t="s">
        <v>228</v>
      </c>
    </row>
    <row r="271" spans="1:99" ht="15" customHeight="1" x14ac:dyDescent="0.45">
      <c r="A271" s="122">
        <v>270</v>
      </c>
      <c r="B271" s="122" t="s">
        <v>9948</v>
      </c>
      <c r="C271" s="122" t="s">
        <v>378</v>
      </c>
      <c r="I271" s="122" t="s">
        <v>302</v>
      </c>
      <c r="J271" s="122" t="str">
        <f t="shared" si="9"/>
        <v>Quercus glaucoides</v>
      </c>
      <c r="M271" s="122" t="s">
        <v>3226</v>
      </c>
      <c r="N271" s="122" t="s">
        <v>3220</v>
      </c>
      <c r="O271" s="122">
        <v>41044</v>
      </c>
      <c r="P271" s="122" t="s">
        <v>2099</v>
      </c>
      <c r="S271" s="122" t="s">
        <v>14692</v>
      </c>
      <c r="T271" s="122" t="s">
        <v>2100</v>
      </c>
      <c r="U271" s="122" t="s">
        <v>2101</v>
      </c>
      <c r="X271" s="122" t="s">
        <v>2110</v>
      </c>
      <c r="AE271" s="122" t="s">
        <v>2117</v>
      </c>
      <c r="AH271" s="122">
        <v>1791</v>
      </c>
      <c r="AI271" s="122" t="s">
        <v>2119</v>
      </c>
      <c r="AK271" s="122" t="s">
        <v>2084</v>
      </c>
      <c r="AL271" s="122" t="s">
        <v>2077</v>
      </c>
      <c r="AO271" s="122" t="s">
        <v>1318</v>
      </c>
      <c r="AP271" s="122" t="s">
        <v>1318</v>
      </c>
      <c r="AQ271" s="122" t="s">
        <v>1318</v>
      </c>
      <c r="AS271" s="122">
        <v>88</v>
      </c>
      <c r="AT271" s="122">
        <v>16.257605940000001</v>
      </c>
      <c r="AU271" s="122">
        <v>-96.572241730000002</v>
      </c>
      <c r="AX271" s="122">
        <v>1800766.8576685099</v>
      </c>
      <c r="AY271" s="122">
        <v>118083.68856346</v>
      </c>
      <c r="AZ271" s="122">
        <v>7868</v>
      </c>
      <c r="BB271" s="122">
        <v>177178179180</v>
      </c>
      <c r="BC271" s="122" t="s">
        <v>2149</v>
      </c>
      <c r="BF271" s="122" t="s">
        <v>1416</v>
      </c>
      <c r="BG271" s="122" t="s">
        <v>1416</v>
      </c>
      <c r="BH271" s="122" t="s">
        <v>1415</v>
      </c>
      <c r="BI271" s="122" t="s">
        <v>1417</v>
      </c>
      <c r="BK271" s="122">
        <v>175537</v>
      </c>
      <c r="BX271" s="122" t="s">
        <v>282</v>
      </c>
      <c r="BZ271" s="122" t="s">
        <v>3479</v>
      </c>
      <c r="CB271" s="122">
        <v>16.257605940000001</v>
      </c>
      <c r="CC271" s="122">
        <v>-96.572241730000002</v>
      </c>
      <c r="CE271" s="122" t="s">
        <v>2100</v>
      </c>
      <c r="CF271" s="122" t="s">
        <v>2101</v>
      </c>
      <c r="CL271" s="122" t="s">
        <v>302</v>
      </c>
    </row>
    <row r="272" spans="1:99" ht="15" customHeight="1" x14ac:dyDescent="0.45">
      <c r="A272" s="122">
        <v>271</v>
      </c>
      <c r="B272" s="122" t="s">
        <v>9949</v>
      </c>
      <c r="C272" s="122" t="s">
        <v>379</v>
      </c>
      <c r="I272" s="122" t="s">
        <v>302</v>
      </c>
      <c r="J272" s="122" t="str">
        <f t="shared" si="9"/>
        <v>Quercus glaucoides</v>
      </c>
      <c r="M272" s="122" t="s">
        <v>3226</v>
      </c>
      <c r="N272" s="122" t="s">
        <v>3220</v>
      </c>
      <c r="O272" s="122">
        <v>41044</v>
      </c>
      <c r="P272" s="122" t="s">
        <v>2099</v>
      </c>
      <c r="S272" s="122" t="s">
        <v>14692</v>
      </c>
      <c r="T272" s="122" t="s">
        <v>2100</v>
      </c>
      <c r="U272" s="122" t="s">
        <v>2101</v>
      </c>
      <c r="X272" s="122" t="s">
        <v>2110</v>
      </c>
      <c r="AE272" s="122">
        <v>60</v>
      </c>
      <c r="AF272" s="122">
        <v>18</v>
      </c>
      <c r="AH272" s="122">
        <v>1791</v>
      </c>
      <c r="AI272" s="122" t="s">
        <v>2119</v>
      </c>
      <c r="AK272" s="122" t="s">
        <v>2084</v>
      </c>
      <c r="AL272" s="122" t="s">
        <v>2077</v>
      </c>
      <c r="AO272" s="122" t="s">
        <v>1318</v>
      </c>
      <c r="AP272" s="122" t="s">
        <v>1318</v>
      </c>
      <c r="AQ272" s="122" t="s">
        <v>1318</v>
      </c>
      <c r="AS272" s="122">
        <v>88</v>
      </c>
      <c r="AT272" s="122">
        <v>16.257605940000001</v>
      </c>
      <c r="AU272" s="122">
        <v>-96.572241730000002</v>
      </c>
      <c r="AX272" s="122">
        <v>1800766.8576685099</v>
      </c>
      <c r="AY272" s="122">
        <v>118083.68856346</v>
      </c>
      <c r="AZ272" s="122">
        <v>7868</v>
      </c>
      <c r="BB272" s="122">
        <v>183</v>
      </c>
      <c r="BC272" s="122" t="s">
        <v>2157</v>
      </c>
      <c r="BF272" s="122" t="s">
        <v>1416</v>
      </c>
      <c r="BG272" s="122" t="s">
        <v>1416</v>
      </c>
      <c r="BH272" s="122" t="s">
        <v>1415</v>
      </c>
      <c r="BI272" s="122" t="s">
        <v>1417</v>
      </c>
      <c r="BK272" s="122">
        <v>175538</v>
      </c>
      <c r="BX272" s="122" t="s">
        <v>282</v>
      </c>
      <c r="BZ272" s="122" t="s">
        <v>3479</v>
      </c>
      <c r="CB272" s="122">
        <v>16.257605940000001</v>
      </c>
      <c r="CC272" s="122">
        <v>-96.572241730000002</v>
      </c>
      <c r="CE272" s="122" t="s">
        <v>2100</v>
      </c>
      <c r="CF272" s="122" t="s">
        <v>2101</v>
      </c>
      <c r="CL272" s="122" t="s">
        <v>302</v>
      </c>
    </row>
    <row r="273" spans="1:99" ht="15" customHeight="1" x14ac:dyDescent="0.45">
      <c r="A273" s="122">
        <v>272</v>
      </c>
      <c r="B273" s="122" t="s">
        <v>9950</v>
      </c>
      <c r="C273" s="122" t="s">
        <v>380</v>
      </c>
      <c r="I273" s="122" t="s">
        <v>300</v>
      </c>
      <c r="J273" s="122" t="str">
        <f t="shared" si="9"/>
        <v>Quercus magnoliifolia</v>
      </c>
      <c r="M273" s="122" t="s">
        <v>3226</v>
      </c>
      <c r="N273" s="122" t="s">
        <v>3164</v>
      </c>
      <c r="O273" s="122">
        <v>41045</v>
      </c>
      <c r="P273" s="122" t="s">
        <v>2099</v>
      </c>
      <c r="S273" s="122" t="s">
        <v>14692</v>
      </c>
      <c r="T273" s="122" t="s">
        <v>2100</v>
      </c>
      <c r="U273" s="122" t="s">
        <v>2101</v>
      </c>
      <c r="X273" s="122" t="s">
        <v>2111</v>
      </c>
      <c r="AE273" s="122">
        <v>23</v>
      </c>
      <c r="AF273" s="122">
        <v>5</v>
      </c>
      <c r="AH273" s="122">
        <v>2034</v>
      </c>
      <c r="AI273" s="122" t="s">
        <v>2119</v>
      </c>
      <c r="AK273" s="122" t="s">
        <v>2083</v>
      </c>
      <c r="AL273" s="122" t="s">
        <v>2077</v>
      </c>
      <c r="AO273" s="122" t="s">
        <v>1318</v>
      </c>
      <c r="AP273" s="122" t="s">
        <v>1318</v>
      </c>
      <c r="AQ273" s="122" t="s">
        <v>1318</v>
      </c>
      <c r="AS273" s="122">
        <v>89</v>
      </c>
      <c r="AT273" s="122">
        <v>16.932492809999999</v>
      </c>
      <c r="AU273" s="122">
        <v>-96.287717860000001</v>
      </c>
      <c r="AX273" s="122">
        <v>1875016.0104552801</v>
      </c>
      <c r="AY273" s="122">
        <v>149758.92681062999</v>
      </c>
      <c r="AZ273" s="122">
        <v>6673</v>
      </c>
      <c r="BB273" s="122">
        <v>211212</v>
      </c>
      <c r="BC273" s="122" t="s">
        <v>2158</v>
      </c>
      <c r="BF273" s="122" t="s">
        <v>1416</v>
      </c>
      <c r="BG273" s="122" t="s">
        <v>1416</v>
      </c>
      <c r="BH273" s="122" t="s">
        <v>1415</v>
      </c>
      <c r="BI273" s="122" t="s">
        <v>1417</v>
      </c>
      <c r="BK273" s="122">
        <v>175536</v>
      </c>
      <c r="BX273" s="122" t="s">
        <v>282</v>
      </c>
      <c r="BZ273" s="122" t="s">
        <v>3479</v>
      </c>
      <c r="CB273" s="122">
        <v>16.932492809999999</v>
      </c>
      <c r="CC273" s="122">
        <v>-96.287717860000001</v>
      </c>
      <c r="CE273" s="122" t="s">
        <v>2100</v>
      </c>
      <c r="CF273" s="122" t="s">
        <v>2101</v>
      </c>
      <c r="CL273" s="122" t="s">
        <v>300</v>
      </c>
    </row>
    <row r="274" spans="1:99" ht="15" customHeight="1" x14ac:dyDescent="0.45">
      <c r="A274" s="122">
        <v>273</v>
      </c>
      <c r="B274" s="122" t="s">
        <v>9951</v>
      </c>
      <c r="C274" s="122" t="s">
        <v>381</v>
      </c>
      <c r="I274" s="122" t="s">
        <v>281</v>
      </c>
      <c r="J274" s="122" t="str">
        <f t="shared" si="9"/>
        <v>Quercus castanea</v>
      </c>
      <c r="M274" s="122" t="s">
        <v>3226</v>
      </c>
      <c r="N274" s="122" t="s">
        <v>3166</v>
      </c>
      <c r="O274" s="122">
        <v>41045</v>
      </c>
      <c r="P274" s="122" t="s">
        <v>2099</v>
      </c>
      <c r="S274" s="122" t="s">
        <v>14692</v>
      </c>
      <c r="T274" s="122" t="s">
        <v>2100</v>
      </c>
      <c r="U274" s="122" t="s">
        <v>2101</v>
      </c>
      <c r="X274" s="122" t="s">
        <v>2111</v>
      </c>
      <c r="AE274" s="122">
        <v>15</v>
      </c>
      <c r="AF274" s="122">
        <v>3</v>
      </c>
      <c r="AH274" s="122">
        <v>2034</v>
      </c>
      <c r="AI274" s="122" t="s">
        <v>2119</v>
      </c>
      <c r="AK274" s="122" t="s">
        <v>2076</v>
      </c>
      <c r="AL274" s="122" t="s">
        <v>2077</v>
      </c>
      <c r="AO274" s="122" t="s">
        <v>1318</v>
      </c>
      <c r="AP274" s="122" t="s">
        <v>1318</v>
      </c>
      <c r="AQ274" s="122" t="s">
        <v>1318</v>
      </c>
      <c r="AS274" s="122">
        <v>89</v>
      </c>
      <c r="AT274" s="122">
        <v>16.932492809999999</v>
      </c>
      <c r="AU274" s="122">
        <v>-96.287717860000001</v>
      </c>
      <c r="AX274" s="122">
        <v>1875016.0104552801</v>
      </c>
      <c r="AY274" s="122">
        <v>149758.92681062999</v>
      </c>
      <c r="AZ274" s="122">
        <v>6673</v>
      </c>
      <c r="BB274" s="122">
        <v>213214215</v>
      </c>
      <c r="BC274" s="122" t="s">
        <v>2158</v>
      </c>
      <c r="BF274" s="122" t="s">
        <v>1416</v>
      </c>
      <c r="BG274" s="122" t="s">
        <v>1416</v>
      </c>
      <c r="BH274" s="122" t="s">
        <v>1415</v>
      </c>
      <c r="BI274" s="122" t="s">
        <v>1417</v>
      </c>
      <c r="BK274" s="122">
        <v>175525</v>
      </c>
      <c r="BX274" s="122" t="s">
        <v>282</v>
      </c>
      <c r="BZ274" s="122" t="s">
        <v>3479</v>
      </c>
      <c r="CB274" s="122">
        <v>16.932492809999999</v>
      </c>
      <c r="CC274" s="122">
        <v>-96.287717860000001</v>
      </c>
      <c r="CE274" s="122" t="s">
        <v>2100</v>
      </c>
      <c r="CF274" s="122" t="s">
        <v>2101</v>
      </c>
      <c r="CL274" s="122" t="s">
        <v>281</v>
      </c>
    </row>
    <row r="275" spans="1:99" ht="15" customHeight="1" x14ac:dyDescent="0.45">
      <c r="A275" s="122">
        <v>274</v>
      </c>
      <c r="B275" s="122" t="s">
        <v>9952</v>
      </c>
      <c r="C275" s="122" t="s">
        <v>382</v>
      </c>
      <c r="I275" s="122" t="s">
        <v>281</v>
      </c>
      <c r="J275" s="122" t="str">
        <f t="shared" si="9"/>
        <v>Quercus castanea</v>
      </c>
      <c r="M275" s="122" t="s">
        <v>3226</v>
      </c>
      <c r="N275" s="122" t="s">
        <v>3166</v>
      </c>
      <c r="O275" s="122">
        <v>41045</v>
      </c>
      <c r="P275" s="122" t="s">
        <v>2099</v>
      </c>
      <c r="S275" s="122" t="s">
        <v>14692</v>
      </c>
      <c r="T275" s="122" t="s">
        <v>2100</v>
      </c>
      <c r="U275" s="122" t="s">
        <v>2101</v>
      </c>
      <c r="X275" s="122" t="s">
        <v>2111</v>
      </c>
      <c r="AE275" s="122" t="s">
        <v>2112</v>
      </c>
      <c r="AF275" s="122">
        <v>9</v>
      </c>
      <c r="AH275" s="122">
        <v>2049</v>
      </c>
      <c r="AI275" s="122" t="s">
        <v>2119</v>
      </c>
      <c r="AK275" s="122" t="s">
        <v>2076</v>
      </c>
      <c r="AL275" s="122" t="s">
        <v>2077</v>
      </c>
      <c r="AO275" s="122" t="s">
        <v>1318</v>
      </c>
      <c r="AP275" s="122" t="s">
        <v>1318</v>
      </c>
      <c r="AQ275" s="122" t="s">
        <v>1318</v>
      </c>
      <c r="AS275" s="122">
        <v>90</v>
      </c>
      <c r="AT275" s="122">
        <v>16.93696783</v>
      </c>
      <c r="AU275" s="122">
        <v>-96.284909920000004</v>
      </c>
      <c r="AX275" s="122">
        <v>1875506.7299905301</v>
      </c>
      <c r="AY275" s="122">
        <v>150066.61920973001</v>
      </c>
      <c r="AZ275" s="122">
        <v>6716</v>
      </c>
      <c r="BB275" s="122">
        <v>216217218219</v>
      </c>
      <c r="BC275" s="122" t="s">
        <v>2150</v>
      </c>
      <c r="BF275" s="122" t="s">
        <v>1416</v>
      </c>
      <c r="BG275" s="122" t="s">
        <v>1416</v>
      </c>
      <c r="BH275" s="122" t="s">
        <v>1415</v>
      </c>
      <c r="BI275" s="122" t="s">
        <v>1417</v>
      </c>
      <c r="BK275" s="122">
        <v>175503</v>
      </c>
      <c r="BX275" s="122" t="s">
        <v>282</v>
      </c>
      <c r="BZ275" s="122" t="s">
        <v>3479</v>
      </c>
      <c r="CB275" s="122">
        <v>16.93696783</v>
      </c>
      <c r="CC275" s="122">
        <v>-96.284909920000004</v>
      </c>
      <c r="CE275" s="122" t="s">
        <v>2100</v>
      </c>
      <c r="CF275" s="122" t="s">
        <v>2101</v>
      </c>
      <c r="CL275" s="122" t="s">
        <v>281</v>
      </c>
    </row>
    <row r="276" spans="1:99" ht="15" customHeight="1" x14ac:dyDescent="0.45">
      <c r="A276" s="122">
        <v>275</v>
      </c>
      <c r="B276" s="122" t="s">
        <v>9953</v>
      </c>
      <c r="C276" s="122" t="s">
        <v>383</v>
      </c>
      <c r="F276" s="122" t="s">
        <v>2183</v>
      </c>
      <c r="H276" s="122">
        <v>4814</v>
      </c>
      <c r="I276" s="122" t="s">
        <v>302</v>
      </c>
      <c r="J276" s="122" t="str">
        <f t="shared" si="9"/>
        <v>Quercus glaucoides</v>
      </c>
      <c r="K276" s="122" t="s">
        <v>2084</v>
      </c>
      <c r="M276" s="122" t="s">
        <v>3226</v>
      </c>
      <c r="N276" s="122" t="s">
        <v>3220</v>
      </c>
      <c r="O276" s="121">
        <v>41045</v>
      </c>
      <c r="P276" s="122" t="s">
        <v>2099</v>
      </c>
      <c r="S276" s="122" t="s">
        <v>14692</v>
      </c>
      <c r="T276" s="122" t="s">
        <v>2100</v>
      </c>
      <c r="U276" s="122" t="s">
        <v>2101</v>
      </c>
      <c r="X276" s="122" t="s">
        <v>2111</v>
      </c>
      <c r="AE276" s="122">
        <v>30</v>
      </c>
      <c r="AF276" s="122">
        <v>9</v>
      </c>
      <c r="AH276" s="122">
        <v>1434</v>
      </c>
      <c r="AI276" s="122" t="s">
        <v>2119</v>
      </c>
      <c r="AK276" s="122" t="s">
        <v>2084</v>
      </c>
      <c r="AL276" s="122" t="s">
        <v>2077</v>
      </c>
      <c r="AO276" s="122" t="s">
        <v>1318</v>
      </c>
      <c r="AP276" s="122" t="s">
        <v>1318</v>
      </c>
      <c r="AQ276" s="122" t="s">
        <v>1318</v>
      </c>
      <c r="AR276" s="122" t="s">
        <v>7426</v>
      </c>
      <c r="AS276" s="122">
        <v>91</v>
      </c>
      <c r="AT276" s="122">
        <v>16.947170109999998</v>
      </c>
      <c r="AU276" s="122">
        <v>-96.221568880000007</v>
      </c>
      <c r="AX276" s="122">
        <v>1876525.0097716399</v>
      </c>
      <c r="AY276" s="122">
        <v>156838.72729883</v>
      </c>
      <c r="AZ276" s="122">
        <v>4689</v>
      </c>
      <c r="BB276" s="122">
        <v>222223</v>
      </c>
      <c r="BF276" s="122" t="s">
        <v>1416</v>
      </c>
      <c r="BG276" s="122" t="s">
        <v>1416</v>
      </c>
      <c r="BH276" s="122" t="s">
        <v>1415</v>
      </c>
      <c r="BI276" s="122" t="s">
        <v>1417</v>
      </c>
      <c r="BK276" s="122">
        <v>175527</v>
      </c>
      <c r="BR276" s="122" t="s">
        <v>2183</v>
      </c>
      <c r="BS276" s="122" t="s">
        <v>5786</v>
      </c>
      <c r="BT276" s="122" t="s">
        <v>2183</v>
      </c>
      <c r="BU276" s="122" t="s">
        <v>2183</v>
      </c>
      <c r="BV276" s="122">
        <v>4814</v>
      </c>
      <c r="BX276" s="122" t="s">
        <v>282</v>
      </c>
      <c r="BZ276" s="122" t="s">
        <v>3479</v>
      </c>
      <c r="CB276" s="122">
        <v>16.947170109999998</v>
      </c>
      <c r="CC276" s="122">
        <v>-96.221568880000007</v>
      </c>
      <c r="CE276" s="122" t="s">
        <v>2100</v>
      </c>
      <c r="CF276" s="122" t="s">
        <v>2101</v>
      </c>
      <c r="CI276" s="122" t="s">
        <v>5100</v>
      </c>
      <c r="CJ276" s="122" t="s">
        <v>7261</v>
      </c>
      <c r="CK276" s="122" t="s">
        <v>5763</v>
      </c>
      <c r="CL276" s="122" t="s">
        <v>302</v>
      </c>
      <c r="CO276" s="122" t="s">
        <v>7488</v>
      </c>
      <c r="CP276" s="122">
        <v>0</v>
      </c>
      <c r="CQ276" s="122" t="s">
        <v>2183</v>
      </c>
      <c r="CR276" s="122" t="s">
        <v>7552</v>
      </c>
      <c r="CS276" s="122" t="s">
        <v>7904</v>
      </c>
      <c r="CT276" s="122" t="s">
        <v>8194</v>
      </c>
      <c r="CU276" s="122" t="s">
        <v>8194</v>
      </c>
    </row>
    <row r="277" spans="1:99" ht="15" customHeight="1" x14ac:dyDescent="0.45">
      <c r="A277" s="122">
        <v>276</v>
      </c>
      <c r="B277" s="122" t="s">
        <v>9954</v>
      </c>
      <c r="C277" s="122" t="s">
        <v>384</v>
      </c>
      <c r="F277" s="122" t="s">
        <v>2184</v>
      </c>
      <c r="H277" s="122">
        <v>5996</v>
      </c>
      <c r="I277" s="122" t="s">
        <v>340</v>
      </c>
      <c r="J277" s="122" t="str">
        <f t="shared" si="9"/>
        <v>Quercus conspersa</v>
      </c>
      <c r="K277" s="122" t="s">
        <v>2082</v>
      </c>
      <c r="M277" s="122" t="s">
        <v>3226</v>
      </c>
      <c r="N277" s="122" t="s">
        <v>3227</v>
      </c>
      <c r="O277" s="121">
        <v>41045</v>
      </c>
      <c r="P277" s="122" t="s">
        <v>2099</v>
      </c>
      <c r="S277" s="122" t="s">
        <v>14692</v>
      </c>
      <c r="T277" s="122" t="s">
        <v>2100</v>
      </c>
      <c r="U277" s="122" t="s">
        <v>2101</v>
      </c>
      <c r="X277" s="122" t="s">
        <v>2111</v>
      </c>
      <c r="AE277" s="122">
        <v>18</v>
      </c>
      <c r="AF277" s="122">
        <v>10</v>
      </c>
      <c r="AI277" s="122" t="s">
        <v>2119</v>
      </c>
      <c r="AK277" s="122" t="s">
        <v>14617</v>
      </c>
      <c r="AL277" s="122" t="s">
        <v>2077</v>
      </c>
      <c r="AO277" s="122" t="s">
        <v>1318</v>
      </c>
      <c r="AP277" s="122" t="s">
        <v>1318</v>
      </c>
      <c r="AQ277" s="122" t="s">
        <v>1318</v>
      </c>
      <c r="AR277" s="122" t="s">
        <v>7426</v>
      </c>
      <c r="AS277" s="122">
        <v>92</v>
      </c>
      <c r="AT277" s="122">
        <v>16.983075509999999</v>
      </c>
      <c r="AU277" s="122">
        <v>-96.153919209999998</v>
      </c>
      <c r="AX277" s="122">
        <v>1880384.9753395601</v>
      </c>
      <c r="AY277" s="122">
        <v>164114.86139044</v>
      </c>
      <c r="AZ277" s="122">
        <v>5703</v>
      </c>
      <c r="BB277" s="122">
        <v>230231</v>
      </c>
      <c r="BC277" s="122" t="s">
        <v>2159</v>
      </c>
      <c r="BF277" s="122" t="s">
        <v>1416</v>
      </c>
      <c r="BG277" s="122" t="s">
        <v>1416</v>
      </c>
      <c r="BH277" s="122" t="s">
        <v>1415</v>
      </c>
      <c r="BI277" s="122" t="s">
        <v>1417</v>
      </c>
      <c r="BK277" s="122">
        <v>175513</v>
      </c>
      <c r="BR277" s="122" t="s">
        <v>2184</v>
      </c>
      <c r="BS277" s="122" t="s">
        <v>5786</v>
      </c>
      <c r="BT277" s="122" t="s">
        <v>2184</v>
      </c>
      <c r="BU277" s="122" t="s">
        <v>2184</v>
      </c>
      <c r="BV277" s="122">
        <v>5996</v>
      </c>
      <c r="BX277" s="122" t="s">
        <v>282</v>
      </c>
      <c r="BZ277" s="122" t="s">
        <v>3479</v>
      </c>
      <c r="CB277" s="122">
        <v>16.983075509999999</v>
      </c>
      <c r="CC277" s="122">
        <v>-96.153919209999998</v>
      </c>
      <c r="CE277" s="122" t="s">
        <v>2100</v>
      </c>
      <c r="CF277" s="122" t="s">
        <v>2101</v>
      </c>
      <c r="CI277" s="122" t="s">
        <v>5045</v>
      </c>
      <c r="CJ277" s="122" t="s">
        <v>6968</v>
      </c>
      <c r="CL277" s="122" t="s">
        <v>340</v>
      </c>
      <c r="CO277" s="122" t="s">
        <v>7488</v>
      </c>
      <c r="CP277" s="122">
        <v>0</v>
      </c>
      <c r="CQ277" s="122" t="s">
        <v>2184</v>
      </c>
      <c r="CR277" s="122" t="s">
        <v>7631</v>
      </c>
      <c r="CS277" s="122" t="s">
        <v>7931</v>
      </c>
      <c r="CT277" s="122" t="s">
        <v>8194</v>
      </c>
      <c r="CU277" s="122" t="s">
        <v>8194</v>
      </c>
    </row>
    <row r="278" spans="1:99" ht="15" customHeight="1" x14ac:dyDescent="0.45">
      <c r="A278" s="122">
        <v>277</v>
      </c>
      <c r="B278" s="122" t="s">
        <v>9955</v>
      </c>
      <c r="C278" s="122" t="s">
        <v>385</v>
      </c>
      <c r="I278" s="122" t="s">
        <v>340</v>
      </c>
      <c r="J278" s="122" t="str">
        <f t="shared" si="9"/>
        <v>Quercus conspersa</v>
      </c>
      <c r="M278" s="122" t="s">
        <v>3226</v>
      </c>
      <c r="N278" s="122" t="s">
        <v>3227</v>
      </c>
      <c r="O278" s="122">
        <v>41045</v>
      </c>
      <c r="P278" s="122" t="s">
        <v>2099</v>
      </c>
      <c r="S278" s="122" t="s">
        <v>14692</v>
      </c>
      <c r="T278" s="122" t="s">
        <v>2100</v>
      </c>
      <c r="U278" s="122" t="s">
        <v>2101</v>
      </c>
      <c r="X278" s="122" t="s">
        <v>2111</v>
      </c>
      <c r="AE278" s="122" t="s">
        <v>2118</v>
      </c>
      <c r="AF278" s="122">
        <v>5</v>
      </c>
      <c r="AI278" s="122" t="s">
        <v>2119</v>
      </c>
      <c r="AK278" s="122" t="s">
        <v>2090</v>
      </c>
      <c r="AL278" s="122" t="s">
        <v>2077</v>
      </c>
      <c r="AO278" s="122" t="s">
        <v>1318</v>
      </c>
      <c r="AP278" s="122" t="s">
        <v>1318</v>
      </c>
      <c r="AQ278" s="122" t="s">
        <v>1318</v>
      </c>
      <c r="AS278" s="122">
        <v>92</v>
      </c>
      <c r="AT278" s="122">
        <v>16.983075509999999</v>
      </c>
      <c r="AU278" s="122">
        <v>-96.153919209999998</v>
      </c>
      <c r="AX278" s="122">
        <v>1880384.9753395601</v>
      </c>
      <c r="AY278" s="122">
        <v>164114.86139044</v>
      </c>
      <c r="AZ278" s="122">
        <v>5703</v>
      </c>
      <c r="BB278" s="122">
        <v>232233</v>
      </c>
      <c r="BC278" s="122" t="s">
        <v>2160</v>
      </c>
      <c r="BF278" s="122" t="s">
        <v>1416</v>
      </c>
      <c r="BG278" s="122" t="s">
        <v>1416</v>
      </c>
      <c r="BH278" s="122" t="s">
        <v>1415</v>
      </c>
      <c r="BI278" s="122" t="s">
        <v>1417</v>
      </c>
      <c r="BK278" s="122">
        <v>175504</v>
      </c>
      <c r="BX278" s="122" t="s">
        <v>282</v>
      </c>
      <c r="BZ278" s="122" t="s">
        <v>3479</v>
      </c>
      <c r="CB278" s="122">
        <v>16.983075509999999</v>
      </c>
      <c r="CC278" s="122">
        <v>-96.153919209999998</v>
      </c>
      <c r="CE278" s="122" t="s">
        <v>2100</v>
      </c>
      <c r="CF278" s="122" t="s">
        <v>2101</v>
      </c>
      <c r="CL278" s="122" t="s">
        <v>340</v>
      </c>
    </row>
    <row r="279" spans="1:99" ht="15" customHeight="1" x14ac:dyDescent="0.45">
      <c r="A279" s="122">
        <v>278</v>
      </c>
      <c r="B279" s="122" t="s">
        <v>9956</v>
      </c>
      <c r="C279" s="122" t="s">
        <v>386</v>
      </c>
      <c r="I279" s="122" t="s">
        <v>340</v>
      </c>
      <c r="J279" s="122" t="str">
        <f t="shared" si="9"/>
        <v>Quercus conspersa</v>
      </c>
      <c r="M279" s="122" t="s">
        <v>3226</v>
      </c>
      <c r="N279" s="122" t="s">
        <v>3227</v>
      </c>
      <c r="O279" s="122">
        <v>41045</v>
      </c>
      <c r="P279" s="122" t="s">
        <v>2099</v>
      </c>
      <c r="S279" s="122" t="s">
        <v>14692</v>
      </c>
      <c r="T279" s="122" t="s">
        <v>2100</v>
      </c>
      <c r="U279" s="122" t="s">
        <v>2101</v>
      </c>
      <c r="X279" s="122" t="s">
        <v>2111</v>
      </c>
      <c r="AE279" s="122">
        <v>22</v>
      </c>
      <c r="AF279" s="122">
        <v>15</v>
      </c>
      <c r="AH279" s="122">
        <v>1803</v>
      </c>
      <c r="AI279" s="122" t="s">
        <v>2119</v>
      </c>
      <c r="AK279" s="122" t="s">
        <v>2090</v>
      </c>
      <c r="AL279" s="122" t="s">
        <v>2077</v>
      </c>
      <c r="AO279" s="122" t="s">
        <v>1318</v>
      </c>
      <c r="AP279" s="122" t="s">
        <v>1318</v>
      </c>
      <c r="AQ279" s="122" t="s">
        <v>1318</v>
      </c>
      <c r="AS279" s="122">
        <v>93</v>
      </c>
      <c r="AT279" s="122">
        <v>16.9841929</v>
      </c>
      <c r="AU279" s="122">
        <v>-96.136339340000006</v>
      </c>
      <c r="AX279" s="122">
        <v>1880478.6669368399</v>
      </c>
      <c r="AY279" s="122">
        <v>165990.62479162001</v>
      </c>
      <c r="AZ279" s="122">
        <v>5916</v>
      </c>
      <c r="BB279" s="122">
        <v>234235236237</v>
      </c>
      <c r="BC279" s="122" t="s">
        <v>2161</v>
      </c>
      <c r="BF279" s="122" t="s">
        <v>1416</v>
      </c>
      <c r="BG279" s="122" t="s">
        <v>1416</v>
      </c>
      <c r="BH279" s="122" t="s">
        <v>1415</v>
      </c>
      <c r="BI279" s="122" t="s">
        <v>1417</v>
      </c>
      <c r="BK279" s="122">
        <v>175526</v>
      </c>
      <c r="BX279" s="122" t="s">
        <v>282</v>
      </c>
      <c r="BZ279" s="122" t="s">
        <v>3479</v>
      </c>
      <c r="CB279" s="122">
        <v>16.9841929</v>
      </c>
      <c r="CC279" s="122">
        <v>-96.136339340000006</v>
      </c>
      <c r="CE279" s="122" t="s">
        <v>2100</v>
      </c>
      <c r="CF279" s="122" t="s">
        <v>2101</v>
      </c>
      <c r="CL279" s="122" t="s">
        <v>340</v>
      </c>
    </row>
    <row r="280" spans="1:99" ht="15" customHeight="1" x14ac:dyDescent="0.45">
      <c r="A280" s="122">
        <v>279</v>
      </c>
      <c r="B280" s="122" t="s">
        <v>9957</v>
      </c>
      <c r="C280" s="122" t="s">
        <v>387</v>
      </c>
      <c r="I280" s="122" t="s">
        <v>3388</v>
      </c>
      <c r="J280" s="122" t="str">
        <f>LEFT(I280, FIND(" ", I280, 25) -1)</f>
        <v>Quercus aff. tuberculata</v>
      </c>
      <c r="L280" s="122" t="s">
        <v>3097</v>
      </c>
      <c r="M280" s="122" t="s">
        <v>3226</v>
      </c>
      <c r="N280" s="122" t="s">
        <v>3235</v>
      </c>
      <c r="O280" s="122">
        <v>41045</v>
      </c>
      <c r="P280" s="122" t="s">
        <v>2099</v>
      </c>
      <c r="S280" s="122" t="s">
        <v>14692</v>
      </c>
      <c r="T280" s="122" t="s">
        <v>2100</v>
      </c>
      <c r="U280" s="122" t="s">
        <v>2101</v>
      </c>
      <c r="X280" s="122" t="s">
        <v>2111</v>
      </c>
      <c r="AE280" s="122">
        <v>35</v>
      </c>
      <c r="AF280" s="122">
        <v>13</v>
      </c>
      <c r="AH280" s="122">
        <v>1884</v>
      </c>
      <c r="AI280" s="122" t="s">
        <v>2119</v>
      </c>
      <c r="AK280" s="122" t="s">
        <v>2098</v>
      </c>
      <c r="AL280" s="122" t="s">
        <v>2077</v>
      </c>
      <c r="AO280" s="122" t="s">
        <v>1318</v>
      </c>
      <c r="AP280" s="122" t="s">
        <v>1318</v>
      </c>
      <c r="AQ280" s="122" t="s">
        <v>1318</v>
      </c>
      <c r="AS280" s="122">
        <v>94</v>
      </c>
      <c r="AT280" s="122">
        <v>17.01135579</v>
      </c>
      <c r="AU280" s="122">
        <v>-96.105696109999997</v>
      </c>
      <c r="AX280" s="122">
        <v>1883435.22723768</v>
      </c>
      <c r="AY280" s="122">
        <v>169304.42823506001</v>
      </c>
      <c r="AZ280" s="122">
        <v>6182</v>
      </c>
      <c r="BB280" s="122">
        <v>238239240</v>
      </c>
      <c r="BF280" s="122" t="s">
        <v>1416</v>
      </c>
      <c r="BG280" s="122" t="s">
        <v>1416</v>
      </c>
      <c r="BH280" s="122" t="s">
        <v>1415</v>
      </c>
      <c r="BI280" s="122" t="s">
        <v>1417</v>
      </c>
      <c r="BK280" s="122">
        <v>175505</v>
      </c>
      <c r="BX280" s="122" t="s">
        <v>282</v>
      </c>
      <c r="BZ280" s="122" t="s">
        <v>3479</v>
      </c>
      <c r="CB280" s="122">
        <v>17.01135579</v>
      </c>
      <c r="CC280" s="122">
        <v>-96.105696109999997</v>
      </c>
      <c r="CE280" s="122" t="s">
        <v>2100</v>
      </c>
      <c r="CF280" s="122" t="s">
        <v>2101</v>
      </c>
      <c r="CL280" s="122" t="s">
        <v>5570</v>
      </c>
    </row>
    <row r="281" spans="1:99" ht="15" customHeight="1" x14ac:dyDescent="0.45">
      <c r="A281" s="122">
        <v>280</v>
      </c>
      <c r="B281" s="122" t="s">
        <v>9958</v>
      </c>
      <c r="C281" s="122" t="s">
        <v>388</v>
      </c>
      <c r="F281" s="122" t="s">
        <v>14392</v>
      </c>
      <c r="H281" s="122">
        <v>908</v>
      </c>
      <c r="I281" s="122" t="s">
        <v>3389</v>
      </c>
      <c r="J281" s="122" t="str">
        <f t="shared" si="9"/>
        <v>Quercus hinckleyi</v>
      </c>
      <c r="K281" s="122" t="s">
        <v>8691</v>
      </c>
      <c r="M281" s="122" t="s">
        <v>3226</v>
      </c>
      <c r="N281" s="122" t="s">
        <v>3236</v>
      </c>
      <c r="P281" s="122" t="s">
        <v>1746</v>
      </c>
      <c r="S281" s="122" t="s">
        <v>14694</v>
      </c>
      <c r="T281" s="122" t="s">
        <v>1171</v>
      </c>
      <c r="U281" s="122" t="s">
        <v>3670</v>
      </c>
      <c r="AJ281" s="122" t="s">
        <v>1742</v>
      </c>
      <c r="AK281" s="122" t="s">
        <v>1742</v>
      </c>
      <c r="AO281" s="122" t="s">
        <v>1318</v>
      </c>
      <c r="AP281" s="122" t="s">
        <v>1318</v>
      </c>
      <c r="AQ281" s="122" t="s">
        <v>1318</v>
      </c>
      <c r="AR281" s="122" t="s">
        <v>7426</v>
      </c>
      <c r="BC281" s="122" t="s">
        <v>1747</v>
      </c>
      <c r="BE281" s="122" t="s">
        <v>4166</v>
      </c>
      <c r="BF281" s="122" t="s">
        <v>1415</v>
      </c>
      <c r="BG281" s="122" t="s">
        <v>1318</v>
      </c>
      <c r="BH281" s="122" t="s">
        <v>1318</v>
      </c>
      <c r="BI281" s="122" t="s">
        <v>1318</v>
      </c>
      <c r="BJ281" s="122" t="s">
        <v>1318</v>
      </c>
      <c r="BK281" s="122" t="s">
        <v>5566</v>
      </c>
      <c r="BM281" s="122" t="s">
        <v>1318</v>
      </c>
      <c r="BN281" s="122" t="s">
        <v>1318</v>
      </c>
      <c r="BR281" s="122" t="s">
        <v>1754</v>
      </c>
      <c r="BS281" s="122" t="s">
        <v>5786</v>
      </c>
      <c r="BT281" s="122" t="s">
        <v>8689</v>
      </c>
      <c r="BU281" s="122" t="s">
        <v>8689</v>
      </c>
      <c r="BV281" s="122">
        <v>908</v>
      </c>
      <c r="BX281" s="122" t="s">
        <v>7442</v>
      </c>
      <c r="BZ281" s="122" t="s">
        <v>3479</v>
      </c>
      <c r="CB281" s="122">
        <v>29.8035</v>
      </c>
      <c r="CC281" s="122">
        <v>-104.34099999999999</v>
      </c>
      <c r="CD281" s="122" t="s">
        <v>4634</v>
      </c>
      <c r="CE281" s="122" t="s">
        <v>1171</v>
      </c>
      <c r="CF281" s="122" t="s">
        <v>3670</v>
      </c>
      <c r="CJ281" s="122" t="s">
        <v>6888</v>
      </c>
      <c r="CK281" s="122" t="s">
        <v>4789</v>
      </c>
      <c r="CL281" s="122" t="s">
        <v>3389</v>
      </c>
      <c r="CO281" s="122" t="s">
        <v>7488</v>
      </c>
      <c r="CP281" s="122">
        <v>0</v>
      </c>
      <c r="CQ281" s="122" t="s">
        <v>1754</v>
      </c>
      <c r="CR281" s="122" t="s">
        <v>7922</v>
      </c>
      <c r="CS281" s="122" t="s">
        <v>7923</v>
      </c>
      <c r="CT281" s="122" t="s">
        <v>8194</v>
      </c>
      <c r="CU281" s="122" t="s">
        <v>8194</v>
      </c>
    </row>
    <row r="282" spans="1:99" ht="15" customHeight="1" x14ac:dyDescent="0.45">
      <c r="A282" s="122">
        <v>281</v>
      </c>
      <c r="B282" s="122" t="s">
        <v>9959</v>
      </c>
      <c r="C282" s="122" t="s">
        <v>390</v>
      </c>
      <c r="I282" s="122" t="s">
        <v>3389</v>
      </c>
      <c r="J282" s="122" t="str">
        <f t="shared" si="9"/>
        <v>Quercus hinckleyi</v>
      </c>
      <c r="M282" s="122" t="s">
        <v>3226</v>
      </c>
      <c r="N282" s="122" t="s">
        <v>3236</v>
      </c>
      <c r="O282" s="122"/>
      <c r="P282" s="122" t="s">
        <v>1746</v>
      </c>
      <c r="S282" s="122" t="s">
        <v>14694</v>
      </c>
      <c r="T282" s="122" t="s">
        <v>1171</v>
      </c>
      <c r="U282" s="122" t="s">
        <v>3670</v>
      </c>
      <c r="AJ282" s="122" t="s">
        <v>1742</v>
      </c>
      <c r="AK282" s="122" t="s">
        <v>1742</v>
      </c>
      <c r="AO282" s="122" t="s">
        <v>1318</v>
      </c>
      <c r="AP282" s="122" t="s">
        <v>1318</v>
      </c>
      <c r="AQ282" s="122" t="s">
        <v>1318</v>
      </c>
      <c r="BC282" s="122" t="s">
        <v>1748</v>
      </c>
      <c r="BE282" s="122" t="s">
        <v>4166</v>
      </c>
      <c r="BF282" s="122" t="s">
        <v>1415</v>
      </c>
      <c r="BG282" s="122" t="s">
        <v>1318</v>
      </c>
      <c r="BH282" s="122" t="s">
        <v>1318</v>
      </c>
      <c r="BI282" s="122" t="s">
        <v>1318</v>
      </c>
      <c r="BJ282" s="122" t="s">
        <v>1318</v>
      </c>
      <c r="BK282" s="122" t="s">
        <v>1753</v>
      </c>
      <c r="BM282" s="122" t="s">
        <v>1318</v>
      </c>
      <c r="BN282" s="122" t="s">
        <v>1318</v>
      </c>
      <c r="BX282" s="122" t="s">
        <v>7442</v>
      </c>
      <c r="BZ282" s="122" t="s">
        <v>3479</v>
      </c>
      <c r="CE282" s="122" t="s">
        <v>1171</v>
      </c>
      <c r="CF282" s="122" t="s">
        <v>3670</v>
      </c>
      <c r="CL282" s="122" t="s">
        <v>3389</v>
      </c>
    </row>
    <row r="283" spans="1:99" ht="15" customHeight="1" x14ac:dyDescent="0.45">
      <c r="A283" s="122">
        <v>282</v>
      </c>
      <c r="B283" s="122" t="s">
        <v>9960</v>
      </c>
      <c r="C283" s="122" t="s">
        <v>3419</v>
      </c>
      <c r="I283" s="122" t="s">
        <v>3389</v>
      </c>
      <c r="J283" s="122" t="str">
        <f t="shared" si="9"/>
        <v>Quercus hinckleyi</v>
      </c>
      <c r="M283" s="122" t="s">
        <v>3226</v>
      </c>
      <c r="N283" s="122" t="s">
        <v>3236</v>
      </c>
      <c r="O283" s="122"/>
      <c r="P283" s="122" t="s">
        <v>1746</v>
      </c>
      <c r="S283" s="122" t="s">
        <v>14694</v>
      </c>
      <c r="T283" s="122" t="s">
        <v>1171</v>
      </c>
      <c r="U283" s="122" t="s">
        <v>3670</v>
      </c>
      <c r="AJ283" s="122" t="s">
        <v>1742</v>
      </c>
      <c r="AK283" s="122" t="s">
        <v>1742</v>
      </c>
      <c r="AO283" s="122" t="s">
        <v>1318</v>
      </c>
      <c r="AP283" s="122" t="s">
        <v>1318</v>
      </c>
      <c r="AQ283" s="122" t="s">
        <v>1318</v>
      </c>
      <c r="BC283" s="122" t="s">
        <v>1749</v>
      </c>
      <c r="BE283" s="122" t="s">
        <v>4166</v>
      </c>
      <c r="BF283" s="122" t="s">
        <v>1415</v>
      </c>
      <c r="BG283" s="122" t="s">
        <v>1318</v>
      </c>
      <c r="BH283" s="122" t="s">
        <v>1318</v>
      </c>
      <c r="BI283" s="122" t="s">
        <v>1318</v>
      </c>
      <c r="BJ283" s="122" t="s">
        <v>1318</v>
      </c>
      <c r="BK283" s="122" t="s">
        <v>1753</v>
      </c>
      <c r="BM283" s="122" t="s">
        <v>1318</v>
      </c>
      <c r="BN283" s="122" t="s">
        <v>1318</v>
      </c>
      <c r="BX283" s="122" t="s">
        <v>7442</v>
      </c>
      <c r="BZ283" s="122" t="s">
        <v>3479</v>
      </c>
      <c r="CE283" s="122" t="s">
        <v>1171</v>
      </c>
      <c r="CF283" s="122" t="s">
        <v>3670</v>
      </c>
      <c r="CL283" s="122" t="s">
        <v>3389</v>
      </c>
    </row>
    <row r="284" spans="1:99" ht="15" customHeight="1" x14ac:dyDescent="0.45">
      <c r="A284" s="122">
        <v>283</v>
      </c>
      <c r="B284" s="122" t="s">
        <v>9961</v>
      </c>
      <c r="C284" s="122" t="s">
        <v>391</v>
      </c>
      <c r="F284" s="122" t="s">
        <v>1755</v>
      </c>
      <c r="H284" s="122">
        <v>3137</v>
      </c>
      <c r="I284" s="122" t="s">
        <v>3390</v>
      </c>
      <c r="J284" s="122" t="str">
        <f t="shared" si="9"/>
        <v>Quercus pacifica</v>
      </c>
      <c r="K284" s="122" t="s">
        <v>960</v>
      </c>
      <c r="M284" s="122" t="s">
        <v>3226</v>
      </c>
      <c r="N284" s="122" t="s">
        <v>3237</v>
      </c>
      <c r="P284" s="122" t="s">
        <v>1746</v>
      </c>
      <c r="S284" s="122" t="s">
        <v>14694</v>
      </c>
      <c r="T284" s="122" t="s">
        <v>1171</v>
      </c>
      <c r="U284" s="122" t="s">
        <v>389</v>
      </c>
      <c r="X284" s="122" t="s">
        <v>1743</v>
      </c>
      <c r="AG284" s="122" t="s">
        <v>1636</v>
      </c>
      <c r="AJ284" s="122" t="s">
        <v>960</v>
      </c>
      <c r="AK284" s="122" t="s">
        <v>960</v>
      </c>
      <c r="AO284" s="122" t="s">
        <v>1318</v>
      </c>
      <c r="AP284" s="122" t="s">
        <v>1318</v>
      </c>
      <c r="AQ284" s="122" t="s">
        <v>1318</v>
      </c>
      <c r="AR284" s="122" t="s">
        <v>7426</v>
      </c>
      <c r="BC284" s="122" t="s">
        <v>1750</v>
      </c>
      <c r="BE284" s="122" t="s">
        <v>4166</v>
      </c>
      <c r="BF284" s="122" t="s">
        <v>1415</v>
      </c>
      <c r="BG284" s="122" t="s">
        <v>1318</v>
      </c>
      <c r="BH284" s="122" t="s">
        <v>1318</v>
      </c>
      <c r="BI284" s="122" t="s">
        <v>1318</v>
      </c>
      <c r="BJ284" s="122" t="s">
        <v>1318</v>
      </c>
      <c r="BK284" s="122" t="s">
        <v>5566</v>
      </c>
      <c r="BL284" s="122" t="s">
        <v>4684</v>
      </c>
      <c r="BM284" s="122" t="s">
        <v>1318</v>
      </c>
      <c r="BN284" s="122" t="s">
        <v>1318</v>
      </c>
      <c r="BR284" s="122" t="s">
        <v>1755</v>
      </c>
      <c r="BS284" s="122" t="s">
        <v>5787</v>
      </c>
      <c r="BT284" s="122" t="s">
        <v>1755</v>
      </c>
      <c r="BU284" s="122" t="s">
        <v>1755</v>
      </c>
      <c r="BV284" s="122">
        <v>3137</v>
      </c>
      <c r="BX284" s="122" t="s">
        <v>480</v>
      </c>
      <c r="BZ284" s="122" t="s">
        <v>3479</v>
      </c>
      <c r="CB284" s="122">
        <v>33.982547353999998</v>
      </c>
      <c r="CC284" s="122">
        <v>-120.07357414000001</v>
      </c>
      <c r="CD284" s="122" t="s">
        <v>4634</v>
      </c>
      <c r="CE284" s="122" t="s">
        <v>1171</v>
      </c>
      <c r="CF284" s="122" t="s">
        <v>389</v>
      </c>
      <c r="CI284" s="122" t="s">
        <v>5183</v>
      </c>
      <c r="CJ284" s="122" t="s">
        <v>7123</v>
      </c>
      <c r="CK284" s="122" t="s">
        <v>4685</v>
      </c>
      <c r="CL284" s="122" t="s">
        <v>3390</v>
      </c>
      <c r="CO284" s="122" t="s">
        <v>7488</v>
      </c>
      <c r="CP284" s="122">
        <v>0</v>
      </c>
      <c r="CQ284" s="122" t="s">
        <v>1755</v>
      </c>
      <c r="CR284" s="122" t="s">
        <v>7554</v>
      </c>
      <c r="CS284" s="122" t="s">
        <v>7959</v>
      </c>
      <c r="CT284" s="122" t="s">
        <v>8194</v>
      </c>
      <c r="CU284" s="122" t="s">
        <v>8194</v>
      </c>
    </row>
    <row r="285" spans="1:99" ht="15" customHeight="1" x14ac:dyDescent="0.45">
      <c r="A285" s="122">
        <v>284</v>
      </c>
      <c r="B285" s="122" t="s">
        <v>9962</v>
      </c>
      <c r="C285" s="122" t="s">
        <v>392</v>
      </c>
      <c r="I285" s="122" t="s">
        <v>3390</v>
      </c>
      <c r="J285" s="122" t="str">
        <f t="shared" si="9"/>
        <v>Quercus pacifica</v>
      </c>
      <c r="M285" s="122" t="s">
        <v>3226</v>
      </c>
      <c r="N285" s="122" t="s">
        <v>3237</v>
      </c>
      <c r="O285" s="122"/>
      <c r="P285" s="122" t="s">
        <v>1746</v>
      </c>
      <c r="S285" s="122" t="s">
        <v>14694</v>
      </c>
      <c r="T285" s="122" t="s">
        <v>1171</v>
      </c>
      <c r="U285" s="122" t="s">
        <v>389</v>
      </c>
      <c r="X285" s="122" t="s">
        <v>1744</v>
      </c>
      <c r="AJ285" s="122" t="s">
        <v>960</v>
      </c>
      <c r="AK285" s="122" t="s">
        <v>960</v>
      </c>
      <c r="AO285" s="122" t="s">
        <v>1318</v>
      </c>
      <c r="AP285" s="122" t="s">
        <v>1318</v>
      </c>
      <c r="AQ285" s="122" t="s">
        <v>1318</v>
      </c>
      <c r="BC285" s="122" t="s">
        <v>1751</v>
      </c>
      <c r="BE285" s="122" t="s">
        <v>4166</v>
      </c>
      <c r="BF285" s="122" t="s">
        <v>1415</v>
      </c>
      <c r="BG285" s="122" t="s">
        <v>1318</v>
      </c>
      <c r="BH285" s="122" t="s">
        <v>1318</v>
      </c>
      <c r="BI285" s="122" t="s">
        <v>1318</v>
      </c>
      <c r="BJ285" s="122" t="s">
        <v>1318</v>
      </c>
      <c r="BK285" s="122" t="s">
        <v>1753</v>
      </c>
      <c r="BM285" s="122" t="s">
        <v>1318</v>
      </c>
      <c r="BN285" s="122" t="s">
        <v>1318</v>
      </c>
      <c r="BX285" s="122" t="s">
        <v>480</v>
      </c>
      <c r="BZ285" s="122" t="s">
        <v>3479</v>
      </c>
      <c r="CE285" s="122" t="s">
        <v>1171</v>
      </c>
      <c r="CF285" s="122" t="s">
        <v>389</v>
      </c>
      <c r="CL285" s="122" t="s">
        <v>3390</v>
      </c>
    </row>
    <row r="286" spans="1:99" ht="15" customHeight="1" x14ac:dyDescent="0.45">
      <c r="A286" s="122">
        <v>285</v>
      </c>
      <c r="B286" s="122" t="s">
        <v>9963</v>
      </c>
      <c r="C286" s="122" t="s">
        <v>393</v>
      </c>
      <c r="I286" s="122" t="s">
        <v>3390</v>
      </c>
      <c r="J286" s="122" t="str">
        <f t="shared" si="9"/>
        <v>Quercus pacifica</v>
      </c>
      <c r="M286" s="122" t="s">
        <v>3226</v>
      </c>
      <c r="N286" s="122" t="s">
        <v>3237</v>
      </c>
      <c r="O286" s="122"/>
      <c r="P286" s="122" t="s">
        <v>1746</v>
      </c>
      <c r="S286" s="122" t="s">
        <v>14694</v>
      </c>
      <c r="T286" s="122" t="s">
        <v>1171</v>
      </c>
      <c r="U286" s="122" t="s">
        <v>389</v>
      </c>
      <c r="X286" s="122" t="s">
        <v>1745</v>
      </c>
      <c r="AJ286" s="122" t="s">
        <v>960</v>
      </c>
      <c r="AK286" s="122" t="s">
        <v>960</v>
      </c>
      <c r="AO286" s="122" t="s">
        <v>1318</v>
      </c>
      <c r="AP286" s="122" t="s">
        <v>1318</v>
      </c>
      <c r="AQ286" s="122" t="s">
        <v>1318</v>
      </c>
      <c r="BC286" s="122" t="s">
        <v>1752</v>
      </c>
      <c r="BE286" s="122" t="s">
        <v>4166</v>
      </c>
      <c r="BF286" s="122" t="s">
        <v>1415</v>
      </c>
      <c r="BG286" s="122" t="s">
        <v>1318</v>
      </c>
      <c r="BH286" s="122" t="s">
        <v>1318</v>
      </c>
      <c r="BI286" s="122" t="s">
        <v>1318</v>
      </c>
      <c r="BJ286" s="122" t="s">
        <v>1318</v>
      </c>
      <c r="BK286" s="122" t="s">
        <v>1753</v>
      </c>
      <c r="BM286" s="122" t="s">
        <v>1318</v>
      </c>
      <c r="BN286" s="122" t="s">
        <v>1318</v>
      </c>
      <c r="BX286" s="122" t="s">
        <v>480</v>
      </c>
      <c r="BZ286" s="122" t="s">
        <v>3479</v>
      </c>
      <c r="CE286" s="122" t="s">
        <v>1171</v>
      </c>
      <c r="CF286" s="122" t="s">
        <v>389</v>
      </c>
      <c r="CL286" s="122" t="s">
        <v>3390</v>
      </c>
    </row>
    <row r="287" spans="1:99" ht="15" customHeight="1" x14ac:dyDescent="0.45">
      <c r="A287" s="122">
        <v>286</v>
      </c>
      <c r="B287" s="122" t="s">
        <v>9964</v>
      </c>
      <c r="C287" s="122" t="s">
        <v>394</v>
      </c>
      <c r="G287" s="122" t="s">
        <v>3503</v>
      </c>
      <c r="I287" s="122" t="s">
        <v>395</v>
      </c>
      <c r="J287" s="122" t="str">
        <f t="shared" si="9"/>
        <v>Quercus agrifolia</v>
      </c>
      <c r="M287" s="122" t="s">
        <v>3226</v>
      </c>
      <c r="N287" s="122" t="s">
        <v>3238</v>
      </c>
      <c r="O287" s="122">
        <v>41038</v>
      </c>
      <c r="P287" s="122" t="s">
        <v>1756</v>
      </c>
      <c r="Q287" s="122" t="s">
        <v>14724</v>
      </c>
      <c r="S287" s="122" t="s">
        <v>14693</v>
      </c>
      <c r="T287" s="122" t="s">
        <v>1171</v>
      </c>
      <c r="U287" s="122" t="s">
        <v>389</v>
      </c>
      <c r="V287" s="122" t="s">
        <v>1758</v>
      </c>
      <c r="W287" s="122" t="s">
        <v>1759</v>
      </c>
      <c r="X287" s="122" t="s">
        <v>1760</v>
      </c>
      <c r="Y287" s="122" t="s">
        <v>2020</v>
      </c>
      <c r="AE287" s="122">
        <v>66</v>
      </c>
      <c r="AF287" s="122">
        <v>18.3</v>
      </c>
      <c r="AH287" s="122">
        <v>50</v>
      </c>
      <c r="AI287" s="122" t="s">
        <v>1827</v>
      </c>
      <c r="AJ287" s="122" t="s">
        <v>395</v>
      </c>
      <c r="AK287" s="122" t="s">
        <v>395</v>
      </c>
      <c r="AO287" s="122" t="s">
        <v>1827</v>
      </c>
      <c r="AP287" s="122" t="s">
        <v>1860</v>
      </c>
      <c r="AQ287" s="122" t="s">
        <v>1915</v>
      </c>
      <c r="AS287" s="122" t="s">
        <v>1318</v>
      </c>
      <c r="AW287" s="122" t="s">
        <v>1318</v>
      </c>
      <c r="AX287" s="122" t="s">
        <v>1318</v>
      </c>
      <c r="AY287" s="122" t="s">
        <v>1318</v>
      </c>
      <c r="AZ287" s="122" t="s">
        <v>1318</v>
      </c>
      <c r="BB287" s="122" t="s">
        <v>1635</v>
      </c>
      <c r="BE287" s="122" t="s">
        <v>3411</v>
      </c>
      <c r="BF287" s="122" t="s">
        <v>1415</v>
      </c>
      <c r="BG287" s="122" t="s">
        <v>1415</v>
      </c>
      <c r="BH287" s="122" t="s">
        <v>1416</v>
      </c>
      <c r="BI287" s="122" t="s">
        <v>1417</v>
      </c>
      <c r="BJ287" s="122" t="s">
        <v>1318</v>
      </c>
      <c r="BK287" s="122">
        <v>174574</v>
      </c>
      <c r="BX287" s="122" t="s">
        <v>396</v>
      </c>
      <c r="BZ287" s="122" t="s">
        <v>2020</v>
      </c>
      <c r="CL287" s="122" t="s">
        <v>395</v>
      </c>
    </row>
    <row r="288" spans="1:99" ht="15" customHeight="1" x14ac:dyDescent="0.45">
      <c r="A288" s="122">
        <v>287</v>
      </c>
      <c r="B288" s="122" t="s">
        <v>9965</v>
      </c>
      <c r="C288" s="122" t="s">
        <v>397</v>
      </c>
      <c r="F288" s="122" t="s">
        <v>14288</v>
      </c>
      <c r="G288" s="122" t="s">
        <v>3504</v>
      </c>
      <c r="H288" s="122">
        <v>4867</v>
      </c>
      <c r="I288" s="122" t="s">
        <v>398</v>
      </c>
      <c r="J288" s="122" t="str">
        <f t="shared" si="9"/>
        <v>Quercus tomentella</v>
      </c>
      <c r="K288" s="122" t="s">
        <v>962</v>
      </c>
      <c r="M288" s="122" t="s">
        <v>3226</v>
      </c>
      <c r="N288" s="122" t="s">
        <v>3239</v>
      </c>
      <c r="O288" s="121">
        <v>41038</v>
      </c>
      <c r="P288" s="122" t="s">
        <v>1756</v>
      </c>
      <c r="Q288" s="122" t="s">
        <v>14724</v>
      </c>
      <c r="S288" s="122" t="s">
        <v>14693</v>
      </c>
      <c r="T288" s="122" t="s">
        <v>1171</v>
      </c>
      <c r="U288" s="122" t="s">
        <v>389</v>
      </c>
      <c r="V288" s="122" t="s">
        <v>1758</v>
      </c>
      <c r="W288" s="122" t="s">
        <v>1759</v>
      </c>
      <c r="X288" s="122" t="s">
        <v>1761</v>
      </c>
      <c r="Y288" s="122" t="s">
        <v>2020</v>
      </c>
      <c r="AE288" s="122">
        <v>44.8</v>
      </c>
      <c r="AF288" s="122">
        <v>18.3</v>
      </c>
      <c r="AH288" s="122">
        <v>50</v>
      </c>
      <c r="AI288" s="122" t="s">
        <v>1827</v>
      </c>
      <c r="AJ288" s="122" t="s">
        <v>1828</v>
      </c>
      <c r="AK288" s="122" t="s">
        <v>398</v>
      </c>
      <c r="AL288" s="122" t="s">
        <v>7412</v>
      </c>
      <c r="AM288" s="121">
        <v>41578</v>
      </c>
      <c r="AN288" s="122" t="s">
        <v>7413</v>
      </c>
      <c r="AO288" s="122" t="s">
        <v>1827</v>
      </c>
      <c r="AP288" s="122" t="s">
        <v>1861</v>
      </c>
      <c r="AQ288" s="122" t="s">
        <v>1916</v>
      </c>
      <c r="AR288" s="122" t="s">
        <v>7426</v>
      </c>
      <c r="AS288" s="122" t="s">
        <v>1318</v>
      </c>
      <c r="AT288" s="122">
        <v>38.529384</v>
      </c>
      <c r="AU288" s="122">
        <v>-121.763521</v>
      </c>
      <c r="AW288" s="122" t="s">
        <v>1318</v>
      </c>
      <c r="AX288" s="122" t="s">
        <v>1318</v>
      </c>
      <c r="AY288" s="122" t="s">
        <v>1318</v>
      </c>
      <c r="AZ288" s="122" t="s">
        <v>1318</v>
      </c>
      <c r="BC288" s="122" t="s">
        <v>1969</v>
      </c>
      <c r="BE288" s="122" t="s">
        <v>3411</v>
      </c>
      <c r="BF288" s="122" t="s">
        <v>1415</v>
      </c>
      <c r="BG288" s="122" t="s">
        <v>1415</v>
      </c>
      <c r="BH288" s="122" t="s">
        <v>1416</v>
      </c>
      <c r="BI288" s="122" t="s">
        <v>1417</v>
      </c>
      <c r="BJ288" s="122" t="s">
        <v>1318</v>
      </c>
      <c r="BK288" s="122">
        <v>174688</v>
      </c>
      <c r="BR288" s="122" t="s">
        <v>4835</v>
      </c>
      <c r="BS288" s="122" t="s">
        <v>5785</v>
      </c>
      <c r="BT288" s="122" t="s">
        <v>4835</v>
      </c>
      <c r="BU288" s="122" t="s">
        <v>4835</v>
      </c>
      <c r="BV288" s="122">
        <v>4867</v>
      </c>
      <c r="BX288" s="122" t="s">
        <v>396</v>
      </c>
      <c r="BZ288" s="122" t="s">
        <v>2020</v>
      </c>
      <c r="CB288" s="122">
        <v>34.023206000000002</v>
      </c>
      <c r="CC288" s="122">
        <v>-119.765766</v>
      </c>
      <c r="CD288" s="122" t="s">
        <v>4836</v>
      </c>
      <c r="CE288" s="122" t="s">
        <v>1171</v>
      </c>
      <c r="CF288" s="122" t="s">
        <v>389</v>
      </c>
      <c r="CI288" s="122" t="s">
        <v>5239</v>
      </c>
      <c r="CJ288" s="122" t="s">
        <v>6933</v>
      </c>
      <c r="CK288" s="122" t="s">
        <v>5690</v>
      </c>
      <c r="CL288" s="122" t="s">
        <v>398</v>
      </c>
      <c r="CM288" s="122" t="s">
        <v>5751</v>
      </c>
      <c r="CO288" s="122" t="s">
        <v>7488</v>
      </c>
      <c r="CP288" s="122" t="s">
        <v>8134</v>
      </c>
      <c r="CQ288" s="122" t="s">
        <v>4835</v>
      </c>
      <c r="CR288" s="122" t="s">
        <v>8135</v>
      </c>
      <c r="CS288" s="122" t="s">
        <v>8184</v>
      </c>
      <c r="CT288" s="122" t="s">
        <v>8193</v>
      </c>
      <c r="CU288" s="122" t="s">
        <v>8192</v>
      </c>
    </row>
    <row r="289" spans="1:99" ht="15" customHeight="1" x14ac:dyDescent="0.45">
      <c r="A289" s="122">
        <v>288</v>
      </c>
      <c r="B289" s="122" t="s">
        <v>9966</v>
      </c>
      <c r="C289" s="122" t="s">
        <v>399</v>
      </c>
      <c r="G289" s="122" t="s">
        <v>3505</v>
      </c>
      <c r="I289" s="122" t="s">
        <v>400</v>
      </c>
      <c r="J289" s="122" t="str">
        <f t="shared" si="9"/>
        <v>Quercus virginiana</v>
      </c>
      <c r="M289" s="122" t="s">
        <v>3226</v>
      </c>
      <c r="N289" s="122" t="s">
        <v>3240</v>
      </c>
      <c r="O289" s="122">
        <v>41038</v>
      </c>
      <c r="P289" s="122" t="s">
        <v>1756</v>
      </c>
      <c r="Q289" s="122" t="s">
        <v>14724</v>
      </c>
      <c r="S289" s="122" t="s">
        <v>14693</v>
      </c>
      <c r="T289" s="122" t="s">
        <v>1171</v>
      </c>
      <c r="U289" s="122" t="s">
        <v>389</v>
      </c>
      <c r="V289" s="122" t="s">
        <v>1758</v>
      </c>
      <c r="W289" s="122" t="s">
        <v>1759</v>
      </c>
      <c r="X289" s="122" t="s">
        <v>1762</v>
      </c>
      <c r="Y289" s="122" t="s">
        <v>2020</v>
      </c>
      <c r="AE289" s="122">
        <v>36.9</v>
      </c>
      <c r="AF289" s="122">
        <v>18.3</v>
      </c>
      <c r="AH289" s="122">
        <v>50</v>
      </c>
      <c r="AI289" s="122" t="s">
        <v>1827</v>
      </c>
      <c r="AJ289" s="122" t="s">
        <v>1829</v>
      </c>
      <c r="AK289" s="122" t="s">
        <v>400</v>
      </c>
      <c r="AO289" s="122" t="s">
        <v>1827</v>
      </c>
      <c r="AP289" s="122" t="s">
        <v>1862</v>
      </c>
      <c r="AQ289" s="122" t="s">
        <v>1917</v>
      </c>
      <c r="AS289" s="122" t="s">
        <v>1318</v>
      </c>
      <c r="AT289" s="122">
        <v>38.529482999999999</v>
      </c>
      <c r="AU289" s="122">
        <v>121.763882</v>
      </c>
      <c r="AW289" s="122" t="s">
        <v>1318</v>
      </c>
      <c r="AX289" s="122" t="s">
        <v>1318</v>
      </c>
      <c r="AY289" s="122" t="s">
        <v>1318</v>
      </c>
      <c r="AZ289" s="122" t="s">
        <v>1318</v>
      </c>
      <c r="BC289" s="122" t="s">
        <v>1970</v>
      </c>
      <c r="BE289" s="122" t="s">
        <v>3411</v>
      </c>
      <c r="BF289" s="122" t="s">
        <v>1415</v>
      </c>
      <c r="BG289" s="122" t="s">
        <v>1415</v>
      </c>
      <c r="BH289" s="122" t="s">
        <v>1416</v>
      </c>
      <c r="BI289" s="122" t="s">
        <v>1417</v>
      </c>
      <c r="BJ289" s="122" t="s">
        <v>1318</v>
      </c>
      <c r="BK289" s="122">
        <v>174573</v>
      </c>
      <c r="BX289" s="122" t="s">
        <v>396</v>
      </c>
      <c r="BZ289" s="122" t="s">
        <v>2020</v>
      </c>
      <c r="CL289" s="122" t="s">
        <v>400</v>
      </c>
    </row>
    <row r="290" spans="1:99" ht="15" customHeight="1" x14ac:dyDescent="0.45">
      <c r="A290" s="122">
        <v>289</v>
      </c>
      <c r="B290" s="122" t="s">
        <v>9967</v>
      </c>
      <c r="C290" s="122" t="s">
        <v>401</v>
      </c>
      <c r="G290" s="122" t="s">
        <v>3506</v>
      </c>
      <c r="I290" s="122" t="s">
        <v>402</v>
      </c>
      <c r="J290" s="122" t="str">
        <f t="shared" si="9"/>
        <v>Quercus brandegeei</v>
      </c>
      <c r="M290" s="122" t="s">
        <v>3226</v>
      </c>
      <c r="N290" s="122" t="s">
        <v>3241</v>
      </c>
      <c r="O290" s="122">
        <v>41038</v>
      </c>
      <c r="P290" s="122" t="s">
        <v>1756</v>
      </c>
      <c r="Q290" s="122" t="s">
        <v>14724</v>
      </c>
      <c r="S290" s="122" t="s">
        <v>14693</v>
      </c>
      <c r="T290" s="122" t="s">
        <v>1171</v>
      </c>
      <c r="U290" s="122" t="s">
        <v>389</v>
      </c>
      <c r="V290" s="122" t="s">
        <v>1758</v>
      </c>
      <c r="W290" s="122" t="s">
        <v>1759</v>
      </c>
      <c r="X290" s="122" t="s">
        <v>1763</v>
      </c>
      <c r="Y290" s="122" t="s">
        <v>2020</v>
      </c>
      <c r="AE290" s="122" t="s">
        <v>1815</v>
      </c>
      <c r="AF290" s="122">
        <v>15.3</v>
      </c>
      <c r="AH290" s="122">
        <v>50</v>
      </c>
      <c r="AI290" s="122" t="s">
        <v>1827</v>
      </c>
      <c r="AJ290" s="122" t="s">
        <v>1830</v>
      </c>
      <c r="AK290" s="122" t="s">
        <v>402</v>
      </c>
      <c r="AO290" s="122" t="s">
        <v>1827</v>
      </c>
      <c r="AP290" s="122" t="s">
        <v>1863</v>
      </c>
      <c r="AQ290" s="122" t="s">
        <v>1918</v>
      </c>
      <c r="AS290" s="122" t="s">
        <v>1318</v>
      </c>
      <c r="AT290" s="122">
        <v>38.529305000000001</v>
      </c>
      <c r="AU290" s="122">
        <v>121.763957</v>
      </c>
      <c r="AW290" s="122" t="s">
        <v>1318</v>
      </c>
      <c r="AX290" s="122" t="s">
        <v>1318</v>
      </c>
      <c r="AY290" s="122" t="s">
        <v>1318</v>
      </c>
      <c r="AZ290" s="122" t="s">
        <v>1318</v>
      </c>
      <c r="BC290" s="122" t="s">
        <v>1971</v>
      </c>
      <c r="BE290" s="122" t="s">
        <v>3411</v>
      </c>
      <c r="BF290" s="122" t="s">
        <v>1415</v>
      </c>
      <c r="BG290" s="122" t="s">
        <v>1415</v>
      </c>
      <c r="BH290" s="122" t="s">
        <v>1416</v>
      </c>
      <c r="BI290" s="122" t="s">
        <v>1417</v>
      </c>
      <c r="BJ290" s="122" t="s">
        <v>1318</v>
      </c>
      <c r="BK290" s="122">
        <v>174572</v>
      </c>
      <c r="BX290" s="122" t="s">
        <v>396</v>
      </c>
      <c r="BZ290" s="122" t="s">
        <v>2020</v>
      </c>
      <c r="CL290" s="122" t="s">
        <v>402</v>
      </c>
    </row>
    <row r="291" spans="1:99" ht="15" customHeight="1" x14ac:dyDescent="0.45">
      <c r="A291" s="122">
        <v>290</v>
      </c>
      <c r="B291" s="122" t="s">
        <v>9968</v>
      </c>
      <c r="C291" s="122" t="s">
        <v>403</v>
      </c>
      <c r="F291" s="122" t="s">
        <v>3877</v>
      </c>
      <c r="G291" s="122" t="s">
        <v>3507</v>
      </c>
      <c r="H291" s="122">
        <v>6057</v>
      </c>
      <c r="I291" s="122" t="s">
        <v>404</v>
      </c>
      <c r="J291" s="122" t="str">
        <f t="shared" si="9"/>
        <v>Quercus sinuata</v>
      </c>
      <c r="K291" s="122" t="s">
        <v>1831</v>
      </c>
      <c r="M291" s="122" t="s">
        <v>3226</v>
      </c>
      <c r="N291" s="122" t="s">
        <v>3242</v>
      </c>
      <c r="O291" s="121">
        <v>41038</v>
      </c>
      <c r="P291" s="122" t="s">
        <v>1756</v>
      </c>
      <c r="Q291" s="122" t="s">
        <v>14724</v>
      </c>
      <c r="S291" s="122" t="s">
        <v>14693</v>
      </c>
      <c r="T291" s="122" t="s">
        <v>1171</v>
      </c>
      <c r="U291" s="122" t="s">
        <v>389</v>
      </c>
      <c r="V291" s="122" t="s">
        <v>1758</v>
      </c>
      <c r="W291" s="122" t="s">
        <v>1759</v>
      </c>
      <c r="X291" s="122" t="s">
        <v>1764</v>
      </c>
      <c r="Y291" s="122" t="s">
        <v>2020</v>
      </c>
      <c r="AE291" s="122">
        <v>39.6</v>
      </c>
      <c r="AF291" s="122">
        <v>18.3</v>
      </c>
      <c r="AH291" s="122">
        <v>50</v>
      </c>
      <c r="AI291" s="122" t="s">
        <v>1827</v>
      </c>
      <c r="AJ291" s="122" t="s">
        <v>1831</v>
      </c>
      <c r="AK291" s="122" t="s">
        <v>404</v>
      </c>
      <c r="AO291" s="122" t="s">
        <v>1827</v>
      </c>
      <c r="AP291" s="122" t="s">
        <v>1864</v>
      </c>
      <c r="AQ291" s="122" t="s">
        <v>1919</v>
      </c>
      <c r="AR291" s="122" t="s">
        <v>7426</v>
      </c>
      <c r="AS291" s="122" t="s">
        <v>1318</v>
      </c>
      <c r="AT291" s="122">
        <v>38.529561999999999</v>
      </c>
      <c r="AU291" s="122">
        <v>121.764173</v>
      </c>
      <c r="AW291" s="122" t="s">
        <v>1318</v>
      </c>
      <c r="AX291" s="122" t="s">
        <v>1318</v>
      </c>
      <c r="AY291" s="122" t="s">
        <v>1318</v>
      </c>
      <c r="AZ291" s="122" t="s">
        <v>1318</v>
      </c>
      <c r="BC291" s="122" t="s">
        <v>1972</v>
      </c>
      <c r="BE291" s="122" t="s">
        <v>3411</v>
      </c>
      <c r="BF291" s="122" t="s">
        <v>1415</v>
      </c>
      <c r="BG291" s="122" t="s">
        <v>1415</v>
      </c>
      <c r="BH291" s="122" t="s">
        <v>1416</v>
      </c>
      <c r="BI291" s="122" t="s">
        <v>1417</v>
      </c>
      <c r="BJ291" s="122" t="s">
        <v>1318</v>
      </c>
      <c r="BK291" s="122">
        <v>174571</v>
      </c>
      <c r="BR291" s="122" t="s">
        <v>3877</v>
      </c>
      <c r="BS291" s="122" t="s">
        <v>5787</v>
      </c>
      <c r="BT291" s="122" t="s">
        <v>3877</v>
      </c>
      <c r="BU291" s="122" t="s">
        <v>3877</v>
      </c>
      <c r="BV291" s="122">
        <v>6057</v>
      </c>
      <c r="BX291" s="122" t="s">
        <v>396</v>
      </c>
      <c r="BZ291" s="122" t="s">
        <v>2020</v>
      </c>
      <c r="CB291" s="122">
        <v>29.589988999999999</v>
      </c>
      <c r="CC291" s="122">
        <v>-97.585273999999998</v>
      </c>
      <c r="CD291" s="122" t="s">
        <v>6716</v>
      </c>
      <c r="CE291" s="122" t="s">
        <v>1171</v>
      </c>
      <c r="CF291" s="122" t="s">
        <v>3670</v>
      </c>
      <c r="CG291" s="122" t="s">
        <v>7319</v>
      </c>
      <c r="CI291" s="122" t="s">
        <v>5233</v>
      </c>
      <c r="CJ291" s="122" t="s">
        <v>6900</v>
      </c>
      <c r="CK291" s="122" t="s">
        <v>5654</v>
      </c>
      <c r="CL291" s="122" t="s">
        <v>404</v>
      </c>
      <c r="CO291" s="122" t="s">
        <v>7488</v>
      </c>
      <c r="CP291" s="122">
        <v>0</v>
      </c>
      <c r="CQ291" s="122" t="s">
        <v>3877</v>
      </c>
      <c r="CR291" s="122" t="s">
        <v>7513</v>
      </c>
      <c r="CS291" s="122" t="s">
        <v>7514</v>
      </c>
      <c r="CT291" s="122" t="s">
        <v>8194</v>
      </c>
      <c r="CU291" s="122" t="s">
        <v>8194</v>
      </c>
    </row>
    <row r="292" spans="1:99" ht="15" customHeight="1" x14ac:dyDescent="0.45">
      <c r="A292" s="122">
        <v>291</v>
      </c>
      <c r="B292" s="122" t="s">
        <v>9969</v>
      </c>
      <c r="C292" s="122" t="s">
        <v>405</v>
      </c>
      <c r="G292" s="122" t="s">
        <v>3508</v>
      </c>
      <c r="I292" s="122" t="s">
        <v>7415</v>
      </c>
      <c r="J292" s="122" t="str">
        <f t="shared" si="9"/>
        <v>Quercus agrifolia</v>
      </c>
      <c r="M292" s="122" t="s">
        <v>3226</v>
      </c>
      <c r="N292" s="122" t="s">
        <v>3238</v>
      </c>
      <c r="O292" s="122">
        <v>41038</v>
      </c>
      <c r="P292" s="122" t="s">
        <v>1756</v>
      </c>
      <c r="Q292" s="122" t="s">
        <v>14724</v>
      </c>
      <c r="S292" s="122" t="s">
        <v>14693</v>
      </c>
      <c r="T292" s="122" t="s">
        <v>1171</v>
      </c>
      <c r="U292" s="122" t="s">
        <v>389</v>
      </c>
      <c r="V292" s="122" t="s">
        <v>1758</v>
      </c>
      <c r="W292" s="122" t="s">
        <v>1759</v>
      </c>
      <c r="X292" s="122" t="s">
        <v>1765</v>
      </c>
      <c r="Y292" s="122" t="s">
        <v>2020</v>
      </c>
      <c r="AE292" s="122">
        <v>80.3</v>
      </c>
      <c r="AH292" s="122">
        <v>50</v>
      </c>
      <c r="AI292" s="122" t="s">
        <v>1827</v>
      </c>
      <c r="AJ292" s="122" t="s">
        <v>395</v>
      </c>
      <c r="AK292" s="122" t="s">
        <v>5295</v>
      </c>
      <c r="AL292" s="122" t="s">
        <v>3150</v>
      </c>
      <c r="AM292" s="121">
        <v>41618</v>
      </c>
      <c r="AN292" s="122" t="s">
        <v>5294</v>
      </c>
      <c r="AO292" s="122" t="s">
        <v>1827</v>
      </c>
      <c r="AP292" s="122" t="s">
        <v>1865</v>
      </c>
      <c r="AQ292" s="122" t="s">
        <v>1920</v>
      </c>
      <c r="AS292" s="122" t="s">
        <v>1318</v>
      </c>
      <c r="AT292" s="122">
        <v>38.529567999999998</v>
      </c>
      <c r="AU292" s="122">
        <v>121.76413700000001</v>
      </c>
      <c r="AW292" s="122" t="s">
        <v>1318</v>
      </c>
      <c r="AX292" s="122" t="s">
        <v>1318</v>
      </c>
      <c r="AY292" s="122" t="s">
        <v>1318</v>
      </c>
      <c r="AZ292" s="122" t="s">
        <v>1318</v>
      </c>
      <c r="BE292" s="122" t="s">
        <v>3411</v>
      </c>
      <c r="BF292" s="122" t="s">
        <v>1415</v>
      </c>
      <c r="BG292" s="122" t="s">
        <v>1415</v>
      </c>
      <c r="BH292" s="122" t="s">
        <v>1416</v>
      </c>
      <c r="BI292" s="122" t="s">
        <v>1417</v>
      </c>
      <c r="BJ292" s="122" t="s">
        <v>1318</v>
      </c>
      <c r="BK292" s="122">
        <v>174570</v>
      </c>
      <c r="BX292" s="122" t="s">
        <v>396</v>
      </c>
      <c r="BZ292" s="122" t="s">
        <v>2020</v>
      </c>
      <c r="CL292" s="122" t="s">
        <v>5296</v>
      </c>
    </row>
    <row r="293" spans="1:99" ht="15" customHeight="1" x14ac:dyDescent="0.45">
      <c r="A293" s="122">
        <v>292</v>
      </c>
      <c r="B293" s="122" t="s">
        <v>9970</v>
      </c>
      <c r="C293" s="122" t="s">
        <v>406</v>
      </c>
      <c r="F293" s="122" t="s">
        <v>8863</v>
      </c>
      <c r="G293" s="122" t="s">
        <v>3509</v>
      </c>
      <c r="H293" s="122">
        <v>5386</v>
      </c>
      <c r="I293" s="122" t="s">
        <v>407</v>
      </c>
      <c r="J293" s="122" t="str">
        <f t="shared" si="9"/>
        <v>Quercus parvula</v>
      </c>
      <c r="K293" s="122" t="s">
        <v>8864</v>
      </c>
      <c r="M293" s="122" t="s">
        <v>3226</v>
      </c>
      <c r="N293" s="122" t="s">
        <v>3243</v>
      </c>
      <c r="O293" s="121">
        <v>41038</v>
      </c>
      <c r="P293" s="122" t="s">
        <v>1756</v>
      </c>
      <c r="Q293" s="122" t="s">
        <v>14724</v>
      </c>
      <c r="S293" s="122" t="s">
        <v>14693</v>
      </c>
      <c r="T293" s="122" t="s">
        <v>1171</v>
      </c>
      <c r="U293" s="122" t="s">
        <v>389</v>
      </c>
      <c r="V293" s="122" t="s">
        <v>1758</v>
      </c>
      <c r="W293" s="122" t="s">
        <v>1759</v>
      </c>
      <c r="X293" s="122" t="s">
        <v>1766</v>
      </c>
      <c r="Y293" s="122" t="s">
        <v>2020</v>
      </c>
      <c r="AE293" s="122" t="s">
        <v>1815</v>
      </c>
      <c r="AF293" s="122">
        <v>4.5999999999999996</v>
      </c>
      <c r="AH293" s="122">
        <v>50</v>
      </c>
      <c r="AI293" s="122" t="s">
        <v>1827</v>
      </c>
      <c r="AJ293" s="122" t="s">
        <v>407</v>
      </c>
      <c r="AK293" s="122" t="s">
        <v>407</v>
      </c>
      <c r="AO293" s="122" t="s">
        <v>1827</v>
      </c>
      <c r="AP293" s="122" t="s">
        <v>1866</v>
      </c>
      <c r="AQ293" s="122" t="s">
        <v>1921</v>
      </c>
      <c r="AR293" s="122" t="s">
        <v>7426</v>
      </c>
      <c r="AS293" s="122" t="s">
        <v>1318</v>
      </c>
      <c r="AW293" s="122" t="s">
        <v>1318</v>
      </c>
      <c r="AX293" s="122" t="s">
        <v>1318</v>
      </c>
      <c r="AY293" s="122" t="s">
        <v>1318</v>
      </c>
      <c r="AZ293" s="122" t="s">
        <v>1318</v>
      </c>
      <c r="BC293" s="122" t="s">
        <v>1973</v>
      </c>
      <c r="BE293" s="122" t="s">
        <v>3411</v>
      </c>
      <c r="BF293" s="122" t="s">
        <v>1415</v>
      </c>
      <c r="BG293" s="122" t="s">
        <v>1415</v>
      </c>
      <c r="BH293" s="122" t="s">
        <v>1416</v>
      </c>
      <c r="BI293" s="122" t="s">
        <v>1417</v>
      </c>
      <c r="BJ293" s="122" t="s">
        <v>1318</v>
      </c>
      <c r="BK293" s="122">
        <v>174675</v>
      </c>
      <c r="BR293" s="122" t="s">
        <v>3878</v>
      </c>
      <c r="BS293" s="122" t="s">
        <v>5787</v>
      </c>
      <c r="BT293" s="122" t="s">
        <v>8863</v>
      </c>
      <c r="BU293" s="122" t="s">
        <v>8863</v>
      </c>
      <c r="BV293" s="122">
        <v>5386</v>
      </c>
      <c r="BX293" s="122" t="s">
        <v>396</v>
      </c>
      <c r="BZ293" s="122" t="s">
        <v>2020</v>
      </c>
      <c r="CB293" s="122">
        <v>34.011648999999998</v>
      </c>
      <c r="CC293" s="122">
        <v>-119.745491</v>
      </c>
      <c r="CD293" s="122" t="s">
        <v>6947</v>
      </c>
      <c r="CE293" s="122" t="s">
        <v>1171</v>
      </c>
      <c r="CF293" s="122" t="s">
        <v>389</v>
      </c>
      <c r="CG293" s="122" t="s">
        <v>6946</v>
      </c>
      <c r="CI293" s="122" t="s">
        <v>5190</v>
      </c>
      <c r="CJ293" s="122" t="s">
        <v>6945</v>
      </c>
      <c r="CK293" s="122" t="s">
        <v>5647</v>
      </c>
      <c r="CL293" s="122" t="s">
        <v>407</v>
      </c>
      <c r="CO293" s="122" t="s">
        <v>7488</v>
      </c>
      <c r="CP293" s="122">
        <v>0</v>
      </c>
      <c r="CQ293" s="122" t="s">
        <v>3878</v>
      </c>
      <c r="CR293" s="122" t="s">
        <v>7637</v>
      </c>
      <c r="CS293" s="122" t="s">
        <v>7638</v>
      </c>
      <c r="CT293" s="122" t="s">
        <v>8194</v>
      </c>
      <c r="CU293" s="122" t="s">
        <v>8194</v>
      </c>
    </row>
    <row r="294" spans="1:99" ht="15" customHeight="1" x14ac:dyDescent="0.45">
      <c r="A294" s="122">
        <v>293</v>
      </c>
      <c r="B294" s="122" t="s">
        <v>9971</v>
      </c>
      <c r="C294" s="122" t="s">
        <v>408</v>
      </c>
      <c r="F294" s="122" t="s">
        <v>14341</v>
      </c>
      <c r="G294" s="122" t="s">
        <v>3510</v>
      </c>
      <c r="H294" s="122">
        <v>4833</v>
      </c>
      <c r="I294" s="122" t="s">
        <v>246</v>
      </c>
      <c r="J294" s="122" t="str">
        <f t="shared" si="9"/>
        <v>Quercus chrysolepis</v>
      </c>
      <c r="K294" s="122" t="s">
        <v>970</v>
      </c>
      <c r="M294" s="122" t="s">
        <v>3226</v>
      </c>
      <c r="N294" s="122" t="s">
        <v>3206</v>
      </c>
      <c r="O294" s="121">
        <v>41038</v>
      </c>
      <c r="P294" s="122" t="s">
        <v>1756</v>
      </c>
      <c r="Q294" s="122" t="s">
        <v>14724</v>
      </c>
      <c r="S294" s="122" t="s">
        <v>14693</v>
      </c>
      <c r="T294" s="122" t="s">
        <v>1171</v>
      </c>
      <c r="U294" s="122" t="s">
        <v>389</v>
      </c>
      <c r="V294" s="122" t="s">
        <v>1758</v>
      </c>
      <c r="W294" s="122" t="s">
        <v>1759</v>
      </c>
      <c r="X294" s="122" t="s">
        <v>1767</v>
      </c>
      <c r="Y294" s="122" t="s">
        <v>2020</v>
      </c>
      <c r="AE294" s="122">
        <v>39.6</v>
      </c>
      <c r="AF294" s="122">
        <v>18.3</v>
      </c>
      <c r="AH294" s="122">
        <v>50</v>
      </c>
      <c r="AI294" s="122" t="s">
        <v>1827</v>
      </c>
      <c r="AJ294" s="122" t="s">
        <v>1832</v>
      </c>
      <c r="AK294" s="122" t="s">
        <v>246</v>
      </c>
      <c r="AL294" s="122" t="s">
        <v>7417</v>
      </c>
      <c r="AM294" s="121">
        <v>41578</v>
      </c>
      <c r="AN294" s="122" t="s">
        <v>7413</v>
      </c>
      <c r="AO294" s="122" t="s">
        <v>1827</v>
      </c>
      <c r="AP294" s="122" t="s">
        <v>1867</v>
      </c>
      <c r="AQ294" s="122" t="s">
        <v>1922</v>
      </c>
      <c r="AR294" s="122" t="s">
        <v>7426</v>
      </c>
      <c r="AS294" s="122" t="s">
        <v>1318</v>
      </c>
      <c r="AW294" s="122" t="s">
        <v>1318</v>
      </c>
      <c r="AX294" s="122" t="s">
        <v>1318</v>
      </c>
      <c r="AY294" s="122" t="s">
        <v>1318</v>
      </c>
      <c r="AZ294" s="122" t="s">
        <v>1318</v>
      </c>
      <c r="BC294" s="122" t="s">
        <v>1974</v>
      </c>
      <c r="BE294" s="122" t="s">
        <v>3411</v>
      </c>
      <c r="BF294" s="122" t="s">
        <v>1415</v>
      </c>
      <c r="BG294" s="122" t="s">
        <v>1415</v>
      </c>
      <c r="BH294" s="122" t="s">
        <v>1416</v>
      </c>
      <c r="BI294" s="122" t="s">
        <v>1417</v>
      </c>
      <c r="BJ294" s="122" t="s">
        <v>1318</v>
      </c>
      <c r="BK294" s="122">
        <v>174569</v>
      </c>
      <c r="BR294" s="122" t="s">
        <v>4860</v>
      </c>
      <c r="BS294" s="122" t="s">
        <v>5785</v>
      </c>
      <c r="BT294" s="122" t="s">
        <v>4860</v>
      </c>
      <c r="BU294" s="122" t="s">
        <v>4860</v>
      </c>
      <c r="BV294" s="122">
        <v>4833</v>
      </c>
      <c r="BX294" s="122" t="s">
        <v>396</v>
      </c>
      <c r="BZ294" s="122" t="s">
        <v>2020</v>
      </c>
      <c r="CB294" s="122">
        <v>33.068890000000003</v>
      </c>
      <c r="CC294" s="122">
        <v>-116.54528000000001</v>
      </c>
      <c r="CD294" s="122" t="s">
        <v>4861</v>
      </c>
      <c r="CE294" s="122" t="s">
        <v>1171</v>
      </c>
      <c r="CF294" s="122" t="s">
        <v>389</v>
      </c>
      <c r="CI294" s="122" t="s">
        <v>5040</v>
      </c>
      <c r="CJ294" s="122" t="s">
        <v>6928</v>
      </c>
      <c r="CK294" s="122" t="s">
        <v>5625</v>
      </c>
      <c r="CL294" s="122" t="s">
        <v>246</v>
      </c>
      <c r="CO294" s="122" t="s">
        <v>7488</v>
      </c>
      <c r="CP294" s="122">
        <v>0</v>
      </c>
      <c r="CQ294" s="122" t="s">
        <v>4860</v>
      </c>
      <c r="CR294" s="122" t="s">
        <v>7600</v>
      </c>
      <c r="CS294" s="122" t="s">
        <v>7601</v>
      </c>
      <c r="CT294" s="122" t="s">
        <v>8194</v>
      </c>
      <c r="CU294" s="122" t="s">
        <v>8194</v>
      </c>
    </row>
    <row r="295" spans="1:99" ht="15" customHeight="1" x14ac:dyDescent="0.45">
      <c r="A295" s="122">
        <v>294</v>
      </c>
      <c r="B295" s="122" t="s">
        <v>9972</v>
      </c>
      <c r="C295" s="122" t="s">
        <v>409</v>
      </c>
      <c r="F295" s="122" t="s">
        <v>3879</v>
      </c>
      <c r="G295" s="122" t="s">
        <v>3511</v>
      </c>
      <c r="H295" s="122">
        <v>3606</v>
      </c>
      <c r="I295" s="122" t="s">
        <v>410</v>
      </c>
      <c r="J295" s="122" t="str">
        <f>LEFT(I295, FIND(" ", I295, 25) -1)</f>
        <v>Quercus garryana var. fruticosa</v>
      </c>
      <c r="K295" s="122" t="s">
        <v>8643</v>
      </c>
      <c r="M295" s="122" t="s">
        <v>3226</v>
      </c>
      <c r="N295" s="122" t="s">
        <v>3244</v>
      </c>
      <c r="O295" s="121">
        <v>41038</v>
      </c>
      <c r="P295" s="122" t="s">
        <v>1756</v>
      </c>
      <c r="Q295" s="122" t="s">
        <v>14724</v>
      </c>
      <c r="S295" s="122" t="s">
        <v>14693</v>
      </c>
      <c r="T295" s="122" t="s">
        <v>1171</v>
      </c>
      <c r="U295" s="122" t="s">
        <v>389</v>
      </c>
      <c r="V295" s="122" t="s">
        <v>1758</v>
      </c>
      <c r="W295" s="122" t="s">
        <v>1759</v>
      </c>
      <c r="X295" s="122" t="s">
        <v>1768</v>
      </c>
      <c r="Y295" s="122" t="s">
        <v>2020</v>
      </c>
      <c r="AE295" s="122">
        <v>29.9</v>
      </c>
      <c r="AF295" s="122">
        <v>15.3</v>
      </c>
      <c r="AH295" s="122">
        <v>50</v>
      </c>
      <c r="AI295" s="122" t="s">
        <v>1827</v>
      </c>
      <c r="AJ295" s="122" t="s">
        <v>1833</v>
      </c>
      <c r="AK295" s="122" t="s">
        <v>410</v>
      </c>
      <c r="AL295" s="122" t="s">
        <v>1859</v>
      </c>
      <c r="AO295" s="122" t="s">
        <v>1827</v>
      </c>
      <c r="AP295" s="122" t="s">
        <v>1868</v>
      </c>
      <c r="AQ295" s="122" t="s">
        <v>1923</v>
      </c>
      <c r="AR295" s="122" t="s">
        <v>7426</v>
      </c>
      <c r="AS295" s="122" t="s">
        <v>1318</v>
      </c>
      <c r="AT295" s="122">
        <v>38.529296000000002</v>
      </c>
      <c r="AU295" s="122">
        <v>121.764882</v>
      </c>
      <c r="AW295" s="122" t="s">
        <v>1318</v>
      </c>
      <c r="AX295" s="122" t="s">
        <v>1318</v>
      </c>
      <c r="AY295" s="122" t="s">
        <v>1318</v>
      </c>
      <c r="AZ295" s="122" t="s">
        <v>1318</v>
      </c>
      <c r="BC295" s="122" t="s">
        <v>1975</v>
      </c>
      <c r="BE295" s="122" t="s">
        <v>3411</v>
      </c>
      <c r="BF295" s="122" t="s">
        <v>1415</v>
      </c>
      <c r="BG295" s="122" t="s">
        <v>1415</v>
      </c>
      <c r="BH295" s="122" t="s">
        <v>1416</v>
      </c>
      <c r="BI295" s="122" t="s">
        <v>1417</v>
      </c>
      <c r="BJ295" s="122" t="s">
        <v>1318</v>
      </c>
      <c r="BK295" s="122">
        <v>174699</v>
      </c>
      <c r="BR295" s="122" t="s">
        <v>3879</v>
      </c>
      <c r="BS295" s="122" t="s">
        <v>5787</v>
      </c>
      <c r="BT295" s="122" t="s">
        <v>3879</v>
      </c>
      <c r="BU295" s="122" t="s">
        <v>3879</v>
      </c>
      <c r="BV295" s="122">
        <v>3606</v>
      </c>
      <c r="BX295" s="122" t="s">
        <v>396</v>
      </c>
      <c r="BZ295" s="122" t="s">
        <v>2020</v>
      </c>
      <c r="CB295" s="122">
        <v>38.678479000000003</v>
      </c>
      <c r="CC295" s="122">
        <v>-120.812513</v>
      </c>
      <c r="CD295" s="122" t="s">
        <v>7120</v>
      </c>
      <c r="CE295" s="122" t="s">
        <v>1171</v>
      </c>
      <c r="CF295" s="122" t="s">
        <v>389</v>
      </c>
      <c r="CG295" s="122" t="s">
        <v>2031</v>
      </c>
      <c r="CI295" s="122" t="s">
        <v>5087</v>
      </c>
      <c r="CJ295" s="122" t="s">
        <v>7119</v>
      </c>
      <c r="CK295" s="122" t="s">
        <v>5638</v>
      </c>
      <c r="CL295" s="122" t="s">
        <v>1144</v>
      </c>
      <c r="CM295" s="122" t="s">
        <v>5711</v>
      </c>
      <c r="CO295" s="122" t="s">
        <v>7488</v>
      </c>
      <c r="CP295" s="122" t="s">
        <v>8080</v>
      </c>
      <c r="CQ295" s="122" t="s">
        <v>3879</v>
      </c>
      <c r="CR295" s="122" t="s">
        <v>8081</v>
      </c>
      <c r="CS295" s="122" t="s">
        <v>8155</v>
      </c>
      <c r="CT295" s="122" t="s">
        <v>8193</v>
      </c>
      <c r="CU295" s="122" t="s">
        <v>8192</v>
      </c>
    </row>
    <row r="296" spans="1:99" ht="15" customHeight="1" x14ac:dyDescent="0.45">
      <c r="A296" s="122">
        <v>295</v>
      </c>
      <c r="B296" s="122" t="s">
        <v>9973</v>
      </c>
      <c r="C296" s="122" t="s">
        <v>411</v>
      </c>
      <c r="G296" s="122" t="s">
        <v>3512</v>
      </c>
      <c r="I296" s="122" t="s">
        <v>196</v>
      </c>
      <c r="J296" s="122" t="str">
        <f t="shared" ref="J296:J302" si="10">LEFT(I296, FIND(" ", I296, 12) -1)</f>
        <v>Quercus gambelii</v>
      </c>
      <c r="M296" s="122" t="s">
        <v>3226</v>
      </c>
      <c r="N296" s="122" t="s">
        <v>3193</v>
      </c>
      <c r="O296" s="122">
        <v>41038</v>
      </c>
      <c r="P296" s="122" t="s">
        <v>1756</v>
      </c>
      <c r="Q296" s="122" t="s">
        <v>14724</v>
      </c>
      <c r="S296" s="122" t="s">
        <v>14693</v>
      </c>
      <c r="T296" s="122" t="s">
        <v>1171</v>
      </c>
      <c r="U296" s="122" t="s">
        <v>389</v>
      </c>
      <c r="V296" s="122" t="s">
        <v>1758</v>
      </c>
      <c r="W296" s="122" t="s">
        <v>1759</v>
      </c>
      <c r="X296" s="122" t="s">
        <v>1769</v>
      </c>
      <c r="Y296" s="122" t="s">
        <v>2020</v>
      </c>
      <c r="AF296" s="122">
        <v>15.3</v>
      </c>
      <c r="AH296" s="122">
        <v>50</v>
      </c>
      <c r="AI296" s="122" t="s">
        <v>1827</v>
      </c>
      <c r="AJ296" s="122" t="s">
        <v>1041</v>
      </c>
      <c r="AK296" s="122" t="s">
        <v>196</v>
      </c>
      <c r="AO296" s="122" t="s">
        <v>1827</v>
      </c>
      <c r="AP296" s="122" t="s">
        <v>1869</v>
      </c>
      <c r="AQ296" s="122" t="s">
        <v>1924</v>
      </c>
      <c r="AS296" s="122" t="s">
        <v>1318</v>
      </c>
      <c r="AT296" s="122">
        <v>38.529471999999998</v>
      </c>
      <c r="AU296" s="122">
        <v>121.764855</v>
      </c>
      <c r="AW296" s="122" t="s">
        <v>1318</v>
      </c>
      <c r="AX296" s="122" t="s">
        <v>1318</v>
      </c>
      <c r="AY296" s="122" t="s">
        <v>1318</v>
      </c>
      <c r="AZ296" s="122" t="s">
        <v>1318</v>
      </c>
      <c r="BC296" s="122" t="s">
        <v>1976</v>
      </c>
      <c r="BE296" s="122" t="s">
        <v>3411</v>
      </c>
      <c r="BF296" s="122" t="s">
        <v>1415</v>
      </c>
      <c r="BG296" s="122" t="s">
        <v>1415</v>
      </c>
      <c r="BH296" s="122" t="s">
        <v>1416</v>
      </c>
      <c r="BI296" s="122" t="s">
        <v>1417</v>
      </c>
      <c r="BJ296" s="122" t="s">
        <v>1318</v>
      </c>
      <c r="BK296" s="122">
        <v>174579</v>
      </c>
      <c r="BX296" s="122" t="s">
        <v>396</v>
      </c>
      <c r="BZ296" s="122" t="s">
        <v>2020</v>
      </c>
      <c r="CL296" s="122" t="s">
        <v>196</v>
      </c>
    </row>
    <row r="297" spans="1:99" ht="15" customHeight="1" x14ac:dyDescent="0.45">
      <c r="A297" s="122">
        <v>296</v>
      </c>
      <c r="B297" s="122" t="s">
        <v>9974</v>
      </c>
      <c r="C297" s="122" t="s">
        <v>412</v>
      </c>
      <c r="F297" s="122" t="s">
        <v>3880</v>
      </c>
      <c r="G297" s="122" t="s">
        <v>3513</v>
      </c>
      <c r="H297" s="122">
        <v>5326</v>
      </c>
      <c r="I297" s="122" t="s">
        <v>413</v>
      </c>
      <c r="J297" s="122" t="str">
        <f t="shared" si="10"/>
        <v>Quercus palmeri</v>
      </c>
      <c r="K297" s="122" t="s">
        <v>1834</v>
      </c>
      <c r="M297" s="122" t="s">
        <v>3226</v>
      </c>
      <c r="N297" s="122" t="s">
        <v>3245</v>
      </c>
      <c r="O297" s="121">
        <v>41038</v>
      </c>
      <c r="P297" s="122" t="s">
        <v>1756</v>
      </c>
      <c r="Q297" s="122" t="s">
        <v>14724</v>
      </c>
      <c r="S297" s="122" t="s">
        <v>14693</v>
      </c>
      <c r="T297" s="122" t="s">
        <v>1171</v>
      </c>
      <c r="U297" s="122" t="s">
        <v>389</v>
      </c>
      <c r="V297" s="122" t="s">
        <v>1758</v>
      </c>
      <c r="W297" s="122" t="s">
        <v>1759</v>
      </c>
      <c r="X297" s="122" t="s">
        <v>1770</v>
      </c>
      <c r="Y297" s="122" t="s">
        <v>2020</v>
      </c>
      <c r="AE297" s="122" t="s">
        <v>1816</v>
      </c>
      <c r="AH297" s="122">
        <v>50</v>
      </c>
      <c r="AI297" s="122" t="s">
        <v>1827</v>
      </c>
      <c r="AJ297" s="122" t="s">
        <v>1834</v>
      </c>
      <c r="AK297" s="122" t="s">
        <v>413</v>
      </c>
      <c r="AO297" s="122" t="s">
        <v>1827</v>
      </c>
      <c r="AP297" s="122" t="s">
        <v>1870</v>
      </c>
      <c r="AQ297" s="122" t="s">
        <v>1925</v>
      </c>
      <c r="AR297" s="122" t="s">
        <v>7427</v>
      </c>
      <c r="AS297" s="122" t="s">
        <v>1318</v>
      </c>
      <c r="AT297" s="122">
        <v>38.529370999999998</v>
      </c>
      <c r="AU297" s="122">
        <v>121.764985</v>
      </c>
      <c r="AW297" s="122" t="s">
        <v>1318</v>
      </c>
      <c r="AX297" s="122" t="s">
        <v>1318</v>
      </c>
      <c r="AY297" s="122" t="s">
        <v>1318</v>
      </c>
      <c r="AZ297" s="122" t="s">
        <v>1318</v>
      </c>
      <c r="BC297" s="122" t="s">
        <v>1977</v>
      </c>
      <c r="BE297" s="122" t="s">
        <v>3411</v>
      </c>
      <c r="BF297" s="122" t="s">
        <v>1415</v>
      </c>
      <c r="BG297" s="122" t="s">
        <v>1415</v>
      </c>
      <c r="BH297" s="122" t="s">
        <v>1416</v>
      </c>
      <c r="BI297" s="122" t="s">
        <v>1417</v>
      </c>
      <c r="BJ297" s="122" t="s">
        <v>1318</v>
      </c>
      <c r="BK297" s="122">
        <v>174588</v>
      </c>
      <c r="BR297" s="122" t="s">
        <v>3880</v>
      </c>
      <c r="BS297" s="122" t="s">
        <v>5787</v>
      </c>
      <c r="BT297" s="122" t="s">
        <v>3880</v>
      </c>
      <c r="BU297" s="122" t="s">
        <v>3880</v>
      </c>
      <c r="BV297" s="122">
        <v>5326</v>
      </c>
      <c r="BW297" s="122" t="s">
        <v>5580</v>
      </c>
      <c r="BX297" s="122" t="s">
        <v>396</v>
      </c>
      <c r="BZ297" s="122" t="s">
        <v>2020</v>
      </c>
      <c r="CB297" s="122" t="s">
        <v>4235</v>
      </c>
      <c r="CC297" s="122" t="s">
        <v>4235</v>
      </c>
      <c r="CD297" s="122" t="s">
        <v>8203</v>
      </c>
      <c r="CE297" s="122" t="s">
        <v>1171</v>
      </c>
      <c r="CI297" s="122" t="s">
        <v>5187</v>
      </c>
      <c r="CJ297" s="130" t="s">
        <v>6935</v>
      </c>
      <c r="CK297" s="122" t="s">
        <v>4686</v>
      </c>
      <c r="CL297" s="122" t="s">
        <v>413</v>
      </c>
      <c r="CO297" s="122" t="s">
        <v>7488</v>
      </c>
      <c r="CP297" s="122">
        <v>0</v>
      </c>
      <c r="CQ297" s="122" t="s">
        <v>3880</v>
      </c>
      <c r="CR297" s="122" t="s">
        <v>8225</v>
      </c>
      <c r="CS297" s="122" t="s">
        <v>7668</v>
      </c>
      <c r="CT297" s="122" t="s">
        <v>8194</v>
      </c>
      <c r="CU297" s="122" t="s">
        <v>8194</v>
      </c>
    </row>
    <row r="298" spans="1:99" ht="15" customHeight="1" x14ac:dyDescent="0.45">
      <c r="A298" s="122">
        <v>297</v>
      </c>
      <c r="B298" s="122" t="s">
        <v>9975</v>
      </c>
      <c r="C298" s="122" t="s">
        <v>414</v>
      </c>
      <c r="G298" s="122" t="s">
        <v>3514</v>
      </c>
      <c r="I298" s="122" t="s">
        <v>415</v>
      </c>
      <c r="J298" s="122" t="str">
        <f t="shared" si="10"/>
        <v>Quercus engelmannii</v>
      </c>
      <c r="M298" s="122" t="s">
        <v>3226</v>
      </c>
      <c r="N298" s="122" t="s">
        <v>3246</v>
      </c>
      <c r="O298" s="122">
        <v>41038</v>
      </c>
      <c r="P298" s="122" t="s">
        <v>1756</v>
      </c>
      <c r="Q298" s="122" t="s">
        <v>14724</v>
      </c>
      <c r="S298" s="122" t="s">
        <v>14693</v>
      </c>
      <c r="T298" s="122" t="s">
        <v>1171</v>
      </c>
      <c r="U298" s="122" t="s">
        <v>389</v>
      </c>
      <c r="V298" s="122" t="s">
        <v>1758</v>
      </c>
      <c r="W298" s="122" t="s">
        <v>1759</v>
      </c>
      <c r="X298" s="122" t="s">
        <v>1771</v>
      </c>
      <c r="Y298" s="122" t="s">
        <v>2020</v>
      </c>
      <c r="AE298" s="122">
        <v>20.2</v>
      </c>
      <c r="AF298" s="122">
        <v>15.3</v>
      </c>
      <c r="AH298" s="122">
        <v>50</v>
      </c>
      <c r="AI298" s="122" t="s">
        <v>1827</v>
      </c>
      <c r="AJ298" s="122" t="s">
        <v>972</v>
      </c>
      <c r="AK298" s="122" t="s">
        <v>415</v>
      </c>
      <c r="AO298" s="122" t="s">
        <v>1827</v>
      </c>
      <c r="AP298" s="122" t="s">
        <v>1871</v>
      </c>
      <c r="AQ298" s="122" t="s">
        <v>1926</v>
      </c>
      <c r="AS298" s="122" t="s">
        <v>1318</v>
      </c>
      <c r="AT298" s="122">
        <v>38.529172000000003</v>
      </c>
      <c r="AU298" s="122">
        <v>121.76499800000001</v>
      </c>
      <c r="AW298" s="122" t="s">
        <v>1318</v>
      </c>
      <c r="AX298" s="122" t="s">
        <v>1318</v>
      </c>
      <c r="AY298" s="122" t="s">
        <v>1318</v>
      </c>
      <c r="AZ298" s="122" t="s">
        <v>1318</v>
      </c>
      <c r="BC298" s="122" t="s">
        <v>1975</v>
      </c>
      <c r="BE298" s="122" t="s">
        <v>3411</v>
      </c>
      <c r="BF298" s="122" t="s">
        <v>1415</v>
      </c>
      <c r="BG298" s="122" t="s">
        <v>1415</v>
      </c>
      <c r="BH298" s="122" t="s">
        <v>1416</v>
      </c>
      <c r="BI298" s="122" t="s">
        <v>1417</v>
      </c>
      <c r="BJ298" s="122" t="s">
        <v>1318</v>
      </c>
      <c r="BK298" s="122">
        <v>174568</v>
      </c>
      <c r="BX298" s="122" t="s">
        <v>396</v>
      </c>
      <c r="BZ298" s="122" t="s">
        <v>2020</v>
      </c>
      <c r="CL298" s="122" t="s">
        <v>415</v>
      </c>
    </row>
    <row r="299" spans="1:99" ht="15" customHeight="1" x14ac:dyDescent="0.45">
      <c r="A299" s="122">
        <v>298</v>
      </c>
      <c r="B299" s="122" t="s">
        <v>9976</v>
      </c>
      <c r="C299" s="122" t="s">
        <v>416</v>
      </c>
      <c r="G299" s="122" t="s">
        <v>3515</v>
      </c>
      <c r="I299" s="122" t="s">
        <v>347</v>
      </c>
      <c r="J299" s="122" t="str">
        <f t="shared" si="10"/>
        <v>Quercus obtusata</v>
      </c>
      <c r="M299" s="122" t="s">
        <v>3226</v>
      </c>
      <c r="N299" s="122" t="s">
        <v>3162</v>
      </c>
      <c r="O299" s="122">
        <v>41038</v>
      </c>
      <c r="P299" s="122" t="s">
        <v>1756</v>
      </c>
      <c r="Q299" s="122" t="s">
        <v>14724</v>
      </c>
      <c r="S299" s="122" t="s">
        <v>14693</v>
      </c>
      <c r="T299" s="122" t="s">
        <v>1171</v>
      </c>
      <c r="U299" s="122" t="s">
        <v>389</v>
      </c>
      <c r="V299" s="122" t="s">
        <v>1758</v>
      </c>
      <c r="W299" s="122" t="s">
        <v>1759</v>
      </c>
      <c r="X299" s="122" t="s">
        <v>1772</v>
      </c>
      <c r="Y299" s="122" t="s">
        <v>2020</v>
      </c>
      <c r="AE299" s="122" t="s">
        <v>1817</v>
      </c>
      <c r="AF299" s="122">
        <v>18.3</v>
      </c>
      <c r="AH299" s="122">
        <v>50</v>
      </c>
      <c r="AI299" s="122" t="s">
        <v>1827</v>
      </c>
      <c r="AJ299" s="122" t="s">
        <v>347</v>
      </c>
      <c r="AK299" s="122" t="s">
        <v>347</v>
      </c>
      <c r="AO299" s="122" t="s">
        <v>1827</v>
      </c>
      <c r="AP299" s="122" t="s">
        <v>1872</v>
      </c>
      <c r="AQ299" s="122" t="s">
        <v>1927</v>
      </c>
      <c r="AS299" s="122" t="s">
        <v>1318</v>
      </c>
      <c r="AW299" s="122" t="s">
        <v>1318</v>
      </c>
      <c r="AX299" s="122" t="s">
        <v>1318</v>
      </c>
      <c r="AY299" s="122" t="s">
        <v>1318</v>
      </c>
      <c r="AZ299" s="122" t="s">
        <v>1318</v>
      </c>
      <c r="BC299" s="122" t="s">
        <v>1978</v>
      </c>
      <c r="BE299" s="122" t="s">
        <v>3411</v>
      </c>
      <c r="BF299" s="122" t="s">
        <v>1415</v>
      </c>
      <c r="BG299" s="122" t="s">
        <v>1415</v>
      </c>
      <c r="BH299" s="122" t="s">
        <v>1416</v>
      </c>
      <c r="BI299" s="122" t="s">
        <v>1417</v>
      </c>
      <c r="BJ299" s="122" t="s">
        <v>1318</v>
      </c>
      <c r="BK299" s="122">
        <v>174676</v>
      </c>
      <c r="BX299" s="122" t="s">
        <v>396</v>
      </c>
      <c r="BZ299" s="122" t="s">
        <v>2020</v>
      </c>
      <c r="CL299" s="122" t="s">
        <v>347</v>
      </c>
    </row>
    <row r="300" spans="1:99" ht="15" customHeight="1" x14ac:dyDescent="0.45">
      <c r="A300" s="122">
        <v>299</v>
      </c>
      <c r="B300" s="122" t="s">
        <v>9977</v>
      </c>
      <c r="C300" s="122" t="s">
        <v>417</v>
      </c>
      <c r="G300" s="122" t="s">
        <v>3516</v>
      </c>
      <c r="I300" s="122" t="s">
        <v>418</v>
      </c>
      <c r="J300" s="122" t="str">
        <f t="shared" si="10"/>
        <v>Quercus crassipes</v>
      </c>
      <c r="M300" s="122" t="s">
        <v>3226</v>
      </c>
      <c r="N300" s="122" t="s">
        <v>3167</v>
      </c>
      <c r="O300" s="122">
        <v>41039</v>
      </c>
      <c r="P300" s="122" t="s">
        <v>1756</v>
      </c>
      <c r="Q300" s="122" t="s">
        <v>14724</v>
      </c>
      <c r="S300" s="122" t="s">
        <v>14693</v>
      </c>
      <c r="T300" s="122" t="s">
        <v>1171</v>
      </c>
      <c r="U300" s="122" t="s">
        <v>389</v>
      </c>
      <c r="V300" s="122" t="s">
        <v>1758</v>
      </c>
      <c r="W300" s="122" t="s">
        <v>1759</v>
      </c>
      <c r="X300" s="122" t="s">
        <v>1773</v>
      </c>
      <c r="Y300" s="122" t="s">
        <v>2020</v>
      </c>
      <c r="AE300" s="122">
        <v>21</v>
      </c>
      <c r="AF300" s="122">
        <v>15.3</v>
      </c>
      <c r="AH300" s="122">
        <v>50</v>
      </c>
      <c r="AI300" s="122" t="s">
        <v>1827</v>
      </c>
      <c r="AJ300" s="122" t="s">
        <v>1835</v>
      </c>
      <c r="AK300" s="122" t="s">
        <v>418</v>
      </c>
      <c r="AO300" s="122" t="s">
        <v>1827</v>
      </c>
      <c r="AP300" s="122" t="s">
        <v>1873</v>
      </c>
      <c r="AQ300" s="122" t="s">
        <v>1928</v>
      </c>
      <c r="AS300" s="122" t="s">
        <v>1318</v>
      </c>
      <c r="AW300" s="122" t="s">
        <v>1318</v>
      </c>
      <c r="AX300" s="122" t="s">
        <v>1318</v>
      </c>
      <c r="AY300" s="122" t="s">
        <v>1318</v>
      </c>
      <c r="AZ300" s="122" t="s">
        <v>1318</v>
      </c>
      <c r="BC300" s="122" t="s">
        <v>1979</v>
      </c>
      <c r="BE300" s="122" t="s">
        <v>3411</v>
      </c>
      <c r="BF300" s="122" t="s">
        <v>1415</v>
      </c>
      <c r="BG300" s="122" t="s">
        <v>1415</v>
      </c>
      <c r="BH300" s="122" t="s">
        <v>1416</v>
      </c>
      <c r="BI300" s="122" t="s">
        <v>1417</v>
      </c>
      <c r="BJ300" s="122" t="s">
        <v>1318</v>
      </c>
      <c r="BK300" s="122">
        <v>174575</v>
      </c>
      <c r="BX300" s="122" t="s">
        <v>396</v>
      </c>
      <c r="BZ300" s="122" t="s">
        <v>2020</v>
      </c>
      <c r="CL300" s="122" t="s">
        <v>418</v>
      </c>
    </row>
    <row r="301" spans="1:99" ht="15" customHeight="1" x14ac:dyDescent="0.45">
      <c r="A301" s="122">
        <v>300</v>
      </c>
      <c r="B301" s="122" t="s">
        <v>9978</v>
      </c>
      <c r="C301" s="122" t="s">
        <v>419</v>
      </c>
      <c r="F301" s="122" t="s">
        <v>14369</v>
      </c>
      <c r="G301" s="122" t="s">
        <v>3517</v>
      </c>
      <c r="H301" s="122">
        <v>4840</v>
      </c>
      <c r="I301" s="122" t="s">
        <v>420</v>
      </c>
      <c r="J301" s="122" t="str">
        <f t="shared" si="10"/>
        <v>Quercus x acutidens</v>
      </c>
      <c r="K301" s="122" t="s">
        <v>1836</v>
      </c>
      <c r="M301" s="122" t="s">
        <v>3226</v>
      </c>
      <c r="N301" s="122" t="s">
        <v>3247</v>
      </c>
      <c r="O301" s="122">
        <v>41039</v>
      </c>
      <c r="P301" s="122" t="s">
        <v>1756</v>
      </c>
      <c r="Q301" s="122" t="s">
        <v>14724</v>
      </c>
      <c r="S301" s="122" t="s">
        <v>14693</v>
      </c>
      <c r="T301" s="122" t="s">
        <v>1171</v>
      </c>
      <c r="U301" s="122" t="s">
        <v>389</v>
      </c>
      <c r="V301" s="122" t="s">
        <v>1758</v>
      </c>
      <c r="W301" s="122" t="s">
        <v>1759</v>
      </c>
      <c r="X301" s="122" t="s">
        <v>1774</v>
      </c>
      <c r="Y301" s="122" t="s">
        <v>2020</v>
      </c>
      <c r="AE301" s="122" t="s">
        <v>1818</v>
      </c>
      <c r="AH301" s="122">
        <v>50</v>
      </c>
      <c r="AI301" s="122" t="s">
        <v>1827</v>
      </c>
      <c r="AJ301" s="122" t="s">
        <v>1836</v>
      </c>
      <c r="AK301" s="122" t="s">
        <v>420</v>
      </c>
      <c r="AO301" s="122" t="s">
        <v>1827</v>
      </c>
      <c r="AP301" s="122" t="s">
        <v>1874</v>
      </c>
      <c r="AQ301" s="122" t="s">
        <v>1929</v>
      </c>
      <c r="AS301" s="122" t="s">
        <v>1318</v>
      </c>
      <c r="AT301" s="122">
        <v>38.529201</v>
      </c>
      <c r="AU301" s="122">
        <v>121.765033</v>
      </c>
      <c r="AW301" s="122" t="s">
        <v>1318</v>
      </c>
      <c r="AX301" s="122" t="s">
        <v>1318</v>
      </c>
      <c r="AY301" s="122" t="s">
        <v>1318</v>
      </c>
      <c r="AZ301" s="122" t="s">
        <v>1318</v>
      </c>
      <c r="BC301" s="122" t="s">
        <v>1980</v>
      </c>
      <c r="BE301" s="122" t="s">
        <v>3411</v>
      </c>
      <c r="BF301" s="122" t="s">
        <v>1415</v>
      </c>
      <c r="BG301" s="122" t="s">
        <v>1415</v>
      </c>
      <c r="BH301" s="122" t="s">
        <v>1416</v>
      </c>
      <c r="BI301" s="122" t="s">
        <v>1417</v>
      </c>
      <c r="BJ301" s="122" t="s">
        <v>1318</v>
      </c>
      <c r="BK301" s="122">
        <v>174701</v>
      </c>
      <c r="BR301" s="122" t="s">
        <v>4854</v>
      </c>
      <c r="BS301" s="122" t="s">
        <v>5785</v>
      </c>
      <c r="BT301" s="122" t="s">
        <v>4854</v>
      </c>
      <c r="BU301" s="122" t="s">
        <v>4854</v>
      </c>
      <c r="BV301" s="122">
        <v>4840</v>
      </c>
      <c r="BX301" s="122" t="s">
        <v>396</v>
      </c>
      <c r="BZ301" s="122" t="s">
        <v>2020</v>
      </c>
      <c r="CB301" s="122">
        <v>32.672780000000003</v>
      </c>
      <c r="CC301" s="122">
        <v>-116.56639</v>
      </c>
      <c r="CD301" s="122" t="s">
        <v>4709</v>
      </c>
      <c r="CI301" s="122" t="s">
        <v>5254</v>
      </c>
      <c r="CL301" s="122" t="s">
        <v>420</v>
      </c>
    </row>
    <row r="302" spans="1:99" ht="15" customHeight="1" x14ac:dyDescent="0.45">
      <c r="A302" s="122">
        <v>301</v>
      </c>
      <c r="B302" s="122" t="s">
        <v>9979</v>
      </c>
      <c r="C302" s="122" t="s">
        <v>421</v>
      </c>
      <c r="F302" s="122" t="s">
        <v>3881</v>
      </c>
      <c r="G302" s="122" t="s">
        <v>3518</v>
      </c>
      <c r="H302" s="122">
        <v>6824</v>
      </c>
      <c r="I302" s="122" t="s">
        <v>422</v>
      </c>
      <c r="J302" s="122" t="str">
        <f t="shared" si="10"/>
        <v>Quercus mexicana</v>
      </c>
      <c r="K302" s="122" t="s">
        <v>1837</v>
      </c>
      <c r="M302" s="122" t="s">
        <v>3226</v>
      </c>
      <c r="N302" s="122" t="s">
        <v>3248</v>
      </c>
      <c r="O302" s="121">
        <v>41039</v>
      </c>
      <c r="P302" s="122" t="s">
        <v>1756</v>
      </c>
      <c r="Q302" s="122" t="s">
        <v>14724</v>
      </c>
      <c r="S302" s="122" t="s">
        <v>14693</v>
      </c>
      <c r="T302" s="122" t="s">
        <v>1171</v>
      </c>
      <c r="U302" s="122" t="s">
        <v>389</v>
      </c>
      <c r="V302" s="122" t="s">
        <v>1758</v>
      </c>
      <c r="W302" s="122" t="s">
        <v>1759</v>
      </c>
      <c r="X302" s="122" t="s">
        <v>1775</v>
      </c>
      <c r="Y302" s="122" t="s">
        <v>2020</v>
      </c>
      <c r="AE302" s="122" t="s">
        <v>1819</v>
      </c>
      <c r="AF302" s="122">
        <v>18.3</v>
      </c>
      <c r="AH302" s="122">
        <v>50</v>
      </c>
      <c r="AI302" s="122" t="s">
        <v>1827</v>
      </c>
      <c r="AJ302" s="122" t="s">
        <v>1837</v>
      </c>
      <c r="AK302" s="122" t="s">
        <v>422</v>
      </c>
      <c r="AO302" s="122" t="s">
        <v>1827</v>
      </c>
      <c r="AP302" s="122" t="s">
        <v>1875</v>
      </c>
      <c r="AQ302" s="122" t="s">
        <v>1930</v>
      </c>
      <c r="AR302" s="122" t="s">
        <v>7426</v>
      </c>
      <c r="AS302" s="122" t="s">
        <v>1318</v>
      </c>
      <c r="AT302" s="122">
        <v>38.529204999999997</v>
      </c>
      <c r="AU302" s="122">
        <v>121.764619</v>
      </c>
      <c r="AW302" s="122" t="s">
        <v>1318</v>
      </c>
      <c r="AX302" s="122" t="s">
        <v>1318</v>
      </c>
      <c r="AY302" s="122" t="s">
        <v>1318</v>
      </c>
      <c r="AZ302" s="122" t="s">
        <v>1318</v>
      </c>
      <c r="BC302" s="122" t="s">
        <v>1981</v>
      </c>
      <c r="BE302" s="122" t="s">
        <v>3411</v>
      </c>
      <c r="BF302" s="122" t="s">
        <v>1415</v>
      </c>
      <c r="BG302" s="122" t="s">
        <v>1415</v>
      </c>
      <c r="BH302" s="122" t="s">
        <v>1416</v>
      </c>
      <c r="BI302" s="122" t="s">
        <v>1417</v>
      </c>
      <c r="BJ302" s="122" t="s">
        <v>1318</v>
      </c>
      <c r="BK302" s="122">
        <v>174587</v>
      </c>
      <c r="BR302" s="122" t="s">
        <v>3881</v>
      </c>
      <c r="BS302" s="122" t="s">
        <v>5787</v>
      </c>
      <c r="BT302" s="122" t="s">
        <v>3881</v>
      </c>
      <c r="BU302" s="122" t="s">
        <v>3881</v>
      </c>
      <c r="BV302" s="122">
        <v>6824</v>
      </c>
      <c r="BX302" s="122" t="s">
        <v>396</v>
      </c>
      <c r="BZ302" s="122" t="s">
        <v>2020</v>
      </c>
      <c r="CB302" s="122">
        <v>25.570426000000001</v>
      </c>
      <c r="CC302" s="122">
        <v>-100.24169500000001</v>
      </c>
      <c r="CD302" s="122" t="s">
        <v>7320</v>
      </c>
      <c r="CE302" s="122" t="s">
        <v>2100</v>
      </c>
      <c r="CF302" s="122" t="s">
        <v>6789</v>
      </c>
      <c r="CI302" s="122" t="s">
        <v>5154</v>
      </c>
      <c r="CJ302" s="122" t="s">
        <v>6980</v>
      </c>
      <c r="CK302" s="122" t="s">
        <v>5648</v>
      </c>
      <c r="CL302" s="122" t="s">
        <v>422</v>
      </c>
      <c r="CO302" s="122" t="s">
        <v>7488</v>
      </c>
      <c r="CP302" s="122">
        <v>0</v>
      </c>
      <c r="CQ302" s="122" t="s">
        <v>3881</v>
      </c>
      <c r="CR302" s="122" t="s">
        <v>7704</v>
      </c>
      <c r="CS302" s="122" t="s">
        <v>7705</v>
      </c>
      <c r="CT302" s="122" t="s">
        <v>8194</v>
      </c>
      <c r="CU302" s="122" t="s">
        <v>8194</v>
      </c>
    </row>
    <row r="303" spans="1:99" ht="15" customHeight="1" x14ac:dyDescent="0.45">
      <c r="A303" s="122">
        <v>302</v>
      </c>
      <c r="B303" s="122" t="s">
        <v>9980</v>
      </c>
      <c r="C303" s="122" t="s">
        <v>423</v>
      </c>
      <c r="F303" s="122" t="s">
        <v>3882</v>
      </c>
      <c r="G303" s="122" t="s">
        <v>3519</v>
      </c>
      <c r="H303" s="122">
        <v>4153</v>
      </c>
      <c r="I303" s="122" t="s">
        <v>7409</v>
      </c>
      <c r="J303" s="122" t="str">
        <f>I303</f>
        <v>Quercus laeta</v>
      </c>
      <c r="K303" s="122" t="s">
        <v>1838</v>
      </c>
      <c r="M303" s="122" t="s">
        <v>3226</v>
      </c>
      <c r="N303" s="122" t="s">
        <v>3271</v>
      </c>
      <c r="O303" s="121">
        <v>41039</v>
      </c>
      <c r="P303" s="122" t="s">
        <v>1756</v>
      </c>
      <c r="Q303" s="122" t="s">
        <v>14724</v>
      </c>
      <c r="S303" s="122" t="s">
        <v>14693</v>
      </c>
      <c r="T303" s="122" t="s">
        <v>1171</v>
      </c>
      <c r="U303" s="122" t="s">
        <v>389</v>
      </c>
      <c r="V303" s="122" t="s">
        <v>1758</v>
      </c>
      <c r="W303" s="122" t="s">
        <v>1759</v>
      </c>
      <c r="X303" s="122" t="s">
        <v>1776</v>
      </c>
      <c r="Y303" s="122" t="s">
        <v>2020</v>
      </c>
      <c r="AE303" s="122">
        <v>30</v>
      </c>
      <c r="AF303" s="122">
        <v>15.3</v>
      </c>
      <c r="AH303" s="122">
        <v>50</v>
      </c>
      <c r="AI303" s="122" t="s">
        <v>1827</v>
      </c>
      <c r="AJ303" s="122" t="s">
        <v>1838</v>
      </c>
      <c r="AK303" s="122" t="s">
        <v>7410</v>
      </c>
      <c r="AL303" s="122" t="s">
        <v>7411</v>
      </c>
      <c r="AM303" s="121">
        <v>42783</v>
      </c>
      <c r="AO303" s="122" t="s">
        <v>1827</v>
      </c>
      <c r="AP303" s="122" t="s">
        <v>1876</v>
      </c>
      <c r="AQ303" s="122" t="s">
        <v>1931</v>
      </c>
      <c r="AR303" s="122" t="s">
        <v>7426</v>
      </c>
      <c r="AS303" s="122" t="s">
        <v>1318</v>
      </c>
      <c r="AW303" s="122" t="s">
        <v>1318</v>
      </c>
      <c r="AX303" s="122" t="s">
        <v>1318</v>
      </c>
      <c r="AY303" s="122" t="s">
        <v>1318</v>
      </c>
      <c r="AZ303" s="122" t="s">
        <v>1318</v>
      </c>
      <c r="BC303" s="122" t="s">
        <v>1982</v>
      </c>
      <c r="BE303" s="122" t="s">
        <v>3411</v>
      </c>
      <c r="BF303" s="122" t="s">
        <v>1415</v>
      </c>
      <c r="BG303" s="122" t="s">
        <v>1415</v>
      </c>
      <c r="BH303" s="122" t="s">
        <v>1416</v>
      </c>
      <c r="BI303" s="122" t="s">
        <v>1417</v>
      </c>
      <c r="BJ303" s="122" t="s">
        <v>1318</v>
      </c>
      <c r="BK303" s="122">
        <v>174586</v>
      </c>
      <c r="BR303" s="122" t="s">
        <v>3882</v>
      </c>
      <c r="BS303" s="122" t="s">
        <v>5787</v>
      </c>
      <c r="BT303" s="122" t="s">
        <v>3882</v>
      </c>
      <c r="BU303" s="122" t="s">
        <v>3882</v>
      </c>
      <c r="BV303" s="122">
        <v>4153</v>
      </c>
      <c r="BX303" s="122" t="s">
        <v>396</v>
      </c>
      <c r="BZ303" s="122" t="s">
        <v>2020</v>
      </c>
      <c r="CB303" s="122">
        <v>21.018203</v>
      </c>
      <c r="CC303" s="122">
        <v>-101.258511</v>
      </c>
      <c r="CD303" s="122" t="s">
        <v>7250</v>
      </c>
      <c r="CE303" s="122" t="s">
        <v>2100</v>
      </c>
      <c r="CF303" s="122" t="s">
        <v>7249</v>
      </c>
      <c r="CI303" s="122" t="s">
        <v>5061</v>
      </c>
      <c r="CJ303" s="122" t="s">
        <v>7248</v>
      </c>
      <c r="CK303" s="122" t="s">
        <v>5649</v>
      </c>
      <c r="CL303" s="122" t="s">
        <v>424</v>
      </c>
      <c r="CO303" s="122" t="s">
        <v>7488</v>
      </c>
      <c r="CP303" s="122">
        <v>0</v>
      </c>
      <c r="CQ303" s="122" t="s">
        <v>3882</v>
      </c>
      <c r="CR303" s="122" t="s">
        <v>7509</v>
      </c>
      <c r="CS303" s="122" t="s">
        <v>7510</v>
      </c>
      <c r="CT303" s="122" t="s">
        <v>8194</v>
      </c>
      <c r="CU303" s="122" t="s">
        <v>8194</v>
      </c>
    </row>
    <row r="304" spans="1:99" ht="15" customHeight="1" x14ac:dyDescent="0.45">
      <c r="A304" s="122">
        <v>303</v>
      </c>
      <c r="B304" s="122" t="s">
        <v>9981</v>
      </c>
      <c r="C304" s="122" t="s">
        <v>425</v>
      </c>
      <c r="G304" s="122" t="s">
        <v>3520</v>
      </c>
      <c r="I304" s="122" t="s">
        <v>426</v>
      </c>
      <c r="J304" s="122" t="str">
        <f t="shared" ref="J304:J328" si="11">LEFT(I304, FIND(" ", I304, 12) -1)</f>
        <v>Quercus oleoides</v>
      </c>
      <c r="M304" s="122" t="s">
        <v>3226</v>
      </c>
      <c r="N304" s="122" t="s">
        <v>3249</v>
      </c>
      <c r="O304" s="122">
        <v>41039</v>
      </c>
      <c r="P304" s="122" t="s">
        <v>1756</v>
      </c>
      <c r="Q304" s="122" t="s">
        <v>14724</v>
      </c>
      <c r="S304" s="122" t="s">
        <v>14693</v>
      </c>
      <c r="T304" s="122" t="s">
        <v>1171</v>
      </c>
      <c r="U304" s="122" t="s">
        <v>389</v>
      </c>
      <c r="V304" s="122" t="s">
        <v>1758</v>
      </c>
      <c r="W304" s="122" t="s">
        <v>1759</v>
      </c>
      <c r="X304" s="122" t="s">
        <v>1777</v>
      </c>
      <c r="Y304" s="122" t="s">
        <v>2020</v>
      </c>
      <c r="AE304" s="122">
        <v>16.3</v>
      </c>
      <c r="AF304" s="122">
        <v>15.3</v>
      </c>
      <c r="AH304" s="122">
        <v>50</v>
      </c>
      <c r="AI304" s="122" t="s">
        <v>1827</v>
      </c>
      <c r="AJ304" s="122" t="s">
        <v>1839</v>
      </c>
      <c r="AK304" s="122" t="s">
        <v>426</v>
      </c>
      <c r="AO304" s="122" t="s">
        <v>1827</v>
      </c>
      <c r="AP304" s="122" t="s">
        <v>1877</v>
      </c>
      <c r="AQ304" s="122" t="s">
        <v>1932</v>
      </c>
      <c r="AS304" s="122" t="s">
        <v>1318</v>
      </c>
      <c r="AT304" s="122">
        <v>38.529268000000002</v>
      </c>
      <c r="AU304" s="122">
        <v>121.76441199999999</v>
      </c>
      <c r="AW304" s="122" t="s">
        <v>1318</v>
      </c>
      <c r="AX304" s="122" t="s">
        <v>1318</v>
      </c>
      <c r="AY304" s="122" t="s">
        <v>1318</v>
      </c>
      <c r="AZ304" s="122" t="s">
        <v>1318</v>
      </c>
      <c r="BC304" s="122" t="s">
        <v>1983</v>
      </c>
      <c r="BE304" s="122" t="s">
        <v>3411</v>
      </c>
      <c r="BF304" s="122" t="s">
        <v>1415</v>
      </c>
      <c r="BG304" s="122" t="s">
        <v>1415</v>
      </c>
      <c r="BH304" s="122" t="s">
        <v>1416</v>
      </c>
      <c r="BI304" s="122" t="s">
        <v>1417</v>
      </c>
      <c r="BJ304" s="122" t="s">
        <v>1318</v>
      </c>
      <c r="BK304" s="122">
        <v>174668</v>
      </c>
      <c r="BX304" s="122" t="s">
        <v>396</v>
      </c>
      <c r="BZ304" s="122" t="s">
        <v>2020</v>
      </c>
      <c r="CL304" s="122" t="s">
        <v>426</v>
      </c>
    </row>
    <row r="305" spans="1:99" ht="15" customHeight="1" x14ac:dyDescent="0.45">
      <c r="A305" s="122">
        <v>304</v>
      </c>
      <c r="B305" s="122" t="s">
        <v>9982</v>
      </c>
      <c r="C305" s="122" t="s">
        <v>427</v>
      </c>
      <c r="G305" s="122" t="s">
        <v>3521</v>
      </c>
      <c r="I305" s="122" t="s">
        <v>228</v>
      </c>
      <c r="J305" s="122" t="str">
        <f t="shared" si="11"/>
        <v>Quercus rugosa</v>
      </c>
      <c r="M305" s="122" t="s">
        <v>3226</v>
      </c>
      <c r="N305" s="122" t="s">
        <v>3161</v>
      </c>
      <c r="O305" s="122">
        <v>41039</v>
      </c>
      <c r="P305" s="122" t="s">
        <v>1756</v>
      </c>
      <c r="Q305" s="122" t="s">
        <v>14724</v>
      </c>
      <c r="S305" s="122" t="s">
        <v>14693</v>
      </c>
      <c r="T305" s="122" t="s">
        <v>1171</v>
      </c>
      <c r="U305" s="122" t="s">
        <v>389</v>
      </c>
      <c r="V305" s="122" t="s">
        <v>1758</v>
      </c>
      <c r="W305" s="122" t="s">
        <v>1759</v>
      </c>
      <c r="X305" s="122" t="s">
        <v>1778</v>
      </c>
      <c r="Y305" s="122" t="s">
        <v>2020</v>
      </c>
      <c r="AE305" s="122">
        <v>24.1</v>
      </c>
      <c r="AF305" s="122">
        <v>15.3</v>
      </c>
      <c r="AH305" s="122">
        <v>50</v>
      </c>
      <c r="AI305" s="122" t="s">
        <v>1827</v>
      </c>
      <c r="AJ305" s="122" t="s">
        <v>1047</v>
      </c>
      <c r="AK305" s="122" t="s">
        <v>228</v>
      </c>
      <c r="AO305" s="122" t="s">
        <v>1827</v>
      </c>
      <c r="AP305" s="122" t="s">
        <v>1878</v>
      </c>
      <c r="AQ305" s="122" t="s">
        <v>1933</v>
      </c>
      <c r="AS305" s="122" t="s">
        <v>1318</v>
      </c>
      <c r="AT305" s="122">
        <v>38.529195000000001</v>
      </c>
      <c r="AU305" s="122">
        <v>121.764427</v>
      </c>
      <c r="AW305" s="122" t="s">
        <v>1318</v>
      </c>
      <c r="AX305" s="122" t="s">
        <v>1318</v>
      </c>
      <c r="AY305" s="122" t="s">
        <v>1318</v>
      </c>
      <c r="AZ305" s="122" t="s">
        <v>1318</v>
      </c>
      <c r="BC305" s="122" t="s">
        <v>1984</v>
      </c>
      <c r="BE305" s="122" t="s">
        <v>3411</v>
      </c>
      <c r="BF305" s="122" t="s">
        <v>1415</v>
      </c>
      <c r="BG305" s="122" t="s">
        <v>1415</v>
      </c>
      <c r="BH305" s="122" t="s">
        <v>1416</v>
      </c>
      <c r="BI305" s="122" t="s">
        <v>1417</v>
      </c>
      <c r="BJ305" s="122" t="s">
        <v>1318</v>
      </c>
      <c r="BK305" s="122">
        <v>174577</v>
      </c>
      <c r="BX305" s="122" t="s">
        <v>396</v>
      </c>
      <c r="BZ305" s="122" t="s">
        <v>2020</v>
      </c>
      <c r="CL305" s="122" t="s">
        <v>228</v>
      </c>
    </row>
    <row r="306" spans="1:99" ht="15" customHeight="1" x14ac:dyDescent="0.45">
      <c r="A306" s="122">
        <v>305</v>
      </c>
      <c r="B306" s="122" t="s">
        <v>9983</v>
      </c>
      <c r="C306" s="122" t="s">
        <v>428</v>
      </c>
      <c r="F306" s="122" t="s">
        <v>3883</v>
      </c>
      <c r="G306" s="122" t="s">
        <v>3522</v>
      </c>
      <c r="H306" s="122">
        <v>3471</v>
      </c>
      <c r="I306" s="122" t="s">
        <v>429</v>
      </c>
      <c r="J306" s="122" t="str">
        <f t="shared" si="11"/>
        <v>Quercus greggii</v>
      </c>
      <c r="K306" s="122" t="s">
        <v>1840</v>
      </c>
      <c r="M306" s="122" t="s">
        <v>3226</v>
      </c>
      <c r="N306" s="122" t="s">
        <v>3250</v>
      </c>
      <c r="O306" s="121">
        <v>41039</v>
      </c>
      <c r="P306" s="122" t="s">
        <v>1756</v>
      </c>
      <c r="Q306" s="122" t="s">
        <v>14724</v>
      </c>
      <c r="S306" s="122" t="s">
        <v>14693</v>
      </c>
      <c r="T306" s="122" t="s">
        <v>1171</v>
      </c>
      <c r="U306" s="122" t="s">
        <v>389</v>
      </c>
      <c r="V306" s="122" t="s">
        <v>1758</v>
      </c>
      <c r="W306" s="122" t="s">
        <v>1759</v>
      </c>
      <c r="X306" s="122" t="s">
        <v>1779</v>
      </c>
      <c r="Y306" s="122" t="s">
        <v>2020</v>
      </c>
      <c r="AE306" s="122" t="s">
        <v>1820</v>
      </c>
      <c r="AF306" s="122">
        <v>12.2</v>
      </c>
      <c r="AH306" s="122">
        <v>50</v>
      </c>
      <c r="AI306" s="122" t="s">
        <v>1827</v>
      </c>
      <c r="AJ306" s="122" t="s">
        <v>1840</v>
      </c>
      <c r="AK306" s="122" t="s">
        <v>429</v>
      </c>
      <c r="AO306" s="122" t="s">
        <v>1827</v>
      </c>
      <c r="AP306" s="122" t="s">
        <v>1879</v>
      </c>
      <c r="AQ306" s="122" t="s">
        <v>1934</v>
      </c>
      <c r="AR306" s="122" t="s">
        <v>7426</v>
      </c>
      <c r="AS306" s="122" t="s">
        <v>1318</v>
      </c>
      <c r="AW306" s="122" t="s">
        <v>1318</v>
      </c>
      <c r="AX306" s="122" t="s">
        <v>1318</v>
      </c>
      <c r="AY306" s="122" t="s">
        <v>1318</v>
      </c>
      <c r="AZ306" s="122" t="s">
        <v>1318</v>
      </c>
      <c r="BC306" s="122" t="s">
        <v>1985</v>
      </c>
      <c r="BE306" s="122" t="s">
        <v>3411</v>
      </c>
      <c r="BF306" s="122" t="s">
        <v>1415</v>
      </c>
      <c r="BG306" s="122" t="s">
        <v>1415</v>
      </c>
      <c r="BH306" s="122" t="s">
        <v>1416</v>
      </c>
      <c r="BI306" s="122" t="s">
        <v>1417</v>
      </c>
      <c r="BJ306" s="122" t="s">
        <v>1318</v>
      </c>
      <c r="BK306" s="122">
        <v>174578</v>
      </c>
      <c r="BR306" s="122" t="s">
        <v>3883</v>
      </c>
      <c r="BS306" s="122" t="s">
        <v>5787</v>
      </c>
      <c r="BT306" s="122" t="s">
        <v>3883</v>
      </c>
      <c r="BU306" s="122" t="s">
        <v>3883</v>
      </c>
      <c r="BV306" s="122">
        <v>3471</v>
      </c>
      <c r="BX306" s="122" t="s">
        <v>396</v>
      </c>
      <c r="BZ306" s="122" t="s">
        <v>2020</v>
      </c>
      <c r="CB306" s="122">
        <v>25.570426000000001</v>
      </c>
      <c r="CC306" s="122">
        <v>-100.24169500000001</v>
      </c>
      <c r="CD306" s="122" t="s">
        <v>6981</v>
      </c>
      <c r="CE306" s="122" t="s">
        <v>2100</v>
      </c>
      <c r="CF306" s="122" t="s">
        <v>6789</v>
      </c>
      <c r="CI306" s="122" t="s">
        <v>5104</v>
      </c>
      <c r="CJ306" s="122" t="s">
        <v>7276</v>
      </c>
      <c r="CK306" s="122" t="s">
        <v>5652</v>
      </c>
      <c r="CL306" s="122" t="s">
        <v>429</v>
      </c>
      <c r="CO306" s="122" t="s">
        <v>7488</v>
      </c>
      <c r="CP306" s="122">
        <v>0</v>
      </c>
      <c r="CQ306" s="122" t="s">
        <v>3883</v>
      </c>
      <c r="CR306" s="122" t="s">
        <v>7511</v>
      </c>
      <c r="CS306" s="122" t="s">
        <v>7512</v>
      </c>
      <c r="CT306" s="122" t="s">
        <v>8194</v>
      </c>
      <c r="CU306" s="122" t="s">
        <v>8194</v>
      </c>
    </row>
    <row r="307" spans="1:99" ht="15" customHeight="1" x14ac:dyDescent="0.45">
      <c r="A307" s="122">
        <v>306</v>
      </c>
      <c r="B307" s="122" t="s">
        <v>9984</v>
      </c>
      <c r="C307" s="122" t="s">
        <v>430</v>
      </c>
      <c r="G307" s="122" t="s">
        <v>3523</v>
      </c>
      <c r="I307" s="122" t="s">
        <v>315</v>
      </c>
      <c r="J307" s="122" t="str">
        <f t="shared" si="11"/>
        <v>Quercus crassifolia</v>
      </c>
      <c r="M307" s="122" t="s">
        <v>3226</v>
      </c>
      <c r="N307" s="122" t="s">
        <v>3169</v>
      </c>
      <c r="O307" s="122">
        <v>41039</v>
      </c>
      <c r="P307" s="122" t="s">
        <v>1756</v>
      </c>
      <c r="Q307" s="122" t="s">
        <v>14724</v>
      </c>
      <c r="S307" s="122" t="s">
        <v>14693</v>
      </c>
      <c r="T307" s="122" t="s">
        <v>1171</v>
      </c>
      <c r="U307" s="122" t="s">
        <v>389</v>
      </c>
      <c r="V307" s="122" t="s">
        <v>1758</v>
      </c>
      <c r="W307" s="122" t="s">
        <v>1759</v>
      </c>
      <c r="X307" s="122" t="s">
        <v>1780</v>
      </c>
      <c r="Y307" s="122" t="s">
        <v>2020</v>
      </c>
      <c r="AE307" s="122">
        <v>34</v>
      </c>
      <c r="AF307" s="122">
        <v>9.1999999999999993</v>
      </c>
      <c r="AH307" s="122">
        <v>50</v>
      </c>
      <c r="AI307" s="122" t="s">
        <v>1827</v>
      </c>
      <c r="AJ307" s="122" t="s">
        <v>1841</v>
      </c>
      <c r="AK307" s="122" t="s">
        <v>315</v>
      </c>
      <c r="AO307" s="122" t="s">
        <v>1827</v>
      </c>
      <c r="AP307" s="122" t="s">
        <v>1880</v>
      </c>
      <c r="AQ307" s="122" t="s">
        <v>1935</v>
      </c>
      <c r="AS307" s="122" t="s">
        <v>1318</v>
      </c>
      <c r="AT307" s="122" t="s">
        <v>1967</v>
      </c>
      <c r="AW307" s="122" t="s">
        <v>1318</v>
      </c>
      <c r="AX307" s="122" t="s">
        <v>1318</v>
      </c>
      <c r="AY307" s="122" t="s">
        <v>1318</v>
      </c>
      <c r="AZ307" s="122" t="s">
        <v>1318</v>
      </c>
      <c r="BC307" s="122" t="s">
        <v>1986</v>
      </c>
      <c r="BE307" s="122" t="s">
        <v>3411</v>
      </c>
      <c r="BF307" s="122" t="s">
        <v>1415</v>
      </c>
      <c r="BG307" s="122" t="s">
        <v>1415</v>
      </c>
      <c r="BH307" s="122" t="s">
        <v>1416</v>
      </c>
      <c r="BI307" s="122" t="s">
        <v>1417</v>
      </c>
      <c r="BJ307" s="122" t="s">
        <v>1318</v>
      </c>
      <c r="BK307" s="122">
        <v>174585</v>
      </c>
      <c r="BX307" s="122" t="s">
        <v>396</v>
      </c>
      <c r="BZ307" s="122" t="s">
        <v>2020</v>
      </c>
      <c r="CL307" s="122" t="s">
        <v>315</v>
      </c>
    </row>
    <row r="308" spans="1:99" ht="15" customHeight="1" x14ac:dyDescent="0.45">
      <c r="A308" s="122">
        <v>307</v>
      </c>
      <c r="B308" s="122" t="s">
        <v>9985</v>
      </c>
      <c r="C308" s="122" t="s">
        <v>431</v>
      </c>
      <c r="G308" s="122" t="s">
        <v>3524</v>
      </c>
      <c r="I308" s="122" t="s">
        <v>432</v>
      </c>
      <c r="J308" s="122" t="str">
        <f t="shared" si="11"/>
        <v>Quercus candicans</v>
      </c>
      <c r="M308" s="122" t="s">
        <v>3226</v>
      </c>
      <c r="N308" s="122" t="s">
        <v>3163</v>
      </c>
      <c r="O308" s="122">
        <v>41039</v>
      </c>
      <c r="P308" s="122" t="s">
        <v>1756</v>
      </c>
      <c r="Q308" s="122" t="s">
        <v>14724</v>
      </c>
      <c r="S308" s="122" t="s">
        <v>14693</v>
      </c>
      <c r="T308" s="122" t="s">
        <v>1171</v>
      </c>
      <c r="U308" s="122" t="s">
        <v>389</v>
      </c>
      <c r="V308" s="122" t="s">
        <v>1758</v>
      </c>
      <c r="W308" s="122" t="s">
        <v>1759</v>
      </c>
      <c r="X308" s="122" t="s">
        <v>1781</v>
      </c>
      <c r="Y308" s="122" t="s">
        <v>2020</v>
      </c>
      <c r="AE308" s="122">
        <v>35.6</v>
      </c>
      <c r="AF308" s="122">
        <v>18.3</v>
      </c>
      <c r="AH308" s="122">
        <v>50</v>
      </c>
      <c r="AI308" s="122" t="s">
        <v>1827</v>
      </c>
      <c r="AJ308" s="122" t="s">
        <v>1842</v>
      </c>
      <c r="AK308" s="122" t="s">
        <v>432</v>
      </c>
      <c r="AO308" s="122" t="s">
        <v>1827</v>
      </c>
      <c r="AP308" s="122" t="s">
        <v>1881</v>
      </c>
      <c r="AQ308" s="122" t="s">
        <v>1936</v>
      </c>
      <c r="AS308" s="122" t="s">
        <v>1318</v>
      </c>
      <c r="AT308" s="122">
        <v>38.529207</v>
      </c>
      <c r="AU308" s="122">
        <v>121.76412500000001</v>
      </c>
      <c r="AW308" s="122" t="s">
        <v>1318</v>
      </c>
      <c r="AX308" s="122" t="s">
        <v>1318</v>
      </c>
      <c r="AY308" s="122" t="s">
        <v>1318</v>
      </c>
      <c r="AZ308" s="122" t="s">
        <v>1318</v>
      </c>
      <c r="BC308" s="122" t="s">
        <v>1987</v>
      </c>
      <c r="BE308" s="122" t="s">
        <v>3411</v>
      </c>
      <c r="BF308" s="122" t="s">
        <v>1415</v>
      </c>
      <c r="BG308" s="122" t="s">
        <v>1415</v>
      </c>
      <c r="BH308" s="122" t="s">
        <v>1416</v>
      </c>
      <c r="BI308" s="122" t="s">
        <v>1417</v>
      </c>
      <c r="BJ308" s="122" t="s">
        <v>1318</v>
      </c>
      <c r="BK308" s="122">
        <v>174584</v>
      </c>
      <c r="BX308" s="122" t="s">
        <v>396</v>
      </c>
      <c r="BZ308" s="122" t="s">
        <v>2020</v>
      </c>
      <c r="CL308" s="122" t="s">
        <v>432</v>
      </c>
    </row>
    <row r="309" spans="1:99" ht="15" customHeight="1" x14ac:dyDescent="0.45">
      <c r="A309" s="122">
        <v>308</v>
      </c>
      <c r="B309" s="122" t="s">
        <v>9986</v>
      </c>
      <c r="C309" s="122" t="s">
        <v>433</v>
      </c>
      <c r="F309" s="122" t="s">
        <v>3884</v>
      </c>
      <c r="G309" s="122" t="s">
        <v>3525</v>
      </c>
      <c r="H309" s="122">
        <v>3433</v>
      </c>
      <c r="I309" s="122" t="s">
        <v>415</v>
      </c>
      <c r="J309" s="122" t="str">
        <f t="shared" si="11"/>
        <v>Quercus engelmannii</v>
      </c>
      <c r="K309" s="122" t="s">
        <v>1843</v>
      </c>
      <c r="M309" s="122" t="s">
        <v>3226</v>
      </c>
      <c r="N309" s="122" t="s">
        <v>3246</v>
      </c>
      <c r="O309" s="121">
        <v>41039</v>
      </c>
      <c r="P309" s="122" t="s">
        <v>1756</v>
      </c>
      <c r="Q309" s="122" t="s">
        <v>14724</v>
      </c>
      <c r="S309" s="122" t="s">
        <v>14693</v>
      </c>
      <c r="T309" s="122" t="s">
        <v>1171</v>
      </c>
      <c r="U309" s="122" t="s">
        <v>389</v>
      </c>
      <c r="V309" s="122" t="s">
        <v>1758</v>
      </c>
      <c r="W309" s="122" t="s">
        <v>1759</v>
      </c>
      <c r="X309" s="122" t="s">
        <v>1782</v>
      </c>
      <c r="Y309" s="122" t="s">
        <v>2020</v>
      </c>
      <c r="AE309" s="122">
        <v>35.6</v>
      </c>
      <c r="AF309" s="122">
        <v>15.3</v>
      </c>
      <c r="AH309" s="122">
        <v>50</v>
      </c>
      <c r="AI309" s="122" t="s">
        <v>1827</v>
      </c>
      <c r="AJ309" s="122" t="s">
        <v>1843</v>
      </c>
      <c r="AK309" s="122" t="s">
        <v>415</v>
      </c>
      <c r="AO309" s="122" t="s">
        <v>1827</v>
      </c>
      <c r="AP309" s="122" t="s">
        <v>1882</v>
      </c>
      <c r="AQ309" s="122" t="s">
        <v>1937</v>
      </c>
      <c r="AR309" s="122" t="s">
        <v>7426</v>
      </c>
      <c r="AS309" s="122" t="s">
        <v>1318</v>
      </c>
      <c r="AW309" s="122" t="s">
        <v>1318</v>
      </c>
      <c r="AX309" s="122" t="s">
        <v>1318</v>
      </c>
      <c r="AY309" s="122" t="s">
        <v>1318</v>
      </c>
      <c r="AZ309" s="122" t="s">
        <v>1318</v>
      </c>
      <c r="BB309" s="122" t="s">
        <v>1968</v>
      </c>
      <c r="BC309" s="122" t="s">
        <v>1988</v>
      </c>
      <c r="BE309" s="122" t="s">
        <v>3411</v>
      </c>
      <c r="BF309" s="122" t="s">
        <v>1415</v>
      </c>
      <c r="BG309" s="122" t="s">
        <v>1415</v>
      </c>
      <c r="BH309" s="122" t="s">
        <v>1416</v>
      </c>
      <c r="BI309" s="122" t="s">
        <v>1417</v>
      </c>
      <c r="BJ309" s="122" t="s">
        <v>1318</v>
      </c>
      <c r="BK309" s="122">
        <v>174583</v>
      </c>
      <c r="BR309" s="122" t="s">
        <v>3884</v>
      </c>
      <c r="BS309" s="122" t="s">
        <v>5787</v>
      </c>
      <c r="BT309" s="122" t="s">
        <v>3884</v>
      </c>
      <c r="BU309" s="122" t="s">
        <v>3884</v>
      </c>
      <c r="BV309" s="122">
        <v>3433</v>
      </c>
      <c r="BX309" s="122" t="s">
        <v>396</v>
      </c>
      <c r="BZ309" s="122" t="s">
        <v>2020</v>
      </c>
      <c r="CB309" s="122">
        <v>32.594883000000003</v>
      </c>
      <c r="CC309" s="122">
        <v>-116.843812</v>
      </c>
      <c r="CD309" s="122" t="s">
        <v>7241</v>
      </c>
      <c r="CE309" s="122" t="s">
        <v>1171</v>
      </c>
      <c r="CF309" s="122" t="s">
        <v>389</v>
      </c>
      <c r="CG309" s="122" t="s">
        <v>6045</v>
      </c>
      <c r="CI309" s="122" t="s">
        <v>5078</v>
      </c>
      <c r="CJ309" s="122" t="s">
        <v>7240</v>
      </c>
      <c r="CK309" s="122" t="s">
        <v>5650</v>
      </c>
      <c r="CL309" s="122" t="s">
        <v>415</v>
      </c>
      <c r="CM309" s="122" t="s">
        <v>5741</v>
      </c>
      <c r="CO309" s="122" t="s">
        <v>7488</v>
      </c>
      <c r="CP309" s="122" t="s">
        <v>8074</v>
      </c>
      <c r="CQ309" s="122" t="s">
        <v>3884</v>
      </c>
      <c r="CR309" s="122" t="s">
        <v>8075</v>
      </c>
      <c r="CS309" s="122" t="s">
        <v>8152</v>
      </c>
      <c r="CT309" s="122" t="s">
        <v>8193</v>
      </c>
      <c r="CU309" s="122" t="s">
        <v>8192</v>
      </c>
    </row>
    <row r="310" spans="1:99" ht="15" customHeight="1" x14ac:dyDescent="0.45">
      <c r="A310" s="122">
        <v>309</v>
      </c>
      <c r="B310" s="122" t="s">
        <v>9987</v>
      </c>
      <c r="C310" s="122" t="s">
        <v>434</v>
      </c>
      <c r="F310" s="122" t="s">
        <v>3885</v>
      </c>
      <c r="G310" s="122" t="s">
        <v>3526</v>
      </c>
      <c r="H310" s="122">
        <v>3571</v>
      </c>
      <c r="I310" s="122" t="s">
        <v>236</v>
      </c>
      <c r="J310" s="122" t="str">
        <f t="shared" si="11"/>
        <v>Quercus grisea</v>
      </c>
      <c r="K310" s="122" t="s">
        <v>1053</v>
      </c>
      <c r="M310" s="122" t="s">
        <v>3226</v>
      </c>
      <c r="N310" s="122" t="s">
        <v>3205</v>
      </c>
      <c r="O310" s="121">
        <v>41039</v>
      </c>
      <c r="P310" s="122" t="s">
        <v>1756</v>
      </c>
      <c r="Q310" s="122" t="s">
        <v>14724</v>
      </c>
      <c r="S310" s="122" t="s">
        <v>14693</v>
      </c>
      <c r="T310" s="122" t="s">
        <v>1171</v>
      </c>
      <c r="U310" s="122" t="s">
        <v>389</v>
      </c>
      <c r="V310" s="122" t="s">
        <v>1758</v>
      </c>
      <c r="W310" s="122" t="s">
        <v>1759</v>
      </c>
      <c r="X310" s="122" t="s">
        <v>1783</v>
      </c>
      <c r="Y310" s="122" t="s">
        <v>2020</v>
      </c>
      <c r="AE310" s="122" t="s">
        <v>1821</v>
      </c>
      <c r="AF310" s="122">
        <v>12.2</v>
      </c>
      <c r="AH310" s="122">
        <v>50</v>
      </c>
      <c r="AI310" s="122" t="s">
        <v>1827</v>
      </c>
      <c r="AJ310" s="122" t="s">
        <v>1053</v>
      </c>
      <c r="AK310" s="122" t="s">
        <v>236</v>
      </c>
      <c r="AO310" s="122" t="s">
        <v>1827</v>
      </c>
      <c r="AP310" s="122" t="s">
        <v>1883</v>
      </c>
      <c r="AQ310" s="122" t="s">
        <v>1938</v>
      </c>
      <c r="AR310" s="122" t="s">
        <v>7426</v>
      </c>
      <c r="AS310" s="122" t="s">
        <v>1318</v>
      </c>
      <c r="AT310" s="122">
        <v>38.528719000000002</v>
      </c>
      <c r="AU310" s="122">
        <v>121.764259</v>
      </c>
      <c r="AW310" s="122" t="s">
        <v>1318</v>
      </c>
      <c r="AX310" s="122" t="s">
        <v>1318</v>
      </c>
      <c r="AY310" s="122" t="s">
        <v>1318</v>
      </c>
      <c r="AZ310" s="122" t="s">
        <v>1318</v>
      </c>
      <c r="BB310" s="122" t="s">
        <v>1968</v>
      </c>
      <c r="BC310" s="122" t="s">
        <v>1989</v>
      </c>
      <c r="BE310" s="122" t="s">
        <v>3411</v>
      </c>
      <c r="BF310" s="122" t="s">
        <v>1415</v>
      </c>
      <c r="BG310" s="122" t="s">
        <v>1415</v>
      </c>
      <c r="BH310" s="122" t="s">
        <v>1416</v>
      </c>
      <c r="BI310" s="122" t="s">
        <v>1417</v>
      </c>
      <c r="BJ310" s="122" t="s">
        <v>1318</v>
      </c>
      <c r="BK310" s="122">
        <v>174582</v>
      </c>
      <c r="BR310" s="122" t="s">
        <v>3885</v>
      </c>
      <c r="BS310" s="122" t="s">
        <v>5787</v>
      </c>
      <c r="BT310" s="122" t="s">
        <v>3885</v>
      </c>
      <c r="BU310" s="122" t="s">
        <v>3885</v>
      </c>
      <c r="BV310" s="122">
        <v>3571</v>
      </c>
      <c r="BX310" s="122" t="s">
        <v>396</v>
      </c>
      <c r="BZ310" s="122" t="s">
        <v>2020</v>
      </c>
      <c r="CB310" s="122">
        <v>32.514738999999999</v>
      </c>
      <c r="CC310" s="122">
        <v>-108.635571</v>
      </c>
      <c r="CD310" s="122" t="s">
        <v>7229</v>
      </c>
      <c r="CE310" s="122" t="s">
        <v>1171</v>
      </c>
      <c r="CF310" s="122" t="s">
        <v>6865</v>
      </c>
      <c r="CI310" s="122" t="s">
        <v>5107</v>
      </c>
      <c r="CJ310" s="122" t="s">
        <v>7228</v>
      </c>
      <c r="CK310" s="122" t="s">
        <v>5651</v>
      </c>
      <c r="CL310" s="122" t="s">
        <v>236</v>
      </c>
      <c r="CO310" s="122" t="s">
        <v>7488</v>
      </c>
      <c r="CP310" s="122">
        <v>0</v>
      </c>
      <c r="CQ310" s="122" t="s">
        <v>3885</v>
      </c>
      <c r="CR310" s="122" t="s">
        <v>7763</v>
      </c>
      <c r="CS310" s="122" t="s">
        <v>7764</v>
      </c>
      <c r="CT310" s="122" t="s">
        <v>8194</v>
      </c>
      <c r="CU310" s="122" t="s">
        <v>8194</v>
      </c>
    </row>
    <row r="311" spans="1:99" ht="15" customHeight="1" x14ac:dyDescent="0.45">
      <c r="A311" s="122">
        <v>310</v>
      </c>
      <c r="B311" s="122" t="s">
        <v>9988</v>
      </c>
      <c r="C311" s="122" t="s">
        <v>435</v>
      </c>
      <c r="F311" s="122" t="s">
        <v>3886</v>
      </c>
      <c r="G311" s="122" t="s">
        <v>3527</v>
      </c>
      <c r="H311" s="122">
        <v>5356</v>
      </c>
      <c r="I311" s="122" t="s">
        <v>415</v>
      </c>
      <c r="J311" s="122" t="str">
        <f t="shared" si="11"/>
        <v>Quercus engelmannii</v>
      </c>
      <c r="K311" s="122" t="s">
        <v>1843</v>
      </c>
      <c r="M311" s="122" t="s">
        <v>3226</v>
      </c>
      <c r="N311" s="122" t="s">
        <v>3246</v>
      </c>
      <c r="O311" s="121">
        <v>41039</v>
      </c>
      <c r="P311" s="122" t="s">
        <v>1756</v>
      </c>
      <c r="Q311" s="122" t="s">
        <v>14724</v>
      </c>
      <c r="S311" s="122" t="s">
        <v>14693</v>
      </c>
      <c r="T311" s="122" t="s">
        <v>1171</v>
      </c>
      <c r="U311" s="122" t="s">
        <v>389</v>
      </c>
      <c r="V311" s="122" t="s">
        <v>1758</v>
      </c>
      <c r="W311" s="122" t="s">
        <v>1759</v>
      </c>
      <c r="X311" s="122" t="s">
        <v>1784</v>
      </c>
      <c r="Y311" s="122" t="s">
        <v>2020</v>
      </c>
      <c r="AE311" s="122" t="s">
        <v>1822</v>
      </c>
      <c r="AF311" s="122">
        <v>12.2</v>
      </c>
      <c r="AH311" s="122">
        <v>50</v>
      </c>
      <c r="AI311" s="122" t="s">
        <v>1827</v>
      </c>
      <c r="AJ311" s="122" t="s">
        <v>972</v>
      </c>
      <c r="AK311" s="122" t="s">
        <v>415</v>
      </c>
      <c r="AO311" s="122" t="s">
        <v>1827</v>
      </c>
      <c r="AP311" s="122" t="s">
        <v>1884</v>
      </c>
      <c r="AQ311" s="122" t="s">
        <v>1939</v>
      </c>
      <c r="AR311" s="122" t="s">
        <v>7426</v>
      </c>
      <c r="AS311" s="122" t="s">
        <v>1318</v>
      </c>
      <c r="AT311" s="122">
        <v>38.528680999999999</v>
      </c>
      <c r="AU311" s="122">
        <v>121.764312</v>
      </c>
      <c r="AW311" s="122" t="s">
        <v>1318</v>
      </c>
      <c r="AX311" s="122" t="s">
        <v>1318</v>
      </c>
      <c r="AY311" s="122" t="s">
        <v>1318</v>
      </c>
      <c r="AZ311" s="122" t="s">
        <v>1318</v>
      </c>
      <c r="BB311" s="122" t="s">
        <v>1968</v>
      </c>
      <c r="BC311" s="122" t="s">
        <v>1990</v>
      </c>
      <c r="BE311" s="122" t="s">
        <v>3411</v>
      </c>
      <c r="BF311" s="122" t="s">
        <v>1415</v>
      </c>
      <c r="BG311" s="122" t="s">
        <v>1415</v>
      </c>
      <c r="BH311" s="122" t="s">
        <v>1416</v>
      </c>
      <c r="BI311" s="122" t="s">
        <v>1417</v>
      </c>
      <c r="BJ311" s="122" t="s">
        <v>1318</v>
      </c>
      <c r="BK311" s="122">
        <v>174576</v>
      </c>
      <c r="BR311" s="122" t="s">
        <v>3886</v>
      </c>
      <c r="BS311" s="122" t="s">
        <v>5787</v>
      </c>
      <c r="BT311" s="122" t="s">
        <v>3886</v>
      </c>
      <c r="BU311" s="122" t="s">
        <v>3886</v>
      </c>
      <c r="BV311" s="122">
        <v>5356</v>
      </c>
      <c r="BX311" s="122" t="s">
        <v>396</v>
      </c>
      <c r="BZ311" s="122" t="s">
        <v>2020</v>
      </c>
      <c r="CB311" s="122">
        <v>32.655034999999998</v>
      </c>
      <c r="CC311" s="122">
        <v>-116.51452999999999</v>
      </c>
      <c r="CD311" s="122" t="s">
        <v>7243</v>
      </c>
      <c r="CE311" s="122" t="s">
        <v>1171</v>
      </c>
      <c r="CF311" s="122" t="s">
        <v>389</v>
      </c>
      <c r="CG311" s="122" t="s">
        <v>6045</v>
      </c>
      <c r="CI311" s="122" t="s">
        <v>5077</v>
      </c>
      <c r="CJ311" s="122" t="s">
        <v>7242</v>
      </c>
      <c r="CK311" s="122" t="s">
        <v>5653</v>
      </c>
      <c r="CL311" s="122" t="s">
        <v>415</v>
      </c>
      <c r="CO311" s="122" t="s">
        <v>7488</v>
      </c>
      <c r="CP311" s="122">
        <v>0</v>
      </c>
      <c r="CQ311" s="122" t="s">
        <v>3886</v>
      </c>
      <c r="CR311" s="122" t="s">
        <v>7765</v>
      </c>
      <c r="CS311" s="122" t="s">
        <v>7766</v>
      </c>
      <c r="CT311" s="122" t="s">
        <v>8194</v>
      </c>
      <c r="CU311" s="122" t="s">
        <v>8194</v>
      </c>
    </row>
    <row r="312" spans="1:99" ht="15" customHeight="1" x14ac:dyDescent="0.45">
      <c r="A312" s="122">
        <v>311</v>
      </c>
      <c r="B312" s="122" t="s">
        <v>9989</v>
      </c>
      <c r="C312" s="122" t="s">
        <v>436</v>
      </c>
      <c r="G312" s="122" t="s">
        <v>3528</v>
      </c>
      <c r="I312" s="122" t="s">
        <v>437</v>
      </c>
      <c r="J312" s="122" t="str">
        <f t="shared" si="11"/>
        <v>Quercus vaseyana</v>
      </c>
      <c r="M312" s="122" t="s">
        <v>3226</v>
      </c>
      <c r="N312" s="122" t="s">
        <v>3251</v>
      </c>
      <c r="O312" s="122">
        <v>41039</v>
      </c>
      <c r="P312" s="122" t="s">
        <v>1756</v>
      </c>
      <c r="Q312" s="122" t="s">
        <v>14724</v>
      </c>
      <c r="S312" s="122" t="s">
        <v>14693</v>
      </c>
      <c r="T312" s="122" t="s">
        <v>1171</v>
      </c>
      <c r="U312" s="122" t="s">
        <v>389</v>
      </c>
      <c r="V312" s="122" t="s">
        <v>1758</v>
      </c>
      <c r="W312" s="122" t="s">
        <v>1759</v>
      </c>
      <c r="X312" s="122" t="s">
        <v>1785</v>
      </c>
      <c r="Y312" s="122" t="s">
        <v>2020</v>
      </c>
      <c r="AE312" s="122" t="s">
        <v>1823</v>
      </c>
      <c r="AF312" s="122">
        <v>13.7</v>
      </c>
      <c r="AH312" s="122">
        <v>50</v>
      </c>
      <c r="AI312" s="122" t="s">
        <v>1827</v>
      </c>
      <c r="AJ312" s="122" t="s">
        <v>1844</v>
      </c>
      <c r="AK312" s="122" t="s">
        <v>437</v>
      </c>
      <c r="AO312" s="122" t="s">
        <v>1827</v>
      </c>
      <c r="AP312" s="122" t="s">
        <v>1885</v>
      </c>
      <c r="AQ312" s="122" t="s">
        <v>1940</v>
      </c>
      <c r="AS312" s="122" t="s">
        <v>1318</v>
      </c>
      <c r="AT312" s="122">
        <v>38.528534999999998</v>
      </c>
      <c r="AU312" s="122">
        <v>121.76418099999999</v>
      </c>
      <c r="AW312" s="122" t="s">
        <v>1318</v>
      </c>
      <c r="AX312" s="122" t="s">
        <v>1318</v>
      </c>
      <c r="AY312" s="122" t="s">
        <v>1318</v>
      </c>
      <c r="AZ312" s="122" t="s">
        <v>1318</v>
      </c>
      <c r="BB312" s="122" t="s">
        <v>1968</v>
      </c>
      <c r="BC312" s="122" t="s">
        <v>1991</v>
      </c>
      <c r="BE312" s="122" t="s">
        <v>3411</v>
      </c>
      <c r="BF312" s="122" t="s">
        <v>1415</v>
      </c>
      <c r="BG312" s="122" t="s">
        <v>1415</v>
      </c>
      <c r="BH312" s="122" t="s">
        <v>1416</v>
      </c>
      <c r="BI312" s="122" t="s">
        <v>1417</v>
      </c>
      <c r="BJ312" s="122" t="s">
        <v>1318</v>
      </c>
      <c r="BK312" s="122">
        <v>174581</v>
      </c>
      <c r="BX312" s="122" t="s">
        <v>396</v>
      </c>
      <c r="BZ312" s="122" t="s">
        <v>2020</v>
      </c>
      <c r="CL312" s="122" t="s">
        <v>437</v>
      </c>
    </row>
    <row r="313" spans="1:99" ht="15" customHeight="1" x14ac:dyDescent="0.45">
      <c r="A313" s="122">
        <v>312</v>
      </c>
      <c r="B313" s="122" t="s">
        <v>9990</v>
      </c>
      <c r="C313" s="122" t="s">
        <v>438</v>
      </c>
      <c r="F313" s="122" t="s">
        <v>3887</v>
      </c>
      <c r="G313" s="122" t="s">
        <v>3529</v>
      </c>
      <c r="H313" s="122">
        <v>5538</v>
      </c>
      <c r="I313" s="122" t="s">
        <v>437</v>
      </c>
      <c r="J313" s="122" t="str">
        <f t="shared" si="11"/>
        <v>Quercus vaseyana</v>
      </c>
      <c r="K313" s="122" t="s">
        <v>1844</v>
      </c>
      <c r="M313" s="122" t="s">
        <v>3226</v>
      </c>
      <c r="N313" s="122" t="s">
        <v>3251</v>
      </c>
      <c r="O313" s="121">
        <v>41039</v>
      </c>
      <c r="P313" s="122" t="s">
        <v>1756</v>
      </c>
      <c r="Q313" s="122" t="s">
        <v>14724</v>
      </c>
      <c r="S313" s="122" t="s">
        <v>14693</v>
      </c>
      <c r="T313" s="122" t="s">
        <v>1171</v>
      </c>
      <c r="U313" s="122" t="s">
        <v>389</v>
      </c>
      <c r="V313" s="122" t="s">
        <v>1758</v>
      </c>
      <c r="W313" s="122" t="s">
        <v>1759</v>
      </c>
      <c r="X313" s="122" t="s">
        <v>1786</v>
      </c>
      <c r="Y313" s="122" t="s">
        <v>2020</v>
      </c>
      <c r="AE313" s="122" t="s">
        <v>1815</v>
      </c>
      <c r="AH313" s="122">
        <v>50</v>
      </c>
      <c r="AI313" s="122" t="s">
        <v>1827</v>
      </c>
      <c r="AJ313" s="122" t="s">
        <v>1844</v>
      </c>
      <c r="AK313" s="122" t="s">
        <v>437</v>
      </c>
      <c r="AO313" s="122" t="s">
        <v>1827</v>
      </c>
      <c r="AP313" s="122" t="s">
        <v>1886</v>
      </c>
      <c r="AQ313" s="122" t="s">
        <v>1940</v>
      </c>
      <c r="AR313" s="122" t="s">
        <v>7426</v>
      </c>
      <c r="AS313" s="122" t="s">
        <v>1318</v>
      </c>
      <c r="AT313" s="122">
        <v>38.528664999999997</v>
      </c>
      <c r="AU313" s="122">
        <v>121.764202</v>
      </c>
      <c r="AW313" s="122" t="s">
        <v>1318</v>
      </c>
      <c r="AX313" s="122" t="s">
        <v>1318</v>
      </c>
      <c r="AY313" s="122" t="s">
        <v>1318</v>
      </c>
      <c r="AZ313" s="122" t="s">
        <v>1318</v>
      </c>
      <c r="BB313" s="122" t="s">
        <v>1968</v>
      </c>
      <c r="BC313" s="122" t="s">
        <v>1992</v>
      </c>
      <c r="BE313" s="122" t="s">
        <v>3411</v>
      </c>
      <c r="BF313" s="122" t="s">
        <v>1415</v>
      </c>
      <c r="BG313" s="122" t="s">
        <v>1415</v>
      </c>
      <c r="BH313" s="122" t="s">
        <v>1416</v>
      </c>
      <c r="BI313" s="122" t="s">
        <v>1417</v>
      </c>
      <c r="BJ313" s="122" t="s">
        <v>1318</v>
      </c>
      <c r="BK313" s="122">
        <v>174580</v>
      </c>
      <c r="BR313" s="122" t="s">
        <v>3887</v>
      </c>
      <c r="BS313" s="122" t="s">
        <v>5787</v>
      </c>
      <c r="BT313" s="122" t="s">
        <v>3887</v>
      </c>
      <c r="BU313" s="122" t="s">
        <v>3887</v>
      </c>
      <c r="BV313" s="122">
        <v>5538</v>
      </c>
      <c r="BX313" s="122" t="s">
        <v>396</v>
      </c>
      <c r="BZ313" s="122" t="s">
        <v>2020</v>
      </c>
      <c r="CB313" s="122">
        <v>29.970984999999999</v>
      </c>
      <c r="CC313" s="122">
        <v>-101.109021</v>
      </c>
      <c r="CD313" s="122" t="s">
        <v>6892</v>
      </c>
      <c r="CE313" s="122" t="s">
        <v>1171</v>
      </c>
      <c r="CF313" s="122" t="s">
        <v>3670</v>
      </c>
      <c r="CG313" s="122" t="s">
        <v>6891</v>
      </c>
      <c r="CI313" s="122" t="s">
        <v>5248</v>
      </c>
      <c r="CJ313" s="122" t="s">
        <v>6890</v>
      </c>
      <c r="CK313" s="122" t="s">
        <v>5629</v>
      </c>
      <c r="CL313" s="122" t="s">
        <v>437</v>
      </c>
      <c r="CM313" s="122" t="s">
        <v>5753</v>
      </c>
      <c r="CO313" s="122" t="s">
        <v>7488</v>
      </c>
      <c r="CP313" s="122" t="s">
        <v>8138</v>
      </c>
      <c r="CQ313" s="122" t="s">
        <v>3887</v>
      </c>
      <c r="CR313" s="122" t="s">
        <v>8139</v>
      </c>
      <c r="CS313" s="122" t="s">
        <v>8186</v>
      </c>
      <c r="CT313" s="122" t="s">
        <v>8193</v>
      </c>
      <c r="CU313" s="122" t="s">
        <v>8192</v>
      </c>
    </row>
    <row r="314" spans="1:99" ht="15" customHeight="1" x14ac:dyDescent="0.45">
      <c r="A314" s="122">
        <v>313</v>
      </c>
      <c r="B314" s="122" t="s">
        <v>9991</v>
      </c>
      <c r="C314" s="122" t="s">
        <v>439</v>
      </c>
      <c r="F314" s="122" t="s">
        <v>3888</v>
      </c>
      <c r="G314" s="122" t="s">
        <v>3530</v>
      </c>
      <c r="H314" s="122">
        <v>5412</v>
      </c>
      <c r="I314" s="122" t="s">
        <v>250</v>
      </c>
      <c r="J314" s="122" t="str">
        <f t="shared" si="11"/>
        <v>Quercus oblongifolia</v>
      </c>
      <c r="K314" s="122" t="s">
        <v>1066</v>
      </c>
      <c r="M314" s="122" t="s">
        <v>3226</v>
      </c>
      <c r="N314" s="122" t="s">
        <v>3207</v>
      </c>
      <c r="O314" s="121">
        <v>41039</v>
      </c>
      <c r="P314" s="122" t="s">
        <v>1756</v>
      </c>
      <c r="Q314" s="122" t="s">
        <v>14724</v>
      </c>
      <c r="S314" s="122" t="s">
        <v>14693</v>
      </c>
      <c r="T314" s="122" t="s">
        <v>1171</v>
      </c>
      <c r="U314" s="122" t="s">
        <v>389</v>
      </c>
      <c r="V314" s="122" t="s">
        <v>1758</v>
      </c>
      <c r="W314" s="122" t="s">
        <v>1759</v>
      </c>
      <c r="X314" s="122" t="s">
        <v>1787</v>
      </c>
      <c r="Y314" s="122" t="s">
        <v>2020</v>
      </c>
      <c r="AE314" s="122">
        <v>13.7</v>
      </c>
      <c r="AF314" s="122">
        <v>3.1</v>
      </c>
      <c r="AH314" s="122">
        <v>50</v>
      </c>
      <c r="AI314" s="122" t="s">
        <v>1827</v>
      </c>
      <c r="AJ314" s="122" t="s">
        <v>1066</v>
      </c>
      <c r="AK314" s="122" t="s">
        <v>250</v>
      </c>
      <c r="AO314" s="122" t="s">
        <v>1827</v>
      </c>
      <c r="AP314" s="122" t="s">
        <v>1887</v>
      </c>
      <c r="AQ314" s="122" t="s">
        <v>1941</v>
      </c>
      <c r="AR314" s="122" t="s">
        <v>7426</v>
      </c>
      <c r="AS314" s="122" t="s">
        <v>1318</v>
      </c>
      <c r="AT314" s="122">
        <v>38.528567000000002</v>
      </c>
      <c r="AU314" s="122">
        <v>121.763954</v>
      </c>
      <c r="AW314" s="122" t="s">
        <v>1318</v>
      </c>
      <c r="AX314" s="122" t="s">
        <v>1318</v>
      </c>
      <c r="AY314" s="122" t="s">
        <v>1318</v>
      </c>
      <c r="AZ314" s="122" t="s">
        <v>1318</v>
      </c>
      <c r="BB314" s="122" t="s">
        <v>1968</v>
      </c>
      <c r="BC314" s="122" t="s">
        <v>1993</v>
      </c>
      <c r="BE314" s="122" t="s">
        <v>3411</v>
      </c>
      <c r="BF314" s="122" t="s">
        <v>1415</v>
      </c>
      <c r="BG314" s="122" t="s">
        <v>1415</v>
      </c>
      <c r="BH314" s="122" t="s">
        <v>1416</v>
      </c>
      <c r="BI314" s="122" t="s">
        <v>1417</v>
      </c>
      <c r="BJ314" s="122" t="s">
        <v>1318</v>
      </c>
      <c r="BK314" s="122">
        <v>174698</v>
      </c>
      <c r="BR314" s="122" t="s">
        <v>3888</v>
      </c>
      <c r="BS314" s="122" t="s">
        <v>5787</v>
      </c>
      <c r="BT314" s="122" t="s">
        <v>3888</v>
      </c>
      <c r="BU314" s="122" t="s">
        <v>3888</v>
      </c>
      <c r="BV314" s="122">
        <v>5412</v>
      </c>
      <c r="BX314" s="122" t="s">
        <v>396</v>
      </c>
      <c r="BZ314" s="122" t="s">
        <v>2020</v>
      </c>
      <c r="CB314" s="122">
        <v>32.424484</v>
      </c>
      <c r="CC314" s="122">
        <v>-110.70690999999999</v>
      </c>
      <c r="CD314" s="122" t="s">
        <v>7238</v>
      </c>
      <c r="CE314" s="122" t="s">
        <v>1171</v>
      </c>
      <c r="CF314" s="122" t="s">
        <v>1514</v>
      </c>
      <c r="CG314" s="122" t="s">
        <v>7237</v>
      </c>
      <c r="CI314" s="122" t="s">
        <v>5175</v>
      </c>
      <c r="CJ314" s="122" t="s">
        <v>7236</v>
      </c>
      <c r="CK314" s="122" t="s">
        <v>5639</v>
      </c>
      <c r="CL314" s="122" t="s">
        <v>250</v>
      </c>
      <c r="CO314" s="122" t="s">
        <v>7488</v>
      </c>
      <c r="CP314" s="122">
        <v>0</v>
      </c>
      <c r="CQ314" s="122" t="s">
        <v>3888</v>
      </c>
      <c r="CR314" s="122" t="s">
        <v>7769</v>
      </c>
      <c r="CS314" s="122" t="s">
        <v>7770</v>
      </c>
      <c r="CT314" s="122" t="s">
        <v>8194</v>
      </c>
      <c r="CU314" s="122" t="s">
        <v>8194</v>
      </c>
    </row>
    <row r="315" spans="1:99" ht="15" customHeight="1" x14ac:dyDescent="0.45">
      <c r="A315" s="122">
        <v>314</v>
      </c>
      <c r="B315" s="122" t="s">
        <v>9992</v>
      </c>
      <c r="C315" s="122" t="s">
        <v>440</v>
      </c>
      <c r="F315" s="122" t="s">
        <v>3889</v>
      </c>
      <c r="G315" s="122" t="s">
        <v>3531</v>
      </c>
      <c r="H315" s="122">
        <v>5714</v>
      </c>
      <c r="I315" s="122" t="s">
        <v>441</v>
      </c>
      <c r="J315" s="122" t="str">
        <f t="shared" si="11"/>
        <v>Quercus pungens</v>
      </c>
      <c r="K315" s="122" t="s">
        <v>1845</v>
      </c>
      <c r="M315" s="122" t="s">
        <v>3226</v>
      </c>
      <c r="N315" s="122" t="s">
        <v>3252</v>
      </c>
      <c r="O315" s="121">
        <v>41039</v>
      </c>
      <c r="P315" s="122" t="s">
        <v>1756</v>
      </c>
      <c r="Q315" s="122" t="s">
        <v>14724</v>
      </c>
      <c r="S315" s="122" t="s">
        <v>14693</v>
      </c>
      <c r="T315" s="122" t="s">
        <v>1171</v>
      </c>
      <c r="U315" s="122" t="s">
        <v>389</v>
      </c>
      <c r="V315" s="122" t="s">
        <v>1758</v>
      </c>
      <c r="W315" s="122" t="s">
        <v>1759</v>
      </c>
      <c r="X315" s="122" t="s">
        <v>1788</v>
      </c>
      <c r="Y315" s="122" t="s">
        <v>2020</v>
      </c>
      <c r="AF315" s="122">
        <v>13.7</v>
      </c>
      <c r="AH315" s="122">
        <v>50</v>
      </c>
      <c r="AI315" s="122" t="s">
        <v>1827</v>
      </c>
      <c r="AJ315" s="122" t="s">
        <v>1845</v>
      </c>
      <c r="AK315" s="122" t="s">
        <v>441</v>
      </c>
      <c r="AO315" s="122" t="s">
        <v>1827</v>
      </c>
      <c r="AP315" s="122" t="s">
        <v>1888</v>
      </c>
      <c r="AQ315" s="122" t="s">
        <v>1942</v>
      </c>
      <c r="AR315" s="122" t="s">
        <v>7426</v>
      </c>
      <c r="AS315" s="122" t="s">
        <v>1318</v>
      </c>
      <c r="AW315" s="122" t="s">
        <v>1318</v>
      </c>
      <c r="AX315" s="122" t="s">
        <v>1318</v>
      </c>
      <c r="AY315" s="122" t="s">
        <v>1318</v>
      </c>
      <c r="AZ315" s="122" t="s">
        <v>1318</v>
      </c>
      <c r="BB315" s="122" t="s">
        <v>1968</v>
      </c>
      <c r="BC315" s="122" t="s">
        <v>1994</v>
      </c>
      <c r="BE315" s="122" t="s">
        <v>3411</v>
      </c>
      <c r="BF315" s="122" t="s">
        <v>1415</v>
      </c>
      <c r="BG315" s="122" t="s">
        <v>1415</v>
      </c>
      <c r="BH315" s="122" t="s">
        <v>1416</v>
      </c>
      <c r="BI315" s="122" t="s">
        <v>1417</v>
      </c>
      <c r="BJ315" s="122" t="s">
        <v>1318</v>
      </c>
      <c r="BK315" s="122">
        <v>174708</v>
      </c>
      <c r="BR315" s="122" t="s">
        <v>3889</v>
      </c>
      <c r="BS315" s="122" t="s">
        <v>5787</v>
      </c>
      <c r="BT315" s="122" t="s">
        <v>3889</v>
      </c>
      <c r="BU315" s="122" t="s">
        <v>3889</v>
      </c>
      <c r="BV315" s="122">
        <v>5714</v>
      </c>
      <c r="BX315" s="122" t="s">
        <v>396</v>
      </c>
      <c r="BZ315" s="122" t="s">
        <v>2020</v>
      </c>
      <c r="CB315" s="122">
        <v>31.893000000000001</v>
      </c>
      <c r="CC315" s="122">
        <v>-104.816</v>
      </c>
      <c r="CD315" s="122" t="s">
        <v>6894</v>
      </c>
      <c r="CE315" s="122" t="s">
        <v>1171</v>
      </c>
      <c r="CF315" s="122" t="s">
        <v>3670</v>
      </c>
      <c r="CG315" s="122" t="s">
        <v>6881</v>
      </c>
      <c r="CI315" s="122" t="s">
        <v>5208</v>
      </c>
      <c r="CJ315" s="122" t="s">
        <v>6893</v>
      </c>
      <c r="CK315" s="122" t="s">
        <v>5635</v>
      </c>
      <c r="CL315" s="122" t="s">
        <v>441</v>
      </c>
      <c r="CO315" s="122" t="s">
        <v>7488</v>
      </c>
      <c r="CP315" s="122">
        <v>0</v>
      </c>
      <c r="CQ315" s="122" t="s">
        <v>3889</v>
      </c>
      <c r="CR315" s="122" t="s">
        <v>7767</v>
      </c>
      <c r="CS315" s="122" t="s">
        <v>7768</v>
      </c>
      <c r="CT315" s="122" t="s">
        <v>8194</v>
      </c>
      <c r="CU315" s="122" t="s">
        <v>8194</v>
      </c>
    </row>
    <row r="316" spans="1:99" ht="15" customHeight="1" x14ac:dyDescent="0.45">
      <c r="A316" s="122">
        <v>315</v>
      </c>
      <c r="B316" s="122" t="s">
        <v>9993</v>
      </c>
      <c r="C316" s="122" t="s">
        <v>442</v>
      </c>
      <c r="F316" s="122" t="s">
        <v>14364</v>
      </c>
      <c r="G316" s="122" t="s">
        <v>3532</v>
      </c>
      <c r="H316" s="122">
        <v>5446</v>
      </c>
      <c r="I316" s="122" t="s">
        <v>443</v>
      </c>
      <c r="J316" s="122" t="str">
        <f t="shared" si="11"/>
        <v>Quercus douglasii</v>
      </c>
      <c r="K316" s="122" t="s">
        <v>966</v>
      </c>
      <c r="M316" s="122" t="s">
        <v>3226</v>
      </c>
      <c r="N316" s="122" t="s">
        <v>3253</v>
      </c>
      <c r="O316" s="121">
        <v>41039</v>
      </c>
      <c r="P316" s="122" t="s">
        <v>1756</v>
      </c>
      <c r="Q316" s="122" t="s">
        <v>14724</v>
      </c>
      <c r="S316" s="122" t="s">
        <v>14693</v>
      </c>
      <c r="T316" s="122" t="s">
        <v>1171</v>
      </c>
      <c r="U316" s="122" t="s">
        <v>389</v>
      </c>
      <c r="V316" s="122" t="s">
        <v>1758</v>
      </c>
      <c r="W316" s="122" t="s">
        <v>1759</v>
      </c>
      <c r="X316" s="122" t="s">
        <v>1789</v>
      </c>
      <c r="Y316" s="122" t="s">
        <v>2020</v>
      </c>
      <c r="AE316" s="122" t="s">
        <v>1824</v>
      </c>
      <c r="AH316" s="122">
        <v>50</v>
      </c>
      <c r="AI316" s="122" t="s">
        <v>1827</v>
      </c>
      <c r="AJ316" s="122" t="s">
        <v>966</v>
      </c>
      <c r="AK316" s="122" t="s">
        <v>443</v>
      </c>
      <c r="AO316" s="122" t="s">
        <v>1827</v>
      </c>
      <c r="AP316" s="122" t="s">
        <v>1889</v>
      </c>
      <c r="AQ316" s="122" t="s">
        <v>1943</v>
      </c>
      <c r="AR316" s="122" t="s">
        <v>7426</v>
      </c>
      <c r="AS316" s="122" t="s">
        <v>1318</v>
      </c>
      <c r="AT316" s="122">
        <v>38.528596</v>
      </c>
      <c r="AU316" s="122">
        <v>121.76387</v>
      </c>
      <c r="AW316" s="122" t="s">
        <v>1318</v>
      </c>
      <c r="AX316" s="122" t="s">
        <v>1318</v>
      </c>
      <c r="AY316" s="122" t="s">
        <v>1318</v>
      </c>
      <c r="AZ316" s="122" t="s">
        <v>1318</v>
      </c>
      <c r="BB316" s="122" t="s">
        <v>1968</v>
      </c>
      <c r="BC316" s="122" t="s">
        <v>1995</v>
      </c>
      <c r="BE316" s="122" t="s">
        <v>3411</v>
      </c>
      <c r="BF316" s="122" t="s">
        <v>1415</v>
      </c>
      <c r="BG316" s="122" t="s">
        <v>1415</v>
      </c>
      <c r="BH316" s="122" t="s">
        <v>1416</v>
      </c>
      <c r="BI316" s="122" t="s">
        <v>1417</v>
      </c>
      <c r="BJ316" s="122" t="s">
        <v>1318</v>
      </c>
      <c r="BK316" s="122">
        <v>174700</v>
      </c>
      <c r="BR316" s="122" t="s">
        <v>4855</v>
      </c>
      <c r="BS316" s="122" t="s">
        <v>5785</v>
      </c>
      <c r="BT316" s="122" t="s">
        <v>4855</v>
      </c>
      <c r="BU316" s="122" t="s">
        <v>4855</v>
      </c>
      <c r="BV316" s="122">
        <v>5446</v>
      </c>
      <c r="BX316" s="122" t="s">
        <v>396</v>
      </c>
      <c r="BZ316" s="122" t="s">
        <v>2020</v>
      </c>
      <c r="CB316" s="122">
        <v>38.411670000000001</v>
      </c>
      <c r="CC316" s="122">
        <v>-122.04917</v>
      </c>
      <c r="CD316" s="122" t="s">
        <v>4709</v>
      </c>
      <c r="CI316" s="122" t="s">
        <v>5064</v>
      </c>
      <c r="CJ316" s="122" t="s">
        <v>7128</v>
      </c>
      <c r="CK316" s="122" t="s">
        <v>5691</v>
      </c>
      <c r="CL316" s="122" t="s">
        <v>443</v>
      </c>
      <c r="CO316" s="122" t="s">
        <v>7488</v>
      </c>
      <c r="CP316" s="122">
        <v>0</v>
      </c>
      <c r="CQ316" s="122" t="s">
        <v>4855</v>
      </c>
      <c r="CR316" s="122" t="s">
        <v>7541</v>
      </c>
      <c r="CS316" s="122" t="s">
        <v>7542</v>
      </c>
      <c r="CT316" s="122" t="s">
        <v>8194</v>
      </c>
      <c r="CU316" s="122" t="s">
        <v>8194</v>
      </c>
    </row>
    <row r="317" spans="1:99" ht="15" customHeight="1" x14ac:dyDescent="0.45">
      <c r="A317" s="122">
        <v>316</v>
      </c>
      <c r="B317" s="122" t="s">
        <v>9994</v>
      </c>
      <c r="C317" s="122" t="s">
        <v>444</v>
      </c>
      <c r="F317" s="122" t="s">
        <v>14386</v>
      </c>
      <c r="G317" s="122" t="s">
        <v>3533</v>
      </c>
      <c r="H317" s="122">
        <v>4165</v>
      </c>
      <c r="I317" s="122" t="s">
        <v>443</v>
      </c>
      <c r="J317" s="122" t="str">
        <f t="shared" si="11"/>
        <v>Quercus douglasii</v>
      </c>
      <c r="K317" s="122" t="s">
        <v>966</v>
      </c>
      <c r="M317" s="122" t="s">
        <v>3226</v>
      </c>
      <c r="N317" s="122" t="s">
        <v>3253</v>
      </c>
      <c r="O317" s="121">
        <v>41039</v>
      </c>
      <c r="P317" s="122" t="s">
        <v>1756</v>
      </c>
      <c r="Q317" s="122" t="s">
        <v>14724</v>
      </c>
      <c r="S317" s="122" t="s">
        <v>14693</v>
      </c>
      <c r="T317" s="122" t="s">
        <v>1171</v>
      </c>
      <c r="U317" s="122" t="s">
        <v>389</v>
      </c>
      <c r="V317" s="122" t="s">
        <v>1758</v>
      </c>
      <c r="W317" s="122" t="s">
        <v>1759</v>
      </c>
      <c r="X317" s="122" t="s">
        <v>1790</v>
      </c>
      <c r="Y317" s="122" t="s">
        <v>2020</v>
      </c>
      <c r="AE317" s="122">
        <v>33.9</v>
      </c>
      <c r="AF317" s="122">
        <v>6.1</v>
      </c>
      <c r="AH317" s="122">
        <v>50</v>
      </c>
      <c r="AI317" s="122" t="s">
        <v>1827</v>
      </c>
      <c r="AJ317" s="122" t="s">
        <v>966</v>
      </c>
      <c r="AK317" s="122" t="s">
        <v>443</v>
      </c>
      <c r="AO317" s="122" t="s">
        <v>1827</v>
      </c>
      <c r="AP317" s="122" t="s">
        <v>1890</v>
      </c>
      <c r="AQ317" s="122" t="s">
        <v>1944</v>
      </c>
      <c r="AR317" s="122" t="s">
        <v>7426</v>
      </c>
      <c r="AS317" s="122" t="s">
        <v>1318</v>
      </c>
      <c r="AW317" s="122" t="s">
        <v>1318</v>
      </c>
      <c r="AX317" s="122" t="s">
        <v>1318</v>
      </c>
      <c r="AY317" s="122" t="s">
        <v>1318</v>
      </c>
      <c r="AZ317" s="122" t="s">
        <v>1318</v>
      </c>
      <c r="BB317" s="122" t="s">
        <v>1968</v>
      </c>
      <c r="BC317" s="122" t="s">
        <v>1996</v>
      </c>
      <c r="BE317" s="122" t="s">
        <v>3411</v>
      </c>
      <c r="BF317" s="122" t="s">
        <v>1415</v>
      </c>
      <c r="BG317" s="122" t="s">
        <v>1415</v>
      </c>
      <c r="BH317" s="122" t="s">
        <v>1416</v>
      </c>
      <c r="BI317" s="122" t="s">
        <v>1417</v>
      </c>
      <c r="BJ317" s="122" t="s">
        <v>1318</v>
      </c>
      <c r="BK317" s="122">
        <v>174694</v>
      </c>
      <c r="BR317" s="122" t="s">
        <v>4816</v>
      </c>
      <c r="BS317" s="122" t="s">
        <v>5785</v>
      </c>
      <c r="BT317" s="122" t="s">
        <v>4816</v>
      </c>
      <c r="BU317" s="122" t="s">
        <v>4816</v>
      </c>
      <c r="BV317" s="122">
        <v>4165</v>
      </c>
      <c r="BX317" s="122" t="s">
        <v>396</v>
      </c>
      <c r="BZ317" s="122" t="s">
        <v>2020</v>
      </c>
      <c r="CB317" s="122">
        <v>38.454116999999997</v>
      </c>
      <c r="CC317" s="122">
        <v>-121.840951</v>
      </c>
      <c r="CD317" s="122" t="s">
        <v>4818</v>
      </c>
      <c r="CI317" s="122" t="s">
        <v>5065</v>
      </c>
      <c r="CJ317" s="122" t="s">
        <v>7129</v>
      </c>
      <c r="CK317" s="122" t="s">
        <v>4817</v>
      </c>
      <c r="CL317" s="122" t="s">
        <v>443</v>
      </c>
      <c r="CO317" s="122" t="s">
        <v>7488</v>
      </c>
      <c r="CP317" s="122">
        <v>0</v>
      </c>
      <c r="CQ317" s="122" t="s">
        <v>4816</v>
      </c>
      <c r="CR317" s="122" t="s">
        <v>7541</v>
      </c>
      <c r="CS317" s="122" t="s">
        <v>7547</v>
      </c>
      <c r="CT317" s="122" t="s">
        <v>8194</v>
      </c>
      <c r="CU317" s="122" t="s">
        <v>8194</v>
      </c>
    </row>
    <row r="318" spans="1:99" ht="15" customHeight="1" x14ac:dyDescent="0.45">
      <c r="A318" s="122">
        <v>317</v>
      </c>
      <c r="B318" s="122" t="s">
        <v>9995</v>
      </c>
      <c r="C318" s="122" t="s">
        <v>445</v>
      </c>
      <c r="F318" s="122" t="s">
        <v>3890</v>
      </c>
      <c r="G318" s="122" t="s">
        <v>3534</v>
      </c>
      <c r="H318" s="122">
        <v>3921</v>
      </c>
      <c r="I318" s="122" t="s">
        <v>443</v>
      </c>
      <c r="J318" s="122" t="str">
        <f t="shared" si="11"/>
        <v>Quercus douglasii</v>
      </c>
      <c r="K318" s="122" t="s">
        <v>966</v>
      </c>
      <c r="M318" s="122" t="s">
        <v>3226</v>
      </c>
      <c r="N318" s="122" t="s">
        <v>3253</v>
      </c>
      <c r="O318" s="122">
        <v>41039</v>
      </c>
      <c r="P318" s="122" t="s">
        <v>1756</v>
      </c>
      <c r="Q318" s="122" t="s">
        <v>14724</v>
      </c>
      <c r="S318" s="122" t="s">
        <v>14693</v>
      </c>
      <c r="T318" s="122" t="s">
        <v>1171</v>
      </c>
      <c r="U318" s="122" t="s">
        <v>389</v>
      </c>
      <c r="V318" s="122" t="s">
        <v>1758</v>
      </c>
      <c r="W318" s="122" t="s">
        <v>1759</v>
      </c>
      <c r="X318" s="122" t="s">
        <v>1791</v>
      </c>
      <c r="Y318" s="122" t="s">
        <v>2020</v>
      </c>
      <c r="AE318" s="122">
        <v>83.8</v>
      </c>
      <c r="AH318" s="122">
        <v>50</v>
      </c>
      <c r="AI318" s="122" t="s">
        <v>1827</v>
      </c>
      <c r="AJ318" s="122" t="s">
        <v>966</v>
      </c>
      <c r="AK318" s="122" t="s">
        <v>443</v>
      </c>
      <c r="AL318" s="122" t="s">
        <v>3150</v>
      </c>
      <c r="AM318" s="121">
        <v>41618</v>
      </c>
      <c r="AN318" s="122" t="s">
        <v>5293</v>
      </c>
      <c r="AO318" s="122" t="s">
        <v>1827</v>
      </c>
      <c r="AP318" s="122" t="s">
        <v>1891</v>
      </c>
      <c r="AQ318" s="122" t="s">
        <v>1945</v>
      </c>
      <c r="AS318" s="122" t="s">
        <v>1318</v>
      </c>
      <c r="AW318" s="122" t="s">
        <v>1318</v>
      </c>
      <c r="AX318" s="122" t="s">
        <v>1318</v>
      </c>
      <c r="AY318" s="122" t="s">
        <v>1318</v>
      </c>
      <c r="AZ318" s="122" t="s">
        <v>1318</v>
      </c>
      <c r="BB318" s="122" t="s">
        <v>1968</v>
      </c>
      <c r="BC318" s="122" t="s">
        <v>1997</v>
      </c>
      <c r="BE318" s="122" t="s">
        <v>3411</v>
      </c>
      <c r="BF318" s="122" t="s">
        <v>1415</v>
      </c>
      <c r="BG318" s="122" t="s">
        <v>1415</v>
      </c>
      <c r="BH318" s="122" t="s">
        <v>1416</v>
      </c>
      <c r="BI318" s="122" t="s">
        <v>1417</v>
      </c>
      <c r="BJ318" s="122" t="s">
        <v>1318</v>
      </c>
      <c r="BK318" s="122">
        <v>174693</v>
      </c>
      <c r="BR318" s="122" t="s">
        <v>3890</v>
      </c>
      <c r="BS318" s="122" t="s">
        <v>5787</v>
      </c>
      <c r="BT318" s="122" t="s">
        <v>3890</v>
      </c>
      <c r="BU318" s="122" t="s">
        <v>3890</v>
      </c>
      <c r="BV318" s="122">
        <v>3921</v>
      </c>
      <c r="BW318" s="122" t="s">
        <v>14731</v>
      </c>
      <c r="BX318" s="122" t="s">
        <v>396</v>
      </c>
      <c r="BZ318" s="122" t="s">
        <v>2020</v>
      </c>
      <c r="CI318" s="122" t="s">
        <v>5062</v>
      </c>
      <c r="CK318" s="122" t="s">
        <v>4652</v>
      </c>
      <c r="CL318" s="122" t="s">
        <v>443</v>
      </c>
    </row>
    <row r="319" spans="1:99" ht="15" customHeight="1" x14ac:dyDescent="0.45">
      <c r="A319" s="122">
        <v>318</v>
      </c>
      <c r="B319" s="122" t="s">
        <v>9996</v>
      </c>
      <c r="C319" s="122" t="s">
        <v>446</v>
      </c>
      <c r="F319" s="122" t="s">
        <v>3891</v>
      </c>
      <c r="G319" s="122" t="s">
        <v>3535</v>
      </c>
      <c r="H319" s="122">
        <v>4137</v>
      </c>
      <c r="I319" s="122" t="s">
        <v>447</v>
      </c>
      <c r="J319" s="122" t="str">
        <f t="shared" si="11"/>
        <v>Quercus gravesii</v>
      </c>
      <c r="K319" s="122" t="s">
        <v>1846</v>
      </c>
      <c r="M319" s="122" t="s">
        <v>3226</v>
      </c>
      <c r="N319" s="122" t="s">
        <v>3254</v>
      </c>
      <c r="O319" s="122">
        <v>41039</v>
      </c>
      <c r="P319" s="122" t="s">
        <v>1756</v>
      </c>
      <c r="Q319" s="122" t="s">
        <v>14724</v>
      </c>
      <c r="S319" s="122" t="s">
        <v>14693</v>
      </c>
      <c r="T319" s="122" t="s">
        <v>1171</v>
      </c>
      <c r="U319" s="122" t="s">
        <v>389</v>
      </c>
      <c r="V319" s="122" t="s">
        <v>1758</v>
      </c>
      <c r="W319" s="122" t="s">
        <v>1759</v>
      </c>
      <c r="X319" s="122" t="s">
        <v>1792</v>
      </c>
      <c r="Y319" s="122" t="s">
        <v>2020</v>
      </c>
      <c r="AE319" s="122">
        <v>26.4</v>
      </c>
      <c r="AF319" s="122">
        <v>13.7</v>
      </c>
      <c r="AH319" s="122">
        <v>50</v>
      </c>
      <c r="AI319" s="122" t="s">
        <v>1827</v>
      </c>
      <c r="AJ319" s="122" t="s">
        <v>1846</v>
      </c>
      <c r="AK319" s="122" t="s">
        <v>447</v>
      </c>
      <c r="AO319" s="122" t="s">
        <v>1827</v>
      </c>
      <c r="AP319" s="122" t="s">
        <v>1892</v>
      </c>
      <c r="AQ319" s="122" t="s">
        <v>1946</v>
      </c>
      <c r="AS319" s="122" t="s">
        <v>1318</v>
      </c>
      <c r="AT319" s="122">
        <v>38.528765</v>
      </c>
      <c r="AU319" s="122">
        <v>121.763863</v>
      </c>
      <c r="AW319" s="122" t="s">
        <v>1318</v>
      </c>
      <c r="AX319" s="122" t="s">
        <v>1318</v>
      </c>
      <c r="AY319" s="122" t="s">
        <v>1318</v>
      </c>
      <c r="AZ319" s="122" t="s">
        <v>1318</v>
      </c>
      <c r="BB319" s="122" t="s">
        <v>1968</v>
      </c>
      <c r="BC319" s="122" t="s">
        <v>1998</v>
      </c>
      <c r="BE319" s="122" t="s">
        <v>3411</v>
      </c>
      <c r="BF319" s="122" t="s">
        <v>1415</v>
      </c>
      <c r="BG319" s="122" t="s">
        <v>1415</v>
      </c>
      <c r="BH319" s="122" t="s">
        <v>1416</v>
      </c>
      <c r="BI319" s="122" t="s">
        <v>1417</v>
      </c>
      <c r="BJ319" s="122" t="s">
        <v>1318</v>
      </c>
      <c r="BK319" s="122">
        <v>174709</v>
      </c>
      <c r="BR319" s="122" t="s">
        <v>3891</v>
      </c>
      <c r="BS319" s="122" t="s">
        <v>5787</v>
      </c>
      <c r="BT319" s="122" t="s">
        <v>3891</v>
      </c>
      <c r="BU319" s="122" t="s">
        <v>3891</v>
      </c>
      <c r="BV319" s="122">
        <v>4137</v>
      </c>
      <c r="BW319" s="122" t="s">
        <v>14732</v>
      </c>
      <c r="BX319" s="122" t="s">
        <v>396</v>
      </c>
      <c r="BZ319" s="122" t="s">
        <v>2020</v>
      </c>
      <c r="CI319" s="122" t="s">
        <v>5102</v>
      </c>
      <c r="CK319" s="122" t="s">
        <v>4663</v>
      </c>
      <c r="CL319" s="122" t="s">
        <v>447</v>
      </c>
    </row>
    <row r="320" spans="1:99" ht="15" customHeight="1" x14ac:dyDescent="0.45">
      <c r="A320" s="122">
        <v>319</v>
      </c>
      <c r="B320" s="122" t="s">
        <v>9997</v>
      </c>
      <c r="C320" s="122" t="s">
        <v>448</v>
      </c>
      <c r="G320" s="122" t="s">
        <v>3536</v>
      </c>
      <c r="I320" s="122" t="s">
        <v>449</v>
      </c>
      <c r="J320" s="122" t="str">
        <f t="shared" si="11"/>
        <v>Quercus wislizeni</v>
      </c>
      <c r="M320" s="122" t="s">
        <v>3226</v>
      </c>
      <c r="N320" s="122" t="s">
        <v>3255</v>
      </c>
      <c r="O320" s="122">
        <v>41040</v>
      </c>
      <c r="P320" s="122" t="s">
        <v>1756</v>
      </c>
      <c r="Q320" s="122" t="s">
        <v>14724</v>
      </c>
      <c r="S320" s="122" t="s">
        <v>14693</v>
      </c>
      <c r="T320" s="122" t="s">
        <v>1171</v>
      </c>
      <c r="U320" s="122" t="s">
        <v>389</v>
      </c>
      <c r="V320" s="122" t="s">
        <v>1758</v>
      </c>
      <c r="W320" s="122" t="s">
        <v>1759</v>
      </c>
      <c r="X320" s="122" t="s">
        <v>1793</v>
      </c>
      <c r="Y320" s="122" t="s">
        <v>2020</v>
      </c>
      <c r="AE320" s="122">
        <v>68.7</v>
      </c>
      <c r="AF320" s="122">
        <v>15.3</v>
      </c>
      <c r="AH320" s="122">
        <v>50</v>
      </c>
      <c r="AI320" s="122" t="s">
        <v>1827</v>
      </c>
      <c r="AJ320" s="122" t="s">
        <v>1847</v>
      </c>
      <c r="AK320" s="122" t="s">
        <v>449</v>
      </c>
      <c r="AO320" s="122" t="s">
        <v>1827</v>
      </c>
      <c r="AP320" s="122" t="s">
        <v>1893</v>
      </c>
      <c r="AQ320" s="122" t="s">
        <v>1947</v>
      </c>
      <c r="AS320" s="122" t="s">
        <v>1318</v>
      </c>
      <c r="AT320" s="122">
        <v>38.540049000000003</v>
      </c>
      <c r="AU320" s="122">
        <v>-121.745071</v>
      </c>
      <c r="AW320" s="122" t="s">
        <v>1318</v>
      </c>
      <c r="AX320" s="122" t="s">
        <v>1318</v>
      </c>
      <c r="AY320" s="122" t="s">
        <v>1318</v>
      </c>
      <c r="AZ320" s="122" t="s">
        <v>1318</v>
      </c>
      <c r="BB320" s="122" t="s">
        <v>1635</v>
      </c>
      <c r="BC320" s="122" t="s">
        <v>1999</v>
      </c>
      <c r="BE320" s="122" t="s">
        <v>3411</v>
      </c>
      <c r="BF320" s="122" t="s">
        <v>1415</v>
      </c>
      <c r="BG320" s="122" t="s">
        <v>1415</v>
      </c>
      <c r="BH320" s="122" t="s">
        <v>1416</v>
      </c>
      <c r="BI320" s="122" t="s">
        <v>1417</v>
      </c>
      <c r="BJ320" s="122" t="s">
        <v>1318</v>
      </c>
      <c r="BK320" s="122">
        <v>174670</v>
      </c>
      <c r="BX320" s="122" t="s">
        <v>396</v>
      </c>
      <c r="BZ320" s="122" t="s">
        <v>2020</v>
      </c>
      <c r="CL320" s="122" t="s">
        <v>449</v>
      </c>
    </row>
    <row r="321" spans="1:99" ht="15" customHeight="1" x14ac:dyDescent="0.45">
      <c r="A321" s="122">
        <v>320</v>
      </c>
      <c r="B321" s="122" t="s">
        <v>9998</v>
      </c>
      <c r="C321" s="122" t="s">
        <v>450</v>
      </c>
      <c r="F321" s="122" t="s">
        <v>3892</v>
      </c>
      <c r="G321" s="122" t="s">
        <v>3537</v>
      </c>
      <c r="H321" s="122">
        <v>5068</v>
      </c>
      <c r="I321" s="122" t="s">
        <v>451</v>
      </c>
      <c r="J321" s="122" t="str">
        <f t="shared" si="11"/>
        <v>Quercus berberidifolia</v>
      </c>
      <c r="K321" s="122" t="s">
        <v>5919</v>
      </c>
      <c r="M321" s="122" t="s">
        <v>3226</v>
      </c>
      <c r="N321" s="122" t="s">
        <v>3256</v>
      </c>
      <c r="O321" s="121">
        <v>41040</v>
      </c>
      <c r="P321" s="122" t="s">
        <v>1756</v>
      </c>
      <c r="Q321" s="122" t="s">
        <v>14724</v>
      </c>
      <c r="S321" s="122" t="s">
        <v>14693</v>
      </c>
      <c r="T321" s="122" t="s">
        <v>1171</v>
      </c>
      <c r="U321" s="122" t="s">
        <v>389</v>
      </c>
      <c r="V321" s="122" t="s">
        <v>1758</v>
      </c>
      <c r="W321" s="122" t="s">
        <v>1759</v>
      </c>
      <c r="X321" s="122" t="s">
        <v>1794</v>
      </c>
      <c r="Y321" s="122" t="s">
        <v>2020</v>
      </c>
      <c r="AE321" s="122" t="s">
        <v>1825</v>
      </c>
      <c r="AF321" s="122">
        <v>0</v>
      </c>
      <c r="AH321" s="122">
        <v>50</v>
      </c>
      <c r="AI321" s="122" t="s">
        <v>1827</v>
      </c>
      <c r="AJ321" s="122" t="s">
        <v>1848</v>
      </c>
      <c r="AK321" s="122" t="s">
        <v>451</v>
      </c>
      <c r="AO321" s="122" t="s">
        <v>1827</v>
      </c>
      <c r="AP321" s="122" t="s">
        <v>1894</v>
      </c>
      <c r="AQ321" s="122" t="s">
        <v>1948</v>
      </c>
      <c r="AR321" s="122" t="s">
        <v>7426</v>
      </c>
      <c r="AS321" s="122" t="s">
        <v>1318</v>
      </c>
      <c r="AT321" s="122">
        <v>38.529299000000002</v>
      </c>
      <c r="AU321" s="122">
        <v>-121.761996</v>
      </c>
      <c r="AW321" s="122" t="s">
        <v>1318</v>
      </c>
      <c r="AX321" s="122" t="s">
        <v>1318</v>
      </c>
      <c r="AY321" s="122" t="s">
        <v>1318</v>
      </c>
      <c r="AZ321" s="122" t="s">
        <v>1318</v>
      </c>
      <c r="BC321" s="122" t="s">
        <v>2000</v>
      </c>
      <c r="BE321" s="122" t="s">
        <v>3411</v>
      </c>
      <c r="BF321" s="122" t="s">
        <v>1415</v>
      </c>
      <c r="BG321" s="122" t="s">
        <v>1415</v>
      </c>
      <c r="BH321" s="122" t="s">
        <v>1416</v>
      </c>
      <c r="BI321" s="122" t="s">
        <v>1417</v>
      </c>
      <c r="BJ321" s="122" t="s">
        <v>1318</v>
      </c>
      <c r="BK321" s="122">
        <v>174692</v>
      </c>
      <c r="BR321" s="122" t="s">
        <v>3892</v>
      </c>
      <c r="BS321" s="122" t="s">
        <v>5787</v>
      </c>
      <c r="BT321" s="122" t="s">
        <v>3892</v>
      </c>
      <c r="BU321" s="122" t="s">
        <v>3892</v>
      </c>
      <c r="BV321" s="122">
        <v>5068</v>
      </c>
      <c r="BX321" s="122" t="s">
        <v>396</v>
      </c>
      <c r="BZ321" s="122" t="s">
        <v>2020</v>
      </c>
      <c r="CB321" s="122">
        <v>38.411670000000001</v>
      </c>
      <c r="CC321" s="122">
        <v>-122.04917</v>
      </c>
      <c r="CD321" s="122" t="s">
        <v>4709</v>
      </c>
      <c r="CE321" s="122" t="s">
        <v>1171</v>
      </c>
      <c r="CF321" s="122" t="s">
        <v>389</v>
      </c>
      <c r="CG321" s="122" t="s">
        <v>7117</v>
      </c>
      <c r="CI321" s="122" t="s">
        <v>5023</v>
      </c>
      <c r="CJ321" s="122" t="s">
        <v>7116</v>
      </c>
      <c r="CK321" s="122" t="s">
        <v>5641</v>
      </c>
      <c r="CL321" s="122" t="s">
        <v>451</v>
      </c>
      <c r="CM321" s="122" t="s">
        <v>5736</v>
      </c>
      <c r="CO321" s="122" t="s">
        <v>7488</v>
      </c>
      <c r="CP321" s="122" t="s">
        <v>8062</v>
      </c>
      <c r="CQ321" s="122" t="s">
        <v>3892</v>
      </c>
      <c r="CR321" s="122" t="s">
        <v>7974</v>
      </c>
      <c r="CS321" s="122" t="s">
        <v>8145</v>
      </c>
      <c r="CT321" s="122" t="s">
        <v>8193</v>
      </c>
      <c r="CU321" s="122" t="s">
        <v>8192</v>
      </c>
    </row>
    <row r="322" spans="1:99" ht="15" customHeight="1" x14ac:dyDescent="0.45">
      <c r="A322" s="122">
        <v>321</v>
      </c>
      <c r="B322" s="122" t="s">
        <v>9999</v>
      </c>
      <c r="C322" s="122" t="s">
        <v>452</v>
      </c>
      <c r="G322" s="122" t="s">
        <v>3538</v>
      </c>
      <c r="I322" s="122" t="s">
        <v>187</v>
      </c>
      <c r="J322" s="122" t="str">
        <f t="shared" si="11"/>
        <v>Quercus alba</v>
      </c>
      <c r="M322" s="122" t="s">
        <v>3226</v>
      </c>
      <c r="N322" s="122" t="s">
        <v>3190</v>
      </c>
      <c r="O322" s="122">
        <v>41040</v>
      </c>
      <c r="P322" s="122" t="s">
        <v>1756</v>
      </c>
      <c r="Q322" s="122" t="s">
        <v>14724</v>
      </c>
      <c r="S322" s="122" t="s">
        <v>14693</v>
      </c>
      <c r="T322" s="122" t="s">
        <v>1171</v>
      </c>
      <c r="U322" s="122" t="s">
        <v>389</v>
      </c>
      <c r="V322" s="122" t="s">
        <v>1758</v>
      </c>
      <c r="W322" s="122" t="s">
        <v>1759</v>
      </c>
      <c r="X322" s="122" t="s">
        <v>1795</v>
      </c>
      <c r="Y322" s="122" t="s">
        <v>2020</v>
      </c>
      <c r="AE322" s="122">
        <v>16.3</v>
      </c>
      <c r="AF322" s="122">
        <v>18.3</v>
      </c>
      <c r="AH322" s="122">
        <v>50</v>
      </c>
      <c r="AI322" s="122" t="s">
        <v>1827</v>
      </c>
      <c r="AJ322" s="122" t="s">
        <v>991</v>
      </c>
      <c r="AK322" s="122" t="s">
        <v>187</v>
      </c>
      <c r="AO322" s="122" t="s">
        <v>1827</v>
      </c>
      <c r="AP322" s="122" t="s">
        <v>1895</v>
      </c>
      <c r="AQ322" s="122" t="s">
        <v>1949</v>
      </c>
      <c r="AS322" s="122" t="s">
        <v>1318</v>
      </c>
      <c r="AT322" s="122">
        <v>38.528942000000001</v>
      </c>
      <c r="AU322" s="122">
        <v>121.76315</v>
      </c>
      <c r="AW322" s="122" t="s">
        <v>1318</v>
      </c>
      <c r="AX322" s="122" t="s">
        <v>1318</v>
      </c>
      <c r="AY322" s="122" t="s">
        <v>1318</v>
      </c>
      <c r="AZ322" s="122" t="s">
        <v>1318</v>
      </c>
      <c r="BE322" s="122" t="s">
        <v>3411</v>
      </c>
      <c r="BF322" s="122" t="s">
        <v>1415</v>
      </c>
      <c r="BG322" s="122" t="s">
        <v>1415</v>
      </c>
      <c r="BH322" s="122" t="s">
        <v>1416</v>
      </c>
      <c r="BI322" s="122" t="s">
        <v>1417</v>
      </c>
      <c r="BJ322" s="122" t="s">
        <v>1318</v>
      </c>
      <c r="BK322" s="122">
        <v>174691</v>
      </c>
      <c r="BX322" s="122" t="s">
        <v>396</v>
      </c>
      <c r="BZ322" s="122" t="s">
        <v>2020</v>
      </c>
      <c r="CK322" s="122" t="s">
        <v>5770</v>
      </c>
      <c r="CL322" s="122" t="s">
        <v>187</v>
      </c>
    </row>
    <row r="323" spans="1:99" ht="15" customHeight="1" x14ac:dyDescent="0.45">
      <c r="A323" s="122">
        <v>322</v>
      </c>
      <c r="B323" s="122" t="s">
        <v>10000</v>
      </c>
      <c r="C323" s="122" t="s">
        <v>453</v>
      </c>
      <c r="F323" s="122" t="s">
        <v>14337</v>
      </c>
      <c r="G323" s="122" t="s">
        <v>3539</v>
      </c>
      <c r="H323" s="122">
        <v>5345</v>
      </c>
      <c r="I323" s="122" t="s">
        <v>212</v>
      </c>
      <c r="J323" s="122" t="str">
        <f t="shared" si="11"/>
        <v>Quercus muehlenbergii</v>
      </c>
      <c r="K323" s="122" t="s">
        <v>1849</v>
      </c>
      <c r="M323" s="122" t="s">
        <v>3226</v>
      </c>
      <c r="N323" s="122" t="s">
        <v>3198</v>
      </c>
      <c r="O323" s="121">
        <v>41040</v>
      </c>
      <c r="P323" s="122" t="s">
        <v>1756</v>
      </c>
      <c r="Q323" s="122" t="s">
        <v>14724</v>
      </c>
      <c r="S323" s="122" t="s">
        <v>14693</v>
      </c>
      <c r="T323" s="122" t="s">
        <v>1171</v>
      </c>
      <c r="U323" s="122" t="s">
        <v>389</v>
      </c>
      <c r="V323" s="122" t="s">
        <v>1758</v>
      </c>
      <c r="W323" s="122" t="s">
        <v>1759</v>
      </c>
      <c r="X323" s="122" t="s">
        <v>1796</v>
      </c>
      <c r="Y323" s="122" t="s">
        <v>2020</v>
      </c>
      <c r="AE323" s="122">
        <v>12.2</v>
      </c>
      <c r="AF323" s="122">
        <v>13.7</v>
      </c>
      <c r="AH323" s="122">
        <v>50</v>
      </c>
      <c r="AI323" s="122" t="s">
        <v>1827</v>
      </c>
      <c r="AJ323" s="122" t="s">
        <v>1849</v>
      </c>
      <c r="AK323" s="122" t="s">
        <v>212</v>
      </c>
      <c r="AL323" s="122" t="s">
        <v>7412</v>
      </c>
      <c r="AM323" s="121">
        <v>41578</v>
      </c>
      <c r="AN323" s="122" t="s">
        <v>7413</v>
      </c>
      <c r="AO323" s="122" t="s">
        <v>1827</v>
      </c>
      <c r="AP323" s="122" t="s">
        <v>1896</v>
      </c>
      <c r="AQ323" s="122" t="s">
        <v>1950</v>
      </c>
      <c r="AR323" s="122" t="s">
        <v>7426</v>
      </c>
      <c r="AS323" s="122" t="s">
        <v>1318</v>
      </c>
      <c r="AW323" s="122" t="s">
        <v>1318</v>
      </c>
      <c r="AX323" s="122" t="s">
        <v>1318</v>
      </c>
      <c r="AY323" s="122" t="s">
        <v>1318</v>
      </c>
      <c r="AZ323" s="122" t="s">
        <v>1318</v>
      </c>
      <c r="BC323" s="122" t="s">
        <v>2001</v>
      </c>
      <c r="BE323" s="122" t="s">
        <v>3411</v>
      </c>
      <c r="BF323" s="122" t="s">
        <v>1415</v>
      </c>
      <c r="BG323" s="122" t="s">
        <v>1415</v>
      </c>
      <c r="BH323" s="122" t="s">
        <v>1416</v>
      </c>
      <c r="BI323" s="122" t="s">
        <v>1417</v>
      </c>
      <c r="BJ323" s="122" t="s">
        <v>1318</v>
      </c>
      <c r="BK323" s="122">
        <v>174690</v>
      </c>
      <c r="BR323" s="122" t="s">
        <v>4863</v>
      </c>
      <c r="BS323" s="122" t="s">
        <v>5785</v>
      </c>
      <c r="BT323" s="122" t="s">
        <v>4863</v>
      </c>
      <c r="BU323" s="122" t="s">
        <v>4863</v>
      </c>
      <c r="BV323" s="122">
        <v>5345</v>
      </c>
      <c r="BX323" s="122" t="s">
        <v>396</v>
      </c>
      <c r="BZ323" s="122" t="s">
        <v>2020</v>
      </c>
      <c r="CB323" s="122">
        <v>31.97917</v>
      </c>
      <c r="CC323" s="122">
        <v>-104.75417</v>
      </c>
      <c r="CD323" s="122" t="s">
        <v>7140</v>
      </c>
      <c r="CE323" s="122" t="s">
        <v>1171</v>
      </c>
      <c r="CF323" s="122" t="s">
        <v>3670</v>
      </c>
      <c r="CI323" s="122" t="s">
        <v>5168</v>
      </c>
      <c r="CJ323" s="122" t="s">
        <v>7139</v>
      </c>
      <c r="CK323" s="122" t="s">
        <v>5643</v>
      </c>
      <c r="CL323" s="122" t="s">
        <v>212</v>
      </c>
      <c r="CM323" s="122" t="s">
        <v>5749</v>
      </c>
      <c r="CO323" s="122" t="s">
        <v>7488</v>
      </c>
      <c r="CP323" s="122" t="s">
        <v>8119</v>
      </c>
      <c r="CQ323" s="122" t="s">
        <v>4863</v>
      </c>
      <c r="CR323" s="122" t="s">
        <v>8120</v>
      </c>
      <c r="CS323" s="122" t="s">
        <v>8176</v>
      </c>
      <c r="CT323" s="122" t="s">
        <v>8193</v>
      </c>
      <c r="CU323" s="122" t="s">
        <v>8192</v>
      </c>
    </row>
    <row r="324" spans="1:99" ht="15" customHeight="1" x14ac:dyDescent="0.45">
      <c r="A324" s="122">
        <v>323</v>
      </c>
      <c r="B324" s="122" t="s">
        <v>10001</v>
      </c>
      <c r="C324" s="122" t="s">
        <v>454</v>
      </c>
      <c r="F324" s="122" t="s">
        <v>3893</v>
      </c>
      <c r="G324" s="122" t="s">
        <v>3540</v>
      </c>
      <c r="H324" s="122">
        <v>6538</v>
      </c>
      <c r="I324" s="122" t="s">
        <v>455</v>
      </c>
      <c r="J324" s="122" t="str">
        <f t="shared" si="11"/>
        <v>Quercus margarettae</v>
      </c>
      <c r="K324" s="122" t="s">
        <v>1032</v>
      </c>
      <c r="M324" s="122" t="s">
        <v>3226</v>
      </c>
      <c r="N324" s="122" t="s">
        <v>3257</v>
      </c>
      <c r="O324" s="121">
        <v>41040</v>
      </c>
      <c r="P324" s="122" t="s">
        <v>1756</v>
      </c>
      <c r="Q324" s="122" t="s">
        <v>14724</v>
      </c>
      <c r="S324" s="122" t="s">
        <v>14693</v>
      </c>
      <c r="T324" s="122" t="s">
        <v>1171</v>
      </c>
      <c r="U324" s="122" t="s">
        <v>389</v>
      </c>
      <c r="V324" s="122" t="s">
        <v>1758</v>
      </c>
      <c r="W324" s="122" t="s">
        <v>1759</v>
      </c>
      <c r="X324" s="122" t="s">
        <v>1797</v>
      </c>
      <c r="Y324" s="122" t="s">
        <v>2020</v>
      </c>
      <c r="AE324" s="122">
        <v>30.5</v>
      </c>
      <c r="AF324" s="122">
        <v>15.3</v>
      </c>
      <c r="AH324" s="122">
        <v>50</v>
      </c>
      <c r="AI324" s="122" t="s">
        <v>1827</v>
      </c>
      <c r="AJ324" s="122" t="s">
        <v>1850</v>
      </c>
      <c r="AK324" s="122" t="s">
        <v>455</v>
      </c>
      <c r="AO324" s="122" t="s">
        <v>1827</v>
      </c>
      <c r="AP324" s="122" t="s">
        <v>1897</v>
      </c>
      <c r="AQ324" s="122" t="s">
        <v>1951</v>
      </c>
      <c r="AR324" s="122" t="s">
        <v>7426</v>
      </c>
      <c r="AS324" s="122" t="s">
        <v>1318</v>
      </c>
      <c r="AT324" s="122">
        <v>38.528446000000002</v>
      </c>
      <c r="AU324" s="122">
        <v>121.76289199999999</v>
      </c>
      <c r="AW324" s="122" t="s">
        <v>1318</v>
      </c>
      <c r="AX324" s="122" t="s">
        <v>1318</v>
      </c>
      <c r="AY324" s="122" t="s">
        <v>1318</v>
      </c>
      <c r="AZ324" s="122" t="s">
        <v>1318</v>
      </c>
      <c r="BC324" s="122" t="s">
        <v>2002</v>
      </c>
      <c r="BE324" s="122" t="s">
        <v>3411</v>
      </c>
      <c r="BF324" s="122" t="s">
        <v>1415</v>
      </c>
      <c r="BG324" s="122" t="s">
        <v>1415</v>
      </c>
      <c r="BH324" s="122" t="s">
        <v>1416</v>
      </c>
      <c r="BI324" s="122" t="s">
        <v>1417</v>
      </c>
      <c r="BJ324" s="122" t="s">
        <v>1318</v>
      </c>
      <c r="BK324" s="122">
        <v>174705</v>
      </c>
      <c r="BR324" s="122" t="s">
        <v>3893</v>
      </c>
      <c r="BS324" s="122" t="s">
        <v>5787</v>
      </c>
      <c r="BT324" s="122" t="s">
        <v>3893</v>
      </c>
      <c r="BU324" s="122" t="s">
        <v>3893</v>
      </c>
      <c r="BV324" s="122">
        <v>6538</v>
      </c>
      <c r="BX324" s="122" t="s">
        <v>396</v>
      </c>
      <c r="BZ324" s="122" t="s">
        <v>2020</v>
      </c>
      <c r="CB324" s="122">
        <v>29.616474</v>
      </c>
      <c r="CC324" s="122">
        <v>-97.572742000000005</v>
      </c>
      <c r="CD324" s="122" t="s">
        <v>6913</v>
      </c>
      <c r="CE324" s="122" t="s">
        <v>1171</v>
      </c>
      <c r="CF324" s="122" t="s">
        <v>3670</v>
      </c>
      <c r="CG324" s="122" t="s">
        <v>6901</v>
      </c>
      <c r="CI324" s="122" t="s">
        <v>5151</v>
      </c>
      <c r="CJ324" s="122" t="s">
        <v>6912</v>
      </c>
      <c r="CK324" s="122" t="s">
        <v>5633</v>
      </c>
      <c r="CL324" s="122" t="s">
        <v>455</v>
      </c>
      <c r="CM324" s="122" t="s">
        <v>5745</v>
      </c>
      <c r="CO324" s="122" t="s">
        <v>7488</v>
      </c>
      <c r="CP324" s="122" t="s">
        <v>8096</v>
      </c>
      <c r="CQ324" s="122" t="s">
        <v>3893</v>
      </c>
      <c r="CR324" s="122" t="s">
        <v>8097</v>
      </c>
      <c r="CS324" s="122" t="s">
        <v>8163</v>
      </c>
      <c r="CT324" s="122" t="s">
        <v>8193</v>
      </c>
      <c r="CU324" s="122" t="s">
        <v>8192</v>
      </c>
    </row>
    <row r="325" spans="1:99" ht="15" customHeight="1" x14ac:dyDescent="0.45">
      <c r="A325" s="122">
        <v>324</v>
      </c>
      <c r="B325" s="122" t="s">
        <v>10002</v>
      </c>
      <c r="C325" s="122" t="s">
        <v>456</v>
      </c>
      <c r="F325" s="122" t="s">
        <v>3894</v>
      </c>
      <c r="G325" s="122" t="s">
        <v>3541</v>
      </c>
      <c r="H325" s="122">
        <v>5163</v>
      </c>
      <c r="I325" s="122" t="s">
        <v>457</v>
      </c>
      <c r="J325" s="122" t="str">
        <f t="shared" si="11"/>
        <v>Quercus mohriana</v>
      </c>
      <c r="K325" s="122" t="s">
        <v>1851</v>
      </c>
      <c r="M325" s="122" t="s">
        <v>3226</v>
      </c>
      <c r="N325" s="122" t="s">
        <v>3258</v>
      </c>
      <c r="O325" s="121">
        <v>41040</v>
      </c>
      <c r="P325" s="122" t="s">
        <v>1756</v>
      </c>
      <c r="Q325" s="122" t="s">
        <v>14724</v>
      </c>
      <c r="S325" s="122" t="s">
        <v>14693</v>
      </c>
      <c r="T325" s="122" t="s">
        <v>1171</v>
      </c>
      <c r="U325" s="122" t="s">
        <v>389</v>
      </c>
      <c r="V325" s="122" t="s">
        <v>1758</v>
      </c>
      <c r="W325" s="122" t="s">
        <v>1759</v>
      </c>
      <c r="X325" s="122" t="s">
        <v>1798</v>
      </c>
      <c r="Y325" s="122" t="s">
        <v>2020</v>
      </c>
      <c r="AE325" s="122" t="s">
        <v>1815</v>
      </c>
      <c r="AF325" s="122">
        <v>1.2</v>
      </c>
      <c r="AH325" s="122">
        <v>50</v>
      </c>
      <c r="AI325" s="122" t="s">
        <v>1827</v>
      </c>
      <c r="AJ325" s="122" t="s">
        <v>1851</v>
      </c>
      <c r="AK325" s="122" t="s">
        <v>457</v>
      </c>
      <c r="AO325" s="122" t="s">
        <v>1827</v>
      </c>
      <c r="AP325" s="122" t="s">
        <v>1898</v>
      </c>
      <c r="AQ325" s="122" t="s">
        <v>1952</v>
      </c>
      <c r="AR325" s="122" t="s">
        <v>7426</v>
      </c>
      <c r="AS325" s="122" t="s">
        <v>1318</v>
      </c>
      <c r="AT325" s="122">
        <v>38.529125000000001</v>
      </c>
      <c r="AU325" s="122">
        <v>121.765069</v>
      </c>
      <c r="AW325" s="122" t="s">
        <v>1318</v>
      </c>
      <c r="AX325" s="122" t="s">
        <v>1318</v>
      </c>
      <c r="AY325" s="122" t="s">
        <v>1318</v>
      </c>
      <c r="AZ325" s="122" t="s">
        <v>1318</v>
      </c>
      <c r="BB325" s="122" t="s">
        <v>1635</v>
      </c>
      <c r="BC325" s="122" t="s">
        <v>2003</v>
      </c>
      <c r="BE325" s="122" t="s">
        <v>3411</v>
      </c>
      <c r="BF325" s="122" t="s">
        <v>1415</v>
      </c>
      <c r="BG325" s="122" t="s">
        <v>1415</v>
      </c>
      <c r="BH325" s="122" t="s">
        <v>1416</v>
      </c>
      <c r="BI325" s="122" t="s">
        <v>1417</v>
      </c>
      <c r="BJ325" s="122" t="s">
        <v>1318</v>
      </c>
      <c r="BK325" s="122">
        <v>174704</v>
      </c>
      <c r="BR325" s="122" t="s">
        <v>3894</v>
      </c>
      <c r="BS325" s="122" t="s">
        <v>5786</v>
      </c>
      <c r="BT325" s="122" t="s">
        <v>3894</v>
      </c>
      <c r="BU325" s="122" t="s">
        <v>3894</v>
      </c>
      <c r="BV325" s="122">
        <v>5163</v>
      </c>
      <c r="BX325" s="122" t="s">
        <v>396</v>
      </c>
      <c r="BZ325" s="122" t="s">
        <v>2020</v>
      </c>
      <c r="CB325" s="122">
        <v>31.979167</v>
      </c>
      <c r="CC325" s="122">
        <v>-104.754722</v>
      </c>
      <c r="CD325" s="122" t="s">
        <v>6882</v>
      </c>
      <c r="CE325" s="122" t="s">
        <v>1171</v>
      </c>
      <c r="CF325" s="122" t="s">
        <v>3670</v>
      </c>
      <c r="CG325" s="122" t="s">
        <v>6881</v>
      </c>
      <c r="CI325" s="122" t="s">
        <v>5159</v>
      </c>
      <c r="CJ325" s="122" t="s">
        <v>6880</v>
      </c>
      <c r="CK325" s="122" t="s">
        <v>5636</v>
      </c>
      <c r="CL325" s="122" t="s">
        <v>457</v>
      </c>
      <c r="CM325" s="122" t="s">
        <v>5746</v>
      </c>
      <c r="CO325" s="122" t="s">
        <v>7488</v>
      </c>
      <c r="CP325" s="122" t="s">
        <v>8107</v>
      </c>
      <c r="CQ325" s="122" t="s">
        <v>3894</v>
      </c>
      <c r="CR325" s="122" t="s">
        <v>8108</v>
      </c>
      <c r="CS325" s="122" t="s">
        <v>8169</v>
      </c>
      <c r="CT325" s="122" t="s">
        <v>8193</v>
      </c>
      <c r="CU325" s="122" t="s">
        <v>8192</v>
      </c>
    </row>
    <row r="326" spans="1:99" ht="15" customHeight="1" x14ac:dyDescent="0.45">
      <c r="A326" s="122">
        <v>325</v>
      </c>
      <c r="B326" s="122" t="s">
        <v>10003</v>
      </c>
      <c r="C326" s="122" t="s">
        <v>458</v>
      </c>
      <c r="F326" s="122" t="s">
        <v>3895</v>
      </c>
      <c r="G326" s="122" t="s">
        <v>3542</v>
      </c>
      <c r="H326" s="122">
        <v>3326</v>
      </c>
      <c r="I326" s="122" t="s">
        <v>459</v>
      </c>
      <c r="J326" s="122" t="str">
        <f t="shared" si="11"/>
        <v>Quercus canariensis</v>
      </c>
      <c r="K326" s="122" t="s">
        <v>1852</v>
      </c>
      <c r="M326" s="122" t="s">
        <v>3226</v>
      </c>
      <c r="N326" s="122" t="s">
        <v>3259</v>
      </c>
      <c r="O326" s="121">
        <v>41040</v>
      </c>
      <c r="P326" s="122" t="s">
        <v>1756</v>
      </c>
      <c r="Q326" s="122" t="s">
        <v>14724</v>
      </c>
      <c r="S326" s="122" t="s">
        <v>14693</v>
      </c>
      <c r="T326" s="122" t="s">
        <v>1171</v>
      </c>
      <c r="U326" s="122" t="s">
        <v>389</v>
      </c>
      <c r="V326" s="122" t="s">
        <v>1758</v>
      </c>
      <c r="W326" s="122" t="s">
        <v>1759</v>
      </c>
      <c r="X326" s="122" t="s">
        <v>1799</v>
      </c>
      <c r="Y326" s="122" t="s">
        <v>2020</v>
      </c>
      <c r="AF326" s="122">
        <v>18.3</v>
      </c>
      <c r="AH326" s="122">
        <v>50</v>
      </c>
      <c r="AI326" s="122" t="s">
        <v>1827</v>
      </c>
      <c r="AJ326" s="122" t="s">
        <v>1852</v>
      </c>
      <c r="AK326" s="122" t="s">
        <v>459</v>
      </c>
      <c r="AO326" s="122" t="s">
        <v>1827</v>
      </c>
      <c r="AP326" s="122" t="s">
        <v>1899</v>
      </c>
      <c r="AQ326" s="122" t="s">
        <v>1953</v>
      </c>
      <c r="AR326" s="122" t="s">
        <v>42</v>
      </c>
      <c r="AS326" s="122" t="s">
        <v>1318</v>
      </c>
      <c r="AT326" s="122">
        <v>38.528419999999997</v>
      </c>
      <c r="AU326" s="122">
        <v>121.763097</v>
      </c>
      <c r="AW326" s="122" t="s">
        <v>1318</v>
      </c>
      <c r="AX326" s="122" t="s">
        <v>1318</v>
      </c>
      <c r="AY326" s="122" t="s">
        <v>1318</v>
      </c>
      <c r="AZ326" s="122" t="s">
        <v>1318</v>
      </c>
      <c r="BB326" s="122" t="s">
        <v>1635</v>
      </c>
      <c r="BC326" s="122" t="s">
        <v>2004</v>
      </c>
      <c r="BE326" s="122" t="s">
        <v>3411</v>
      </c>
      <c r="BF326" s="122" t="s">
        <v>1415</v>
      </c>
      <c r="BG326" s="122" t="s">
        <v>1415</v>
      </c>
      <c r="BH326" s="122" t="s">
        <v>1416</v>
      </c>
      <c r="BI326" s="122" t="s">
        <v>1417</v>
      </c>
      <c r="BJ326" s="122" t="s">
        <v>1318</v>
      </c>
      <c r="BK326" s="122">
        <v>174702</v>
      </c>
      <c r="BR326" s="122" t="s">
        <v>3895</v>
      </c>
      <c r="BS326" s="122" t="s">
        <v>5787</v>
      </c>
      <c r="BT326" s="122" t="s">
        <v>3895</v>
      </c>
      <c r="BU326" s="122" t="s">
        <v>3895</v>
      </c>
      <c r="BV326" s="122">
        <v>3326</v>
      </c>
      <c r="BX326" s="122" t="s">
        <v>396</v>
      </c>
      <c r="BZ326" s="122" t="s">
        <v>2020</v>
      </c>
      <c r="CB326" s="97" t="s">
        <v>4235</v>
      </c>
      <c r="CC326" s="97" t="s">
        <v>4235</v>
      </c>
      <c r="CD326" s="97" t="s">
        <v>8212</v>
      </c>
      <c r="CI326" s="122" t="s">
        <v>5029</v>
      </c>
      <c r="CJ326" s="122" t="s">
        <v>8211</v>
      </c>
      <c r="CK326" s="122" t="s">
        <v>5637</v>
      </c>
      <c r="CL326" s="122" t="s">
        <v>459</v>
      </c>
      <c r="CO326" s="122" t="s">
        <v>7488</v>
      </c>
      <c r="CP326" s="122">
        <v>0</v>
      </c>
      <c r="CQ326" s="122" t="s">
        <v>3895</v>
      </c>
      <c r="CR326" s="122" t="s">
        <v>7801</v>
      </c>
      <c r="CS326" s="122" t="s">
        <v>7802</v>
      </c>
      <c r="CT326" s="122" t="s">
        <v>8194</v>
      </c>
      <c r="CU326" s="122" t="s">
        <v>8194</v>
      </c>
    </row>
    <row r="327" spans="1:99" ht="15" customHeight="1" x14ac:dyDescent="0.45">
      <c r="A327" s="122">
        <v>326</v>
      </c>
      <c r="B327" s="122" t="s">
        <v>10004</v>
      </c>
      <c r="C327" s="122" t="s">
        <v>460</v>
      </c>
      <c r="F327" s="122" t="s">
        <v>14287</v>
      </c>
      <c r="G327" s="122" t="s">
        <v>3543</v>
      </c>
      <c r="H327" s="122">
        <v>3521</v>
      </c>
      <c r="I327" s="122" t="s">
        <v>461</v>
      </c>
      <c r="J327" s="122" t="str">
        <f t="shared" si="11"/>
        <v>Quercus lobata</v>
      </c>
      <c r="K327" s="122" t="s">
        <v>1853</v>
      </c>
      <c r="M327" s="122" t="s">
        <v>3226</v>
      </c>
      <c r="N327" s="122" t="s">
        <v>3183</v>
      </c>
      <c r="O327" s="121">
        <v>41040</v>
      </c>
      <c r="P327" s="122" t="s">
        <v>1756</v>
      </c>
      <c r="Q327" s="122" t="s">
        <v>14724</v>
      </c>
      <c r="S327" s="122" t="s">
        <v>14693</v>
      </c>
      <c r="T327" s="122" t="s">
        <v>1171</v>
      </c>
      <c r="U327" s="122" t="s">
        <v>389</v>
      </c>
      <c r="V327" s="122" t="s">
        <v>1758</v>
      </c>
      <c r="W327" s="122" t="s">
        <v>1759</v>
      </c>
      <c r="X327" s="122" t="s">
        <v>1800</v>
      </c>
      <c r="Y327" s="122" t="s">
        <v>2020</v>
      </c>
      <c r="AE327" s="122">
        <v>49.3</v>
      </c>
      <c r="AF327" s="122">
        <v>15.3</v>
      </c>
      <c r="AH327" s="122">
        <v>50</v>
      </c>
      <c r="AI327" s="122" t="s">
        <v>1827</v>
      </c>
      <c r="AJ327" s="122" t="s">
        <v>1853</v>
      </c>
      <c r="AK327" s="122" t="s">
        <v>461</v>
      </c>
      <c r="AO327" s="122" t="s">
        <v>1827</v>
      </c>
      <c r="AP327" s="122" t="s">
        <v>1900</v>
      </c>
      <c r="AQ327" s="122" t="s">
        <v>1954</v>
      </c>
      <c r="AR327" s="122" t="s">
        <v>7426</v>
      </c>
      <c r="AS327" s="122" t="s">
        <v>1318</v>
      </c>
      <c r="AT327" s="122">
        <v>38.528157</v>
      </c>
      <c r="AU327" s="122">
        <v>121.76295</v>
      </c>
      <c r="AW327" s="122" t="s">
        <v>1318</v>
      </c>
      <c r="AX327" s="122" t="s">
        <v>1318</v>
      </c>
      <c r="AY327" s="122" t="s">
        <v>1318</v>
      </c>
      <c r="AZ327" s="122" t="s">
        <v>1318</v>
      </c>
      <c r="BC327" s="122" t="s">
        <v>2005</v>
      </c>
      <c r="BE327" s="122" t="s">
        <v>3411</v>
      </c>
      <c r="BF327" s="122" t="s">
        <v>1415</v>
      </c>
      <c r="BG327" s="122" t="s">
        <v>1415</v>
      </c>
      <c r="BH327" s="122" t="s">
        <v>1416</v>
      </c>
      <c r="BI327" s="122" t="s">
        <v>1417</v>
      </c>
      <c r="BJ327" s="122" t="s">
        <v>1318</v>
      </c>
      <c r="BK327" s="122">
        <v>174703</v>
      </c>
      <c r="BR327" s="122" t="s">
        <v>4829</v>
      </c>
      <c r="BS327" s="122" t="s">
        <v>5785</v>
      </c>
      <c r="BT327" s="122" t="s">
        <v>4829</v>
      </c>
      <c r="BU327" s="122" t="s">
        <v>4829</v>
      </c>
      <c r="BV327" s="122">
        <v>3521</v>
      </c>
      <c r="BX327" s="122" t="s">
        <v>396</v>
      </c>
      <c r="BZ327" s="122" t="s">
        <v>2020</v>
      </c>
      <c r="CB327" s="122">
        <v>36.616669999999999</v>
      </c>
      <c r="CC327" s="122">
        <v>-120.85</v>
      </c>
      <c r="CD327" s="122" t="s">
        <v>4709</v>
      </c>
      <c r="CE327" s="122" t="s">
        <v>1171</v>
      </c>
      <c r="CI327" s="122" t="s">
        <v>5139</v>
      </c>
      <c r="CJ327" s="122" t="s">
        <v>7135</v>
      </c>
      <c r="CK327" s="122" t="s">
        <v>4830</v>
      </c>
      <c r="CL327" s="122" t="s">
        <v>461</v>
      </c>
      <c r="CM327" s="122" t="s">
        <v>5744</v>
      </c>
      <c r="CO327" s="122" t="s">
        <v>7488</v>
      </c>
      <c r="CP327" s="122" t="s">
        <v>8082</v>
      </c>
      <c r="CQ327" s="122" t="s">
        <v>4829</v>
      </c>
      <c r="CR327" s="122" t="s">
        <v>8083</v>
      </c>
      <c r="CS327" s="122" t="s">
        <v>8156</v>
      </c>
      <c r="CT327" s="122" t="s">
        <v>8193</v>
      </c>
      <c r="CU327" s="122" t="s">
        <v>8192</v>
      </c>
    </row>
    <row r="328" spans="1:99" ht="15" customHeight="1" x14ac:dyDescent="0.45">
      <c r="A328" s="122">
        <v>327</v>
      </c>
      <c r="B328" s="122" t="s">
        <v>10005</v>
      </c>
      <c r="C328" s="122" t="s">
        <v>462</v>
      </c>
      <c r="G328" s="122" t="s">
        <v>3544</v>
      </c>
      <c r="I328" s="122" t="s">
        <v>183</v>
      </c>
      <c r="J328" s="122" t="str">
        <f t="shared" si="11"/>
        <v>Quercus robur</v>
      </c>
      <c r="M328" s="122" t="s">
        <v>3226</v>
      </c>
      <c r="N328" s="122" t="s">
        <v>3188</v>
      </c>
      <c r="O328" s="122">
        <v>41040</v>
      </c>
      <c r="P328" s="122" t="s">
        <v>1756</v>
      </c>
      <c r="Q328" s="122" t="s">
        <v>14724</v>
      </c>
      <c r="S328" s="122" t="s">
        <v>14693</v>
      </c>
      <c r="T328" s="122" t="s">
        <v>1171</v>
      </c>
      <c r="U328" s="122" t="s">
        <v>389</v>
      </c>
      <c r="V328" s="122" t="s">
        <v>1758</v>
      </c>
      <c r="W328" s="122" t="s">
        <v>1759</v>
      </c>
      <c r="X328" s="122" t="s">
        <v>1801</v>
      </c>
      <c r="Y328" s="122" t="s">
        <v>2020</v>
      </c>
      <c r="AF328" s="122">
        <v>15.3</v>
      </c>
      <c r="AH328" s="122">
        <v>50</v>
      </c>
      <c r="AI328" s="122" t="s">
        <v>1827</v>
      </c>
      <c r="AJ328" s="122" t="s">
        <v>1854</v>
      </c>
      <c r="AK328" s="122" t="s">
        <v>183</v>
      </c>
      <c r="AO328" s="122" t="s">
        <v>1827</v>
      </c>
      <c r="AP328" s="122" t="s">
        <v>1901</v>
      </c>
      <c r="AQ328" s="122" t="s">
        <v>1955</v>
      </c>
      <c r="AS328" s="122" t="s">
        <v>1318</v>
      </c>
      <c r="AT328" s="122">
        <v>38.528108000000003</v>
      </c>
      <c r="AU328" s="122">
        <v>121.762677</v>
      </c>
      <c r="AW328" s="122" t="s">
        <v>1318</v>
      </c>
      <c r="AX328" s="122" t="s">
        <v>1318</v>
      </c>
      <c r="AY328" s="122" t="s">
        <v>1318</v>
      </c>
      <c r="AZ328" s="122" t="s">
        <v>1318</v>
      </c>
      <c r="BC328" s="122" t="s">
        <v>2006</v>
      </c>
      <c r="BE328" s="122" t="s">
        <v>3411</v>
      </c>
      <c r="BF328" s="122" t="s">
        <v>1415</v>
      </c>
      <c r="BG328" s="122" t="s">
        <v>1415</v>
      </c>
      <c r="BH328" s="122" t="s">
        <v>1416</v>
      </c>
      <c r="BI328" s="122" t="s">
        <v>1417</v>
      </c>
      <c r="BJ328" s="122" t="s">
        <v>1318</v>
      </c>
      <c r="BK328" s="122">
        <v>174689</v>
      </c>
      <c r="BX328" s="122" t="s">
        <v>396</v>
      </c>
      <c r="BZ328" s="122" t="s">
        <v>2020</v>
      </c>
      <c r="CL328" s="122" t="s">
        <v>183</v>
      </c>
    </row>
    <row r="329" spans="1:99" ht="15" customHeight="1" x14ac:dyDescent="0.45">
      <c r="A329" s="122">
        <v>328</v>
      </c>
      <c r="B329" s="122" t="s">
        <v>10006</v>
      </c>
      <c r="C329" s="122" t="s">
        <v>463</v>
      </c>
      <c r="F329" s="122" t="s">
        <v>3896</v>
      </c>
      <c r="G329" s="122" t="s">
        <v>3545</v>
      </c>
      <c r="H329" s="122">
        <v>5160</v>
      </c>
      <c r="I329" s="122" t="s">
        <v>8381</v>
      </c>
      <c r="J329" s="122" t="str">
        <f>I329</f>
        <v>Quercus agrifolia var. oxyadenia</v>
      </c>
      <c r="K329" s="122" t="s">
        <v>8381</v>
      </c>
      <c r="M329" s="122" t="s">
        <v>3226</v>
      </c>
      <c r="N329" s="122" t="s">
        <v>3260</v>
      </c>
      <c r="O329" s="121">
        <v>41040</v>
      </c>
      <c r="P329" s="122" t="s">
        <v>1756</v>
      </c>
      <c r="Q329" s="122" t="s">
        <v>14724</v>
      </c>
      <c r="S329" s="122" t="s">
        <v>14693</v>
      </c>
      <c r="T329" s="122" t="s">
        <v>1171</v>
      </c>
      <c r="U329" s="122" t="s">
        <v>389</v>
      </c>
      <c r="V329" s="122" t="s">
        <v>1758</v>
      </c>
      <c r="W329" s="122" t="s">
        <v>1759</v>
      </c>
      <c r="X329" s="122" t="s">
        <v>1802</v>
      </c>
      <c r="Y329" s="122" t="s">
        <v>2020</v>
      </c>
      <c r="AE329" s="122">
        <v>71.599999999999994</v>
      </c>
      <c r="AF329" s="122">
        <v>18.3</v>
      </c>
      <c r="AH329" s="122">
        <v>50</v>
      </c>
      <c r="AI329" s="122" t="s">
        <v>1827</v>
      </c>
      <c r="AJ329" s="122" t="s">
        <v>1855</v>
      </c>
      <c r="AK329" s="122" t="s">
        <v>464</v>
      </c>
      <c r="AO329" s="122" t="s">
        <v>1827</v>
      </c>
      <c r="AP329" s="122" t="s">
        <v>1902</v>
      </c>
      <c r="AQ329" s="122" t="s">
        <v>1956</v>
      </c>
      <c r="AR329" s="122" t="s">
        <v>7426</v>
      </c>
      <c r="AS329" s="122" t="s">
        <v>1318</v>
      </c>
      <c r="AW329" s="122" t="s">
        <v>1318</v>
      </c>
      <c r="AX329" s="122" t="s">
        <v>1318</v>
      </c>
      <c r="AY329" s="122" t="s">
        <v>1318</v>
      </c>
      <c r="AZ329" s="122" t="s">
        <v>1318</v>
      </c>
      <c r="BC329" s="122" t="s">
        <v>2007</v>
      </c>
      <c r="BE329" s="122" t="s">
        <v>3411</v>
      </c>
      <c r="BF329" s="122" t="s">
        <v>1415</v>
      </c>
      <c r="BG329" s="122" t="s">
        <v>1415</v>
      </c>
      <c r="BH329" s="122" t="s">
        <v>1416</v>
      </c>
      <c r="BI329" s="122" t="s">
        <v>1417</v>
      </c>
      <c r="BJ329" s="122" t="s">
        <v>1318</v>
      </c>
      <c r="BK329" s="122">
        <v>174697</v>
      </c>
      <c r="BR329" s="122" t="s">
        <v>3896</v>
      </c>
      <c r="BS329" s="122" t="s">
        <v>5786</v>
      </c>
      <c r="BT329" s="122" t="s">
        <v>3896</v>
      </c>
      <c r="BU329" s="122" t="s">
        <v>3896</v>
      </c>
      <c r="BV329" s="122">
        <v>5160</v>
      </c>
      <c r="BX329" s="122" t="s">
        <v>396</v>
      </c>
      <c r="BZ329" s="122" t="s">
        <v>2020</v>
      </c>
      <c r="CB329" s="122">
        <v>32.601494000000002</v>
      </c>
      <c r="CC329" s="122">
        <v>-116.69696999999999</v>
      </c>
      <c r="CD329" s="122" t="s">
        <v>6944</v>
      </c>
      <c r="CE329" s="122" t="s">
        <v>1171</v>
      </c>
      <c r="CF329" s="122" t="s">
        <v>389</v>
      </c>
      <c r="CG329" s="122" t="s">
        <v>6045</v>
      </c>
      <c r="CI329" s="122" t="s">
        <v>5006</v>
      </c>
      <c r="CJ329" s="122" t="s">
        <v>6943</v>
      </c>
      <c r="CK329" s="122" t="s">
        <v>5640</v>
      </c>
      <c r="CL329" s="122" t="s">
        <v>5571</v>
      </c>
      <c r="CO329" s="122" t="s">
        <v>7488</v>
      </c>
      <c r="CP329" s="122">
        <v>0</v>
      </c>
      <c r="CQ329" s="122" t="s">
        <v>3896</v>
      </c>
      <c r="CR329" s="122" t="s">
        <v>7562</v>
      </c>
      <c r="CS329" s="122" t="s">
        <v>7563</v>
      </c>
      <c r="CT329" s="122" t="s">
        <v>8194</v>
      </c>
      <c r="CU329" s="122" t="s">
        <v>8194</v>
      </c>
    </row>
    <row r="330" spans="1:99" ht="15" customHeight="1" x14ac:dyDescent="0.45">
      <c r="A330" s="122">
        <v>329</v>
      </c>
      <c r="B330" s="122" t="s">
        <v>10007</v>
      </c>
      <c r="C330" s="122" t="s">
        <v>465</v>
      </c>
      <c r="G330" s="122" t="s">
        <v>3546</v>
      </c>
      <c r="I330" s="122" t="s">
        <v>8381</v>
      </c>
      <c r="J330" s="122" t="str">
        <f>I330</f>
        <v>Quercus agrifolia var. oxyadenia</v>
      </c>
      <c r="M330" s="122" t="s">
        <v>3226</v>
      </c>
      <c r="N330" s="122" t="s">
        <v>3260</v>
      </c>
      <c r="O330" s="122">
        <v>41040</v>
      </c>
      <c r="P330" s="122" t="s">
        <v>1756</v>
      </c>
      <c r="Q330" s="122" t="s">
        <v>14724</v>
      </c>
      <c r="S330" s="122" t="s">
        <v>14693</v>
      </c>
      <c r="T330" s="122" t="s">
        <v>1171</v>
      </c>
      <c r="U330" s="122" t="s">
        <v>389</v>
      </c>
      <c r="V330" s="122" t="s">
        <v>1758</v>
      </c>
      <c r="W330" s="122" t="s">
        <v>1759</v>
      </c>
      <c r="X330" s="122" t="s">
        <v>1803</v>
      </c>
      <c r="Y330" s="122" t="s">
        <v>2020</v>
      </c>
      <c r="AF330" s="122">
        <v>18.3</v>
      </c>
      <c r="AH330" s="122">
        <v>50</v>
      </c>
      <c r="AI330" s="122" t="s">
        <v>1827</v>
      </c>
      <c r="AJ330" s="122" t="s">
        <v>1855</v>
      </c>
      <c r="AK330" s="122" t="s">
        <v>464</v>
      </c>
      <c r="AO330" s="122" t="s">
        <v>1827</v>
      </c>
      <c r="AP330" s="122" t="s">
        <v>1903</v>
      </c>
      <c r="AQ330" s="122" t="s">
        <v>1956</v>
      </c>
      <c r="AS330" s="122" t="s">
        <v>1318</v>
      </c>
      <c r="AT330" s="122">
        <v>38.529325</v>
      </c>
      <c r="AU330" s="122">
        <v>121.764202</v>
      </c>
      <c r="AW330" s="122" t="s">
        <v>1318</v>
      </c>
      <c r="AX330" s="122" t="s">
        <v>1318</v>
      </c>
      <c r="AY330" s="122" t="s">
        <v>1318</v>
      </c>
      <c r="AZ330" s="122" t="s">
        <v>1318</v>
      </c>
      <c r="BC330" s="122" t="s">
        <v>2008</v>
      </c>
      <c r="BE330" s="122" t="s">
        <v>3411</v>
      </c>
      <c r="BF330" s="122" t="s">
        <v>1415</v>
      </c>
      <c r="BG330" s="122" t="s">
        <v>1415</v>
      </c>
      <c r="BH330" s="122" t="s">
        <v>1416</v>
      </c>
      <c r="BI330" s="122" t="s">
        <v>1417</v>
      </c>
      <c r="BJ330" s="122" t="s">
        <v>1318</v>
      </c>
      <c r="BK330" s="122">
        <v>174695</v>
      </c>
      <c r="BX330" s="122" t="s">
        <v>396</v>
      </c>
      <c r="BZ330" s="122" t="s">
        <v>2020</v>
      </c>
      <c r="CL330" s="122" t="s">
        <v>395</v>
      </c>
    </row>
    <row r="331" spans="1:99" ht="15" customHeight="1" x14ac:dyDescent="0.45">
      <c r="A331" s="122">
        <v>330</v>
      </c>
      <c r="B331" s="122" t="s">
        <v>10008</v>
      </c>
      <c r="C331" s="122" t="s">
        <v>466</v>
      </c>
      <c r="G331" s="122" t="s">
        <v>3547</v>
      </c>
      <c r="I331" s="122" t="s">
        <v>228</v>
      </c>
      <c r="J331" s="122" t="str">
        <f t="shared" ref="J331:J337" si="12">LEFT(I331, FIND(" ", I331, 12) -1)</f>
        <v>Quercus rugosa</v>
      </c>
      <c r="M331" s="122" t="s">
        <v>3226</v>
      </c>
      <c r="N331" s="122" t="s">
        <v>3161</v>
      </c>
      <c r="O331" s="122">
        <v>41040</v>
      </c>
      <c r="P331" s="122" t="s">
        <v>1756</v>
      </c>
      <c r="Q331" s="122" t="s">
        <v>14724</v>
      </c>
      <c r="S331" s="122" t="s">
        <v>14693</v>
      </c>
      <c r="T331" s="122" t="s">
        <v>1171</v>
      </c>
      <c r="U331" s="122" t="s">
        <v>389</v>
      </c>
      <c r="V331" s="122" t="s">
        <v>1758</v>
      </c>
      <c r="W331" s="122" t="s">
        <v>1759</v>
      </c>
      <c r="X331" s="122" t="s">
        <v>1804</v>
      </c>
      <c r="Y331" s="122" t="s">
        <v>2020</v>
      </c>
      <c r="AE331" s="122" t="s">
        <v>1826</v>
      </c>
      <c r="AF331" s="122">
        <v>0</v>
      </c>
      <c r="AH331" s="122">
        <v>50</v>
      </c>
      <c r="AI331" s="122" t="s">
        <v>1827</v>
      </c>
      <c r="AJ331" s="122" t="s">
        <v>1047</v>
      </c>
      <c r="AK331" s="122" t="s">
        <v>228</v>
      </c>
      <c r="AO331" s="122" t="s">
        <v>1827</v>
      </c>
      <c r="AP331" s="122" t="s">
        <v>1904</v>
      </c>
      <c r="AQ331" s="122" t="s">
        <v>1957</v>
      </c>
      <c r="AS331" s="122" t="s">
        <v>1318</v>
      </c>
      <c r="AT331" s="122">
        <v>38.529226999999999</v>
      </c>
      <c r="AU331" s="122">
        <v>121.76339900000001</v>
      </c>
      <c r="AW331" s="122" t="s">
        <v>1318</v>
      </c>
      <c r="AX331" s="122" t="s">
        <v>1318</v>
      </c>
      <c r="AY331" s="122" t="s">
        <v>1318</v>
      </c>
      <c r="AZ331" s="122" t="s">
        <v>1318</v>
      </c>
      <c r="BC331" s="122" t="s">
        <v>2009</v>
      </c>
      <c r="BE331" s="122" t="s">
        <v>3411</v>
      </c>
      <c r="BF331" s="122" t="s">
        <v>1415</v>
      </c>
      <c r="BG331" s="122" t="s">
        <v>1415</v>
      </c>
      <c r="BH331" s="122" t="s">
        <v>1416</v>
      </c>
      <c r="BI331" s="122" t="s">
        <v>1417</v>
      </c>
      <c r="BJ331" s="122" t="s">
        <v>1318</v>
      </c>
      <c r="BK331" s="122">
        <v>174667</v>
      </c>
      <c r="BX331" s="122" t="s">
        <v>396</v>
      </c>
      <c r="BZ331" s="122" t="s">
        <v>2020</v>
      </c>
      <c r="CL331" s="122" t="s">
        <v>228</v>
      </c>
    </row>
    <row r="332" spans="1:99" ht="15" customHeight="1" x14ac:dyDescent="0.45">
      <c r="A332" s="122">
        <v>331</v>
      </c>
      <c r="B332" s="122" t="s">
        <v>10009</v>
      </c>
      <c r="C332" s="122" t="s">
        <v>467</v>
      </c>
      <c r="G332" s="122" t="s">
        <v>3548</v>
      </c>
      <c r="I332" s="122" t="s">
        <v>7414</v>
      </c>
      <c r="J332" s="122" t="str">
        <f t="shared" si="12"/>
        <v>Quercus turbinella</v>
      </c>
      <c r="M332" s="122" t="s">
        <v>3226</v>
      </c>
      <c r="N332" s="122" t="s">
        <v>3203</v>
      </c>
      <c r="O332" s="122">
        <v>41041</v>
      </c>
      <c r="P332" s="122" t="s">
        <v>1757</v>
      </c>
      <c r="Q332" s="122" t="s">
        <v>14724</v>
      </c>
      <c r="S332" s="122" t="s">
        <v>14693</v>
      </c>
      <c r="T332" s="122" t="s">
        <v>1171</v>
      </c>
      <c r="U332" s="122" t="s">
        <v>389</v>
      </c>
      <c r="V332" s="122" t="s">
        <v>1758</v>
      </c>
      <c r="W332" s="122" t="s">
        <v>1759</v>
      </c>
      <c r="X332" s="122" t="s">
        <v>1805</v>
      </c>
      <c r="Y332" s="122" t="s">
        <v>2020</v>
      </c>
      <c r="AF332" s="122">
        <v>12.2</v>
      </c>
      <c r="AH332" s="122">
        <v>50</v>
      </c>
      <c r="AI332" s="122" t="s">
        <v>1827</v>
      </c>
      <c r="AJ332" s="122" t="s">
        <v>1050</v>
      </c>
      <c r="AK332" s="122" t="s">
        <v>5290</v>
      </c>
      <c r="AL332" s="122" t="s">
        <v>3150</v>
      </c>
      <c r="AM332" s="121">
        <v>41618</v>
      </c>
      <c r="AN332" s="122" t="s">
        <v>5291</v>
      </c>
      <c r="AO332" s="122" t="s">
        <v>1827</v>
      </c>
      <c r="AP332" s="122" t="s">
        <v>1905</v>
      </c>
      <c r="AQ332" s="122" t="s">
        <v>1958</v>
      </c>
      <c r="AS332" s="122" t="s">
        <v>1318</v>
      </c>
      <c r="AT332" s="122">
        <v>38.529010999999997</v>
      </c>
      <c r="AU332" s="122">
        <v>-121.761337</v>
      </c>
      <c r="AW332" s="122" t="s">
        <v>1318</v>
      </c>
      <c r="AX332" s="122" t="s">
        <v>1318</v>
      </c>
      <c r="AY332" s="122" t="s">
        <v>1318</v>
      </c>
      <c r="AZ332" s="122" t="s">
        <v>1318</v>
      </c>
      <c r="BC332" s="122" t="s">
        <v>2010</v>
      </c>
      <c r="BE332" s="122" t="s">
        <v>3411</v>
      </c>
      <c r="BF332" s="122" t="s">
        <v>1415</v>
      </c>
      <c r="BG332" s="122" t="s">
        <v>1415</v>
      </c>
      <c r="BH332" s="122" t="s">
        <v>1416</v>
      </c>
      <c r="BI332" s="122" t="s">
        <v>1417</v>
      </c>
      <c r="BJ332" s="122" t="s">
        <v>1318</v>
      </c>
      <c r="BK332" s="122">
        <v>174666</v>
      </c>
      <c r="BX332" s="122" t="s">
        <v>396</v>
      </c>
      <c r="BZ332" s="122" t="s">
        <v>2020</v>
      </c>
      <c r="CL332" s="122" t="s">
        <v>232</v>
      </c>
    </row>
    <row r="333" spans="1:99" ht="15" customHeight="1" x14ac:dyDescent="0.45">
      <c r="A333" s="122">
        <v>332</v>
      </c>
      <c r="B333" s="122" t="s">
        <v>10010</v>
      </c>
      <c r="C333" s="122" t="s">
        <v>468</v>
      </c>
      <c r="G333" s="122" t="s">
        <v>3549</v>
      </c>
      <c r="I333" s="122" t="s">
        <v>469</v>
      </c>
      <c r="J333" s="122" t="str">
        <f t="shared" si="12"/>
        <v>Quercus kelloggii</v>
      </c>
      <c r="M333" s="122" t="s">
        <v>3226</v>
      </c>
      <c r="N333" s="122" t="s">
        <v>3261</v>
      </c>
      <c r="O333" s="122">
        <v>41041</v>
      </c>
      <c r="P333" s="122" t="s">
        <v>1757</v>
      </c>
      <c r="Q333" s="122" t="s">
        <v>14724</v>
      </c>
      <c r="S333" s="122" t="s">
        <v>14693</v>
      </c>
      <c r="T333" s="122" t="s">
        <v>1171</v>
      </c>
      <c r="U333" s="122" t="s">
        <v>389</v>
      </c>
      <c r="V333" s="122" t="s">
        <v>1758</v>
      </c>
      <c r="W333" s="122" t="s">
        <v>1759</v>
      </c>
      <c r="X333" s="122" t="s">
        <v>1806</v>
      </c>
      <c r="Y333" s="122" t="s">
        <v>2020</v>
      </c>
      <c r="AF333" s="122">
        <v>4.5999999999999996</v>
      </c>
      <c r="AH333" s="122">
        <v>50</v>
      </c>
      <c r="AI333" s="122" t="s">
        <v>1827</v>
      </c>
      <c r="AJ333" s="122" t="s">
        <v>1856</v>
      </c>
      <c r="AK333" s="122" t="s">
        <v>469</v>
      </c>
      <c r="AO333" s="122" t="s">
        <v>1827</v>
      </c>
      <c r="AP333" s="122" t="s">
        <v>1906</v>
      </c>
      <c r="AQ333" s="122" t="s">
        <v>1959</v>
      </c>
      <c r="AS333" s="122" t="s">
        <v>1318</v>
      </c>
      <c r="AT333" s="122">
        <v>38.532271999999999</v>
      </c>
      <c r="AU333" s="122">
        <v>-121.75586800000001</v>
      </c>
      <c r="AW333" s="122" t="s">
        <v>1318</v>
      </c>
      <c r="AX333" s="122" t="s">
        <v>1318</v>
      </c>
      <c r="AY333" s="122" t="s">
        <v>1318</v>
      </c>
      <c r="AZ333" s="122" t="s">
        <v>1318</v>
      </c>
      <c r="BC333" s="122" t="s">
        <v>2011</v>
      </c>
      <c r="BE333" s="122" t="s">
        <v>3411</v>
      </c>
      <c r="BF333" s="122" t="s">
        <v>1415</v>
      </c>
      <c r="BG333" s="122" t="s">
        <v>1415</v>
      </c>
      <c r="BH333" s="122" t="s">
        <v>1416</v>
      </c>
      <c r="BI333" s="122" t="s">
        <v>1417</v>
      </c>
      <c r="BJ333" s="122" t="s">
        <v>1318</v>
      </c>
      <c r="BK333" s="122">
        <v>174665</v>
      </c>
      <c r="BX333" s="122" t="s">
        <v>396</v>
      </c>
      <c r="BZ333" s="122" t="s">
        <v>2020</v>
      </c>
      <c r="CL333" s="122" t="s">
        <v>469</v>
      </c>
    </row>
    <row r="334" spans="1:99" ht="15" customHeight="1" x14ac:dyDescent="0.45">
      <c r="A334" s="122">
        <v>333</v>
      </c>
      <c r="B334" s="122" t="s">
        <v>10011</v>
      </c>
      <c r="C334" s="122" t="s">
        <v>470</v>
      </c>
      <c r="F334" s="122" t="s">
        <v>14204</v>
      </c>
      <c r="G334" s="122" t="s">
        <v>3550</v>
      </c>
      <c r="H334" s="122">
        <v>4926</v>
      </c>
      <c r="I334" s="122" t="s">
        <v>224</v>
      </c>
      <c r="J334" s="122" t="str">
        <f t="shared" si="12"/>
        <v>Quercus arizonica</v>
      </c>
      <c r="M334" s="122" t="s">
        <v>3226</v>
      </c>
      <c r="N334" s="122" t="s">
        <v>3200</v>
      </c>
      <c r="O334" s="122">
        <v>41041</v>
      </c>
      <c r="P334" s="122" t="s">
        <v>1757</v>
      </c>
      <c r="Q334" s="122" t="s">
        <v>14724</v>
      </c>
      <c r="S334" s="122" t="s">
        <v>14693</v>
      </c>
      <c r="T334" s="122" t="s">
        <v>1171</v>
      </c>
      <c r="U334" s="122" t="s">
        <v>389</v>
      </c>
      <c r="V334" s="122" t="s">
        <v>1758</v>
      </c>
      <c r="W334" s="122" t="s">
        <v>1759</v>
      </c>
      <c r="X334" s="122" t="s">
        <v>1807</v>
      </c>
      <c r="Y334" s="122" t="s">
        <v>2020</v>
      </c>
      <c r="AE334" s="122" t="s">
        <v>1815</v>
      </c>
      <c r="AF334" s="122">
        <v>6.1</v>
      </c>
      <c r="AH334" s="122">
        <v>50</v>
      </c>
      <c r="AI334" s="122" t="s">
        <v>1827</v>
      </c>
      <c r="AJ334" s="122" t="s">
        <v>1043</v>
      </c>
      <c r="AK334" s="122" t="s">
        <v>224</v>
      </c>
      <c r="AO334" s="122" t="s">
        <v>1827</v>
      </c>
      <c r="AP334" s="122" t="s">
        <v>1907</v>
      </c>
      <c r="AQ334" s="122" t="s">
        <v>1960</v>
      </c>
      <c r="AS334" s="122" t="s">
        <v>1318</v>
      </c>
      <c r="AT334" s="122">
        <v>38.532922999999997</v>
      </c>
      <c r="AU334" s="122">
        <v>-121.755545</v>
      </c>
      <c r="AW334" s="122" t="s">
        <v>1318</v>
      </c>
      <c r="AX334" s="122" t="s">
        <v>1318</v>
      </c>
      <c r="AY334" s="122" t="s">
        <v>1318</v>
      </c>
      <c r="AZ334" s="122" t="s">
        <v>1318</v>
      </c>
      <c r="BC334" s="122" t="s">
        <v>2012</v>
      </c>
      <c r="BE334" s="122" t="s">
        <v>3411</v>
      </c>
      <c r="BF334" s="122" t="s">
        <v>1415</v>
      </c>
      <c r="BG334" s="122" t="s">
        <v>1415</v>
      </c>
      <c r="BH334" s="122" t="s">
        <v>1416</v>
      </c>
      <c r="BI334" s="122" t="s">
        <v>1417</v>
      </c>
      <c r="BJ334" s="122" t="s">
        <v>1318</v>
      </c>
      <c r="BK334" s="122">
        <v>174669</v>
      </c>
      <c r="BR334" s="122" t="s">
        <v>14204</v>
      </c>
      <c r="BS334" s="122" t="s">
        <v>14135</v>
      </c>
      <c r="BT334" s="122" t="s">
        <v>14204</v>
      </c>
      <c r="BU334" s="122" t="s">
        <v>14204</v>
      </c>
      <c r="BV334" s="122">
        <v>4926</v>
      </c>
      <c r="BX334" s="122" t="s">
        <v>396</v>
      </c>
      <c r="BZ334" s="122" t="s">
        <v>2020</v>
      </c>
      <c r="CL334" s="122" t="s">
        <v>224</v>
      </c>
    </row>
    <row r="335" spans="1:99" ht="15" customHeight="1" x14ac:dyDescent="0.45">
      <c r="A335" s="122">
        <v>334</v>
      </c>
      <c r="B335" s="122" t="s">
        <v>10012</v>
      </c>
      <c r="C335" s="122" t="s">
        <v>471</v>
      </c>
      <c r="G335" s="122" t="s">
        <v>3551</v>
      </c>
      <c r="I335" s="122" t="s">
        <v>232</v>
      </c>
      <c r="J335" s="122" t="str">
        <f t="shared" si="12"/>
        <v>Quercus turbinella</v>
      </c>
      <c r="M335" s="122" t="s">
        <v>3226</v>
      </c>
      <c r="N335" s="122" t="s">
        <v>3203</v>
      </c>
      <c r="O335" s="122">
        <v>41041</v>
      </c>
      <c r="P335" s="122" t="s">
        <v>1757</v>
      </c>
      <c r="Q335" s="122" t="s">
        <v>14724</v>
      </c>
      <c r="S335" s="122" t="s">
        <v>14693</v>
      </c>
      <c r="T335" s="122" t="s">
        <v>1171</v>
      </c>
      <c r="U335" s="122" t="s">
        <v>389</v>
      </c>
      <c r="V335" s="122" t="s">
        <v>1758</v>
      </c>
      <c r="W335" s="122" t="s">
        <v>1759</v>
      </c>
      <c r="X335" s="122" t="s">
        <v>1808</v>
      </c>
      <c r="Y335" s="122" t="s">
        <v>2020</v>
      </c>
      <c r="AE335" s="122" t="s">
        <v>1815</v>
      </c>
      <c r="AF335" s="122">
        <v>6.1</v>
      </c>
      <c r="AH335" s="122">
        <v>50</v>
      </c>
      <c r="AI335" s="122" t="s">
        <v>1827</v>
      </c>
      <c r="AJ335" s="122" t="s">
        <v>1050</v>
      </c>
      <c r="AK335" s="122" t="s">
        <v>232</v>
      </c>
      <c r="AO335" s="122" t="s">
        <v>1827</v>
      </c>
      <c r="AP335" s="122" t="s">
        <v>1908</v>
      </c>
      <c r="AQ335" s="122" t="s">
        <v>1961</v>
      </c>
      <c r="AS335" s="122" t="s">
        <v>1318</v>
      </c>
      <c r="AW335" s="122" t="s">
        <v>1318</v>
      </c>
      <c r="AX335" s="122" t="s">
        <v>1318</v>
      </c>
      <c r="AY335" s="122" t="s">
        <v>1318</v>
      </c>
      <c r="AZ335" s="122" t="s">
        <v>1318</v>
      </c>
      <c r="BE335" s="122" t="s">
        <v>3411</v>
      </c>
      <c r="BF335" s="122" t="s">
        <v>1415</v>
      </c>
      <c r="BG335" s="122" t="s">
        <v>1415</v>
      </c>
      <c r="BH335" s="122" t="s">
        <v>1416</v>
      </c>
      <c r="BI335" s="122" t="s">
        <v>1417</v>
      </c>
      <c r="BJ335" s="122" t="s">
        <v>1318</v>
      </c>
      <c r="BK335" s="122">
        <v>174686</v>
      </c>
      <c r="BX335" s="122" t="s">
        <v>396</v>
      </c>
      <c r="BZ335" s="122" t="s">
        <v>2020</v>
      </c>
      <c r="CL335" s="122" t="s">
        <v>232</v>
      </c>
    </row>
    <row r="336" spans="1:99" ht="15" customHeight="1" x14ac:dyDescent="0.45">
      <c r="A336" s="122">
        <v>335</v>
      </c>
      <c r="B336" s="122" t="s">
        <v>10013</v>
      </c>
      <c r="C336" s="122" t="s">
        <v>472</v>
      </c>
      <c r="G336" s="122" t="s">
        <v>3552</v>
      </c>
      <c r="I336" s="122" t="s">
        <v>449</v>
      </c>
      <c r="J336" s="122" t="str">
        <f t="shared" si="12"/>
        <v>Quercus wislizeni</v>
      </c>
      <c r="M336" s="122" t="s">
        <v>3226</v>
      </c>
      <c r="N336" s="122" t="s">
        <v>3255</v>
      </c>
      <c r="O336" s="122">
        <v>41041</v>
      </c>
      <c r="P336" s="122" t="s">
        <v>1757</v>
      </c>
      <c r="Q336" s="122" t="s">
        <v>14724</v>
      </c>
      <c r="S336" s="122" t="s">
        <v>14693</v>
      </c>
      <c r="T336" s="122" t="s">
        <v>1171</v>
      </c>
      <c r="U336" s="122" t="s">
        <v>389</v>
      </c>
      <c r="V336" s="122" t="s">
        <v>1758</v>
      </c>
      <c r="W336" s="122" t="s">
        <v>1759</v>
      </c>
      <c r="X336" s="122" t="s">
        <v>1809</v>
      </c>
      <c r="Y336" s="122" t="s">
        <v>2020</v>
      </c>
      <c r="AF336" s="122">
        <v>19.8</v>
      </c>
      <c r="AH336" s="122">
        <v>50</v>
      </c>
      <c r="AI336" s="122" t="s">
        <v>1827</v>
      </c>
      <c r="AJ336" s="122" t="s">
        <v>1847</v>
      </c>
      <c r="AK336" s="122" t="s">
        <v>449</v>
      </c>
      <c r="AO336" s="122" t="s">
        <v>1827</v>
      </c>
      <c r="AP336" s="122" t="s">
        <v>1909</v>
      </c>
      <c r="AQ336" s="122" t="s">
        <v>1962</v>
      </c>
      <c r="AS336" s="122" t="s">
        <v>1318</v>
      </c>
      <c r="AT336" s="122">
        <v>38.537036000000001</v>
      </c>
      <c r="AU336" s="122">
        <v>-121.747637</v>
      </c>
      <c r="AW336" s="122" t="s">
        <v>1318</v>
      </c>
      <c r="AX336" s="122" t="s">
        <v>1318</v>
      </c>
      <c r="AY336" s="122" t="s">
        <v>1318</v>
      </c>
      <c r="AZ336" s="122" t="s">
        <v>1318</v>
      </c>
      <c r="BC336" s="122" t="s">
        <v>2013</v>
      </c>
      <c r="BE336" s="122" t="s">
        <v>3411</v>
      </c>
      <c r="BF336" s="122" t="s">
        <v>1415</v>
      </c>
      <c r="BG336" s="122" t="s">
        <v>1415</v>
      </c>
      <c r="BH336" s="122" t="s">
        <v>1416</v>
      </c>
      <c r="BI336" s="122" t="s">
        <v>1417</v>
      </c>
      <c r="BJ336" s="122" t="s">
        <v>1318</v>
      </c>
      <c r="BK336" s="122">
        <v>174671</v>
      </c>
      <c r="BX336" s="122" t="s">
        <v>396</v>
      </c>
      <c r="BZ336" s="122" t="s">
        <v>2020</v>
      </c>
      <c r="CL336" s="122" t="s">
        <v>449</v>
      </c>
    </row>
    <row r="337" spans="1:99" ht="15" customHeight="1" x14ac:dyDescent="0.45">
      <c r="A337" s="122">
        <v>336</v>
      </c>
      <c r="B337" s="122" t="s">
        <v>10014</v>
      </c>
      <c r="C337" s="122" t="s">
        <v>473</v>
      </c>
      <c r="F337" s="122" t="s">
        <v>14365</v>
      </c>
      <c r="G337" s="122" t="s">
        <v>3553</v>
      </c>
      <c r="H337" s="122">
        <v>4572</v>
      </c>
      <c r="I337" s="122" t="s">
        <v>461</v>
      </c>
      <c r="J337" s="122" t="str">
        <f t="shared" si="12"/>
        <v>Quercus lobata</v>
      </c>
      <c r="K337" s="122" t="s">
        <v>1853</v>
      </c>
      <c r="M337" s="122" t="s">
        <v>3226</v>
      </c>
      <c r="N337" s="122" t="s">
        <v>3183</v>
      </c>
      <c r="O337" s="121">
        <v>41041</v>
      </c>
      <c r="P337" s="122" t="s">
        <v>1757</v>
      </c>
      <c r="Q337" s="122" t="s">
        <v>14724</v>
      </c>
      <c r="S337" s="122" t="s">
        <v>14693</v>
      </c>
      <c r="T337" s="122" t="s">
        <v>1171</v>
      </c>
      <c r="U337" s="122" t="s">
        <v>389</v>
      </c>
      <c r="V337" s="122" t="s">
        <v>1758</v>
      </c>
      <c r="W337" s="122" t="s">
        <v>1759</v>
      </c>
      <c r="X337" s="122" t="s">
        <v>1810</v>
      </c>
      <c r="Y337" s="122" t="s">
        <v>2020</v>
      </c>
      <c r="AF337" s="122">
        <v>0</v>
      </c>
      <c r="AH337" s="122">
        <v>50</v>
      </c>
      <c r="AI337" s="122" t="s">
        <v>1827</v>
      </c>
      <c r="AJ337" s="122" t="s">
        <v>1853</v>
      </c>
      <c r="AK337" s="122" t="s">
        <v>461</v>
      </c>
      <c r="AO337" s="122" t="s">
        <v>1827</v>
      </c>
      <c r="AP337" s="122" t="s">
        <v>1910</v>
      </c>
      <c r="AQ337" s="122" t="s">
        <v>1963</v>
      </c>
      <c r="AR337" s="122" t="s">
        <v>7426</v>
      </c>
      <c r="AS337" s="122" t="s">
        <v>1318</v>
      </c>
      <c r="AT337" s="122">
        <v>38.534874000000002</v>
      </c>
      <c r="AU337" s="122">
        <v>-121.74973199999999</v>
      </c>
      <c r="AW337" s="122" t="s">
        <v>1318</v>
      </c>
      <c r="AX337" s="122" t="s">
        <v>1318</v>
      </c>
      <c r="AY337" s="122" t="s">
        <v>1318</v>
      </c>
      <c r="AZ337" s="122" t="s">
        <v>1318</v>
      </c>
      <c r="BC337" s="122" t="s">
        <v>2014</v>
      </c>
      <c r="BE337" s="122" t="s">
        <v>3411</v>
      </c>
      <c r="BF337" s="122" t="s">
        <v>1415</v>
      </c>
      <c r="BG337" s="122" t="s">
        <v>1415</v>
      </c>
      <c r="BH337" s="122" t="s">
        <v>1416</v>
      </c>
      <c r="BI337" s="122" t="s">
        <v>1417</v>
      </c>
      <c r="BJ337" s="122" t="s">
        <v>1318</v>
      </c>
      <c r="BK337" s="122">
        <v>174706</v>
      </c>
      <c r="BR337" s="122" t="s">
        <v>4852</v>
      </c>
      <c r="BS337" s="122" t="s">
        <v>5785</v>
      </c>
      <c r="BT337" s="122" t="s">
        <v>4852</v>
      </c>
      <c r="BU337" s="122" t="s">
        <v>4852</v>
      </c>
      <c r="BV337" s="122">
        <v>4572</v>
      </c>
      <c r="BX337" s="122" t="s">
        <v>396</v>
      </c>
      <c r="BZ337" s="122" t="s">
        <v>2020</v>
      </c>
      <c r="CB337" s="122" t="s">
        <v>4235</v>
      </c>
      <c r="CC337" s="122" t="s">
        <v>4235</v>
      </c>
      <c r="CD337" s="122" t="s">
        <v>7407</v>
      </c>
      <c r="CE337" s="122" t="s">
        <v>1171</v>
      </c>
      <c r="CF337" s="122" t="s">
        <v>389</v>
      </c>
      <c r="CI337" s="122" t="s">
        <v>5138</v>
      </c>
      <c r="CJ337" s="122" t="s">
        <v>7134</v>
      </c>
      <c r="CK337" s="122" t="s">
        <v>5692</v>
      </c>
      <c r="CL337" s="122" t="s">
        <v>461</v>
      </c>
      <c r="CO337" s="122" t="s">
        <v>7488</v>
      </c>
      <c r="CP337" s="122">
        <v>0</v>
      </c>
      <c r="CQ337" s="122" t="s">
        <v>4852</v>
      </c>
      <c r="CR337" s="122" t="s">
        <v>7521</v>
      </c>
      <c r="CS337" s="122" t="s">
        <v>7827</v>
      </c>
      <c r="CT337" s="122" t="s">
        <v>8194</v>
      </c>
      <c r="CU337" s="122" t="s">
        <v>8194</v>
      </c>
    </row>
    <row r="338" spans="1:99" ht="15" customHeight="1" x14ac:dyDescent="0.45">
      <c r="A338" s="122">
        <v>337</v>
      </c>
      <c r="B338" s="122" t="s">
        <v>10015</v>
      </c>
      <c r="C338" s="122" t="s">
        <v>6733</v>
      </c>
      <c r="F338" s="122" t="s">
        <v>3897</v>
      </c>
      <c r="G338" s="122" t="s">
        <v>3554</v>
      </c>
      <c r="H338" s="122">
        <v>3371</v>
      </c>
      <c r="I338" s="122" t="s">
        <v>6734</v>
      </c>
      <c r="J338" s="122" t="str">
        <f>I338</f>
        <v>Quercus durata var. durata</v>
      </c>
      <c r="K338" s="122" t="s">
        <v>1857</v>
      </c>
      <c r="M338" s="122" t="s">
        <v>3226</v>
      </c>
      <c r="N338" s="122" t="s">
        <v>6735</v>
      </c>
      <c r="O338" s="121">
        <v>41041</v>
      </c>
      <c r="P338" s="122" t="s">
        <v>1757</v>
      </c>
      <c r="Q338" s="122" t="s">
        <v>14724</v>
      </c>
      <c r="S338" s="122" t="s">
        <v>14693</v>
      </c>
      <c r="T338" s="122" t="s">
        <v>1171</v>
      </c>
      <c r="U338" s="122" t="s">
        <v>389</v>
      </c>
      <c r="V338" s="122" t="s">
        <v>1758</v>
      </c>
      <c r="W338" s="122" t="s">
        <v>1759</v>
      </c>
      <c r="X338" s="122" t="s">
        <v>1811</v>
      </c>
      <c r="Y338" s="122" t="s">
        <v>2020</v>
      </c>
      <c r="AF338" s="122">
        <v>6.1</v>
      </c>
      <c r="AH338" s="122">
        <v>50</v>
      </c>
      <c r="AI338" s="122" t="s">
        <v>1827</v>
      </c>
      <c r="AJ338" s="122" t="s">
        <v>1857</v>
      </c>
      <c r="AK338" s="122" t="s">
        <v>6734</v>
      </c>
      <c r="AL338" s="122" t="s">
        <v>7418</v>
      </c>
      <c r="AM338" s="121" t="s">
        <v>7419</v>
      </c>
      <c r="AN338" s="122" t="s">
        <v>7420</v>
      </c>
      <c r="AO338" s="122" t="s">
        <v>1827</v>
      </c>
      <c r="AP338" s="122" t="s">
        <v>1911</v>
      </c>
      <c r="AQ338" s="122" t="s">
        <v>1964</v>
      </c>
      <c r="AR338" s="122" t="s">
        <v>7426</v>
      </c>
      <c r="AS338" s="122" t="s">
        <v>1318</v>
      </c>
      <c r="AT338" s="122">
        <v>38.534739999999999</v>
      </c>
      <c r="AU338" s="122">
        <v>-121.749895</v>
      </c>
      <c r="AW338" s="122" t="s">
        <v>1318</v>
      </c>
      <c r="AX338" s="122" t="s">
        <v>1318</v>
      </c>
      <c r="AY338" s="122" t="s">
        <v>1318</v>
      </c>
      <c r="AZ338" s="122" t="s">
        <v>1318</v>
      </c>
      <c r="BC338" s="122" t="s">
        <v>2015</v>
      </c>
      <c r="BE338" s="122" t="s">
        <v>3411</v>
      </c>
      <c r="BF338" s="122" t="s">
        <v>1415</v>
      </c>
      <c r="BG338" s="122" t="s">
        <v>1415</v>
      </c>
      <c r="BH338" s="122" t="s">
        <v>1416</v>
      </c>
      <c r="BI338" s="122" t="s">
        <v>1417</v>
      </c>
      <c r="BJ338" s="122" t="s">
        <v>1318</v>
      </c>
      <c r="BK338" s="122">
        <v>174677</v>
      </c>
      <c r="BR338" s="122" t="s">
        <v>3897</v>
      </c>
      <c r="BS338" s="122" t="s">
        <v>5787</v>
      </c>
      <c r="BT338" s="122" t="s">
        <v>3897</v>
      </c>
      <c r="BU338" s="122" t="s">
        <v>3897</v>
      </c>
      <c r="BV338" s="122">
        <v>3371</v>
      </c>
      <c r="BX338" s="122" t="s">
        <v>396</v>
      </c>
      <c r="BZ338" s="122" t="s">
        <v>2020</v>
      </c>
      <c r="CB338" s="122" t="s">
        <v>4235</v>
      </c>
      <c r="CC338" s="122" t="s">
        <v>4235</v>
      </c>
      <c r="CD338" s="122" t="s">
        <v>7408</v>
      </c>
      <c r="CE338" s="122" t="s">
        <v>1171</v>
      </c>
      <c r="CF338" s="122" t="s">
        <v>389</v>
      </c>
      <c r="CI338" s="122" t="s">
        <v>5066</v>
      </c>
      <c r="CJ338" s="122" t="s">
        <v>7115</v>
      </c>
      <c r="CK338" s="122" t="s">
        <v>5645</v>
      </c>
      <c r="CL338" s="122" t="s">
        <v>474</v>
      </c>
      <c r="CO338" s="122" t="s">
        <v>7488</v>
      </c>
      <c r="CP338" s="122">
        <v>0</v>
      </c>
      <c r="CQ338" s="122" t="s">
        <v>3897</v>
      </c>
      <c r="CR338" s="122" t="s">
        <v>7503</v>
      </c>
      <c r="CS338" s="122" t="s">
        <v>7504</v>
      </c>
      <c r="CT338" s="122" t="s">
        <v>8194</v>
      </c>
      <c r="CU338" s="122" t="s">
        <v>8194</v>
      </c>
    </row>
    <row r="339" spans="1:99" ht="15" customHeight="1" x14ac:dyDescent="0.45">
      <c r="A339" s="122">
        <v>338</v>
      </c>
      <c r="B339" s="122" t="s">
        <v>10016</v>
      </c>
      <c r="C339" s="122" t="s">
        <v>475</v>
      </c>
      <c r="G339" s="122" t="s">
        <v>3555</v>
      </c>
      <c r="I339" s="122" t="s">
        <v>410</v>
      </c>
      <c r="J339" s="122" t="str">
        <f>LEFT(I339, FIND(" ", I339, 25) -1)</f>
        <v>Quercus garryana var. fruticosa</v>
      </c>
      <c r="M339" s="122" t="s">
        <v>3226</v>
      </c>
      <c r="N339" s="122" t="s">
        <v>3244</v>
      </c>
      <c r="O339" s="122">
        <v>41041</v>
      </c>
      <c r="P339" s="122" t="s">
        <v>1757</v>
      </c>
      <c r="Q339" s="122" t="s">
        <v>14724</v>
      </c>
      <c r="S339" s="122" t="s">
        <v>14693</v>
      </c>
      <c r="T339" s="122" t="s">
        <v>1171</v>
      </c>
      <c r="U339" s="122" t="s">
        <v>389</v>
      </c>
      <c r="V339" s="122" t="s">
        <v>1758</v>
      </c>
      <c r="W339" s="122" t="s">
        <v>1759</v>
      </c>
      <c r="X339" s="122" t="s">
        <v>1812</v>
      </c>
      <c r="Y339" s="122" t="s">
        <v>2020</v>
      </c>
      <c r="AF339" s="122">
        <v>0.9</v>
      </c>
      <c r="AH339" s="122">
        <v>50</v>
      </c>
      <c r="AI339" s="122" t="s">
        <v>1827</v>
      </c>
      <c r="AJ339" s="122" t="s">
        <v>1858</v>
      </c>
      <c r="AK339" s="122" t="s">
        <v>410</v>
      </c>
      <c r="AL339" s="122" t="s">
        <v>1859</v>
      </c>
      <c r="AO339" s="122" t="s">
        <v>1827</v>
      </c>
      <c r="AP339" s="122" t="s">
        <v>1912</v>
      </c>
      <c r="AQ339" s="122" t="s">
        <v>3690</v>
      </c>
      <c r="AS339" s="122" t="s">
        <v>1318</v>
      </c>
      <c r="AT339" s="122">
        <v>38.534506999999998</v>
      </c>
      <c r="AU339" s="122">
        <v>-121.75066700000001</v>
      </c>
      <c r="AW339" s="122" t="s">
        <v>1318</v>
      </c>
      <c r="AX339" s="122" t="s">
        <v>1318</v>
      </c>
      <c r="AY339" s="122" t="s">
        <v>1318</v>
      </c>
      <c r="AZ339" s="122" t="s">
        <v>1318</v>
      </c>
      <c r="BC339" s="122" t="s">
        <v>2016</v>
      </c>
      <c r="BE339" s="122" t="s">
        <v>3411</v>
      </c>
      <c r="BF339" s="122" t="s">
        <v>1415</v>
      </c>
      <c r="BG339" s="122" t="s">
        <v>1415</v>
      </c>
      <c r="BH339" s="122" t="s">
        <v>1416</v>
      </c>
      <c r="BI339" s="122" t="s">
        <v>1417</v>
      </c>
      <c r="BJ339" s="122" t="s">
        <v>1318</v>
      </c>
      <c r="BK339" s="122">
        <v>174672</v>
      </c>
      <c r="BX339" s="122" t="s">
        <v>396</v>
      </c>
      <c r="BZ339" s="122" t="s">
        <v>2020</v>
      </c>
      <c r="CL339" s="122" t="s">
        <v>5574</v>
      </c>
    </row>
    <row r="340" spans="1:99" ht="15" customHeight="1" x14ac:dyDescent="0.45">
      <c r="A340" s="122">
        <v>339</v>
      </c>
      <c r="B340" s="122" t="s">
        <v>10017</v>
      </c>
      <c r="C340" s="122" t="s">
        <v>476</v>
      </c>
      <c r="G340" s="122" t="s">
        <v>3556</v>
      </c>
      <c r="I340" s="122" t="s">
        <v>469</v>
      </c>
      <c r="J340" s="122" t="str">
        <f t="shared" ref="J340:J383" si="13">LEFT(I340, FIND(" ", I340, 12) -1)</f>
        <v>Quercus kelloggii</v>
      </c>
      <c r="M340" s="122" t="s">
        <v>3226</v>
      </c>
      <c r="N340" s="122" t="s">
        <v>3261</v>
      </c>
      <c r="O340" s="122">
        <v>41041</v>
      </c>
      <c r="P340" s="122" t="s">
        <v>1757</v>
      </c>
      <c r="Q340" s="122" t="s">
        <v>14724</v>
      </c>
      <c r="S340" s="122" t="s">
        <v>14693</v>
      </c>
      <c r="T340" s="122" t="s">
        <v>1171</v>
      </c>
      <c r="U340" s="122" t="s">
        <v>389</v>
      </c>
      <c r="V340" s="122" t="s">
        <v>1758</v>
      </c>
      <c r="W340" s="122" t="s">
        <v>1759</v>
      </c>
      <c r="X340" s="122" t="s">
        <v>1813</v>
      </c>
      <c r="Y340" s="122" t="s">
        <v>2020</v>
      </c>
      <c r="AF340" s="122">
        <v>15.3</v>
      </c>
      <c r="AH340" s="122">
        <v>50</v>
      </c>
      <c r="AI340" s="122" t="s">
        <v>1827</v>
      </c>
      <c r="AJ340" s="122" t="s">
        <v>964</v>
      </c>
      <c r="AK340" s="122" t="s">
        <v>469</v>
      </c>
      <c r="AO340" s="122" t="s">
        <v>1827</v>
      </c>
      <c r="AP340" s="122" t="s">
        <v>1913</v>
      </c>
      <c r="AQ340" s="122" t="s">
        <v>1965</v>
      </c>
      <c r="AS340" s="122" t="s">
        <v>1318</v>
      </c>
      <c r="AT340" s="122">
        <v>38.534514999999999</v>
      </c>
      <c r="AU340" s="122">
        <v>-121.750568</v>
      </c>
      <c r="AW340" s="122" t="s">
        <v>1318</v>
      </c>
      <c r="AX340" s="122" t="s">
        <v>1318</v>
      </c>
      <c r="AY340" s="122" t="s">
        <v>1318</v>
      </c>
      <c r="AZ340" s="122" t="s">
        <v>1318</v>
      </c>
      <c r="BC340" s="122" t="s">
        <v>2017</v>
      </c>
      <c r="BE340" s="122" t="s">
        <v>3411</v>
      </c>
      <c r="BF340" s="122" t="s">
        <v>1415</v>
      </c>
      <c r="BG340" s="122" t="s">
        <v>1415</v>
      </c>
      <c r="BH340" s="122" t="s">
        <v>1416</v>
      </c>
      <c r="BI340" s="122" t="s">
        <v>1417</v>
      </c>
      <c r="BJ340" s="122" t="s">
        <v>1318</v>
      </c>
      <c r="BK340" s="122">
        <v>174707</v>
      </c>
      <c r="BX340" s="122" t="s">
        <v>396</v>
      </c>
      <c r="BZ340" s="122" t="s">
        <v>2020</v>
      </c>
      <c r="CL340" s="122" t="s">
        <v>469</v>
      </c>
    </row>
    <row r="341" spans="1:99" ht="15" customHeight="1" x14ac:dyDescent="0.45">
      <c r="A341" s="122">
        <v>340</v>
      </c>
      <c r="B341" s="122" t="s">
        <v>10018</v>
      </c>
      <c r="C341" s="122" t="s">
        <v>477</v>
      </c>
      <c r="G341" s="122" t="s">
        <v>3557</v>
      </c>
      <c r="I341" s="122" t="s">
        <v>246</v>
      </c>
      <c r="J341" s="122" t="str">
        <f t="shared" si="13"/>
        <v>Quercus chrysolepis</v>
      </c>
      <c r="M341" s="122" t="s">
        <v>3226</v>
      </c>
      <c r="N341" s="122" t="s">
        <v>3206</v>
      </c>
      <c r="O341" s="122">
        <v>41041</v>
      </c>
      <c r="P341" s="122" t="s">
        <v>1757</v>
      </c>
      <c r="Q341" s="122" t="s">
        <v>14724</v>
      </c>
      <c r="S341" s="122" t="s">
        <v>14693</v>
      </c>
      <c r="T341" s="122" t="s">
        <v>1171</v>
      </c>
      <c r="U341" s="122" t="s">
        <v>389</v>
      </c>
      <c r="V341" s="122" t="s">
        <v>1758</v>
      </c>
      <c r="W341" s="122" t="s">
        <v>1759</v>
      </c>
      <c r="X341" s="122" t="s">
        <v>1814</v>
      </c>
      <c r="Y341" s="122" t="s">
        <v>2020</v>
      </c>
      <c r="AF341" s="122">
        <v>9.1999999999999993</v>
      </c>
      <c r="AH341" s="122">
        <v>50</v>
      </c>
      <c r="AI341" s="122" t="s">
        <v>1827</v>
      </c>
      <c r="AJ341" s="122" t="s">
        <v>1832</v>
      </c>
      <c r="AK341" s="122" t="s">
        <v>246</v>
      </c>
      <c r="AL341" s="122" t="s">
        <v>7416</v>
      </c>
      <c r="AM341" s="121">
        <v>41578</v>
      </c>
      <c r="AN341" s="122" t="s">
        <v>7413</v>
      </c>
      <c r="AO341" s="122" t="s">
        <v>1827</v>
      </c>
      <c r="AP341" s="122" t="s">
        <v>1914</v>
      </c>
      <c r="AQ341" s="122" t="s">
        <v>1966</v>
      </c>
      <c r="AS341" s="122" t="s">
        <v>1318</v>
      </c>
      <c r="AT341" s="122">
        <v>38.534509999999997</v>
      </c>
      <c r="AU341" s="122">
        <v>-121.751012</v>
      </c>
      <c r="AW341" s="122" t="s">
        <v>1318</v>
      </c>
      <c r="AX341" s="122" t="s">
        <v>1318</v>
      </c>
      <c r="AY341" s="122" t="s">
        <v>1318</v>
      </c>
      <c r="AZ341" s="122" t="s">
        <v>1318</v>
      </c>
      <c r="BC341" s="122" t="s">
        <v>2018</v>
      </c>
      <c r="BE341" s="122" t="s">
        <v>3411</v>
      </c>
      <c r="BF341" s="122" t="s">
        <v>1415</v>
      </c>
      <c r="BG341" s="122" t="s">
        <v>1415</v>
      </c>
      <c r="BH341" s="122" t="s">
        <v>1416</v>
      </c>
      <c r="BI341" s="122" t="s">
        <v>1417</v>
      </c>
      <c r="BJ341" s="122" t="s">
        <v>1318</v>
      </c>
      <c r="BK341" s="122">
        <v>174685</v>
      </c>
      <c r="BX341" s="122" t="s">
        <v>396</v>
      </c>
      <c r="BZ341" s="122" t="s">
        <v>2020</v>
      </c>
      <c r="CK341" s="122" t="s">
        <v>5624</v>
      </c>
      <c r="CL341" s="122" t="s">
        <v>246</v>
      </c>
    </row>
    <row r="342" spans="1:99" ht="15" customHeight="1" x14ac:dyDescent="0.45">
      <c r="A342" s="122">
        <v>341</v>
      </c>
      <c r="B342" s="122" t="s">
        <v>10019</v>
      </c>
      <c r="C342" s="122" t="s">
        <v>478</v>
      </c>
      <c r="F342" s="122" t="s">
        <v>2067</v>
      </c>
      <c r="G342" s="122" t="s">
        <v>3558</v>
      </c>
      <c r="H342" s="122">
        <v>6117</v>
      </c>
      <c r="I342" s="122" t="s">
        <v>479</v>
      </c>
      <c r="J342" s="122" t="str">
        <f t="shared" si="13"/>
        <v>Quercus vacciniifolia</v>
      </c>
      <c r="K342" s="122" t="s">
        <v>1129</v>
      </c>
      <c r="M342" s="122" t="s">
        <v>3226</v>
      </c>
      <c r="N342" s="122" t="s">
        <v>3263</v>
      </c>
      <c r="O342" s="121">
        <v>41042</v>
      </c>
      <c r="P342" s="122" t="s">
        <v>2029</v>
      </c>
      <c r="Q342" s="122" t="s">
        <v>14724</v>
      </c>
      <c r="S342" s="122" t="s">
        <v>14693</v>
      </c>
      <c r="T342" s="122" t="s">
        <v>1171</v>
      </c>
      <c r="U342" s="122" t="s">
        <v>389</v>
      </c>
      <c r="V342" s="122" t="s">
        <v>2031</v>
      </c>
      <c r="W342" s="122" t="s">
        <v>1759</v>
      </c>
      <c r="X342" s="122" t="s">
        <v>2034</v>
      </c>
      <c r="Y342" s="122" t="s">
        <v>2044</v>
      </c>
      <c r="Z342" s="122" t="s">
        <v>2045</v>
      </c>
      <c r="AF342" s="122">
        <v>1.4</v>
      </c>
      <c r="AG342" s="122" t="s">
        <v>2048</v>
      </c>
      <c r="AH342" s="122" t="s">
        <v>2052</v>
      </c>
      <c r="AI342" s="122" t="s">
        <v>2053</v>
      </c>
      <c r="AJ342" s="122" t="s">
        <v>2054</v>
      </c>
      <c r="AK342" s="122" t="s">
        <v>2054</v>
      </c>
      <c r="AL342" s="122" t="s">
        <v>3150</v>
      </c>
      <c r="AM342" s="121">
        <v>41618</v>
      </c>
      <c r="AN342" s="122" t="s">
        <v>5292</v>
      </c>
      <c r="AO342" s="122" t="s">
        <v>1318</v>
      </c>
      <c r="AP342" s="122" t="s">
        <v>1318</v>
      </c>
      <c r="AQ342" s="122" t="s">
        <v>1318</v>
      </c>
      <c r="AR342" s="122" t="s">
        <v>7426</v>
      </c>
      <c r="BE342" s="122" t="s">
        <v>3411</v>
      </c>
      <c r="BF342" s="122" t="s">
        <v>1415</v>
      </c>
      <c r="BG342" s="122" t="s">
        <v>1415</v>
      </c>
      <c r="BH342" s="122" t="s">
        <v>1416</v>
      </c>
      <c r="BI342" s="122" t="s">
        <v>1417</v>
      </c>
      <c r="BK342" s="122">
        <v>174684</v>
      </c>
      <c r="BR342" s="122" t="s">
        <v>2067</v>
      </c>
      <c r="BS342" s="122" t="s">
        <v>5787</v>
      </c>
      <c r="BT342" s="122" t="s">
        <v>2067</v>
      </c>
      <c r="BU342" s="122" t="s">
        <v>2067</v>
      </c>
      <c r="BV342" s="122">
        <v>6117</v>
      </c>
      <c r="BX342" s="122" t="s">
        <v>480</v>
      </c>
      <c r="BZ342" s="122" t="s">
        <v>3479</v>
      </c>
      <c r="CB342" s="122">
        <v>38.811461999999999</v>
      </c>
      <c r="CC342" s="122">
        <v>-120.123212</v>
      </c>
      <c r="CD342" s="122" t="s">
        <v>6927</v>
      </c>
      <c r="CE342" s="122" t="s">
        <v>1171</v>
      </c>
      <c r="CF342" s="122" t="s">
        <v>389</v>
      </c>
      <c r="CG342" s="122" t="s">
        <v>2031</v>
      </c>
      <c r="CI342" s="122" t="s">
        <v>5247</v>
      </c>
      <c r="CJ342" s="122" t="s">
        <v>6926</v>
      </c>
      <c r="CK342" s="122" t="s">
        <v>5642</v>
      </c>
      <c r="CL342" s="122" t="s">
        <v>479</v>
      </c>
      <c r="CM342" s="122" t="s">
        <v>5752</v>
      </c>
      <c r="CO342" s="122" t="s">
        <v>7488</v>
      </c>
      <c r="CP342" s="122" t="s">
        <v>8136</v>
      </c>
      <c r="CQ342" s="122" t="s">
        <v>2067</v>
      </c>
      <c r="CR342" s="122" t="s">
        <v>8137</v>
      </c>
      <c r="CS342" s="122" t="s">
        <v>8185</v>
      </c>
      <c r="CT342" s="122" t="s">
        <v>8193</v>
      </c>
      <c r="CU342" s="122" t="s">
        <v>8192</v>
      </c>
    </row>
    <row r="343" spans="1:99" ht="15" customHeight="1" x14ac:dyDescent="0.45">
      <c r="A343" s="122">
        <v>342</v>
      </c>
      <c r="B343" s="122" t="s">
        <v>10020</v>
      </c>
      <c r="C343" s="122" t="s">
        <v>481</v>
      </c>
      <c r="F343" s="122" t="s">
        <v>2068</v>
      </c>
      <c r="G343" s="122" t="s">
        <v>3559</v>
      </c>
      <c r="H343" s="122">
        <v>5054</v>
      </c>
      <c r="I343" s="122" t="s">
        <v>469</v>
      </c>
      <c r="J343" s="122" t="str">
        <f t="shared" si="13"/>
        <v>Quercus kelloggii</v>
      </c>
      <c r="K343" s="122" t="s">
        <v>964</v>
      </c>
      <c r="M343" s="122" t="s">
        <v>3226</v>
      </c>
      <c r="N343" s="122" t="s">
        <v>3261</v>
      </c>
      <c r="O343" s="121">
        <v>41042</v>
      </c>
      <c r="P343" s="122" t="s">
        <v>2029</v>
      </c>
      <c r="Q343" s="122" t="s">
        <v>14724</v>
      </c>
      <c r="S343" s="122" t="s">
        <v>14693</v>
      </c>
      <c r="T343" s="122" t="s">
        <v>1171</v>
      </c>
      <c r="U343" s="122" t="s">
        <v>389</v>
      </c>
      <c r="X343" s="122" t="s">
        <v>2035</v>
      </c>
      <c r="AF343" s="122">
        <v>15.3</v>
      </c>
      <c r="AG343" s="122" t="s">
        <v>2049</v>
      </c>
      <c r="AJ343" s="122" t="s">
        <v>2055</v>
      </c>
      <c r="AK343" s="122" t="s">
        <v>2055</v>
      </c>
      <c r="AO343" s="122" t="s">
        <v>1318</v>
      </c>
      <c r="AP343" s="122" t="s">
        <v>1318</v>
      </c>
      <c r="AQ343" s="122" t="s">
        <v>1318</v>
      </c>
      <c r="AR343" s="122" t="s">
        <v>7426</v>
      </c>
      <c r="BE343" s="122" t="s">
        <v>3411</v>
      </c>
      <c r="BF343" s="122" t="s">
        <v>1415</v>
      </c>
      <c r="BG343" s="122" t="s">
        <v>1415</v>
      </c>
      <c r="BH343" s="122" t="s">
        <v>1416</v>
      </c>
      <c r="BI343" s="122" t="s">
        <v>1417</v>
      </c>
      <c r="BK343" s="122">
        <v>174683</v>
      </c>
      <c r="BR343" s="122" t="s">
        <v>2068</v>
      </c>
      <c r="BS343" s="122" t="s">
        <v>5787</v>
      </c>
      <c r="BT343" s="122" t="s">
        <v>2068</v>
      </c>
      <c r="BU343" s="122" t="s">
        <v>2068</v>
      </c>
      <c r="BV343" s="122">
        <v>5054</v>
      </c>
      <c r="BX343" s="122" t="s">
        <v>480</v>
      </c>
      <c r="BZ343" s="122" t="s">
        <v>3479</v>
      </c>
      <c r="CB343" s="122">
        <v>38.768329999999999</v>
      </c>
      <c r="CC343" s="122">
        <v>-120.26721999999999</v>
      </c>
      <c r="CD343" s="122" t="s">
        <v>6941</v>
      </c>
      <c r="CE343" s="122" t="s">
        <v>1171</v>
      </c>
      <c r="CF343" s="122" t="s">
        <v>389</v>
      </c>
      <c r="CI343" s="122" t="s">
        <v>5122</v>
      </c>
      <c r="CJ343" s="122" t="s">
        <v>6940</v>
      </c>
      <c r="CK343" s="122" t="s">
        <v>5644</v>
      </c>
      <c r="CL343" s="122" t="s">
        <v>469</v>
      </c>
      <c r="CO343" s="122" t="s">
        <v>7488</v>
      </c>
      <c r="CP343" s="122">
        <v>0</v>
      </c>
      <c r="CQ343" s="122" t="s">
        <v>2068</v>
      </c>
      <c r="CR343" s="122" t="s">
        <v>7647</v>
      </c>
      <c r="CS343" s="122" t="s">
        <v>7784</v>
      </c>
      <c r="CT343" s="122" t="s">
        <v>8194</v>
      </c>
      <c r="CU343" s="122" t="s">
        <v>8194</v>
      </c>
    </row>
    <row r="344" spans="1:99" ht="15" customHeight="1" x14ac:dyDescent="0.45">
      <c r="A344" s="122">
        <v>343</v>
      </c>
      <c r="B344" s="122" t="s">
        <v>10021</v>
      </c>
      <c r="C344" s="122" t="s">
        <v>482</v>
      </c>
      <c r="F344" s="122" t="s">
        <v>2069</v>
      </c>
      <c r="G344" s="122" t="s">
        <v>3560</v>
      </c>
      <c r="H344" s="122">
        <v>4443</v>
      </c>
      <c r="I344" s="122" t="s">
        <v>246</v>
      </c>
      <c r="J344" s="122" t="str">
        <f t="shared" si="13"/>
        <v>Quercus chrysolepis</v>
      </c>
      <c r="K344" s="122" t="s">
        <v>970</v>
      </c>
      <c r="M344" s="122" t="s">
        <v>3226</v>
      </c>
      <c r="N344" s="122" t="s">
        <v>3206</v>
      </c>
      <c r="O344" s="121">
        <v>41042</v>
      </c>
      <c r="P344" s="122" t="s">
        <v>2029</v>
      </c>
      <c r="Q344" s="122" t="s">
        <v>14724</v>
      </c>
      <c r="S344" s="122" t="s">
        <v>14693</v>
      </c>
      <c r="T344" s="122" t="s">
        <v>1171</v>
      </c>
      <c r="U344" s="122" t="s">
        <v>389</v>
      </c>
      <c r="X344" s="122" t="s">
        <v>2036</v>
      </c>
      <c r="AG344" s="122" t="s">
        <v>2050</v>
      </c>
      <c r="AJ344" s="122" t="s">
        <v>2056</v>
      </c>
      <c r="AK344" s="122" t="s">
        <v>2056</v>
      </c>
      <c r="AO344" s="122" t="s">
        <v>1318</v>
      </c>
      <c r="AP344" s="122" t="s">
        <v>1318</v>
      </c>
      <c r="AQ344" s="122" t="s">
        <v>1318</v>
      </c>
      <c r="AR344" s="122" t="s">
        <v>7426</v>
      </c>
      <c r="BC344" s="122" t="s">
        <v>2063</v>
      </c>
      <c r="BE344" s="122" t="s">
        <v>3411</v>
      </c>
      <c r="BF344" s="122" t="s">
        <v>1415</v>
      </c>
      <c r="BG344" s="122" t="s">
        <v>1415</v>
      </c>
      <c r="BH344" s="122" t="s">
        <v>1416</v>
      </c>
      <c r="BI344" s="122" t="s">
        <v>1417</v>
      </c>
      <c r="BK344" s="122">
        <v>174682</v>
      </c>
      <c r="BR344" s="122" t="s">
        <v>2069</v>
      </c>
      <c r="BS344" s="122" t="s">
        <v>5787</v>
      </c>
      <c r="BT344" s="122" t="s">
        <v>2069</v>
      </c>
      <c r="BU344" s="122" t="s">
        <v>2069</v>
      </c>
      <c r="BV344" s="122">
        <v>4443</v>
      </c>
      <c r="BX344" s="122" t="s">
        <v>480</v>
      </c>
      <c r="BZ344" s="122" t="s">
        <v>3479</v>
      </c>
      <c r="CB344" s="122">
        <v>38.757995999999999</v>
      </c>
      <c r="CC344" s="122">
        <v>-120.548892</v>
      </c>
      <c r="CD344" s="122" t="s">
        <v>6930</v>
      </c>
      <c r="CE344" s="122" t="s">
        <v>1171</v>
      </c>
      <c r="CF344" s="122" t="s">
        <v>389</v>
      </c>
      <c r="CI344" s="122" t="s">
        <v>5039</v>
      </c>
      <c r="CJ344" s="122" t="s">
        <v>6929</v>
      </c>
      <c r="CK344" s="122" t="s">
        <v>4648</v>
      </c>
      <c r="CL344" s="122" t="s">
        <v>246</v>
      </c>
      <c r="CM344" s="122" t="s">
        <v>5739</v>
      </c>
      <c r="CO344" s="122" t="s">
        <v>7488</v>
      </c>
      <c r="CP344" s="122" t="s">
        <v>8070</v>
      </c>
      <c r="CQ344" s="122" t="s">
        <v>2069</v>
      </c>
      <c r="CR344" s="122" t="s">
        <v>8071</v>
      </c>
      <c r="CS344" s="122" t="s">
        <v>8150</v>
      </c>
      <c r="CT344" s="122" t="s">
        <v>8193</v>
      </c>
      <c r="CU344" s="122" t="s">
        <v>8192</v>
      </c>
    </row>
    <row r="345" spans="1:99" ht="15" customHeight="1" x14ac:dyDescent="0.45">
      <c r="A345" s="122">
        <v>344</v>
      </c>
      <c r="B345" s="122" t="s">
        <v>10022</v>
      </c>
      <c r="C345" s="122" t="s">
        <v>483</v>
      </c>
      <c r="G345" s="122" t="s">
        <v>3561</v>
      </c>
      <c r="I345" s="122" t="s">
        <v>449</v>
      </c>
      <c r="J345" s="122" t="str">
        <f t="shared" si="13"/>
        <v>Quercus wislizeni</v>
      </c>
      <c r="M345" s="122" t="s">
        <v>3226</v>
      </c>
      <c r="N345" s="122" t="s">
        <v>3255</v>
      </c>
      <c r="O345" s="122">
        <v>41042</v>
      </c>
      <c r="P345" s="122" t="s">
        <v>2029</v>
      </c>
      <c r="Q345" s="122" t="s">
        <v>14724</v>
      </c>
      <c r="S345" s="122" t="s">
        <v>14693</v>
      </c>
      <c r="T345" s="122" t="s">
        <v>1171</v>
      </c>
      <c r="U345" s="122" t="s">
        <v>389</v>
      </c>
      <c r="X345" s="122" t="s">
        <v>2037</v>
      </c>
      <c r="AF345" s="122">
        <v>4.5999999999999996</v>
      </c>
      <c r="AG345" s="122" t="s">
        <v>2051</v>
      </c>
      <c r="AJ345" s="122" t="s">
        <v>2057</v>
      </c>
      <c r="AK345" s="122" t="s">
        <v>2057</v>
      </c>
      <c r="AO345" s="122" t="s">
        <v>1318</v>
      </c>
      <c r="AP345" s="122" t="s">
        <v>1318</v>
      </c>
      <c r="AQ345" s="122" t="s">
        <v>1318</v>
      </c>
      <c r="BC345" s="122" t="s">
        <v>2064</v>
      </c>
      <c r="BE345" s="122" t="s">
        <v>3411</v>
      </c>
      <c r="BF345" s="122" t="s">
        <v>1415</v>
      </c>
      <c r="BG345" s="122" t="s">
        <v>1415</v>
      </c>
      <c r="BH345" s="122" t="s">
        <v>1416</v>
      </c>
      <c r="BI345" s="122" t="s">
        <v>1417</v>
      </c>
      <c r="BK345" s="122">
        <v>174673</v>
      </c>
      <c r="BX345" s="122" t="s">
        <v>480</v>
      </c>
      <c r="BZ345" s="122" t="s">
        <v>3479</v>
      </c>
      <c r="CE345" s="122" t="s">
        <v>1171</v>
      </c>
      <c r="CF345" s="122" t="s">
        <v>389</v>
      </c>
      <c r="CL345" s="122" t="s">
        <v>449</v>
      </c>
    </row>
    <row r="346" spans="1:99" ht="15" customHeight="1" x14ac:dyDescent="0.45">
      <c r="A346" s="122">
        <v>345</v>
      </c>
      <c r="B346" s="122" t="s">
        <v>10023</v>
      </c>
      <c r="C346" s="122" t="s">
        <v>484</v>
      </c>
      <c r="F346" s="122" t="s">
        <v>2070</v>
      </c>
      <c r="G346" s="122" t="s">
        <v>3562</v>
      </c>
      <c r="H346" s="122">
        <v>6453</v>
      </c>
      <c r="I346" s="122" t="s">
        <v>449</v>
      </c>
      <c r="J346" s="122" t="str">
        <f t="shared" si="13"/>
        <v>Quercus wislizeni</v>
      </c>
      <c r="K346" s="122" t="s">
        <v>968</v>
      </c>
      <c r="M346" s="122" t="s">
        <v>3226</v>
      </c>
      <c r="N346" s="122" t="s">
        <v>3255</v>
      </c>
      <c r="O346" s="121">
        <v>41042</v>
      </c>
      <c r="P346" s="122" t="s">
        <v>2029</v>
      </c>
      <c r="Q346" s="122" t="s">
        <v>14724</v>
      </c>
      <c r="S346" s="122" t="s">
        <v>14693</v>
      </c>
      <c r="T346" s="122" t="s">
        <v>1171</v>
      </c>
      <c r="U346" s="122" t="s">
        <v>389</v>
      </c>
      <c r="X346" s="122" t="s">
        <v>2038</v>
      </c>
      <c r="AF346" s="122">
        <v>4.5999999999999996</v>
      </c>
      <c r="AG346" s="122" t="s">
        <v>2051</v>
      </c>
      <c r="AJ346" s="122" t="s">
        <v>2058</v>
      </c>
      <c r="AK346" s="122" t="s">
        <v>14618</v>
      </c>
      <c r="AO346" s="122" t="s">
        <v>1318</v>
      </c>
      <c r="AP346" s="122" t="s">
        <v>1318</v>
      </c>
      <c r="AQ346" s="122" t="s">
        <v>1318</v>
      </c>
      <c r="AR346" s="122" t="s">
        <v>7426</v>
      </c>
      <c r="BC346" s="122" t="s">
        <v>2065</v>
      </c>
      <c r="BE346" s="122" t="s">
        <v>3411</v>
      </c>
      <c r="BF346" s="122" t="s">
        <v>1415</v>
      </c>
      <c r="BG346" s="122" t="s">
        <v>1415</v>
      </c>
      <c r="BH346" s="122" t="s">
        <v>1416</v>
      </c>
      <c r="BI346" s="122" t="s">
        <v>1417</v>
      </c>
      <c r="BK346" s="122">
        <v>174674</v>
      </c>
      <c r="BR346" s="122" t="s">
        <v>2070</v>
      </c>
      <c r="BS346" s="122" t="s">
        <v>5787</v>
      </c>
      <c r="BT346" s="122" t="s">
        <v>2070</v>
      </c>
      <c r="BU346" s="122" t="s">
        <v>2070</v>
      </c>
      <c r="BV346" s="122">
        <v>6453</v>
      </c>
      <c r="BX346" s="122" t="s">
        <v>480</v>
      </c>
      <c r="BZ346" s="122" t="s">
        <v>3479</v>
      </c>
      <c r="CB346" s="122">
        <v>38.731754000000002</v>
      </c>
      <c r="CC346" s="122">
        <v>-120.75965100000001</v>
      </c>
      <c r="CD346" s="122" t="s">
        <v>6951</v>
      </c>
      <c r="CE346" s="122" t="s">
        <v>1171</v>
      </c>
      <c r="CF346" s="122" t="s">
        <v>389</v>
      </c>
      <c r="CI346" s="122" t="s">
        <v>5253</v>
      </c>
      <c r="CJ346" s="122" t="s">
        <v>6950</v>
      </c>
      <c r="CK346" s="122" t="s">
        <v>5646</v>
      </c>
      <c r="CL346" s="122" t="s">
        <v>449</v>
      </c>
      <c r="CO346" s="122" t="s">
        <v>7488</v>
      </c>
      <c r="CP346" s="122">
        <v>0</v>
      </c>
      <c r="CQ346" s="122" t="s">
        <v>2070</v>
      </c>
      <c r="CR346" s="122" t="s">
        <v>7593</v>
      </c>
      <c r="CS346" s="122" t="s">
        <v>7595</v>
      </c>
      <c r="CT346" s="122" t="s">
        <v>8194</v>
      </c>
      <c r="CU346" s="122" t="s">
        <v>8194</v>
      </c>
    </row>
    <row r="347" spans="1:99" ht="15" customHeight="1" x14ac:dyDescent="0.45">
      <c r="A347" s="122">
        <v>346</v>
      </c>
      <c r="B347" s="122" t="s">
        <v>10024</v>
      </c>
      <c r="C347" s="122" t="s">
        <v>485</v>
      </c>
      <c r="F347" s="122" t="s">
        <v>2071</v>
      </c>
      <c r="G347" s="122" t="s">
        <v>3563</v>
      </c>
      <c r="H347" s="122">
        <v>4130</v>
      </c>
      <c r="I347" s="122" t="s">
        <v>443</v>
      </c>
      <c r="J347" s="122" t="str">
        <f t="shared" si="13"/>
        <v>Quercus douglasii</v>
      </c>
      <c r="K347" s="122" t="s">
        <v>966</v>
      </c>
      <c r="M347" s="122" t="s">
        <v>3226</v>
      </c>
      <c r="N347" s="122" t="s">
        <v>3253</v>
      </c>
      <c r="O347" s="121">
        <v>41042</v>
      </c>
      <c r="P347" s="122" t="s">
        <v>2029</v>
      </c>
      <c r="Q347" s="122" t="s">
        <v>14724</v>
      </c>
      <c r="S347" s="122" t="s">
        <v>14693</v>
      </c>
      <c r="T347" s="122" t="s">
        <v>1171</v>
      </c>
      <c r="U347" s="122" t="s">
        <v>389</v>
      </c>
      <c r="X347" s="122" t="s">
        <v>2039</v>
      </c>
      <c r="Y347" s="122" t="s">
        <v>2046</v>
      </c>
      <c r="AJ347" s="122" t="s">
        <v>2059</v>
      </c>
      <c r="AK347" s="122" t="s">
        <v>2059</v>
      </c>
      <c r="AO347" s="122" t="s">
        <v>1318</v>
      </c>
      <c r="AP347" s="122" t="s">
        <v>1318</v>
      </c>
      <c r="AQ347" s="122" t="s">
        <v>1318</v>
      </c>
      <c r="AR347" s="122" t="s">
        <v>7426</v>
      </c>
      <c r="BE347" s="122" t="s">
        <v>3411</v>
      </c>
      <c r="BF347" s="122" t="s">
        <v>1415</v>
      </c>
      <c r="BG347" s="122" t="s">
        <v>1415</v>
      </c>
      <c r="BH347" s="122" t="s">
        <v>1416</v>
      </c>
      <c r="BI347" s="122" t="s">
        <v>1417</v>
      </c>
      <c r="BK347" s="122">
        <v>174681</v>
      </c>
      <c r="BR347" s="122" t="s">
        <v>2071</v>
      </c>
      <c r="BS347" s="122" t="s">
        <v>5787</v>
      </c>
      <c r="BT347" s="122" t="s">
        <v>2071</v>
      </c>
      <c r="BU347" s="122" t="s">
        <v>2071</v>
      </c>
      <c r="BV347" s="122">
        <v>4130</v>
      </c>
      <c r="BX347" s="122" t="s">
        <v>480</v>
      </c>
      <c r="BZ347" s="122" t="s">
        <v>3479</v>
      </c>
      <c r="CB347" s="122">
        <v>38.696153000000002</v>
      </c>
      <c r="CC347" s="122">
        <v>-120.887322</v>
      </c>
      <c r="CD347" s="122" t="s">
        <v>7131</v>
      </c>
      <c r="CE347" s="122" t="s">
        <v>1171</v>
      </c>
      <c r="CF347" s="122" t="s">
        <v>389</v>
      </c>
      <c r="CI347" s="122" t="s">
        <v>5063</v>
      </c>
      <c r="CJ347" s="122" t="s">
        <v>7130</v>
      </c>
      <c r="CK347" s="122" t="s">
        <v>4653</v>
      </c>
      <c r="CL347" s="122" t="s">
        <v>443</v>
      </c>
      <c r="CM347" s="122" t="s">
        <v>5740</v>
      </c>
      <c r="CO347" s="122" t="s">
        <v>7488</v>
      </c>
      <c r="CP347" s="122" t="s">
        <v>8072</v>
      </c>
      <c r="CQ347" s="122" t="s">
        <v>2071</v>
      </c>
      <c r="CR347" s="122" t="s">
        <v>8073</v>
      </c>
      <c r="CS347" s="122" t="s">
        <v>8151</v>
      </c>
      <c r="CT347" s="122" t="s">
        <v>8193</v>
      </c>
      <c r="CU347" s="122" t="s">
        <v>8192</v>
      </c>
    </row>
    <row r="348" spans="1:99" ht="15" customHeight="1" x14ac:dyDescent="0.45">
      <c r="A348" s="122">
        <v>347</v>
      </c>
      <c r="B348" s="122" t="s">
        <v>10025</v>
      </c>
      <c r="C348" s="122" t="s">
        <v>486</v>
      </c>
      <c r="F348" s="122" t="s">
        <v>2072</v>
      </c>
      <c r="G348" s="122" t="s">
        <v>3564</v>
      </c>
      <c r="H348" s="122">
        <v>3315</v>
      </c>
      <c r="I348" s="122" t="s">
        <v>461</v>
      </c>
      <c r="J348" s="122" t="str">
        <f t="shared" si="13"/>
        <v>Quercus lobata</v>
      </c>
      <c r="K348" s="122" t="s">
        <v>1853</v>
      </c>
      <c r="M348" s="122" t="s">
        <v>3226</v>
      </c>
      <c r="N348" s="122" t="s">
        <v>3183</v>
      </c>
      <c r="O348" s="121">
        <v>41042</v>
      </c>
      <c r="P348" s="122" t="s">
        <v>2029</v>
      </c>
      <c r="Q348" s="122" t="s">
        <v>14724</v>
      </c>
      <c r="S348" s="122" t="s">
        <v>14693</v>
      </c>
      <c r="T348" s="122" t="s">
        <v>1171</v>
      </c>
      <c r="U348" s="122" t="s">
        <v>389</v>
      </c>
      <c r="X348" s="122" t="s">
        <v>2039</v>
      </c>
      <c r="Y348" s="122" t="s">
        <v>2047</v>
      </c>
      <c r="AJ348" s="122" t="s">
        <v>2060</v>
      </c>
      <c r="AK348" s="122" t="s">
        <v>2060</v>
      </c>
      <c r="AO348" s="122" t="s">
        <v>1318</v>
      </c>
      <c r="AP348" s="122" t="s">
        <v>1318</v>
      </c>
      <c r="AQ348" s="122" t="s">
        <v>1318</v>
      </c>
      <c r="AR348" s="122" t="s">
        <v>7426</v>
      </c>
      <c r="BE348" s="122" t="s">
        <v>3411</v>
      </c>
      <c r="BF348" s="122" t="s">
        <v>1415</v>
      </c>
      <c r="BG348" s="122" t="s">
        <v>1415</v>
      </c>
      <c r="BH348" s="122" t="s">
        <v>1416</v>
      </c>
      <c r="BI348" s="122" t="s">
        <v>1417</v>
      </c>
      <c r="BK348" s="122">
        <v>174696</v>
      </c>
      <c r="BR348" s="122" t="s">
        <v>2072</v>
      </c>
      <c r="BS348" s="122" t="s">
        <v>5787</v>
      </c>
      <c r="BT348" s="122" t="s">
        <v>2072</v>
      </c>
      <c r="BU348" s="122" t="s">
        <v>2072</v>
      </c>
      <c r="BV348" s="122">
        <v>3315</v>
      </c>
      <c r="BX348" s="122" t="s">
        <v>480</v>
      </c>
      <c r="BZ348" s="122" t="s">
        <v>3479</v>
      </c>
      <c r="CB348" s="122">
        <v>38.696153000000002</v>
      </c>
      <c r="CC348" s="122">
        <v>-120.887322</v>
      </c>
      <c r="CD348" s="122" t="s">
        <v>7133</v>
      </c>
      <c r="CE348" s="122" t="s">
        <v>1171</v>
      </c>
      <c r="CF348" s="122" t="s">
        <v>389</v>
      </c>
      <c r="CI348" s="122" t="s">
        <v>5141</v>
      </c>
      <c r="CJ348" s="122" t="s">
        <v>7132</v>
      </c>
      <c r="CK348" s="122" t="s">
        <v>4668</v>
      </c>
      <c r="CL348" s="122" t="s">
        <v>461</v>
      </c>
      <c r="CO348" s="122" t="s">
        <v>7488</v>
      </c>
      <c r="CP348" s="122">
        <v>0</v>
      </c>
      <c r="CQ348" s="122" t="s">
        <v>2072</v>
      </c>
      <c r="CR348" s="122" t="s">
        <v>7521</v>
      </c>
      <c r="CS348" s="122" t="s">
        <v>7522</v>
      </c>
      <c r="CT348" s="122" t="s">
        <v>8194</v>
      </c>
      <c r="CU348" s="122" t="s">
        <v>8194</v>
      </c>
    </row>
    <row r="349" spans="1:99" ht="15" customHeight="1" x14ac:dyDescent="0.45">
      <c r="A349" s="122">
        <v>348</v>
      </c>
      <c r="B349" s="122" t="s">
        <v>10026</v>
      </c>
      <c r="C349" s="122" t="s">
        <v>2021</v>
      </c>
      <c r="F349" s="122" t="s">
        <v>2073</v>
      </c>
      <c r="G349" s="122" t="s">
        <v>3499</v>
      </c>
      <c r="H349" s="122">
        <v>4228</v>
      </c>
      <c r="I349" s="122" t="s">
        <v>451</v>
      </c>
      <c r="J349" s="122" t="str">
        <f t="shared" si="13"/>
        <v>Quercus berberidifolia</v>
      </c>
      <c r="K349" s="122" t="s">
        <v>5919</v>
      </c>
      <c r="M349" s="122" t="s">
        <v>3226</v>
      </c>
      <c r="N349" s="122" t="s">
        <v>3256</v>
      </c>
      <c r="O349" s="121" t="s">
        <v>2025</v>
      </c>
      <c r="P349" s="122" t="s">
        <v>2030</v>
      </c>
      <c r="Q349" s="122" t="s">
        <v>14724</v>
      </c>
      <c r="S349" s="122" t="s">
        <v>14693</v>
      </c>
      <c r="T349" s="122" t="s">
        <v>1171</v>
      </c>
      <c r="U349" s="122" t="s">
        <v>389</v>
      </c>
      <c r="V349" s="122" t="s">
        <v>2032</v>
      </c>
      <c r="W349" s="122" t="s">
        <v>2033</v>
      </c>
      <c r="X349" s="122" t="s">
        <v>2040</v>
      </c>
      <c r="AJ349" s="122" t="s">
        <v>2061</v>
      </c>
      <c r="AK349" s="122" t="s">
        <v>2061</v>
      </c>
      <c r="AO349" s="122" t="s">
        <v>1318</v>
      </c>
      <c r="AP349" s="122" t="s">
        <v>1318</v>
      </c>
      <c r="AQ349" s="122" t="s">
        <v>1318</v>
      </c>
      <c r="AR349" s="122" t="s">
        <v>7426</v>
      </c>
      <c r="BC349" s="122" t="s">
        <v>2066</v>
      </c>
      <c r="BE349" s="122" t="s">
        <v>3411</v>
      </c>
      <c r="BF349" s="122" t="s">
        <v>1415</v>
      </c>
      <c r="BG349" s="122" t="s">
        <v>1415</v>
      </c>
      <c r="BH349" s="122" t="s">
        <v>1431</v>
      </c>
      <c r="BI349" s="122" t="s">
        <v>1431</v>
      </c>
      <c r="BJ349" s="122" t="s">
        <v>1431</v>
      </c>
      <c r="BK349" s="122">
        <v>174687</v>
      </c>
      <c r="BR349" s="122" t="s">
        <v>2073</v>
      </c>
      <c r="BS349" s="122" t="s">
        <v>5786</v>
      </c>
      <c r="BT349" s="122" t="s">
        <v>2073</v>
      </c>
      <c r="BU349" s="122" t="s">
        <v>2073</v>
      </c>
      <c r="BV349" s="122">
        <v>4228</v>
      </c>
      <c r="BX349" s="122" t="s">
        <v>480</v>
      </c>
      <c r="BZ349" s="122" t="s">
        <v>3479</v>
      </c>
      <c r="CB349" s="122">
        <v>39.198371000000002</v>
      </c>
      <c r="CC349" s="122">
        <v>-123.055976</v>
      </c>
      <c r="CD349" s="122" t="s">
        <v>6949</v>
      </c>
      <c r="CE349" s="122" t="s">
        <v>1171</v>
      </c>
      <c r="CF349" s="122" t="s">
        <v>389</v>
      </c>
      <c r="CG349" s="122" t="s">
        <v>2032</v>
      </c>
      <c r="CI349" s="122" t="s">
        <v>5022</v>
      </c>
      <c r="CJ349" s="122" t="s">
        <v>7118</v>
      </c>
      <c r="CL349" s="122" t="s">
        <v>451</v>
      </c>
      <c r="CO349" s="122" t="s">
        <v>7488</v>
      </c>
      <c r="CP349" s="122">
        <v>0</v>
      </c>
      <c r="CQ349" s="122" t="s">
        <v>2073</v>
      </c>
      <c r="CR349" s="122" t="s">
        <v>7793</v>
      </c>
      <c r="CS349" s="122" t="s">
        <v>7794</v>
      </c>
      <c r="CT349" s="122" t="s">
        <v>8194</v>
      </c>
      <c r="CU349" s="122" t="s">
        <v>8194</v>
      </c>
    </row>
    <row r="350" spans="1:99" ht="15" customHeight="1" x14ac:dyDescent="0.45">
      <c r="A350" s="122">
        <v>349</v>
      </c>
      <c r="B350" s="122" t="s">
        <v>10027</v>
      </c>
      <c r="C350" s="122" t="s">
        <v>2022</v>
      </c>
      <c r="F350" s="122" t="s">
        <v>2074</v>
      </c>
      <c r="G350" s="122" t="s">
        <v>3500</v>
      </c>
      <c r="H350" s="122">
        <v>3455</v>
      </c>
      <c r="I350" s="122" t="s">
        <v>14728</v>
      </c>
      <c r="J350" s="122" t="s">
        <v>14728</v>
      </c>
      <c r="M350" s="122" t="s">
        <v>3226</v>
      </c>
      <c r="N350" s="122" t="s">
        <v>3183</v>
      </c>
      <c r="O350" s="122" t="s">
        <v>2026</v>
      </c>
      <c r="P350" s="122" t="s">
        <v>2030</v>
      </c>
      <c r="Q350" s="122" t="s">
        <v>14724</v>
      </c>
      <c r="S350" s="122" t="s">
        <v>14693</v>
      </c>
      <c r="T350" s="122" t="s">
        <v>1171</v>
      </c>
      <c r="U350" s="122" t="s">
        <v>389</v>
      </c>
      <c r="V350" s="122" t="s">
        <v>2032</v>
      </c>
      <c r="W350" s="122" t="s">
        <v>2033</v>
      </c>
      <c r="X350" s="122" t="s">
        <v>2041</v>
      </c>
      <c r="AJ350" s="122" t="s">
        <v>2060</v>
      </c>
      <c r="AK350" s="122" t="s">
        <v>14727</v>
      </c>
      <c r="AO350" s="122" t="s">
        <v>1318</v>
      </c>
      <c r="AP350" s="122" t="s">
        <v>1318</v>
      </c>
      <c r="AQ350" s="122" t="s">
        <v>1318</v>
      </c>
      <c r="BE350" s="122" t="s">
        <v>3411</v>
      </c>
      <c r="BF350" s="122" t="s">
        <v>1415</v>
      </c>
      <c r="BG350" s="122" t="s">
        <v>1415</v>
      </c>
      <c r="BH350" s="122" t="s">
        <v>1431</v>
      </c>
      <c r="BI350" s="122" t="s">
        <v>1431</v>
      </c>
      <c r="BJ350" s="122" t="s">
        <v>1431</v>
      </c>
      <c r="BK350" s="122">
        <v>174678</v>
      </c>
      <c r="BR350" s="122" t="s">
        <v>2074</v>
      </c>
      <c r="BS350" s="122" t="s">
        <v>5787</v>
      </c>
      <c r="BT350" s="122" t="s">
        <v>2074</v>
      </c>
      <c r="BU350" s="122" t="s">
        <v>2074</v>
      </c>
      <c r="BV350" s="122">
        <v>3455</v>
      </c>
      <c r="BW350" s="122" t="s">
        <v>14726</v>
      </c>
      <c r="BX350" s="122" t="s">
        <v>480</v>
      </c>
      <c r="BZ350" s="122" t="s">
        <v>3479</v>
      </c>
      <c r="CE350" s="122" t="s">
        <v>1171</v>
      </c>
      <c r="CF350" s="122" t="s">
        <v>389</v>
      </c>
      <c r="CG350" s="122" t="s">
        <v>2032</v>
      </c>
      <c r="CI350" s="122" t="s">
        <v>5140</v>
      </c>
      <c r="CK350" s="122" t="s">
        <v>4667</v>
      </c>
      <c r="CL350" s="122" t="s">
        <v>461</v>
      </c>
    </row>
    <row r="351" spans="1:99" ht="15" customHeight="1" x14ac:dyDescent="0.45">
      <c r="A351" s="122">
        <v>350</v>
      </c>
      <c r="B351" s="122" t="s">
        <v>10028</v>
      </c>
      <c r="C351" s="122" t="s">
        <v>2023</v>
      </c>
      <c r="G351" s="122" t="s">
        <v>3501</v>
      </c>
      <c r="I351" s="122" t="s">
        <v>449</v>
      </c>
      <c r="J351" s="122" t="str">
        <f t="shared" si="13"/>
        <v>Quercus wislizeni</v>
      </c>
      <c r="M351" s="122" t="s">
        <v>3226</v>
      </c>
      <c r="N351" s="122" t="s">
        <v>3255</v>
      </c>
      <c r="O351" s="122" t="s">
        <v>2027</v>
      </c>
      <c r="P351" s="122" t="s">
        <v>2030</v>
      </c>
      <c r="Q351" s="122" t="s">
        <v>14724</v>
      </c>
      <c r="S351" s="122" t="s">
        <v>14693</v>
      </c>
      <c r="T351" s="122" t="s">
        <v>1171</v>
      </c>
      <c r="U351" s="122" t="s">
        <v>389</v>
      </c>
      <c r="V351" s="122" t="s">
        <v>2032</v>
      </c>
      <c r="W351" s="122" t="s">
        <v>2033</v>
      </c>
      <c r="X351" s="122" t="s">
        <v>2042</v>
      </c>
      <c r="AJ351" s="122" t="s">
        <v>2062</v>
      </c>
      <c r="AK351" s="122" t="s">
        <v>2062</v>
      </c>
      <c r="AO351" s="122" t="s">
        <v>1318</v>
      </c>
      <c r="AP351" s="122" t="s">
        <v>1318</v>
      </c>
      <c r="AQ351" s="122" t="s">
        <v>1318</v>
      </c>
      <c r="BE351" s="122" t="s">
        <v>3411</v>
      </c>
      <c r="BF351" s="122" t="s">
        <v>1415</v>
      </c>
      <c r="BG351" s="122" t="s">
        <v>1415</v>
      </c>
      <c r="BH351" s="122" t="s">
        <v>1431</v>
      </c>
      <c r="BI351" s="122" t="s">
        <v>1431</v>
      </c>
      <c r="BJ351" s="122" t="s">
        <v>1431</v>
      </c>
      <c r="BK351" s="122">
        <v>174679</v>
      </c>
      <c r="BX351" s="122" t="s">
        <v>480</v>
      </c>
      <c r="BZ351" s="122" t="s">
        <v>3479</v>
      </c>
      <c r="CE351" s="122" t="s">
        <v>1171</v>
      </c>
      <c r="CF351" s="122" t="s">
        <v>389</v>
      </c>
      <c r="CG351" s="122" t="s">
        <v>2032</v>
      </c>
      <c r="CL351" s="122" t="s">
        <v>449</v>
      </c>
    </row>
    <row r="352" spans="1:99" ht="15" customHeight="1" x14ac:dyDescent="0.45">
      <c r="A352" s="122">
        <v>351</v>
      </c>
      <c r="B352" s="122" t="s">
        <v>10029</v>
      </c>
      <c r="C352" s="122" t="s">
        <v>2024</v>
      </c>
      <c r="F352" s="122" t="s">
        <v>2075</v>
      </c>
      <c r="G352" s="122" t="s">
        <v>3502</v>
      </c>
      <c r="H352" s="122">
        <v>7219</v>
      </c>
      <c r="I352" s="122" t="s">
        <v>449</v>
      </c>
      <c r="J352" s="122" t="str">
        <f t="shared" si="13"/>
        <v>Quercus wislizeni</v>
      </c>
      <c r="K352" s="122" t="s">
        <v>968</v>
      </c>
      <c r="M352" s="122" t="s">
        <v>3226</v>
      </c>
      <c r="N352" s="122" t="s">
        <v>3255</v>
      </c>
      <c r="O352" s="121" t="s">
        <v>2028</v>
      </c>
      <c r="P352" s="122" t="s">
        <v>2030</v>
      </c>
      <c r="Q352" s="122" t="s">
        <v>14724</v>
      </c>
      <c r="S352" s="122" t="s">
        <v>14693</v>
      </c>
      <c r="T352" s="122" t="s">
        <v>1171</v>
      </c>
      <c r="U352" s="122" t="s">
        <v>389</v>
      </c>
      <c r="V352" s="122" t="s">
        <v>2032</v>
      </c>
      <c r="W352" s="122" t="s">
        <v>2033</v>
      </c>
      <c r="X352" s="122" t="s">
        <v>2043</v>
      </c>
      <c r="AJ352" s="122" t="s">
        <v>2062</v>
      </c>
      <c r="AK352" s="122" t="s">
        <v>14618</v>
      </c>
      <c r="AO352" s="122" t="s">
        <v>1318</v>
      </c>
      <c r="AP352" s="122" t="s">
        <v>1318</v>
      </c>
      <c r="AQ352" s="122" t="s">
        <v>1318</v>
      </c>
      <c r="AR352" s="122" t="s">
        <v>7426</v>
      </c>
      <c r="BE352" s="122" t="s">
        <v>3411</v>
      </c>
      <c r="BF352" s="122" t="s">
        <v>1415</v>
      </c>
      <c r="BG352" s="122" t="s">
        <v>1415</v>
      </c>
      <c r="BH352" s="122" t="s">
        <v>1431</v>
      </c>
      <c r="BI352" s="122" t="s">
        <v>1431</v>
      </c>
      <c r="BJ352" s="122" t="s">
        <v>1431</v>
      </c>
      <c r="BK352" s="122">
        <v>174680</v>
      </c>
      <c r="BR352" s="122" t="s">
        <v>2075</v>
      </c>
      <c r="BS352" s="122" t="s">
        <v>5787</v>
      </c>
      <c r="BT352" s="122" t="s">
        <v>2075</v>
      </c>
      <c r="BU352" s="122" t="s">
        <v>2075</v>
      </c>
      <c r="BV352" s="122">
        <v>7219</v>
      </c>
      <c r="BX352" s="122" t="s">
        <v>480</v>
      </c>
      <c r="BZ352" s="122" t="s">
        <v>3479</v>
      </c>
      <c r="CB352" s="122">
        <v>39.198371000000002</v>
      </c>
      <c r="CC352" s="122">
        <v>-123.055976</v>
      </c>
      <c r="CD352" s="122" t="s">
        <v>6949</v>
      </c>
      <c r="CE352" s="122" t="s">
        <v>1171</v>
      </c>
      <c r="CF352" s="122" t="s">
        <v>389</v>
      </c>
      <c r="CG352" s="122" t="s">
        <v>2032</v>
      </c>
      <c r="CI352" s="122" t="s">
        <v>5252</v>
      </c>
      <c r="CJ352" s="122" t="s">
        <v>6948</v>
      </c>
      <c r="CK352" s="122" t="s">
        <v>5693</v>
      </c>
      <c r="CL352" s="122" t="s">
        <v>449</v>
      </c>
      <c r="CO352" s="122" t="s">
        <v>7488</v>
      </c>
      <c r="CP352" s="122">
        <v>0</v>
      </c>
      <c r="CQ352" s="122" t="s">
        <v>2075</v>
      </c>
      <c r="CR352" s="122" t="s">
        <v>7593</v>
      </c>
      <c r="CS352" s="122" t="s">
        <v>7594</v>
      </c>
      <c r="CT352" s="122" t="s">
        <v>8194</v>
      </c>
      <c r="CU352" s="122" t="s">
        <v>8194</v>
      </c>
    </row>
    <row r="353" spans="1:92" s="97" customFormat="1" ht="15" customHeight="1" x14ac:dyDescent="0.45">
      <c r="A353" s="97">
        <v>352</v>
      </c>
      <c r="B353" s="97" t="s">
        <v>10030</v>
      </c>
      <c r="C353" s="97" t="s">
        <v>487</v>
      </c>
      <c r="D353" s="158">
        <v>43308</v>
      </c>
      <c r="E353" s="140">
        <v>8</v>
      </c>
      <c r="F353" s="97" t="s">
        <v>14269</v>
      </c>
      <c r="G353" s="97" t="s">
        <v>3422</v>
      </c>
      <c r="H353" s="122">
        <v>824</v>
      </c>
      <c r="I353" s="97" t="s">
        <v>145</v>
      </c>
      <c r="J353" s="122" t="str">
        <f t="shared" si="13"/>
        <v>Quercus michauxii</v>
      </c>
      <c r="L353" s="122"/>
      <c r="M353" s="122" t="s">
        <v>3226</v>
      </c>
      <c r="N353" s="122" t="s">
        <v>3171</v>
      </c>
      <c r="O353" s="122">
        <v>41306</v>
      </c>
      <c r="P353" s="122" t="s">
        <v>2230</v>
      </c>
      <c r="Q353" s="122"/>
      <c r="R353" s="122"/>
      <c r="S353" s="122" t="s">
        <v>14692</v>
      </c>
      <c r="T353" s="122"/>
      <c r="U353" s="122"/>
      <c r="V353" s="122"/>
      <c r="W353" s="122"/>
      <c r="X353" s="122" t="s">
        <v>2236</v>
      </c>
      <c r="Y353" s="122" t="s">
        <v>2237</v>
      </c>
      <c r="Z353" s="122"/>
      <c r="AA353" s="122"/>
      <c r="AB353" s="122"/>
      <c r="AC353" s="122"/>
      <c r="AD353" s="122"/>
      <c r="AE353" s="122"/>
      <c r="AF353" s="122"/>
      <c r="AG353" s="122"/>
      <c r="AH353" s="122"/>
      <c r="AI353" s="122"/>
      <c r="AJ353" s="122" t="s">
        <v>145</v>
      </c>
      <c r="AK353" s="122" t="s">
        <v>145</v>
      </c>
      <c r="AL353" s="122"/>
      <c r="AM353" s="121"/>
      <c r="AN353" s="122"/>
      <c r="AO353" s="122" t="s">
        <v>1416</v>
      </c>
      <c r="AP353" s="122" t="s">
        <v>2240</v>
      </c>
      <c r="AQ353" s="122" t="s">
        <v>3482</v>
      </c>
      <c r="AR353" s="122"/>
      <c r="AS353" s="122" t="s">
        <v>1318</v>
      </c>
      <c r="AT353" s="122" t="s">
        <v>1318</v>
      </c>
      <c r="AU353" s="122" t="s">
        <v>1318</v>
      </c>
      <c r="AV353" s="122"/>
      <c r="AW353" s="122"/>
      <c r="AX353" s="122"/>
      <c r="AY353" s="122"/>
      <c r="AZ353" s="122"/>
      <c r="BA353" s="122"/>
      <c r="BB353" s="122"/>
      <c r="BC353" s="81" t="s">
        <v>2231</v>
      </c>
      <c r="BD353" s="122"/>
      <c r="BE353" s="122" t="s">
        <v>4165</v>
      </c>
      <c r="BF353" s="122" t="s">
        <v>1416</v>
      </c>
      <c r="BG353" s="122" t="s">
        <v>1415</v>
      </c>
      <c r="BH353" s="122"/>
      <c r="BI353" s="122"/>
      <c r="BJ353" s="122"/>
      <c r="BK353" s="81">
        <v>176045</v>
      </c>
      <c r="BL353" s="122"/>
      <c r="BM353" s="122"/>
      <c r="BN353" s="122"/>
      <c r="BO353" s="122"/>
      <c r="BP353" s="122"/>
      <c r="BQ353" s="122"/>
      <c r="BR353" s="97" t="s">
        <v>2266</v>
      </c>
      <c r="BS353" s="97" t="s">
        <v>4987</v>
      </c>
      <c r="BT353" s="97" t="s">
        <v>8788</v>
      </c>
      <c r="BU353" s="97" t="s">
        <v>8788</v>
      </c>
      <c r="BV353" s="97">
        <v>824</v>
      </c>
      <c r="BX353" s="122" t="s">
        <v>488</v>
      </c>
      <c r="BY353" s="122"/>
      <c r="BZ353" s="122" t="s">
        <v>2237</v>
      </c>
      <c r="CB353" s="122"/>
      <c r="CC353" s="122"/>
      <c r="CD353" s="122"/>
      <c r="CE353" s="122" t="s">
        <v>1171</v>
      </c>
      <c r="CF353" s="122" t="s">
        <v>4664</v>
      </c>
      <c r="CG353" s="122"/>
      <c r="CH353" s="122"/>
      <c r="CI353" s="122"/>
      <c r="CK353" s="122" t="s">
        <v>5262</v>
      </c>
      <c r="CL353" s="122" t="s">
        <v>145</v>
      </c>
      <c r="CM353" s="122"/>
      <c r="CN353" s="122"/>
    </row>
    <row r="354" spans="1:92" s="97" customFormat="1" ht="15" customHeight="1" x14ac:dyDescent="0.45">
      <c r="A354" s="97">
        <v>353</v>
      </c>
      <c r="B354" s="97" t="s">
        <v>10031</v>
      </c>
      <c r="C354" s="97" t="s">
        <v>489</v>
      </c>
      <c r="D354" s="158">
        <v>43308</v>
      </c>
      <c r="E354" s="140">
        <v>8</v>
      </c>
      <c r="F354" s="97" t="s">
        <v>14221</v>
      </c>
      <c r="G354" s="97" t="s">
        <v>3423</v>
      </c>
      <c r="H354" s="122">
        <v>5856</v>
      </c>
      <c r="I354" s="97" t="s">
        <v>490</v>
      </c>
      <c r="J354" s="122" t="str">
        <f t="shared" si="13"/>
        <v>Quercus acutissima</v>
      </c>
      <c r="L354" s="122"/>
      <c r="M354" s="122" t="s">
        <v>3226</v>
      </c>
      <c r="N354" s="122" t="s">
        <v>3264</v>
      </c>
      <c r="O354" s="122">
        <v>41306</v>
      </c>
      <c r="P354" s="122" t="s">
        <v>2230</v>
      </c>
      <c r="Q354" s="122"/>
      <c r="R354" s="122"/>
      <c r="S354" s="122" t="s">
        <v>14692</v>
      </c>
      <c r="T354" s="122"/>
      <c r="U354" s="122"/>
      <c r="V354" s="122"/>
      <c r="W354" s="122"/>
      <c r="X354" s="122" t="s">
        <v>2236</v>
      </c>
      <c r="Y354" s="122" t="s">
        <v>2237</v>
      </c>
      <c r="Z354" s="122"/>
      <c r="AA354" s="122"/>
      <c r="AB354" s="122"/>
      <c r="AC354" s="122"/>
      <c r="AD354" s="122"/>
      <c r="AE354" s="122"/>
      <c r="AF354" s="122"/>
      <c r="AG354" s="122"/>
      <c r="AH354" s="122"/>
      <c r="AI354" s="122"/>
      <c r="AJ354" s="122" t="s">
        <v>490</v>
      </c>
      <c r="AK354" s="122" t="s">
        <v>490</v>
      </c>
      <c r="AL354" s="122"/>
      <c r="AM354" s="121"/>
      <c r="AN354" s="122"/>
      <c r="AO354" s="122" t="s">
        <v>1416</v>
      </c>
      <c r="AP354" s="122" t="s">
        <v>2241</v>
      </c>
      <c r="AQ354" s="122" t="s">
        <v>2256</v>
      </c>
      <c r="AR354" s="122"/>
      <c r="AS354" s="122" t="s">
        <v>1318</v>
      </c>
      <c r="AT354" s="122" t="s">
        <v>1318</v>
      </c>
      <c r="AU354" s="122" t="s">
        <v>1318</v>
      </c>
      <c r="AV354" s="122"/>
      <c r="AW354" s="122"/>
      <c r="AX354" s="122"/>
      <c r="AY354" s="122"/>
      <c r="AZ354" s="122"/>
      <c r="BA354" s="122"/>
      <c r="BB354" s="122"/>
      <c r="BC354" s="81" t="s">
        <v>2232</v>
      </c>
      <c r="BD354" s="122"/>
      <c r="BE354" s="122" t="s">
        <v>4165</v>
      </c>
      <c r="BF354" s="122" t="s">
        <v>1416</v>
      </c>
      <c r="BG354" s="122" t="s">
        <v>1415</v>
      </c>
      <c r="BH354" s="122"/>
      <c r="BI354" s="122"/>
      <c r="BJ354" s="122"/>
      <c r="BK354" s="81">
        <v>175928</v>
      </c>
      <c r="BL354" s="122"/>
      <c r="BM354" s="122"/>
      <c r="BN354" s="122"/>
      <c r="BO354" s="122"/>
      <c r="BP354" s="122"/>
      <c r="BQ354" s="122"/>
      <c r="BR354" s="97" t="s">
        <v>2266</v>
      </c>
      <c r="BS354" s="97" t="s">
        <v>4987</v>
      </c>
      <c r="BT354" s="97" t="s">
        <v>8362</v>
      </c>
      <c r="BU354" s="97" t="s">
        <v>8362</v>
      </c>
      <c r="BV354" s="97">
        <v>5856</v>
      </c>
      <c r="BX354" s="122" t="s">
        <v>488</v>
      </c>
      <c r="BY354" s="122"/>
      <c r="BZ354" s="122" t="s">
        <v>2237</v>
      </c>
      <c r="CB354" s="122"/>
      <c r="CC354" s="122"/>
      <c r="CD354" s="122"/>
      <c r="CE354" s="122"/>
      <c r="CF354" s="122"/>
      <c r="CG354" s="122"/>
      <c r="CH354" s="122"/>
      <c r="CI354" s="122"/>
      <c r="CK354" s="122"/>
      <c r="CL354" s="122" t="s">
        <v>490</v>
      </c>
      <c r="CM354" s="122"/>
      <c r="CN354" s="122"/>
    </row>
    <row r="355" spans="1:92" s="97" customFormat="1" ht="15" customHeight="1" x14ac:dyDescent="0.45">
      <c r="A355" s="97">
        <v>354</v>
      </c>
      <c r="B355" s="97" t="s">
        <v>10032</v>
      </c>
      <c r="C355" s="97" t="s">
        <v>491</v>
      </c>
      <c r="D355" s="158">
        <v>43308</v>
      </c>
      <c r="E355" s="140">
        <v>8</v>
      </c>
      <c r="F355" s="97" t="s">
        <v>14268</v>
      </c>
      <c r="G355" s="97" t="s">
        <v>3424</v>
      </c>
      <c r="H355" s="122">
        <v>7335</v>
      </c>
      <c r="I355" s="97" t="s">
        <v>149</v>
      </c>
      <c r="J355" s="122" t="str">
        <f t="shared" si="13"/>
        <v>Quercus macrocarpa</v>
      </c>
      <c r="L355" s="122"/>
      <c r="M355" s="122" t="s">
        <v>3226</v>
      </c>
      <c r="N355" s="122" t="s">
        <v>3173</v>
      </c>
      <c r="O355" s="122">
        <v>41306</v>
      </c>
      <c r="P355" s="122" t="s">
        <v>2230</v>
      </c>
      <c r="Q355" s="122"/>
      <c r="R355" s="122"/>
      <c r="S355" s="122" t="s">
        <v>14692</v>
      </c>
      <c r="T355" s="122"/>
      <c r="U355" s="122"/>
      <c r="V355" s="122"/>
      <c r="W355" s="122"/>
      <c r="X355" s="122" t="s">
        <v>2236</v>
      </c>
      <c r="Y355" s="122" t="s">
        <v>2237</v>
      </c>
      <c r="Z355" s="122"/>
      <c r="AA355" s="122"/>
      <c r="AB355" s="122"/>
      <c r="AC355" s="122"/>
      <c r="AD355" s="122"/>
      <c r="AE355" s="122"/>
      <c r="AF355" s="122"/>
      <c r="AG355" s="122"/>
      <c r="AH355" s="122"/>
      <c r="AI355" s="122"/>
      <c r="AJ355" s="122" t="s">
        <v>149</v>
      </c>
      <c r="AK355" s="122" t="s">
        <v>149</v>
      </c>
      <c r="AL355" s="122"/>
      <c r="AM355" s="121"/>
      <c r="AN355" s="122"/>
      <c r="AO355" s="122" t="s">
        <v>1416</v>
      </c>
      <c r="AP355" s="122" t="s">
        <v>2242</v>
      </c>
      <c r="AQ355" s="122" t="s">
        <v>2257</v>
      </c>
      <c r="AR355" s="122"/>
      <c r="AS355" s="122" t="s">
        <v>1318</v>
      </c>
      <c r="AT355" s="122" t="s">
        <v>1318</v>
      </c>
      <c r="AU355" s="122" t="s">
        <v>1318</v>
      </c>
      <c r="AV355" s="122"/>
      <c r="AW355" s="122"/>
      <c r="AX355" s="122"/>
      <c r="AY355" s="122"/>
      <c r="AZ355" s="122"/>
      <c r="BA355" s="122"/>
      <c r="BB355" s="122"/>
      <c r="BC355" s="81" t="s">
        <v>2231</v>
      </c>
      <c r="BD355" s="122"/>
      <c r="BE355" s="122" t="s">
        <v>4165</v>
      </c>
      <c r="BF355" s="122" t="s">
        <v>1416</v>
      </c>
      <c r="BG355" s="122" t="s">
        <v>1415</v>
      </c>
      <c r="BH355" s="122"/>
      <c r="BI355" s="122"/>
      <c r="BJ355" s="122"/>
      <c r="BK355" s="81">
        <v>175927</v>
      </c>
      <c r="BL355" s="122"/>
      <c r="BM355" s="122"/>
      <c r="BN355" s="122"/>
      <c r="BO355" s="122"/>
      <c r="BP355" s="122"/>
      <c r="BQ355" s="122"/>
      <c r="BR355" s="97" t="s">
        <v>2266</v>
      </c>
      <c r="BS355" s="97" t="s">
        <v>4987</v>
      </c>
      <c r="BT355" s="97" t="s">
        <v>8767</v>
      </c>
      <c r="BU355" s="97" t="s">
        <v>8767</v>
      </c>
      <c r="BV355" s="97">
        <v>7335</v>
      </c>
      <c r="BX355" s="122" t="s">
        <v>488</v>
      </c>
      <c r="BY355" s="122"/>
      <c r="BZ355" s="122" t="s">
        <v>2237</v>
      </c>
      <c r="CB355" s="122"/>
      <c r="CC355" s="122"/>
      <c r="CD355" s="122"/>
      <c r="CE355" s="122" t="s">
        <v>1171</v>
      </c>
      <c r="CF355" s="122" t="s">
        <v>6819</v>
      </c>
      <c r="CG355" s="122"/>
      <c r="CH355" s="122"/>
      <c r="CI355" s="122"/>
      <c r="CK355" s="122" t="s">
        <v>5266</v>
      </c>
      <c r="CL355" s="122" t="s">
        <v>149</v>
      </c>
      <c r="CM355" s="122"/>
      <c r="CN355" s="122"/>
    </row>
    <row r="356" spans="1:92" s="81" customFormat="1" ht="15" customHeight="1" x14ac:dyDescent="0.45">
      <c r="A356" s="81">
        <v>355</v>
      </c>
      <c r="B356" s="81" t="s">
        <v>10033</v>
      </c>
      <c r="C356" s="81" t="s">
        <v>492</v>
      </c>
      <c r="D356" s="145"/>
      <c r="E356" s="145"/>
      <c r="G356" s="81" t="s">
        <v>3425</v>
      </c>
      <c r="H356" s="122"/>
      <c r="I356" s="81" t="s">
        <v>493</v>
      </c>
      <c r="J356" s="122" t="str">
        <f t="shared" si="13"/>
        <v>Quercus wislizenii</v>
      </c>
      <c r="K356" s="122"/>
      <c r="L356" s="122"/>
      <c r="M356" s="122" t="s">
        <v>3226</v>
      </c>
      <c r="N356" s="122" t="s">
        <v>3265</v>
      </c>
      <c r="O356" s="122">
        <v>41306</v>
      </c>
      <c r="P356" s="122" t="s">
        <v>2230</v>
      </c>
      <c r="Q356" s="122"/>
      <c r="R356" s="122"/>
      <c r="S356" s="122" t="s">
        <v>14692</v>
      </c>
      <c r="T356" s="122"/>
      <c r="U356" s="122"/>
      <c r="V356" s="122"/>
      <c r="W356" s="122"/>
      <c r="X356" s="122" t="s">
        <v>2236</v>
      </c>
      <c r="Y356" s="122" t="s">
        <v>2237</v>
      </c>
      <c r="Z356" s="122"/>
      <c r="AA356" s="122"/>
      <c r="AB356" s="122"/>
      <c r="AC356" s="122"/>
      <c r="AD356" s="122"/>
      <c r="AE356" s="122"/>
      <c r="AF356" s="122"/>
      <c r="AG356" s="122"/>
      <c r="AH356" s="122"/>
      <c r="AI356" s="122"/>
      <c r="AJ356" s="122" t="s">
        <v>493</v>
      </c>
      <c r="AK356" s="122" t="s">
        <v>493</v>
      </c>
      <c r="AL356" s="122"/>
      <c r="AM356" s="121"/>
      <c r="AN356" s="122"/>
      <c r="AO356" s="122" t="s">
        <v>1416</v>
      </c>
      <c r="AP356" s="122" t="s">
        <v>2243</v>
      </c>
      <c r="AQ356" s="122" t="s">
        <v>2258</v>
      </c>
      <c r="AR356" s="122"/>
      <c r="AS356" s="122" t="s">
        <v>1318</v>
      </c>
      <c r="AT356" s="122" t="s">
        <v>1318</v>
      </c>
      <c r="AU356" s="122" t="s">
        <v>1318</v>
      </c>
      <c r="AV356" s="122"/>
      <c r="AW356" s="122"/>
      <c r="AX356" s="122"/>
      <c r="AY356" s="122"/>
      <c r="AZ356" s="122"/>
      <c r="BA356" s="122"/>
      <c r="BB356" s="122"/>
      <c r="BC356" s="81" t="s">
        <v>2232</v>
      </c>
      <c r="BD356" s="122"/>
      <c r="BE356" s="122" t="s">
        <v>4165</v>
      </c>
      <c r="BF356" s="122" t="s">
        <v>1416</v>
      </c>
      <c r="BG356" s="122" t="s">
        <v>1415</v>
      </c>
      <c r="BH356" s="122"/>
      <c r="BI356" s="122"/>
      <c r="BJ356" s="122"/>
      <c r="BK356" s="81">
        <v>175925</v>
      </c>
      <c r="BL356" s="122"/>
      <c r="BM356" s="122"/>
      <c r="BN356" s="122"/>
      <c r="BO356" s="122"/>
      <c r="BP356" s="122"/>
      <c r="BQ356" s="122"/>
      <c r="BR356" s="81" t="s">
        <v>2266</v>
      </c>
      <c r="BS356" s="81" t="s">
        <v>4987</v>
      </c>
      <c r="BX356" s="122" t="s">
        <v>488</v>
      </c>
      <c r="BY356" s="122"/>
      <c r="BZ356" s="122" t="s">
        <v>2237</v>
      </c>
      <c r="CB356" s="122"/>
      <c r="CC356" s="122"/>
      <c r="CD356" s="122"/>
      <c r="CE356" s="122" t="s">
        <v>1171</v>
      </c>
      <c r="CF356" s="122" t="s">
        <v>389</v>
      </c>
      <c r="CG356" s="122" t="s">
        <v>6872</v>
      </c>
      <c r="CH356" s="122"/>
      <c r="CI356" s="122"/>
      <c r="CK356" s="122" t="s">
        <v>5268</v>
      </c>
      <c r="CL356" s="122" t="s">
        <v>493</v>
      </c>
      <c r="CM356" s="122"/>
      <c r="CN356" s="122"/>
    </row>
    <row r="357" spans="1:92" s="97" customFormat="1" ht="15" customHeight="1" x14ac:dyDescent="0.45">
      <c r="A357" s="97">
        <v>356</v>
      </c>
      <c r="B357" s="97" t="s">
        <v>10034</v>
      </c>
      <c r="C357" s="97" t="s">
        <v>494</v>
      </c>
      <c r="D357" s="158">
        <v>43308</v>
      </c>
      <c r="E357" s="140">
        <v>8</v>
      </c>
      <c r="F357" s="97" t="s">
        <v>14255</v>
      </c>
      <c r="G357" s="97" t="s">
        <v>3426</v>
      </c>
      <c r="H357" s="122">
        <v>6405</v>
      </c>
      <c r="I357" s="97" t="s">
        <v>474</v>
      </c>
      <c r="J357" s="122" t="str">
        <f t="shared" si="13"/>
        <v>Quercus durata</v>
      </c>
      <c r="L357" s="122"/>
      <c r="M357" s="122" t="s">
        <v>3226</v>
      </c>
      <c r="N357" s="122" t="s">
        <v>3262</v>
      </c>
      <c r="O357" s="122">
        <v>41306</v>
      </c>
      <c r="P357" s="122" t="s">
        <v>2230</v>
      </c>
      <c r="Q357" s="122"/>
      <c r="R357" s="122"/>
      <c r="S357" s="122" t="s">
        <v>14692</v>
      </c>
      <c r="T357" s="122"/>
      <c r="U357" s="122"/>
      <c r="V357" s="122"/>
      <c r="W357" s="122"/>
      <c r="X357" s="122" t="s">
        <v>2236</v>
      </c>
      <c r="Y357" s="122" t="s">
        <v>2237</v>
      </c>
      <c r="Z357" s="122"/>
      <c r="AA357" s="122"/>
      <c r="AB357" s="122"/>
      <c r="AC357" s="122"/>
      <c r="AD357" s="122"/>
      <c r="AE357" s="122"/>
      <c r="AF357" s="122"/>
      <c r="AG357" s="122"/>
      <c r="AH357" s="122"/>
      <c r="AI357" s="122"/>
      <c r="AJ357" s="122" t="s">
        <v>474</v>
      </c>
      <c r="AK357" s="122" t="s">
        <v>474</v>
      </c>
      <c r="AL357" s="122"/>
      <c r="AM357" s="121"/>
      <c r="AN357" s="122"/>
      <c r="AO357" s="122" t="s">
        <v>1416</v>
      </c>
      <c r="AP357" s="122" t="s">
        <v>2244</v>
      </c>
      <c r="AQ357" s="122" t="s">
        <v>2259</v>
      </c>
      <c r="AR357" s="122"/>
      <c r="AS357" s="122" t="s">
        <v>1318</v>
      </c>
      <c r="AT357" s="122" t="s">
        <v>1318</v>
      </c>
      <c r="AU357" s="122" t="s">
        <v>1318</v>
      </c>
      <c r="AV357" s="122"/>
      <c r="AW357" s="122"/>
      <c r="AX357" s="122"/>
      <c r="AY357" s="122"/>
      <c r="AZ357" s="122"/>
      <c r="BA357" s="122"/>
      <c r="BB357" s="122"/>
      <c r="BC357" s="81" t="s">
        <v>2232</v>
      </c>
      <c r="BD357" s="122"/>
      <c r="BE357" s="122" t="s">
        <v>4165</v>
      </c>
      <c r="BF357" s="122" t="s">
        <v>1416</v>
      </c>
      <c r="BG357" s="122" t="s">
        <v>1415</v>
      </c>
      <c r="BH357" s="122"/>
      <c r="BI357" s="122"/>
      <c r="BJ357" s="122"/>
      <c r="BK357" s="81">
        <v>175923</v>
      </c>
      <c r="BL357" s="122"/>
      <c r="BM357" s="122"/>
      <c r="BN357" s="122"/>
      <c r="BO357" s="122"/>
      <c r="BP357" s="122"/>
      <c r="BQ357" s="122"/>
      <c r="BR357" s="97" t="s">
        <v>2266</v>
      </c>
      <c r="BS357" s="97" t="s">
        <v>4987</v>
      </c>
      <c r="BT357" s="97" t="s">
        <v>8588</v>
      </c>
      <c r="BU357" s="97" t="s">
        <v>3426</v>
      </c>
      <c r="BV357" s="97">
        <v>6405</v>
      </c>
      <c r="BX357" s="122" t="s">
        <v>488</v>
      </c>
      <c r="BY357" s="122"/>
      <c r="BZ357" s="122" t="s">
        <v>2237</v>
      </c>
      <c r="CB357" s="122" t="s">
        <v>4235</v>
      </c>
      <c r="CC357" s="122" t="s">
        <v>4235</v>
      </c>
      <c r="CD357" s="122" t="s">
        <v>4235</v>
      </c>
      <c r="CE357" s="122"/>
      <c r="CF357" s="122"/>
      <c r="CG357" s="122"/>
      <c r="CH357" s="122"/>
      <c r="CI357" s="122"/>
      <c r="CK357" s="122" t="s">
        <v>5269</v>
      </c>
      <c r="CL357" s="122" t="s">
        <v>474</v>
      </c>
      <c r="CM357" s="122"/>
      <c r="CN357" s="122"/>
    </row>
    <row r="358" spans="1:92" s="129" customFormat="1" ht="15" customHeight="1" x14ac:dyDescent="0.45">
      <c r="A358" s="129">
        <v>357</v>
      </c>
      <c r="B358" s="129" t="s">
        <v>10035</v>
      </c>
      <c r="C358" s="129" t="s">
        <v>495</v>
      </c>
      <c r="D358" s="158">
        <v>43308</v>
      </c>
      <c r="E358" s="140">
        <v>8</v>
      </c>
      <c r="F358" s="129" t="s">
        <v>14266</v>
      </c>
      <c r="G358" s="129" t="s">
        <v>3427</v>
      </c>
      <c r="H358" s="122">
        <v>9406</v>
      </c>
      <c r="I358" s="129" t="s">
        <v>461</v>
      </c>
      <c r="J358" s="122" t="str">
        <f t="shared" si="13"/>
        <v>Quercus lobata</v>
      </c>
      <c r="L358" s="122"/>
      <c r="M358" s="122" t="s">
        <v>3226</v>
      </c>
      <c r="N358" s="122" t="s">
        <v>3183</v>
      </c>
      <c r="O358" s="122">
        <v>41306</v>
      </c>
      <c r="P358" s="122" t="s">
        <v>2230</v>
      </c>
      <c r="Q358" s="122"/>
      <c r="R358" s="122"/>
      <c r="S358" s="122" t="s">
        <v>14692</v>
      </c>
      <c r="T358" s="122"/>
      <c r="U358" s="122"/>
      <c r="V358" s="122"/>
      <c r="W358" s="122"/>
      <c r="X358" s="122" t="s">
        <v>2236</v>
      </c>
      <c r="Y358" s="122" t="s">
        <v>2237</v>
      </c>
      <c r="Z358" s="122"/>
      <c r="AA358" s="122"/>
      <c r="AB358" s="122"/>
      <c r="AC358" s="122"/>
      <c r="AD358" s="122"/>
      <c r="AE358" s="122"/>
      <c r="AF358" s="122"/>
      <c r="AG358" s="122"/>
      <c r="AH358" s="122"/>
      <c r="AI358" s="122"/>
      <c r="AJ358" s="122" t="s">
        <v>461</v>
      </c>
      <c r="AK358" s="122" t="s">
        <v>461</v>
      </c>
      <c r="AL358" s="122"/>
      <c r="AM358" s="121"/>
      <c r="AN358" s="122"/>
      <c r="AO358" s="122" t="s">
        <v>1416</v>
      </c>
      <c r="AP358" s="122" t="s">
        <v>2245</v>
      </c>
      <c r="AQ358" s="122"/>
      <c r="AR358" s="122"/>
      <c r="AS358" s="122" t="s">
        <v>1318</v>
      </c>
      <c r="AT358" s="122" t="s">
        <v>1318</v>
      </c>
      <c r="AU358" s="122" t="s">
        <v>1318</v>
      </c>
      <c r="AV358" s="122"/>
      <c r="AW358" s="122"/>
      <c r="AX358" s="122"/>
      <c r="AY358" s="122"/>
      <c r="AZ358" s="122"/>
      <c r="BA358" s="122"/>
      <c r="BB358" s="122"/>
      <c r="BC358" s="81" t="s">
        <v>2264</v>
      </c>
      <c r="BD358" s="122"/>
      <c r="BE358" s="122" t="s">
        <v>4165</v>
      </c>
      <c r="BF358" s="122" t="s">
        <v>1416</v>
      </c>
      <c r="BG358" s="122" t="s">
        <v>1415</v>
      </c>
      <c r="BH358" s="122"/>
      <c r="BI358" s="122"/>
      <c r="BJ358" s="122"/>
      <c r="BK358" s="81">
        <v>175926</v>
      </c>
      <c r="BL358" s="122"/>
      <c r="BM358" s="122"/>
      <c r="BN358" s="122"/>
      <c r="BO358" s="122"/>
      <c r="BP358" s="122"/>
      <c r="BQ358" s="122"/>
      <c r="BR358" s="129" t="s">
        <v>2266</v>
      </c>
      <c r="BS358" s="129" t="s">
        <v>4987</v>
      </c>
      <c r="BT358" s="129" t="s">
        <v>8750</v>
      </c>
      <c r="BU358" s="129" t="s">
        <v>8750</v>
      </c>
      <c r="BV358" s="129">
        <v>9406</v>
      </c>
      <c r="BX358" s="122" t="s">
        <v>488</v>
      </c>
      <c r="BY358" s="122"/>
      <c r="BZ358" s="122" t="s">
        <v>2237</v>
      </c>
      <c r="CB358" s="122"/>
      <c r="CC358" s="122"/>
      <c r="CD358" s="122"/>
      <c r="CE358" s="122"/>
      <c r="CF358" s="122"/>
      <c r="CG358" s="122"/>
      <c r="CH358" s="122"/>
      <c r="CI358" s="122"/>
      <c r="CK358" s="122"/>
      <c r="CL358" s="122" t="s">
        <v>461</v>
      </c>
      <c r="CM358" s="122"/>
      <c r="CN358" s="122"/>
    </row>
    <row r="359" spans="1:92" s="97" customFormat="1" ht="15" customHeight="1" x14ac:dyDescent="0.45">
      <c r="A359" s="97">
        <v>358</v>
      </c>
      <c r="B359" s="97" t="s">
        <v>10036</v>
      </c>
      <c r="C359" s="97" t="s">
        <v>496</v>
      </c>
      <c r="D359" s="158">
        <v>43308</v>
      </c>
      <c r="E359" s="140">
        <v>8</v>
      </c>
      <c r="F359" s="97" t="s">
        <v>14271</v>
      </c>
      <c r="G359" s="97" t="s">
        <v>3428</v>
      </c>
      <c r="H359" s="122">
        <v>7918</v>
      </c>
      <c r="I359" s="97" t="s">
        <v>497</v>
      </c>
      <c r="J359" s="122" t="str">
        <f t="shared" si="13"/>
        <v>Quercus nigra</v>
      </c>
      <c r="L359" s="122"/>
      <c r="M359" s="122" t="s">
        <v>3226</v>
      </c>
      <c r="N359" s="122" t="s">
        <v>3266</v>
      </c>
      <c r="O359" s="122">
        <v>41306</v>
      </c>
      <c r="P359" s="122" t="s">
        <v>2230</v>
      </c>
      <c r="Q359" s="122"/>
      <c r="R359" s="122"/>
      <c r="S359" s="122" t="s">
        <v>14692</v>
      </c>
      <c r="T359" s="122"/>
      <c r="U359" s="122"/>
      <c r="V359" s="122"/>
      <c r="W359" s="122"/>
      <c r="X359" s="122" t="s">
        <v>2236</v>
      </c>
      <c r="Y359" s="122" t="s">
        <v>2237</v>
      </c>
      <c r="Z359" s="122"/>
      <c r="AA359" s="122"/>
      <c r="AB359" s="122"/>
      <c r="AC359" s="122"/>
      <c r="AD359" s="122"/>
      <c r="AE359" s="122"/>
      <c r="AF359" s="122"/>
      <c r="AG359" s="122"/>
      <c r="AH359" s="122"/>
      <c r="AI359" s="122"/>
      <c r="AJ359" s="122" t="s">
        <v>497</v>
      </c>
      <c r="AK359" s="122" t="s">
        <v>497</v>
      </c>
      <c r="AL359" s="122"/>
      <c r="AM359" s="121"/>
      <c r="AN359" s="122"/>
      <c r="AO359" s="122" t="s">
        <v>1416</v>
      </c>
      <c r="AP359" s="122" t="s">
        <v>2246</v>
      </c>
      <c r="AQ359" s="122" t="s">
        <v>2260</v>
      </c>
      <c r="AR359" s="122"/>
      <c r="AS359" s="122" t="s">
        <v>1318</v>
      </c>
      <c r="AT359" s="122" t="s">
        <v>1318</v>
      </c>
      <c r="AU359" s="122" t="s">
        <v>1318</v>
      </c>
      <c r="AV359" s="122"/>
      <c r="AW359" s="122"/>
      <c r="AX359" s="122"/>
      <c r="AY359" s="122"/>
      <c r="AZ359" s="122"/>
      <c r="BA359" s="122"/>
      <c r="BB359" s="122"/>
      <c r="BC359" s="81" t="s">
        <v>2232</v>
      </c>
      <c r="BD359" s="122"/>
      <c r="BE359" s="122" t="s">
        <v>4165</v>
      </c>
      <c r="BF359" s="122" t="s">
        <v>1416</v>
      </c>
      <c r="BG359" s="122" t="s">
        <v>1415</v>
      </c>
      <c r="BH359" s="122"/>
      <c r="BI359" s="122"/>
      <c r="BJ359" s="122"/>
      <c r="BK359" s="81">
        <v>176044</v>
      </c>
      <c r="BL359" s="122"/>
      <c r="BM359" s="122"/>
      <c r="BN359" s="122"/>
      <c r="BO359" s="122"/>
      <c r="BP359" s="122"/>
      <c r="BQ359" s="122"/>
      <c r="BR359" s="97" t="s">
        <v>2266</v>
      </c>
      <c r="BS359" s="97" t="s">
        <v>4987</v>
      </c>
      <c r="BT359" s="97" t="s">
        <v>8822</v>
      </c>
      <c r="BU359" s="97" t="s">
        <v>3428</v>
      </c>
      <c r="BV359" s="97">
        <v>7918</v>
      </c>
      <c r="BX359" s="122" t="s">
        <v>488</v>
      </c>
      <c r="BY359" s="122"/>
      <c r="BZ359" s="122" t="s">
        <v>2237</v>
      </c>
      <c r="CB359" s="122" t="s">
        <v>4235</v>
      </c>
      <c r="CC359" s="122" t="s">
        <v>4235</v>
      </c>
      <c r="CD359" s="122" t="s">
        <v>4235</v>
      </c>
      <c r="CE359" s="122"/>
      <c r="CF359" s="122"/>
      <c r="CG359" s="122"/>
      <c r="CH359" s="122"/>
      <c r="CI359" s="122"/>
      <c r="CK359" s="122" t="s">
        <v>5257</v>
      </c>
      <c r="CL359" s="122" t="s">
        <v>497</v>
      </c>
      <c r="CM359" s="122"/>
      <c r="CN359" s="122"/>
    </row>
    <row r="360" spans="1:92" s="97" customFormat="1" ht="15" customHeight="1" x14ac:dyDescent="0.45">
      <c r="A360" s="97">
        <v>359</v>
      </c>
      <c r="B360" s="97" t="s">
        <v>10037</v>
      </c>
      <c r="C360" s="97" t="s">
        <v>498</v>
      </c>
      <c r="D360" s="158">
        <v>43308</v>
      </c>
      <c r="E360" s="140">
        <v>8</v>
      </c>
      <c r="F360" s="97" t="s">
        <v>14244</v>
      </c>
      <c r="G360" s="97" t="s">
        <v>3429</v>
      </c>
      <c r="H360" s="122">
        <v>6802</v>
      </c>
      <c r="I360" s="97" t="s">
        <v>224</v>
      </c>
      <c r="J360" s="122" t="str">
        <f t="shared" si="13"/>
        <v>Quercus arizonica</v>
      </c>
      <c r="L360" s="122"/>
      <c r="M360" s="122" t="s">
        <v>3226</v>
      </c>
      <c r="N360" s="122" t="s">
        <v>3200</v>
      </c>
      <c r="O360" s="122">
        <v>41306</v>
      </c>
      <c r="P360" s="122" t="s">
        <v>2230</v>
      </c>
      <c r="Q360" s="122"/>
      <c r="R360" s="122"/>
      <c r="S360" s="122" t="s">
        <v>14692</v>
      </c>
      <c r="T360" s="122"/>
      <c r="U360" s="122"/>
      <c r="V360" s="122"/>
      <c r="W360" s="122"/>
      <c r="X360" s="122" t="s">
        <v>2236</v>
      </c>
      <c r="Y360" s="122" t="s">
        <v>2237</v>
      </c>
      <c r="Z360" s="122"/>
      <c r="AA360" s="122"/>
      <c r="AB360" s="122"/>
      <c r="AC360" s="122"/>
      <c r="AD360" s="122"/>
      <c r="AE360" s="122"/>
      <c r="AF360" s="122"/>
      <c r="AG360" s="122"/>
      <c r="AH360" s="122"/>
      <c r="AI360" s="122"/>
      <c r="AJ360" s="122" t="s">
        <v>224</v>
      </c>
      <c r="AK360" s="122" t="s">
        <v>224</v>
      </c>
      <c r="AL360" s="122"/>
      <c r="AM360" s="121"/>
      <c r="AN360" s="122"/>
      <c r="AO360" s="122" t="s">
        <v>1416</v>
      </c>
      <c r="AP360" s="122" t="s">
        <v>2247</v>
      </c>
      <c r="AQ360" s="122" t="s">
        <v>2256</v>
      </c>
      <c r="AR360" s="122"/>
      <c r="AS360" s="122" t="s">
        <v>1318</v>
      </c>
      <c r="AT360" s="122" t="s">
        <v>1318</v>
      </c>
      <c r="AU360" s="122" t="s">
        <v>1318</v>
      </c>
      <c r="AV360" s="122"/>
      <c r="AW360" s="122"/>
      <c r="AX360" s="122"/>
      <c r="AY360" s="122"/>
      <c r="AZ360" s="122"/>
      <c r="BA360" s="122"/>
      <c r="BB360" s="122"/>
      <c r="BC360" s="81" t="s">
        <v>2232</v>
      </c>
      <c r="BD360" s="122"/>
      <c r="BE360" s="122" t="s">
        <v>4165</v>
      </c>
      <c r="BF360" s="122" t="s">
        <v>1416</v>
      </c>
      <c r="BG360" s="122" t="s">
        <v>1415</v>
      </c>
      <c r="BH360" s="122"/>
      <c r="BI360" s="122"/>
      <c r="BJ360" s="122"/>
      <c r="BK360" s="81">
        <v>176043</v>
      </c>
      <c r="BL360" s="122"/>
      <c r="BM360" s="122"/>
      <c r="BN360" s="122"/>
      <c r="BO360" s="122"/>
      <c r="BP360" s="122"/>
      <c r="BQ360" s="122"/>
      <c r="BR360" s="97" t="s">
        <v>2266</v>
      </c>
      <c r="BS360" s="97" t="s">
        <v>4987</v>
      </c>
      <c r="BT360" s="97" t="s">
        <v>8427</v>
      </c>
      <c r="BU360" s="97" t="s">
        <v>3429</v>
      </c>
      <c r="BV360" s="97">
        <v>6802</v>
      </c>
      <c r="BX360" s="122" t="s">
        <v>488</v>
      </c>
      <c r="BY360" s="122"/>
      <c r="BZ360" s="122" t="s">
        <v>2237</v>
      </c>
      <c r="CB360" s="122" t="s">
        <v>4235</v>
      </c>
      <c r="CC360" s="122" t="s">
        <v>4235</v>
      </c>
      <c r="CD360" s="122" t="s">
        <v>4235</v>
      </c>
      <c r="CE360" s="122"/>
      <c r="CF360" s="122"/>
      <c r="CG360" s="122"/>
      <c r="CH360" s="122"/>
      <c r="CI360" s="122"/>
      <c r="CK360" s="122" t="s">
        <v>5260</v>
      </c>
      <c r="CL360" s="122" t="s">
        <v>224</v>
      </c>
      <c r="CM360" s="122"/>
      <c r="CN360" s="122"/>
    </row>
    <row r="361" spans="1:92" s="129" customFormat="1" ht="15" customHeight="1" x14ac:dyDescent="0.45">
      <c r="A361" s="129">
        <v>360</v>
      </c>
      <c r="B361" s="129" t="s">
        <v>10038</v>
      </c>
      <c r="C361" s="129" t="s">
        <v>499</v>
      </c>
      <c r="D361" s="158">
        <v>43308</v>
      </c>
      <c r="E361" s="140">
        <v>8</v>
      </c>
      <c r="F361" s="129" t="s">
        <v>14248</v>
      </c>
      <c r="G361" s="129" t="s">
        <v>3430</v>
      </c>
      <c r="H361" s="122">
        <v>7236</v>
      </c>
      <c r="I361" s="129" t="s">
        <v>246</v>
      </c>
      <c r="J361" s="122" t="str">
        <f t="shared" si="13"/>
        <v>Quercus chrysolepis</v>
      </c>
      <c r="L361" s="122"/>
      <c r="M361" s="122" t="s">
        <v>3226</v>
      </c>
      <c r="N361" s="122" t="s">
        <v>3206</v>
      </c>
      <c r="O361" s="122">
        <v>41306</v>
      </c>
      <c r="P361" s="122" t="s">
        <v>2230</v>
      </c>
      <c r="Q361" s="122"/>
      <c r="R361" s="122"/>
      <c r="S361" s="122" t="s">
        <v>14692</v>
      </c>
      <c r="T361" s="122"/>
      <c r="U361" s="122"/>
      <c r="V361" s="122"/>
      <c r="W361" s="122"/>
      <c r="X361" s="122" t="s">
        <v>2236</v>
      </c>
      <c r="Y361" s="122" t="s">
        <v>2237</v>
      </c>
      <c r="Z361" s="122"/>
      <c r="AA361" s="122"/>
      <c r="AB361" s="122"/>
      <c r="AC361" s="122"/>
      <c r="AD361" s="122"/>
      <c r="AE361" s="122"/>
      <c r="AF361" s="122"/>
      <c r="AG361" s="122"/>
      <c r="AH361" s="122"/>
      <c r="AI361" s="122"/>
      <c r="AJ361" s="122" t="s">
        <v>246</v>
      </c>
      <c r="AK361" s="122" t="s">
        <v>246</v>
      </c>
      <c r="AL361" s="122"/>
      <c r="AM361" s="121"/>
      <c r="AN361" s="122"/>
      <c r="AO361" s="122" t="s">
        <v>1416</v>
      </c>
      <c r="AP361" s="122" t="s">
        <v>2248</v>
      </c>
      <c r="AQ361" s="122"/>
      <c r="AR361" s="122"/>
      <c r="AS361" s="122" t="s">
        <v>1318</v>
      </c>
      <c r="AT361" s="122" t="s">
        <v>1318</v>
      </c>
      <c r="AU361" s="122" t="s">
        <v>1318</v>
      </c>
      <c r="AV361" s="122"/>
      <c r="AW361" s="122"/>
      <c r="AX361" s="122"/>
      <c r="AY361" s="122"/>
      <c r="AZ361" s="122"/>
      <c r="BA361" s="122"/>
      <c r="BB361" s="122"/>
      <c r="BC361" s="81" t="s">
        <v>2265</v>
      </c>
      <c r="BD361" s="122"/>
      <c r="BE361" s="122" t="s">
        <v>4165</v>
      </c>
      <c r="BF361" s="122" t="s">
        <v>1416</v>
      </c>
      <c r="BG361" s="122" t="s">
        <v>1415</v>
      </c>
      <c r="BH361" s="122"/>
      <c r="BI361" s="122"/>
      <c r="BJ361" s="122"/>
      <c r="BK361" s="81">
        <v>175931</v>
      </c>
      <c r="BL361" s="122"/>
      <c r="BM361" s="122"/>
      <c r="BN361" s="122"/>
      <c r="BO361" s="122"/>
      <c r="BP361" s="122"/>
      <c r="BQ361" s="122"/>
      <c r="BR361" s="129" t="s">
        <v>2266</v>
      </c>
      <c r="BS361" s="129" t="s">
        <v>4987</v>
      </c>
      <c r="BT361" s="129" t="s">
        <v>8514</v>
      </c>
      <c r="BU361" s="129" t="s">
        <v>3430</v>
      </c>
      <c r="BV361" s="129">
        <v>7236</v>
      </c>
      <c r="BX361" s="122" t="s">
        <v>488</v>
      </c>
      <c r="BY361" s="122"/>
      <c r="BZ361" s="122" t="s">
        <v>2237</v>
      </c>
      <c r="CB361" s="122"/>
      <c r="CC361" s="122"/>
      <c r="CD361" s="122"/>
      <c r="CE361" s="122"/>
      <c r="CF361" s="122"/>
      <c r="CG361" s="122"/>
      <c r="CH361" s="122"/>
      <c r="CI361" s="122"/>
      <c r="CK361" s="122" t="s">
        <v>5263</v>
      </c>
      <c r="CL361" s="122" t="s">
        <v>246</v>
      </c>
      <c r="CM361" s="122"/>
      <c r="CN361" s="122"/>
    </row>
    <row r="362" spans="1:92" s="97" customFormat="1" ht="15" customHeight="1" x14ac:dyDescent="0.45">
      <c r="A362" s="97">
        <v>361</v>
      </c>
      <c r="B362" s="97" t="s">
        <v>10039</v>
      </c>
      <c r="C362" s="97" t="s">
        <v>500</v>
      </c>
      <c r="D362" s="158">
        <v>43308</v>
      </c>
      <c r="E362" s="140">
        <v>8</v>
      </c>
      <c r="F362" s="97" t="s">
        <v>14260</v>
      </c>
      <c r="G362" s="97" t="s">
        <v>3431</v>
      </c>
      <c r="H362" s="122">
        <v>6978</v>
      </c>
      <c r="I362" s="97" t="s">
        <v>501</v>
      </c>
      <c r="J362" s="122" t="str">
        <f t="shared" si="13"/>
        <v>Quercus hemisphaerica</v>
      </c>
      <c r="L362" s="122"/>
      <c r="M362" s="122" t="s">
        <v>3226</v>
      </c>
      <c r="N362" s="122" t="s">
        <v>3267</v>
      </c>
      <c r="O362" s="122">
        <v>41306</v>
      </c>
      <c r="P362" s="122" t="s">
        <v>2230</v>
      </c>
      <c r="Q362" s="122"/>
      <c r="R362" s="122"/>
      <c r="S362" s="122" t="s">
        <v>14692</v>
      </c>
      <c r="T362" s="122"/>
      <c r="U362" s="122"/>
      <c r="V362" s="122"/>
      <c r="W362" s="122"/>
      <c r="X362" s="122" t="s">
        <v>2236</v>
      </c>
      <c r="Y362" s="122" t="s">
        <v>2237</v>
      </c>
      <c r="Z362" s="122"/>
      <c r="AA362" s="122"/>
      <c r="AB362" s="122"/>
      <c r="AC362" s="122"/>
      <c r="AD362" s="122"/>
      <c r="AE362" s="122"/>
      <c r="AF362" s="122"/>
      <c r="AG362" s="122"/>
      <c r="AH362" s="122"/>
      <c r="AI362" s="122"/>
      <c r="AJ362" s="122" t="s">
        <v>501</v>
      </c>
      <c r="AK362" s="122" t="s">
        <v>501</v>
      </c>
      <c r="AL362" s="122"/>
      <c r="AM362" s="121"/>
      <c r="AN362" s="122"/>
      <c r="AO362" s="122" t="s">
        <v>1416</v>
      </c>
      <c r="AP362" s="122" t="s">
        <v>2249</v>
      </c>
      <c r="AQ362" s="122" t="s">
        <v>1665</v>
      </c>
      <c r="AR362" s="122"/>
      <c r="AS362" s="122" t="s">
        <v>1318</v>
      </c>
      <c r="AT362" s="122" t="s">
        <v>1318</v>
      </c>
      <c r="AU362" s="122" t="s">
        <v>1318</v>
      </c>
      <c r="AV362" s="122"/>
      <c r="AW362" s="122"/>
      <c r="AX362" s="122"/>
      <c r="AY362" s="122"/>
      <c r="AZ362" s="122"/>
      <c r="BA362" s="122"/>
      <c r="BB362" s="122"/>
      <c r="BC362" s="81" t="s">
        <v>2232</v>
      </c>
      <c r="BD362" s="122"/>
      <c r="BE362" s="122" t="s">
        <v>4165</v>
      </c>
      <c r="BF362" s="122" t="s">
        <v>1416</v>
      </c>
      <c r="BG362" s="122" t="s">
        <v>1415</v>
      </c>
      <c r="BH362" s="122"/>
      <c r="BI362" s="122"/>
      <c r="BJ362" s="122"/>
      <c r="BK362" s="81">
        <v>175932</v>
      </c>
      <c r="BL362" s="122"/>
      <c r="BM362" s="122"/>
      <c r="BN362" s="122"/>
      <c r="BO362" s="122"/>
      <c r="BP362" s="122"/>
      <c r="BQ362" s="122"/>
      <c r="BR362" s="97" t="s">
        <v>2266</v>
      </c>
      <c r="BS362" s="97" t="s">
        <v>4987</v>
      </c>
      <c r="BT362" s="97" t="s">
        <v>8687</v>
      </c>
      <c r="BU362" s="97" t="s">
        <v>3431</v>
      </c>
      <c r="BV362" s="97">
        <v>6978</v>
      </c>
      <c r="BX362" s="122" t="s">
        <v>488</v>
      </c>
      <c r="BY362" s="122"/>
      <c r="BZ362" s="122" t="s">
        <v>2237</v>
      </c>
      <c r="CB362" s="122"/>
      <c r="CC362" s="122"/>
      <c r="CD362" s="122"/>
      <c r="CE362" s="122" t="s">
        <v>1171</v>
      </c>
      <c r="CF362" s="122" t="s">
        <v>1665</v>
      </c>
      <c r="CG362" s="122"/>
      <c r="CH362" s="122"/>
      <c r="CI362" s="122"/>
      <c r="CK362" s="122" t="s">
        <v>5261</v>
      </c>
      <c r="CL362" s="122" t="s">
        <v>501</v>
      </c>
      <c r="CM362" s="122"/>
      <c r="CN362" s="122"/>
    </row>
    <row r="363" spans="1:92" s="97" customFormat="1" ht="15" customHeight="1" x14ac:dyDescent="0.45">
      <c r="A363" s="97">
        <v>362</v>
      </c>
      <c r="B363" s="97" t="s">
        <v>10040</v>
      </c>
      <c r="C363" s="97" t="s">
        <v>502</v>
      </c>
      <c r="D363" s="158">
        <v>43308</v>
      </c>
      <c r="E363" s="140">
        <v>8</v>
      </c>
      <c r="F363" s="97" t="s">
        <v>14254</v>
      </c>
      <c r="G363" s="97" t="s">
        <v>3432</v>
      </c>
      <c r="H363" s="122">
        <v>4957</v>
      </c>
      <c r="I363" s="97" t="s">
        <v>443</v>
      </c>
      <c r="J363" s="122" t="str">
        <f t="shared" si="13"/>
        <v>Quercus douglasii</v>
      </c>
      <c r="L363" s="122"/>
      <c r="M363" s="122" t="s">
        <v>3226</v>
      </c>
      <c r="N363" s="122" t="s">
        <v>3253</v>
      </c>
      <c r="O363" s="122">
        <v>41306</v>
      </c>
      <c r="P363" s="122" t="s">
        <v>2230</v>
      </c>
      <c r="Q363" s="122"/>
      <c r="R363" s="122"/>
      <c r="S363" s="122" t="s">
        <v>14692</v>
      </c>
      <c r="T363" s="122"/>
      <c r="U363" s="122"/>
      <c r="V363" s="122"/>
      <c r="W363" s="122"/>
      <c r="X363" s="122" t="s">
        <v>2236</v>
      </c>
      <c r="Y363" s="122" t="s">
        <v>2237</v>
      </c>
      <c r="Z363" s="122"/>
      <c r="AA363" s="122"/>
      <c r="AB363" s="122"/>
      <c r="AC363" s="122"/>
      <c r="AD363" s="122"/>
      <c r="AE363" s="122"/>
      <c r="AF363" s="122"/>
      <c r="AG363" s="122"/>
      <c r="AH363" s="122"/>
      <c r="AI363" s="122"/>
      <c r="AJ363" s="122" t="s">
        <v>443</v>
      </c>
      <c r="AK363" s="122" t="s">
        <v>443</v>
      </c>
      <c r="AL363" s="122"/>
      <c r="AM363" s="121"/>
      <c r="AN363" s="122"/>
      <c r="AO363" s="122" t="s">
        <v>1416</v>
      </c>
      <c r="AP363" s="122" t="s">
        <v>2250</v>
      </c>
      <c r="AQ363" s="122" t="s">
        <v>2261</v>
      </c>
      <c r="AR363" s="122"/>
      <c r="AS363" s="122" t="s">
        <v>1318</v>
      </c>
      <c r="AT363" s="122" t="s">
        <v>1318</v>
      </c>
      <c r="AU363" s="122" t="s">
        <v>1318</v>
      </c>
      <c r="AV363" s="122"/>
      <c r="AW363" s="122"/>
      <c r="AX363" s="122"/>
      <c r="AY363" s="122"/>
      <c r="AZ363" s="122"/>
      <c r="BA363" s="122"/>
      <c r="BB363" s="122"/>
      <c r="BC363" s="81" t="s">
        <v>2233</v>
      </c>
      <c r="BD363" s="122"/>
      <c r="BE363" s="122" t="s">
        <v>4165</v>
      </c>
      <c r="BF363" s="122" t="s">
        <v>1416</v>
      </c>
      <c r="BG363" s="122" t="s">
        <v>1415</v>
      </c>
      <c r="BH363" s="122"/>
      <c r="BI363" s="122"/>
      <c r="BJ363" s="122"/>
      <c r="BK363" s="81">
        <v>176046</v>
      </c>
      <c r="BL363" s="122"/>
      <c r="BM363" s="122"/>
      <c r="BN363" s="122"/>
      <c r="BO363" s="122"/>
      <c r="BP363" s="122"/>
      <c r="BQ363" s="122"/>
      <c r="BR363" s="97" t="s">
        <v>2266</v>
      </c>
      <c r="BS363" s="97" t="s">
        <v>4987</v>
      </c>
      <c r="BT363" s="97" t="s">
        <v>8578</v>
      </c>
      <c r="BU363" s="97" t="s">
        <v>3432</v>
      </c>
      <c r="BV363" s="97">
        <v>4957</v>
      </c>
      <c r="BX363" s="122" t="s">
        <v>488</v>
      </c>
      <c r="BY363" s="122"/>
      <c r="BZ363" s="122" t="s">
        <v>2237</v>
      </c>
      <c r="CB363" s="122"/>
      <c r="CC363" s="122"/>
      <c r="CD363" s="122"/>
      <c r="CE363" s="122" t="s">
        <v>1171</v>
      </c>
      <c r="CF363" s="122" t="s">
        <v>389</v>
      </c>
      <c r="CG363" s="122"/>
      <c r="CH363" s="122"/>
      <c r="CI363" s="122"/>
      <c r="CK363" s="122"/>
      <c r="CL363" s="122" t="s">
        <v>443</v>
      </c>
      <c r="CM363" s="122"/>
      <c r="CN363" s="122"/>
    </row>
    <row r="364" spans="1:92" s="129" customFormat="1" ht="15" customHeight="1" x14ac:dyDescent="0.45">
      <c r="A364" s="129">
        <v>363</v>
      </c>
      <c r="B364" s="129" t="s">
        <v>10041</v>
      </c>
      <c r="C364" s="129" t="s">
        <v>503</v>
      </c>
      <c r="D364" s="158">
        <v>43308</v>
      </c>
      <c r="E364" s="140">
        <v>8</v>
      </c>
      <c r="F364" s="129" t="s">
        <v>14243</v>
      </c>
      <c r="G364" s="129" t="s">
        <v>3433</v>
      </c>
      <c r="H364" s="122">
        <v>6842</v>
      </c>
      <c r="I364" s="129" t="s">
        <v>504</v>
      </c>
      <c r="J364" s="122" t="str">
        <f>LEFT(I364, FIND(" ", I364, 12) -1)</f>
        <v>Quercus alba</v>
      </c>
      <c r="L364" s="122"/>
      <c r="M364" s="122" t="s">
        <v>3226</v>
      </c>
      <c r="N364" s="122" t="s">
        <v>3165</v>
      </c>
      <c r="O364" s="122">
        <v>41306</v>
      </c>
      <c r="P364" s="122" t="s">
        <v>2230</v>
      </c>
      <c r="Q364" s="122"/>
      <c r="R364" s="122"/>
      <c r="S364" s="122" t="s">
        <v>14692</v>
      </c>
      <c r="T364" s="122"/>
      <c r="U364" s="122"/>
      <c r="V364" s="122"/>
      <c r="W364" s="122"/>
      <c r="X364" s="122" t="s">
        <v>2236</v>
      </c>
      <c r="Y364" s="122" t="s">
        <v>2237</v>
      </c>
      <c r="Z364" s="122"/>
      <c r="AA364" s="122"/>
      <c r="AB364" s="122"/>
      <c r="AC364" s="122"/>
      <c r="AD364" s="122"/>
      <c r="AE364" s="122"/>
      <c r="AF364" s="122"/>
      <c r="AG364" s="122"/>
      <c r="AH364" s="122"/>
      <c r="AI364" s="122"/>
      <c r="AJ364" s="122" t="s">
        <v>2238</v>
      </c>
      <c r="AK364" s="122" t="s">
        <v>14131</v>
      </c>
      <c r="AL364" s="122" t="s">
        <v>2239</v>
      </c>
      <c r="AM364" s="121">
        <v>41365</v>
      </c>
      <c r="AN364" s="122"/>
      <c r="AO364" s="122" t="s">
        <v>1416</v>
      </c>
      <c r="AP364" s="122" t="s">
        <v>2251</v>
      </c>
      <c r="AQ364" s="122"/>
      <c r="AR364" s="122"/>
      <c r="AS364" s="122" t="s">
        <v>1318</v>
      </c>
      <c r="AT364" s="122" t="s">
        <v>1318</v>
      </c>
      <c r="AU364" s="122" t="s">
        <v>1318</v>
      </c>
      <c r="AV364" s="122"/>
      <c r="AW364" s="122"/>
      <c r="AX364" s="122"/>
      <c r="AY364" s="122"/>
      <c r="AZ364" s="122"/>
      <c r="BA364" s="122"/>
      <c r="BB364" s="122"/>
      <c r="BC364" s="81" t="s">
        <v>2232</v>
      </c>
      <c r="BD364" s="122"/>
      <c r="BE364" s="122" t="s">
        <v>4165</v>
      </c>
      <c r="BF364" s="122" t="s">
        <v>1416</v>
      </c>
      <c r="BG364" s="122" t="s">
        <v>1415</v>
      </c>
      <c r="BH364" s="122"/>
      <c r="BI364" s="122"/>
      <c r="BJ364" s="122"/>
      <c r="BK364" s="81">
        <v>176354</v>
      </c>
      <c r="BL364" s="122"/>
      <c r="BM364" s="122"/>
      <c r="BN364" s="122"/>
      <c r="BO364" s="122"/>
      <c r="BP364" s="122"/>
      <c r="BQ364" s="122"/>
      <c r="BR364" s="129" t="s">
        <v>2266</v>
      </c>
      <c r="BS364" s="129" t="s">
        <v>4987</v>
      </c>
      <c r="BT364" s="129" t="s">
        <v>8409</v>
      </c>
      <c r="BU364" s="129" t="s">
        <v>8409</v>
      </c>
      <c r="BV364" s="129">
        <v>6842</v>
      </c>
      <c r="BX364" s="122" t="s">
        <v>488</v>
      </c>
      <c r="BY364" s="122"/>
      <c r="BZ364" s="122" t="s">
        <v>2237</v>
      </c>
      <c r="CB364" s="122"/>
      <c r="CC364" s="122"/>
      <c r="CD364" s="122"/>
      <c r="CE364" s="122"/>
      <c r="CF364" s="122"/>
      <c r="CG364" s="122"/>
      <c r="CH364" s="122"/>
      <c r="CI364" s="122"/>
      <c r="CK364" s="122" t="s">
        <v>5258</v>
      </c>
      <c r="CL364" s="122" t="s">
        <v>5572</v>
      </c>
      <c r="CM364" s="122"/>
      <c r="CN364" s="122"/>
    </row>
    <row r="365" spans="1:92" s="97" customFormat="1" ht="15" customHeight="1" x14ac:dyDescent="0.45">
      <c r="A365" s="97">
        <v>364</v>
      </c>
      <c r="B365" s="97" t="s">
        <v>10042</v>
      </c>
      <c r="C365" s="97" t="s">
        <v>505</v>
      </c>
      <c r="D365" s="158">
        <v>43308</v>
      </c>
      <c r="E365" s="140">
        <v>8</v>
      </c>
      <c r="F365" s="97" t="s">
        <v>14256</v>
      </c>
      <c r="G365" s="97" t="s">
        <v>3434</v>
      </c>
      <c r="H365" s="122">
        <v>2468</v>
      </c>
      <c r="I365" s="97" t="s">
        <v>415</v>
      </c>
      <c r="J365" s="122" t="str">
        <f t="shared" si="13"/>
        <v>Quercus engelmannii</v>
      </c>
      <c r="L365" s="122"/>
      <c r="M365" s="122" t="s">
        <v>3226</v>
      </c>
      <c r="N365" s="122" t="s">
        <v>3246</v>
      </c>
      <c r="O365" s="122">
        <v>41306</v>
      </c>
      <c r="P365" s="122" t="s">
        <v>2230</v>
      </c>
      <c r="Q365" s="122"/>
      <c r="R365" s="122"/>
      <c r="S365" s="122" t="s">
        <v>14692</v>
      </c>
      <c r="T365" s="122"/>
      <c r="U365" s="122"/>
      <c r="V365" s="122"/>
      <c r="W365" s="122"/>
      <c r="X365" s="122" t="s">
        <v>2236</v>
      </c>
      <c r="Y365" s="122" t="s">
        <v>2237</v>
      </c>
      <c r="Z365" s="122"/>
      <c r="AA365" s="122"/>
      <c r="AB365" s="122"/>
      <c r="AC365" s="122"/>
      <c r="AD365" s="122"/>
      <c r="AE365" s="122"/>
      <c r="AF365" s="122"/>
      <c r="AG365" s="122"/>
      <c r="AH365" s="122"/>
      <c r="AI365" s="122"/>
      <c r="AJ365" s="122" t="s">
        <v>415</v>
      </c>
      <c r="AK365" s="122" t="s">
        <v>415</v>
      </c>
      <c r="AL365" s="122"/>
      <c r="AM365" s="121"/>
      <c r="AN365" s="122"/>
      <c r="AO365" s="122" t="s">
        <v>1416</v>
      </c>
      <c r="AP365" s="122" t="s">
        <v>2252</v>
      </c>
      <c r="AQ365" s="122" t="s">
        <v>2262</v>
      </c>
      <c r="AR365" s="122"/>
      <c r="AS365" s="122" t="s">
        <v>1318</v>
      </c>
      <c r="AT365" s="122" t="s">
        <v>1318</v>
      </c>
      <c r="AU365" s="122" t="s">
        <v>1318</v>
      </c>
      <c r="AV365" s="122"/>
      <c r="AW365" s="122"/>
      <c r="AX365" s="122"/>
      <c r="AY365" s="122"/>
      <c r="AZ365" s="122"/>
      <c r="BA365" s="122"/>
      <c r="BB365" s="122"/>
      <c r="BC365" s="81" t="s">
        <v>2234</v>
      </c>
      <c r="BD365" s="122"/>
      <c r="BE365" s="122" t="s">
        <v>4165</v>
      </c>
      <c r="BF365" s="122" t="s">
        <v>1416</v>
      </c>
      <c r="BG365" s="122" t="s">
        <v>1415</v>
      </c>
      <c r="BH365" s="122"/>
      <c r="BI365" s="122"/>
      <c r="BJ365" s="122"/>
      <c r="BK365" s="81">
        <v>175924</v>
      </c>
      <c r="BL365" s="122"/>
      <c r="BM365" s="122"/>
      <c r="BN365" s="122"/>
      <c r="BO365" s="122"/>
      <c r="BP365" s="122"/>
      <c r="BQ365" s="122"/>
      <c r="BR365" s="97" t="s">
        <v>2266</v>
      </c>
      <c r="BS365" s="97" t="s">
        <v>4987</v>
      </c>
      <c r="BT365" s="97" t="s">
        <v>8617</v>
      </c>
      <c r="BU365" s="97" t="s">
        <v>3434</v>
      </c>
      <c r="BV365" s="97">
        <v>2468</v>
      </c>
      <c r="BX365" s="122" t="s">
        <v>488</v>
      </c>
      <c r="BY365" s="122"/>
      <c r="BZ365" s="122" t="s">
        <v>2237</v>
      </c>
      <c r="CB365" s="122"/>
      <c r="CC365" s="122"/>
      <c r="CD365" s="122"/>
      <c r="CE365" s="122" t="s">
        <v>1171</v>
      </c>
      <c r="CF365" s="122" t="s">
        <v>389</v>
      </c>
      <c r="CG365" s="122"/>
      <c r="CH365" s="122"/>
      <c r="CI365" s="122"/>
      <c r="CK365" s="122" t="s">
        <v>5267</v>
      </c>
      <c r="CL365" s="122" t="s">
        <v>415</v>
      </c>
      <c r="CM365" s="122"/>
      <c r="CN365" s="122"/>
    </row>
    <row r="366" spans="1:92" s="97" customFormat="1" ht="15" customHeight="1" x14ac:dyDescent="0.45">
      <c r="A366" s="97">
        <v>365</v>
      </c>
      <c r="B366" s="97" t="s">
        <v>10043</v>
      </c>
      <c r="C366" s="97" t="s">
        <v>506</v>
      </c>
      <c r="D366" s="158">
        <v>43308</v>
      </c>
      <c r="E366" s="140">
        <v>8</v>
      </c>
      <c r="F366" s="97" t="s">
        <v>14270</v>
      </c>
      <c r="G366" s="97" t="s">
        <v>3435</v>
      </c>
      <c r="H366" s="122">
        <v>7040</v>
      </c>
      <c r="I366" s="97" t="s">
        <v>457</v>
      </c>
      <c r="J366" s="122" t="str">
        <f t="shared" si="13"/>
        <v>Quercus mohriana</v>
      </c>
      <c r="L366" s="122"/>
      <c r="M366" s="122" t="s">
        <v>3226</v>
      </c>
      <c r="N366" s="122" t="s">
        <v>3258</v>
      </c>
      <c r="O366" s="122">
        <v>41306</v>
      </c>
      <c r="P366" s="122" t="s">
        <v>2230</v>
      </c>
      <c r="Q366" s="122"/>
      <c r="R366" s="122"/>
      <c r="S366" s="122" t="s">
        <v>14692</v>
      </c>
      <c r="T366" s="122"/>
      <c r="U366" s="122"/>
      <c r="V366" s="122"/>
      <c r="W366" s="122"/>
      <c r="X366" s="122" t="s">
        <v>2236</v>
      </c>
      <c r="Y366" s="122" t="s">
        <v>2237</v>
      </c>
      <c r="Z366" s="122"/>
      <c r="AA366" s="122"/>
      <c r="AB366" s="122"/>
      <c r="AC366" s="122"/>
      <c r="AD366" s="122"/>
      <c r="AE366" s="122"/>
      <c r="AF366" s="122"/>
      <c r="AG366" s="122"/>
      <c r="AH366" s="122"/>
      <c r="AI366" s="122"/>
      <c r="AJ366" s="122" t="s">
        <v>457</v>
      </c>
      <c r="AK366" s="122" t="s">
        <v>457</v>
      </c>
      <c r="AL366" s="122"/>
      <c r="AM366" s="121"/>
      <c r="AN366" s="122"/>
      <c r="AO366" s="122" t="s">
        <v>1416</v>
      </c>
      <c r="AP366" s="122" t="s">
        <v>2253</v>
      </c>
      <c r="AQ366" s="122" t="s">
        <v>2263</v>
      </c>
      <c r="AR366" s="122"/>
      <c r="AS366" s="122" t="s">
        <v>1318</v>
      </c>
      <c r="AT366" s="122" t="s">
        <v>1318</v>
      </c>
      <c r="AU366" s="122" t="s">
        <v>1318</v>
      </c>
      <c r="AV366" s="122"/>
      <c r="AW366" s="122"/>
      <c r="AX366" s="122"/>
      <c r="AY366" s="122"/>
      <c r="AZ366" s="122"/>
      <c r="BA366" s="122"/>
      <c r="BB366" s="122"/>
      <c r="BC366" s="81" t="s">
        <v>2235</v>
      </c>
      <c r="BD366" s="122"/>
      <c r="BE366" s="122" t="s">
        <v>4165</v>
      </c>
      <c r="BF366" s="122" t="s">
        <v>1416</v>
      </c>
      <c r="BG366" s="122" t="s">
        <v>1415</v>
      </c>
      <c r="BH366" s="122"/>
      <c r="BI366" s="122"/>
      <c r="BJ366" s="122"/>
      <c r="BK366" s="81">
        <v>175929</v>
      </c>
      <c r="BL366" s="122"/>
      <c r="BM366" s="122"/>
      <c r="BN366" s="122"/>
      <c r="BO366" s="122"/>
      <c r="BP366" s="122"/>
      <c r="BQ366" s="122"/>
      <c r="BR366" s="97" t="s">
        <v>2266</v>
      </c>
      <c r="BS366" s="97" t="s">
        <v>4987</v>
      </c>
      <c r="BT366" s="97" t="s">
        <v>8794</v>
      </c>
      <c r="BU366" s="97" t="s">
        <v>8794</v>
      </c>
      <c r="BV366" s="97">
        <v>7040</v>
      </c>
      <c r="BX366" s="122" t="s">
        <v>488</v>
      </c>
      <c r="BY366" s="122"/>
      <c r="BZ366" s="122" t="s">
        <v>2237</v>
      </c>
      <c r="CB366" s="122"/>
      <c r="CC366" s="122"/>
      <c r="CD366" s="122"/>
      <c r="CE366" s="122" t="s">
        <v>1171</v>
      </c>
      <c r="CF366" s="122" t="s">
        <v>3670</v>
      </c>
      <c r="CG366" s="122" t="s">
        <v>6873</v>
      </c>
      <c r="CH366" s="122"/>
      <c r="CI366" s="122"/>
      <c r="CK366" s="122" t="s">
        <v>5265</v>
      </c>
      <c r="CL366" s="122" t="s">
        <v>457</v>
      </c>
      <c r="CM366" s="122"/>
      <c r="CN366" s="122"/>
    </row>
    <row r="367" spans="1:92" s="81" customFormat="1" ht="15" customHeight="1" x14ac:dyDescent="0.45">
      <c r="A367" s="81">
        <v>366</v>
      </c>
      <c r="B367" s="81" t="s">
        <v>10044</v>
      </c>
      <c r="C367" s="81" t="s">
        <v>507</v>
      </c>
      <c r="D367" s="145"/>
      <c r="E367" s="145"/>
      <c r="G367" s="81" t="s">
        <v>3436</v>
      </c>
      <c r="H367" s="122"/>
      <c r="I367" s="81" t="s">
        <v>441</v>
      </c>
      <c r="J367" s="122" t="str">
        <f t="shared" si="13"/>
        <v>Quercus pungens</v>
      </c>
      <c r="K367" s="122"/>
      <c r="L367" s="122"/>
      <c r="M367" s="122" t="s">
        <v>3226</v>
      </c>
      <c r="N367" s="122" t="s">
        <v>3252</v>
      </c>
      <c r="O367" s="122">
        <v>41306</v>
      </c>
      <c r="P367" s="122" t="s">
        <v>2230</v>
      </c>
      <c r="Q367" s="122"/>
      <c r="R367" s="122"/>
      <c r="S367" s="122" t="s">
        <v>14692</v>
      </c>
      <c r="T367" s="122"/>
      <c r="U367" s="122"/>
      <c r="V367" s="122"/>
      <c r="W367" s="122"/>
      <c r="X367" s="122" t="s">
        <v>2236</v>
      </c>
      <c r="Y367" s="122" t="s">
        <v>2237</v>
      </c>
      <c r="Z367" s="122"/>
      <c r="AA367" s="122"/>
      <c r="AB367" s="122"/>
      <c r="AC367" s="122"/>
      <c r="AD367" s="122"/>
      <c r="AE367" s="122"/>
      <c r="AF367" s="122"/>
      <c r="AG367" s="122"/>
      <c r="AH367" s="122"/>
      <c r="AI367" s="122"/>
      <c r="AJ367" s="122" t="s">
        <v>441</v>
      </c>
      <c r="AK367" s="122" t="s">
        <v>441</v>
      </c>
      <c r="AL367" s="122"/>
      <c r="AM367" s="121"/>
      <c r="AN367" s="122"/>
      <c r="AO367" s="122" t="s">
        <v>1416</v>
      </c>
      <c r="AP367" s="122" t="s">
        <v>2254</v>
      </c>
      <c r="AQ367" s="122" t="s">
        <v>2256</v>
      </c>
      <c r="AR367" s="122"/>
      <c r="AS367" s="122" t="s">
        <v>1318</v>
      </c>
      <c r="AT367" s="122" t="s">
        <v>1318</v>
      </c>
      <c r="AU367" s="122" t="s">
        <v>1318</v>
      </c>
      <c r="AV367" s="122"/>
      <c r="AW367" s="122"/>
      <c r="AX367" s="122"/>
      <c r="AY367" s="122"/>
      <c r="AZ367" s="122"/>
      <c r="BA367" s="122"/>
      <c r="BB367" s="122"/>
      <c r="BC367" s="81" t="s">
        <v>2232</v>
      </c>
      <c r="BD367" s="122"/>
      <c r="BE367" s="122" t="s">
        <v>4165</v>
      </c>
      <c r="BF367" s="122" t="s">
        <v>1416</v>
      </c>
      <c r="BG367" s="122" t="s">
        <v>1415</v>
      </c>
      <c r="BH367" s="122"/>
      <c r="BI367" s="122"/>
      <c r="BJ367" s="122"/>
      <c r="BK367" s="81">
        <v>176042</v>
      </c>
      <c r="BL367" s="122"/>
      <c r="BM367" s="122"/>
      <c r="BN367" s="122"/>
      <c r="BO367" s="122"/>
      <c r="BP367" s="122"/>
      <c r="BQ367" s="122"/>
      <c r="BR367" s="81" t="s">
        <v>2266</v>
      </c>
      <c r="BS367" s="81" t="s">
        <v>4987</v>
      </c>
      <c r="BX367" s="122" t="s">
        <v>488</v>
      </c>
      <c r="BY367" s="122"/>
      <c r="BZ367" s="122" t="s">
        <v>2237</v>
      </c>
      <c r="CB367" s="122" t="s">
        <v>4235</v>
      </c>
      <c r="CC367" s="122" t="s">
        <v>4235</v>
      </c>
      <c r="CD367" s="122" t="s">
        <v>4235</v>
      </c>
      <c r="CE367" s="122"/>
      <c r="CF367" s="122"/>
      <c r="CG367" s="122"/>
      <c r="CH367" s="122"/>
      <c r="CI367" s="122"/>
      <c r="CK367" s="122" t="s">
        <v>5259</v>
      </c>
      <c r="CL367" s="122" t="s">
        <v>441</v>
      </c>
      <c r="CM367" s="122"/>
      <c r="CN367" s="122"/>
    </row>
    <row r="368" spans="1:92" s="97" customFormat="1" ht="15" customHeight="1" x14ac:dyDescent="0.45">
      <c r="A368" s="97">
        <v>367</v>
      </c>
      <c r="B368" s="97" t="s">
        <v>10045</v>
      </c>
      <c r="C368" s="97" t="s">
        <v>508</v>
      </c>
      <c r="D368" s="158">
        <v>43308</v>
      </c>
      <c r="E368" s="140">
        <v>8</v>
      </c>
      <c r="F368" s="97" t="s">
        <v>14434</v>
      </c>
      <c r="G368" s="97" t="s">
        <v>3437</v>
      </c>
      <c r="H368" s="122">
        <v>8369</v>
      </c>
      <c r="I368" s="97" t="s">
        <v>509</v>
      </c>
      <c r="J368" s="122" t="str">
        <f t="shared" si="13"/>
        <v>Quercus polymorpha</v>
      </c>
      <c r="L368" s="122"/>
      <c r="M368" s="122" t="s">
        <v>3226</v>
      </c>
      <c r="N368" s="122" t="s">
        <v>3268</v>
      </c>
      <c r="O368" s="122">
        <v>41306</v>
      </c>
      <c r="P368" s="122" t="s">
        <v>2230</v>
      </c>
      <c r="Q368" s="122"/>
      <c r="R368" s="122"/>
      <c r="S368" s="122" t="s">
        <v>14692</v>
      </c>
      <c r="T368" s="122"/>
      <c r="U368" s="122"/>
      <c r="V368" s="122"/>
      <c r="W368" s="122"/>
      <c r="X368" s="122" t="s">
        <v>2236</v>
      </c>
      <c r="Y368" s="122" t="s">
        <v>2237</v>
      </c>
      <c r="Z368" s="122"/>
      <c r="AA368" s="122"/>
      <c r="AB368" s="122"/>
      <c r="AC368" s="122"/>
      <c r="AD368" s="122"/>
      <c r="AE368" s="122"/>
      <c r="AF368" s="122"/>
      <c r="AG368" s="122"/>
      <c r="AH368" s="122"/>
      <c r="AI368" s="122"/>
      <c r="AJ368" s="122" t="s">
        <v>509</v>
      </c>
      <c r="AK368" s="122" t="s">
        <v>509</v>
      </c>
      <c r="AL368" s="122"/>
      <c r="AM368" s="121"/>
      <c r="AN368" s="122"/>
      <c r="AO368" s="122" t="s">
        <v>1416</v>
      </c>
      <c r="AP368" s="122" t="s">
        <v>2255</v>
      </c>
      <c r="AQ368" s="122" t="s">
        <v>2256</v>
      </c>
      <c r="AR368" s="122"/>
      <c r="AS368" s="122" t="s">
        <v>1318</v>
      </c>
      <c r="AT368" s="122" t="s">
        <v>1318</v>
      </c>
      <c r="AU368" s="122" t="s">
        <v>1318</v>
      </c>
      <c r="AV368" s="122"/>
      <c r="AW368" s="122"/>
      <c r="AX368" s="122"/>
      <c r="AY368" s="122"/>
      <c r="AZ368" s="122"/>
      <c r="BA368" s="122"/>
      <c r="BB368" s="122"/>
      <c r="BC368" s="81" t="s">
        <v>2232</v>
      </c>
      <c r="BD368" s="122"/>
      <c r="BE368" s="122" t="s">
        <v>4165</v>
      </c>
      <c r="BF368" s="122" t="s">
        <v>1416</v>
      </c>
      <c r="BG368" s="122" t="s">
        <v>1415</v>
      </c>
      <c r="BH368" s="122"/>
      <c r="BI368" s="122"/>
      <c r="BJ368" s="122"/>
      <c r="BK368" s="81">
        <v>175930</v>
      </c>
      <c r="BL368" s="122"/>
      <c r="BM368" s="122"/>
      <c r="BN368" s="122"/>
      <c r="BO368" s="122"/>
      <c r="BP368" s="122"/>
      <c r="BQ368" s="122"/>
      <c r="BR368" s="97" t="s">
        <v>2266</v>
      </c>
      <c r="BS368" s="97" t="s">
        <v>4987</v>
      </c>
      <c r="BT368" s="97" t="s">
        <v>8891</v>
      </c>
      <c r="BU368" s="97" t="s">
        <v>8891</v>
      </c>
      <c r="BV368" s="97">
        <v>8369</v>
      </c>
      <c r="BX368" s="122" t="s">
        <v>488</v>
      </c>
      <c r="BY368" s="122"/>
      <c r="BZ368" s="122" t="s">
        <v>2237</v>
      </c>
      <c r="CB368" s="122" t="s">
        <v>4235</v>
      </c>
      <c r="CC368" s="122" t="s">
        <v>4235</v>
      </c>
      <c r="CD368" s="122" t="s">
        <v>4235</v>
      </c>
      <c r="CE368" s="122"/>
      <c r="CF368" s="122"/>
      <c r="CG368" s="122"/>
      <c r="CH368" s="122"/>
      <c r="CI368" s="122"/>
      <c r="CK368" s="122" t="s">
        <v>5264</v>
      </c>
      <c r="CL368" s="122" t="s">
        <v>509</v>
      </c>
      <c r="CM368" s="122"/>
      <c r="CN368" s="122"/>
    </row>
    <row r="369" spans="1:99" s="97" customFormat="1" ht="15" customHeight="1" x14ac:dyDescent="0.45">
      <c r="A369" s="97">
        <v>368</v>
      </c>
      <c r="B369" s="97" t="s">
        <v>10046</v>
      </c>
      <c r="C369" s="97" t="s">
        <v>3467</v>
      </c>
      <c r="D369" s="158">
        <v>43308</v>
      </c>
      <c r="E369" s="140">
        <v>8</v>
      </c>
      <c r="F369" s="97" t="s">
        <v>14436</v>
      </c>
      <c r="G369" s="97" t="s">
        <v>3438</v>
      </c>
      <c r="H369" s="122">
        <v>8069</v>
      </c>
      <c r="I369" s="97" t="s">
        <v>400</v>
      </c>
      <c r="J369" s="122" t="str">
        <f t="shared" si="13"/>
        <v>Quercus virginiana</v>
      </c>
      <c r="L369" s="122"/>
      <c r="M369" s="122" t="s">
        <v>3226</v>
      </c>
      <c r="N369" s="122" t="s">
        <v>3240</v>
      </c>
      <c r="O369" s="122" t="s">
        <v>1318</v>
      </c>
      <c r="P369" s="122" t="s">
        <v>1318</v>
      </c>
      <c r="Q369" s="122"/>
      <c r="R369" s="122"/>
      <c r="S369" s="122" t="s">
        <v>14692</v>
      </c>
      <c r="T369" s="122"/>
      <c r="U369" s="122"/>
      <c r="V369" s="122"/>
      <c r="W369" s="122"/>
      <c r="X369" s="122" t="s">
        <v>2236</v>
      </c>
      <c r="Y369" s="122" t="s">
        <v>2237</v>
      </c>
      <c r="Z369" s="122"/>
      <c r="AA369" s="122"/>
      <c r="AB369" s="122"/>
      <c r="AC369" s="122"/>
      <c r="AD369" s="122"/>
      <c r="AE369" s="122"/>
      <c r="AF369" s="122"/>
      <c r="AG369" s="122"/>
      <c r="AH369" s="122"/>
      <c r="AI369" s="122"/>
      <c r="AJ369" s="122" t="s">
        <v>1829</v>
      </c>
      <c r="AK369" s="122" t="s">
        <v>1829</v>
      </c>
      <c r="AL369" s="122"/>
      <c r="AM369" s="121"/>
      <c r="AN369" s="122"/>
      <c r="AO369" s="122" t="s">
        <v>1416</v>
      </c>
      <c r="AP369" s="122" t="s">
        <v>3442</v>
      </c>
      <c r="AQ369" s="122" t="s">
        <v>3446</v>
      </c>
      <c r="AR369" s="122"/>
      <c r="AS369" s="122"/>
      <c r="AT369" s="122"/>
      <c r="AU369" s="122"/>
      <c r="AV369" s="122"/>
      <c r="AW369" s="122"/>
      <c r="AX369" s="122"/>
      <c r="AY369" s="122"/>
      <c r="AZ369" s="122"/>
      <c r="BA369" s="122"/>
      <c r="BB369" s="122"/>
      <c r="BC369" s="81" t="s">
        <v>3449</v>
      </c>
      <c r="BD369" s="122"/>
      <c r="BE369" s="122" t="s">
        <v>4165</v>
      </c>
      <c r="BF369" s="122" t="s">
        <v>1416</v>
      </c>
      <c r="BG369" s="122" t="s">
        <v>1431</v>
      </c>
      <c r="BH369" s="122" t="s">
        <v>1431</v>
      </c>
      <c r="BI369" s="122" t="s">
        <v>1431</v>
      </c>
      <c r="BJ369" s="122" t="s">
        <v>1431</v>
      </c>
      <c r="BK369" s="81" t="s">
        <v>1753</v>
      </c>
      <c r="BL369" s="122" t="s">
        <v>3421</v>
      </c>
      <c r="BM369" s="122" t="s">
        <v>1431</v>
      </c>
      <c r="BN369" s="122"/>
      <c r="BO369" s="122"/>
      <c r="BP369" s="122"/>
      <c r="BQ369" s="122"/>
      <c r="BR369" s="97" t="s">
        <v>2266</v>
      </c>
      <c r="BS369" s="97" t="s">
        <v>4987</v>
      </c>
      <c r="BT369" s="97" t="s">
        <v>8983</v>
      </c>
      <c r="BU369" s="97" t="s">
        <v>3438</v>
      </c>
      <c r="BX369" s="122" t="s">
        <v>488</v>
      </c>
      <c r="BY369" s="122"/>
      <c r="BZ369" s="122" t="s">
        <v>2237</v>
      </c>
      <c r="CB369" s="122">
        <v>28.376100000000001</v>
      </c>
      <c r="CC369" s="122">
        <v>-82.199600000000004</v>
      </c>
      <c r="CD369" s="122" t="s">
        <v>6874</v>
      </c>
      <c r="CE369" s="122" t="s">
        <v>1171</v>
      </c>
      <c r="CF369" s="122" t="s">
        <v>1665</v>
      </c>
      <c r="CG369" s="122" t="s">
        <v>6875</v>
      </c>
      <c r="CH369" s="122"/>
      <c r="CI369" s="122"/>
      <c r="CK369" s="122" t="s">
        <v>1318</v>
      </c>
      <c r="CL369" s="122" t="s">
        <v>400</v>
      </c>
      <c r="CM369" s="122"/>
      <c r="CN369" s="122"/>
    </row>
    <row r="370" spans="1:99" s="81" customFormat="1" ht="15" customHeight="1" x14ac:dyDescent="0.45">
      <c r="A370" s="81">
        <v>369</v>
      </c>
      <c r="B370" s="81" t="s">
        <v>10047</v>
      </c>
      <c r="C370" s="81" t="s">
        <v>3467</v>
      </c>
      <c r="D370" s="145"/>
      <c r="E370" s="145"/>
      <c r="G370" s="81" t="s">
        <v>3439</v>
      </c>
      <c r="H370" s="122"/>
      <c r="I370" s="81" t="s">
        <v>400</v>
      </c>
      <c r="J370" s="122" t="str">
        <f t="shared" si="13"/>
        <v>Quercus virginiana</v>
      </c>
      <c r="K370" s="122"/>
      <c r="L370" s="122"/>
      <c r="M370" s="122" t="s">
        <v>3226</v>
      </c>
      <c r="N370" s="122" t="s">
        <v>3240</v>
      </c>
      <c r="O370" s="122" t="s">
        <v>1318</v>
      </c>
      <c r="P370" s="122" t="s">
        <v>1318</v>
      </c>
      <c r="Q370" s="122"/>
      <c r="R370" s="122"/>
      <c r="S370" s="122" t="s">
        <v>14692</v>
      </c>
      <c r="T370" s="122"/>
      <c r="U370" s="122"/>
      <c r="V370" s="122"/>
      <c r="W370" s="122"/>
      <c r="X370" s="122" t="s">
        <v>2236</v>
      </c>
      <c r="Y370" s="122" t="s">
        <v>2237</v>
      </c>
      <c r="Z370" s="122"/>
      <c r="AA370" s="122"/>
      <c r="AB370" s="122"/>
      <c r="AC370" s="122"/>
      <c r="AD370" s="122"/>
      <c r="AE370" s="122"/>
      <c r="AF370" s="122"/>
      <c r="AG370" s="122"/>
      <c r="AH370" s="122"/>
      <c r="AI370" s="122"/>
      <c r="AJ370" s="122" t="s">
        <v>1829</v>
      </c>
      <c r="AK370" s="122" t="s">
        <v>1829</v>
      </c>
      <c r="AL370" s="122"/>
      <c r="AM370" s="121"/>
      <c r="AN370" s="122"/>
      <c r="AO370" s="122" t="s">
        <v>1416</v>
      </c>
      <c r="AP370" s="122" t="s">
        <v>3443</v>
      </c>
      <c r="AQ370" s="122" t="s">
        <v>3447</v>
      </c>
      <c r="AR370" s="122"/>
      <c r="AS370" s="122"/>
      <c r="AT370" s="122"/>
      <c r="AU370" s="122"/>
      <c r="AV370" s="122"/>
      <c r="AW370" s="122"/>
      <c r="AX370" s="122"/>
      <c r="AY370" s="122"/>
      <c r="AZ370" s="122"/>
      <c r="BA370" s="122"/>
      <c r="BB370" s="122"/>
      <c r="BC370" s="81" t="s">
        <v>3613</v>
      </c>
      <c r="BD370" s="122"/>
      <c r="BE370" s="122" t="s">
        <v>4165</v>
      </c>
      <c r="BF370" s="122" t="s">
        <v>1416</v>
      </c>
      <c r="BG370" s="122" t="s">
        <v>1431</v>
      </c>
      <c r="BH370" s="122" t="s">
        <v>1431</v>
      </c>
      <c r="BI370" s="122" t="s">
        <v>1431</v>
      </c>
      <c r="BJ370" s="122" t="s">
        <v>1431</v>
      </c>
      <c r="BK370" s="81" t="s">
        <v>1753</v>
      </c>
      <c r="BL370" s="122" t="s">
        <v>3614</v>
      </c>
      <c r="BM370" s="122" t="s">
        <v>1431</v>
      </c>
      <c r="BN370" s="122"/>
      <c r="BO370" s="122"/>
      <c r="BP370" s="122"/>
      <c r="BQ370" s="122"/>
      <c r="BR370" s="81" t="s">
        <v>2266</v>
      </c>
      <c r="BS370" s="81" t="s">
        <v>4987</v>
      </c>
      <c r="BW370" s="81" t="s">
        <v>14562</v>
      </c>
      <c r="BX370" s="122" t="s">
        <v>488</v>
      </c>
      <c r="BY370" s="122"/>
      <c r="BZ370" s="122" t="s">
        <v>2237</v>
      </c>
      <c r="CB370" s="122">
        <v>28.376100000000001</v>
      </c>
      <c r="CC370" s="122">
        <v>-82.199600000000004</v>
      </c>
      <c r="CD370" s="122" t="s">
        <v>6874</v>
      </c>
      <c r="CE370" s="122" t="s">
        <v>1171</v>
      </c>
      <c r="CF370" s="122" t="s">
        <v>1665</v>
      </c>
      <c r="CG370" s="122" t="s">
        <v>6875</v>
      </c>
      <c r="CH370" s="122"/>
      <c r="CI370" s="122"/>
      <c r="CK370" s="122" t="s">
        <v>1318</v>
      </c>
      <c r="CL370" s="122" t="s">
        <v>400</v>
      </c>
      <c r="CM370" s="122"/>
      <c r="CN370" s="122"/>
    </row>
    <row r="371" spans="1:99" s="97" customFormat="1" ht="15" customHeight="1" x14ac:dyDescent="0.45">
      <c r="A371" s="97">
        <v>370</v>
      </c>
      <c r="B371" s="97" t="s">
        <v>10048</v>
      </c>
      <c r="C371" s="97" t="s">
        <v>3467</v>
      </c>
      <c r="D371" s="158">
        <v>43308</v>
      </c>
      <c r="E371" s="140">
        <v>8</v>
      </c>
      <c r="F371" s="97" t="s">
        <v>14267</v>
      </c>
      <c r="G371" s="97" t="s">
        <v>3440</v>
      </c>
      <c r="H371" s="122">
        <v>8845</v>
      </c>
      <c r="I371" s="97" t="s">
        <v>173</v>
      </c>
      <c r="J371" s="122" t="str">
        <f t="shared" si="13"/>
        <v>Quercus lyrata</v>
      </c>
      <c r="L371" s="122"/>
      <c r="M371" s="122" t="s">
        <v>3226</v>
      </c>
      <c r="N371" s="122" t="s">
        <v>3184</v>
      </c>
      <c r="O371" s="122" t="s">
        <v>1318</v>
      </c>
      <c r="P371" s="122" t="s">
        <v>1318</v>
      </c>
      <c r="Q371" s="122"/>
      <c r="R371" s="122"/>
      <c r="S371" s="122" t="s">
        <v>14692</v>
      </c>
      <c r="T371" s="122"/>
      <c r="U371" s="122"/>
      <c r="V371" s="122"/>
      <c r="W371" s="122"/>
      <c r="X371" s="122" t="s">
        <v>2236</v>
      </c>
      <c r="Y371" s="122" t="s">
        <v>2237</v>
      </c>
      <c r="Z371" s="122"/>
      <c r="AA371" s="122"/>
      <c r="AB371" s="122"/>
      <c r="AC371" s="122"/>
      <c r="AD371" s="122"/>
      <c r="AE371" s="122"/>
      <c r="AF371" s="122"/>
      <c r="AG371" s="122"/>
      <c r="AH371" s="122"/>
      <c r="AI371" s="122"/>
      <c r="AJ371" s="122" t="s">
        <v>1011</v>
      </c>
      <c r="AK371" s="122" t="s">
        <v>1011</v>
      </c>
      <c r="AL371" s="122"/>
      <c r="AM371" s="121"/>
      <c r="AN371" s="122"/>
      <c r="AO371" s="122" t="s">
        <v>1416</v>
      </c>
      <c r="AP371" s="122" t="s">
        <v>3444</v>
      </c>
      <c r="AQ371" s="122" t="s">
        <v>3448</v>
      </c>
      <c r="AR371" s="122"/>
      <c r="AS371" s="122"/>
      <c r="AT371" s="122"/>
      <c r="AU371" s="122"/>
      <c r="AV371" s="122"/>
      <c r="AW371" s="122"/>
      <c r="AX371" s="122"/>
      <c r="AY371" s="122"/>
      <c r="AZ371" s="122"/>
      <c r="BA371" s="122"/>
      <c r="BB371" s="122"/>
      <c r="BC371" s="81" t="s">
        <v>3449</v>
      </c>
      <c r="BD371" s="122"/>
      <c r="BE371" s="122" t="s">
        <v>4165</v>
      </c>
      <c r="BF371" s="122" t="s">
        <v>1416</v>
      </c>
      <c r="BG371" s="122" t="s">
        <v>1431</v>
      </c>
      <c r="BH371" s="122" t="s">
        <v>1431</v>
      </c>
      <c r="BI371" s="122" t="s">
        <v>1431</v>
      </c>
      <c r="BJ371" s="122" t="s">
        <v>1431</v>
      </c>
      <c r="BK371" s="81" t="s">
        <v>1753</v>
      </c>
      <c r="BL371" s="122" t="s">
        <v>3421</v>
      </c>
      <c r="BM371" s="122" t="s">
        <v>1431</v>
      </c>
      <c r="BN371" s="122"/>
      <c r="BO371" s="122"/>
      <c r="BP371" s="122"/>
      <c r="BQ371" s="122"/>
      <c r="BR371" s="97" t="s">
        <v>2266</v>
      </c>
      <c r="BS371" s="97" t="s">
        <v>4987</v>
      </c>
      <c r="BT371" s="97" t="s">
        <v>8756</v>
      </c>
      <c r="BU371" s="97" t="s">
        <v>8756</v>
      </c>
      <c r="BV371" s="97">
        <v>8845</v>
      </c>
      <c r="BX371" s="122" t="s">
        <v>488</v>
      </c>
      <c r="BY371" s="122"/>
      <c r="BZ371" s="122" t="s">
        <v>2237</v>
      </c>
      <c r="CB371" s="122"/>
      <c r="CC371" s="122"/>
      <c r="CD371" s="122"/>
      <c r="CE371" s="122" t="s">
        <v>1171</v>
      </c>
      <c r="CF371" s="122" t="s">
        <v>3673</v>
      </c>
      <c r="CG371" s="122"/>
      <c r="CH371" s="122"/>
      <c r="CI371" s="122"/>
      <c r="CK371" s="122" t="s">
        <v>1318</v>
      </c>
      <c r="CL371" s="122" t="s">
        <v>173</v>
      </c>
      <c r="CM371" s="122"/>
      <c r="CN371" s="122"/>
    </row>
    <row r="372" spans="1:99" s="97" customFormat="1" ht="15" customHeight="1" x14ac:dyDescent="0.45">
      <c r="A372" s="97">
        <v>371</v>
      </c>
      <c r="B372" s="97" t="s">
        <v>10049</v>
      </c>
      <c r="C372" s="97" t="s">
        <v>3467</v>
      </c>
      <c r="D372" s="158">
        <v>43308</v>
      </c>
      <c r="E372" s="140">
        <v>8</v>
      </c>
      <c r="F372" s="97" t="s">
        <v>14435</v>
      </c>
      <c r="G372" s="97" t="s">
        <v>3441</v>
      </c>
      <c r="H372" s="122">
        <v>9107</v>
      </c>
      <c r="I372" s="97" t="s">
        <v>183</v>
      </c>
      <c r="J372" s="122" t="str">
        <f t="shared" si="13"/>
        <v>Quercus robur</v>
      </c>
      <c r="L372" s="122"/>
      <c r="M372" s="122" t="s">
        <v>3226</v>
      </c>
      <c r="N372" s="122" t="s">
        <v>3188</v>
      </c>
      <c r="O372" s="122" t="s">
        <v>1318</v>
      </c>
      <c r="P372" s="122" t="s">
        <v>1318</v>
      </c>
      <c r="Q372" s="122"/>
      <c r="R372" s="122"/>
      <c r="S372" s="122" t="s">
        <v>14692</v>
      </c>
      <c r="T372" s="122"/>
      <c r="U372" s="122"/>
      <c r="V372" s="122"/>
      <c r="W372" s="122"/>
      <c r="X372" s="122" t="s">
        <v>2236</v>
      </c>
      <c r="Y372" s="122" t="s">
        <v>2237</v>
      </c>
      <c r="Z372" s="122"/>
      <c r="AA372" s="122"/>
      <c r="AB372" s="122"/>
      <c r="AC372" s="122"/>
      <c r="AD372" s="122"/>
      <c r="AE372" s="122"/>
      <c r="AF372" s="122"/>
      <c r="AG372" s="122"/>
      <c r="AH372" s="122"/>
      <c r="AI372" s="122"/>
      <c r="AJ372" s="122" t="s">
        <v>1854</v>
      </c>
      <c r="AK372" s="122" t="s">
        <v>1854</v>
      </c>
      <c r="AL372" s="122"/>
      <c r="AM372" s="121"/>
      <c r="AN372" s="122"/>
      <c r="AO372" s="122" t="s">
        <v>1416</v>
      </c>
      <c r="AP372" s="122" t="s">
        <v>3445</v>
      </c>
      <c r="AQ372" s="122" t="s">
        <v>2256</v>
      </c>
      <c r="AR372" s="122"/>
      <c r="AS372" s="122"/>
      <c r="AT372" s="122"/>
      <c r="AU372" s="122"/>
      <c r="AV372" s="122"/>
      <c r="AW372" s="122"/>
      <c r="AX372" s="122"/>
      <c r="AY372" s="122"/>
      <c r="AZ372" s="122"/>
      <c r="BA372" s="122"/>
      <c r="BB372" s="122"/>
      <c r="BC372" s="81" t="s">
        <v>3449</v>
      </c>
      <c r="BD372" s="122"/>
      <c r="BE372" s="122" t="s">
        <v>4165</v>
      </c>
      <c r="BF372" s="122" t="s">
        <v>1416</v>
      </c>
      <c r="BG372" s="122" t="s">
        <v>1431</v>
      </c>
      <c r="BH372" s="122" t="s">
        <v>1431</v>
      </c>
      <c r="BI372" s="122" t="s">
        <v>1431</v>
      </c>
      <c r="BJ372" s="122" t="s">
        <v>1431</v>
      </c>
      <c r="BK372" s="81" t="s">
        <v>1753</v>
      </c>
      <c r="BL372" s="122" t="s">
        <v>3421</v>
      </c>
      <c r="BM372" s="122" t="s">
        <v>1431</v>
      </c>
      <c r="BN372" s="122"/>
      <c r="BO372" s="122"/>
      <c r="BP372" s="122"/>
      <c r="BQ372" s="122"/>
      <c r="BR372" s="97" t="s">
        <v>2266</v>
      </c>
      <c r="BS372" s="97" t="s">
        <v>4987</v>
      </c>
      <c r="BT372" s="97" t="s">
        <v>8924</v>
      </c>
      <c r="BU372" s="97" t="s">
        <v>8924</v>
      </c>
      <c r="BV372" s="97">
        <v>9107</v>
      </c>
      <c r="BX372" s="122" t="s">
        <v>488</v>
      </c>
      <c r="BY372" s="122"/>
      <c r="BZ372" s="122" t="s">
        <v>2237</v>
      </c>
      <c r="CB372" s="122" t="s">
        <v>4235</v>
      </c>
      <c r="CC372" s="122" t="s">
        <v>4235</v>
      </c>
      <c r="CD372" s="122" t="s">
        <v>4235</v>
      </c>
      <c r="CE372" s="122"/>
      <c r="CF372" s="122"/>
      <c r="CG372" s="122"/>
      <c r="CH372" s="122"/>
      <c r="CI372" s="122"/>
      <c r="CK372" s="122" t="s">
        <v>1318</v>
      </c>
      <c r="CL372" s="122" t="s">
        <v>183</v>
      </c>
      <c r="CM372" s="122"/>
      <c r="CN372" s="122"/>
    </row>
    <row r="373" spans="1:99" s="129" customFormat="1" ht="15" customHeight="1" x14ac:dyDescent="0.45">
      <c r="A373" s="129">
        <v>372</v>
      </c>
      <c r="B373" s="129" t="s">
        <v>10050</v>
      </c>
      <c r="C373" s="129" t="s">
        <v>3468</v>
      </c>
      <c r="D373" s="144"/>
      <c r="E373" s="144"/>
      <c r="G373" s="129" t="s">
        <v>3427</v>
      </c>
      <c r="H373" s="122"/>
      <c r="I373" s="129" t="s">
        <v>461</v>
      </c>
      <c r="J373" s="122" t="str">
        <f t="shared" si="13"/>
        <v>Quercus lobata</v>
      </c>
      <c r="K373" s="130"/>
      <c r="L373" s="122"/>
      <c r="M373" s="122" t="s">
        <v>3226</v>
      </c>
      <c r="N373" s="122" t="s">
        <v>3183</v>
      </c>
      <c r="O373" s="122" t="s">
        <v>1318</v>
      </c>
      <c r="P373" s="122" t="s">
        <v>1318</v>
      </c>
      <c r="Q373" s="122"/>
      <c r="R373" s="122"/>
      <c r="S373" s="122" t="s">
        <v>14692</v>
      </c>
      <c r="T373" s="122"/>
      <c r="U373" s="122"/>
      <c r="V373" s="122"/>
      <c r="W373" s="122"/>
      <c r="X373" s="122" t="s">
        <v>2236</v>
      </c>
      <c r="Y373" s="122" t="s">
        <v>2237</v>
      </c>
      <c r="Z373" s="122"/>
      <c r="AA373" s="122"/>
      <c r="AB373" s="122"/>
      <c r="AC373" s="122"/>
      <c r="AD373" s="122"/>
      <c r="AE373" s="122"/>
      <c r="AF373" s="122"/>
      <c r="AG373" s="122"/>
      <c r="AH373" s="122"/>
      <c r="AI373" s="122"/>
      <c r="AJ373" s="122" t="s">
        <v>1853</v>
      </c>
      <c r="AK373" s="122" t="s">
        <v>1853</v>
      </c>
      <c r="AL373" s="122"/>
      <c r="AM373" s="121"/>
      <c r="AN373" s="122"/>
      <c r="AO373" s="122" t="s">
        <v>1416</v>
      </c>
      <c r="AP373" s="122" t="s">
        <v>3453</v>
      </c>
      <c r="AQ373" s="122" t="s">
        <v>3466</v>
      </c>
      <c r="AR373" s="122"/>
      <c r="AS373" s="122"/>
      <c r="AT373" s="122"/>
      <c r="AU373" s="122"/>
      <c r="AV373" s="122"/>
      <c r="AW373" s="122"/>
      <c r="AX373" s="122"/>
      <c r="AY373" s="122"/>
      <c r="AZ373" s="122"/>
      <c r="BA373" s="122"/>
      <c r="BB373" s="122"/>
      <c r="BC373" s="81" t="s">
        <v>3449</v>
      </c>
      <c r="BD373" s="122"/>
      <c r="BE373" s="122" t="s">
        <v>4165</v>
      </c>
      <c r="BF373" s="122" t="s">
        <v>1416</v>
      </c>
      <c r="BG373" s="122" t="s">
        <v>1431</v>
      </c>
      <c r="BH373" s="122" t="s">
        <v>1431</v>
      </c>
      <c r="BI373" s="122" t="s">
        <v>1431</v>
      </c>
      <c r="BJ373" s="122" t="s">
        <v>1431</v>
      </c>
      <c r="BK373" s="81" t="s">
        <v>1753</v>
      </c>
      <c r="BL373" s="122" t="s">
        <v>3461</v>
      </c>
      <c r="BM373" s="122" t="s">
        <v>1431</v>
      </c>
      <c r="BN373" s="122"/>
      <c r="BO373" s="122"/>
      <c r="BP373" s="122"/>
      <c r="BQ373" s="122"/>
      <c r="BR373" s="129" t="s">
        <v>2266</v>
      </c>
      <c r="BS373" s="129" t="s">
        <v>4987</v>
      </c>
      <c r="BX373" s="122" t="s">
        <v>488</v>
      </c>
      <c r="BY373" s="122"/>
      <c r="BZ373" s="122" t="s">
        <v>2237</v>
      </c>
      <c r="CB373" s="122"/>
      <c r="CC373" s="122"/>
      <c r="CD373" s="122"/>
      <c r="CE373" s="122" t="s">
        <v>1171</v>
      </c>
      <c r="CF373" s="122" t="s">
        <v>389</v>
      </c>
      <c r="CG373" s="122"/>
      <c r="CH373" s="122"/>
      <c r="CI373" s="122"/>
      <c r="CK373" s="122" t="s">
        <v>1318</v>
      </c>
      <c r="CL373" s="122" t="s">
        <v>461</v>
      </c>
      <c r="CM373" s="122"/>
      <c r="CN373" s="122"/>
    </row>
    <row r="374" spans="1:99" s="97" customFormat="1" ht="15" customHeight="1" x14ac:dyDescent="0.45">
      <c r="A374" s="97">
        <v>373</v>
      </c>
      <c r="B374" s="97" t="s">
        <v>10051</v>
      </c>
      <c r="C374" s="97" t="s">
        <v>3469</v>
      </c>
      <c r="D374" s="158">
        <v>43308</v>
      </c>
      <c r="E374" s="140">
        <v>8</v>
      </c>
      <c r="F374" s="97" t="s">
        <v>14409</v>
      </c>
      <c r="G374" s="97" t="s">
        <v>3450</v>
      </c>
      <c r="H374" s="122">
        <v>8537</v>
      </c>
      <c r="I374" s="97" t="s">
        <v>3154</v>
      </c>
      <c r="J374" s="122" t="str">
        <f t="shared" si="13"/>
        <v>Quercus palustris</v>
      </c>
      <c r="L374" s="122"/>
      <c r="M374" s="122" t="s">
        <v>3226</v>
      </c>
      <c r="N374" s="122" t="s">
        <v>3174</v>
      </c>
      <c r="O374" s="122" t="s">
        <v>1318</v>
      </c>
      <c r="P374" s="122" t="s">
        <v>1318</v>
      </c>
      <c r="Q374" s="122"/>
      <c r="R374" s="122"/>
      <c r="S374" s="122" t="s">
        <v>14692</v>
      </c>
      <c r="T374" s="122"/>
      <c r="U374" s="122"/>
      <c r="V374" s="122"/>
      <c r="W374" s="122"/>
      <c r="X374" s="122" t="s">
        <v>2236</v>
      </c>
      <c r="Y374" s="122" t="s">
        <v>2237</v>
      </c>
      <c r="Z374" s="122"/>
      <c r="AA374" s="122"/>
      <c r="AB374" s="122"/>
      <c r="AC374" s="122"/>
      <c r="AD374" s="122"/>
      <c r="AE374" s="122"/>
      <c r="AF374" s="122"/>
      <c r="AG374" s="122"/>
      <c r="AH374" s="122"/>
      <c r="AI374" s="122"/>
      <c r="AJ374" s="122" t="s">
        <v>1009</v>
      </c>
      <c r="AK374" s="122" t="s">
        <v>1009</v>
      </c>
      <c r="AL374" s="122"/>
      <c r="AM374" s="121"/>
      <c r="AN374" s="122"/>
      <c r="AO374" s="122" t="s">
        <v>1416</v>
      </c>
      <c r="AP374" s="122" t="s">
        <v>3456</v>
      </c>
      <c r="AQ374" s="122" t="s">
        <v>3462</v>
      </c>
      <c r="AR374" s="122"/>
      <c r="AS374" s="122"/>
      <c r="AT374" s="122"/>
      <c r="AU374" s="122"/>
      <c r="AV374" s="122"/>
      <c r="AW374" s="122"/>
      <c r="AX374" s="122"/>
      <c r="AY374" s="122"/>
      <c r="AZ374" s="122"/>
      <c r="BA374" s="122"/>
      <c r="BB374" s="122"/>
      <c r="BC374" s="81" t="s">
        <v>3459</v>
      </c>
      <c r="BD374" s="122"/>
      <c r="BE374" s="122" t="s">
        <v>4165</v>
      </c>
      <c r="BF374" s="122" t="s">
        <v>1416</v>
      </c>
      <c r="BG374" s="122" t="s">
        <v>1431</v>
      </c>
      <c r="BH374" s="122" t="s">
        <v>1431</v>
      </c>
      <c r="BI374" s="122" t="s">
        <v>1431</v>
      </c>
      <c r="BJ374" s="122" t="s">
        <v>1431</v>
      </c>
      <c r="BK374" s="81" t="s">
        <v>1753</v>
      </c>
      <c r="BL374" s="122" t="s">
        <v>3461</v>
      </c>
      <c r="BM374" s="122" t="s">
        <v>1431</v>
      </c>
      <c r="BN374" s="122"/>
      <c r="BO374" s="122"/>
      <c r="BP374" s="122"/>
      <c r="BQ374" s="122"/>
      <c r="BR374" s="97" t="s">
        <v>2266</v>
      </c>
      <c r="BS374" s="97" t="s">
        <v>4987</v>
      </c>
      <c r="BT374" s="97" t="s">
        <v>8861</v>
      </c>
      <c r="BU374" s="97" t="s">
        <v>8861</v>
      </c>
      <c r="BV374" s="97">
        <v>8537</v>
      </c>
      <c r="BX374" s="122" t="s">
        <v>488</v>
      </c>
      <c r="BY374" s="122"/>
      <c r="BZ374" s="122" t="s">
        <v>2237</v>
      </c>
      <c r="CB374" s="122" t="s">
        <v>4235</v>
      </c>
      <c r="CC374" s="122" t="s">
        <v>4235</v>
      </c>
      <c r="CD374" s="122" t="s">
        <v>4235</v>
      </c>
      <c r="CE374" s="122"/>
      <c r="CF374" s="122"/>
      <c r="CG374" s="122"/>
      <c r="CH374" s="122"/>
      <c r="CI374" s="122"/>
      <c r="CK374" s="122" t="s">
        <v>1318</v>
      </c>
      <c r="CL374" s="122" t="s">
        <v>3154</v>
      </c>
      <c r="CM374" s="122"/>
      <c r="CN374" s="122"/>
    </row>
    <row r="375" spans="1:99" s="129" customFormat="1" ht="15" customHeight="1" x14ac:dyDescent="0.45">
      <c r="A375" s="129">
        <v>374</v>
      </c>
      <c r="B375" s="129" t="s">
        <v>10052</v>
      </c>
      <c r="C375" s="129" t="s">
        <v>3468</v>
      </c>
      <c r="D375" s="144"/>
      <c r="E375" s="144"/>
      <c r="G375" s="129" t="s">
        <v>3430</v>
      </c>
      <c r="H375" s="122"/>
      <c r="I375" s="129" t="s">
        <v>246</v>
      </c>
      <c r="J375" s="122" t="str">
        <f t="shared" si="13"/>
        <v>Quercus chrysolepis</v>
      </c>
      <c r="K375" s="130"/>
      <c r="L375" s="122"/>
      <c r="M375" s="122" t="s">
        <v>3226</v>
      </c>
      <c r="N375" s="122" t="s">
        <v>3206</v>
      </c>
      <c r="O375" s="122" t="s">
        <v>1318</v>
      </c>
      <c r="P375" s="122" t="s">
        <v>1318</v>
      </c>
      <c r="Q375" s="122"/>
      <c r="R375" s="122"/>
      <c r="S375" s="122" t="s">
        <v>14692</v>
      </c>
      <c r="T375" s="122"/>
      <c r="U375" s="122"/>
      <c r="V375" s="122"/>
      <c r="W375" s="122"/>
      <c r="X375" s="122" t="s">
        <v>2236</v>
      </c>
      <c r="Y375" s="122" t="s">
        <v>2237</v>
      </c>
      <c r="Z375" s="122"/>
      <c r="AA375" s="122"/>
      <c r="AB375" s="122"/>
      <c r="AC375" s="122"/>
      <c r="AD375" s="122"/>
      <c r="AE375" s="122"/>
      <c r="AF375" s="122"/>
      <c r="AG375" s="122"/>
      <c r="AH375" s="122"/>
      <c r="AI375" s="122"/>
      <c r="AJ375" s="122" t="s">
        <v>970</v>
      </c>
      <c r="AK375" s="122" t="s">
        <v>970</v>
      </c>
      <c r="AL375" s="122"/>
      <c r="AM375" s="121"/>
      <c r="AN375" s="122"/>
      <c r="AO375" s="122" t="s">
        <v>1416</v>
      </c>
      <c r="AP375" s="122" t="s">
        <v>3454</v>
      </c>
      <c r="AQ375" s="122" t="s">
        <v>3465</v>
      </c>
      <c r="AR375" s="122"/>
      <c r="AS375" s="122"/>
      <c r="AT375" s="122"/>
      <c r="AU375" s="122"/>
      <c r="AV375" s="122"/>
      <c r="AW375" s="122"/>
      <c r="AX375" s="122"/>
      <c r="AY375" s="122"/>
      <c r="AZ375" s="122"/>
      <c r="BA375" s="122"/>
      <c r="BB375" s="122"/>
      <c r="BC375" s="81" t="s">
        <v>3449</v>
      </c>
      <c r="BD375" s="122"/>
      <c r="BE375" s="122" t="s">
        <v>4165</v>
      </c>
      <c r="BF375" s="122" t="s">
        <v>1416</v>
      </c>
      <c r="BG375" s="122" t="s">
        <v>1431</v>
      </c>
      <c r="BH375" s="122" t="s">
        <v>1431</v>
      </c>
      <c r="BI375" s="122" t="s">
        <v>1431</v>
      </c>
      <c r="BJ375" s="122" t="s">
        <v>1431</v>
      </c>
      <c r="BK375" s="81" t="s">
        <v>1753</v>
      </c>
      <c r="BL375" s="122" t="s">
        <v>3461</v>
      </c>
      <c r="BM375" s="122" t="s">
        <v>1431</v>
      </c>
      <c r="BN375" s="122"/>
      <c r="BO375" s="122"/>
      <c r="BP375" s="122"/>
      <c r="BQ375" s="122"/>
      <c r="BR375" s="129" t="s">
        <v>2266</v>
      </c>
      <c r="BS375" s="129" t="s">
        <v>4987</v>
      </c>
      <c r="BX375" s="122" t="s">
        <v>488</v>
      </c>
      <c r="BY375" s="122"/>
      <c r="BZ375" s="122" t="s">
        <v>2237</v>
      </c>
      <c r="CB375" s="122"/>
      <c r="CC375" s="122"/>
      <c r="CD375" s="122"/>
      <c r="CE375" s="122" t="s">
        <v>1171</v>
      </c>
      <c r="CF375" s="122" t="s">
        <v>389</v>
      </c>
      <c r="CG375" s="122"/>
      <c r="CH375" s="122"/>
      <c r="CI375" s="122"/>
      <c r="CK375" s="122" t="s">
        <v>1318</v>
      </c>
      <c r="CL375" s="122" t="s">
        <v>246</v>
      </c>
      <c r="CM375" s="122"/>
      <c r="CN375" s="122"/>
    </row>
    <row r="376" spans="1:99" s="97" customFormat="1" ht="15" customHeight="1" x14ac:dyDescent="0.45">
      <c r="A376" s="97">
        <v>375</v>
      </c>
      <c r="B376" s="97" t="s">
        <v>10053</v>
      </c>
      <c r="C376" s="97" t="s">
        <v>3470</v>
      </c>
      <c r="D376" s="158">
        <v>43308</v>
      </c>
      <c r="E376" s="140">
        <v>8</v>
      </c>
      <c r="F376" s="97" t="s">
        <v>14261</v>
      </c>
      <c r="G376" s="97" t="s">
        <v>3451</v>
      </c>
      <c r="H376" s="122">
        <v>5859</v>
      </c>
      <c r="I376" s="97" t="s">
        <v>226</v>
      </c>
      <c r="J376" s="122" t="str">
        <f t="shared" si="13"/>
        <v>Quercus hypoleucoides</v>
      </c>
      <c r="L376" s="122"/>
      <c r="M376" s="122" t="s">
        <v>3226</v>
      </c>
      <c r="N376" s="122" t="s">
        <v>3201</v>
      </c>
      <c r="O376" s="122" t="s">
        <v>1318</v>
      </c>
      <c r="P376" s="122" t="s">
        <v>1318</v>
      </c>
      <c r="Q376" s="122"/>
      <c r="R376" s="122"/>
      <c r="S376" s="122" t="s">
        <v>14692</v>
      </c>
      <c r="T376" s="122"/>
      <c r="U376" s="122"/>
      <c r="V376" s="122"/>
      <c r="W376" s="122"/>
      <c r="X376" s="122" t="s">
        <v>2236</v>
      </c>
      <c r="Y376" s="122" t="s">
        <v>2237</v>
      </c>
      <c r="Z376" s="122"/>
      <c r="AA376" s="122"/>
      <c r="AB376" s="122"/>
      <c r="AC376" s="122"/>
      <c r="AD376" s="122"/>
      <c r="AE376" s="122"/>
      <c r="AF376" s="122"/>
      <c r="AG376" s="122"/>
      <c r="AH376" s="122"/>
      <c r="AI376" s="122"/>
      <c r="AJ376" s="122" t="s">
        <v>1045</v>
      </c>
      <c r="AK376" s="122" t="s">
        <v>1045</v>
      </c>
      <c r="AL376" s="122"/>
      <c r="AM376" s="121"/>
      <c r="AN376" s="122"/>
      <c r="AO376" s="122" t="s">
        <v>1416</v>
      </c>
      <c r="AP376" s="122" t="s">
        <v>3457</v>
      </c>
      <c r="AQ376" s="122" t="s">
        <v>2256</v>
      </c>
      <c r="AR376" s="122"/>
      <c r="AS376" s="122"/>
      <c r="AT376" s="122"/>
      <c r="AU376" s="122"/>
      <c r="AV376" s="122"/>
      <c r="AW376" s="122"/>
      <c r="AX376" s="122"/>
      <c r="AY376" s="122"/>
      <c r="AZ376" s="122"/>
      <c r="BA376" s="122"/>
      <c r="BB376" s="122"/>
      <c r="BC376" s="81" t="s">
        <v>3460</v>
      </c>
      <c r="BD376" s="122"/>
      <c r="BE376" s="122" t="s">
        <v>4165</v>
      </c>
      <c r="BF376" s="122" t="s">
        <v>1416</v>
      </c>
      <c r="BG376" s="122" t="s">
        <v>1431</v>
      </c>
      <c r="BH376" s="122" t="s">
        <v>1431</v>
      </c>
      <c r="BI376" s="122" t="s">
        <v>1431</v>
      </c>
      <c r="BJ376" s="122" t="s">
        <v>1431</v>
      </c>
      <c r="BK376" s="81" t="s">
        <v>1753</v>
      </c>
      <c r="BL376" s="122" t="s">
        <v>3461</v>
      </c>
      <c r="BM376" s="122" t="s">
        <v>1431</v>
      </c>
      <c r="BN376" s="122"/>
      <c r="BO376" s="122"/>
      <c r="BP376" s="122"/>
      <c r="BQ376" s="122"/>
      <c r="BR376" s="97" t="s">
        <v>2266</v>
      </c>
      <c r="BS376" s="97" t="s">
        <v>4987</v>
      </c>
      <c r="BT376" s="97" t="s">
        <v>8695</v>
      </c>
      <c r="BU376" s="97" t="s">
        <v>8695</v>
      </c>
      <c r="BV376" s="97">
        <v>5859</v>
      </c>
      <c r="BX376" s="122" t="s">
        <v>488</v>
      </c>
      <c r="BY376" s="122"/>
      <c r="BZ376" s="122" t="s">
        <v>2237</v>
      </c>
      <c r="CB376" s="122" t="s">
        <v>4235</v>
      </c>
      <c r="CC376" s="122" t="s">
        <v>4235</v>
      </c>
      <c r="CD376" s="122" t="s">
        <v>4235</v>
      </c>
      <c r="CE376" s="122"/>
      <c r="CF376" s="122"/>
      <c r="CG376" s="122"/>
      <c r="CH376" s="122"/>
      <c r="CI376" s="122"/>
      <c r="CK376" s="122" t="s">
        <v>1318</v>
      </c>
      <c r="CL376" s="122" t="s">
        <v>226</v>
      </c>
      <c r="CM376" s="122"/>
      <c r="CN376" s="122"/>
    </row>
    <row r="377" spans="1:99" s="129" customFormat="1" ht="15" customHeight="1" x14ac:dyDescent="0.45">
      <c r="A377" s="129">
        <v>376</v>
      </c>
      <c r="B377" s="129" t="s">
        <v>10054</v>
      </c>
      <c r="C377" s="129" t="s">
        <v>3468</v>
      </c>
      <c r="D377" s="144"/>
      <c r="E377" s="144"/>
      <c r="G377" s="129" t="s">
        <v>3433</v>
      </c>
      <c r="H377" s="122"/>
      <c r="I377" s="129" t="s">
        <v>187</v>
      </c>
      <c r="J377" s="122" t="str">
        <f t="shared" si="13"/>
        <v>Quercus alba</v>
      </c>
      <c r="K377" s="130"/>
      <c r="L377" s="122"/>
      <c r="M377" s="122" t="s">
        <v>3226</v>
      </c>
      <c r="N377" s="122" t="s">
        <v>3190</v>
      </c>
      <c r="O377" s="122" t="s">
        <v>1318</v>
      </c>
      <c r="P377" s="122" t="s">
        <v>1318</v>
      </c>
      <c r="Q377" s="122"/>
      <c r="R377" s="122"/>
      <c r="S377" s="122" t="s">
        <v>14692</v>
      </c>
      <c r="T377" s="122"/>
      <c r="U377" s="122"/>
      <c r="V377" s="122"/>
      <c r="W377" s="122"/>
      <c r="X377" s="122" t="s">
        <v>2236</v>
      </c>
      <c r="Y377" s="122" t="s">
        <v>2237</v>
      </c>
      <c r="Z377" s="122"/>
      <c r="AA377" s="122"/>
      <c r="AB377" s="122"/>
      <c r="AC377" s="122"/>
      <c r="AD377" s="122"/>
      <c r="AE377" s="122"/>
      <c r="AF377" s="122"/>
      <c r="AG377" s="122"/>
      <c r="AH377" s="122"/>
      <c r="AI377" s="122"/>
      <c r="AJ377" s="122" t="s">
        <v>991</v>
      </c>
      <c r="AK377" s="122" t="s">
        <v>991</v>
      </c>
      <c r="AL377" s="122"/>
      <c r="AM377" s="121"/>
      <c r="AN377" s="122"/>
      <c r="AO377" s="122" t="s">
        <v>1416</v>
      </c>
      <c r="AP377" s="122" t="s">
        <v>3455</v>
      </c>
      <c r="AQ377" s="122" t="s">
        <v>3464</v>
      </c>
      <c r="AR377" s="122"/>
      <c r="AS377" s="122"/>
      <c r="AT377" s="122"/>
      <c r="AU377" s="122"/>
      <c r="AV377" s="122"/>
      <c r="AW377" s="122"/>
      <c r="AX377" s="122"/>
      <c r="AY377" s="122"/>
      <c r="AZ377" s="122"/>
      <c r="BA377" s="122"/>
      <c r="BB377" s="122"/>
      <c r="BC377" s="81" t="s">
        <v>3449</v>
      </c>
      <c r="BD377" s="122"/>
      <c r="BE377" s="122" t="s">
        <v>4165</v>
      </c>
      <c r="BF377" s="122" t="s">
        <v>1416</v>
      </c>
      <c r="BG377" s="122" t="s">
        <v>1431</v>
      </c>
      <c r="BH377" s="122" t="s">
        <v>1431</v>
      </c>
      <c r="BI377" s="122" t="s">
        <v>1431</v>
      </c>
      <c r="BJ377" s="122" t="s">
        <v>1431</v>
      </c>
      <c r="BK377" s="81" t="s">
        <v>1753</v>
      </c>
      <c r="BL377" s="122" t="s">
        <v>3461</v>
      </c>
      <c r="BM377" s="122" t="s">
        <v>1431</v>
      </c>
      <c r="BN377" s="122"/>
      <c r="BO377" s="122"/>
      <c r="BP377" s="122"/>
      <c r="BQ377" s="122"/>
      <c r="BR377" s="129" t="s">
        <v>2266</v>
      </c>
      <c r="BS377" s="129" t="s">
        <v>4987</v>
      </c>
      <c r="BX377" s="122" t="s">
        <v>488</v>
      </c>
      <c r="BY377" s="122"/>
      <c r="BZ377" s="122" t="s">
        <v>2237</v>
      </c>
      <c r="CB377" s="122"/>
      <c r="CC377" s="122"/>
      <c r="CD377" s="122"/>
      <c r="CE377" s="122" t="s">
        <v>1171</v>
      </c>
      <c r="CF377" s="122" t="s">
        <v>6840</v>
      </c>
      <c r="CG377" s="122"/>
      <c r="CH377" s="122"/>
      <c r="CI377" s="122"/>
      <c r="CK377" s="122" t="s">
        <v>1318</v>
      </c>
      <c r="CL377" s="122" t="s">
        <v>187</v>
      </c>
      <c r="CM377" s="122"/>
      <c r="CN377" s="122"/>
    </row>
    <row r="378" spans="1:99" s="97" customFormat="1" ht="15" customHeight="1" x14ac:dyDescent="0.45">
      <c r="A378" s="97">
        <v>377</v>
      </c>
      <c r="B378" s="97" t="s">
        <v>10055</v>
      </c>
      <c r="C378" s="97" t="s">
        <v>3471</v>
      </c>
      <c r="D378" s="158">
        <v>43308</v>
      </c>
      <c r="E378" s="140">
        <v>8</v>
      </c>
      <c r="F378" s="97" t="s">
        <v>14245</v>
      </c>
      <c r="G378" s="97" t="s">
        <v>3452</v>
      </c>
      <c r="H378" s="122">
        <v>8594</v>
      </c>
      <c r="I378" s="97" t="s">
        <v>258</v>
      </c>
      <c r="J378" s="122" t="str">
        <f t="shared" si="13"/>
        <v>Quercus austrina</v>
      </c>
      <c r="L378" s="122"/>
      <c r="M378" s="122" t="s">
        <v>3226</v>
      </c>
      <c r="N378" s="122" t="s">
        <v>3209</v>
      </c>
      <c r="O378" s="122" t="s">
        <v>1318</v>
      </c>
      <c r="P378" s="122" t="s">
        <v>1318</v>
      </c>
      <c r="Q378" s="122"/>
      <c r="R378" s="122"/>
      <c r="S378" s="122" t="s">
        <v>14692</v>
      </c>
      <c r="T378" s="122"/>
      <c r="U378" s="122"/>
      <c r="V378" s="122"/>
      <c r="W378" s="122"/>
      <c r="X378" s="122" t="s">
        <v>2236</v>
      </c>
      <c r="Y378" s="122" t="s">
        <v>2237</v>
      </c>
      <c r="Z378" s="122"/>
      <c r="AA378" s="122"/>
      <c r="AB378" s="122"/>
      <c r="AC378" s="122"/>
      <c r="AD378" s="122"/>
      <c r="AE378" s="122"/>
      <c r="AF378" s="122"/>
      <c r="AG378" s="122"/>
      <c r="AH378" s="122"/>
      <c r="AI378" s="122"/>
      <c r="AJ378" s="122" t="s">
        <v>2512</v>
      </c>
      <c r="AK378" s="122" t="s">
        <v>2512</v>
      </c>
      <c r="AL378" s="122"/>
      <c r="AM378" s="121"/>
      <c r="AN378" s="122"/>
      <c r="AO378" s="122" t="s">
        <v>1416</v>
      </c>
      <c r="AP378" s="122" t="s">
        <v>3458</v>
      </c>
      <c r="AQ378" s="122" t="s">
        <v>3463</v>
      </c>
      <c r="AR378" s="122"/>
      <c r="AS378" s="122"/>
      <c r="AT378" s="122"/>
      <c r="AU378" s="122"/>
      <c r="AV378" s="122"/>
      <c r="AW378" s="122"/>
      <c r="AX378" s="122"/>
      <c r="AY378" s="122"/>
      <c r="AZ378" s="122"/>
      <c r="BA378" s="122"/>
      <c r="BB378" s="122"/>
      <c r="BC378" s="81" t="s">
        <v>3460</v>
      </c>
      <c r="BD378" s="122"/>
      <c r="BE378" s="122" t="s">
        <v>4165</v>
      </c>
      <c r="BF378" s="122" t="s">
        <v>1416</v>
      </c>
      <c r="BG378" s="122" t="s">
        <v>1431</v>
      </c>
      <c r="BH378" s="122" t="s">
        <v>1431</v>
      </c>
      <c r="BI378" s="122" t="s">
        <v>1431</v>
      </c>
      <c r="BJ378" s="122" t="s">
        <v>1431</v>
      </c>
      <c r="BK378" s="81" t="s">
        <v>1753</v>
      </c>
      <c r="BL378" s="122" t="s">
        <v>3461</v>
      </c>
      <c r="BM378" s="122" t="s">
        <v>1431</v>
      </c>
      <c r="BN378" s="122"/>
      <c r="BO378" s="122"/>
      <c r="BP378" s="122"/>
      <c r="BQ378" s="122"/>
      <c r="BR378" s="97" t="s">
        <v>2266</v>
      </c>
      <c r="BS378" s="97" t="s">
        <v>4987</v>
      </c>
      <c r="BT378" s="97" t="s">
        <v>8443</v>
      </c>
      <c r="BU378" s="97" t="s">
        <v>8443</v>
      </c>
      <c r="BV378" s="97">
        <v>8594</v>
      </c>
      <c r="BX378" s="122" t="s">
        <v>488</v>
      </c>
      <c r="BY378" s="122"/>
      <c r="BZ378" s="122" t="s">
        <v>2237</v>
      </c>
      <c r="CB378" s="122"/>
      <c r="CC378" s="122"/>
      <c r="CD378" s="122"/>
      <c r="CE378" s="122" t="s">
        <v>1171</v>
      </c>
      <c r="CF378" s="122" t="s">
        <v>3673</v>
      </c>
      <c r="CG378" s="122"/>
      <c r="CH378" s="122"/>
      <c r="CI378" s="122"/>
      <c r="CK378" s="122" t="s">
        <v>1318</v>
      </c>
      <c r="CL378" s="122" t="s">
        <v>258</v>
      </c>
      <c r="CM378" s="122"/>
      <c r="CN378" s="122"/>
    </row>
    <row r="379" spans="1:99" ht="15" customHeight="1" x14ac:dyDescent="0.45">
      <c r="A379" s="122">
        <v>378</v>
      </c>
      <c r="B379" s="122" t="s">
        <v>10056</v>
      </c>
      <c r="C379" s="122" t="s">
        <v>510</v>
      </c>
      <c r="F379" s="122" t="s">
        <v>2337</v>
      </c>
      <c r="H379" s="122">
        <v>5367</v>
      </c>
      <c r="I379" s="122" t="s">
        <v>3391</v>
      </c>
      <c r="J379" s="122" t="str">
        <f t="shared" si="13"/>
        <v>Quercus resinosa</v>
      </c>
      <c r="K379" s="122" t="s">
        <v>3090</v>
      </c>
      <c r="M379" s="122" t="s">
        <v>3226</v>
      </c>
      <c r="N379" s="122" t="s">
        <v>3269</v>
      </c>
      <c r="O379" s="121">
        <v>40705</v>
      </c>
      <c r="P379" s="122" t="s">
        <v>2267</v>
      </c>
      <c r="S379" s="122" t="s">
        <v>14692</v>
      </c>
      <c r="T379" s="122" t="s">
        <v>2100</v>
      </c>
      <c r="U379" s="122" t="s">
        <v>2268</v>
      </c>
      <c r="X379" s="122" t="s">
        <v>2269</v>
      </c>
      <c r="AE379" s="122">
        <v>50</v>
      </c>
      <c r="AF379" s="122">
        <v>7</v>
      </c>
      <c r="AJ379" s="122" t="s">
        <v>2317</v>
      </c>
      <c r="AK379" s="122" t="s">
        <v>2317</v>
      </c>
      <c r="AL379" s="122" t="s">
        <v>2077</v>
      </c>
      <c r="AO379" s="122" t="s">
        <v>1318</v>
      </c>
      <c r="AP379" s="122" t="s">
        <v>1318</v>
      </c>
      <c r="AQ379" s="122" t="s">
        <v>1318</v>
      </c>
      <c r="AR379" s="122" t="s">
        <v>7426</v>
      </c>
      <c r="AS379" s="122">
        <v>97</v>
      </c>
      <c r="AT379" s="122">
        <v>20.896290969999999</v>
      </c>
      <c r="AU379" s="122">
        <v>-105.40951878</v>
      </c>
      <c r="BB379" s="122" t="s">
        <v>2326</v>
      </c>
      <c r="BF379" s="122" t="s">
        <v>1416</v>
      </c>
      <c r="BG379" s="122" t="s">
        <v>1416</v>
      </c>
      <c r="BH379" s="122" t="s">
        <v>1415</v>
      </c>
      <c r="BI379" s="122" t="s">
        <v>1431</v>
      </c>
      <c r="BJ379" s="122" t="s">
        <v>1431</v>
      </c>
      <c r="BK379" s="122">
        <v>175914</v>
      </c>
      <c r="BR379" s="122" t="s">
        <v>2337</v>
      </c>
      <c r="BS379" s="122" t="s">
        <v>5786</v>
      </c>
      <c r="BT379" s="122" t="s">
        <v>2337</v>
      </c>
      <c r="BU379" s="122" t="s">
        <v>2337</v>
      </c>
      <c r="BV379" s="122">
        <v>5367</v>
      </c>
      <c r="BX379" s="122" t="s">
        <v>511</v>
      </c>
      <c r="BZ379" s="122" t="s">
        <v>3479</v>
      </c>
      <c r="CB379" s="122">
        <v>20.896290969999999</v>
      </c>
      <c r="CC379" s="122">
        <v>-105.40951878</v>
      </c>
      <c r="CE379" s="122" t="s">
        <v>2100</v>
      </c>
      <c r="CF379" s="122" t="s">
        <v>2268</v>
      </c>
      <c r="CI379" s="122" t="s">
        <v>5212</v>
      </c>
      <c r="CJ379" s="122" t="s">
        <v>7272</v>
      </c>
      <c r="CK379" s="122" t="s">
        <v>4746</v>
      </c>
      <c r="CL379" s="122" t="s">
        <v>3391</v>
      </c>
      <c r="CO379" s="122" t="s">
        <v>7488</v>
      </c>
      <c r="CP379" s="122">
        <v>0</v>
      </c>
      <c r="CQ379" s="122" t="s">
        <v>2337</v>
      </c>
      <c r="CR379" s="122" t="s">
        <v>7497</v>
      </c>
      <c r="CS379" s="122" t="s">
        <v>7846</v>
      </c>
      <c r="CT379" s="122" t="s">
        <v>8194</v>
      </c>
      <c r="CU379" s="122" t="s">
        <v>8194</v>
      </c>
    </row>
    <row r="380" spans="1:99" ht="15" customHeight="1" x14ac:dyDescent="0.45">
      <c r="A380" s="122">
        <v>379</v>
      </c>
      <c r="B380" s="122" t="s">
        <v>10057</v>
      </c>
      <c r="C380" s="122" t="s">
        <v>512</v>
      </c>
      <c r="I380" s="122" t="s">
        <v>3391</v>
      </c>
      <c r="J380" s="122" t="str">
        <f t="shared" si="13"/>
        <v>Quercus resinosa</v>
      </c>
      <c r="M380" s="122" t="s">
        <v>3226</v>
      </c>
      <c r="N380" s="122" t="s">
        <v>3269</v>
      </c>
      <c r="O380" s="122">
        <v>40705</v>
      </c>
      <c r="P380" s="122" t="s">
        <v>2267</v>
      </c>
      <c r="S380" s="122" t="s">
        <v>14692</v>
      </c>
      <c r="T380" s="122" t="s">
        <v>2100</v>
      </c>
      <c r="U380" s="122" t="s">
        <v>2268</v>
      </c>
      <c r="X380" s="122" t="s">
        <v>2269</v>
      </c>
      <c r="AE380" s="122">
        <v>50</v>
      </c>
      <c r="AF380" s="122">
        <v>11</v>
      </c>
      <c r="AJ380" s="122" t="s">
        <v>2317</v>
      </c>
      <c r="AK380" s="122" t="s">
        <v>2317</v>
      </c>
      <c r="AL380" s="122" t="s">
        <v>2077</v>
      </c>
      <c r="AO380" s="122" t="s">
        <v>1318</v>
      </c>
      <c r="AP380" s="122" t="s">
        <v>1318</v>
      </c>
      <c r="AQ380" s="122" t="s">
        <v>1318</v>
      </c>
      <c r="AS380" s="122">
        <v>98</v>
      </c>
      <c r="AT380" s="122">
        <v>20.896290969999999</v>
      </c>
      <c r="AU380" s="122">
        <v>-105.40951878</v>
      </c>
      <c r="AZ380" s="122" t="s">
        <v>2280</v>
      </c>
      <c r="BB380" s="122" t="s">
        <v>2326</v>
      </c>
      <c r="BF380" s="122" t="s">
        <v>1416</v>
      </c>
      <c r="BG380" s="122" t="s">
        <v>1416</v>
      </c>
      <c r="BH380" s="122" t="s">
        <v>1431</v>
      </c>
      <c r="BI380" s="122" t="s">
        <v>1431</v>
      </c>
      <c r="BJ380" s="122" t="s">
        <v>1431</v>
      </c>
      <c r="BK380" s="122" t="s">
        <v>1318</v>
      </c>
      <c r="BX380" s="122" t="s">
        <v>511</v>
      </c>
      <c r="BZ380" s="122" t="s">
        <v>3479</v>
      </c>
      <c r="CB380" s="122">
        <v>20.896290969999999</v>
      </c>
      <c r="CC380" s="122">
        <v>-105.40951878</v>
      </c>
      <c r="CE380" s="122" t="s">
        <v>2100</v>
      </c>
      <c r="CF380" s="122" t="s">
        <v>2268</v>
      </c>
      <c r="CL380" s="122" t="s">
        <v>3391</v>
      </c>
    </row>
    <row r="381" spans="1:99" ht="15" customHeight="1" x14ac:dyDescent="0.45">
      <c r="A381" s="122">
        <v>380</v>
      </c>
      <c r="B381" s="122" t="s">
        <v>10058</v>
      </c>
      <c r="C381" s="122" t="s">
        <v>513</v>
      </c>
      <c r="I381" s="122" t="s">
        <v>3376</v>
      </c>
      <c r="J381" s="122" t="str">
        <f t="shared" si="13"/>
        <v>Quercus magnoliifolia</v>
      </c>
      <c r="M381" s="122" t="s">
        <v>3226</v>
      </c>
      <c r="N381" s="122" t="s">
        <v>3164</v>
      </c>
      <c r="O381" s="122">
        <v>40705</v>
      </c>
      <c r="P381" s="122" t="s">
        <v>2267</v>
      </c>
      <c r="S381" s="122" t="s">
        <v>14692</v>
      </c>
      <c r="T381" s="122" t="s">
        <v>2100</v>
      </c>
      <c r="U381" s="122" t="s">
        <v>2268</v>
      </c>
      <c r="X381" s="122" t="s">
        <v>2269</v>
      </c>
      <c r="AE381" s="122">
        <v>50</v>
      </c>
      <c r="AF381" s="122">
        <v>8</v>
      </c>
      <c r="AJ381" s="122" t="s">
        <v>2317</v>
      </c>
      <c r="AK381" s="122" t="s">
        <v>14132</v>
      </c>
      <c r="AL381" s="122" t="s">
        <v>2077</v>
      </c>
      <c r="AO381" s="122" t="s">
        <v>1318</v>
      </c>
      <c r="AP381" s="122" t="s">
        <v>1318</v>
      </c>
      <c r="AQ381" s="122" t="s">
        <v>1318</v>
      </c>
      <c r="AS381" s="122">
        <v>99</v>
      </c>
      <c r="AT381" s="122">
        <v>20.896290969999999</v>
      </c>
      <c r="AU381" s="122">
        <v>-105.40951878</v>
      </c>
      <c r="AZ381" s="122" t="s">
        <v>2281</v>
      </c>
      <c r="BB381" s="122" t="s">
        <v>2326</v>
      </c>
      <c r="BF381" s="122" t="s">
        <v>1416</v>
      </c>
      <c r="BG381" s="122" t="s">
        <v>1416</v>
      </c>
      <c r="BH381" s="122" t="s">
        <v>1431</v>
      </c>
      <c r="BI381" s="122" t="s">
        <v>1431</v>
      </c>
      <c r="BJ381" s="122" t="s">
        <v>1431</v>
      </c>
      <c r="BK381" s="122" t="s">
        <v>1318</v>
      </c>
      <c r="BX381" s="122" t="s">
        <v>511</v>
      </c>
      <c r="BZ381" s="122" t="s">
        <v>3479</v>
      </c>
      <c r="CB381" s="122">
        <v>20.896290969999999</v>
      </c>
      <c r="CC381" s="122">
        <v>-105.40951878</v>
      </c>
      <c r="CE381" s="122" t="s">
        <v>2100</v>
      </c>
      <c r="CF381" s="122" t="s">
        <v>2268</v>
      </c>
      <c r="CL381" s="122" t="s">
        <v>3376</v>
      </c>
    </row>
    <row r="382" spans="1:99" ht="15" customHeight="1" x14ac:dyDescent="0.45">
      <c r="A382" s="122">
        <v>381</v>
      </c>
      <c r="B382" s="122" t="s">
        <v>10059</v>
      </c>
      <c r="C382" s="122" t="s">
        <v>514</v>
      </c>
      <c r="I382" s="122" t="s">
        <v>3376</v>
      </c>
      <c r="J382" s="122" t="str">
        <f t="shared" si="13"/>
        <v>Quercus magnoliifolia</v>
      </c>
      <c r="M382" s="122" t="s">
        <v>3226</v>
      </c>
      <c r="N382" s="122" t="s">
        <v>3164</v>
      </c>
      <c r="O382" s="122">
        <v>40705</v>
      </c>
      <c r="P382" s="122" t="s">
        <v>2267</v>
      </c>
      <c r="S382" s="122" t="s">
        <v>14692</v>
      </c>
      <c r="T382" s="122" t="s">
        <v>2100</v>
      </c>
      <c r="U382" s="122" t="s">
        <v>2268</v>
      </c>
      <c r="X382" s="122" t="s">
        <v>2269</v>
      </c>
      <c r="AE382" s="122">
        <v>50</v>
      </c>
      <c r="AF382" s="122">
        <v>10</v>
      </c>
      <c r="AJ382" s="122" t="s">
        <v>2317</v>
      </c>
      <c r="AK382" s="122" t="s">
        <v>14132</v>
      </c>
      <c r="AL382" s="122" t="s">
        <v>2077</v>
      </c>
      <c r="AO382" s="122" t="s">
        <v>1318</v>
      </c>
      <c r="AP382" s="122" t="s">
        <v>1318</v>
      </c>
      <c r="AQ382" s="122" t="s">
        <v>1318</v>
      </c>
      <c r="AS382" s="122">
        <v>100</v>
      </c>
      <c r="AT382" s="122">
        <v>20.896290969999999</v>
      </c>
      <c r="AU382" s="122">
        <v>-105.40951878</v>
      </c>
      <c r="BB382" s="122" t="s">
        <v>2326</v>
      </c>
      <c r="BF382" s="122" t="s">
        <v>1416</v>
      </c>
      <c r="BG382" s="122" t="s">
        <v>1416</v>
      </c>
      <c r="BH382" s="122" t="s">
        <v>1431</v>
      </c>
      <c r="BI382" s="122" t="s">
        <v>1431</v>
      </c>
      <c r="BJ382" s="122" t="s">
        <v>1431</v>
      </c>
      <c r="BK382" s="122" t="s">
        <v>1318</v>
      </c>
      <c r="BX382" s="122" t="s">
        <v>511</v>
      </c>
      <c r="BZ382" s="122" t="s">
        <v>3479</v>
      </c>
      <c r="CB382" s="122">
        <v>20.896290969999999</v>
      </c>
      <c r="CC382" s="122">
        <v>-105.40951878</v>
      </c>
      <c r="CE382" s="122" t="s">
        <v>2100</v>
      </c>
      <c r="CF382" s="122" t="s">
        <v>2268</v>
      </c>
      <c r="CL382" s="122" t="s">
        <v>3376</v>
      </c>
    </row>
    <row r="383" spans="1:99" ht="15" customHeight="1" x14ac:dyDescent="0.45">
      <c r="A383" s="122">
        <v>382</v>
      </c>
      <c r="B383" s="122" t="s">
        <v>10060</v>
      </c>
      <c r="C383" s="122" t="s">
        <v>515</v>
      </c>
      <c r="F383" s="122" t="s">
        <v>2338</v>
      </c>
      <c r="H383" s="122">
        <v>5194</v>
      </c>
      <c r="I383" s="122" t="s">
        <v>3392</v>
      </c>
      <c r="J383" s="122" t="str">
        <f t="shared" si="13"/>
        <v>Quercus gentryi</v>
      </c>
      <c r="K383" s="122" t="s">
        <v>8648</v>
      </c>
      <c r="M383" s="122" t="s">
        <v>3226</v>
      </c>
      <c r="N383" s="122" t="s">
        <v>3270</v>
      </c>
      <c r="O383" s="121">
        <v>40705</v>
      </c>
      <c r="P383" s="122" t="s">
        <v>2267</v>
      </c>
      <c r="S383" s="122" t="s">
        <v>14692</v>
      </c>
      <c r="T383" s="122" t="s">
        <v>2100</v>
      </c>
      <c r="U383" s="122" t="s">
        <v>2268</v>
      </c>
      <c r="X383" s="122" t="s">
        <v>2269</v>
      </c>
      <c r="AE383" s="122" t="s">
        <v>2276</v>
      </c>
      <c r="AF383" s="122">
        <v>17</v>
      </c>
      <c r="AK383" s="122" t="s">
        <v>2324</v>
      </c>
      <c r="AL383" s="122" t="s">
        <v>2077</v>
      </c>
      <c r="AO383" s="122" t="s">
        <v>1318</v>
      </c>
      <c r="AP383" s="122" t="s">
        <v>1318</v>
      </c>
      <c r="AQ383" s="122" t="s">
        <v>1318</v>
      </c>
      <c r="AR383" s="122" t="s">
        <v>7426</v>
      </c>
      <c r="AS383" s="122">
        <v>101</v>
      </c>
      <c r="AT383" s="122">
        <v>20.896290969999999</v>
      </c>
      <c r="AU383" s="122">
        <v>-105.40951878</v>
      </c>
      <c r="AZ383" s="122" t="s">
        <v>2282</v>
      </c>
      <c r="BB383" s="122" t="s">
        <v>2326</v>
      </c>
      <c r="BC383" s="122" t="s">
        <v>2327</v>
      </c>
      <c r="BF383" s="122" t="s">
        <v>1416</v>
      </c>
      <c r="BG383" s="122" t="s">
        <v>1416</v>
      </c>
      <c r="BH383" s="122" t="s">
        <v>1415</v>
      </c>
      <c r="BI383" s="122" t="s">
        <v>1431</v>
      </c>
      <c r="BJ383" s="122" t="s">
        <v>1431</v>
      </c>
      <c r="BK383" s="122">
        <v>75891</v>
      </c>
      <c r="BR383" s="122" t="s">
        <v>2338</v>
      </c>
      <c r="BS383" s="122" t="s">
        <v>5786</v>
      </c>
      <c r="BT383" s="122" t="s">
        <v>2338</v>
      </c>
      <c r="BU383" s="122" t="s">
        <v>2338</v>
      </c>
      <c r="BV383" s="122">
        <v>5194</v>
      </c>
      <c r="BX383" s="122" t="s">
        <v>511</v>
      </c>
      <c r="BZ383" s="122" t="s">
        <v>3479</v>
      </c>
      <c r="CB383" s="122">
        <v>20.896290969999999</v>
      </c>
      <c r="CC383" s="122">
        <v>-105.40951878</v>
      </c>
      <c r="CE383" s="122" t="s">
        <v>2100</v>
      </c>
      <c r="CF383" s="122" t="s">
        <v>2268</v>
      </c>
      <c r="CI383" s="122" t="s">
        <v>5088</v>
      </c>
      <c r="CJ383" s="122" t="s">
        <v>6973</v>
      </c>
      <c r="CK383" s="122" t="s">
        <v>4747</v>
      </c>
      <c r="CL383" s="122" t="s">
        <v>3392</v>
      </c>
      <c r="CO383" s="122" t="s">
        <v>7488</v>
      </c>
      <c r="CP383" s="122">
        <v>0</v>
      </c>
      <c r="CQ383" s="122" t="s">
        <v>2338</v>
      </c>
      <c r="CR383" s="122" t="s">
        <v>7611</v>
      </c>
      <c r="CS383" s="122" t="s">
        <v>7612</v>
      </c>
      <c r="CT383" s="122" t="s">
        <v>8194</v>
      </c>
      <c r="CU383" s="122" t="s">
        <v>8194</v>
      </c>
    </row>
    <row r="384" spans="1:99" ht="15" customHeight="1" x14ac:dyDescent="0.45">
      <c r="A384" s="122">
        <v>383</v>
      </c>
      <c r="B384" s="122" t="s">
        <v>10061</v>
      </c>
      <c r="C384" s="122" t="s">
        <v>516</v>
      </c>
      <c r="I384" s="122" t="s">
        <v>517</v>
      </c>
      <c r="J384" s="122" t="str">
        <f>I384</f>
        <v>Quercus L.</v>
      </c>
      <c r="M384" s="122" t="s">
        <v>3226</v>
      </c>
      <c r="N384" s="122" t="s">
        <v>3165</v>
      </c>
      <c r="O384" s="122">
        <v>40705</v>
      </c>
      <c r="P384" s="122" t="s">
        <v>2267</v>
      </c>
      <c r="S384" s="122" t="s">
        <v>14692</v>
      </c>
      <c r="T384" s="122" t="s">
        <v>2100</v>
      </c>
      <c r="U384" s="122" t="s">
        <v>2268</v>
      </c>
      <c r="X384" s="122" t="s">
        <v>2269</v>
      </c>
      <c r="AE384" s="122">
        <v>50</v>
      </c>
      <c r="AF384" s="122">
        <v>15</v>
      </c>
      <c r="AJ384" s="122" t="s">
        <v>2318</v>
      </c>
      <c r="AK384" s="122" t="s">
        <v>14133</v>
      </c>
      <c r="AL384" s="122" t="s">
        <v>2077</v>
      </c>
      <c r="AO384" s="122" t="s">
        <v>1318</v>
      </c>
      <c r="AP384" s="122" t="s">
        <v>1318</v>
      </c>
      <c r="AQ384" s="122" t="s">
        <v>1318</v>
      </c>
      <c r="AS384" s="122">
        <v>103</v>
      </c>
      <c r="AT384" s="122">
        <v>20.896290969999999</v>
      </c>
      <c r="AU384" s="122">
        <v>-105.40951878</v>
      </c>
      <c r="AZ384" s="122" t="s">
        <v>2283</v>
      </c>
      <c r="BB384" s="122" t="s">
        <v>2326</v>
      </c>
      <c r="BF384" s="122" t="s">
        <v>1416</v>
      </c>
      <c r="BG384" s="122" t="s">
        <v>1416</v>
      </c>
      <c r="BH384" s="122" t="s">
        <v>1431</v>
      </c>
      <c r="BI384" s="122" t="s">
        <v>1431</v>
      </c>
      <c r="BJ384" s="122" t="s">
        <v>1431</v>
      </c>
      <c r="BK384" s="122" t="s">
        <v>1318</v>
      </c>
      <c r="BX384" s="122" t="s">
        <v>511</v>
      </c>
      <c r="BZ384" s="122" t="s">
        <v>3479</v>
      </c>
      <c r="CB384" s="122">
        <v>20.896290969999999</v>
      </c>
      <c r="CC384" s="122">
        <v>-105.40951878</v>
      </c>
      <c r="CE384" s="122" t="s">
        <v>2100</v>
      </c>
      <c r="CF384" s="122" t="s">
        <v>2268</v>
      </c>
      <c r="CL384" s="122" t="s">
        <v>5572</v>
      </c>
    </row>
    <row r="385" spans="1:99" ht="15" customHeight="1" x14ac:dyDescent="0.45">
      <c r="A385" s="122">
        <v>384</v>
      </c>
      <c r="B385" s="122" t="s">
        <v>10062</v>
      </c>
      <c r="C385" s="122" t="s">
        <v>518</v>
      </c>
      <c r="F385" s="122" t="s">
        <v>2339</v>
      </c>
      <c r="H385" s="122">
        <v>2125</v>
      </c>
      <c r="I385" s="122" t="s">
        <v>3392</v>
      </c>
      <c r="J385" s="122" t="str">
        <f>LEFT(I385, FIND(" ", I385, 12) -1)</f>
        <v>Quercus gentryi</v>
      </c>
      <c r="K385" s="122" t="s">
        <v>8648</v>
      </c>
      <c r="M385" s="122" t="s">
        <v>3226</v>
      </c>
      <c r="N385" s="122" t="s">
        <v>3270</v>
      </c>
      <c r="O385" s="121">
        <v>40705</v>
      </c>
      <c r="P385" s="122" t="s">
        <v>2267</v>
      </c>
      <c r="S385" s="122" t="s">
        <v>14692</v>
      </c>
      <c r="T385" s="122" t="s">
        <v>2100</v>
      </c>
      <c r="U385" s="122" t="s">
        <v>2268</v>
      </c>
      <c r="X385" s="122" t="s">
        <v>2269</v>
      </c>
      <c r="AE385" s="122" t="s">
        <v>2277</v>
      </c>
      <c r="AF385" s="122">
        <v>15</v>
      </c>
      <c r="AK385" s="122" t="s">
        <v>2324</v>
      </c>
      <c r="AL385" s="122" t="s">
        <v>2077</v>
      </c>
      <c r="AO385" s="122" t="s">
        <v>1318</v>
      </c>
      <c r="AP385" s="122" t="s">
        <v>1318</v>
      </c>
      <c r="AQ385" s="122" t="s">
        <v>1318</v>
      </c>
      <c r="AR385" s="122" t="s">
        <v>7426</v>
      </c>
      <c r="AS385" s="122">
        <v>104</v>
      </c>
      <c r="AT385" s="122">
        <v>20.896290969999999</v>
      </c>
      <c r="AU385" s="122">
        <v>-105.40951878</v>
      </c>
      <c r="BB385" s="122" t="s">
        <v>2326</v>
      </c>
      <c r="BC385" s="122" t="s">
        <v>2327</v>
      </c>
      <c r="BF385" s="122" t="s">
        <v>1416</v>
      </c>
      <c r="BG385" s="122" t="s">
        <v>1416</v>
      </c>
      <c r="BH385" s="122" t="s">
        <v>1415</v>
      </c>
      <c r="BI385" s="122" t="s">
        <v>1431</v>
      </c>
      <c r="BJ385" s="122" t="s">
        <v>1431</v>
      </c>
      <c r="BK385" s="122">
        <v>175912</v>
      </c>
      <c r="BR385" s="122" t="s">
        <v>2339</v>
      </c>
      <c r="BS385" s="122" t="s">
        <v>5787</v>
      </c>
      <c r="BT385" s="122" t="s">
        <v>2339</v>
      </c>
      <c r="BU385" s="122" t="s">
        <v>2339</v>
      </c>
      <c r="BV385" s="122">
        <v>2125</v>
      </c>
      <c r="BX385" s="122" t="s">
        <v>511</v>
      </c>
      <c r="BZ385" s="122" t="s">
        <v>3479</v>
      </c>
      <c r="CB385" s="122">
        <v>20.896290969999999</v>
      </c>
      <c r="CC385" s="122">
        <v>-105.40951878</v>
      </c>
      <c r="CE385" s="122" t="s">
        <v>2100</v>
      </c>
      <c r="CF385" s="122" t="s">
        <v>2268</v>
      </c>
      <c r="CI385" s="122" t="s">
        <v>5089</v>
      </c>
      <c r="CJ385" s="122" t="s">
        <v>6974</v>
      </c>
      <c r="CK385" s="122" t="s">
        <v>4637</v>
      </c>
      <c r="CL385" s="122" t="s">
        <v>3392</v>
      </c>
      <c r="CO385" s="122" t="s">
        <v>7488</v>
      </c>
      <c r="CP385" s="122">
        <v>0</v>
      </c>
      <c r="CQ385" s="122" t="s">
        <v>2339</v>
      </c>
      <c r="CR385" s="122" t="s">
        <v>7611</v>
      </c>
      <c r="CS385" s="122" t="s">
        <v>7613</v>
      </c>
      <c r="CT385" s="122" t="s">
        <v>8194</v>
      </c>
      <c r="CU385" s="122" t="s">
        <v>8194</v>
      </c>
    </row>
    <row r="386" spans="1:99" ht="15" customHeight="1" x14ac:dyDescent="0.45">
      <c r="A386" s="122">
        <v>385</v>
      </c>
      <c r="B386" s="122" t="s">
        <v>10063</v>
      </c>
      <c r="C386" s="122" t="s">
        <v>519</v>
      </c>
      <c r="I386" s="122" t="s">
        <v>517</v>
      </c>
      <c r="J386" s="122" t="str">
        <f>I386</f>
        <v>Quercus L.</v>
      </c>
      <c r="M386" s="122" t="s">
        <v>3226</v>
      </c>
      <c r="N386" s="122" t="s">
        <v>3165</v>
      </c>
      <c r="O386" s="122">
        <v>40705</v>
      </c>
      <c r="P386" s="122" t="s">
        <v>2267</v>
      </c>
      <c r="S386" s="122" t="s">
        <v>14692</v>
      </c>
      <c r="T386" s="122" t="s">
        <v>2100</v>
      </c>
      <c r="U386" s="122" t="s">
        <v>2268</v>
      </c>
      <c r="X386" s="122" t="s">
        <v>2269</v>
      </c>
      <c r="AE386" s="122">
        <v>40</v>
      </c>
      <c r="AF386" s="122">
        <v>10</v>
      </c>
      <c r="AJ386" s="122" t="s">
        <v>2318</v>
      </c>
      <c r="AK386" s="122" t="s">
        <v>14133</v>
      </c>
      <c r="AL386" s="122" t="s">
        <v>2077</v>
      </c>
      <c r="AO386" s="122" t="s">
        <v>1318</v>
      </c>
      <c r="AP386" s="122" t="s">
        <v>1318</v>
      </c>
      <c r="AQ386" s="122" t="s">
        <v>1318</v>
      </c>
      <c r="AS386" s="122">
        <v>105</v>
      </c>
      <c r="AT386" s="122">
        <v>20.83100039</v>
      </c>
      <c r="AU386" s="122">
        <v>-103.83953274</v>
      </c>
      <c r="AZ386" s="122" t="s">
        <v>2284</v>
      </c>
      <c r="BB386" s="122" t="s">
        <v>2326</v>
      </c>
      <c r="BC386" s="122" t="s">
        <v>2328</v>
      </c>
      <c r="BF386" s="122" t="s">
        <v>1416</v>
      </c>
      <c r="BG386" s="122" t="s">
        <v>1416</v>
      </c>
      <c r="BH386" s="122" t="s">
        <v>1431</v>
      </c>
      <c r="BI386" s="122" t="s">
        <v>1431</v>
      </c>
      <c r="BJ386" s="122" t="s">
        <v>1431</v>
      </c>
      <c r="BK386" s="122" t="s">
        <v>1318</v>
      </c>
      <c r="BX386" s="122" t="s">
        <v>511</v>
      </c>
      <c r="BZ386" s="122" t="s">
        <v>3479</v>
      </c>
      <c r="CB386" s="122">
        <v>20.83100039</v>
      </c>
      <c r="CC386" s="122">
        <v>-103.83953274</v>
      </c>
      <c r="CE386" s="122" t="s">
        <v>2100</v>
      </c>
      <c r="CF386" s="122" t="s">
        <v>2268</v>
      </c>
      <c r="CL386" s="122" t="s">
        <v>5572</v>
      </c>
    </row>
    <row r="387" spans="1:99" ht="15" customHeight="1" x14ac:dyDescent="0.45">
      <c r="A387" s="122">
        <v>386</v>
      </c>
      <c r="B387" s="122" t="s">
        <v>10064</v>
      </c>
      <c r="C387" s="122" t="s">
        <v>520</v>
      </c>
      <c r="I387" s="122" t="s">
        <v>3393</v>
      </c>
      <c r="J387" s="122" t="str">
        <f>LEFT(I387, FIND(" ", I387, 12) -1)</f>
        <v>Quercus candicans</v>
      </c>
      <c r="M387" s="122" t="s">
        <v>3226</v>
      </c>
      <c r="N387" s="122" t="s">
        <v>3163</v>
      </c>
      <c r="O387" s="122">
        <v>40705</v>
      </c>
      <c r="P387" s="122" t="s">
        <v>2267</v>
      </c>
      <c r="S387" s="122" t="s">
        <v>14692</v>
      </c>
      <c r="T387" s="122" t="s">
        <v>2100</v>
      </c>
      <c r="U387" s="122" t="s">
        <v>2268</v>
      </c>
      <c r="X387" s="122" t="s">
        <v>2269</v>
      </c>
      <c r="AE387" s="122">
        <v>60</v>
      </c>
      <c r="AF387" s="122">
        <v>15</v>
      </c>
      <c r="AJ387" s="122" t="s">
        <v>2124</v>
      </c>
      <c r="AK387" s="122" t="s">
        <v>2124</v>
      </c>
      <c r="AL387" s="122" t="s">
        <v>2077</v>
      </c>
      <c r="AO387" s="122" t="s">
        <v>1318</v>
      </c>
      <c r="AP387" s="122" t="s">
        <v>1318</v>
      </c>
      <c r="AQ387" s="122" t="s">
        <v>1318</v>
      </c>
      <c r="AS387" s="122">
        <v>106</v>
      </c>
      <c r="AT387" s="122">
        <v>20.823516349999998</v>
      </c>
      <c r="AU387" s="122">
        <v>-103.86158804</v>
      </c>
      <c r="AZ387" s="122" t="s">
        <v>2285</v>
      </c>
      <c r="BB387" s="122" t="s">
        <v>2326</v>
      </c>
      <c r="BF387" s="122" t="s">
        <v>1416</v>
      </c>
      <c r="BG387" s="122" t="s">
        <v>1416</v>
      </c>
      <c r="BH387" s="122" t="s">
        <v>1431</v>
      </c>
      <c r="BI387" s="122" t="s">
        <v>1431</v>
      </c>
      <c r="BJ387" s="122" t="s">
        <v>1431</v>
      </c>
      <c r="BK387" s="122" t="s">
        <v>1318</v>
      </c>
      <c r="BX387" s="122" t="s">
        <v>511</v>
      </c>
      <c r="BZ387" s="122" t="s">
        <v>3479</v>
      </c>
      <c r="CB387" s="122">
        <v>20.823516349999998</v>
      </c>
      <c r="CC387" s="122">
        <v>-103.86158804</v>
      </c>
      <c r="CE387" s="122" t="s">
        <v>2100</v>
      </c>
      <c r="CF387" s="122" t="s">
        <v>2268</v>
      </c>
      <c r="CL387" s="122" t="s">
        <v>3393</v>
      </c>
    </row>
    <row r="388" spans="1:99" ht="15" customHeight="1" x14ac:dyDescent="0.45">
      <c r="A388" s="122">
        <v>387</v>
      </c>
      <c r="B388" s="122" t="s">
        <v>10065</v>
      </c>
      <c r="C388" s="122" t="s">
        <v>521</v>
      </c>
      <c r="I388" s="122" t="s">
        <v>3378</v>
      </c>
      <c r="J388" s="122" t="str">
        <f>LEFT(I388, FIND(" ", I388, 12) -1)</f>
        <v>Quercus castanea</v>
      </c>
      <c r="M388" s="122" t="s">
        <v>3226</v>
      </c>
      <c r="N388" s="122" t="s">
        <v>3166</v>
      </c>
      <c r="O388" s="122">
        <v>40705</v>
      </c>
      <c r="P388" s="122" t="s">
        <v>2267</v>
      </c>
      <c r="S388" s="122" t="s">
        <v>14692</v>
      </c>
      <c r="T388" s="122" t="s">
        <v>2100</v>
      </c>
      <c r="U388" s="122" t="s">
        <v>2268</v>
      </c>
      <c r="X388" s="122" t="s">
        <v>2269</v>
      </c>
      <c r="AJ388" s="122" t="s">
        <v>2205</v>
      </c>
      <c r="AK388" s="122" t="s">
        <v>2205</v>
      </c>
      <c r="AL388" s="122" t="s">
        <v>2077</v>
      </c>
      <c r="AO388" s="122" t="s">
        <v>1318</v>
      </c>
      <c r="AP388" s="122" t="s">
        <v>1318</v>
      </c>
      <c r="AQ388" s="122" t="s">
        <v>1318</v>
      </c>
      <c r="AS388" s="122">
        <v>107</v>
      </c>
      <c r="AT388" s="122">
        <v>20.823516349999998</v>
      </c>
      <c r="AU388" s="122">
        <v>-103.86158804</v>
      </c>
      <c r="AZ388" s="122" t="s">
        <v>2286</v>
      </c>
      <c r="BF388" s="122" t="s">
        <v>1416</v>
      </c>
      <c r="BG388" s="122" t="s">
        <v>1416</v>
      </c>
      <c r="BH388" s="122" t="s">
        <v>1431</v>
      </c>
      <c r="BI388" s="122" t="s">
        <v>1431</v>
      </c>
      <c r="BJ388" s="122" t="s">
        <v>1431</v>
      </c>
      <c r="BK388" s="122" t="s">
        <v>1318</v>
      </c>
      <c r="BX388" s="122" t="s">
        <v>511</v>
      </c>
      <c r="BZ388" s="122" t="s">
        <v>3479</v>
      </c>
      <c r="CB388" s="122">
        <v>20.823516349999998</v>
      </c>
      <c r="CC388" s="122">
        <v>-103.86158804</v>
      </c>
      <c r="CE388" s="122" t="s">
        <v>2100</v>
      </c>
      <c r="CF388" s="122" t="s">
        <v>2268</v>
      </c>
      <c r="CL388" s="122" t="s">
        <v>3378</v>
      </c>
    </row>
    <row r="389" spans="1:99" ht="15" customHeight="1" x14ac:dyDescent="0.45">
      <c r="A389" s="122">
        <v>388</v>
      </c>
      <c r="B389" s="122" t="s">
        <v>10066</v>
      </c>
      <c r="C389" s="122" t="s">
        <v>522</v>
      </c>
      <c r="I389" s="122" t="s">
        <v>517</v>
      </c>
      <c r="J389" s="122" t="str">
        <f>I389</f>
        <v>Quercus L.</v>
      </c>
      <c r="M389" s="122" t="s">
        <v>3226</v>
      </c>
      <c r="N389" s="122" t="s">
        <v>3165</v>
      </c>
      <c r="O389" s="122">
        <v>40705</v>
      </c>
      <c r="P389" s="122" t="s">
        <v>2267</v>
      </c>
      <c r="S389" s="122" t="s">
        <v>14692</v>
      </c>
      <c r="T389" s="122" t="s">
        <v>2100</v>
      </c>
      <c r="U389" s="122" t="s">
        <v>2268</v>
      </c>
      <c r="X389" s="122" t="s">
        <v>2269</v>
      </c>
      <c r="AE389" s="122">
        <v>40</v>
      </c>
      <c r="AF389" s="122">
        <v>15</v>
      </c>
      <c r="AJ389" s="122" t="s">
        <v>2318</v>
      </c>
      <c r="AK389" s="122" t="s">
        <v>14133</v>
      </c>
      <c r="AL389" s="122" t="s">
        <v>2077</v>
      </c>
      <c r="AO389" s="122" t="s">
        <v>1318</v>
      </c>
      <c r="AP389" s="122" t="s">
        <v>1318</v>
      </c>
      <c r="AQ389" s="122" t="s">
        <v>1318</v>
      </c>
      <c r="AS389" s="122">
        <v>108</v>
      </c>
      <c r="AT389" s="122">
        <v>20.824973799999999</v>
      </c>
      <c r="AU389" s="122">
        <v>-103.85595875999999</v>
      </c>
      <c r="AZ389" s="122" t="s">
        <v>2287</v>
      </c>
      <c r="BF389" s="122" t="s">
        <v>1416</v>
      </c>
      <c r="BG389" s="122" t="s">
        <v>1416</v>
      </c>
      <c r="BH389" s="122" t="s">
        <v>1431</v>
      </c>
      <c r="BI389" s="122" t="s">
        <v>1431</v>
      </c>
      <c r="BJ389" s="122" t="s">
        <v>1431</v>
      </c>
      <c r="BK389" s="122" t="s">
        <v>1318</v>
      </c>
      <c r="BX389" s="122" t="s">
        <v>511</v>
      </c>
      <c r="BZ389" s="122" t="s">
        <v>3479</v>
      </c>
      <c r="CB389" s="122">
        <v>20.824973799999999</v>
      </c>
      <c r="CC389" s="122">
        <v>-103.85595875999999</v>
      </c>
      <c r="CE389" s="122" t="s">
        <v>2100</v>
      </c>
      <c r="CF389" s="122" t="s">
        <v>2268</v>
      </c>
      <c r="CL389" s="122" t="s">
        <v>5572</v>
      </c>
    </row>
    <row r="390" spans="1:99" ht="15" customHeight="1" x14ac:dyDescent="0.45">
      <c r="A390" s="122">
        <v>389</v>
      </c>
      <c r="B390" s="122" t="s">
        <v>10067</v>
      </c>
      <c r="C390" s="122" t="s">
        <v>523</v>
      </c>
      <c r="I390" s="122" t="s">
        <v>3391</v>
      </c>
      <c r="J390" s="122" t="str">
        <f t="shared" ref="J390:J414" si="14">LEFT(I390, FIND(" ", I390, 12) -1)</f>
        <v>Quercus resinosa</v>
      </c>
      <c r="M390" s="122" t="s">
        <v>3226</v>
      </c>
      <c r="N390" s="122" t="s">
        <v>3269</v>
      </c>
      <c r="O390" s="122">
        <v>40705</v>
      </c>
      <c r="P390" s="122" t="s">
        <v>2267</v>
      </c>
      <c r="S390" s="122" t="s">
        <v>14692</v>
      </c>
      <c r="T390" s="122" t="s">
        <v>2100</v>
      </c>
      <c r="U390" s="122" t="s">
        <v>2268</v>
      </c>
      <c r="X390" s="122" t="s">
        <v>2269</v>
      </c>
      <c r="AE390" s="122">
        <v>30</v>
      </c>
      <c r="AF390" s="122">
        <v>8</v>
      </c>
      <c r="AJ390" s="122" t="s">
        <v>2203</v>
      </c>
      <c r="AK390" s="122" t="s">
        <v>14134</v>
      </c>
      <c r="AL390" s="122" t="s">
        <v>2077</v>
      </c>
      <c r="AO390" s="122" t="s">
        <v>1318</v>
      </c>
      <c r="AP390" s="122" t="s">
        <v>1318</v>
      </c>
      <c r="AQ390" s="122" t="s">
        <v>1318</v>
      </c>
      <c r="AS390" s="122">
        <v>109</v>
      </c>
      <c r="AT390" s="122">
        <v>20.825006399999999</v>
      </c>
      <c r="AU390" s="122">
        <v>-103.85588014</v>
      </c>
      <c r="AZ390" s="122" t="s">
        <v>2288</v>
      </c>
      <c r="BB390" s="122" t="s">
        <v>2326</v>
      </c>
      <c r="BF390" s="122" t="s">
        <v>1416</v>
      </c>
      <c r="BG390" s="122" t="s">
        <v>1416</v>
      </c>
      <c r="BH390" s="122" t="s">
        <v>1431</v>
      </c>
      <c r="BI390" s="122" t="s">
        <v>1431</v>
      </c>
      <c r="BJ390" s="122" t="s">
        <v>1431</v>
      </c>
      <c r="BK390" s="122" t="s">
        <v>1318</v>
      </c>
      <c r="BX390" s="122" t="s">
        <v>511</v>
      </c>
      <c r="BZ390" s="122" t="s">
        <v>3479</v>
      </c>
      <c r="CB390" s="122">
        <v>20.825006399999999</v>
      </c>
      <c r="CC390" s="122">
        <v>-103.85588014</v>
      </c>
      <c r="CE390" s="122" t="s">
        <v>2100</v>
      </c>
      <c r="CF390" s="122" t="s">
        <v>2268</v>
      </c>
      <c r="CL390" s="122" t="s">
        <v>3391</v>
      </c>
    </row>
    <row r="391" spans="1:99" ht="15" customHeight="1" x14ac:dyDescent="0.45">
      <c r="A391" s="122">
        <v>390</v>
      </c>
      <c r="B391" s="122" t="s">
        <v>10068</v>
      </c>
      <c r="C391" s="122" t="s">
        <v>524</v>
      </c>
      <c r="I391" s="122" t="s">
        <v>3393</v>
      </c>
      <c r="J391" s="122" t="str">
        <f t="shared" si="14"/>
        <v>Quercus candicans</v>
      </c>
      <c r="M391" s="122" t="s">
        <v>3226</v>
      </c>
      <c r="N391" s="122" t="s">
        <v>3163</v>
      </c>
      <c r="O391" s="122">
        <v>40705</v>
      </c>
      <c r="P391" s="122" t="s">
        <v>2267</v>
      </c>
      <c r="S391" s="122" t="s">
        <v>14692</v>
      </c>
      <c r="T391" s="122" t="s">
        <v>2100</v>
      </c>
      <c r="U391" s="122" t="s">
        <v>2268</v>
      </c>
      <c r="X391" s="122" t="s">
        <v>2269</v>
      </c>
      <c r="AJ391" s="122" t="s">
        <v>2124</v>
      </c>
      <c r="AK391" s="122" t="s">
        <v>2124</v>
      </c>
      <c r="AL391" s="122" t="s">
        <v>2077</v>
      </c>
      <c r="AO391" s="122" t="s">
        <v>1318</v>
      </c>
      <c r="AP391" s="122" t="s">
        <v>1318</v>
      </c>
      <c r="AQ391" s="122" t="s">
        <v>1318</v>
      </c>
      <c r="AS391" s="122">
        <v>110</v>
      </c>
      <c r="AT391" s="122">
        <v>20.8251691</v>
      </c>
      <c r="AU391" s="122">
        <v>-103.85621172</v>
      </c>
      <c r="AZ391" s="122" t="s">
        <v>2289</v>
      </c>
      <c r="BB391" s="122" t="s">
        <v>2326</v>
      </c>
      <c r="BF391" s="122" t="s">
        <v>1416</v>
      </c>
      <c r="BG391" s="122" t="s">
        <v>1416</v>
      </c>
      <c r="BH391" s="122" t="s">
        <v>1431</v>
      </c>
      <c r="BI391" s="122" t="s">
        <v>1431</v>
      </c>
      <c r="BJ391" s="122" t="s">
        <v>1431</v>
      </c>
      <c r="BK391" s="122" t="s">
        <v>1318</v>
      </c>
      <c r="BX391" s="122" t="s">
        <v>511</v>
      </c>
      <c r="BZ391" s="122" t="s">
        <v>3479</v>
      </c>
      <c r="CB391" s="122">
        <v>20.8251691</v>
      </c>
      <c r="CC391" s="122">
        <v>-103.85621172</v>
      </c>
      <c r="CE391" s="122" t="s">
        <v>2100</v>
      </c>
      <c r="CF391" s="122" t="s">
        <v>2268</v>
      </c>
      <c r="CL391" s="122" t="s">
        <v>3393</v>
      </c>
    </row>
    <row r="392" spans="1:99" ht="15" customHeight="1" x14ac:dyDescent="0.45">
      <c r="A392" s="122">
        <v>391</v>
      </c>
      <c r="B392" s="122" t="s">
        <v>10069</v>
      </c>
      <c r="C392" s="122" t="s">
        <v>525</v>
      </c>
      <c r="F392" s="122" t="s">
        <v>14263</v>
      </c>
      <c r="H392" s="122">
        <v>3606</v>
      </c>
      <c r="I392" s="122" t="s">
        <v>3391</v>
      </c>
      <c r="J392" s="122" t="str">
        <f t="shared" si="14"/>
        <v>Quercus resinosa</v>
      </c>
      <c r="K392" s="122" t="s">
        <v>3090</v>
      </c>
      <c r="M392" s="122" t="s">
        <v>3226</v>
      </c>
      <c r="N392" s="122" t="s">
        <v>3269</v>
      </c>
      <c r="O392" s="121">
        <v>40705</v>
      </c>
      <c r="P392" s="122" t="s">
        <v>2267</v>
      </c>
      <c r="S392" s="122" t="s">
        <v>14692</v>
      </c>
      <c r="T392" s="122" t="s">
        <v>2100</v>
      </c>
      <c r="U392" s="122" t="s">
        <v>2268</v>
      </c>
      <c r="X392" s="122" t="s">
        <v>2269</v>
      </c>
      <c r="AE392" s="122">
        <v>50</v>
      </c>
      <c r="AF392" s="122">
        <v>17</v>
      </c>
      <c r="AJ392" s="122" t="s">
        <v>2203</v>
      </c>
      <c r="AK392" s="122" t="s">
        <v>14134</v>
      </c>
      <c r="AL392" s="122" t="s">
        <v>2077</v>
      </c>
      <c r="AO392" s="122" t="s">
        <v>1318</v>
      </c>
      <c r="AP392" s="122" t="s">
        <v>1318</v>
      </c>
      <c r="AQ392" s="122" t="s">
        <v>1318</v>
      </c>
      <c r="AR392" s="122" t="s">
        <v>7426</v>
      </c>
      <c r="AS392" s="122">
        <v>110</v>
      </c>
      <c r="AT392" s="122">
        <v>20.8251691</v>
      </c>
      <c r="AU392" s="122">
        <v>-103.85621172</v>
      </c>
      <c r="BF392" s="122" t="s">
        <v>1416</v>
      </c>
      <c r="BG392" s="122" t="s">
        <v>1416</v>
      </c>
      <c r="BH392" s="122" t="s">
        <v>1431</v>
      </c>
      <c r="BI392" s="122" t="s">
        <v>1431</v>
      </c>
      <c r="BJ392" s="122" t="s">
        <v>1431</v>
      </c>
      <c r="BK392" s="122" t="s">
        <v>1318</v>
      </c>
      <c r="BR392" s="122" t="s">
        <v>525</v>
      </c>
      <c r="BS392" s="122" t="s">
        <v>5785</v>
      </c>
      <c r="BT392" s="122" t="s">
        <v>525</v>
      </c>
      <c r="BU392" s="122" t="s">
        <v>525</v>
      </c>
      <c r="BV392" s="122">
        <v>3606</v>
      </c>
      <c r="BX392" s="122" t="s">
        <v>511</v>
      </c>
      <c r="BZ392" s="122" t="s">
        <v>3479</v>
      </c>
      <c r="CB392" s="122">
        <v>20.8251691</v>
      </c>
      <c r="CC392" s="122">
        <v>-103.85621172</v>
      </c>
      <c r="CE392" s="122" t="s">
        <v>2100</v>
      </c>
      <c r="CF392" s="122" t="s">
        <v>2268</v>
      </c>
      <c r="CI392" s="122" t="s">
        <v>5211</v>
      </c>
      <c r="CJ392" s="122" t="s">
        <v>7271</v>
      </c>
      <c r="CK392" s="122" t="s">
        <v>4216</v>
      </c>
      <c r="CL392" s="122" t="s">
        <v>3391</v>
      </c>
      <c r="CO392" s="122" t="s">
        <v>7488</v>
      </c>
      <c r="CP392" s="122">
        <v>0</v>
      </c>
      <c r="CQ392" s="122" t="s">
        <v>525</v>
      </c>
      <c r="CR392" s="122" t="s">
        <v>7497</v>
      </c>
      <c r="CS392" s="122" t="s">
        <v>7498</v>
      </c>
      <c r="CT392" s="122" t="s">
        <v>8194</v>
      </c>
      <c r="CU392" s="122" t="s">
        <v>8194</v>
      </c>
    </row>
    <row r="393" spans="1:99" ht="15" customHeight="1" x14ac:dyDescent="0.45">
      <c r="A393" s="122">
        <v>392</v>
      </c>
      <c r="B393" s="122" t="s">
        <v>10070</v>
      </c>
      <c r="C393" s="122" t="s">
        <v>526</v>
      </c>
      <c r="I393" s="122" t="s">
        <v>3378</v>
      </c>
      <c r="J393" s="122" t="str">
        <f t="shared" si="14"/>
        <v>Quercus castanea</v>
      </c>
      <c r="M393" s="122" t="s">
        <v>3226</v>
      </c>
      <c r="N393" s="122" t="s">
        <v>3166</v>
      </c>
      <c r="O393" s="122">
        <v>40705</v>
      </c>
      <c r="P393" s="122" t="s">
        <v>2267</v>
      </c>
      <c r="S393" s="122" t="s">
        <v>14692</v>
      </c>
      <c r="T393" s="122" t="s">
        <v>2100</v>
      </c>
      <c r="U393" s="122" t="s">
        <v>2268</v>
      </c>
      <c r="X393" s="122" t="s">
        <v>2269</v>
      </c>
      <c r="AE393" s="122">
        <v>20</v>
      </c>
      <c r="AF393" s="122">
        <v>5</v>
      </c>
      <c r="AJ393" s="122" t="s">
        <v>2205</v>
      </c>
      <c r="AK393" s="122" t="s">
        <v>2205</v>
      </c>
      <c r="AL393" s="122" t="s">
        <v>2077</v>
      </c>
      <c r="AO393" s="122" t="s">
        <v>1318</v>
      </c>
      <c r="AP393" s="122" t="s">
        <v>1318</v>
      </c>
      <c r="AQ393" s="122" t="s">
        <v>1318</v>
      </c>
      <c r="AS393" s="122">
        <v>110</v>
      </c>
      <c r="AT393" s="122">
        <v>20.8251691</v>
      </c>
      <c r="AU393" s="122">
        <v>-103.85621172</v>
      </c>
      <c r="BF393" s="122" t="s">
        <v>1416</v>
      </c>
      <c r="BG393" s="122" t="s">
        <v>1416</v>
      </c>
      <c r="BH393" s="122" t="s">
        <v>1431</v>
      </c>
      <c r="BI393" s="122" t="s">
        <v>1431</v>
      </c>
      <c r="BJ393" s="122" t="s">
        <v>1431</v>
      </c>
      <c r="BK393" s="122" t="s">
        <v>1318</v>
      </c>
      <c r="BX393" s="122" t="s">
        <v>511</v>
      </c>
      <c r="BZ393" s="122" t="s">
        <v>3479</v>
      </c>
      <c r="CB393" s="122">
        <v>20.8251691</v>
      </c>
      <c r="CC393" s="122">
        <v>-103.85621172</v>
      </c>
      <c r="CE393" s="122" t="s">
        <v>2100</v>
      </c>
      <c r="CF393" s="122" t="s">
        <v>2268</v>
      </c>
      <c r="CL393" s="122" t="s">
        <v>3378</v>
      </c>
    </row>
    <row r="394" spans="1:99" ht="15" customHeight="1" x14ac:dyDescent="0.45">
      <c r="A394" s="122">
        <v>393</v>
      </c>
      <c r="B394" s="122" t="s">
        <v>10071</v>
      </c>
      <c r="C394" s="122" t="s">
        <v>527</v>
      </c>
      <c r="I394" s="122" t="s">
        <v>3381</v>
      </c>
      <c r="J394" s="122" t="str">
        <f t="shared" si="14"/>
        <v>Quercus crassifolia</v>
      </c>
      <c r="M394" s="122" t="s">
        <v>3226</v>
      </c>
      <c r="N394" s="122" t="s">
        <v>3169</v>
      </c>
      <c r="O394" s="122">
        <v>40705</v>
      </c>
      <c r="P394" s="122" t="s">
        <v>2267</v>
      </c>
      <c r="S394" s="122" t="s">
        <v>14692</v>
      </c>
      <c r="T394" s="122" t="s">
        <v>2100</v>
      </c>
      <c r="U394" s="122" t="s">
        <v>2268</v>
      </c>
      <c r="X394" s="122" t="s">
        <v>2269</v>
      </c>
      <c r="AE394" s="122">
        <v>60</v>
      </c>
      <c r="AF394" s="122">
        <v>15</v>
      </c>
      <c r="AJ394" s="122" t="s">
        <v>2210</v>
      </c>
      <c r="AK394" s="122" t="s">
        <v>2210</v>
      </c>
      <c r="AL394" s="122" t="s">
        <v>2077</v>
      </c>
      <c r="AO394" s="122" t="s">
        <v>1318</v>
      </c>
      <c r="AP394" s="122" t="s">
        <v>1318</v>
      </c>
      <c r="AQ394" s="122" t="s">
        <v>1318</v>
      </c>
      <c r="AS394" s="122">
        <v>111</v>
      </c>
      <c r="AT394" s="122">
        <v>20.82177669</v>
      </c>
      <c r="AU394" s="122">
        <v>-103.85495761999999</v>
      </c>
      <c r="AZ394" s="122" t="s">
        <v>2290</v>
      </c>
      <c r="BF394" s="122" t="s">
        <v>1416</v>
      </c>
      <c r="BG394" s="122" t="s">
        <v>1416</v>
      </c>
      <c r="BH394" s="122" t="s">
        <v>1431</v>
      </c>
      <c r="BI394" s="122" t="s">
        <v>1431</v>
      </c>
      <c r="BJ394" s="122" t="s">
        <v>1431</v>
      </c>
      <c r="BK394" s="122" t="s">
        <v>1318</v>
      </c>
      <c r="BX394" s="122" t="s">
        <v>511</v>
      </c>
      <c r="BZ394" s="122" t="s">
        <v>3479</v>
      </c>
      <c r="CB394" s="122">
        <v>20.82177669</v>
      </c>
      <c r="CC394" s="122">
        <v>-103.85495761999999</v>
      </c>
      <c r="CE394" s="122" t="s">
        <v>2100</v>
      </c>
      <c r="CF394" s="122" t="s">
        <v>2268</v>
      </c>
      <c r="CL394" s="122" t="s">
        <v>3381</v>
      </c>
    </row>
    <row r="395" spans="1:99" ht="15" customHeight="1" x14ac:dyDescent="0.45">
      <c r="A395" s="122">
        <v>394</v>
      </c>
      <c r="B395" s="122" t="s">
        <v>10072</v>
      </c>
      <c r="C395" s="122" t="s">
        <v>528</v>
      </c>
      <c r="I395" s="122" t="s">
        <v>3373</v>
      </c>
      <c r="J395" s="122" t="str">
        <f t="shared" si="14"/>
        <v>Quercus rugosa</v>
      </c>
      <c r="M395" s="122" t="s">
        <v>3226</v>
      </c>
      <c r="N395" s="122" t="s">
        <v>3161</v>
      </c>
      <c r="O395" s="122">
        <v>40705</v>
      </c>
      <c r="P395" s="122" t="s">
        <v>2267</v>
      </c>
      <c r="S395" s="122" t="s">
        <v>14692</v>
      </c>
      <c r="T395" s="122" t="s">
        <v>2100</v>
      </c>
      <c r="U395" s="122" t="s">
        <v>2268</v>
      </c>
      <c r="X395" s="122" t="s">
        <v>2269</v>
      </c>
      <c r="AE395" s="122">
        <v>20</v>
      </c>
      <c r="AF395" s="122">
        <v>5</v>
      </c>
      <c r="AJ395" s="122" t="s">
        <v>2122</v>
      </c>
      <c r="AK395" s="122" t="s">
        <v>2122</v>
      </c>
      <c r="AL395" s="122" t="s">
        <v>2077</v>
      </c>
      <c r="AO395" s="122" t="s">
        <v>1318</v>
      </c>
      <c r="AP395" s="122" t="s">
        <v>1318</v>
      </c>
      <c r="AQ395" s="122" t="s">
        <v>1318</v>
      </c>
      <c r="AS395" s="122">
        <v>111</v>
      </c>
      <c r="AT395" s="122">
        <v>20.82177669</v>
      </c>
      <c r="AU395" s="122">
        <v>-103.85495761999999</v>
      </c>
      <c r="BB395" s="122" t="s">
        <v>2326</v>
      </c>
      <c r="BF395" s="122" t="s">
        <v>1416</v>
      </c>
      <c r="BG395" s="122" t="s">
        <v>1416</v>
      </c>
      <c r="BH395" s="122" t="s">
        <v>1431</v>
      </c>
      <c r="BI395" s="122" t="s">
        <v>1431</v>
      </c>
      <c r="BJ395" s="122" t="s">
        <v>1431</v>
      </c>
      <c r="BK395" s="122" t="s">
        <v>1318</v>
      </c>
      <c r="BX395" s="122" t="s">
        <v>511</v>
      </c>
      <c r="BZ395" s="122" t="s">
        <v>3479</v>
      </c>
      <c r="CB395" s="122">
        <v>20.82177669</v>
      </c>
      <c r="CC395" s="122">
        <v>-103.85495761999999</v>
      </c>
      <c r="CE395" s="122" t="s">
        <v>2100</v>
      </c>
      <c r="CF395" s="122" t="s">
        <v>2268</v>
      </c>
      <c r="CL395" s="122" t="s">
        <v>3373</v>
      </c>
    </row>
    <row r="396" spans="1:99" ht="15" customHeight="1" x14ac:dyDescent="0.45">
      <c r="A396" s="122">
        <v>395</v>
      </c>
      <c r="B396" s="122" t="s">
        <v>10073</v>
      </c>
      <c r="C396" s="122" t="s">
        <v>529</v>
      </c>
      <c r="F396" s="122" t="s">
        <v>2340</v>
      </c>
      <c r="H396" s="122">
        <v>5719</v>
      </c>
      <c r="I396" s="122" t="s">
        <v>3394</v>
      </c>
      <c r="J396" s="122" t="str">
        <f t="shared" si="14"/>
        <v>Quercus laurina</v>
      </c>
      <c r="K396" s="122" t="s">
        <v>2088</v>
      </c>
      <c r="M396" s="122" t="s">
        <v>3226</v>
      </c>
      <c r="N396" s="122" t="s">
        <v>3222</v>
      </c>
      <c r="O396" s="121">
        <v>40705</v>
      </c>
      <c r="P396" s="122" t="s">
        <v>2267</v>
      </c>
      <c r="S396" s="122" t="s">
        <v>14692</v>
      </c>
      <c r="T396" s="122" t="s">
        <v>2100</v>
      </c>
      <c r="U396" s="122" t="s">
        <v>2268</v>
      </c>
      <c r="X396" s="122" t="s">
        <v>2269</v>
      </c>
      <c r="AE396" s="122" t="s">
        <v>2278</v>
      </c>
      <c r="AF396" s="122">
        <v>7</v>
      </c>
      <c r="AJ396" s="122" t="s">
        <v>2121</v>
      </c>
      <c r="AK396" s="122" t="s">
        <v>2121</v>
      </c>
      <c r="AL396" s="122" t="s">
        <v>2077</v>
      </c>
      <c r="AO396" s="122" t="s">
        <v>1318</v>
      </c>
      <c r="AP396" s="122" t="s">
        <v>1318</v>
      </c>
      <c r="AQ396" s="122" t="s">
        <v>1318</v>
      </c>
      <c r="AR396" s="122" t="s">
        <v>7426</v>
      </c>
      <c r="AS396" s="122">
        <v>112</v>
      </c>
      <c r="AT396" s="122">
        <v>20.82177669</v>
      </c>
      <c r="AU396" s="122">
        <v>-103.85495761999999</v>
      </c>
      <c r="BB396" s="122" t="s">
        <v>2326</v>
      </c>
      <c r="BC396" s="122" t="s">
        <v>2327</v>
      </c>
      <c r="BF396" s="122" t="s">
        <v>1416</v>
      </c>
      <c r="BG396" s="122" t="s">
        <v>1416</v>
      </c>
      <c r="BH396" s="122" t="s">
        <v>1415</v>
      </c>
      <c r="BI396" s="122" t="s">
        <v>1431</v>
      </c>
      <c r="BJ396" s="122" t="s">
        <v>1431</v>
      </c>
      <c r="BK396" s="122">
        <v>175894</v>
      </c>
      <c r="BR396" s="122" t="s">
        <v>2340</v>
      </c>
      <c r="BS396" s="122" t="s">
        <v>5786</v>
      </c>
      <c r="BT396" s="122" t="s">
        <v>2340</v>
      </c>
      <c r="BU396" s="122" t="s">
        <v>2340</v>
      </c>
      <c r="BV396" s="122">
        <v>5719</v>
      </c>
      <c r="BX396" s="122" t="s">
        <v>511</v>
      </c>
      <c r="BZ396" s="122" t="s">
        <v>3479</v>
      </c>
      <c r="CB396" s="122">
        <v>20.82177669</v>
      </c>
      <c r="CC396" s="122">
        <v>-103.85495761999999</v>
      </c>
      <c r="CE396" s="122" t="s">
        <v>2100</v>
      </c>
      <c r="CF396" s="122" t="s">
        <v>2268</v>
      </c>
      <c r="CI396" s="122" t="s">
        <v>5133</v>
      </c>
      <c r="CJ396" s="122" t="s">
        <v>6989</v>
      </c>
      <c r="CK396" s="122" t="s">
        <v>4763</v>
      </c>
      <c r="CL396" s="122" t="s">
        <v>3394</v>
      </c>
      <c r="CO396" s="122" t="s">
        <v>7488</v>
      </c>
      <c r="CP396" s="122">
        <v>0</v>
      </c>
      <c r="CQ396" s="122" t="s">
        <v>2340</v>
      </c>
      <c r="CR396" s="122" t="s">
        <v>7614</v>
      </c>
      <c r="CS396" s="122" t="s">
        <v>7615</v>
      </c>
      <c r="CT396" s="122" t="s">
        <v>8194</v>
      </c>
      <c r="CU396" s="122" t="s">
        <v>8194</v>
      </c>
    </row>
    <row r="397" spans="1:99" ht="15" customHeight="1" x14ac:dyDescent="0.45">
      <c r="A397" s="122">
        <v>396</v>
      </c>
      <c r="B397" s="122" t="s">
        <v>10074</v>
      </c>
      <c r="C397" s="122" t="s">
        <v>530</v>
      </c>
      <c r="I397" s="122" t="s">
        <v>3373</v>
      </c>
      <c r="J397" s="122" t="str">
        <f t="shared" si="14"/>
        <v>Quercus rugosa</v>
      </c>
      <c r="M397" s="122" t="s">
        <v>3226</v>
      </c>
      <c r="N397" s="122" t="s">
        <v>3161</v>
      </c>
      <c r="O397" s="122">
        <v>40705</v>
      </c>
      <c r="P397" s="122" t="s">
        <v>2267</v>
      </c>
      <c r="S397" s="122" t="s">
        <v>14692</v>
      </c>
      <c r="T397" s="122" t="s">
        <v>2100</v>
      </c>
      <c r="U397" s="122" t="s">
        <v>2268</v>
      </c>
      <c r="X397" s="122" t="s">
        <v>2269</v>
      </c>
      <c r="AE397" s="122">
        <v>15</v>
      </c>
      <c r="AF397" s="122">
        <v>3</v>
      </c>
      <c r="AJ397" s="122" t="s">
        <v>2122</v>
      </c>
      <c r="AK397" s="122" t="s">
        <v>2122</v>
      </c>
      <c r="AL397" s="122" t="s">
        <v>2077</v>
      </c>
      <c r="AO397" s="122" t="s">
        <v>1318</v>
      </c>
      <c r="AP397" s="122" t="s">
        <v>1318</v>
      </c>
      <c r="AQ397" s="122" t="s">
        <v>1318</v>
      </c>
      <c r="AS397" s="122">
        <v>113114</v>
      </c>
      <c r="AT397" s="122" t="e">
        <v>#N/A</v>
      </c>
      <c r="AU397" s="122" t="e">
        <v>#N/A</v>
      </c>
      <c r="AZ397" s="122" t="s">
        <v>2291</v>
      </c>
      <c r="BB397" s="122" t="s">
        <v>2326</v>
      </c>
      <c r="BF397" s="122" t="s">
        <v>1416</v>
      </c>
      <c r="BG397" s="122" t="s">
        <v>1416</v>
      </c>
      <c r="BH397" s="122" t="s">
        <v>1431</v>
      </c>
      <c r="BI397" s="122" t="s">
        <v>1431</v>
      </c>
      <c r="BJ397" s="122" t="s">
        <v>1431</v>
      </c>
      <c r="BK397" s="122" t="s">
        <v>1318</v>
      </c>
      <c r="BX397" s="122" t="s">
        <v>511</v>
      </c>
      <c r="BZ397" s="122" t="s">
        <v>3479</v>
      </c>
      <c r="CB397" s="122" t="s">
        <v>4918</v>
      </c>
      <c r="CC397" s="122" t="s">
        <v>4918</v>
      </c>
      <c r="CE397" s="122" t="s">
        <v>2100</v>
      </c>
      <c r="CF397" s="122" t="s">
        <v>2268</v>
      </c>
      <c r="CL397" s="122" t="s">
        <v>3373</v>
      </c>
    </row>
    <row r="398" spans="1:99" ht="15" customHeight="1" x14ac:dyDescent="0.45">
      <c r="A398" s="122">
        <v>397</v>
      </c>
      <c r="B398" s="122" t="s">
        <v>10075</v>
      </c>
      <c r="C398" s="122" t="s">
        <v>531</v>
      </c>
      <c r="F398" s="122" t="s">
        <v>2341</v>
      </c>
      <c r="H398" s="122">
        <v>1790</v>
      </c>
      <c r="I398" s="122" t="s">
        <v>3381</v>
      </c>
      <c r="J398" s="122" t="str">
        <f t="shared" si="14"/>
        <v>Quercus crassifolia</v>
      </c>
      <c r="K398" s="122" t="s">
        <v>1841</v>
      </c>
      <c r="M398" s="122" t="s">
        <v>3226</v>
      </c>
      <c r="N398" s="122" t="s">
        <v>3169</v>
      </c>
      <c r="O398" s="121">
        <v>40705</v>
      </c>
      <c r="P398" s="122" t="s">
        <v>2267</v>
      </c>
      <c r="S398" s="122" t="s">
        <v>14692</v>
      </c>
      <c r="T398" s="122" t="s">
        <v>2100</v>
      </c>
      <c r="U398" s="122" t="s">
        <v>2268</v>
      </c>
      <c r="X398" s="122" t="s">
        <v>2269</v>
      </c>
      <c r="AE398" s="122">
        <v>70</v>
      </c>
      <c r="AF398" s="122">
        <v>18</v>
      </c>
      <c r="AJ398" s="122" t="s">
        <v>2210</v>
      </c>
      <c r="AK398" s="122" t="s">
        <v>2210</v>
      </c>
      <c r="AL398" s="122" t="s">
        <v>2077</v>
      </c>
      <c r="AO398" s="122" t="s">
        <v>1318</v>
      </c>
      <c r="AP398" s="122" t="s">
        <v>1318</v>
      </c>
      <c r="AQ398" s="122" t="s">
        <v>1318</v>
      </c>
      <c r="AR398" s="122" t="s">
        <v>7426</v>
      </c>
      <c r="AS398" s="122">
        <v>115</v>
      </c>
      <c r="AT398" s="122">
        <v>20.79757227</v>
      </c>
      <c r="AU398" s="122">
        <v>-103.85456175</v>
      </c>
      <c r="BF398" s="122" t="s">
        <v>1416</v>
      </c>
      <c r="BG398" s="122" t="s">
        <v>1416</v>
      </c>
      <c r="BH398" s="122" t="s">
        <v>1415</v>
      </c>
      <c r="BI398" s="122" t="s">
        <v>1431</v>
      </c>
      <c r="BJ398" s="122" t="s">
        <v>1431</v>
      </c>
      <c r="BK398" s="122">
        <v>175908</v>
      </c>
      <c r="BR398" s="122" t="s">
        <v>2341</v>
      </c>
      <c r="BS398" s="122" t="s">
        <v>5786</v>
      </c>
      <c r="BT398" s="122" t="s">
        <v>2341</v>
      </c>
      <c r="BU398" s="122" t="s">
        <v>2341</v>
      </c>
      <c r="BV398" s="122">
        <v>1790</v>
      </c>
      <c r="BX398" s="122" t="s">
        <v>511</v>
      </c>
      <c r="BZ398" s="122" t="s">
        <v>3479</v>
      </c>
      <c r="CB398" s="122">
        <v>20.79757227</v>
      </c>
      <c r="CC398" s="122">
        <v>-103.85456175</v>
      </c>
      <c r="CE398" s="122" t="s">
        <v>2100</v>
      </c>
      <c r="CF398" s="122" t="s">
        <v>2268</v>
      </c>
      <c r="CI398" s="122" t="s">
        <v>5053</v>
      </c>
      <c r="CJ398" s="122" t="s">
        <v>6957</v>
      </c>
      <c r="CK398" s="122" t="s">
        <v>4757</v>
      </c>
      <c r="CL398" s="122" t="s">
        <v>3381</v>
      </c>
      <c r="CO398" s="122" t="s">
        <v>7488</v>
      </c>
      <c r="CP398" s="122">
        <v>0</v>
      </c>
      <c r="CQ398" s="122" t="s">
        <v>2341</v>
      </c>
      <c r="CR398" s="122" t="s">
        <v>7927</v>
      </c>
      <c r="CS398" s="122" t="s">
        <v>7928</v>
      </c>
      <c r="CT398" s="122" t="s">
        <v>8194</v>
      </c>
      <c r="CU398" s="122" t="s">
        <v>8194</v>
      </c>
    </row>
    <row r="399" spans="1:99" ht="15" customHeight="1" x14ac:dyDescent="0.45">
      <c r="A399" s="122">
        <v>398</v>
      </c>
      <c r="B399" s="122" t="s">
        <v>10076</v>
      </c>
      <c r="C399" s="122" t="s">
        <v>532</v>
      </c>
      <c r="I399" s="122" t="s">
        <v>3373</v>
      </c>
      <c r="J399" s="122" t="str">
        <f t="shared" si="14"/>
        <v>Quercus rugosa</v>
      </c>
      <c r="M399" s="122" t="s">
        <v>3226</v>
      </c>
      <c r="N399" s="122" t="s">
        <v>3161</v>
      </c>
      <c r="O399" s="122">
        <v>40705</v>
      </c>
      <c r="P399" s="122" t="s">
        <v>2267</v>
      </c>
      <c r="S399" s="122" t="s">
        <v>14692</v>
      </c>
      <c r="T399" s="122" t="s">
        <v>2100</v>
      </c>
      <c r="U399" s="122" t="s">
        <v>2268</v>
      </c>
      <c r="X399" s="122" t="s">
        <v>2269</v>
      </c>
      <c r="AE399" s="122">
        <v>20</v>
      </c>
      <c r="AF399" s="122">
        <v>5</v>
      </c>
      <c r="AJ399" s="122" t="s">
        <v>2122</v>
      </c>
      <c r="AK399" s="122" t="s">
        <v>2122</v>
      </c>
      <c r="AL399" s="122" t="s">
        <v>2077</v>
      </c>
      <c r="AO399" s="122" t="s">
        <v>1318</v>
      </c>
      <c r="AP399" s="122" t="s">
        <v>1318</v>
      </c>
      <c r="AQ399" s="122" t="s">
        <v>1318</v>
      </c>
      <c r="AS399" s="122">
        <v>115</v>
      </c>
      <c r="AT399" s="122">
        <v>20.79757227</v>
      </c>
      <c r="AU399" s="122">
        <v>-103.85456175</v>
      </c>
      <c r="BF399" s="122" t="s">
        <v>1416</v>
      </c>
      <c r="BG399" s="122" t="s">
        <v>1416</v>
      </c>
      <c r="BH399" s="122" t="s">
        <v>1431</v>
      </c>
      <c r="BI399" s="122" t="s">
        <v>1431</v>
      </c>
      <c r="BJ399" s="122" t="s">
        <v>1431</v>
      </c>
      <c r="BK399" s="122" t="s">
        <v>1318</v>
      </c>
      <c r="BX399" s="122" t="s">
        <v>511</v>
      </c>
      <c r="BZ399" s="122" t="s">
        <v>3479</v>
      </c>
      <c r="CB399" s="122">
        <v>20.79757227</v>
      </c>
      <c r="CC399" s="122">
        <v>-103.85456175</v>
      </c>
      <c r="CE399" s="122" t="s">
        <v>2100</v>
      </c>
      <c r="CF399" s="122" t="s">
        <v>2268</v>
      </c>
      <c r="CL399" s="122" t="s">
        <v>3373</v>
      </c>
    </row>
    <row r="400" spans="1:99" ht="15" customHeight="1" x14ac:dyDescent="0.45">
      <c r="A400" s="122">
        <v>399</v>
      </c>
      <c r="B400" s="122" t="s">
        <v>10077</v>
      </c>
      <c r="C400" s="122" t="s">
        <v>533</v>
      </c>
      <c r="I400" s="122" t="s">
        <v>3394</v>
      </c>
      <c r="J400" s="122" t="str">
        <f t="shared" si="14"/>
        <v>Quercus laurina</v>
      </c>
      <c r="M400" s="122" t="s">
        <v>3226</v>
      </c>
      <c r="N400" s="122" t="s">
        <v>3222</v>
      </c>
      <c r="O400" s="122">
        <v>40705</v>
      </c>
      <c r="P400" s="122" t="s">
        <v>2267</v>
      </c>
      <c r="S400" s="122" t="s">
        <v>14692</v>
      </c>
      <c r="T400" s="122" t="s">
        <v>2100</v>
      </c>
      <c r="U400" s="122" t="s">
        <v>2268</v>
      </c>
      <c r="X400" s="122" t="s">
        <v>2269</v>
      </c>
      <c r="AE400" s="122">
        <v>50</v>
      </c>
      <c r="AF400" s="122">
        <v>18</v>
      </c>
      <c r="AJ400" s="122" t="s">
        <v>2121</v>
      </c>
      <c r="AK400" s="122" t="s">
        <v>2121</v>
      </c>
      <c r="AL400" s="122" t="s">
        <v>2077</v>
      </c>
      <c r="AO400" s="122" t="s">
        <v>1318</v>
      </c>
      <c r="AP400" s="122" t="s">
        <v>1318</v>
      </c>
      <c r="AQ400" s="122" t="s">
        <v>1318</v>
      </c>
      <c r="AS400" s="122">
        <v>116</v>
      </c>
      <c r="AT400" s="122">
        <v>20.79769984</v>
      </c>
      <c r="AU400" s="122">
        <v>-103.85461648</v>
      </c>
      <c r="AZ400" s="122" t="s">
        <v>2292</v>
      </c>
      <c r="BB400" s="122" t="s">
        <v>2326</v>
      </c>
      <c r="BF400" s="122" t="s">
        <v>1416</v>
      </c>
      <c r="BG400" s="122" t="s">
        <v>1416</v>
      </c>
      <c r="BH400" s="122" t="s">
        <v>1431</v>
      </c>
      <c r="BI400" s="122" t="s">
        <v>1431</v>
      </c>
      <c r="BJ400" s="122" t="s">
        <v>1431</v>
      </c>
      <c r="BK400" s="122" t="s">
        <v>1318</v>
      </c>
      <c r="BX400" s="122" t="s">
        <v>511</v>
      </c>
      <c r="BZ400" s="122" t="s">
        <v>3479</v>
      </c>
      <c r="CB400" s="122">
        <v>20.79769984</v>
      </c>
      <c r="CC400" s="122">
        <v>-103.85461648</v>
      </c>
      <c r="CE400" s="122" t="s">
        <v>2100</v>
      </c>
      <c r="CF400" s="122" t="s">
        <v>2268</v>
      </c>
      <c r="CL400" s="122" t="s">
        <v>3394</v>
      </c>
    </row>
    <row r="401" spans="1:99" ht="15" customHeight="1" x14ac:dyDescent="0.45">
      <c r="A401" s="122">
        <v>400</v>
      </c>
      <c r="B401" s="122" t="s">
        <v>10078</v>
      </c>
      <c r="C401" s="122" t="s">
        <v>534</v>
      </c>
      <c r="I401" s="122" t="s">
        <v>3394</v>
      </c>
      <c r="J401" s="122" t="str">
        <f t="shared" si="14"/>
        <v>Quercus laurina</v>
      </c>
      <c r="M401" s="122" t="s">
        <v>3226</v>
      </c>
      <c r="N401" s="122" t="s">
        <v>3222</v>
      </c>
      <c r="O401" s="122">
        <v>40705</v>
      </c>
      <c r="P401" s="122" t="s">
        <v>2267</v>
      </c>
      <c r="S401" s="122" t="s">
        <v>14692</v>
      </c>
      <c r="T401" s="122" t="s">
        <v>2100</v>
      </c>
      <c r="U401" s="122" t="s">
        <v>2268</v>
      </c>
      <c r="X401" s="122" t="s">
        <v>2269</v>
      </c>
      <c r="AE401" s="122">
        <v>60</v>
      </c>
      <c r="AF401" s="122">
        <v>18</v>
      </c>
      <c r="AJ401" s="122" t="s">
        <v>2121</v>
      </c>
      <c r="AK401" s="122" t="s">
        <v>2121</v>
      </c>
      <c r="AL401" s="122" t="s">
        <v>2077</v>
      </c>
      <c r="AO401" s="122" t="s">
        <v>1318</v>
      </c>
      <c r="AP401" s="122" t="s">
        <v>1318</v>
      </c>
      <c r="AQ401" s="122" t="s">
        <v>1318</v>
      </c>
      <c r="AS401" s="122">
        <v>119</v>
      </c>
      <c r="AT401" s="122">
        <v>20.79769984</v>
      </c>
      <c r="AU401" s="122">
        <v>-103.85461648</v>
      </c>
      <c r="AZ401" s="122" t="s">
        <v>2290</v>
      </c>
      <c r="BF401" s="122" t="s">
        <v>1416</v>
      </c>
      <c r="BG401" s="122" t="s">
        <v>1416</v>
      </c>
      <c r="BH401" s="122" t="s">
        <v>1431</v>
      </c>
      <c r="BI401" s="122" t="s">
        <v>1431</v>
      </c>
      <c r="BJ401" s="122" t="s">
        <v>1431</v>
      </c>
      <c r="BK401" s="122" t="s">
        <v>1318</v>
      </c>
      <c r="BX401" s="122" t="s">
        <v>511</v>
      </c>
      <c r="BZ401" s="122" t="s">
        <v>3479</v>
      </c>
      <c r="CB401" s="122">
        <v>20.79769984</v>
      </c>
      <c r="CC401" s="122">
        <v>-103.85461648</v>
      </c>
      <c r="CE401" s="122" t="s">
        <v>2100</v>
      </c>
      <c r="CF401" s="122" t="s">
        <v>2268</v>
      </c>
      <c r="CL401" s="122" t="s">
        <v>3394</v>
      </c>
    </row>
    <row r="402" spans="1:99" ht="15" customHeight="1" x14ac:dyDescent="0.45">
      <c r="A402" s="122">
        <v>401</v>
      </c>
      <c r="B402" s="122" t="s">
        <v>10079</v>
      </c>
      <c r="C402" s="122" t="s">
        <v>535</v>
      </c>
      <c r="I402" s="122" t="s">
        <v>3393</v>
      </c>
      <c r="J402" s="122" t="str">
        <f t="shared" si="14"/>
        <v>Quercus candicans</v>
      </c>
      <c r="M402" s="122" t="s">
        <v>3226</v>
      </c>
      <c r="N402" s="122" t="s">
        <v>3163</v>
      </c>
      <c r="O402" s="122">
        <v>40705</v>
      </c>
      <c r="P402" s="122" t="s">
        <v>2267</v>
      </c>
      <c r="S402" s="122" t="s">
        <v>14692</v>
      </c>
      <c r="T402" s="122" t="s">
        <v>2100</v>
      </c>
      <c r="U402" s="122" t="s">
        <v>2268</v>
      </c>
      <c r="X402" s="122" t="s">
        <v>2269</v>
      </c>
      <c r="AE402" s="122">
        <v>50</v>
      </c>
      <c r="AF402" s="122">
        <v>15</v>
      </c>
      <c r="AJ402" s="122" t="s">
        <v>2124</v>
      </c>
      <c r="AK402" s="122" t="s">
        <v>2124</v>
      </c>
      <c r="AL402" s="122" t="s">
        <v>2077</v>
      </c>
      <c r="AO402" s="122" t="s">
        <v>1318</v>
      </c>
      <c r="AP402" s="122" t="s">
        <v>1318</v>
      </c>
      <c r="AQ402" s="122" t="s">
        <v>1318</v>
      </c>
      <c r="AS402" s="122">
        <v>120</v>
      </c>
      <c r="AT402" s="122">
        <v>20.79769984</v>
      </c>
      <c r="AU402" s="122">
        <v>-103.85461648</v>
      </c>
      <c r="BF402" s="122" t="s">
        <v>1416</v>
      </c>
      <c r="BG402" s="122" t="s">
        <v>1416</v>
      </c>
      <c r="BH402" s="122" t="s">
        <v>1431</v>
      </c>
      <c r="BI402" s="122" t="s">
        <v>1431</v>
      </c>
      <c r="BJ402" s="122" t="s">
        <v>1431</v>
      </c>
      <c r="BK402" s="122" t="s">
        <v>1318</v>
      </c>
      <c r="BX402" s="122" t="s">
        <v>511</v>
      </c>
      <c r="BZ402" s="122" t="s">
        <v>3479</v>
      </c>
      <c r="CB402" s="122">
        <v>20.79769984</v>
      </c>
      <c r="CC402" s="122">
        <v>-103.85461648</v>
      </c>
      <c r="CE402" s="122" t="s">
        <v>2100</v>
      </c>
      <c r="CF402" s="122" t="s">
        <v>2268</v>
      </c>
      <c r="CL402" s="122" t="s">
        <v>3393</v>
      </c>
    </row>
    <row r="403" spans="1:99" ht="15" customHeight="1" x14ac:dyDescent="0.45">
      <c r="A403" s="122">
        <v>402</v>
      </c>
      <c r="B403" s="122" t="s">
        <v>10080</v>
      </c>
      <c r="C403" s="122" t="s">
        <v>536</v>
      </c>
      <c r="I403" s="122" t="s">
        <v>3376</v>
      </c>
      <c r="J403" s="122" t="str">
        <f t="shared" si="14"/>
        <v>Quercus magnoliifolia</v>
      </c>
      <c r="M403" s="122" t="s">
        <v>3226</v>
      </c>
      <c r="N403" s="122" t="s">
        <v>3164</v>
      </c>
      <c r="O403" s="122">
        <v>40705</v>
      </c>
      <c r="P403" s="122" t="s">
        <v>2267</v>
      </c>
      <c r="S403" s="122" t="s">
        <v>14692</v>
      </c>
      <c r="T403" s="122" t="s">
        <v>2100</v>
      </c>
      <c r="U403" s="122" t="s">
        <v>2268</v>
      </c>
      <c r="X403" s="122" t="s">
        <v>2269</v>
      </c>
      <c r="AE403" s="122">
        <v>20</v>
      </c>
      <c r="AF403" s="122">
        <v>5</v>
      </c>
      <c r="AJ403" s="122" t="s">
        <v>2203</v>
      </c>
      <c r="AK403" s="122" t="s">
        <v>2203</v>
      </c>
      <c r="AL403" s="122" t="s">
        <v>2077</v>
      </c>
      <c r="AO403" s="122" t="s">
        <v>1318</v>
      </c>
      <c r="AP403" s="122" t="s">
        <v>1318</v>
      </c>
      <c r="AQ403" s="122" t="s">
        <v>1318</v>
      </c>
      <c r="AS403" s="122">
        <v>128</v>
      </c>
      <c r="AT403" s="122">
        <v>20.79769984</v>
      </c>
      <c r="AU403" s="122">
        <v>-103.85461648</v>
      </c>
      <c r="AZ403" s="122" t="s">
        <v>2293</v>
      </c>
      <c r="BB403" s="122" t="s">
        <v>2326</v>
      </c>
      <c r="BF403" s="122" t="s">
        <v>1416</v>
      </c>
      <c r="BG403" s="122" t="s">
        <v>1416</v>
      </c>
      <c r="BH403" s="122" t="s">
        <v>1431</v>
      </c>
      <c r="BI403" s="122" t="s">
        <v>1431</v>
      </c>
      <c r="BJ403" s="122" t="s">
        <v>1431</v>
      </c>
      <c r="BK403" s="122" t="s">
        <v>1318</v>
      </c>
      <c r="BX403" s="122" t="s">
        <v>511</v>
      </c>
      <c r="BZ403" s="122" t="s">
        <v>3479</v>
      </c>
      <c r="CB403" s="122">
        <v>20.79769984</v>
      </c>
      <c r="CC403" s="122">
        <v>-103.85461648</v>
      </c>
      <c r="CE403" s="122" t="s">
        <v>2100</v>
      </c>
      <c r="CF403" s="122" t="s">
        <v>2268</v>
      </c>
      <c r="CL403" s="122" t="s">
        <v>3376</v>
      </c>
    </row>
    <row r="404" spans="1:99" ht="15" customHeight="1" x14ac:dyDescent="0.45">
      <c r="A404" s="122">
        <v>403</v>
      </c>
      <c r="B404" s="122" t="s">
        <v>10081</v>
      </c>
      <c r="C404" s="122" t="s">
        <v>537</v>
      </c>
      <c r="F404" s="122" t="s">
        <v>2342</v>
      </c>
      <c r="H404" s="122">
        <v>6405</v>
      </c>
      <c r="I404" s="122" t="s">
        <v>3395</v>
      </c>
      <c r="J404" s="122" t="str">
        <f t="shared" si="14"/>
        <v>Quercus uxoris</v>
      </c>
      <c r="K404" s="122" t="s">
        <v>2133</v>
      </c>
      <c r="M404" s="122" t="s">
        <v>3226</v>
      </c>
      <c r="N404" s="122" t="s">
        <v>3230</v>
      </c>
      <c r="O404" s="121">
        <v>40706</v>
      </c>
      <c r="P404" s="122" t="s">
        <v>2267</v>
      </c>
      <c r="S404" s="122" t="s">
        <v>14692</v>
      </c>
      <c r="T404" s="122" t="s">
        <v>2100</v>
      </c>
      <c r="U404" s="122" t="s">
        <v>2268</v>
      </c>
      <c r="X404" s="122" t="s">
        <v>2270</v>
      </c>
      <c r="AE404" s="122">
        <v>80</v>
      </c>
      <c r="AF404" s="122">
        <v>15</v>
      </c>
      <c r="AK404" s="122" t="s">
        <v>2094</v>
      </c>
      <c r="AL404" s="122" t="s">
        <v>2077</v>
      </c>
      <c r="AO404" s="122" t="s">
        <v>1318</v>
      </c>
      <c r="AP404" s="122" t="s">
        <v>1318</v>
      </c>
      <c r="AQ404" s="122" t="s">
        <v>1318</v>
      </c>
      <c r="AR404" s="122" t="s">
        <v>7426</v>
      </c>
      <c r="AS404" s="122">
        <v>130</v>
      </c>
      <c r="AT404" s="122">
        <v>20.810709469999999</v>
      </c>
      <c r="AU404" s="122">
        <v>-103.86470846</v>
      </c>
      <c r="AZ404" s="122" t="s">
        <v>2294</v>
      </c>
      <c r="BB404" s="122" t="s">
        <v>2326</v>
      </c>
      <c r="BC404" s="122" t="s">
        <v>2329</v>
      </c>
      <c r="BF404" s="122" t="s">
        <v>1416</v>
      </c>
      <c r="BG404" s="122" t="s">
        <v>1416</v>
      </c>
      <c r="BH404" s="122" t="s">
        <v>1415</v>
      </c>
      <c r="BI404" s="122" t="s">
        <v>1431</v>
      </c>
      <c r="BJ404" s="122" t="s">
        <v>1431</v>
      </c>
      <c r="BK404" s="122">
        <v>175907</v>
      </c>
      <c r="BR404" s="122" t="s">
        <v>2342</v>
      </c>
      <c r="BS404" s="122" t="s">
        <v>5786</v>
      </c>
      <c r="BT404" s="122" t="s">
        <v>2342</v>
      </c>
      <c r="BU404" s="122" t="s">
        <v>2342</v>
      </c>
      <c r="BV404" s="122">
        <v>6405</v>
      </c>
      <c r="BX404" s="122" t="s">
        <v>511</v>
      </c>
      <c r="BZ404" s="122" t="s">
        <v>3479</v>
      </c>
      <c r="CB404" s="122">
        <v>20.810709469999999</v>
      </c>
      <c r="CC404" s="122">
        <v>-103.86470846</v>
      </c>
      <c r="CE404" s="122" t="s">
        <v>2100</v>
      </c>
      <c r="CF404" s="122" t="s">
        <v>2268</v>
      </c>
      <c r="CI404" s="122" t="s">
        <v>5245</v>
      </c>
      <c r="CJ404" s="122" t="s">
        <v>7006</v>
      </c>
      <c r="CK404" s="122" t="s">
        <v>4753</v>
      </c>
      <c r="CL404" s="122" t="s">
        <v>3395</v>
      </c>
      <c r="CO404" s="122" t="s">
        <v>7488</v>
      </c>
      <c r="CP404" s="122">
        <v>0</v>
      </c>
      <c r="CQ404" s="122" t="s">
        <v>2342</v>
      </c>
      <c r="CR404" s="122" t="s">
        <v>7711</v>
      </c>
      <c r="CS404" s="122" t="s">
        <v>7712</v>
      </c>
      <c r="CT404" s="122" t="s">
        <v>8194</v>
      </c>
      <c r="CU404" s="122" t="s">
        <v>8194</v>
      </c>
    </row>
    <row r="405" spans="1:99" ht="15" customHeight="1" x14ac:dyDescent="0.45">
      <c r="A405" s="122">
        <v>404</v>
      </c>
      <c r="B405" s="122" t="s">
        <v>10082</v>
      </c>
      <c r="C405" s="122" t="s">
        <v>538</v>
      </c>
      <c r="F405" s="122" t="s">
        <v>14388</v>
      </c>
      <c r="H405" s="122">
        <v>4826</v>
      </c>
      <c r="I405" s="122" t="s">
        <v>3395</v>
      </c>
      <c r="J405" s="122" t="str">
        <f t="shared" si="14"/>
        <v>Quercus uxoris</v>
      </c>
      <c r="K405" s="122" t="s">
        <v>2133</v>
      </c>
      <c r="M405" s="122" t="s">
        <v>3226</v>
      </c>
      <c r="N405" s="122" t="s">
        <v>3230</v>
      </c>
      <c r="O405" s="121">
        <v>40706</v>
      </c>
      <c r="P405" s="122" t="s">
        <v>2267</v>
      </c>
      <c r="S405" s="122" t="s">
        <v>14692</v>
      </c>
      <c r="T405" s="122" t="s">
        <v>2100</v>
      </c>
      <c r="U405" s="122" t="s">
        <v>2268</v>
      </c>
      <c r="X405" s="122" t="s">
        <v>2270</v>
      </c>
      <c r="AE405" s="122">
        <v>50</v>
      </c>
      <c r="AF405" s="122">
        <v>15</v>
      </c>
      <c r="AK405" s="122" t="s">
        <v>2094</v>
      </c>
      <c r="AL405" s="122" t="s">
        <v>2077</v>
      </c>
      <c r="AO405" s="122" t="s">
        <v>1318</v>
      </c>
      <c r="AP405" s="122" t="s">
        <v>1318</v>
      </c>
      <c r="AQ405" s="122" t="s">
        <v>1318</v>
      </c>
      <c r="AR405" s="122" t="s">
        <v>7426</v>
      </c>
      <c r="AS405" s="122">
        <v>131</v>
      </c>
      <c r="AT405" s="122">
        <v>20.810709469999999</v>
      </c>
      <c r="AU405" s="122">
        <v>-103.86470846</v>
      </c>
      <c r="AZ405" s="122" t="s">
        <v>2295</v>
      </c>
      <c r="BB405" s="122" t="s">
        <v>2326</v>
      </c>
      <c r="BF405" s="122" t="s">
        <v>1416</v>
      </c>
      <c r="BG405" s="122" t="s">
        <v>1416</v>
      </c>
      <c r="BH405" s="122" t="s">
        <v>1431</v>
      </c>
      <c r="BI405" s="122" t="s">
        <v>1431</v>
      </c>
      <c r="BJ405" s="122" t="s">
        <v>1431</v>
      </c>
      <c r="BK405" s="122">
        <v>175917</v>
      </c>
      <c r="BR405" s="122" t="s">
        <v>4791</v>
      </c>
      <c r="BS405" s="122" t="s">
        <v>5785</v>
      </c>
      <c r="BT405" s="122" t="s">
        <v>4791</v>
      </c>
      <c r="BU405" s="122" t="s">
        <v>4791</v>
      </c>
      <c r="BV405" s="122">
        <v>4826</v>
      </c>
      <c r="BX405" s="122" t="s">
        <v>511</v>
      </c>
      <c r="BZ405" s="122" t="s">
        <v>3479</v>
      </c>
      <c r="CB405" s="122">
        <v>20.810709469999999</v>
      </c>
      <c r="CC405" s="122">
        <v>-103.86470846</v>
      </c>
      <c r="CE405" s="122" t="s">
        <v>2100</v>
      </c>
      <c r="CF405" s="122" t="s">
        <v>2268</v>
      </c>
      <c r="CI405" s="122" t="s">
        <v>5246</v>
      </c>
      <c r="CJ405" s="122" t="s">
        <v>7007</v>
      </c>
      <c r="CK405" s="122" t="s">
        <v>5694</v>
      </c>
      <c r="CL405" s="122" t="s">
        <v>3395</v>
      </c>
      <c r="CO405" s="122" t="s">
        <v>7488</v>
      </c>
      <c r="CP405" s="122">
        <v>0</v>
      </c>
      <c r="CQ405" s="122" t="s">
        <v>4791</v>
      </c>
      <c r="CR405" s="122" t="s">
        <v>7711</v>
      </c>
      <c r="CS405" s="122" t="s">
        <v>7713</v>
      </c>
      <c r="CT405" s="122" t="s">
        <v>8194</v>
      </c>
      <c r="CU405" s="122" t="s">
        <v>8194</v>
      </c>
    </row>
    <row r="406" spans="1:99" ht="15" customHeight="1" x14ac:dyDescent="0.45">
      <c r="A406" s="122">
        <v>405</v>
      </c>
      <c r="B406" s="122" t="s">
        <v>10083</v>
      </c>
      <c r="C406" s="122" t="s">
        <v>539</v>
      </c>
      <c r="I406" s="122" t="s">
        <v>3396</v>
      </c>
      <c r="J406" s="122" t="str">
        <f t="shared" si="14"/>
        <v>Quercus scytophylla</v>
      </c>
      <c r="M406" s="122" t="s">
        <v>3226</v>
      </c>
      <c r="N406" s="122" t="s">
        <v>3168</v>
      </c>
      <c r="O406" s="122">
        <v>40706</v>
      </c>
      <c r="P406" s="122" t="s">
        <v>2267</v>
      </c>
      <c r="S406" s="122" t="s">
        <v>14692</v>
      </c>
      <c r="T406" s="122" t="s">
        <v>2100</v>
      </c>
      <c r="U406" s="122" t="s">
        <v>2268</v>
      </c>
      <c r="X406" s="122" t="s">
        <v>2270</v>
      </c>
      <c r="AE406" s="122">
        <v>30</v>
      </c>
      <c r="AF406" s="122">
        <v>7</v>
      </c>
      <c r="AK406" s="122" t="s">
        <v>2128</v>
      </c>
      <c r="AL406" s="122" t="s">
        <v>2077</v>
      </c>
      <c r="AO406" s="122" t="s">
        <v>1318</v>
      </c>
      <c r="AP406" s="122" t="s">
        <v>1318</v>
      </c>
      <c r="AQ406" s="122" t="s">
        <v>1318</v>
      </c>
      <c r="AS406" s="122">
        <v>132</v>
      </c>
      <c r="AT406" s="122">
        <v>20.810709469999999</v>
      </c>
      <c r="AU406" s="122">
        <v>-103.86470846</v>
      </c>
      <c r="AZ406" s="122" t="s">
        <v>2296</v>
      </c>
      <c r="BB406" s="122" t="s">
        <v>2326</v>
      </c>
      <c r="BC406" s="122" t="s">
        <v>2330</v>
      </c>
      <c r="BF406" s="122" t="s">
        <v>1416</v>
      </c>
      <c r="BG406" s="122" t="s">
        <v>1416</v>
      </c>
      <c r="BH406" s="122" t="s">
        <v>1431</v>
      </c>
      <c r="BI406" s="122" t="s">
        <v>1431</v>
      </c>
      <c r="BJ406" s="122" t="s">
        <v>1431</v>
      </c>
      <c r="BK406" s="122" t="s">
        <v>1318</v>
      </c>
      <c r="BX406" s="122" t="s">
        <v>511</v>
      </c>
      <c r="BZ406" s="122" t="s">
        <v>3479</v>
      </c>
      <c r="CB406" s="122">
        <v>20.810709469999999</v>
      </c>
      <c r="CC406" s="122">
        <v>-103.86470846</v>
      </c>
      <c r="CE406" s="122" t="s">
        <v>2100</v>
      </c>
      <c r="CF406" s="122" t="s">
        <v>2268</v>
      </c>
      <c r="CL406" s="122" t="s">
        <v>3396</v>
      </c>
    </row>
    <row r="407" spans="1:99" ht="15" customHeight="1" x14ac:dyDescent="0.45">
      <c r="A407" s="122">
        <v>406</v>
      </c>
      <c r="B407" s="122" t="s">
        <v>10084</v>
      </c>
      <c r="C407" s="122" t="s">
        <v>540</v>
      </c>
      <c r="I407" s="122" t="s">
        <v>3393</v>
      </c>
      <c r="J407" s="122" t="str">
        <f t="shared" si="14"/>
        <v>Quercus candicans</v>
      </c>
      <c r="M407" s="122" t="s">
        <v>3226</v>
      </c>
      <c r="N407" s="122" t="s">
        <v>3163</v>
      </c>
      <c r="O407" s="122">
        <v>40706</v>
      </c>
      <c r="P407" s="122" t="s">
        <v>2267</v>
      </c>
      <c r="S407" s="122" t="s">
        <v>14692</v>
      </c>
      <c r="T407" s="122" t="s">
        <v>2100</v>
      </c>
      <c r="U407" s="122" t="s">
        <v>2268</v>
      </c>
      <c r="X407" s="122" t="s">
        <v>2270</v>
      </c>
      <c r="AE407" s="122">
        <v>30</v>
      </c>
      <c r="AF407" s="122">
        <v>7</v>
      </c>
      <c r="AJ407" s="122" t="s">
        <v>2124</v>
      </c>
      <c r="AK407" s="122" t="s">
        <v>2124</v>
      </c>
      <c r="AL407" s="122" t="s">
        <v>2077</v>
      </c>
      <c r="AO407" s="122" t="s">
        <v>1318</v>
      </c>
      <c r="AP407" s="122" t="s">
        <v>1318</v>
      </c>
      <c r="AQ407" s="122" t="s">
        <v>1318</v>
      </c>
      <c r="AS407" s="122">
        <v>132</v>
      </c>
      <c r="AT407" s="122">
        <v>20.810709469999999</v>
      </c>
      <c r="AU407" s="122">
        <v>-103.86470846</v>
      </c>
      <c r="AZ407" s="122" t="s">
        <v>2296</v>
      </c>
      <c r="BF407" s="122" t="s">
        <v>1416</v>
      </c>
      <c r="BG407" s="122" t="s">
        <v>1416</v>
      </c>
      <c r="BH407" s="122" t="s">
        <v>1431</v>
      </c>
      <c r="BI407" s="122" t="s">
        <v>1431</v>
      </c>
      <c r="BJ407" s="122" t="s">
        <v>1431</v>
      </c>
      <c r="BK407" s="122" t="s">
        <v>1318</v>
      </c>
      <c r="BX407" s="122" t="s">
        <v>511</v>
      </c>
      <c r="BZ407" s="122" t="s">
        <v>3479</v>
      </c>
      <c r="CB407" s="122">
        <v>20.810709469999999</v>
      </c>
      <c r="CC407" s="122">
        <v>-103.86470846</v>
      </c>
      <c r="CE407" s="122" t="s">
        <v>2100</v>
      </c>
      <c r="CF407" s="122" t="s">
        <v>2268</v>
      </c>
      <c r="CL407" s="122" t="s">
        <v>3393</v>
      </c>
    </row>
    <row r="408" spans="1:99" ht="15" customHeight="1" x14ac:dyDescent="0.45">
      <c r="A408" s="122">
        <v>407</v>
      </c>
      <c r="B408" s="122" t="s">
        <v>10085</v>
      </c>
      <c r="C408" s="122" t="s">
        <v>541</v>
      </c>
      <c r="I408" s="122" t="s">
        <v>3395</v>
      </c>
      <c r="J408" s="122" t="str">
        <f t="shared" si="14"/>
        <v>Quercus uxoris</v>
      </c>
      <c r="M408" s="122" t="s">
        <v>3226</v>
      </c>
      <c r="N408" s="122" t="s">
        <v>3230</v>
      </c>
      <c r="O408" s="122">
        <v>40706</v>
      </c>
      <c r="P408" s="122" t="s">
        <v>2267</v>
      </c>
      <c r="S408" s="122" t="s">
        <v>14692</v>
      </c>
      <c r="T408" s="122" t="s">
        <v>2100</v>
      </c>
      <c r="U408" s="122" t="s">
        <v>2268</v>
      </c>
      <c r="X408" s="122" t="s">
        <v>2270</v>
      </c>
      <c r="AE408" s="122">
        <v>50</v>
      </c>
      <c r="AF408" s="122">
        <v>12</v>
      </c>
      <c r="AK408" s="122" t="s">
        <v>2094</v>
      </c>
      <c r="AL408" s="122" t="s">
        <v>2077</v>
      </c>
      <c r="AO408" s="122" t="s">
        <v>1318</v>
      </c>
      <c r="AP408" s="122" t="s">
        <v>1318</v>
      </c>
      <c r="AQ408" s="122" t="s">
        <v>1318</v>
      </c>
      <c r="AS408" s="122">
        <v>133</v>
      </c>
      <c r="AT408" s="122">
        <v>19.627350620000001</v>
      </c>
      <c r="AU408" s="122">
        <v>-104.32460085</v>
      </c>
      <c r="AZ408" s="122" t="s">
        <v>2284</v>
      </c>
      <c r="BB408" s="122" t="s">
        <v>2326</v>
      </c>
      <c r="BF408" s="122" t="s">
        <v>1416</v>
      </c>
      <c r="BG408" s="122" t="s">
        <v>1416</v>
      </c>
      <c r="BH408" s="122" t="s">
        <v>1431</v>
      </c>
      <c r="BI408" s="122" t="s">
        <v>1431</v>
      </c>
      <c r="BJ408" s="122" t="s">
        <v>1431</v>
      </c>
      <c r="BK408" s="122" t="s">
        <v>1318</v>
      </c>
      <c r="BX408" s="122" t="s">
        <v>511</v>
      </c>
      <c r="BZ408" s="122" t="s">
        <v>3479</v>
      </c>
      <c r="CB408" s="122">
        <v>19.627350620000001</v>
      </c>
      <c r="CC408" s="122">
        <v>-104.32460085</v>
      </c>
      <c r="CE408" s="122" t="s">
        <v>2100</v>
      </c>
      <c r="CF408" s="122" t="s">
        <v>2268</v>
      </c>
      <c r="CL408" s="122" t="s">
        <v>3395</v>
      </c>
    </row>
    <row r="409" spans="1:99" ht="15" customHeight="1" x14ac:dyDescent="0.45">
      <c r="A409" s="122">
        <v>408</v>
      </c>
      <c r="B409" s="122" t="s">
        <v>10086</v>
      </c>
      <c r="C409" s="122" t="s">
        <v>542</v>
      </c>
      <c r="F409" s="122" t="s">
        <v>2343</v>
      </c>
      <c r="H409" s="122">
        <v>5898</v>
      </c>
      <c r="I409" s="122" t="s">
        <v>3397</v>
      </c>
      <c r="J409" s="122" t="str">
        <f t="shared" si="14"/>
        <v>Quercus peduncularis</v>
      </c>
      <c r="K409" s="122" t="s">
        <v>2089</v>
      </c>
      <c r="M409" s="122" t="s">
        <v>3226</v>
      </c>
      <c r="N409" s="122" t="s">
        <v>3221</v>
      </c>
      <c r="O409" s="121">
        <v>40706</v>
      </c>
      <c r="P409" s="122" t="s">
        <v>2267</v>
      </c>
      <c r="S409" s="122" t="s">
        <v>14692</v>
      </c>
      <c r="T409" s="122" t="s">
        <v>2100</v>
      </c>
      <c r="U409" s="122" t="s">
        <v>2268</v>
      </c>
      <c r="X409" s="122" t="s">
        <v>2270</v>
      </c>
      <c r="AE409" s="122">
        <v>30</v>
      </c>
      <c r="AF409" s="122">
        <v>4</v>
      </c>
      <c r="AK409" s="122" t="s">
        <v>2087</v>
      </c>
      <c r="AL409" s="122" t="s">
        <v>2077</v>
      </c>
      <c r="AO409" s="122" t="s">
        <v>1318</v>
      </c>
      <c r="AP409" s="122" t="s">
        <v>1318</v>
      </c>
      <c r="AQ409" s="122" t="s">
        <v>1318</v>
      </c>
      <c r="AR409" s="122" t="s">
        <v>7426</v>
      </c>
      <c r="AS409" s="122">
        <v>138</v>
      </c>
      <c r="AT409" s="122">
        <v>19.63047431</v>
      </c>
      <c r="AU409" s="122">
        <v>-104.33125382</v>
      </c>
      <c r="AZ409" s="122" t="s">
        <v>2297</v>
      </c>
      <c r="BB409" s="122" t="s">
        <v>2326</v>
      </c>
      <c r="BF409" s="122" t="s">
        <v>1416</v>
      </c>
      <c r="BG409" s="122" t="s">
        <v>1416</v>
      </c>
      <c r="BH409" s="122" t="s">
        <v>1415</v>
      </c>
      <c r="BI409" s="122" t="s">
        <v>1431</v>
      </c>
      <c r="BJ409" s="122" t="s">
        <v>1431</v>
      </c>
      <c r="BK409" s="122">
        <v>175918</v>
      </c>
      <c r="BR409" s="122" t="s">
        <v>2343</v>
      </c>
      <c r="BS409" s="122" t="s">
        <v>5786</v>
      </c>
      <c r="BT409" s="122" t="s">
        <v>2343</v>
      </c>
      <c r="BU409" s="122" t="s">
        <v>2343</v>
      </c>
      <c r="BV409" s="122">
        <v>5898</v>
      </c>
      <c r="BX409" s="122" t="s">
        <v>511</v>
      </c>
      <c r="BZ409" s="122" t="s">
        <v>3479</v>
      </c>
      <c r="CB409" s="122">
        <v>19.63047431</v>
      </c>
      <c r="CC409" s="122">
        <v>-104.33125382</v>
      </c>
      <c r="CE409" s="122" t="s">
        <v>2100</v>
      </c>
      <c r="CF409" s="122" t="s">
        <v>2268</v>
      </c>
      <c r="CI409" s="122" t="s">
        <v>5191</v>
      </c>
      <c r="CJ409" s="122" t="s">
        <v>7259</v>
      </c>
      <c r="CK409" s="122" t="s">
        <v>4754</v>
      </c>
      <c r="CL409" s="122" t="s">
        <v>3397</v>
      </c>
      <c r="CO409" s="122" t="s">
        <v>7488</v>
      </c>
      <c r="CP409" s="122">
        <v>0</v>
      </c>
      <c r="CQ409" s="122" t="s">
        <v>2343</v>
      </c>
      <c r="CR409" s="122" t="s">
        <v>7548</v>
      </c>
      <c r="CS409" s="122" t="s">
        <v>7549</v>
      </c>
      <c r="CT409" s="122" t="s">
        <v>8194</v>
      </c>
      <c r="CU409" s="122" t="s">
        <v>8194</v>
      </c>
    </row>
    <row r="410" spans="1:99" ht="15" customHeight="1" x14ac:dyDescent="0.45">
      <c r="A410" s="122">
        <v>409</v>
      </c>
      <c r="B410" s="122" t="s">
        <v>10087</v>
      </c>
      <c r="C410" s="122" t="s">
        <v>543</v>
      </c>
      <c r="I410" s="122" t="s">
        <v>3397</v>
      </c>
      <c r="J410" s="122" t="str">
        <f t="shared" si="14"/>
        <v>Quercus peduncularis</v>
      </c>
      <c r="M410" s="122" t="s">
        <v>3226</v>
      </c>
      <c r="N410" s="122" t="s">
        <v>3221</v>
      </c>
      <c r="O410" s="122">
        <v>40706</v>
      </c>
      <c r="P410" s="122" t="s">
        <v>2267</v>
      </c>
      <c r="S410" s="122" t="s">
        <v>14692</v>
      </c>
      <c r="T410" s="122" t="s">
        <v>2100</v>
      </c>
      <c r="U410" s="122" t="s">
        <v>2268</v>
      </c>
      <c r="X410" s="122" t="s">
        <v>2270</v>
      </c>
      <c r="AE410" s="122">
        <v>70</v>
      </c>
      <c r="AF410" s="122">
        <v>10</v>
      </c>
      <c r="AK410" s="122" t="s">
        <v>2087</v>
      </c>
      <c r="AL410" s="122" t="s">
        <v>2077</v>
      </c>
      <c r="AO410" s="122" t="s">
        <v>1318</v>
      </c>
      <c r="AP410" s="122" t="s">
        <v>1318</v>
      </c>
      <c r="AQ410" s="122" t="s">
        <v>1318</v>
      </c>
      <c r="AS410" s="122">
        <v>140</v>
      </c>
      <c r="AT410" s="122">
        <v>19.633047390000002</v>
      </c>
      <c r="AU410" s="122">
        <v>-104.33224674</v>
      </c>
      <c r="AZ410" s="122" t="s">
        <v>2296</v>
      </c>
      <c r="BB410" s="122" t="s">
        <v>2326</v>
      </c>
      <c r="BF410" s="122" t="s">
        <v>1416</v>
      </c>
      <c r="BG410" s="122" t="s">
        <v>1416</v>
      </c>
      <c r="BH410" s="122" t="s">
        <v>1431</v>
      </c>
      <c r="BI410" s="122" t="s">
        <v>1431</v>
      </c>
      <c r="BJ410" s="122" t="s">
        <v>1431</v>
      </c>
      <c r="BK410" s="122" t="s">
        <v>1318</v>
      </c>
      <c r="BX410" s="122" t="s">
        <v>511</v>
      </c>
      <c r="BZ410" s="122" t="s">
        <v>3479</v>
      </c>
      <c r="CB410" s="122">
        <v>19.633047390000002</v>
      </c>
      <c r="CC410" s="122">
        <v>-104.33224674</v>
      </c>
      <c r="CE410" s="122" t="s">
        <v>2100</v>
      </c>
      <c r="CF410" s="122" t="s">
        <v>2268</v>
      </c>
      <c r="CL410" s="122" t="s">
        <v>3397</v>
      </c>
    </row>
    <row r="411" spans="1:99" ht="15" customHeight="1" x14ac:dyDescent="0.45">
      <c r="A411" s="122">
        <v>410</v>
      </c>
      <c r="B411" s="122" t="s">
        <v>10088</v>
      </c>
      <c r="C411" s="122" t="s">
        <v>544</v>
      </c>
      <c r="I411" s="122" t="s">
        <v>3397</v>
      </c>
      <c r="J411" s="122" t="str">
        <f t="shared" si="14"/>
        <v>Quercus peduncularis</v>
      </c>
      <c r="M411" s="122" t="s">
        <v>3226</v>
      </c>
      <c r="N411" s="122" t="s">
        <v>3221</v>
      </c>
      <c r="O411" s="122">
        <v>40706</v>
      </c>
      <c r="P411" s="122" t="s">
        <v>2267</v>
      </c>
      <c r="S411" s="122" t="s">
        <v>14692</v>
      </c>
      <c r="T411" s="122" t="s">
        <v>2100</v>
      </c>
      <c r="U411" s="122" t="s">
        <v>2268</v>
      </c>
      <c r="X411" s="122" t="s">
        <v>2270</v>
      </c>
      <c r="AE411" s="122">
        <v>60</v>
      </c>
      <c r="AF411" s="122">
        <v>10</v>
      </c>
      <c r="AK411" s="122" t="s">
        <v>2087</v>
      </c>
      <c r="AL411" s="122" t="s">
        <v>2077</v>
      </c>
      <c r="AO411" s="122" t="s">
        <v>1318</v>
      </c>
      <c r="AP411" s="122" t="s">
        <v>1318</v>
      </c>
      <c r="AQ411" s="122" t="s">
        <v>1318</v>
      </c>
      <c r="AS411" s="122">
        <v>141</v>
      </c>
      <c r="AT411" s="122">
        <v>19.63412572</v>
      </c>
      <c r="AU411" s="122">
        <v>-104.33134016</v>
      </c>
      <c r="AZ411" s="122" t="s">
        <v>2297</v>
      </c>
      <c r="BB411" s="122" t="s">
        <v>2326</v>
      </c>
      <c r="BF411" s="122" t="s">
        <v>1416</v>
      </c>
      <c r="BG411" s="122" t="s">
        <v>1416</v>
      </c>
      <c r="BH411" s="122" t="s">
        <v>1431</v>
      </c>
      <c r="BI411" s="122" t="s">
        <v>1431</v>
      </c>
      <c r="BJ411" s="122" t="s">
        <v>1431</v>
      </c>
      <c r="BK411" s="122" t="s">
        <v>1318</v>
      </c>
      <c r="BX411" s="122" t="s">
        <v>511</v>
      </c>
      <c r="BZ411" s="122" t="s">
        <v>3479</v>
      </c>
      <c r="CB411" s="122">
        <v>19.63412572</v>
      </c>
      <c r="CC411" s="122">
        <v>-104.33134016</v>
      </c>
      <c r="CE411" s="122" t="s">
        <v>2100</v>
      </c>
      <c r="CF411" s="122" t="s">
        <v>2268</v>
      </c>
      <c r="CL411" s="122" t="s">
        <v>3397</v>
      </c>
    </row>
    <row r="412" spans="1:99" ht="15" customHeight="1" x14ac:dyDescent="0.45">
      <c r="A412" s="122">
        <v>411</v>
      </c>
      <c r="B412" s="122" t="s">
        <v>10089</v>
      </c>
      <c r="C412" s="122" t="s">
        <v>545</v>
      </c>
      <c r="I412" s="122" t="s">
        <v>3397</v>
      </c>
      <c r="J412" s="122" t="str">
        <f t="shared" si="14"/>
        <v>Quercus peduncularis</v>
      </c>
      <c r="M412" s="122" t="s">
        <v>3226</v>
      </c>
      <c r="N412" s="122" t="s">
        <v>3221</v>
      </c>
      <c r="O412" s="122">
        <v>40706</v>
      </c>
      <c r="P412" s="122" t="s">
        <v>2267</v>
      </c>
      <c r="S412" s="122" t="s">
        <v>14692</v>
      </c>
      <c r="T412" s="122" t="s">
        <v>2100</v>
      </c>
      <c r="U412" s="122" t="s">
        <v>2268</v>
      </c>
      <c r="X412" s="122" t="s">
        <v>2270</v>
      </c>
      <c r="AE412" s="122">
        <v>60</v>
      </c>
      <c r="AF412" s="122">
        <v>15</v>
      </c>
      <c r="AK412" s="122" t="s">
        <v>2087</v>
      </c>
      <c r="AL412" s="122" t="s">
        <v>2077</v>
      </c>
      <c r="AO412" s="122" t="s">
        <v>1318</v>
      </c>
      <c r="AP412" s="122" t="s">
        <v>1318</v>
      </c>
      <c r="AQ412" s="122" t="s">
        <v>1318</v>
      </c>
      <c r="AS412" s="122">
        <v>141</v>
      </c>
      <c r="AT412" s="122">
        <v>19.63412572</v>
      </c>
      <c r="AU412" s="122">
        <v>-104.33134016</v>
      </c>
      <c r="AZ412" s="122" t="s">
        <v>2297</v>
      </c>
      <c r="BB412" s="122" t="s">
        <v>2326</v>
      </c>
      <c r="BF412" s="122" t="s">
        <v>1416</v>
      </c>
      <c r="BG412" s="122" t="s">
        <v>1416</v>
      </c>
      <c r="BH412" s="122" t="s">
        <v>1431</v>
      </c>
      <c r="BI412" s="122" t="s">
        <v>1431</v>
      </c>
      <c r="BJ412" s="122" t="s">
        <v>1431</v>
      </c>
      <c r="BK412" s="122" t="s">
        <v>1318</v>
      </c>
      <c r="BX412" s="122" t="s">
        <v>511</v>
      </c>
      <c r="BZ412" s="122" t="s">
        <v>3479</v>
      </c>
      <c r="CB412" s="122">
        <v>19.63412572</v>
      </c>
      <c r="CC412" s="122">
        <v>-104.33134016</v>
      </c>
      <c r="CE412" s="122" t="s">
        <v>2100</v>
      </c>
      <c r="CF412" s="122" t="s">
        <v>2268</v>
      </c>
      <c r="CL412" s="122" t="s">
        <v>3397</v>
      </c>
    </row>
    <row r="413" spans="1:99" ht="15" customHeight="1" x14ac:dyDescent="0.45">
      <c r="A413" s="122">
        <v>412</v>
      </c>
      <c r="B413" s="122" t="s">
        <v>10090</v>
      </c>
      <c r="C413" s="122" t="s">
        <v>546</v>
      </c>
      <c r="I413" s="122" t="s">
        <v>3374</v>
      </c>
      <c r="J413" s="122" t="str">
        <f t="shared" si="14"/>
        <v>Quercus obtusata</v>
      </c>
      <c r="M413" s="122" t="s">
        <v>3226</v>
      </c>
      <c r="N413" s="122" t="s">
        <v>3162</v>
      </c>
      <c r="O413" s="122">
        <v>40706</v>
      </c>
      <c r="P413" s="122" t="s">
        <v>2267</v>
      </c>
      <c r="S413" s="122" t="s">
        <v>14692</v>
      </c>
      <c r="T413" s="122" t="s">
        <v>2100</v>
      </c>
      <c r="U413" s="122" t="s">
        <v>2268</v>
      </c>
      <c r="X413" s="122" t="s">
        <v>2270</v>
      </c>
      <c r="AE413" s="122">
        <v>45</v>
      </c>
      <c r="AF413" s="122">
        <v>10</v>
      </c>
      <c r="AK413" s="122" t="s">
        <v>2202</v>
      </c>
      <c r="AL413" s="122" t="s">
        <v>2077</v>
      </c>
      <c r="AO413" s="122" t="s">
        <v>1318</v>
      </c>
      <c r="AP413" s="122" t="s">
        <v>1318</v>
      </c>
      <c r="AQ413" s="122" t="s">
        <v>1318</v>
      </c>
      <c r="AS413" s="122">
        <v>142</v>
      </c>
      <c r="AT413" s="122">
        <v>19.6349251</v>
      </c>
      <c r="AU413" s="122">
        <v>-104.33123077</v>
      </c>
      <c r="AZ413" s="122" t="s">
        <v>2298</v>
      </c>
      <c r="BB413" s="122" t="s">
        <v>2326</v>
      </c>
      <c r="BF413" s="122" t="s">
        <v>1416</v>
      </c>
      <c r="BG413" s="122" t="s">
        <v>1416</v>
      </c>
      <c r="BH413" s="122" t="s">
        <v>1431</v>
      </c>
      <c r="BI413" s="122" t="s">
        <v>1431</v>
      </c>
      <c r="BJ413" s="122" t="s">
        <v>1431</v>
      </c>
      <c r="BK413" s="122" t="s">
        <v>1318</v>
      </c>
      <c r="BX413" s="122" t="s">
        <v>511</v>
      </c>
      <c r="BZ413" s="122" t="s">
        <v>3479</v>
      </c>
      <c r="CB413" s="122">
        <v>19.6349251</v>
      </c>
      <c r="CC413" s="122">
        <v>-104.33123077</v>
      </c>
      <c r="CE413" s="122" t="s">
        <v>2100</v>
      </c>
      <c r="CF413" s="122" t="s">
        <v>2268</v>
      </c>
      <c r="CL413" s="122" t="s">
        <v>3374</v>
      </c>
    </row>
    <row r="414" spans="1:99" ht="15" customHeight="1" x14ac:dyDescent="0.45">
      <c r="A414" s="122">
        <v>413</v>
      </c>
      <c r="B414" s="122" t="s">
        <v>10091</v>
      </c>
      <c r="C414" s="122" t="s">
        <v>547</v>
      </c>
      <c r="I414" s="122" t="s">
        <v>3397</v>
      </c>
      <c r="J414" s="122" t="str">
        <f t="shared" si="14"/>
        <v>Quercus peduncularis</v>
      </c>
      <c r="M414" s="122" t="s">
        <v>3226</v>
      </c>
      <c r="N414" s="122" t="s">
        <v>3221</v>
      </c>
      <c r="O414" s="122">
        <v>40706</v>
      </c>
      <c r="P414" s="122" t="s">
        <v>2267</v>
      </c>
      <c r="S414" s="122" t="s">
        <v>14692</v>
      </c>
      <c r="T414" s="122" t="s">
        <v>2100</v>
      </c>
      <c r="U414" s="122" t="s">
        <v>2268</v>
      </c>
      <c r="X414" s="122" t="s">
        <v>2270</v>
      </c>
      <c r="AE414" s="122">
        <v>50</v>
      </c>
      <c r="AF414" s="122">
        <v>18</v>
      </c>
      <c r="AK414" s="122" t="s">
        <v>2087</v>
      </c>
      <c r="AL414" s="122" t="s">
        <v>2077</v>
      </c>
      <c r="AO414" s="122" t="s">
        <v>1318</v>
      </c>
      <c r="AP414" s="122" t="s">
        <v>1318</v>
      </c>
      <c r="AQ414" s="122" t="s">
        <v>1318</v>
      </c>
      <c r="AS414" s="122">
        <v>143</v>
      </c>
      <c r="AT414" s="122">
        <v>19.634926780000001</v>
      </c>
      <c r="AU414" s="122">
        <v>-104.33122675</v>
      </c>
      <c r="AZ414" s="122" t="s">
        <v>2298</v>
      </c>
      <c r="BB414" s="122" t="s">
        <v>2326</v>
      </c>
      <c r="BF414" s="122" t="s">
        <v>1416</v>
      </c>
      <c r="BG414" s="122" t="s">
        <v>1416</v>
      </c>
      <c r="BH414" s="122" t="s">
        <v>1431</v>
      </c>
      <c r="BI414" s="122" t="s">
        <v>1431</v>
      </c>
      <c r="BJ414" s="122" t="s">
        <v>1431</v>
      </c>
      <c r="BK414" s="122" t="s">
        <v>1318</v>
      </c>
      <c r="BX414" s="122" t="s">
        <v>511</v>
      </c>
      <c r="BZ414" s="122" t="s">
        <v>3479</v>
      </c>
      <c r="CB414" s="122">
        <v>19.634926780000001</v>
      </c>
      <c r="CC414" s="122">
        <v>-104.33122675</v>
      </c>
      <c r="CE414" s="122" t="s">
        <v>2100</v>
      </c>
      <c r="CF414" s="122" t="s">
        <v>2268</v>
      </c>
      <c r="CL414" s="122" t="s">
        <v>3397</v>
      </c>
    </row>
    <row r="415" spans="1:99" ht="15" customHeight="1" x14ac:dyDescent="0.45">
      <c r="A415" s="122">
        <v>414</v>
      </c>
      <c r="B415" s="122" t="s">
        <v>10092</v>
      </c>
      <c r="C415" s="122" t="s">
        <v>548</v>
      </c>
      <c r="I415" s="122" t="s">
        <v>517</v>
      </c>
      <c r="J415" s="122" t="str">
        <f>I415</f>
        <v>Quercus L.</v>
      </c>
      <c r="M415" s="122" t="s">
        <v>3226</v>
      </c>
      <c r="N415" s="122" t="s">
        <v>3165</v>
      </c>
      <c r="O415" s="122">
        <v>40706</v>
      </c>
      <c r="P415" s="122" t="s">
        <v>2267</v>
      </c>
      <c r="S415" s="122" t="s">
        <v>14692</v>
      </c>
      <c r="T415" s="122" t="s">
        <v>2100</v>
      </c>
      <c r="U415" s="122" t="s">
        <v>2268</v>
      </c>
      <c r="X415" s="122" t="s">
        <v>2270</v>
      </c>
      <c r="AE415" s="122">
        <v>55</v>
      </c>
      <c r="AF415" s="122">
        <v>13</v>
      </c>
      <c r="AK415" s="122" t="s">
        <v>2209</v>
      </c>
      <c r="AL415" s="122" t="s">
        <v>2077</v>
      </c>
      <c r="AO415" s="122" t="s">
        <v>1318</v>
      </c>
      <c r="AP415" s="122" t="s">
        <v>1318</v>
      </c>
      <c r="AQ415" s="122" t="s">
        <v>1318</v>
      </c>
      <c r="AS415" s="122">
        <v>146</v>
      </c>
      <c r="AT415" s="122">
        <v>19.63548183</v>
      </c>
      <c r="AU415" s="122">
        <v>-104.33080187</v>
      </c>
      <c r="BB415" s="122" t="s">
        <v>2326</v>
      </c>
      <c r="BF415" s="122" t="s">
        <v>1416</v>
      </c>
      <c r="BG415" s="122" t="s">
        <v>1416</v>
      </c>
      <c r="BH415" s="122" t="s">
        <v>1431</v>
      </c>
      <c r="BI415" s="122" t="s">
        <v>1431</v>
      </c>
      <c r="BJ415" s="122" t="s">
        <v>1431</v>
      </c>
      <c r="BK415" s="122" t="s">
        <v>1318</v>
      </c>
      <c r="BX415" s="122" t="s">
        <v>511</v>
      </c>
      <c r="BZ415" s="122" t="s">
        <v>3479</v>
      </c>
      <c r="CB415" s="122">
        <v>19.63548183</v>
      </c>
      <c r="CC415" s="122">
        <v>-104.33080187</v>
      </c>
      <c r="CE415" s="122" t="s">
        <v>2100</v>
      </c>
      <c r="CF415" s="122" t="s">
        <v>2268</v>
      </c>
      <c r="CL415" s="122" t="s">
        <v>5572</v>
      </c>
    </row>
    <row r="416" spans="1:99" ht="15" customHeight="1" x14ac:dyDescent="0.45">
      <c r="A416" s="122">
        <v>415</v>
      </c>
      <c r="B416" s="122" t="s">
        <v>10093</v>
      </c>
      <c r="C416" s="122" t="s">
        <v>549</v>
      </c>
      <c r="I416" s="122" t="s">
        <v>3397</v>
      </c>
      <c r="J416" s="122" t="str">
        <f t="shared" ref="J416:J436" si="15">LEFT(I416, FIND(" ", I416, 12) -1)</f>
        <v>Quercus peduncularis</v>
      </c>
      <c r="M416" s="122" t="s">
        <v>3226</v>
      </c>
      <c r="N416" s="122" t="s">
        <v>3221</v>
      </c>
      <c r="O416" s="122">
        <v>40706</v>
      </c>
      <c r="P416" s="122" t="s">
        <v>2267</v>
      </c>
      <c r="S416" s="122" t="s">
        <v>14692</v>
      </c>
      <c r="T416" s="122" t="s">
        <v>2100</v>
      </c>
      <c r="U416" s="122" t="s">
        <v>2268</v>
      </c>
      <c r="X416" s="122" t="s">
        <v>2270</v>
      </c>
      <c r="AE416" s="122">
        <v>70</v>
      </c>
      <c r="AF416" s="122">
        <v>18</v>
      </c>
      <c r="AK416" s="122" t="s">
        <v>2087</v>
      </c>
      <c r="AL416" s="122" t="s">
        <v>2077</v>
      </c>
      <c r="AO416" s="122" t="s">
        <v>1318</v>
      </c>
      <c r="AP416" s="122" t="s">
        <v>1318</v>
      </c>
      <c r="AQ416" s="122" t="s">
        <v>1318</v>
      </c>
      <c r="AS416" s="122">
        <v>147</v>
      </c>
      <c r="AT416" s="122">
        <v>19.635458360000001</v>
      </c>
      <c r="AU416" s="122">
        <v>-104.33078988</v>
      </c>
      <c r="BB416" s="122" t="s">
        <v>2326</v>
      </c>
      <c r="BF416" s="122" t="s">
        <v>1416</v>
      </c>
      <c r="BG416" s="122" t="s">
        <v>1416</v>
      </c>
      <c r="BH416" s="122" t="s">
        <v>1431</v>
      </c>
      <c r="BI416" s="122" t="s">
        <v>1431</v>
      </c>
      <c r="BJ416" s="122" t="s">
        <v>1431</v>
      </c>
      <c r="BK416" s="122" t="s">
        <v>1318</v>
      </c>
      <c r="BX416" s="122" t="s">
        <v>511</v>
      </c>
      <c r="BZ416" s="122" t="s">
        <v>3479</v>
      </c>
      <c r="CB416" s="122">
        <v>19.635458360000001</v>
      </c>
      <c r="CC416" s="122">
        <v>-104.33078988</v>
      </c>
      <c r="CE416" s="122" t="s">
        <v>2100</v>
      </c>
      <c r="CF416" s="122" t="s">
        <v>2268</v>
      </c>
      <c r="CL416" s="122" t="s">
        <v>3397</v>
      </c>
    </row>
    <row r="417" spans="1:99" ht="15" customHeight="1" x14ac:dyDescent="0.45">
      <c r="A417" s="122">
        <v>416</v>
      </c>
      <c r="B417" s="122" t="s">
        <v>10094</v>
      </c>
      <c r="C417" s="122" t="s">
        <v>550</v>
      </c>
      <c r="I417" s="122" t="s">
        <v>3374</v>
      </c>
      <c r="J417" s="122" t="str">
        <f t="shared" si="15"/>
        <v>Quercus obtusata</v>
      </c>
      <c r="M417" s="122" t="s">
        <v>3226</v>
      </c>
      <c r="N417" s="122" t="s">
        <v>3162</v>
      </c>
      <c r="O417" s="122">
        <v>40706</v>
      </c>
      <c r="P417" s="122" t="s">
        <v>2267</v>
      </c>
      <c r="S417" s="122" t="s">
        <v>14692</v>
      </c>
      <c r="T417" s="122" t="s">
        <v>2100</v>
      </c>
      <c r="U417" s="122" t="s">
        <v>2268</v>
      </c>
      <c r="X417" s="122" t="s">
        <v>2270</v>
      </c>
      <c r="AE417" s="122">
        <v>80</v>
      </c>
      <c r="AF417" s="122">
        <v>13</v>
      </c>
      <c r="AK417" s="122" t="s">
        <v>2202</v>
      </c>
      <c r="AL417" s="122" t="s">
        <v>2077</v>
      </c>
      <c r="AO417" s="122" t="s">
        <v>1318</v>
      </c>
      <c r="AP417" s="122" t="s">
        <v>1318</v>
      </c>
      <c r="AQ417" s="122" t="s">
        <v>1318</v>
      </c>
      <c r="AS417" s="122">
        <v>147</v>
      </c>
      <c r="AT417" s="122">
        <v>19.635458360000001</v>
      </c>
      <c r="AU417" s="122">
        <v>-104.33078988</v>
      </c>
      <c r="BB417" s="122" t="s">
        <v>2326</v>
      </c>
      <c r="BF417" s="122" t="s">
        <v>1416</v>
      </c>
      <c r="BG417" s="122" t="s">
        <v>1416</v>
      </c>
      <c r="BH417" s="122" t="s">
        <v>1431</v>
      </c>
      <c r="BI417" s="122" t="s">
        <v>1431</v>
      </c>
      <c r="BJ417" s="122" t="s">
        <v>1431</v>
      </c>
      <c r="BK417" s="122" t="s">
        <v>1318</v>
      </c>
      <c r="BX417" s="122" t="s">
        <v>511</v>
      </c>
      <c r="BZ417" s="122" t="s">
        <v>3479</v>
      </c>
      <c r="CB417" s="122">
        <v>19.635458360000001</v>
      </c>
      <c r="CC417" s="122">
        <v>-104.33078988</v>
      </c>
      <c r="CE417" s="122" t="s">
        <v>2100</v>
      </c>
      <c r="CF417" s="122" t="s">
        <v>2268</v>
      </c>
      <c r="CL417" s="122" t="s">
        <v>3374</v>
      </c>
    </row>
    <row r="418" spans="1:99" ht="15" customHeight="1" x14ac:dyDescent="0.45">
      <c r="A418" s="122">
        <v>417</v>
      </c>
      <c r="B418" s="122" t="s">
        <v>10095</v>
      </c>
      <c r="C418" s="122" t="s">
        <v>551</v>
      </c>
      <c r="F418" s="122" t="s">
        <v>4764</v>
      </c>
      <c r="H418" s="122">
        <v>6944</v>
      </c>
      <c r="I418" s="122" t="s">
        <v>3378</v>
      </c>
      <c r="J418" s="122" t="str">
        <f t="shared" si="15"/>
        <v>Quercus castanea</v>
      </c>
      <c r="K418" s="122" t="s">
        <v>2076</v>
      </c>
      <c r="M418" s="122" t="s">
        <v>3226</v>
      </c>
      <c r="N418" s="122" t="s">
        <v>3166</v>
      </c>
      <c r="O418" s="121">
        <v>40706</v>
      </c>
      <c r="P418" s="122" t="s">
        <v>2267</v>
      </c>
      <c r="S418" s="122" t="s">
        <v>14692</v>
      </c>
      <c r="T418" s="122" t="s">
        <v>2100</v>
      </c>
      <c r="U418" s="122" t="s">
        <v>2268</v>
      </c>
      <c r="X418" s="122" t="s">
        <v>2270</v>
      </c>
      <c r="AE418" s="122">
        <v>80</v>
      </c>
      <c r="AF418" s="122">
        <v>20</v>
      </c>
      <c r="AK418" s="122" t="s">
        <v>2205</v>
      </c>
      <c r="AL418" s="122" t="s">
        <v>2077</v>
      </c>
      <c r="AO418" s="122" t="s">
        <v>1318</v>
      </c>
      <c r="AP418" s="122" t="s">
        <v>1318</v>
      </c>
      <c r="AQ418" s="122" t="s">
        <v>1318</v>
      </c>
      <c r="AR418" s="122" t="s">
        <v>7426</v>
      </c>
      <c r="AS418" s="122">
        <v>148</v>
      </c>
      <c r="AT418" s="122">
        <v>19.635458360000001</v>
      </c>
      <c r="AU418" s="122">
        <v>-104.33078988</v>
      </c>
      <c r="AZ418" s="122" t="s">
        <v>2299</v>
      </c>
      <c r="BB418" s="122" t="s">
        <v>2326</v>
      </c>
      <c r="BF418" s="122" t="s">
        <v>1416</v>
      </c>
      <c r="BG418" s="122" t="s">
        <v>1416</v>
      </c>
      <c r="BH418" s="122" t="s">
        <v>1415</v>
      </c>
      <c r="BI418" s="122" t="s">
        <v>1431</v>
      </c>
      <c r="BJ418" s="122" t="s">
        <v>1431</v>
      </c>
      <c r="BK418" s="122">
        <v>176041</v>
      </c>
      <c r="BR418" s="122" t="s">
        <v>4764</v>
      </c>
      <c r="BS418" s="122" t="s">
        <v>5786</v>
      </c>
      <c r="BT418" s="122" t="s">
        <v>4764</v>
      </c>
      <c r="BU418" s="122" t="s">
        <v>4764</v>
      </c>
      <c r="BV418" s="122">
        <v>6944</v>
      </c>
      <c r="BX418" s="122" t="s">
        <v>511</v>
      </c>
      <c r="BZ418" s="122" t="s">
        <v>3479</v>
      </c>
      <c r="CB418" s="122">
        <v>19.635458360000001</v>
      </c>
      <c r="CC418" s="122">
        <v>-104.33078988</v>
      </c>
      <c r="CE418" s="122" t="s">
        <v>2100</v>
      </c>
      <c r="CF418" s="122" t="s">
        <v>2268</v>
      </c>
      <c r="CI418" s="122" t="s">
        <v>5034</v>
      </c>
      <c r="CJ418" s="122" t="s">
        <v>6965</v>
      </c>
      <c r="CK418" s="122" t="s">
        <v>4765</v>
      </c>
      <c r="CL418" s="122" t="s">
        <v>3378</v>
      </c>
      <c r="CO418" s="122" t="s">
        <v>7488</v>
      </c>
      <c r="CP418" s="122">
        <v>0</v>
      </c>
      <c r="CQ418" s="122" t="s">
        <v>4764</v>
      </c>
      <c r="CR418" s="122" t="s">
        <v>7616</v>
      </c>
      <c r="CS418" s="122" t="s">
        <v>7617</v>
      </c>
      <c r="CT418" s="122" t="s">
        <v>8194</v>
      </c>
      <c r="CU418" s="122" t="s">
        <v>8194</v>
      </c>
    </row>
    <row r="419" spans="1:99" ht="15" customHeight="1" x14ac:dyDescent="0.45">
      <c r="A419" s="122">
        <v>418</v>
      </c>
      <c r="B419" s="122" t="s">
        <v>10096</v>
      </c>
      <c r="C419" s="122" t="s">
        <v>552</v>
      </c>
      <c r="I419" s="122" t="s">
        <v>3378</v>
      </c>
      <c r="J419" s="122" t="str">
        <f t="shared" si="15"/>
        <v>Quercus castanea</v>
      </c>
      <c r="M419" s="122" t="s">
        <v>3226</v>
      </c>
      <c r="N419" s="122" t="s">
        <v>3166</v>
      </c>
      <c r="O419" s="122">
        <v>40706</v>
      </c>
      <c r="P419" s="122" t="s">
        <v>2267</v>
      </c>
      <c r="S419" s="122" t="s">
        <v>14692</v>
      </c>
      <c r="T419" s="122" t="s">
        <v>2100</v>
      </c>
      <c r="U419" s="122" t="s">
        <v>2268</v>
      </c>
      <c r="X419" s="122" t="s">
        <v>2270</v>
      </c>
      <c r="AE419" s="122">
        <v>50</v>
      </c>
      <c r="AF419" s="122">
        <v>19</v>
      </c>
      <c r="AK419" s="122" t="s">
        <v>2205</v>
      </c>
      <c r="AL419" s="122" t="s">
        <v>2077</v>
      </c>
      <c r="AO419" s="122" t="s">
        <v>1318</v>
      </c>
      <c r="AP419" s="122" t="s">
        <v>1318</v>
      </c>
      <c r="AQ419" s="122" t="s">
        <v>1318</v>
      </c>
      <c r="AS419" s="122">
        <v>149</v>
      </c>
      <c r="AT419" s="122">
        <v>19.638736690000002</v>
      </c>
      <c r="AU419" s="122">
        <v>-104.33179119</v>
      </c>
      <c r="AZ419" s="122" t="s">
        <v>2300</v>
      </c>
      <c r="BB419" s="122" t="s">
        <v>2326</v>
      </c>
      <c r="BF419" s="122" t="s">
        <v>1416</v>
      </c>
      <c r="BG419" s="122" t="s">
        <v>1416</v>
      </c>
      <c r="BH419" s="122" t="s">
        <v>1431</v>
      </c>
      <c r="BI419" s="122" t="s">
        <v>1431</v>
      </c>
      <c r="BJ419" s="122" t="s">
        <v>1431</v>
      </c>
      <c r="BK419" s="122" t="s">
        <v>1318</v>
      </c>
      <c r="BX419" s="122" t="s">
        <v>511</v>
      </c>
      <c r="BZ419" s="122" t="s">
        <v>3479</v>
      </c>
      <c r="CB419" s="122">
        <v>19.638736690000002</v>
      </c>
      <c r="CC419" s="122">
        <v>-104.33179119</v>
      </c>
      <c r="CE419" s="122" t="s">
        <v>2100</v>
      </c>
      <c r="CF419" s="122" t="s">
        <v>2268</v>
      </c>
      <c r="CL419" s="122" t="s">
        <v>3378</v>
      </c>
    </row>
    <row r="420" spans="1:99" ht="15" customHeight="1" x14ac:dyDescent="0.45">
      <c r="A420" s="122">
        <v>419</v>
      </c>
      <c r="B420" s="122" t="s">
        <v>10097</v>
      </c>
      <c r="C420" s="122" t="s">
        <v>553</v>
      </c>
      <c r="I420" s="122" t="s">
        <v>3378</v>
      </c>
      <c r="J420" s="122" t="str">
        <f t="shared" si="15"/>
        <v>Quercus castanea</v>
      </c>
      <c r="M420" s="122" t="s">
        <v>3226</v>
      </c>
      <c r="N420" s="122" t="s">
        <v>3166</v>
      </c>
      <c r="O420" s="122">
        <v>40706</v>
      </c>
      <c r="P420" s="122" t="s">
        <v>2267</v>
      </c>
      <c r="S420" s="122" t="s">
        <v>14692</v>
      </c>
      <c r="T420" s="122" t="s">
        <v>2100</v>
      </c>
      <c r="U420" s="122" t="s">
        <v>2268</v>
      </c>
      <c r="X420" s="122" t="s">
        <v>2270</v>
      </c>
      <c r="AE420" s="122">
        <v>30</v>
      </c>
      <c r="AF420" s="122">
        <v>7</v>
      </c>
      <c r="AK420" s="122" t="s">
        <v>2205</v>
      </c>
      <c r="AL420" s="122" t="s">
        <v>2077</v>
      </c>
      <c r="AO420" s="122" t="s">
        <v>1318</v>
      </c>
      <c r="AP420" s="122" t="s">
        <v>1318</v>
      </c>
      <c r="AQ420" s="122" t="s">
        <v>1318</v>
      </c>
      <c r="AS420" s="122">
        <v>149</v>
      </c>
      <c r="AT420" s="122">
        <v>19.638736690000002</v>
      </c>
      <c r="AU420" s="122">
        <v>-104.33179119</v>
      </c>
      <c r="BF420" s="122" t="s">
        <v>1416</v>
      </c>
      <c r="BG420" s="122" t="s">
        <v>1416</v>
      </c>
      <c r="BH420" s="122" t="s">
        <v>1431</v>
      </c>
      <c r="BI420" s="122" t="s">
        <v>1431</v>
      </c>
      <c r="BJ420" s="122" t="s">
        <v>1431</v>
      </c>
      <c r="BK420" s="122" t="s">
        <v>1318</v>
      </c>
      <c r="BX420" s="122" t="s">
        <v>511</v>
      </c>
      <c r="BZ420" s="122" t="s">
        <v>3479</v>
      </c>
      <c r="CB420" s="122">
        <v>19.638736690000002</v>
      </c>
      <c r="CC420" s="122">
        <v>-104.33179119</v>
      </c>
      <c r="CE420" s="122" t="s">
        <v>2100</v>
      </c>
      <c r="CF420" s="122" t="s">
        <v>2268</v>
      </c>
      <c r="CL420" s="122" t="s">
        <v>3378</v>
      </c>
    </row>
    <row r="421" spans="1:99" ht="15" customHeight="1" x14ac:dyDescent="0.45">
      <c r="A421" s="122">
        <v>420</v>
      </c>
      <c r="B421" s="122" t="s">
        <v>10098</v>
      </c>
      <c r="C421" s="122" t="s">
        <v>554</v>
      </c>
      <c r="I421" s="122" t="s">
        <v>3378</v>
      </c>
      <c r="J421" s="122" t="str">
        <f t="shared" si="15"/>
        <v>Quercus castanea</v>
      </c>
      <c r="M421" s="122" t="s">
        <v>3226</v>
      </c>
      <c r="N421" s="122" t="s">
        <v>3166</v>
      </c>
      <c r="O421" s="122">
        <v>40706</v>
      </c>
      <c r="P421" s="122" t="s">
        <v>2267</v>
      </c>
      <c r="S421" s="122" t="s">
        <v>14692</v>
      </c>
      <c r="T421" s="122" t="s">
        <v>2100</v>
      </c>
      <c r="U421" s="122" t="s">
        <v>2268</v>
      </c>
      <c r="X421" s="122" t="s">
        <v>2270</v>
      </c>
      <c r="AE421" s="122">
        <v>50</v>
      </c>
      <c r="AF421" s="122">
        <v>15</v>
      </c>
      <c r="AK421" s="122" t="s">
        <v>2205</v>
      </c>
      <c r="AL421" s="122" t="s">
        <v>2077</v>
      </c>
      <c r="AO421" s="122" t="s">
        <v>1318</v>
      </c>
      <c r="AP421" s="122" t="s">
        <v>1318</v>
      </c>
      <c r="AQ421" s="122" t="s">
        <v>1318</v>
      </c>
      <c r="AS421" s="122">
        <v>150</v>
      </c>
      <c r="AT421" s="122">
        <v>19.638736690000002</v>
      </c>
      <c r="AU421" s="122">
        <v>-104.33179119</v>
      </c>
      <c r="BB421" s="122" t="s">
        <v>2326</v>
      </c>
      <c r="BF421" s="122" t="s">
        <v>1416</v>
      </c>
      <c r="BG421" s="122" t="s">
        <v>1416</v>
      </c>
      <c r="BH421" s="122" t="s">
        <v>1431</v>
      </c>
      <c r="BI421" s="122" t="s">
        <v>1431</v>
      </c>
      <c r="BJ421" s="122" t="s">
        <v>1431</v>
      </c>
      <c r="BK421" s="122" t="s">
        <v>1318</v>
      </c>
      <c r="BX421" s="122" t="s">
        <v>511</v>
      </c>
      <c r="BZ421" s="122" t="s">
        <v>3479</v>
      </c>
      <c r="CB421" s="122">
        <v>19.638736690000002</v>
      </c>
      <c r="CC421" s="122">
        <v>-104.33179119</v>
      </c>
      <c r="CE421" s="122" t="s">
        <v>2100</v>
      </c>
      <c r="CF421" s="122" t="s">
        <v>2268</v>
      </c>
      <c r="CL421" s="122" t="s">
        <v>3378</v>
      </c>
    </row>
    <row r="422" spans="1:99" ht="15" customHeight="1" x14ac:dyDescent="0.45">
      <c r="A422" s="122">
        <v>421</v>
      </c>
      <c r="B422" s="122" t="s">
        <v>10099</v>
      </c>
      <c r="C422" s="122" t="s">
        <v>555</v>
      </c>
      <c r="I422" s="122" t="s">
        <v>3376</v>
      </c>
      <c r="J422" s="122" t="str">
        <f t="shared" si="15"/>
        <v>Quercus magnoliifolia</v>
      </c>
      <c r="M422" s="122" t="s">
        <v>3226</v>
      </c>
      <c r="N422" s="122" t="s">
        <v>3164</v>
      </c>
      <c r="O422" s="122">
        <v>40706</v>
      </c>
      <c r="P422" s="122" t="s">
        <v>2267</v>
      </c>
      <c r="S422" s="122" t="s">
        <v>14692</v>
      </c>
      <c r="T422" s="122" t="s">
        <v>2100</v>
      </c>
      <c r="U422" s="122" t="s">
        <v>2268</v>
      </c>
      <c r="X422" s="122" t="s">
        <v>2270</v>
      </c>
      <c r="AE422" s="122">
        <v>30</v>
      </c>
      <c r="AF422" s="122">
        <v>7</v>
      </c>
      <c r="AJ422" s="122" t="s">
        <v>2317</v>
      </c>
      <c r="AK422" s="122" t="s">
        <v>2203</v>
      </c>
      <c r="AL422" s="122" t="s">
        <v>2077</v>
      </c>
      <c r="AO422" s="122" t="s">
        <v>1318</v>
      </c>
      <c r="AP422" s="122" t="s">
        <v>1318</v>
      </c>
      <c r="AQ422" s="122" t="s">
        <v>1318</v>
      </c>
      <c r="AS422" s="122">
        <v>151</v>
      </c>
      <c r="AT422" s="122">
        <v>19.64274022</v>
      </c>
      <c r="AU422" s="122">
        <v>-104.33290975</v>
      </c>
      <c r="AZ422" s="122" t="s">
        <v>2301</v>
      </c>
      <c r="BB422" s="122" t="s">
        <v>2326</v>
      </c>
      <c r="BF422" s="122" t="s">
        <v>1416</v>
      </c>
      <c r="BG422" s="122" t="s">
        <v>1416</v>
      </c>
      <c r="BH422" s="122" t="s">
        <v>1431</v>
      </c>
      <c r="BI422" s="122" t="s">
        <v>1431</v>
      </c>
      <c r="BJ422" s="122" t="s">
        <v>1431</v>
      </c>
      <c r="BK422" s="122" t="s">
        <v>1318</v>
      </c>
      <c r="BX422" s="122" t="s">
        <v>511</v>
      </c>
      <c r="BZ422" s="122" t="s">
        <v>3479</v>
      </c>
      <c r="CB422" s="122">
        <v>19.64274022</v>
      </c>
      <c r="CC422" s="122">
        <v>-104.33290975</v>
      </c>
      <c r="CE422" s="122" t="s">
        <v>2100</v>
      </c>
      <c r="CF422" s="122" t="s">
        <v>2268</v>
      </c>
      <c r="CL422" s="122" t="s">
        <v>3376</v>
      </c>
    </row>
    <row r="423" spans="1:99" ht="15" customHeight="1" x14ac:dyDescent="0.45">
      <c r="A423" s="122">
        <v>422</v>
      </c>
      <c r="B423" s="122" t="s">
        <v>10100</v>
      </c>
      <c r="C423" s="122" t="s">
        <v>556</v>
      </c>
      <c r="F423" s="122" t="s">
        <v>14262</v>
      </c>
      <c r="H423" s="122">
        <v>3752</v>
      </c>
      <c r="I423" s="122" t="s">
        <v>3376</v>
      </c>
      <c r="J423" s="122" t="str">
        <f t="shared" si="15"/>
        <v>Quercus magnoliifolia</v>
      </c>
      <c r="K423" s="122" t="s">
        <v>8770</v>
      </c>
      <c r="M423" s="122" t="s">
        <v>3226</v>
      </c>
      <c r="N423" s="122" t="s">
        <v>3164</v>
      </c>
      <c r="O423" s="121">
        <v>40706</v>
      </c>
      <c r="P423" s="122" t="s">
        <v>2267</v>
      </c>
      <c r="S423" s="122" t="s">
        <v>14692</v>
      </c>
      <c r="T423" s="122" t="s">
        <v>2100</v>
      </c>
      <c r="U423" s="122" t="s">
        <v>2268</v>
      </c>
      <c r="X423" s="122" t="s">
        <v>2270</v>
      </c>
      <c r="AE423" s="122">
        <v>45</v>
      </c>
      <c r="AF423" s="122">
        <v>10</v>
      </c>
      <c r="AJ423" s="122" t="s">
        <v>2317</v>
      </c>
      <c r="AK423" s="122" t="s">
        <v>2203</v>
      </c>
      <c r="AL423" s="122" t="s">
        <v>2077</v>
      </c>
      <c r="AO423" s="122" t="s">
        <v>1318</v>
      </c>
      <c r="AP423" s="122" t="s">
        <v>1318</v>
      </c>
      <c r="AQ423" s="122" t="s">
        <v>1318</v>
      </c>
      <c r="AR423" s="122" t="s">
        <v>7426</v>
      </c>
      <c r="AS423" s="122">
        <v>152</v>
      </c>
      <c r="AT423" s="122">
        <v>19.64274022</v>
      </c>
      <c r="AU423" s="122">
        <v>-104.33290975</v>
      </c>
      <c r="BB423" s="122" t="s">
        <v>2326</v>
      </c>
      <c r="BC423" s="122" t="s">
        <v>2331</v>
      </c>
      <c r="BF423" s="122" t="s">
        <v>1416</v>
      </c>
      <c r="BG423" s="122" t="s">
        <v>1416</v>
      </c>
      <c r="BH423" s="122" t="s">
        <v>1431</v>
      </c>
      <c r="BI423" s="122" t="s">
        <v>1431</v>
      </c>
      <c r="BJ423" s="122" t="s">
        <v>1431</v>
      </c>
      <c r="BK423" s="122" t="s">
        <v>1318</v>
      </c>
      <c r="BR423" s="122" t="s">
        <v>556</v>
      </c>
      <c r="BS423" s="122" t="s">
        <v>5785</v>
      </c>
      <c r="BT423" s="122" t="s">
        <v>556</v>
      </c>
      <c r="BU423" s="122" t="s">
        <v>556</v>
      </c>
      <c r="BV423" s="122">
        <v>3752</v>
      </c>
      <c r="BX423" s="122" t="s">
        <v>511</v>
      </c>
      <c r="BZ423" s="122" t="s">
        <v>3479</v>
      </c>
      <c r="CB423" s="122">
        <v>19.64274022</v>
      </c>
      <c r="CC423" s="122">
        <v>-104.33290975</v>
      </c>
      <c r="CE423" s="122" t="s">
        <v>2100</v>
      </c>
      <c r="CF423" s="122" t="s">
        <v>2268</v>
      </c>
      <c r="CI423" s="122" t="s">
        <v>5148</v>
      </c>
      <c r="CJ423" s="122" t="s">
        <v>7270</v>
      </c>
      <c r="CK423" s="122" t="s">
        <v>4216</v>
      </c>
      <c r="CL423" s="122" t="s">
        <v>3376</v>
      </c>
      <c r="CO423" s="122" t="s">
        <v>7488</v>
      </c>
      <c r="CP423" s="122">
        <v>0</v>
      </c>
      <c r="CQ423" s="122" t="s">
        <v>556</v>
      </c>
      <c r="CR423" s="122" t="s">
        <v>7737</v>
      </c>
      <c r="CS423" s="122" t="s">
        <v>7738</v>
      </c>
      <c r="CT423" s="122" t="s">
        <v>8194</v>
      </c>
      <c r="CU423" s="122" t="s">
        <v>8194</v>
      </c>
    </row>
    <row r="424" spans="1:99" ht="15" customHeight="1" x14ac:dyDescent="0.45">
      <c r="A424" s="122">
        <v>423</v>
      </c>
      <c r="B424" s="122" t="s">
        <v>10101</v>
      </c>
      <c r="C424" s="122" t="s">
        <v>557</v>
      </c>
      <c r="I424" s="122" t="s">
        <v>3376</v>
      </c>
      <c r="J424" s="122" t="str">
        <f t="shared" si="15"/>
        <v>Quercus magnoliifolia</v>
      </c>
      <c r="M424" s="122" t="s">
        <v>3226</v>
      </c>
      <c r="N424" s="122" t="s">
        <v>3164</v>
      </c>
      <c r="O424" s="122">
        <v>40706</v>
      </c>
      <c r="P424" s="122" t="s">
        <v>2267</v>
      </c>
      <c r="S424" s="122" t="s">
        <v>14692</v>
      </c>
      <c r="T424" s="122" t="s">
        <v>2100</v>
      </c>
      <c r="U424" s="122" t="s">
        <v>2268</v>
      </c>
      <c r="X424" s="122" t="s">
        <v>2270</v>
      </c>
      <c r="AE424" s="122">
        <v>40</v>
      </c>
      <c r="AF424" s="122">
        <v>9</v>
      </c>
      <c r="AJ424" s="122" t="s">
        <v>2317</v>
      </c>
      <c r="AK424" s="122" t="s">
        <v>2203</v>
      </c>
      <c r="AL424" s="122" t="s">
        <v>2077</v>
      </c>
      <c r="AO424" s="122" t="s">
        <v>1318</v>
      </c>
      <c r="AP424" s="122" t="s">
        <v>1318</v>
      </c>
      <c r="AQ424" s="122" t="s">
        <v>1318</v>
      </c>
      <c r="AS424" s="122">
        <v>153</v>
      </c>
      <c r="AT424" s="122">
        <v>19.64274022</v>
      </c>
      <c r="AU424" s="122">
        <v>-104.33290975</v>
      </c>
      <c r="BF424" s="122" t="s">
        <v>1416</v>
      </c>
      <c r="BG424" s="122" t="s">
        <v>1416</v>
      </c>
      <c r="BH424" s="122" t="s">
        <v>1431</v>
      </c>
      <c r="BI424" s="122" t="s">
        <v>1431</v>
      </c>
      <c r="BJ424" s="122" t="s">
        <v>1431</v>
      </c>
      <c r="BK424" s="122" t="s">
        <v>1318</v>
      </c>
      <c r="BX424" s="122" t="s">
        <v>511</v>
      </c>
      <c r="BZ424" s="122" t="s">
        <v>3479</v>
      </c>
      <c r="CB424" s="122">
        <v>19.64274022</v>
      </c>
      <c r="CC424" s="122">
        <v>-104.33290975</v>
      </c>
      <c r="CE424" s="122" t="s">
        <v>2100</v>
      </c>
      <c r="CF424" s="122" t="s">
        <v>2268</v>
      </c>
      <c r="CL424" s="122" t="s">
        <v>3376</v>
      </c>
    </row>
    <row r="425" spans="1:99" ht="15" customHeight="1" x14ac:dyDescent="0.45">
      <c r="A425" s="122">
        <v>424</v>
      </c>
      <c r="B425" s="122" t="s">
        <v>10102</v>
      </c>
      <c r="C425" s="122" t="s">
        <v>558</v>
      </c>
      <c r="I425" s="122" t="s">
        <v>3397</v>
      </c>
      <c r="J425" s="122" t="str">
        <f t="shared" si="15"/>
        <v>Quercus peduncularis</v>
      </c>
      <c r="M425" s="122" t="s">
        <v>3226</v>
      </c>
      <c r="N425" s="122" t="s">
        <v>3221</v>
      </c>
      <c r="O425" s="122">
        <v>40707</v>
      </c>
      <c r="P425" s="122" t="s">
        <v>2267</v>
      </c>
      <c r="S425" s="122" t="s">
        <v>14692</v>
      </c>
      <c r="T425" s="122" t="s">
        <v>2100</v>
      </c>
      <c r="U425" s="122" t="s">
        <v>2268</v>
      </c>
      <c r="X425" s="122" t="s">
        <v>2271</v>
      </c>
      <c r="AE425" s="122">
        <v>45</v>
      </c>
      <c r="AF425" s="122">
        <v>11</v>
      </c>
      <c r="AK425" s="122" t="s">
        <v>2087</v>
      </c>
      <c r="AL425" s="122" t="s">
        <v>2077</v>
      </c>
      <c r="AO425" s="122" t="s">
        <v>1318</v>
      </c>
      <c r="AP425" s="122" t="s">
        <v>1318</v>
      </c>
      <c r="AQ425" s="122" t="s">
        <v>1318</v>
      </c>
      <c r="AS425" s="122">
        <v>154</v>
      </c>
      <c r="AT425" s="122">
        <v>19.64274022</v>
      </c>
      <c r="AU425" s="122">
        <v>-104.33290975</v>
      </c>
      <c r="AZ425" s="122" t="s">
        <v>2302</v>
      </c>
      <c r="BB425" s="122" t="s">
        <v>2326</v>
      </c>
      <c r="BF425" s="122" t="s">
        <v>1416</v>
      </c>
      <c r="BG425" s="122" t="s">
        <v>1416</v>
      </c>
      <c r="BH425" s="122" t="s">
        <v>1431</v>
      </c>
      <c r="BI425" s="122" t="s">
        <v>1431</v>
      </c>
      <c r="BJ425" s="122" t="s">
        <v>1431</v>
      </c>
      <c r="BK425" s="122" t="s">
        <v>1318</v>
      </c>
      <c r="BX425" s="122" t="s">
        <v>511</v>
      </c>
      <c r="BZ425" s="122" t="s">
        <v>3479</v>
      </c>
      <c r="CB425" s="122">
        <v>19.64274022</v>
      </c>
      <c r="CC425" s="122">
        <v>-104.33290975</v>
      </c>
      <c r="CE425" s="122" t="s">
        <v>2100</v>
      </c>
      <c r="CF425" s="122" t="s">
        <v>2268</v>
      </c>
      <c r="CL425" s="122" t="s">
        <v>3397</v>
      </c>
    </row>
    <row r="426" spans="1:99" ht="15" customHeight="1" x14ac:dyDescent="0.45">
      <c r="A426" s="122">
        <v>425</v>
      </c>
      <c r="B426" s="122" t="s">
        <v>10103</v>
      </c>
      <c r="C426" s="122" t="s">
        <v>559</v>
      </c>
      <c r="I426" s="122" t="s">
        <v>3397</v>
      </c>
      <c r="J426" s="122" t="str">
        <f t="shared" si="15"/>
        <v>Quercus peduncularis</v>
      </c>
      <c r="M426" s="122" t="s">
        <v>3226</v>
      </c>
      <c r="N426" s="122" t="s">
        <v>3221</v>
      </c>
      <c r="O426" s="122">
        <v>40707</v>
      </c>
      <c r="P426" s="122" t="s">
        <v>2267</v>
      </c>
      <c r="S426" s="122" t="s">
        <v>14692</v>
      </c>
      <c r="T426" s="122" t="s">
        <v>2100</v>
      </c>
      <c r="U426" s="122" t="s">
        <v>2268</v>
      </c>
      <c r="X426" s="122" t="s">
        <v>2271</v>
      </c>
      <c r="AE426" s="122">
        <v>30</v>
      </c>
      <c r="AF426" s="122">
        <v>9</v>
      </c>
      <c r="AK426" s="122" t="s">
        <v>2087</v>
      </c>
      <c r="AL426" s="122" t="s">
        <v>2077</v>
      </c>
      <c r="AO426" s="122" t="s">
        <v>1318</v>
      </c>
      <c r="AP426" s="122" t="s">
        <v>1318</v>
      </c>
      <c r="AQ426" s="122" t="s">
        <v>1318</v>
      </c>
      <c r="AS426" s="122">
        <v>155</v>
      </c>
      <c r="AT426" s="122">
        <v>19.64274022</v>
      </c>
      <c r="AU426" s="122">
        <v>-104.33290975</v>
      </c>
      <c r="BB426" s="122" t="s">
        <v>2326</v>
      </c>
      <c r="BF426" s="122" t="s">
        <v>1416</v>
      </c>
      <c r="BG426" s="122" t="s">
        <v>1416</v>
      </c>
      <c r="BH426" s="122" t="s">
        <v>1431</v>
      </c>
      <c r="BI426" s="122" t="s">
        <v>1431</v>
      </c>
      <c r="BJ426" s="122" t="s">
        <v>1431</v>
      </c>
      <c r="BK426" s="122" t="s">
        <v>1318</v>
      </c>
      <c r="BX426" s="122" t="s">
        <v>511</v>
      </c>
      <c r="BZ426" s="122" t="s">
        <v>3479</v>
      </c>
      <c r="CB426" s="122">
        <v>19.64274022</v>
      </c>
      <c r="CC426" s="122">
        <v>-104.33290975</v>
      </c>
      <c r="CE426" s="122" t="s">
        <v>2100</v>
      </c>
      <c r="CF426" s="122" t="s">
        <v>2268</v>
      </c>
      <c r="CL426" s="122" t="s">
        <v>3397</v>
      </c>
    </row>
    <row r="427" spans="1:99" ht="15" customHeight="1" x14ac:dyDescent="0.45">
      <c r="A427" s="122">
        <v>426</v>
      </c>
      <c r="B427" s="122" t="s">
        <v>10104</v>
      </c>
      <c r="C427" s="122" t="s">
        <v>560</v>
      </c>
      <c r="F427" s="122" t="s">
        <v>3477</v>
      </c>
      <c r="H427" s="122">
        <v>6520</v>
      </c>
      <c r="I427" s="122" t="s">
        <v>3398</v>
      </c>
      <c r="J427" s="122" t="str">
        <f t="shared" si="15"/>
        <v>Quercus laeta</v>
      </c>
      <c r="K427" s="122" t="s">
        <v>7409</v>
      </c>
      <c r="M427" s="122" t="s">
        <v>3226</v>
      </c>
      <c r="N427" s="122" t="s">
        <v>3271</v>
      </c>
      <c r="O427" s="121">
        <v>40707</v>
      </c>
      <c r="P427" s="122" t="s">
        <v>2267</v>
      </c>
      <c r="S427" s="122" t="s">
        <v>14692</v>
      </c>
      <c r="T427" s="122" t="s">
        <v>2100</v>
      </c>
      <c r="U427" s="122" t="s">
        <v>2268</v>
      </c>
      <c r="X427" s="122" t="s">
        <v>2271</v>
      </c>
      <c r="AE427" s="122">
        <v>40</v>
      </c>
      <c r="AF427" s="122">
        <v>10</v>
      </c>
      <c r="AK427" s="122" t="s">
        <v>2318</v>
      </c>
      <c r="AL427" s="122" t="s">
        <v>2077</v>
      </c>
      <c r="AO427" s="122" t="s">
        <v>1318</v>
      </c>
      <c r="AP427" s="122" t="s">
        <v>1318</v>
      </c>
      <c r="AQ427" s="122" t="s">
        <v>1318</v>
      </c>
      <c r="AR427" s="122" t="s">
        <v>7426</v>
      </c>
      <c r="AS427" s="122">
        <v>155</v>
      </c>
      <c r="AT427" s="122">
        <v>19.64274022</v>
      </c>
      <c r="AU427" s="122">
        <v>-104.33290975</v>
      </c>
      <c r="AZ427" s="122" t="s">
        <v>2303</v>
      </c>
      <c r="BB427" s="122" t="s">
        <v>2326</v>
      </c>
      <c r="BF427" s="122" t="s">
        <v>1416</v>
      </c>
      <c r="BG427" s="122" t="s">
        <v>1416</v>
      </c>
      <c r="BH427" s="122" t="s">
        <v>1415</v>
      </c>
      <c r="BI427" s="122" t="s">
        <v>1431</v>
      </c>
      <c r="BJ427" s="122" t="s">
        <v>1431</v>
      </c>
      <c r="BK427" s="122">
        <v>175900</v>
      </c>
      <c r="BR427" s="122" t="s">
        <v>3477</v>
      </c>
      <c r="BS427" s="122" t="s">
        <v>5786</v>
      </c>
      <c r="BT427" s="122" t="s">
        <v>3477</v>
      </c>
      <c r="BU427" s="122" t="s">
        <v>3477</v>
      </c>
      <c r="BV427" s="122">
        <v>6520</v>
      </c>
      <c r="BX427" s="122" t="s">
        <v>511</v>
      </c>
      <c r="BZ427" s="122" t="s">
        <v>3479</v>
      </c>
      <c r="CB427" s="122">
        <v>19.64274022</v>
      </c>
      <c r="CC427" s="122">
        <v>-104.33290975</v>
      </c>
      <c r="CE427" s="122" t="s">
        <v>2100</v>
      </c>
      <c r="CF427" s="122" t="s">
        <v>2268</v>
      </c>
      <c r="CI427" s="122" t="s">
        <v>5126</v>
      </c>
      <c r="CJ427" s="122" t="s">
        <v>7244</v>
      </c>
      <c r="CK427" s="122" t="s">
        <v>4752</v>
      </c>
      <c r="CL427" s="122" t="s">
        <v>3398</v>
      </c>
      <c r="CO427" s="122" t="s">
        <v>7488</v>
      </c>
      <c r="CP427" s="122">
        <v>0</v>
      </c>
      <c r="CQ427" s="122" t="s">
        <v>3477</v>
      </c>
      <c r="CR427" s="122" t="s">
        <v>7900</v>
      </c>
      <c r="CS427" s="122" t="s">
        <v>7901</v>
      </c>
      <c r="CT427" s="122" t="s">
        <v>8194</v>
      </c>
      <c r="CU427" s="122" t="s">
        <v>8194</v>
      </c>
    </row>
    <row r="428" spans="1:99" ht="15" customHeight="1" x14ac:dyDescent="0.45">
      <c r="A428" s="122">
        <v>427</v>
      </c>
      <c r="B428" s="122" t="s">
        <v>10105</v>
      </c>
      <c r="C428" s="122" t="s">
        <v>561</v>
      </c>
      <c r="I428" s="122" t="s">
        <v>3378</v>
      </c>
      <c r="J428" s="122" t="str">
        <f t="shared" si="15"/>
        <v>Quercus castanea</v>
      </c>
      <c r="M428" s="122" t="s">
        <v>3226</v>
      </c>
      <c r="N428" s="122" t="s">
        <v>3166</v>
      </c>
      <c r="O428" s="122">
        <v>40707</v>
      </c>
      <c r="P428" s="122" t="s">
        <v>2267</v>
      </c>
      <c r="S428" s="122" t="s">
        <v>14692</v>
      </c>
      <c r="T428" s="122" t="s">
        <v>2100</v>
      </c>
      <c r="U428" s="122" t="s">
        <v>2268</v>
      </c>
      <c r="X428" s="122" t="s">
        <v>2272</v>
      </c>
      <c r="AE428" s="122">
        <v>80</v>
      </c>
      <c r="AF428" s="122">
        <v>10</v>
      </c>
      <c r="AJ428" s="122" t="s">
        <v>2319</v>
      </c>
      <c r="AK428" s="122" t="s">
        <v>2205</v>
      </c>
      <c r="AL428" s="122" t="s">
        <v>2077</v>
      </c>
      <c r="AO428" s="122" t="s">
        <v>1318</v>
      </c>
      <c r="AP428" s="122" t="s">
        <v>1318</v>
      </c>
      <c r="AQ428" s="122" t="s">
        <v>1318</v>
      </c>
      <c r="AS428" s="122">
        <v>156</v>
      </c>
      <c r="AT428" s="122">
        <v>19.69101487</v>
      </c>
      <c r="AU428" s="122">
        <v>-104.4326518</v>
      </c>
      <c r="AZ428" s="122" t="s">
        <v>2304</v>
      </c>
      <c r="BF428" s="122" t="s">
        <v>1416</v>
      </c>
      <c r="BG428" s="122" t="s">
        <v>1416</v>
      </c>
      <c r="BH428" s="122" t="s">
        <v>1431</v>
      </c>
      <c r="BI428" s="122" t="s">
        <v>1431</v>
      </c>
      <c r="BJ428" s="122" t="s">
        <v>1431</v>
      </c>
      <c r="BK428" s="122" t="s">
        <v>1318</v>
      </c>
      <c r="BX428" s="122" t="s">
        <v>511</v>
      </c>
      <c r="BZ428" s="122" t="s">
        <v>3479</v>
      </c>
      <c r="CB428" s="122">
        <v>19.69101487</v>
      </c>
      <c r="CC428" s="122">
        <v>-104.4326518</v>
      </c>
      <c r="CE428" s="122" t="s">
        <v>2100</v>
      </c>
      <c r="CF428" s="122" t="s">
        <v>2268</v>
      </c>
      <c r="CL428" s="122" t="s">
        <v>3378</v>
      </c>
    </row>
    <row r="429" spans="1:99" ht="15" customHeight="1" x14ac:dyDescent="0.45">
      <c r="A429" s="122">
        <v>428</v>
      </c>
      <c r="B429" s="122" t="s">
        <v>10106</v>
      </c>
      <c r="C429" s="122" t="s">
        <v>562</v>
      </c>
      <c r="I429" s="122" t="s">
        <v>3378</v>
      </c>
      <c r="J429" s="122" t="str">
        <f t="shared" si="15"/>
        <v>Quercus castanea</v>
      </c>
      <c r="M429" s="122" t="s">
        <v>3226</v>
      </c>
      <c r="N429" s="122" t="s">
        <v>3166</v>
      </c>
      <c r="O429" s="122">
        <v>40707</v>
      </c>
      <c r="P429" s="122" t="s">
        <v>2267</v>
      </c>
      <c r="S429" s="122" t="s">
        <v>14692</v>
      </c>
      <c r="T429" s="122" t="s">
        <v>2100</v>
      </c>
      <c r="U429" s="122" t="s">
        <v>2268</v>
      </c>
      <c r="X429" s="122" t="s">
        <v>2272</v>
      </c>
      <c r="AE429" s="122">
        <v>50</v>
      </c>
      <c r="AF429" s="122">
        <v>10</v>
      </c>
      <c r="AJ429" s="122" t="s">
        <v>2319</v>
      </c>
      <c r="AK429" s="122" t="s">
        <v>2205</v>
      </c>
      <c r="AL429" s="122" t="s">
        <v>2077</v>
      </c>
      <c r="AO429" s="122" t="s">
        <v>1318</v>
      </c>
      <c r="AP429" s="122" t="s">
        <v>1318</v>
      </c>
      <c r="AQ429" s="122" t="s">
        <v>1318</v>
      </c>
      <c r="AS429" s="122">
        <v>158</v>
      </c>
      <c r="AT429" s="122">
        <v>19.626181519999999</v>
      </c>
      <c r="AU429" s="122">
        <v>-103.54143354</v>
      </c>
      <c r="AZ429" s="122" t="s">
        <v>2305</v>
      </c>
      <c r="BB429" s="122" t="s">
        <v>2326</v>
      </c>
      <c r="BF429" s="122" t="s">
        <v>1416</v>
      </c>
      <c r="BG429" s="122" t="s">
        <v>1416</v>
      </c>
      <c r="BH429" s="122" t="s">
        <v>1431</v>
      </c>
      <c r="BI429" s="122" t="s">
        <v>1431</v>
      </c>
      <c r="BJ429" s="122" t="s">
        <v>1431</v>
      </c>
      <c r="BK429" s="122" t="s">
        <v>1318</v>
      </c>
      <c r="BX429" s="122" t="s">
        <v>511</v>
      </c>
      <c r="BZ429" s="122" t="s">
        <v>3479</v>
      </c>
      <c r="CB429" s="122">
        <v>19.626181519999999</v>
      </c>
      <c r="CC429" s="122">
        <v>-103.54143354</v>
      </c>
      <c r="CE429" s="122" t="s">
        <v>2100</v>
      </c>
      <c r="CF429" s="122" t="s">
        <v>2268</v>
      </c>
      <c r="CL429" s="122" t="s">
        <v>3378</v>
      </c>
    </row>
    <row r="430" spans="1:99" ht="15" customHeight="1" x14ac:dyDescent="0.45">
      <c r="A430" s="122">
        <v>429</v>
      </c>
      <c r="B430" s="122" t="s">
        <v>10107</v>
      </c>
      <c r="C430" s="122" t="s">
        <v>563</v>
      </c>
      <c r="F430" s="122" t="s">
        <v>2344</v>
      </c>
      <c r="H430" s="122">
        <v>5916</v>
      </c>
      <c r="I430" s="122" t="s">
        <v>3399</v>
      </c>
      <c r="J430" s="122" t="str">
        <f t="shared" si="15"/>
        <v>Quercus deserticola</v>
      </c>
      <c r="K430" s="122" t="s">
        <v>8561</v>
      </c>
      <c r="M430" s="122" t="s">
        <v>3226</v>
      </c>
      <c r="N430" s="122" t="s">
        <v>3272</v>
      </c>
      <c r="O430" s="121">
        <v>40707</v>
      </c>
      <c r="P430" s="122" t="s">
        <v>2267</v>
      </c>
      <c r="S430" s="122" t="s">
        <v>14692</v>
      </c>
      <c r="T430" s="122" t="s">
        <v>2100</v>
      </c>
      <c r="U430" s="122" t="s">
        <v>2268</v>
      </c>
      <c r="X430" s="122" t="s">
        <v>2272</v>
      </c>
      <c r="AE430" s="122">
        <v>45</v>
      </c>
      <c r="AF430" s="122">
        <v>9</v>
      </c>
      <c r="AJ430" s="122" t="s">
        <v>2126</v>
      </c>
      <c r="AK430" s="122" t="s">
        <v>2319</v>
      </c>
      <c r="AL430" s="122" t="s">
        <v>2077</v>
      </c>
      <c r="AO430" s="122" t="s">
        <v>1318</v>
      </c>
      <c r="AP430" s="122" t="s">
        <v>1318</v>
      </c>
      <c r="AQ430" s="122" t="s">
        <v>1318</v>
      </c>
      <c r="AR430" s="122" t="s">
        <v>7426</v>
      </c>
      <c r="AS430" s="122">
        <v>159</v>
      </c>
      <c r="AT430" s="122">
        <v>19.625792350000001</v>
      </c>
      <c r="AU430" s="122">
        <v>-103.54235647</v>
      </c>
      <c r="AZ430" s="122" t="s">
        <v>2306</v>
      </c>
      <c r="BB430" s="122" t="s">
        <v>2326</v>
      </c>
      <c r="BF430" s="122" t="s">
        <v>1416</v>
      </c>
      <c r="BG430" s="122" t="s">
        <v>1416</v>
      </c>
      <c r="BH430" s="122" t="s">
        <v>1415</v>
      </c>
      <c r="BI430" s="122" t="s">
        <v>1431</v>
      </c>
      <c r="BJ430" s="122" t="s">
        <v>1431</v>
      </c>
      <c r="BK430" s="122">
        <v>175911</v>
      </c>
      <c r="BR430" s="122" t="s">
        <v>2344</v>
      </c>
      <c r="BS430" s="122" t="s">
        <v>5786</v>
      </c>
      <c r="BT430" s="122" t="s">
        <v>2344</v>
      </c>
      <c r="BU430" s="122" t="s">
        <v>2344</v>
      </c>
      <c r="BV430" s="122">
        <v>5916</v>
      </c>
      <c r="BX430" s="122" t="s">
        <v>511</v>
      </c>
      <c r="BZ430" s="122" t="s">
        <v>3479</v>
      </c>
      <c r="CB430" s="122">
        <v>19.625792350000001</v>
      </c>
      <c r="CC430" s="122">
        <v>-103.54235647</v>
      </c>
      <c r="CE430" s="122" t="s">
        <v>2100</v>
      </c>
      <c r="CF430" s="122" t="s">
        <v>2268</v>
      </c>
      <c r="CI430" s="122" t="s">
        <v>5059</v>
      </c>
      <c r="CJ430" s="122" t="s">
        <v>7264</v>
      </c>
      <c r="CK430" s="122" t="s">
        <v>4749</v>
      </c>
      <c r="CL430" s="122" t="s">
        <v>3399</v>
      </c>
      <c r="CO430" s="122" t="s">
        <v>7488</v>
      </c>
      <c r="CP430" s="122">
        <v>0</v>
      </c>
      <c r="CQ430" s="122" t="s">
        <v>2344</v>
      </c>
      <c r="CR430" s="122" t="s">
        <v>7847</v>
      </c>
      <c r="CS430" s="122" t="s">
        <v>7848</v>
      </c>
      <c r="CT430" s="122" t="s">
        <v>8194</v>
      </c>
      <c r="CU430" s="122" t="s">
        <v>8194</v>
      </c>
    </row>
    <row r="431" spans="1:99" ht="15" customHeight="1" x14ac:dyDescent="0.45">
      <c r="A431" s="122">
        <v>430</v>
      </c>
      <c r="B431" s="122" t="s">
        <v>10108</v>
      </c>
      <c r="C431" s="122" t="s">
        <v>564</v>
      </c>
      <c r="I431" s="122" t="s">
        <v>3378</v>
      </c>
      <c r="J431" s="122" t="str">
        <f t="shared" si="15"/>
        <v>Quercus castanea</v>
      </c>
      <c r="M431" s="122" t="s">
        <v>3226</v>
      </c>
      <c r="N431" s="122" t="s">
        <v>3166</v>
      </c>
      <c r="O431" s="122">
        <v>40707</v>
      </c>
      <c r="P431" s="122" t="s">
        <v>2267</v>
      </c>
      <c r="S431" s="122" t="s">
        <v>14692</v>
      </c>
      <c r="T431" s="122" t="s">
        <v>2100</v>
      </c>
      <c r="U431" s="122" t="s">
        <v>2268</v>
      </c>
      <c r="X431" s="122" t="s">
        <v>2272</v>
      </c>
      <c r="AE431" s="122">
        <v>40</v>
      </c>
      <c r="AF431" s="122">
        <v>11</v>
      </c>
      <c r="AJ431" s="122" t="s">
        <v>2319</v>
      </c>
      <c r="AK431" s="122" t="s">
        <v>2205</v>
      </c>
      <c r="AL431" s="122" t="s">
        <v>2077</v>
      </c>
      <c r="AO431" s="122" t="s">
        <v>1318</v>
      </c>
      <c r="AP431" s="122" t="s">
        <v>1318</v>
      </c>
      <c r="AQ431" s="122" t="s">
        <v>1318</v>
      </c>
      <c r="AS431" s="122">
        <v>160</v>
      </c>
      <c r="AT431" s="122">
        <v>19.624988859999998</v>
      </c>
      <c r="AU431" s="122">
        <v>-103.54880777</v>
      </c>
      <c r="AZ431" s="122" t="s">
        <v>2307</v>
      </c>
      <c r="BB431" s="122" t="s">
        <v>2326</v>
      </c>
      <c r="BF431" s="122" t="s">
        <v>1416</v>
      </c>
      <c r="BG431" s="122" t="s">
        <v>1416</v>
      </c>
      <c r="BH431" s="122" t="s">
        <v>1431</v>
      </c>
      <c r="BI431" s="122" t="s">
        <v>1431</v>
      </c>
      <c r="BJ431" s="122" t="s">
        <v>1431</v>
      </c>
      <c r="BK431" s="122" t="s">
        <v>1318</v>
      </c>
      <c r="BX431" s="122" t="s">
        <v>511</v>
      </c>
      <c r="BZ431" s="122" t="s">
        <v>3479</v>
      </c>
      <c r="CB431" s="122">
        <v>19.624988859999998</v>
      </c>
      <c r="CC431" s="122">
        <v>-103.54880777</v>
      </c>
      <c r="CE431" s="122" t="s">
        <v>2100</v>
      </c>
      <c r="CF431" s="122" t="s">
        <v>2268</v>
      </c>
      <c r="CL431" s="122" t="s">
        <v>3378</v>
      </c>
    </row>
    <row r="432" spans="1:99" ht="15" customHeight="1" x14ac:dyDescent="0.45">
      <c r="A432" s="122">
        <v>431</v>
      </c>
      <c r="B432" s="122" t="s">
        <v>10109</v>
      </c>
      <c r="C432" s="122" t="s">
        <v>565</v>
      </c>
      <c r="I432" s="122" t="s">
        <v>3399</v>
      </c>
      <c r="J432" s="122" t="str">
        <f t="shared" si="15"/>
        <v>Quercus deserticola</v>
      </c>
      <c r="M432" s="122" t="s">
        <v>3226</v>
      </c>
      <c r="N432" s="122" t="s">
        <v>3272</v>
      </c>
      <c r="O432" s="122">
        <v>40707</v>
      </c>
      <c r="P432" s="122" t="s">
        <v>2267</v>
      </c>
      <c r="S432" s="122" t="s">
        <v>14692</v>
      </c>
      <c r="T432" s="122" t="s">
        <v>2100</v>
      </c>
      <c r="U432" s="122" t="s">
        <v>2268</v>
      </c>
      <c r="X432" s="122" t="s">
        <v>2272</v>
      </c>
      <c r="AE432" s="122">
        <v>50</v>
      </c>
      <c r="AF432" s="122">
        <v>10</v>
      </c>
      <c r="AJ432" s="122" t="s">
        <v>2319</v>
      </c>
      <c r="AK432" s="122" t="s">
        <v>2319</v>
      </c>
      <c r="AL432" s="122" t="s">
        <v>2077</v>
      </c>
      <c r="AO432" s="122" t="s">
        <v>1318</v>
      </c>
      <c r="AP432" s="122" t="s">
        <v>1318</v>
      </c>
      <c r="AQ432" s="122" t="s">
        <v>1318</v>
      </c>
      <c r="AS432" s="122">
        <v>161</v>
      </c>
      <c r="AT432" s="122">
        <v>19.62497377</v>
      </c>
      <c r="AU432" s="122">
        <v>-103.54890601</v>
      </c>
      <c r="AZ432" s="122" t="s">
        <v>2308</v>
      </c>
      <c r="BB432" s="122" t="s">
        <v>2326</v>
      </c>
      <c r="BF432" s="122" t="s">
        <v>1416</v>
      </c>
      <c r="BG432" s="122" t="s">
        <v>1416</v>
      </c>
      <c r="BH432" s="122" t="s">
        <v>1431</v>
      </c>
      <c r="BI432" s="122" t="s">
        <v>1431</v>
      </c>
      <c r="BJ432" s="122" t="s">
        <v>1431</v>
      </c>
      <c r="BK432" s="122" t="s">
        <v>1318</v>
      </c>
      <c r="BX432" s="122" t="s">
        <v>511</v>
      </c>
      <c r="BZ432" s="122" t="s">
        <v>3479</v>
      </c>
      <c r="CB432" s="122">
        <v>19.62497377</v>
      </c>
      <c r="CC432" s="122">
        <v>-103.54890601</v>
      </c>
      <c r="CE432" s="122" t="s">
        <v>2100</v>
      </c>
      <c r="CF432" s="122" t="s">
        <v>2268</v>
      </c>
      <c r="CL432" s="122" t="s">
        <v>3399</v>
      </c>
    </row>
    <row r="433" spans="1:99" ht="15" customHeight="1" x14ac:dyDescent="0.45">
      <c r="A433" s="122">
        <v>432</v>
      </c>
      <c r="B433" s="122" t="s">
        <v>10110</v>
      </c>
      <c r="C433" s="122" t="s">
        <v>566</v>
      </c>
      <c r="I433" s="122" t="s">
        <v>3378</v>
      </c>
      <c r="J433" s="122" t="str">
        <f t="shared" si="15"/>
        <v>Quercus castanea</v>
      </c>
      <c r="M433" s="122" t="s">
        <v>3226</v>
      </c>
      <c r="N433" s="122" t="s">
        <v>3166</v>
      </c>
      <c r="O433" s="122">
        <v>40707</v>
      </c>
      <c r="P433" s="122" t="s">
        <v>2267</v>
      </c>
      <c r="S433" s="122" t="s">
        <v>14692</v>
      </c>
      <c r="T433" s="122" t="s">
        <v>2100</v>
      </c>
      <c r="U433" s="122" t="s">
        <v>2268</v>
      </c>
      <c r="X433" s="122" t="s">
        <v>2272</v>
      </c>
      <c r="AE433" s="122">
        <v>80</v>
      </c>
      <c r="AF433" s="122">
        <v>15</v>
      </c>
      <c r="AJ433" s="122" t="s">
        <v>2319</v>
      </c>
      <c r="AK433" s="122" t="s">
        <v>2205</v>
      </c>
      <c r="AL433" s="122" t="s">
        <v>2077</v>
      </c>
      <c r="AO433" s="122" t="s">
        <v>1318</v>
      </c>
      <c r="AP433" s="122" t="s">
        <v>1318</v>
      </c>
      <c r="AQ433" s="122" t="s">
        <v>1318</v>
      </c>
      <c r="AS433" s="122">
        <v>162</v>
      </c>
      <c r="AT433" s="122">
        <v>19.6250347</v>
      </c>
      <c r="AU433" s="122">
        <v>-103.54902763</v>
      </c>
      <c r="AZ433" s="122" t="s">
        <v>2309</v>
      </c>
      <c r="BF433" s="122" t="s">
        <v>1416</v>
      </c>
      <c r="BG433" s="122" t="s">
        <v>1416</v>
      </c>
      <c r="BH433" s="122" t="s">
        <v>1431</v>
      </c>
      <c r="BI433" s="122" t="s">
        <v>1431</v>
      </c>
      <c r="BJ433" s="122" t="s">
        <v>1431</v>
      </c>
      <c r="BK433" s="122" t="s">
        <v>1318</v>
      </c>
      <c r="BX433" s="122" t="s">
        <v>511</v>
      </c>
      <c r="BZ433" s="122" t="s">
        <v>3479</v>
      </c>
      <c r="CB433" s="122">
        <v>19.6250347</v>
      </c>
      <c r="CC433" s="122">
        <v>-103.54902763</v>
      </c>
      <c r="CE433" s="122" t="s">
        <v>2100</v>
      </c>
      <c r="CF433" s="122" t="s">
        <v>2268</v>
      </c>
      <c r="CL433" s="122" t="s">
        <v>3378</v>
      </c>
    </row>
    <row r="434" spans="1:99" ht="15" customHeight="1" x14ac:dyDescent="0.45">
      <c r="A434" s="122">
        <v>433</v>
      </c>
      <c r="B434" s="122" t="s">
        <v>10111</v>
      </c>
      <c r="C434" s="122" t="s">
        <v>567</v>
      </c>
      <c r="I434" s="122" t="s">
        <v>3399</v>
      </c>
      <c r="J434" s="122" t="str">
        <f t="shared" si="15"/>
        <v>Quercus deserticola</v>
      </c>
      <c r="M434" s="122" t="s">
        <v>3226</v>
      </c>
      <c r="N434" s="122" t="s">
        <v>3272</v>
      </c>
      <c r="O434" s="122">
        <v>40707</v>
      </c>
      <c r="P434" s="122" t="s">
        <v>2267</v>
      </c>
      <c r="S434" s="122" t="s">
        <v>14692</v>
      </c>
      <c r="T434" s="122" t="s">
        <v>2100</v>
      </c>
      <c r="U434" s="122" t="s">
        <v>2268</v>
      </c>
      <c r="X434" s="122" t="s">
        <v>2272</v>
      </c>
      <c r="AE434" s="122">
        <v>35</v>
      </c>
      <c r="AF434" s="122">
        <v>9</v>
      </c>
      <c r="AJ434" s="122" t="s">
        <v>2318</v>
      </c>
      <c r="AK434" s="122" t="s">
        <v>2319</v>
      </c>
      <c r="AL434" s="122" t="s">
        <v>2077</v>
      </c>
      <c r="AO434" s="122" t="s">
        <v>1318</v>
      </c>
      <c r="AP434" s="122" t="s">
        <v>1318</v>
      </c>
      <c r="AQ434" s="122" t="s">
        <v>1318</v>
      </c>
      <c r="AS434" s="122">
        <v>163</v>
      </c>
      <c r="AT434" s="122">
        <v>19.624896320000001</v>
      </c>
      <c r="AU434" s="122">
        <v>-103.55038223</v>
      </c>
      <c r="AZ434" s="122" t="s">
        <v>2310</v>
      </c>
      <c r="BB434" s="122" t="s">
        <v>2326</v>
      </c>
      <c r="BF434" s="122" t="s">
        <v>1416</v>
      </c>
      <c r="BG434" s="122" t="s">
        <v>1416</v>
      </c>
      <c r="BH434" s="122" t="s">
        <v>1431</v>
      </c>
      <c r="BI434" s="122" t="s">
        <v>1431</v>
      </c>
      <c r="BJ434" s="122" t="s">
        <v>1431</v>
      </c>
      <c r="BK434" s="122" t="s">
        <v>1318</v>
      </c>
      <c r="BX434" s="122" t="s">
        <v>511</v>
      </c>
      <c r="BZ434" s="122" t="s">
        <v>3479</v>
      </c>
      <c r="CB434" s="122">
        <v>19.624896320000001</v>
      </c>
      <c r="CC434" s="122">
        <v>-103.55038223</v>
      </c>
      <c r="CE434" s="122" t="s">
        <v>2100</v>
      </c>
      <c r="CF434" s="122" t="s">
        <v>2268</v>
      </c>
      <c r="CL434" s="122" t="s">
        <v>3399</v>
      </c>
    </row>
    <row r="435" spans="1:99" ht="15" customHeight="1" x14ac:dyDescent="0.45">
      <c r="A435" s="122">
        <v>434</v>
      </c>
      <c r="B435" s="122" t="s">
        <v>10112</v>
      </c>
      <c r="C435" s="122" t="s">
        <v>568</v>
      </c>
      <c r="I435" s="122" t="s">
        <v>3378</v>
      </c>
      <c r="J435" s="122" t="str">
        <f t="shared" si="15"/>
        <v>Quercus castanea</v>
      </c>
      <c r="M435" s="122" t="s">
        <v>3226</v>
      </c>
      <c r="N435" s="122" t="s">
        <v>3166</v>
      </c>
      <c r="O435" s="122">
        <v>40707</v>
      </c>
      <c r="P435" s="122" t="s">
        <v>2267</v>
      </c>
      <c r="S435" s="122" t="s">
        <v>14692</v>
      </c>
      <c r="T435" s="122" t="s">
        <v>2100</v>
      </c>
      <c r="U435" s="122" t="s">
        <v>2268</v>
      </c>
      <c r="X435" s="122" t="s">
        <v>2272</v>
      </c>
      <c r="AE435" s="122">
        <v>60</v>
      </c>
      <c r="AF435" s="122">
        <v>14</v>
      </c>
      <c r="AJ435" s="122" t="s">
        <v>2205</v>
      </c>
      <c r="AK435" s="122" t="s">
        <v>2205</v>
      </c>
      <c r="AL435" s="122" t="s">
        <v>2077</v>
      </c>
      <c r="AO435" s="122" t="s">
        <v>1318</v>
      </c>
      <c r="AP435" s="122" t="s">
        <v>1318</v>
      </c>
      <c r="AQ435" s="122" t="s">
        <v>1318</v>
      </c>
      <c r="AS435" s="122">
        <v>164</v>
      </c>
      <c r="AT435" s="122">
        <v>19.624902689999999</v>
      </c>
      <c r="AU435" s="122">
        <v>-103.55028802</v>
      </c>
      <c r="AZ435" s="122" t="s">
        <v>2311</v>
      </c>
      <c r="BB435" s="122" t="s">
        <v>2326</v>
      </c>
      <c r="BF435" s="122" t="s">
        <v>1416</v>
      </c>
      <c r="BG435" s="122" t="s">
        <v>1416</v>
      </c>
      <c r="BH435" s="122" t="s">
        <v>1431</v>
      </c>
      <c r="BI435" s="122" t="s">
        <v>1431</v>
      </c>
      <c r="BJ435" s="122" t="s">
        <v>1431</v>
      </c>
      <c r="BK435" s="122" t="s">
        <v>1318</v>
      </c>
      <c r="BX435" s="122" t="s">
        <v>511</v>
      </c>
      <c r="BZ435" s="122" t="s">
        <v>3479</v>
      </c>
      <c r="CB435" s="122">
        <v>19.624902689999999</v>
      </c>
      <c r="CC435" s="122">
        <v>-103.55028802</v>
      </c>
      <c r="CE435" s="122" t="s">
        <v>2100</v>
      </c>
      <c r="CF435" s="122" t="s">
        <v>2268</v>
      </c>
      <c r="CL435" s="122" t="s">
        <v>3378</v>
      </c>
    </row>
    <row r="436" spans="1:99" ht="15" customHeight="1" x14ac:dyDescent="0.45">
      <c r="A436" s="122">
        <v>435</v>
      </c>
      <c r="B436" s="122" t="s">
        <v>10113</v>
      </c>
      <c r="C436" s="122" t="s">
        <v>569</v>
      </c>
      <c r="I436" s="122" t="s">
        <v>3373</v>
      </c>
      <c r="J436" s="122" t="str">
        <f t="shared" si="15"/>
        <v>Quercus rugosa</v>
      </c>
      <c r="M436" s="122" t="s">
        <v>3226</v>
      </c>
      <c r="N436" s="122" t="s">
        <v>3161</v>
      </c>
      <c r="O436" s="122">
        <v>40707</v>
      </c>
      <c r="P436" s="122" t="s">
        <v>2267</v>
      </c>
      <c r="S436" s="122" t="s">
        <v>14692</v>
      </c>
      <c r="T436" s="122" t="s">
        <v>2100</v>
      </c>
      <c r="U436" s="122" t="s">
        <v>2268</v>
      </c>
      <c r="X436" s="122" t="s">
        <v>2272</v>
      </c>
      <c r="AE436" s="122">
        <v>80</v>
      </c>
      <c r="AF436" s="122">
        <v>15</v>
      </c>
      <c r="AJ436" s="122" t="s">
        <v>2122</v>
      </c>
      <c r="AK436" s="122" t="s">
        <v>2122</v>
      </c>
      <c r="AL436" s="122" t="s">
        <v>2077</v>
      </c>
      <c r="AO436" s="122" t="s">
        <v>1318</v>
      </c>
      <c r="AP436" s="122" t="s">
        <v>1318</v>
      </c>
      <c r="AQ436" s="122" t="s">
        <v>1318</v>
      </c>
      <c r="AS436" s="122">
        <v>167</v>
      </c>
      <c r="AT436" s="122">
        <v>19.62304082</v>
      </c>
      <c r="AU436" s="122">
        <v>-103.55381428</v>
      </c>
      <c r="AZ436" s="122" t="s">
        <v>2312</v>
      </c>
      <c r="BC436" s="122" t="s">
        <v>2332</v>
      </c>
      <c r="BF436" s="122" t="s">
        <v>1416</v>
      </c>
      <c r="BG436" s="122" t="s">
        <v>1416</v>
      </c>
      <c r="BH436" s="122" t="s">
        <v>1431</v>
      </c>
      <c r="BI436" s="122" t="s">
        <v>1431</v>
      </c>
      <c r="BJ436" s="122" t="s">
        <v>1431</v>
      </c>
      <c r="BK436" s="122" t="s">
        <v>1318</v>
      </c>
      <c r="BX436" s="122" t="s">
        <v>511</v>
      </c>
      <c r="BZ436" s="122" t="s">
        <v>3479</v>
      </c>
      <c r="CB436" s="122">
        <v>19.62304082</v>
      </c>
      <c r="CC436" s="122">
        <v>-103.55381428</v>
      </c>
      <c r="CE436" s="122" t="s">
        <v>2100</v>
      </c>
      <c r="CF436" s="122" t="s">
        <v>2268</v>
      </c>
      <c r="CL436" s="122" t="s">
        <v>3373</v>
      </c>
    </row>
    <row r="437" spans="1:99" ht="15" customHeight="1" x14ac:dyDescent="0.45">
      <c r="A437" s="122">
        <v>436</v>
      </c>
      <c r="B437" s="122" t="s">
        <v>10114</v>
      </c>
      <c r="C437" s="122" t="s">
        <v>570</v>
      </c>
      <c r="I437" s="122" t="s">
        <v>517</v>
      </c>
      <c r="J437" s="122" t="str">
        <f>I437</f>
        <v>Quercus L.</v>
      </c>
      <c r="M437" s="122" t="s">
        <v>3226</v>
      </c>
      <c r="N437" s="122" t="s">
        <v>3165</v>
      </c>
      <c r="O437" s="122">
        <v>40707</v>
      </c>
      <c r="P437" s="122" t="s">
        <v>2267</v>
      </c>
      <c r="S437" s="122" t="s">
        <v>14692</v>
      </c>
      <c r="T437" s="122" t="s">
        <v>2100</v>
      </c>
      <c r="U437" s="122" t="s">
        <v>2268</v>
      </c>
      <c r="X437" s="122" t="s">
        <v>2272</v>
      </c>
      <c r="AE437" s="122">
        <v>45</v>
      </c>
      <c r="AF437" s="122">
        <v>15</v>
      </c>
      <c r="AK437" s="122" t="s">
        <v>2209</v>
      </c>
      <c r="AL437" s="122" t="s">
        <v>2077</v>
      </c>
      <c r="AO437" s="122" t="s">
        <v>1318</v>
      </c>
      <c r="AP437" s="122" t="s">
        <v>1318</v>
      </c>
      <c r="AQ437" s="122" t="s">
        <v>1318</v>
      </c>
      <c r="AS437" s="122">
        <v>168</v>
      </c>
      <c r="AT437" s="122">
        <v>19.623033530000001</v>
      </c>
      <c r="AU437" s="122">
        <v>-103.55383012</v>
      </c>
      <c r="AZ437" s="122" t="s">
        <v>2313</v>
      </c>
      <c r="BB437" s="122" t="s">
        <v>2326</v>
      </c>
      <c r="BF437" s="122" t="s">
        <v>1416</v>
      </c>
      <c r="BG437" s="122" t="s">
        <v>1416</v>
      </c>
      <c r="BH437" s="122" t="s">
        <v>1431</v>
      </c>
      <c r="BI437" s="122" t="s">
        <v>1431</v>
      </c>
      <c r="BJ437" s="122" t="s">
        <v>1431</v>
      </c>
      <c r="BK437" s="122" t="s">
        <v>1318</v>
      </c>
      <c r="BX437" s="122" t="s">
        <v>511</v>
      </c>
      <c r="BZ437" s="122" t="s">
        <v>3479</v>
      </c>
      <c r="CB437" s="122">
        <v>19.623033530000001</v>
      </c>
      <c r="CC437" s="122">
        <v>-103.55383012</v>
      </c>
      <c r="CE437" s="122" t="s">
        <v>2100</v>
      </c>
      <c r="CF437" s="122" t="s">
        <v>2268</v>
      </c>
      <c r="CL437" s="122" t="s">
        <v>5572</v>
      </c>
    </row>
    <row r="438" spans="1:99" ht="15" customHeight="1" x14ac:dyDescent="0.45">
      <c r="A438" s="122">
        <v>437</v>
      </c>
      <c r="B438" s="122" t="s">
        <v>10115</v>
      </c>
      <c r="C438" s="122" t="s">
        <v>571</v>
      </c>
      <c r="I438" s="122" t="s">
        <v>3378</v>
      </c>
      <c r="J438" s="122" t="str">
        <f>LEFT(I438, FIND(" ", I438, 12) -1)</f>
        <v>Quercus castanea</v>
      </c>
      <c r="M438" s="122" t="s">
        <v>3226</v>
      </c>
      <c r="N438" s="122" t="s">
        <v>3166</v>
      </c>
      <c r="O438" s="122">
        <v>40707</v>
      </c>
      <c r="P438" s="122" t="s">
        <v>2267</v>
      </c>
      <c r="S438" s="122" t="s">
        <v>14692</v>
      </c>
      <c r="T438" s="122" t="s">
        <v>2100</v>
      </c>
      <c r="U438" s="122" t="s">
        <v>2268</v>
      </c>
      <c r="X438" s="122" t="s">
        <v>2272</v>
      </c>
      <c r="AE438" s="122">
        <v>70</v>
      </c>
      <c r="AF438" s="122">
        <v>12</v>
      </c>
      <c r="AJ438" s="122" t="s">
        <v>2205</v>
      </c>
      <c r="AK438" s="122" t="s">
        <v>2205</v>
      </c>
      <c r="AL438" s="122" t="s">
        <v>2077</v>
      </c>
      <c r="AO438" s="122" t="s">
        <v>1318</v>
      </c>
      <c r="AP438" s="122" t="s">
        <v>1318</v>
      </c>
      <c r="AQ438" s="122" t="s">
        <v>1318</v>
      </c>
      <c r="AS438" s="122">
        <v>169</v>
      </c>
      <c r="AT438" s="122">
        <v>19.622490460000002</v>
      </c>
      <c r="AU438" s="122">
        <v>-103.55578579</v>
      </c>
      <c r="AZ438" s="122" t="s">
        <v>2313</v>
      </c>
      <c r="BB438" s="122" t="s">
        <v>2326</v>
      </c>
      <c r="BF438" s="122" t="s">
        <v>1416</v>
      </c>
      <c r="BG438" s="122" t="s">
        <v>1416</v>
      </c>
      <c r="BH438" s="122" t="s">
        <v>1431</v>
      </c>
      <c r="BI438" s="122" t="s">
        <v>1431</v>
      </c>
      <c r="BJ438" s="122" t="s">
        <v>1431</v>
      </c>
      <c r="BK438" s="122" t="s">
        <v>1318</v>
      </c>
      <c r="BX438" s="122" t="s">
        <v>511</v>
      </c>
      <c r="BZ438" s="122" t="s">
        <v>3479</v>
      </c>
      <c r="CB438" s="122">
        <v>19.622490460000002</v>
      </c>
      <c r="CC438" s="122">
        <v>-103.55578579</v>
      </c>
      <c r="CE438" s="122" t="s">
        <v>2100</v>
      </c>
      <c r="CF438" s="122" t="s">
        <v>2268</v>
      </c>
      <c r="CL438" s="122" t="s">
        <v>3378</v>
      </c>
    </row>
    <row r="439" spans="1:99" ht="15" customHeight="1" x14ac:dyDescent="0.45">
      <c r="A439" s="122">
        <v>438</v>
      </c>
      <c r="B439" s="122" t="s">
        <v>10116</v>
      </c>
      <c r="C439" s="122" t="s">
        <v>572</v>
      </c>
      <c r="I439" s="122" t="s">
        <v>517</v>
      </c>
      <c r="J439" s="122" t="str">
        <f>I439</f>
        <v>Quercus L.</v>
      </c>
      <c r="M439" s="122" t="s">
        <v>3226</v>
      </c>
      <c r="N439" s="122" t="s">
        <v>3165</v>
      </c>
      <c r="O439" s="122">
        <v>40707</v>
      </c>
      <c r="P439" s="122" t="s">
        <v>2267</v>
      </c>
      <c r="S439" s="122" t="s">
        <v>14692</v>
      </c>
      <c r="T439" s="122" t="s">
        <v>2100</v>
      </c>
      <c r="U439" s="122" t="s">
        <v>2268</v>
      </c>
      <c r="X439" s="122" t="s">
        <v>2272</v>
      </c>
      <c r="AE439" s="122">
        <v>35</v>
      </c>
      <c r="AF439" s="122">
        <v>10</v>
      </c>
      <c r="AK439" s="122" t="s">
        <v>2209</v>
      </c>
      <c r="AL439" s="122" t="s">
        <v>2077</v>
      </c>
      <c r="AO439" s="122" t="s">
        <v>1318</v>
      </c>
      <c r="AP439" s="122" t="s">
        <v>1318</v>
      </c>
      <c r="AQ439" s="122" t="s">
        <v>1318</v>
      </c>
      <c r="AS439" s="122">
        <v>171</v>
      </c>
      <c r="AT439" s="122">
        <v>19.62246833</v>
      </c>
      <c r="AU439" s="122">
        <v>-103.55579208</v>
      </c>
      <c r="AZ439" s="122" t="s">
        <v>2314</v>
      </c>
      <c r="BB439" s="122" t="s">
        <v>2326</v>
      </c>
      <c r="BF439" s="122" t="s">
        <v>1416</v>
      </c>
      <c r="BG439" s="122" t="s">
        <v>1416</v>
      </c>
      <c r="BH439" s="122" t="s">
        <v>1431</v>
      </c>
      <c r="BI439" s="122" t="s">
        <v>1431</v>
      </c>
      <c r="BJ439" s="122" t="s">
        <v>1431</v>
      </c>
      <c r="BK439" s="122" t="s">
        <v>1318</v>
      </c>
      <c r="BX439" s="122" t="s">
        <v>511</v>
      </c>
      <c r="BZ439" s="122" t="s">
        <v>3479</v>
      </c>
      <c r="CB439" s="122">
        <v>19.62246833</v>
      </c>
      <c r="CC439" s="122">
        <v>-103.55579208</v>
      </c>
      <c r="CE439" s="122" t="s">
        <v>2100</v>
      </c>
      <c r="CF439" s="122" t="s">
        <v>2268</v>
      </c>
      <c r="CL439" s="122" t="s">
        <v>5572</v>
      </c>
    </row>
    <row r="440" spans="1:99" ht="15" customHeight="1" x14ac:dyDescent="0.45">
      <c r="A440" s="122">
        <v>439</v>
      </c>
      <c r="B440" s="122" t="s">
        <v>10117</v>
      </c>
      <c r="C440" s="122" t="s">
        <v>573</v>
      </c>
      <c r="I440" s="122" t="s">
        <v>3378</v>
      </c>
      <c r="J440" s="122" t="str">
        <f>LEFT(I440, FIND(" ", I440, 12) -1)</f>
        <v>Quercus castanea</v>
      </c>
      <c r="M440" s="122" t="s">
        <v>3226</v>
      </c>
      <c r="N440" s="122" t="s">
        <v>3166</v>
      </c>
      <c r="O440" s="122">
        <v>40707</v>
      </c>
      <c r="P440" s="122" t="s">
        <v>2267</v>
      </c>
      <c r="S440" s="122" t="s">
        <v>14692</v>
      </c>
      <c r="T440" s="122" t="s">
        <v>2100</v>
      </c>
      <c r="U440" s="122" t="s">
        <v>2268</v>
      </c>
      <c r="X440" s="122" t="s">
        <v>2272</v>
      </c>
      <c r="AE440" s="122">
        <v>40</v>
      </c>
      <c r="AF440" s="122">
        <v>15</v>
      </c>
      <c r="AJ440" s="122" t="s">
        <v>2205</v>
      </c>
      <c r="AK440" s="122" t="s">
        <v>2205</v>
      </c>
      <c r="AL440" s="122" t="s">
        <v>2077</v>
      </c>
      <c r="AO440" s="122" t="s">
        <v>1318</v>
      </c>
      <c r="AP440" s="122" t="s">
        <v>1318</v>
      </c>
      <c r="AQ440" s="122" t="s">
        <v>1318</v>
      </c>
      <c r="AS440" s="122">
        <v>171</v>
      </c>
      <c r="AT440" s="122">
        <v>19.62246833</v>
      </c>
      <c r="AU440" s="122">
        <v>-103.55579208</v>
      </c>
      <c r="AZ440" s="122" t="s">
        <v>2314</v>
      </c>
      <c r="BF440" s="122" t="s">
        <v>1416</v>
      </c>
      <c r="BG440" s="122" t="s">
        <v>1416</v>
      </c>
      <c r="BH440" s="122" t="s">
        <v>1431</v>
      </c>
      <c r="BI440" s="122" t="s">
        <v>1431</v>
      </c>
      <c r="BJ440" s="122" t="s">
        <v>1431</v>
      </c>
      <c r="BK440" s="122" t="s">
        <v>1318</v>
      </c>
      <c r="BX440" s="122" t="s">
        <v>511</v>
      </c>
      <c r="BZ440" s="122" t="s">
        <v>3479</v>
      </c>
      <c r="CB440" s="122">
        <v>19.62246833</v>
      </c>
      <c r="CC440" s="122">
        <v>-103.55579208</v>
      </c>
      <c r="CE440" s="122" t="s">
        <v>2100</v>
      </c>
      <c r="CF440" s="122" t="s">
        <v>2268</v>
      </c>
      <c r="CL440" s="122" t="s">
        <v>3378</v>
      </c>
    </row>
    <row r="441" spans="1:99" ht="15" customHeight="1" x14ac:dyDescent="0.45">
      <c r="A441" s="122">
        <v>440</v>
      </c>
      <c r="B441" s="122" t="s">
        <v>10118</v>
      </c>
      <c r="C441" s="122" t="s">
        <v>574</v>
      </c>
      <c r="I441" s="122" t="s">
        <v>517</v>
      </c>
      <c r="J441" s="122" t="str">
        <f>I441</f>
        <v>Quercus L.</v>
      </c>
      <c r="M441" s="122" t="s">
        <v>3226</v>
      </c>
      <c r="N441" s="122" t="s">
        <v>3165</v>
      </c>
      <c r="O441" s="122">
        <v>40707</v>
      </c>
      <c r="P441" s="122" t="s">
        <v>2267</v>
      </c>
      <c r="S441" s="122" t="s">
        <v>14692</v>
      </c>
      <c r="T441" s="122" t="s">
        <v>2100</v>
      </c>
      <c r="U441" s="122" t="s">
        <v>2268</v>
      </c>
      <c r="X441" s="122" t="s">
        <v>2272</v>
      </c>
      <c r="AE441" s="122">
        <v>40</v>
      </c>
      <c r="AF441" s="122">
        <v>10</v>
      </c>
      <c r="AJ441" s="122" t="s">
        <v>2126</v>
      </c>
      <c r="AK441" s="122" t="s">
        <v>2209</v>
      </c>
      <c r="AL441" s="122" t="s">
        <v>2077</v>
      </c>
      <c r="AO441" s="122" t="s">
        <v>1318</v>
      </c>
      <c r="AP441" s="122" t="s">
        <v>1318</v>
      </c>
      <c r="AQ441" s="122" t="s">
        <v>1318</v>
      </c>
      <c r="AS441" s="122">
        <v>172</v>
      </c>
      <c r="AT441" s="122">
        <v>19.61980557</v>
      </c>
      <c r="AU441" s="122">
        <v>-103.55864427</v>
      </c>
      <c r="AZ441" s="122" t="s">
        <v>2315</v>
      </c>
      <c r="BF441" s="122" t="s">
        <v>1416</v>
      </c>
      <c r="BG441" s="122" t="s">
        <v>1416</v>
      </c>
      <c r="BH441" s="122" t="s">
        <v>1431</v>
      </c>
      <c r="BI441" s="122" t="s">
        <v>1431</v>
      </c>
      <c r="BJ441" s="122" t="s">
        <v>1431</v>
      </c>
      <c r="BK441" s="122" t="s">
        <v>1318</v>
      </c>
      <c r="BX441" s="122" t="s">
        <v>511</v>
      </c>
      <c r="BZ441" s="122" t="s">
        <v>3479</v>
      </c>
      <c r="CB441" s="122">
        <v>19.61980557</v>
      </c>
      <c r="CC441" s="122">
        <v>-103.55864427</v>
      </c>
      <c r="CE441" s="122" t="s">
        <v>2100</v>
      </c>
      <c r="CF441" s="122" t="s">
        <v>2268</v>
      </c>
      <c r="CL441" s="122" t="s">
        <v>5572</v>
      </c>
    </row>
    <row r="442" spans="1:99" ht="15" customHeight="1" x14ac:dyDescent="0.45">
      <c r="A442" s="122">
        <v>441</v>
      </c>
      <c r="B442" s="122" t="s">
        <v>10119</v>
      </c>
      <c r="C442" s="122" t="s">
        <v>575</v>
      </c>
      <c r="F442" s="122" t="s">
        <v>2345</v>
      </c>
      <c r="H442" s="122">
        <v>4914</v>
      </c>
      <c r="I442" s="122" t="s">
        <v>3393</v>
      </c>
      <c r="J442" s="122" t="str">
        <f>LEFT(I442, FIND(" ", I442, 12) -1)</f>
        <v>Quercus candicans</v>
      </c>
      <c r="K442" s="122" t="s">
        <v>1842</v>
      </c>
      <c r="M442" s="122" t="s">
        <v>3226</v>
      </c>
      <c r="N442" s="122" t="s">
        <v>3163</v>
      </c>
      <c r="O442" s="121">
        <v>40707</v>
      </c>
      <c r="P442" s="122" t="s">
        <v>2267</v>
      </c>
      <c r="S442" s="122" t="s">
        <v>14692</v>
      </c>
      <c r="T442" s="122" t="s">
        <v>2100</v>
      </c>
      <c r="U442" s="122" t="s">
        <v>2268</v>
      </c>
      <c r="X442" s="122" t="s">
        <v>2272</v>
      </c>
      <c r="AE442" s="122">
        <v>25</v>
      </c>
      <c r="AF442" s="122">
        <v>8</v>
      </c>
      <c r="AJ442" s="122" t="s">
        <v>2124</v>
      </c>
      <c r="AK442" s="122" t="s">
        <v>2124</v>
      </c>
      <c r="AL442" s="122" t="s">
        <v>2077</v>
      </c>
      <c r="AO442" s="122" t="s">
        <v>1318</v>
      </c>
      <c r="AP442" s="122" t="s">
        <v>1318</v>
      </c>
      <c r="AQ442" s="122" t="s">
        <v>1318</v>
      </c>
      <c r="AR442" s="122" t="s">
        <v>7426</v>
      </c>
      <c r="AS442" s="122">
        <v>173</v>
      </c>
      <c r="AT442" s="122">
        <v>19.618933179999999</v>
      </c>
      <c r="AU442" s="122">
        <v>-103.56193759999999</v>
      </c>
      <c r="BF442" s="122" t="s">
        <v>1416</v>
      </c>
      <c r="BG442" s="122" t="s">
        <v>1416</v>
      </c>
      <c r="BH442" s="122" t="s">
        <v>1415</v>
      </c>
      <c r="BI442" s="122" t="s">
        <v>1431</v>
      </c>
      <c r="BJ442" s="122" t="s">
        <v>1431</v>
      </c>
      <c r="BK442" s="122">
        <v>175903</v>
      </c>
      <c r="BR442" s="122" t="s">
        <v>2345</v>
      </c>
      <c r="BS442" s="122" t="s">
        <v>5786</v>
      </c>
      <c r="BT442" s="122" t="s">
        <v>2345</v>
      </c>
      <c r="BU442" s="122" t="s">
        <v>2345</v>
      </c>
      <c r="BV442" s="122">
        <v>4914</v>
      </c>
      <c r="BX442" s="122" t="s">
        <v>511</v>
      </c>
      <c r="BZ442" s="122" t="s">
        <v>3479</v>
      </c>
      <c r="CB442" s="122">
        <v>19.618933179999999</v>
      </c>
      <c r="CC442" s="122">
        <v>-103.56193759999999</v>
      </c>
      <c r="CE442" s="122" t="s">
        <v>2100</v>
      </c>
      <c r="CF442" s="122" t="s">
        <v>2268</v>
      </c>
      <c r="CI442" s="122" t="s">
        <v>5032</v>
      </c>
      <c r="CJ442" s="122" t="s">
        <v>6969</v>
      </c>
      <c r="CK442" s="122" t="s">
        <v>4766</v>
      </c>
      <c r="CL442" s="122" t="s">
        <v>3393</v>
      </c>
      <c r="CO442" s="122" t="s">
        <v>7488</v>
      </c>
      <c r="CP442" s="122">
        <v>0</v>
      </c>
      <c r="CQ442" s="122" t="s">
        <v>2345</v>
      </c>
      <c r="CR442" s="122" t="s">
        <v>7849</v>
      </c>
      <c r="CS442" s="122" t="s">
        <v>7850</v>
      </c>
      <c r="CT442" s="122" t="s">
        <v>8194</v>
      </c>
      <c r="CU442" s="122" t="s">
        <v>8194</v>
      </c>
    </row>
    <row r="443" spans="1:99" ht="15" customHeight="1" x14ac:dyDescent="0.45">
      <c r="A443" s="122">
        <v>442</v>
      </c>
      <c r="B443" s="122" t="s">
        <v>10120</v>
      </c>
      <c r="C443" s="122" t="s">
        <v>576</v>
      </c>
      <c r="I443" s="122" t="s">
        <v>517</v>
      </c>
      <c r="J443" s="122" t="str">
        <f>I443</f>
        <v>Quercus L.</v>
      </c>
      <c r="M443" s="122" t="s">
        <v>3226</v>
      </c>
      <c r="N443" s="122" t="s">
        <v>3165</v>
      </c>
      <c r="O443" s="122">
        <v>40707</v>
      </c>
      <c r="P443" s="122" t="s">
        <v>2267</v>
      </c>
      <c r="S443" s="122" t="s">
        <v>14692</v>
      </c>
      <c r="T443" s="122" t="s">
        <v>2100</v>
      </c>
      <c r="U443" s="122" t="s">
        <v>2268</v>
      </c>
      <c r="X443" s="122" t="s">
        <v>2272</v>
      </c>
      <c r="AE443" s="122">
        <v>8</v>
      </c>
      <c r="AF443" s="122">
        <v>3</v>
      </c>
      <c r="AK443" s="122" t="s">
        <v>2209</v>
      </c>
      <c r="AL443" s="122" t="s">
        <v>2077</v>
      </c>
      <c r="AO443" s="122" t="s">
        <v>1318</v>
      </c>
      <c r="AP443" s="122" t="s">
        <v>1318</v>
      </c>
      <c r="AQ443" s="122" t="s">
        <v>1318</v>
      </c>
      <c r="AS443" s="122">
        <v>173</v>
      </c>
      <c r="AT443" s="122">
        <v>19.618933179999999</v>
      </c>
      <c r="AU443" s="122">
        <v>-103.56193759999999</v>
      </c>
      <c r="AZ443" s="122" t="s">
        <v>2316</v>
      </c>
      <c r="BF443" s="122" t="s">
        <v>1416</v>
      </c>
      <c r="BG443" s="122" t="s">
        <v>1416</v>
      </c>
      <c r="BH443" s="122" t="s">
        <v>1431</v>
      </c>
      <c r="BI443" s="122" t="s">
        <v>1431</v>
      </c>
      <c r="BJ443" s="122" t="s">
        <v>1431</v>
      </c>
      <c r="BK443" s="122" t="s">
        <v>1318</v>
      </c>
      <c r="BX443" s="122" t="s">
        <v>511</v>
      </c>
      <c r="BZ443" s="122" t="s">
        <v>3479</v>
      </c>
      <c r="CB443" s="122">
        <v>19.618933179999999</v>
      </c>
      <c r="CC443" s="122">
        <v>-103.56193759999999</v>
      </c>
      <c r="CE443" s="122" t="s">
        <v>2100</v>
      </c>
      <c r="CF443" s="122" t="s">
        <v>2268</v>
      </c>
      <c r="CL443" s="122" t="s">
        <v>5572</v>
      </c>
    </row>
    <row r="444" spans="1:99" ht="15" customHeight="1" x14ac:dyDescent="0.45">
      <c r="A444" s="122">
        <v>443</v>
      </c>
      <c r="B444" s="122" t="s">
        <v>10121</v>
      </c>
      <c r="C444" s="122" t="s">
        <v>577</v>
      </c>
      <c r="I444" s="122" t="s">
        <v>3394</v>
      </c>
      <c r="J444" s="122" t="str">
        <f t="shared" ref="J444:J453" si="16">LEFT(I444, FIND(" ", I444, 12) -1)</f>
        <v>Quercus laurina</v>
      </c>
      <c r="M444" s="122" t="s">
        <v>3226</v>
      </c>
      <c r="N444" s="122" t="s">
        <v>3222</v>
      </c>
      <c r="O444" s="122">
        <v>40708</v>
      </c>
      <c r="P444" s="122" t="s">
        <v>2267</v>
      </c>
      <c r="S444" s="122" t="s">
        <v>14692</v>
      </c>
      <c r="T444" s="122" t="s">
        <v>2100</v>
      </c>
      <c r="U444" s="122" t="s">
        <v>2268</v>
      </c>
      <c r="X444" s="122" t="s">
        <v>2273</v>
      </c>
      <c r="AE444" s="122">
        <v>15</v>
      </c>
      <c r="AF444" s="122">
        <v>4.5</v>
      </c>
      <c r="AJ444" s="122" t="s">
        <v>2121</v>
      </c>
      <c r="AK444" s="122" t="s">
        <v>2121</v>
      </c>
      <c r="AL444" s="122" t="s">
        <v>2077</v>
      </c>
      <c r="AO444" s="122" t="s">
        <v>1318</v>
      </c>
      <c r="AP444" s="122" t="s">
        <v>1318</v>
      </c>
      <c r="AQ444" s="122" t="s">
        <v>1318</v>
      </c>
      <c r="AS444" s="122">
        <v>177</v>
      </c>
      <c r="AT444" s="122">
        <v>19.618951289999998</v>
      </c>
      <c r="AU444" s="122">
        <v>-103.56191874</v>
      </c>
      <c r="BB444" s="122" t="s">
        <v>2326</v>
      </c>
      <c r="BF444" s="122" t="s">
        <v>1416</v>
      </c>
      <c r="BG444" s="122" t="s">
        <v>1416</v>
      </c>
      <c r="BH444" s="122" t="s">
        <v>1431</v>
      </c>
      <c r="BI444" s="122" t="s">
        <v>1431</v>
      </c>
      <c r="BJ444" s="122" t="s">
        <v>1431</v>
      </c>
      <c r="BK444" s="122" t="s">
        <v>1318</v>
      </c>
      <c r="BX444" s="122" t="s">
        <v>511</v>
      </c>
      <c r="BZ444" s="122" t="s">
        <v>3479</v>
      </c>
      <c r="CB444" s="122">
        <v>19.618951289999998</v>
      </c>
      <c r="CC444" s="122">
        <v>-103.56191874</v>
      </c>
      <c r="CE444" s="122" t="s">
        <v>2100</v>
      </c>
      <c r="CF444" s="122" t="s">
        <v>2268</v>
      </c>
      <c r="CL444" s="122" t="s">
        <v>3394</v>
      </c>
    </row>
    <row r="445" spans="1:99" ht="15" customHeight="1" x14ac:dyDescent="0.45">
      <c r="A445" s="122">
        <v>444</v>
      </c>
      <c r="B445" s="122" t="s">
        <v>10122</v>
      </c>
      <c r="C445" s="122" t="s">
        <v>578</v>
      </c>
      <c r="D445" s="150"/>
      <c r="F445" s="122" t="s">
        <v>2346</v>
      </c>
      <c r="H445" s="122">
        <v>2244</v>
      </c>
      <c r="I445" s="122" t="s">
        <v>3400</v>
      </c>
      <c r="J445" s="122" t="str">
        <f t="shared" si="16"/>
        <v>Quercus ocoteifolia</v>
      </c>
      <c r="K445" s="122" t="s">
        <v>8831</v>
      </c>
      <c r="M445" s="122" t="s">
        <v>3226</v>
      </c>
      <c r="N445" s="122" t="s">
        <v>3273</v>
      </c>
      <c r="O445" s="122">
        <v>40708</v>
      </c>
      <c r="P445" s="122" t="s">
        <v>2267</v>
      </c>
      <c r="S445" s="122" t="s">
        <v>14692</v>
      </c>
      <c r="T445" s="122" t="s">
        <v>2100</v>
      </c>
      <c r="U445" s="122" t="s">
        <v>2268</v>
      </c>
      <c r="X445" s="122" t="s">
        <v>2273</v>
      </c>
      <c r="AE445" s="122">
        <v>50</v>
      </c>
      <c r="AF445" s="122">
        <v>15</v>
      </c>
      <c r="AJ445" s="122" t="s">
        <v>2320</v>
      </c>
      <c r="AK445" s="122" t="s">
        <v>3370</v>
      </c>
      <c r="AL445" s="122" t="s">
        <v>2077</v>
      </c>
      <c r="AO445" s="122" t="s">
        <v>1318</v>
      </c>
      <c r="AP445" s="122" t="s">
        <v>1318</v>
      </c>
      <c r="AQ445" s="122" t="s">
        <v>1318</v>
      </c>
      <c r="AS445" s="122">
        <v>178</v>
      </c>
      <c r="AT445" s="122">
        <v>19.618951289999998</v>
      </c>
      <c r="AU445" s="122">
        <v>-103.56191874</v>
      </c>
      <c r="BB445" s="122" t="s">
        <v>2326</v>
      </c>
      <c r="BC445" s="122" t="s">
        <v>2333</v>
      </c>
      <c r="BF445" s="122" t="s">
        <v>1416</v>
      </c>
      <c r="BG445" s="122" t="s">
        <v>1416</v>
      </c>
      <c r="BH445" s="122" t="s">
        <v>1415</v>
      </c>
      <c r="BI445" s="122" t="s">
        <v>1431</v>
      </c>
      <c r="BJ445" s="122" t="s">
        <v>1431</v>
      </c>
      <c r="BK445" s="122">
        <v>175901</v>
      </c>
      <c r="BR445" s="122" t="s">
        <v>2346</v>
      </c>
      <c r="BS445" s="122" t="s">
        <v>5787</v>
      </c>
      <c r="BT445" s="122" t="s">
        <v>2346</v>
      </c>
      <c r="BU445" s="122" t="s">
        <v>2346</v>
      </c>
      <c r="BV445" s="122">
        <v>2244</v>
      </c>
      <c r="BW445" s="122" t="s">
        <v>14730</v>
      </c>
      <c r="BX445" s="122" t="s">
        <v>511</v>
      </c>
      <c r="BZ445" s="122" t="s">
        <v>3479</v>
      </c>
      <c r="CB445" s="122">
        <v>19.618951289999998</v>
      </c>
      <c r="CC445" s="122">
        <v>-103.56191874</v>
      </c>
      <c r="CE445" s="122" t="s">
        <v>2100</v>
      </c>
      <c r="CF445" s="122" t="s">
        <v>2268</v>
      </c>
      <c r="CI445" s="122" t="s">
        <v>5181</v>
      </c>
      <c r="CK445" s="122" t="s">
        <v>4636</v>
      </c>
      <c r="CL445" s="122" t="s">
        <v>3400</v>
      </c>
    </row>
    <row r="446" spans="1:99" ht="15" customHeight="1" x14ac:dyDescent="0.45">
      <c r="A446" s="122">
        <v>445</v>
      </c>
      <c r="B446" s="122" t="s">
        <v>10123</v>
      </c>
      <c r="C446" s="122" t="s">
        <v>579</v>
      </c>
      <c r="I446" s="122" t="s">
        <v>3394</v>
      </c>
      <c r="J446" s="122" t="str">
        <f t="shared" si="16"/>
        <v>Quercus laurina</v>
      </c>
      <c r="M446" s="122" t="s">
        <v>3226</v>
      </c>
      <c r="N446" s="122" t="s">
        <v>3222</v>
      </c>
      <c r="O446" s="122">
        <v>40708</v>
      </c>
      <c r="P446" s="122" t="s">
        <v>2267</v>
      </c>
      <c r="S446" s="122" t="s">
        <v>14692</v>
      </c>
      <c r="T446" s="122" t="s">
        <v>2100</v>
      </c>
      <c r="U446" s="122" t="s">
        <v>2268</v>
      </c>
      <c r="X446" s="122" t="s">
        <v>2273</v>
      </c>
      <c r="AE446" s="122">
        <v>60</v>
      </c>
      <c r="AF446" s="122">
        <v>18</v>
      </c>
      <c r="AJ446" s="122" t="s">
        <v>2321</v>
      </c>
      <c r="AK446" s="122" t="s">
        <v>2121</v>
      </c>
      <c r="AL446" s="122" t="s">
        <v>2077</v>
      </c>
      <c r="AO446" s="122" t="s">
        <v>1318</v>
      </c>
      <c r="AP446" s="122" t="s">
        <v>1318</v>
      </c>
      <c r="AQ446" s="122" t="s">
        <v>1318</v>
      </c>
      <c r="AS446" s="122">
        <v>179</v>
      </c>
      <c r="AT446" s="122">
        <v>19.618951289999998</v>
      </c>
      <c r="AU446" s="122">
        <v>-103.56191874</v>
      </c>
      <c r="BF446" s="122" t="s">
        <v>1416</v>
      </c>
      <c r="BG446" s="122" t="s">
        <v>1416</v>
      </c>
      <c r="BH446" s="122" t="s">
        <v>1431</v>
      </c>
      <c r="BI446" s="122" t="s">
        <v>1431</v>
      </c>
      <c r="BJ446" s="122" t="s">
        <v>1431</v>
      </c>
      <c r="BK446" s="122" t="s">
        <v>1318</v>
      </c>
      <c r="BX446" s="122" t="s">
        <v>511</v>
      </c>
      <c r="BZ446" s="122" t="s">
        <v>3479</v>
      </c>
      <c r="CB446" s="122">
        <v>19.618951289999998</v>
      </c>
      <c r="CC446" s="122">
        <v>-103.56191874</v>
      </c>
      <c r="CE446" s="122" t="s">
        <v>2100</v>
      </c>
      <c r="CF446" s="122" t="s">
        <v>2268</v>
      </c>
      <c r="CL446" s="122" t="s">
        <v>3394</v>
      </c>
    </row>
    <row r="447" spans="1:99" ht="15" customHeight="1" x14ac:dyDescent="0.45">
      <c r="A447" s="122">
        <v>446</v>
      </c>
      <c r="B447" s="122" t="s">
        <v>10124</v>
      </c>
      <c r="C447" s="122" t="s">
        <v>580</v>
      </c>
      <c r="I447" s="122" t="s">
        <v>3394</v>
      </c>
      <c r="J447" s="122" t="str">
        <f t="shared" si="16"/>
        <v>Quercus laurina</v>
      </c>
      <c r="M447" s="122" t="s">
        <v>3226</v>
      </c>
      <c r="N447" s="122" t="s">
        <v>3222</v>
      </c>
      <c r="O447" s="122">
        <v>40708</v>
      </c>
      <c r="P447" s="122" t="s">
        <v>2267</v>
      </c>
      <c r="S447" s="122" t="s">
        <v>14692</v>
      </c>
      <c r="T447" s="122" t="s">
        <v>2100</v>
      </c>
      <c r="U447" s="122" t="s">
        <v>2268</v>
      </c>
      <c r="X447" s="122" t="s">
        <v>2273</v>
      </c>
      <c r="AE447" s="122">
        <v>30</v>
      </c>
      <c r="AF447" s="122">
        <v>10</v>
      </c>
      <c r="AJ447" s="122" t="s">
        <v>2322</v>
      </c>
      <c r="AK447" s="122" t="s">
        <v>2121</v>
      </c>
      <c r="AL447" s="122" t="s">
        <v>2077</v>
      </c>
      <c r="AO447" s="122" t="s">
        <v>1318</v>
      </c>
      <c r="AP447" s="122" t="s">
        <v>1318</v>
      </c>
      <c r="AQ447" s="122" t="s">
        <v>1318</v>
      </c>
      <c r="AS447" s="122">
        <v>180</v>
      </c>
      <c r="AT447" s="122">
        <v>19.618951289999998</v>
      </c>
      <c r="AU447" s="122">
        <v>-103.56191874</v>
      </c>
      <c r="BB447" s="122" t="s">
        <v>2326</v>
      </c>
      <c r="BF447" s="122" t="s">
        <v>1416</v>
      </c>
      <c r="BG447" s="122" t="s">
        <v>1416</v>
      </c>
      <c r="BH447" s="122" t="s">
        <v>1431</v>
      </c>
      <c r="BI447" s="122" t="s">
        <v>1431</v>
      </c>
      <c r="BJ447" s="122" t="s">
        <v>1431</v>
      </c>
      <c r="BK447" s="122" t="s">
        <v>1318</v>
      </c>
      <c r="BX447" s="122" t="s">
        <v>511</v>
      </c>
      <c r="BZ447" s="122" t="s">
        <v>3479</v>
      </c>
      <c r="CB447" s="122">
        <v>19.618951289999998</v>
      </c>
      <c r="CC447" s="122">
        <v>-103.56191874</v>
      </c>
      <c r="CE447" s="122" t="s">
        <v>2100</v>
      </c>
      <c r="CF447" s="122" t="s">
        <v>2268</v>
      </c>
      <c r="CL447" s="122" t="s">
        <v>3394</v>
      </c>
    </row>
    <row r="448" spans="1:99" ht="15" customHeight="1" x14ac:dyDescent="0.45">
      <c r="A448" s="122">
        <v>447</v>
      </c>
      <c r="B448" s="122" t="s">
        <v>10125</v>
      </c>
      <c r="C448" s="122" t="s">
        <v>581</v>
      </c>
      <c r="I448" s="122" t="s">
        <v>3373</v>
      </c>
      <c r="J448" s="122" t="str">
        <f t="shared" si="16"/>
        <v>Quercus rugosa</v>
      </c>
      <c r="M448" s="122" t="s">
        <v>3226</v>
      </c>
      <c r="N448" s="122" t="s">
        <v>3161</v>
      </c>
      <c r="O448" s="122">
        <v>40708</v>
      </c>
      <c r="P448" s="122" t="s">
        <v>2267</v>
      </c>
      <c r="S448" s="122" t="s">
        <v>14692</v>
      </c>
      <c r="T448" s="122" t="s">
        <v>2100</v>
      </c>
      <c r="U448" s="122" t="s">
        <v>2268</v>
      </c>
      <c r="X448" s="122" t="s">
        <v>2273</v>
      </c>
      <c r="AE448" s="122">
        <v>30</v>
      </c>
      <c r="AF448" s="122">
        <v>10</v>
      </c>
      <c r="AJ448" s="122" t="s">
        <v>2122</v>
      </c>
      <c r="AK448" s="122" t="s">
        <v>2122</v>
      </c>
      <c r="AL448" s="122" t="s">
        <v>2077</v>
      </c>
      <c r="AO448" s="122" t="s">
        <v>1318</v>
      </c>
      <c r="AP448" s="122" t="s">
        <v>1318</v>
      </c>
      <c r="AQ448" s="122" t="s">
        <v>1318</v>
      </c>
      <c r="AS448" s="122">
        <v>181</v>
      </c>
      <c r="AT448" s="122">
        <v>19.618951289999998</v>
      </c>
      <c r="AU448" s="122">
        <v>-103.56191874</v>
      </c>
      <c r="BB448" s="122" t="s">
        <v>2326</v>
      </c>
      <c r="BF448" s="122" t="s">
        <v>1416</v>
      </c>
      <c r="BG448" s="122" t="s">
        <v>1416</v>
      </c>
      <c r="BH448" s="122" t="s">
        <v>1431</v>
      </c>
      <c r="BI448" s="122" t="s">
        <v>1431</v>
      </c>
      <c r="BJ448" s="122" t="s">
        <v>1431</v>
      </c>
      <c r="BK448" s="122" t="s">
        <v>1318</v>
      </c>
      <c r="BX448" s="122" t="s">
        <v>511</v>
      </c>
      <c r="BZ448" s="122" t="s">
        <v>3479</v>
      </c>
      <c r="CB448" s="122">
        <v>19.618951289999998</v>
      </c>
      <c r="CC448" s="122">
        <v>-103.56191874</v>
      </c>
      <c r="CE448" s="122" t="s">
        <v>2100</v>
      </c>
      <c r="CF448" s="122" t="s">
        <v>2268</v>
      </c>
      <c r="CL448" s="122" t="s">
        <v>3373</v>
      </c>
    </row>
    <row r="449" spans="1:99" ht="15" customHeight="1" x14ac:dyDescent="0.45">
      <c r="A449" s="122">
        <v>448</v>
      </c>
      <c r="B449" s="122" t="s">
        <v>10126</v>
      </c>
      <c r="C449" s="122" t="s">
        <v>582</v>
      </c>
      <c r="I449" s="122" t="s">
        <v>3394</v>
      </c>
      <c r="J449" s="122" t="str">
        <f t="shared" si="16"/>
        <v>Quercus laurina</v>
      </c>
      <c r="M449" s="122" t="s">
        <v>3226</v>
      </c>
      <c r="N449" s="122" t="s">
        <v>3222</v>
      </c>
      <c r="O449" s="122">
        <v>40708</v>
      </c>
      <c r="P449" s="122" t="s">
        <v>2267</v>
      </c>
      <c r="S449" s="122" t="s">
        <v>14692</v>
      </c>
      <c r="T449" s="122" t="s">
        <v>2100</v>
      </c>
      <c r="U449" s="122" t="s">
        <v>2268</v>
      </c>
      <c r="X449" s="122" t="s">
        <v>2273</v>
      </c>
      <c r="AE449" s="122">
        <v>30</v>
      </c>
      <c r="AF449" s="122">
        <v>10</v>
      </c>
      <c r="AJ449" s="122" t="s">
        <v>2121</v>
      </c>
      <c r="AK449" s="122" t="s">
        <v>2121</v>
      </c>
      <c r="AL449" s="122" t="s">
        <v>2077</v>
      </c>
      <c r="AO449" s="122" t="s">
        <v>1318</v>
      </c>
      <c r="AP449" s="122" t="s">
        <v>1318</v>
      </c>
      <c r="AQ449" s="122" t="s">
        <v>1318</v>
      </c>
      <c r="AS449" s="122">
        <v>181</v>
      </c>
      <c r="AT449" s="122">
        <v>19.618951289999998</v>
      </c>
      <c r="AU449" s="122">
        <v>-103.56191874</v>
      </c>
      <c r="BB449" s="122" t="s">
        <v>2326</v>
      </c>
      <c r="BF449" s="122" t="s">
        <v>1416</v>
      </c>
      <c r="BG449" s="122" t="s">
        <v>1416</v>
      </c>
      <c r="BH449" s="122" t="s">
        <v>1431</v>
      </c>
      <c r="BI449" s="122" t="s">
        <v>1431</v>
      </c>
      <c r="BJ449" s="122" t="s">
        <v>1431</v>
      </c>
      <c r="BK449" s="122" t="s">
        <v>1318</v>
      </c>
      <c r="BX449" s="122" t="s">
        <v>511</v>
      </c>
      <c r="BZ449" s="122" t="s">
        <v>3479</v>
      </c>
      <c r="CB449" s="122">
        <v>19.618951289999998</v>
      </c>
      <c r="CC449" s="122">
        <v>-103.56191874</v>
      </c>
      <c r="CE449" s="122" t="s">
        <v>2100</v>
      </c>
      <c r="CF449" s="122" t="s">
        <v>2268</v>
      </c>
      <c r="CL449" s="122" t="s">
        <v>3394</v>
      </c>
    </row>
    <row r="450" spans="1:99" ht="15" customHeight="1" x14ac:dyDescent="0.45">
      <c r="A450" s="122">
        <v>449</v>
      </c>
      <c r="B450" s="122" t="s">
        <v>10127</v>
      </c>
      <c r="C450" s="122" t="s">
        <v>583</v>
      </c>
      <c r="I450" s="122" t="s">
        <v>3394</v>
      </c>
      <c r="J450" s="122" t="str">
        <f t="shared" si="16"/>
        <v>Quercus laurina</v>
      </c>
      <c r="M450" s="122" t="s">
        <v>3226</v>
      </c>
      <c r="N450" s="122" t="s">
        <v>3222</v>
      </c>
      <c r="O450" s="122">
        <v>40708</v>
      </c>
      <c r="P450" s="122" t="s">
        <v>2267</v>
      </c>
      <c r="S450" s="122" t="s">
        <v>14692</v>
      </c>
      <c r="T450" s="122" t="s">
        <v>2100</v>
      </c>
      <c r="U450" s="122" t="s">
        <v>2268</v>
      </c>
      <c r="X450" s="122" t="s">
        <v>2273</v>
      </c>
      <c r="AE450" s="122">
        <v>50</v>
      </c>
      <c r="AF450" s="122">
        <v>18</v>
      </c>
      <c r="AJ450" s="122" t="s">
        <v>2121</v>
      </c>
      <c r="AK450" s="122" t="s">
        <v>2121</v>
      </c>
      <c r="AL450" s="122" t="s">
        <v>2077</v>
      </c>
      <c r="AO450" s="122" t="s">
        <v>1318</v>
      </c>
      <c r="AP450" s="122" t="s">
        <v>1318</v>
      </c>
      <c r="AQ450" s="122" t="s">
        <v>1318</v>
      </c>
      <c r="AS450" s="122">
        <v>182</v>
      </c>
      <c r="AT450" s="122">
        <v>19.618951289999998</v>
      </c>
      <c r="AU450" s="122">
        <v>-103.56191874</v>
      </c>
      <c r="BC450" s="122" t="s">
        <v>2334</v>
      </c>
      <c r="BF450" s="122" t="s">
        <v>1416</v>
      </c>
      <c r="BG450" s="122" t="s">
        <v>1416</v>
      </c>
      <c r="BH450" s="122" t="s">
        <v>1431</v>
      </c>
      <c r="BI450" s="122" t="s">
        <v>1431</v>
      </c>
      <c r="BJ450" s="122" t="s">
        <v>1431</v>
      </c>
      <c r="BK450" s="122" t="s">
        <v>1318</v>
      </c>
      <c r="BX450" s="122" t="s">
        <v>511</v>
      </c>
      <c r="BZ450" s="122" t="s">
        <v>3479</v>
      </c>
      <c r="CB450" s="122">
        <v>19.618951289999998</v>
      </c>
      <c r="CC450" s="122">
        <v>-103.56191874</v>
      </c>
      <c r="CE450" s="122" t="s">
        <v>2100</v>
      </c>
      <c r="CF450" s="122" t="s">
        <v>2268</v>
      </c>
      <c r="CL450" s="122" t="s">
        <v>3394</v>
      </c>
    </row>
    <row r="451" spans="1:99" ht="15" customHeight="1" x14ac:dyDescent="0.45">
      <c r="A451" s="122">
        <v>450</v>
      </c>
      <c r="B451" s="122" t="s">
        <v>10128</v>
      </c>
      <c r="C451" s="122" t="s">
        <v>584</v>
      </c>
      <c r="I451" s="122" t="s">
        <v>3394</v>
      </c>
      <c r="J451" s="122" t="str">
        <f t="shared" si="16"/>
        <v>Quercus laurina</v>
      </c>
      <c r="M451" s="122" t="s">
        <v>3226</v>
      </c>
      <c r="N451" s="122" t="s">
        <v>3222</v>
      </c>
      <c r="O451" s="122">
        <v>40708</v>
      </c>
      <c r="P451" s="122" t="s">
        <v>2267</v>
      </c>
      <c r="S451" s="122" t="s">
        <v>14692</v>
      </c>
      <c r="T451" s="122" t="s">
        <v>2100</v>
      </c>
      <c r="U451" s="122" t="s">
        <v>2268</v>
      </c>
      <c r="X451" s="122" t="s">
        <v>2273</v>
      </c>
      <c r="AE451" s="122">
        <v>80</v>
      </c>
      <c r="AF451" s="122">
        <v>15</v>
      </c>
      <c r="AJ451" s="122" t="s">
        <v>2121</v>
      </c>
      <c r="AK451" s="122" t="s">
        <v>2121</v>
      </c>
      <c r="AL451" s="122" t="s">
        <v>2077</v>
      </c>
      <c r="AO451" s="122" t="s">
        <v>1318</v>
      </c>
      <c r="AP451" s="122" t="s">
        <v>1318</v>
      </c>
      <c r="AQ451" s="122" t="s">
        <v>1318</v>
      </c>
      <c r="AS451" s="122">
        <v>183</v>
      </c>
      <c r="AT451" s="122">
        <v>19.618951289999998</v>
      </c>
      <c r="AU451" s="122">
        <v>-103.56191874</v>
      </c>
      <c r="BB451" s="122" t="s">
        <v>2326</v>
      </c>
      <c r="BC451" s="122" t="s">
        <v>2150</v>
      </c>
      <c r="BF451" s="122" t="s">
        <v>1416</v>
      </c>
      <c r="BG451" s="122" t="s">
        <v>1416</v>
      </c>
      <c r="BH451" s="122" t="s">
        <v>1431</v>
      </c>
      <c r="BI451" s="122" t="s">
        <v>1431</v>
      </c>
      <c r="BJ451" s="122" t="s">
        <v>1431</v>
      </c>
      <c r="BK451" s="122" t="s">
        <v>1318</v>
      </c>
      <c r="BX451" s="122" t="s">
        <v>511</v>
      </c>
      <c r="BZ451" s="122" t="s">
        <v>3479</v>
      </c>
      <c r="CB451" s="122">
        <v>19.618951289999998</v>
      </c>
      <c r="CC451" s="122">
        <v>-103.56191874</v>
      </c>
      <c r="CE451" s="122" t="s">
        <v>2100</v>
      </c>
      <c r="CF451" s="122" t="s">
        <v>2268</v>
      </c>
      <c r="CL451" s="122" t="s">
        <v>3394</v>
      </c>
    </row>
    <row r="452" spans="1:99" ht="15" customHeight="1" x14ac:dyDescent="0.45">
      <c r="A452" s="122">
        <v>451</v>
      </c>
      <c r="B452" s="122" t="s">
        <v>10129</v>
      </c>
      <c r="C452" s="122" t="s">
        <v>585</v>
      </c>
      <c r="I452" s="122" t="s">
        <v>3373</v>
      </c>
      <c r="J452" s="122" t="str">
        <f t="shared" si="16"/>
        <v>Quercus rugosa</v>
      </c>
      <c r="M452" s="122" t="s">
        <v>3226</v>
      </c>
      <c r="N452" s="122" t="s">
        <v>3161</v>
      </c>
      <c r="O452" s="122">
        <v>40708</v>
      </c>
      <c r="P452" s="122" t="s">
        <v>2267</v>
      </c>
      <c r="S452" s="122" t="s">
        <v>14692</v>
      </c>
      <c r="T452" s="122" t="s">
        <v>2100</v>
      </c>
      <c r="U452" s="122" t="s">
        <v>2268</v>
      </c>
      <c r="X452" s="122" t="s">
        <v>2273</v>
      </c>
      <c r="AE452" s="122">
        <v>55</v>
      </c>
      <c r="AF452" s="122">
        <v>18</v>
      </c>
      <c r="AJ452" s="122" t="s">
        <v>2122</v>
      </c>
      <c r="AK452" s="122" t="s">
        <v>2122</v>
      </c>
      <c r="AL452" s="122" t="s">
        <v>2077</v>
      </c>
      <c r="AO452" s="122" t="s">
        <v>1318</v>
      </c>
      <c r="AP452" s="122" t="s">
        <v>1318</v>
      </c>
      <c r="AQ452" s="122" t="s">
        <v>1318</v>
      </c>
      <c r="AS452" s="122">
        <v>184</v>
      </c>
      <c r="AT452" s="122">
        <v>19.618951289999998</v>
      </c>
      <c r="AU452" s="122">
        <v>-103.56191874</v>
      </c>
      <c r="BB452" s="122" t="s">
        <v>2326</v>
      </c>
      <c r="BF452" s="122" t="s">
        <v>1416</v>
      </c>
      <c r="BG452" s="122" t="s">
        <v>1416</v>
      </c>
      <c r="BH452" s="122" t="s">
        <v>1431</v>
      </c>
      <c r="BI452" s="122" t="s">
        <v>1431</v>
      </c>
      <c r="BJ452" s="122" t="s">
        <v>1431</v>
      </c>
      <c r="BK452" s="122" t="s">
        <v>1318</v>
      </c>
      <c r="BX452" s="122" t="s">
        <v>511</v>
      </c>
      <c r="BZ452" s="122" t="s">
        <v>3479</v>
      </c>
      <c r="CB452" s="122">
        <v>19.618951289999998</v>
      </c>
      <c r="CC452" s="122">
        <v>-103.56191874</v>
      </c>
      <c r="CE452" s="122" t="s">
        <v>2100</v>
      </c>
      <c r="CF452" s="122" t="s">
        <v>2268</v>
      </c>
      <c r="CL452" s="122" t="s">
        <v>3373</v>
      </c>
    </row>
    <row r="453" spans="1:99" ht="15" customHeight="1" x14ac:dyDescent="0.45">
      <c r="A453" s="122">
        <v>452</v>
      </c>
      <c r="B453" s="122" t="s">
        <v>10130</v>
      </c>
      <c r="C453" s="122" t="s">
        <v>586</v>
      </c>
      <c r="I453" s="122" t="s">
        <v>3373</v>
      </c>
      <c r="J453" s="122" t="str">
        <f t="shared" si="16"/>
        <v>Quercus rugosa</v>
      </c>
      <c r="M453" s="122" t="s">
        <v>3226</v>
      </c>
      <c r="N453" s="122" t="s">
        <v>3161</v>
      </c>
      <c r="O453" s="122">
        <v>40708</v>
      </c>
      <c r="P453" s="122" t="s">
        <v>2267</v>
      </c>
      <c r="S453" s="122" t="s">
        <v>14692</v>
      </c>
      <c r="T453" s="122" t="s">
        <v>2100</v>
      </c>
      <c r="U453" s="122" t="s">
        <v>2268</v>
      </c>
      <c r="X453" s="122" t="s">
        <v>2273</v>
      </c>
      <c r="AE453" s="122">
        <v>50</v>
      </c>
      <c r="AF453" s="122">
        <v>14</v>
      </c>
      <c r="AJ453" s="122" t="s">
        <v>2122</v>
      </c>
      <c r="AK453" s="122" t="s">
        <v>2122</v>
      </c>
      <c r="AL453" s="122" t="s">
        <v>2077</v>
      </c>
      <c r="AO453" s="122" t="s">
        <v>1318</v>
      </c>
      <c r="AP453" s="122" t="s">
        <v>1318</v>
      </c>
      <c r="AQ453" s="122" t="s">
        <v>1318</v>
      </c>
      <c r="AS453" s="122">
        <v>185</v>
      </c>
      <c r="AT453" s="122">
        <v>19.618951289999998</v>
      </c>
      <c r="AU453" s="122">
        <v>-103.56191874</v>
      </c>
      <c r="BF453" s="122" t="s">
        <v>1416</v>
      </c>
      <c r="BG453" s="122" t="s">
        <v>1416</v>
      </c>
      <c r="BH453" s="122" t="s">
        <v>1431</v>
      </c>
      <c r="BI453" s="122" t="s">
        <v>1431</v>
      </c>
      <c r="BJ453" s="122" t="s">
        <v>1431</v>
      </c>
      <c r="BK453" s="122" t="s">
        <v>1318</v>
      </c>
      <c r="BX453" s="122" t="s">
        <v>511</v>
      </c>
      <c r="BZ453" s="122" t="s">
        <v>3479</v>
      </c>
      <c r="CB453" s="122">
        <v>19.618951289999998</v>
      </c>
      <c r="CC453" s="122">
        <v>-103.56191874</v>
      </c>
      <c r="CE453" s="122" t="s">
        <v>2100</v>
      </c>
      <c r="CF453" s="122" t="s">
        <v>2268</v>
      </c>
      <c r="CL453" s="122" t="s">
        <v>3373</v>
      </c>
    </row>
    <row r="454" spans="1:99" ht="15" customHeight="1" x14ac:dyDescent="0.45">
      <c r="A454" s="122">
        <v>453</v>
      </c>
      <c r="B454" s="122" t="s">
        <v>10131</v>
      </c>
      <c r="C454" s="122" t="s">
        <v>587</v>
      </c>
      <c r="I454" s="122" t="s">
        <v>517</v>
      </c>
      <c r="J454" s="122" t="str">
        <f>I454</f>
        <v>Quercus L.</v>
      </c>
      <c r="M454" s="122" t="s">
        <v>3226</v>
      </c>
      <c r="N454" s="122" t="s">
        <v>3165</v>
      </c>
      <c r="O454" s="122">
        <v>40708</v>
      </c>
      <c r="P454" s="122" t="s">
        <v>2267</v>
      </c>
      <c r="S454" s="122" t="s">
        <v>14692</v>
      </c>
      <c r="T454" s="122" t="s">
        <v>2100</v>
      </c>
      <c r="U454" s="122" t="s">
        <v>2268</v>
      </c>
      <c r="X454" s="122" t="s">
        <v>2273</v>
      </c>
      <c r="AE454" s="122">
        <v>40</v>
      </c>
      <c r="AF454" s="122">
        <v>14</v>
      </c>
      <c r="AL454" s="122" t="s">
        <v>2077</v>
      </c>
      <c r="AO454" s="122" t="s">
        <v>1318</v>
      </c>
      <c r="AP454" s="122" t="s">
        <v>1318</v>
      </c>
      <c r="AQ454" s="122" t="s">
        <v>1318</v>
      </c>
      <c r="AS454" s="122">
        <v>188</v>
      </c>
      <c r="AT454" s="122">
        <v>19.61061037</v>
      </c>
      <c r="AU454" s="122">
        <v>-103.56669878</v>
      </c>
      <c r="BB454" s="122" t="s">
        <v>2326</v>
      </c>
      <c r="BC454" s="122" t="s">
        <v>2335</v>
      </c>
      <c r="BF454" s="122" t="s">
        <v>1416</v>
      </c>
      <c r="BG454" s="122" t="s">
        <v>1416</v>
      </c>
      <c r="BH454" s="122" t="s">
        <v>1431</v>
      </c>
      <c r="BI454" s="122" t="s">
        <v>1431</v>
      </c>
      <c r="BJ454" s="122" t="s">
        <v>1431</v>
      </c>
      <c r="BK454" s="122" t="s">
        <v>1318</v>
      </c>
      <c r="BX454" s="122" t="s">
        <v>511</v>
      </c>
      <c r="BZ454" s="122" t="s">
        <v>3479</v>
      </c>
      <c r="CB454" s="122">
        <v>19.61061037</v>
      </c>
      <c r="CC454" s="122">
        <v>-103.56669878</v>
      </c>
      <c r="CE454" s="122" t="s">
        <v>2100</v>
      </c>
      <c r="CF454" s="122" t="s">
        <v>2268</v>
      </c>
      <c r="CL454" s="122" t="s">
        <v>5572</v>
      </c>
    </row>
    <row r="455" spans="1:99" ht="15" customHeight="1" x14ac:dyDescent="0.45">
      <c r="A455" s="122">
        <v>454</v>
      </c>
      <c r="B455" s="122" t="s">
        <v>10132</v>
      </c>
      <c r="C455" s="122" t="s">
        <v>588</v>
      </c>
      <c r="I455" s="122" t="s">
        <v>3394</v>
      </c>
      <c r="J455" s="122" t="str">
        <f t="shared" ref="J455:J461" si="17">LEFT(I455, FIND(" ", I455, 12) -1)</f>
        <v>Quercus laurina</v>
      </c>
      <c r="M455" s="122" t="s">
        <v>3226</v>
      </c>
      <c r="N455" s="122" t="s">
        <v>3222</v>
      </c>
      <c r="O455" s="122">
        <v>40708</v>
      </c>
      <c r="P455" s="122" t="s">
        <v>2267</v>
      </c>
      <c r="S455" s="122" t="s">
        <v>14692</v>
      </c>
      <c r="T455" s="122" t="s">
        <v>2100</v>
      </c>
      <c r="U455" s="122" t="s">
        <v>2268</v>
      </c>
      <c r="X455" s="122" t="s">
        <v>2273</v>
      </c>
      <c r="AE455" s="122">
        <v>30</v>
      </c>
      <c r="AF455" s="122">
        <v>7</v>
      </c>
      <c r="AJ455" s="122" t="s">
        <v>2320</v>
      </c>
      <c r="AK455" s="122" t="s">
        <v>2121</v>
      </c>
      <c r="AL455" s="122" t="s">
        <v>2077</v>
      </c>
      <c r="AO455" s="122" t="s">
        <v>1318</v>
      </c>
      <c r="AP455" s="122" t="s">
        <v>1318</v>
      </c>
      <c r="AQ455" s="122" t="s">
        <v>1318</v>
      </c>
      <c r="AS455" s="122">
        <v>188</v>
      </c>
      <c r="AT455" s="122">
        <v>19.61061037</v>
      </c>
      <c r="AU455" s="122">
        <v>-103.56669878</v>
      </c>
      <c r="BF455" s="122" t="s">
        <v>1416</v>
      </c>
      <c r="BG455" s="122" t="s">
        <v>1416</v>
      </c>
      <c r="BH455" s="122" t="s">
        <v>1431</v>
      </c>
      <c r="BI455" s="122" t="s">
        <v>1431</v>
      </c>
      <c r="BJ455" s="122" t="s">
        <v>1431</v>
      </c>
      <c r="BK455" s="122" t="s">
        <v>1318</v>
      </c>
      <c r="BX455" s="122" t="s">
        <v>511</v>
      </c>
      <c r="BZ455" s="122" t="s">
        <v>3479</v>
      </c>
      <c r="CB455" s="122">
        <v>19.61061037</v>
      </c>
      <c r="CC455" s="122">
        <v>-103.56669878</v>
      </c>
      <c r="CE455" s="122" t="s">
        <v>2100</v>
      </c>
      <c r="CF455" s="122" t="s">
        <v>2268</v>
      </c>
      <c r="CL455" s="122" t="s">
        <v>3394</v>
      </c>
    </row>
    <row r="456" spans="1:99" ht="15" customHeight="1" x14ac:dyDescent="0.45">
      <c r="A456" s="122">
        <v>455</v>
      </c>
      <c r="B456" s="122" t="s">
        <v>10133</v>
      </c>
      <c r="C456" s="122" t="s">
        <v>589</v>
      </c>
      <c r="I456" s="122" t="s">
        <v>3394</v>
      </c>
      <c r="J456" s="122" t="str">
        <f t="shared" si="17"/>
        <v>Quercus laurina</v>
      </c>
      <c r="M456" s="122" t="s">
        <v>3226</v>
      </c>
      <c r="N456" s="122" t="s">
        <v>3222</v>
      </c>
      <c r="O456" s="122">
        <v>40708</v>
      </c>
      <c r="P456" s="122" t="s">
        <v>2267</v>
      </c>
      <c r="S456" s="122" t="s">
        <v>14692</v>
      </c>
      <c r="T456" s="122" t="s">
        <v>2100</v>
      </c>
      <c r="U456" s="122" t="s">
        <v>2268</v>
      </c>
      <c r="X456" s="122" t="s">
        <v>2273</v>
      </c>
      <c r="AE456" s="122">
        <v>60</v>
      </c>
      <c r="AF456" s="122">
        <v>15</v>
      </c>
      <c r="AJ456" s="122" t="s">
        <v>2121</v>
      </c>
      <c r="AK456" s="122" t="s">
        <v>2121</v>
      </c>
      <c r="AL456" s="122" t="s">
        <v>2077</v>
      </c>
      <c r="AO456" s="122" t="s">
        <v>1318</v>
      </c>
      <c r="AP456" s="122" t="s">
        <v>1318</v>
      </c>
      <c r="AQ456" s="122" t="s">
        <v>1318</v>
      </c>
      <c r="AS456" s="122">
        <v>189</v>
      </c>
      <c r="AT456" s="122">
        <v>19.61061037</v>
      </c>
      <c r="AU456" s="122">
        <v>-103.56669878</v>
      </c>
      <c r="BB456" s="122" t="s">
        <v>2326</v>
      </c>
      <c r="BF456" s="122" t="s">
        <v>1416</v>
      </c>
      <c r="BG456" s="122" t="s">
        <v>1416</v>
      </c>
      <c r="BH456" s="122" t="s">
        <v>1431</v>
      </c>
      <c r="BI456" s="122" t="s">
        <v>1431</v>
      </c>
      <c r="BJ456" s="122" t="s">
        <v>1431</v>
      </c>
      <c r="BK456" s="122" t="s">
        <v>1318</v>
      </c>
      <c r="BX456" s="122" t="s">
        <v>511</v>
      </c>
      <c r="BZ456" s="122" t="s">
        <v>3479</v>
      </c>
      <c r="CB456" s="122">
        <v>19.61061037</v>
      </c>
      <c r="CC456" s="122">
        <v>-103.56669878</v>
      </c>
      <c r="CE456" s="122" t="s">
        <v>2100</v>
      </c>
      <c r="CF456" s="122" t="s">
        <v>2268</v>
      </c>
      <c r="CL456" s="122" t="s">
        <v>3394</v>
      </c>
    </row>
    <row r="457" spans="1:99" ht="15" customHeight="1" x14ac:dyDescent="0.45">
      <c r="A457" s="122">
        <v>456</v>
      </c>
      <c r="B457" s="122" t="s">
        <v>10134</v>
      </c>
      <c r="C457" s="122" t="s">
        <v>590</v>
      </c>
      <c r="I457" s="122" t="s">
        <v>3397</v>
      </c>
      <c r="J457" s="122" t="str">
        <f t="shared" si="17"/>
        <v>Quercus peduncularis</v>
      </c>
      <c r="M457" s="122" t="s">
        <v>3226</v>
      </c>
      <c r="N457" s="122" t="s">
        <v>3221</v>
      </c>
      <c r="O457" s="122">
        <v>40708</v>
      </c>
      <c r="P457" s="122" t="s">
        <v>2267</v>
      </c>
      <c r="S457" s="122" t="s">
        <v>14692</v>
      </c>
      <c r="T457" s="122" t="s">
        <v>2100</v>
      </c>
      <c r="U457" s="122" t="s">
        <v>2268</v>
      </c>
      <c r="X457" s="122" t="s">
        <v>2273</v>
      </c>
      <c r="AE457" s="122">
        <v>30</v>
      </c>
      <c r="AF457" s="122">
        <v>7</v>
      </c>
      <c r="AK457" s="122" t="s">
        <v>2087</v>
      </c>
      <c r="AL457" s="122" t="s">
        <v>2077</v>
      </c>
      <c r="AO457" s="122" t="s">
        <v>1318</v>
      </c>
      <c r="AP457" s="122" t="s">
        <v>1318</v>
      </c>
      <c r="AQ457" s="122" t="s">
        <v>1318</v>
      </c>
      <c r="AS457" s="122">
        <v>190</v>
      </c>
      <c r="AT457" s="122">
        <v>19.61061037</v>
      </c>
      <c r="AU457" s="122">
        <v>-103.56669878</v>
      </c>
      <c r="BB457" s="122" t="s">
        <v>2326</v>
      </c>
      <c r="BF457" s="122" t="s">
        <v>1416</v>
      </c>
      <c r="BG457" s="122" t="s">
        <v>1416</v>
      </c>
      <c r="BH457" s="122" t="s">
        <v>1431</v>
      </c>
      <c r="BI457" s="122" t="s">
        <v>1431</v>
      </c>
      <c r="BJ457" s="122" t="s">
        <v>1431</v>
      </c>
      <c r="BK457" s="122" t="s">
        <v>1318</v>
      </c>
      <c r="BX457" s="122" t="s">
        <v>511</v>
      </c>
      <c r="BZ457" s="122" t="s">
        <v>3479</v>
      </c>
      <c r="CB457" s="122">
        <v>19.61061037</v>
      </c>
      <c r="CC457" s="122">
        <v>-103.56669878</v>
      </c>
      <c r="CE457" s="122" t="s">
        <v>2100</v>
      </c>
      <c r="CF457" s="122" t="s">
        <v>2268</v>
      </c>
      <c r="CL457" s="122" t="s">
        <v>3397</v>
      </c>
    </row>
    <row r="458" spans="1:99" ht="15" customHeight="1" x14ac:dyDescent="0.45">
      <c r="A458" s="122">
        <v>457</v>
      </c>
      <c r="B458" s="122" t="s">
        <v>10135</v>
      </c>
      <c r="C458" s="122" t="s">
        <v>591</v>
      </c>
      <c r="I458" s="122" t="s">
        <v>3397</v>
      </c>
      <c r="J458" s="122" t="str">
        <f t="shared" si="17"/>
        <v>Quercus peduncularis</v>
      </c>
      <c r="M458" s="122" t="s">
        <v>3226</v>
      </c>
      <c r="N458" s="122" t="s">
        <v>3221</v>
      </c>
      <c r="O458" s="122">
        <v>40708</v>
      </c>
      <c r="P458" s="122" t="s">
        <v>2267</v>
      </c>
      <c r="S458" s="122" t="s">
        <v>14692</v>
      </c>
      <c r="T458" s="122" t="s">
        <v>2100</v>
      </c>
      <c r="U458" s="122" t="s">
        <v>2268</v>
      </c>
      <c r="X458" s="122" t="s">
        <v>2273</v>
      </c>
      <c r="AE458" s="122">
        <v>30</v>
      </c>
      <c r="AF458" s="122">
        <v>7</v>
      </c>
      <c r="AK458" s="122" t="s">
        <v>2087</v>
      </c>
      <c r="AL458" s="122" t="s">
        <v>2077</v>
      </c>
      <c r="AO458" s="122" t="s">
        <v>1318</v>
      </c>
      <c r="AP458" s="122" t="s">
        <v>1318</v>
      </c>
      <c r="AQ458" s="122" t="s">
        <v>1318</v>
      </c>
      <c r="AS458" s="122">
        <v>190</v>
      </c>
      <c r="AT458" s="122">
        <v>19.61061037</v>
      </c>
      <c r="AU458" s="122">
        <v>-103.56669878</v>
      </c>
      <c r="BF458" s="122" t="s">
        <v>1416</v>
      </c>
      <c r="BG458" s="122" t="s">
        <v>1416</v>
      </c>
      <c r="BH458" s="122" t="s">
        <v>1431</v>
      </c>
      <c r="BI458" s="122" t="s">
        <v>1431</v>
      </c>
      <c r="BJ458" s="122" t="s">
        <v>1431</v>
      </c>
      <c r="BK458" s="122" t="s">
        <v>1318</v>
      </c>
      <c r="BX458" s="122" t="s">
        <v>511</v>
      </c>
      <c r="BZ458" s="122" t="s">
        <v>3479</v>
      </c>
      <c r="CB458" s="122">
        <v>19.61061037</v>
      </c>
      <c r="CC458" s="122">
        <v>-103.56669878</v>
      </c>
      <c r="CE458" s="122" t="s">
        <v>2100</v>
      </c>
      <c r="CF458" s="122" t="s">
        <v>2268</v>
      </c>
      <c r="CL458" s="122" t="s">
        <v>3397</v>
      </c>
    </row>
    <row r="459" spans="1:99" ht="15" customHeight="1" x14ac:dyDescent="0.45">
      <c r="A459" s="122">
        <v>458</v>
      </c>
      <c r="B459" s="122" t="s">
        <v>10136</v>
      </c>
      <c r="C459" s="122" t="s">
        <v>592</v>
      </c>
      <c r="I459" s="122" t="s">
        <v>3393</v>
      </c>
      <c r="J459" s="122" t="str">
        <f t="shared" si="17"/>
        <v>Quercus candicans</v>
      </c>
      <c r="M459" s="122" t="s">
        <v>3226</v>
      </c>
      <c r="N459" s="122" t="s">
        <v>3163</v>
      </c>
      <c r="O459" s="122">
        <v>40708</v>
      </c>
      <c r="P459" s="122" t="s">
        <v>2267</v>
      </c>
      <c r="S459" s="122" t="s">
        <v>14692</v>
      </c>
      <c r="T459" s="122" t="s">
        <v>2100</v>
      </c>
      <c r="U459" s="122" t="s">
        <v>2268</v>
      </c>
      <c r="X459" s="122" t="s">
        <v>2273</v>
      </c>
      <c r="AE459" s="122">
        <v>30</v>
      </c>
      <c r="AF459" s="122">
        <v>12</v>
      </c>
      <c r="AJ459" s="122" t="s">
        <v>2124</v>
      </c>
      <c r="AK459" s="122" t="s">
        <v>2124</v>
      </c>
      <c r="AL459" s="122" t="s">
        <v>2077</v>
      </c>
      <c r="AO459" s="122" t="s">
        <v>1318</v>
      </c>
      <c r="AP459" s="122" t="s">
        <v>1318</v>
      </c>
      <c r="AQ459" s="122" t="s">
        <v>1318</v>
      </c>
      <c r="AS459" s="122">
        <v>191</v>
      </c>
      <c r="AT459" s="122">
        <v>19.616579959999999</v>
      </c>
      <c r="AU459" s="122">
        <v>-103.56686683</v>
      </c>
      <c r="BF459" s="122" t="s">
        <v>1416</v>
      </c>
      <c r="BG459" s="122" t="s">
        <v>1416</v>
      </c>
      <c r="BH459" s="122" t="s">
        <v>1431</v>
      </c>
      <c r="BI459" s="122" t="s">
        <v>1431</v>
      </c>
      <c r="BJ459" s="122" t="s">
        <v>1431</v>
      </c>
      <c r="BK459" s="122" t="s">
        <v>1318</v>
      </c>
      <c r="BX459" s="122" t="s">
        <v>511</v>
      </c>
      <c r="BZ459" s="122" t="s">
        <v>3479</v>
      </c>
      <c r="CB459" s="122">
        <v>19.616579959999999</v>
      </c>
      <c r="CC459" s="122">
        <v>-103.56686683</v>
      </c>
      <c r="CE459" s="122" t="s">
        <v>2100</v>
      </c>
      <c r="CF459" s="122" t="s">
        <v>2268</v>
      </c>
      <c r="CL459" s="122" t="s">
        <v>3393</v>
      </c>
    </row>
    <row r="460" spans="1:99" ht="15" customHeight="1" x14ac:dyDescent="0.45">
      <c r="A460" s="122">
        <v>459</v>
      </c>
      <c r="B460" s="122" t="s">
        <v>10137</v>
      </c>
      <c r="C460" s="122" t="s">
        <v>593</v>
      </c>
      <c r="I460" s="122" t="s">
        <v>3393</v>
      </c>
      <c r="J460" s="122" t="str">
        <f t="shared" si="17"/>
        <v>Quercus candicans</v>
      </c>
      <c r="M460" s="122" t="s">
        <v>3226</v>
      </c>
      <c r="N460" s="122" t="s">
        <v>3163</v>
      </c>
      <c r="O460" s="122">
        <v>40708</v>
      </c>
      <c r="P460" s="122" t="s">
        <v>2267</v>
      </c>
      <c r="S460" s="122" t="s">
        <v>14692</v>
      </c>
      <c r="T460" s="122" t="s">
        <v>2100</v>
      </c>
      <c r="U460" s="122" t="s">
        <v>2268</v>
      </c>
      <c r="X460" s="122" t="s">
        <v>2273</v>
      </c>
      <c r="AE460" s="122">
        <v>35</v>
      </c>
      <c r="AF460" s="122">
        <v>10</v>
      </c>
      <c r="AJ460" s="122" t="s">
        <v>2124</v>
      </c>
      <c r="AK460" s="122" t="s">
        <v>2124</v>
      </c>
      <c r="AL460" s="122" t="s">
        <v>2077</v>
      </c>
      <c r="AO460" s="122" t="s">
        <v>1318</v>
      </c>
      <c r="AP460" s="122" t="s">
        <v>1318</v>
      </c>
      <c r="AQ460" s="122" t="s">
        <v>1318</v>
      </c>
      <c r="AS460" s="122">
        <v>192</v>
      </c>
      <c r="AT460" s="122">
        <v>19.61755956</v>
      </c>
      <c r="AU460" s="122">
        <v>-103.56650499</v>
      </c>
      <c r="BB460" s="122" t="s">
        <v>2326</v>
      </c>
      <c r="BF460" s="122" t="s">
        <v>1416</v>
      </c>
      <c r="BG460" s="122" t="s">
        <v>1416</v>
      </c>
      <c r="BH460" s="122" t="s">
        <v>1431</v>
      </c>
      <c r="BI460" s="122" t="s">
        <v>1431</v>
      </c>
      <c r="BJ460" s="122" t="s">
        <v>1431</v>
      </c>
      <c r="BK460" s="122" t="s">
        <v>1318</v>
      </c>
      <c r="BX460" s="122" t="s">
        <v>511</v>
      </c>
      <c r="BZ460" s="122" t="s">
        <v>3479</v>
      </c>
      <c r="CB460" s="122">
        <v>19.61755956</v>
      </c>
      <c r="CC460" s="122">
        <v>-103.56650499</v>
      </c>
      <c r="CE460" s="122" t="s">
        <v>2100</v>
      </c>
      <c r="CF460" s="122" t="s">
        <v>2268</v>
      </c>
      <c r="CL460" s="122" t="s">
        <v>3393</v>
      </c>
    </row>
    <row r="461" spans="1:99" ht="15" customHeight="1" x14ac:dyDescent="0.45">
      <c r="A461" s="122">
        <v>460</v>
      </c>
      <c r="B461" s="122" t="s">
        <v>10138</v>
      </c>
      <c r="C461" s="122" t="s">
        <v>594</v>
      </c>
      <c r="I461" s="122" t="s">
        <v>3373</v>
      </c>
      <c r="J461" s="122" t="str">
        <f t="shared" si="17"/>
        <v>Quercus rugosa</v>
      </c>
      <c r="M461" s="122" t="s">
        <v>3226</v>
      </c>
      <c r="N461" s="122" t="s">
        <v>3161</v>
      </c>
      <c r="O461" s="122">
        <v>40708</v>
      </c>
      <c r="P461" s="122" t="s">
        <v>2267</v>
      </c>
      <c r="S461" s="122" t="s">
        <v>14692</v>
      </c>
      <c r="T461" s="122" t="s">
        <v>2100</v>
      </c>
      <c r="U461" s="122" t="s">
        <v>2268</v>
      </c>
      <c r="X461" s="122" t="s">
        <v>2273</v>
      </c>
      <c r="AE461" s="122">
        <v>20</v>
      </c>
      <c r="AF461" s="122">
        <v>10</v>
      </c>
      <c r="AJ461" s="122" t="s">
        <v>2122</v>
      </c>
      <c r="AK461" s="122" t="s">
        <v>2122</v>
      </c>
      <c r="AL461" s="122" t="s">
        <v>2077</v>
      </c>
      <c r="AO461" s="122" t="s">
        <v>1318</v>
      </c>
      <c r="AP461" s="122" t="s">
        <v>1318</v>
      </c>
      <c r="AQ461" s="122" t="s">
        <v>1318</v>
      </c>
      <c r="AS461" s="122">
        <v>193</v>
      </c>
      <c r="AT461" s="122">
        <v>19.61755956</v>
      </c>
      <c r="AU461" s="122">
        <v>-103.56650499</v>
      </c>
      <c r="BB461" s="122" t="s">
        <v>2326</v>
      </c>
      <c r="BF461" s="122" t="s">
        <v>1416</v>
      </c>
      <c r="BG461" s="122" t="s">
        <v>1416</v>
      </c>
      <c r="BH461" s="122" t="s">
        <v>1431</v>
      </c>
      <c r="BI461" s="122" t="s">
        <v>1431</v>
      </c>
      <c r="BJ461" s="122" t="s">
        <v>1431</v>
      </c>
      <c r="BK461" s="122" t="s">
        <v>1318</v>
      </c>
      <c r="BX461" s="122" t="s">
        <v>511</v>
      </c>
      <c r="BZ461" s="122" t="s">
        <v>3479</v>
      </c>
      <c r="CB461" s="122">
        <v>19.61755956</v>
      </c>
      <c r="CC461" s="122">
        <v>-103.56650499</v>
      </c>
      <c r="CE461" s="122" t="s">
        <v>2100</v>
      </c>
      <c r="CF461" s="122" t="s">
        <v>2268</v>
      </c>
      <c r="CL461" s="122" t="s">
        <v>3373</v>
      </c>
    </row>
    <row r="462" spans="1:99" ht="15" customHeight="1" x14ac:dyDescent="0.45">
      <c r="A462" s="122">
        <v>461</v>
      </c>
      <c r="B462" s="122" t="s">
        <v>10139</v>
      </c>
      <c r="C462" s="122" t="s">
        <v>595</v>
      </c>
      <c r="I462" s="122" t="s">
        <v>517</v>
      </c>
      <c r="J462" s="122" t="str">
        <f>I462</f>
        <v>Quercus L.</v>
      </c>
      <c r="M462" s="122" t="s">
        <v>3226</v>
      </c>
      <c r="N462" s="122" t="s">
        <v>3165</v>
      </c>
      <c r="O462" s="122">
        <v>40708</v>
      </c>
      <c r="P462" s="122" t="s">
        <v>2267</v>
      </c>
      <c r="S462" s="122" t="s">
        <v>14692</v>
      </c>
      <c r="T462" s="122" t="s">
        <v>2100</v>
      </c>
      <c r="U462" s="122" t="s">
        <v>2268</v>
      </c>
      <c r="X462" s="122" t="s">
        <v>2273</v>
      </c>
      <c r="AE462" s="122">
        <v>35</v>
      </c>
      <c r="AF462" s="122">
        <v>10</v>
      </c>
      <c r="AK462" s="122" t="s">
        <v>2209</v>
      </c>
      <c r="AL462" s="122" t="s">
        <v>2077</v>
      </c>
      <c r="AO462" s="122" t="s">
        <v>1318</v>
      </c>
      <c r="AP462" s="122" t="s">
        <v>1318</v>
      </c>
      <c r="AQ462" s="122" t="s">
        <v>1318</v>
      </c>
      <c r="AS462" s="122">
        <v>194</v>
      </c>
      <c r="AT462" s="122">
        <v>19.61755956</v>
      </c>
      <c r="AU462" s="122">
        <v>-103.56650499</v>
      </c>
      <c r="BB462" s="122" t="s">
        <v>2326</v>
      </c>
      <c r="BF462" s="122" t="s">
        <v>1416</v>
      </c>
      <c r="BG462" s="122" t="s">
        <v>1416</v>
      </c>
      <c r="BH462" s="122" t="s">
        <v>1431</v>
      </c>
      <c r="BI462" s="122" t="s">
        <v>1431</v>
      </c>
      <c r="BJ462" s="122" t="s">
        <v>1431</v>
      </c>
      <c r="BK462" s="122" t="s">
        <v>1318</v>
      </c>
      <c r="BX462" s="122" t="s">
        <v>511</v>
      </c>
      <c r="BZ462" s="122" t="s">
        <v>3479</v>
      </c>
      <c r="CB462" s="122">
        <v>19.61755956</v>
      </c>
      <c r="CC462" s="122">
        <v>-103.56650499</v>
      </c>
      <c r="CE462" s="122" t="s">
        <v>2100</v>
      </c>
      <c r="CF462" s="122" t="s">
        <v>2268</v>
      </c>
      <c r="CL462" s="122" t="s">
        <v>5572</v>
      </c>
    </row>
    <row r="463" spans="1:99" ht="15" customHeight="1" x14ac:dyDescent="0.45">
      <c r="A463" s="122">
        <v>462</v>
      </c>
      <c r="B463" s="122" t="s">
        <v>10140</v>
      </c>
      <c r="C463" s="122" t="s">
        <v>596</v>
      </c>
      <c r="F463" s="122" t="s">
        <v>2347</v>
      </c>
      <c r="H463" s="122">
        <v>3797</v>
      </c>
      <c r="I463" s="122" t="s">
        <v>3398</v>
      </c>
      <c r="J463" s="122" t="str">
        <f t="shared" ref="J463:J475" si="18">LEFT(I463, FIND(" ", I463, 12) -1)</f>
        <v>Quercus laeta</v>
      </c>
      <c r="K463" s="122" t="s">
        <v>7409</v>
      </c>
      <c r="M463" s="122" t="s">
        <v>3226</v>
      </c>
      <c r="N463" s="122" t="s">
        <v>3271</v>
      </c>
      <c r="O463" s="122">
        <v>40709</v>
      </c>
      <c r="P463" s="122" t="s">
        <v>2267</v>
      </c>
      <c r="S463" s="122" t="s">
        <v>14692</v>
      </c>
      <c r="T463" s="122" t="s">
        <v>2100</v>
      </c>
      <c r="U463" s="122" t="s">
        <v>2268</v>
      </c>
      <c r="X463" s="122" t="s">
        <v>2274</v>
      </c>
      <c r="AE463" s="122">
        <v>40</v>
      </c>
      <c r="AF463" s="122">
        <v>12</v>
      </c>
      <c r="AJ463" s="122" t="s">
        <v>2318</v>
      </c>
      <c r="AK463" s="122" t="s">
        <v>2318</v>
      </c>
      <c r="AL463" s="122" t="s">
        <v>2077</v>
      </c>
      <c r="AO463" s="122" t="s">
        <v>1318</v>
      </c>
      <c r="AP463" s="122" t="s">
        <v>1318</v>
      </c>
      <c r="AQ463" s="122" t="s">
        <v>1318</v>
      </c>
      <c r="AS463" s="122">
        <v>198</v>
      </c>
      <c r="AT463" s="122">
        <v>20.6609485</v>
      </c>
      <c r="AU463" s="122">
        <v>-102.47342301</v>
      </c>
      <c r="BF463" s="122" t="s">
        <v>1416</v>
      </c>
      <c r="BG463" s="122" t="s">
        <v>1416</v>
      </c>
      <c r="BH463" s="122" t="s">
        <v>1415</v>
      </c>
      <c r="BI463" s="122" t="s">
        <v>1431</v>
      </c>
      <c r="BJ463" s="122" t="s">
        <v>1431</v>
      </c>
      <c r="BK463" s="122">
        <v>175905</v>
      </c>
      <c r="BR463" s="122" t="s">
        <v>2347</v>
      </c>
      <c r="BS463" s="122" t="s">
        <v>5786</v>
      </c>
      <c r="BT463" s="122" t="s">
        <v>2347</v>
      </c>
      <c r="BU463" s="122" t="s">
        <v>2347</v>
      </c>
      <c r="BV463" s="122">
        <v>3797</v>
      </c>
      <c r="BX463" s="122" t="s">
        <v>511</v>
      </c>
      <c r="BZ463" s="122" t="s">
        <v>3479</v>
      </c>
      <c r="CB463" s="122">
        <v>20.6609485</v>
      </c>
      <c r="CC463" s="122">
        <v>-102.47342301</v>
      </c>
      <c r="CE463" s="122" t="s">
        <v>2100</v>
      </c>
      <c r="CF463" s="122" t="s">
        <v>2268</v>
      </c>
      <c r="CI463" s="122" t="s">
        <v>5127</v>
      </c>
      <c r="CK463" s="122" t="s">
        <v>4767</v>
      </c>
      <c r="CL463" s="122" t="s">
        <v>3398</v>
      </c>
      <c r="CO463" s="122" t="s">
        <v>7488</v>
      </c>
      <c r="CP463" s="122">
        <v>0</v>
      </c>
      <c r="CQ463" s="122" t="s">
        <v>2347</v>
      </c>
      <c r="CR463" s="122" t="s">
        <v>8051</v>
      </c>
      <c r="CS463" s="122">
        <v>0</v>
      </c>
      <c r="CT463" s="122" t="s">
        <v>8199</v>
      </c>
      <c r="CU463" s="122" t="s">
        <v>8198</v>
      </c>
    </row>
    <row r="464" spans="1:99" ht="15" customHeight="1" x14ac:dyDescent="0.45">
      <c r="A464" s="122">
        <v>463</v>
      </c>
      <c r="B464" s="122" t="s">
        <v>10141</v>
      </c>
      <c r="C464" s="122" t="s">
        <v>597</v>
      </c>
      <c r="I464" s="122" t="s">
        <v>3374</v>
      </c>
      <c r="J464" s="122" t="str">
        <f t="shared" si="18"/>
        <v>Quercus obtusata</v>
      </c>
      <c r="M464" s="122" t="s">
        <v>3226</v>
      </c>
      <c r="N464" s="122" t="s">
        <v>3162</v>
      </c>
      <c r="O464" s="122">
        <v>40709</v>
      </c>
      <c r="P464" s="122" t="s">
        <v>2267</v>
      </c>
      <c r="S464" s="122" t="s">
        <v>14692</v>
      </c>
      <c r="T464" s="122" t="s">
        <v>2100</v>
      </c>
      <c r="U464" s="122" t="s">
        <v>2268</v>
      </c>
      <c r="X464" s="122" t="s">
        <v>2274</v>
      </c>
      <c r="AE464" s="122">
        <v>35</v>
      </c>
      <c r="AF464" s="122">
        <v>10</v>
      </c>
      <c r="AK464" s="122" t="s">
        <v>2202</v>
      </c>
      <c r="AL464" s="122" t="s">
        <v>2077</v>
      </c>
      <c r="AO464" s="122" t="s">
        <v>1318</v>
      </c>
      <c r="AP464" s="122" t="s">
        <v>1318</v>
      </c>
      <c r="AQ464" s="122" t="s">
        <v>1318</v>
      </c>
      <c r="AS464" s="122">
        <v>198</v>
      </c>
      <c r="AT464" s="122">
        <v>20.6609485</v>
      </c>
      <c r="AU464" s="122">
        <v>-102.47342301</v>
      </c>
      <c r="BF464" s="122" t="s">
        <v>1416</v>
      </c>
      <c r="BG464" s="122" t="s">
        <v>1416</v>
      </c>
      <c r="BH464" s="122" t="s">
        <v>1431</v>
      </c>
      <c r="BI464" s="122" t="s">
        <v>1431</v>
      </c>
      <c r="BJ464" s="122" t="s">
        <v>1431</v>
      </c>
      <c r="BK464" s="122" t="s">
        <v>1318</v>
      </c>
      <c r="BX464" s="122" t="s">
        <v>511</v>
      </c>
      <c r="BZ464" s="122" t="s">
        <v>3479</v>
      </c>
      <c r="CB464" s="122">
        <v>20.6609485</v>
      </c>
      <c r="CC464" s="122">
        <v>-102.47342301</v>
      </c>
      <c r="CE464" s="122" t="s">
        <v>2100</v>
      </c>
      <c r="CF464" s="122" t="s">
        <v>2268</v>
      </c>
      <c r="CL464" s="122" t="s">
        <v>3374</v>
      </c>
    </row>
    <row r="465" spans="1:99" ht="15" customHeight="1" x14ac:dyDescent="0.45">
      <c r="A465" s="122">
        <v>464</v>
      </c>
      <c r="B465" s="122" t="s">
        <v>10142</v>
      </c>
      <c r="C465" s="122" t="s">
        <v>598</v>
      </c>
      <c r="I465" s="122" t="s">
        <v>14688</v>
      </c>
      <c r="J465" s="122" t="str">
        <f>LEFT(I465, FIND(" ", I465, 20) -1)</f>
        <v>Quercus aff. castanea</v>
      </c>
      <c r="L465" s="122" t="s">
        <v>3097</v>
      </c>
      <c r="M465" s="122" t="s">
        <v>3226</v>
      </c>
      <c r="N465" s="122" t="s">
        <v>3274</v>
      </c>
      <c r="O465" s="122">
        <v>40709</v>
      </c>
      <c r="P465" s="122" t="s">
        <v>2267</v>
      </c>
      <c r="S465" s="122" t="s">
        <v>14692</v>
      </c>
      <c r="T465" s="122" t="s">
        <v>2100</v>
      </c>
      <c r="U465" s="122" t="s">
        <v>2268</v>
      </c>
      <c r="X465" s="122" t="s">
        <v>2274</v>
      </c>
      <c r="AE465" s="122">
        <v>30</v>
      </c>
      <c r="AF465" s="122">
        <v>9</v>
      </c>
      <c r="AJ465" s="122" t="s">
        <v>2125</v>
      </c>
      <c r="AK465" s="122" t="s">
        <v>2125</v>
      </c>
      <c r="AL465" s="122" t="s">
        <v>2077</v>
      </c>
      <c r="AO465" s="122" t="s">
        <v>1318</v>
      </c>
      <c r="AP465" s="122" t="s">
        <v>1318</v>
      </c>
      <c r="AQ465" s="122" t="s">
        <v>1318</v>
      </c>
      <c r="AS465" s="122">
        <v>198</v>
      </c>
      <c r="AT465" s="122">
        <v>20.6609485</v>
      </c>
      <c r="AU465" s="122">
        <v>-102.47342301</v>
      </c>
      <c r="BF465" s="122" t="s">
        <v>1416</v>
      </c>
      <c r="BG465" s="122" t="s">
        <v>1416</v>
      </c>
      <c r="BH465" s="122" t="s">
        <v>1431</v>
      </c>
      <c r="BI465" s="122" t="s">
        <v>1431</v>
      </c>
      <c r="BJ465" s="122" t="s">
        <v>1431</v>
      </c>
      <c r="BK465" s="122" t="s">
        <v>1318</v>
      </c>
      <c r="BX465" s="122" t="s">
        <v>511</v>
      </c>
      <c r="BZ465" s="122" t="s">
        <v>3479</v>
      </c>
      <c r="CB465" s="122">
        <v>20.6609485</v>
      </c>
      <c r="CC465" s="122">
        <v>-102.47342301</v>
      </c>
      <c r="CE465" s="122" t="s">
        <v>2100</v>
      </c>
      <c r="CF465" s="122" t="s">
        <v>2268</v>
      </c>
      <c r="CL465" s="122" t="s">
        <v>281</v>
      </c>
    </row>
    <row r="466" spans="1:99" ht="15" customHeight="1" x14ac:dyDescent="0.45">
      <c r="A466" s="122">
        <v>465</v>
      </c>
      <c r="B466" s="122" t="s">
        <v>10143</v>
      </c>
      <c r="C466" s="122" t="s">
        <v>599</v>
      </c>
      <c r="I466" s="122" t="s">
        <v>3378</v>
      </c>
      <c r="J466" s="122" t="str">
        <f t="shared" si="18"/>
        <v>Quercus castanea</v>
      </c>
      <c r="M466" s="122" t="s">
        <v>3226</v>
      </c>
      <c r="N466" s="122" t="s">
        <v>3166</v>
      </c>
      <c r="O466" s="122">
        <v>40709</v>
      </c>
      <c r="P466" s="122" t="s">
        <v>2267</v>
      </c>
      <c r="S466" s="122" t="s">
        <v>14692</v>
      </c>
      <c r="T466" s="122" t="s">
        <v>2100</v>
      </c>
      <c r="U466" s="122" t="s">
        <v>2268</v>
      </c>
      <c r="X466" s="122" t="s">
        <v>2274</v>
      </c>
      <c r="AE466" s="122">
        <v>40</v>
      </c>
      <c r="AF466" s="122">
        <v>15</v>
      </c>
      <c r="AJ466" s="122" t="s">
        <v>2205</v>
      </c>
      <c r="AK466" s="122" t="s">
        <v>2205</v>
      </c>
      <c r="AL466" s="122" t="s">
        <v>2077</v>
      </c>
      <c r="AO466" s="122" t="s">
        <v>1318</v>
      </c>
      <c r="AP466" s="122" t="s">
        <v>1318</v>
      </c>
      <c r="AQ466" s="122" t="s">
        <v>1318</v>
      </c>
      <c r="AS466" s="122">
        <v>199</v>
      </c>
      <c r="AT466" s="122">
        <v>20.66090123</v>
      </c>
      <c r="AU466" s="122">
        <v>-102.47340473</v>
      </c>
      <c r="BF466" s="122" t="s">
        <v>1416</v>
      </c>
      <c r="BG466" s="122" t="s">
        <v>1416</v>
      </c>
      <c r="BH466" s="122" t="s">
        <v>1431</v>
      </c>
      <c r="BI466" s="122" t="s">
        <v>1431</v>
      </c>
      <c r="BJ466" s="122" t="s">
        <v>1431</v>
      </c>
      <c r="BK466" s="122" t="s">
        <v>1318</v>
      </c>
      <c r="BX466" s="122" t="s">
        <v>511</v>
      </c>
      <c r="BZ466" s="122" t="s">
        <v>3479</v>
      </c>
      <c r="CB466" s="122">
        <v>20.66090123</v>
      </c>
      <c r="CC466" s="122">
        <v>-102.47340473</v>
      </c>
      <c r="CE466" s="122" t="s">
        <v>2100</v>
      </c>
      <c r="CF466" s="122" t="s">
        <v>2268</v>
      </c>
      <c r="CL466" s="122" t="s">
        <v>3378</v>
      </c>
    </row>
    <row r="467" spans="1:99" ht="15" customHeight="1" x14ac:dyDescent="0.45">
      <c r="A467" s="122">
        <v>466</v>
      </c>
      <c r="B467" s="122" t="s">
        <v>10144</v>
      </c>
      <c r="C467" s="122" t="s">
        <v>600</v>
      </c>
      <c r="F467" s="122" t="s">
        <v>2348</v>
      </c>
      <c r="H467" s="122">
        <v>3881</v>
      </c>
      <c r="I467" s="122" t="s">
        <v>3401</v>
      </c>
      <c r="J467" s="122" t="str">
        <f t="shared" si="18"/>
        <v>Quercus eduardii</v>
      </c>
      <c r="K467" s="122" t="s">
        <v>8590</v>
      </c>
      <c r="M467" s="122" t="s">
        <v>3226</v>
      </c>
      <c r="N467" s="122" t="s">
        <v>3275</v>
      </c>
      <c r="O467" s="121">
        <v>40709</v>
      </c>
      <c r="P467" s="122" t="s">
        <v>2267</v>
      </c>
      <c r="S467" s="122" t="s">
        <v>14692</v>
      </c>
      <c r="T467" s="122" t="s">
        <v>2100</v>
      </c>
      <c r="U467" s="122" t="s">
        <v>2268</v>
      </c>
      <c r="X467" s="122" t="s">
        <v>2274</v>
      </c>
      <c r="AE467" s="122">
        <v>50</v>
      </c>
      <c r="AF467" s="122">
        <v>14</v>
      </c>
      <c r="AK467" s="122" t="s">
        <v>2325</v>
      </c>
      <c r="AL467" s="122" t="s">
        <v>2077</v>
      </c>
      <c r="AO467" s="122" t="s">
        <v>1318</v>
      </c>
      <c r="AP467" s="122" t="s">
        <v>1318</v>
      </c>
      <c r="AQ467" s="122" t="s">
        <v>1318</v>
      </c>
      <c r="AR467" s="122" t="s">
        <v>7426</v>
      </c>
      <c r="AS467" s="122">
        <v>200</v>
      </c>
      <c r="AT467" s="122">
        <v>20.66090123</v>
      </c>
      <c r="AU467" s="122">
        <v>-102.47340473</v>
      </c>
      <c r="BB467" s="122" t="s">
        <v>2326</v>
      </c>
      <c r="BF467" s="122" t="s">
        <v>1416</v>
      </c>
      <c r="BG467" s="122" t="s">
        <v>1416</v>
      </c>
      <c r="BH467" s="122" t="s">
        <v>1415</v>
      </c>
      <c r="BI467" s="122" t="s">
        <v>1431</v>
      </c>
      <c r="BJ467" s="122" t="s">
        <v>1431</v>
      </c>
      <c r="BK467" s="122">
        <v>175906</v>
      </c>
      <c r="BR467" s="122" t="s">
        <v>2348</v>
      </c>
      <c r="BS467" s="122" t="s">
        <v>5787</v>
      </c>
      <c r="BT467" s="122" t="s">
        <v>2348</v>
      </c>
      <c r="BU467" s="122" t="s">
        <v>2348</v>
      </c>
      <c r="BV467" s="122">
        <v>3881</v>
      </c>
      <c r="BX467" s="122" t="s">
        <v>511</v>
      </c>
      <c r="BZ467" s="122" t="s">
        <v>3479</v>
      </c>
      <c r="CB467" s="122">
        <v>20.66090123</v>
      </c>
      <c r="CC467" s="122">
        <v>-102.47340473</v>
      </c>
      <c r="CE467" s="122" t="s">
        <v>2100</v>
      </c>
      <c r="CF467" s="122" t="s">
        <v>2268</v>
      </c>
      <c r="CI467" s="122" t="s">
        <v>5068</v>
      </c>
      <c r="CJ467" s="122" t="s">
        <v>6964</v>
      </c>
      <c r="CK467" s="122" t="s">
        <v>4633</v>
      </c>
      <c r="CL467" s="122" t="s">
        <v>3401</v>
      </c>
      <c r="CO467" s="122" t="s">
        <v>7488</v>
      </c>
      <c r="CP467" s="122">
        <v>0</v>
      </c>
      <c r="CQ467" s="122" t="s">
        <v>2348</v>
      </c>
      <c r="CR467" s="122" t="s">
        <v>7618</v>
      </c>
      <c r="CS467" s="122" t="s">
        <v>7619</v>
      </c>
      <c r="CT467" s="122" t="s">
        <v>8194</v>
      </c>
      <c r="CU467" s="122" t="s">
        <v>8194</v>
      </c>
    </row>
    <row r="468" spans="1:99" ht="15" customHeight="1" x14ac:dyDescent="0.45">
      <c r="A468" s="122">
        <v>467</v>
      </c>
      <c r="B468" s="122" t="s">
        <v>10145</v>
      </c>
      <c r="C468" s="122" t="s">
        <v>601</v>
      </c>
      <c r="I468" s="122" t="s">
        <v>3401</v>
      </c>
      <c r="J468" s="122" t="str">
        <f t="shared" si="18"/>
        <v>Quercus eduardii</v>
      </c>
      <c r="M468" s="122" t="s">
        <v>3226</v>
      </c>
      <c r="N468" s="122" t="s">
        <v>3275</v>
      </c>
      <c r="O468" s="122">
        <v>40709</v>
      </c>
      <c r="P468" s="122" t="s">
        <v>2267</v>
      </c>
      <c r="S468" s="122" t="s">
        <v>14692</v>
      </c>
      <c r="T468" s="122" t="s">
        <v>2100</v>
      </c>
      <c r="U468" s="122" t="s">
        <v>2268</v>
      </c>
      <c r="X468" s="122" t="s">
        <v>2274</v>
      </c>
      <c r="AE468" s="122">
        <v>50</v>
      </c>
      <c r="AF468" s="122">
        <v>14</v>
      </c>
      <c r="AK468" s="122" t="s">
        <v>2325</v>
      </c>
      <c r="AL468" s="122" t="s">
        <v>2077</v>
      </c>
      <c r="AO468" s="122" t="s">
        <v>1318</v>
      </c>
      <c r="AP468" s="122" t="s">
        <v>1318</v>
      </c>
      <c r="AQ468" s="122" t="s">
        <v>1318</v>
      </c>
      <c r="AS468" s="122">
        <v>200</v>
      </c>
      <c r="AT468" s="122">
        <v>20.66090123</v>
      </c>
      <c r="AU468" s="122">
        <v>-102.47340473</v>
      </c>
      <c r="BB468" s="122" t="s">
        <v>2326</v>
      </c>
      <c r="BF468" s="122" t="s">
        <v>1416</v>
      </c>
      <c r="BG468" s="122" t="s">
        <v>1416</v>
      </c>
      <c r="BH468" s="122" t="s">
        <v>1431</v>
      </c>
      <c r="BI468" s="122" t="s">
        <v>1431</v>
      </c>
      <c r="BJ468" s="122" t="s">
        <v>1431</v>
      </c>
      <c r="BK468" s="122" t="s">
        <v>1318</v>
      </c>
      <c r="BX468" s="122" t="s">
        <v>511</v>
      </c>
      <c r="BZ468" s="122" t="s">
        <v>3479</v>
      </c>
      <c r="CB468" s="122">
        <v>20.66090123</v>
      </c>
      <c r="CC468" s="122">
        <v>-102.47340473</v>
      </c>
      <c r="CE468" s="122" t="s">
        <v>2100</v>
      </c>
      <c r="CF468" s="122" t="s">
        <v>2268</v>
      </c>
      <c r="CL468" s="122" t="s">
        <v>3401</v>
      </c>
    </row>
    <row r="469" spans="1:99" ht="15" customHeight="1" x14ac:dyDescent="0.45">
      <c r="A469" s="122">
        <v>468</v>
      </c>
      <c r="B469" s="122" t="s">
        <v>10146</v>
      </c>
      <c r="C469" s="122" t="s">
        <v>602</v>
      </c>
      <c r="I469" s="122" t="s">
        <v>3401</v>
      </c>
      <c r="J469" s="122" t="str">
        <f t="shared" si="18"/>
        <v>Quercus eduardii</v>
      </c>
      <c r="M469" s="122" t="s">
        <v>3226</v>
      </c>
      <c r="N469" s="122" t="s">
        <v>3275</v>
      </c>
      <c r="O469" s="122">
        <v>40709</v>
      </c>
      <c r="P469" s="122" t="s">
        <v>2267</v>
      </c>
      <c r="S469" s="122" t="s">
        <v>14692</v>
      </c>
      <c r="T469" s="122" t="s">
        <v>2100</v>
      </c>
      <c r="U469" s="122" t="s">
        <v>2268</v>
      </c>
      <c r="X469" s="122" t="s">
        <v>2274</v>
      </c>
      <c r="AE469" s="122">
        <v>30</v>
      </c>
      <c r="AF469" s="122">
        <v>10</v>
      </c>
      <c r="AK469" s="122" t="s">
        <v>2325</v>
      </c>
      <c r="AL469" s="122" t="s">
        <v>2077</v>
      </c>
      <c r="AO469" s="122" t="s">
        <v>1318</v>
      </c>
      <c r="AP469" s="122" t="s">
        <v>1318</v>
      </c>
      <c r="AQ469" s="122" t="s">
        <v>1318</v>
      </c>
      <c r="AS469" s="122">
        <v>200</v>
      </c>
      <c r="AT469" s="122">
        <v>20.66090123</v>
      </c>
      <c r="AU469" s="122">
        <v>-102.47340473</v>
      </c>
      <c r="BB469" s="122" t="s">
        <v>2326</v>
      </c>
      <c r="BF469" s="122" t="s">
        <v>1416</v>
      </c>
      <c r="BG469" s="122" t="s">
        <v>1416</v>
      </c>
      <c r="BH469" s="122" t="s">
        <v>1431</v>
      </c>
      <c r="BI469" s="122" t="s">
        <v>1431</v>
      </c>
      <c r="BJ469" s="122" t="s">
        <v>1431</v>
      </c>
      <c r="BK469" s="122" t="s">
        <v>1318</v>
      </c>
      <c r="BX469" s="122" t="s">
        <v>511</v>
      </c>
      <c r="BZ469" s="122" t="s">
        <v>3479</v>
      </c>
      <c r="CB469" s="122">
        <v>20.66090123</v>
      </c>
      <c r="CC469" s="122">
        <v>-102.47340473</v>
      </c>
      <c r="CE469" s="122" t="s">
        <v>2100</v>
      </c>
      <c r="CF469" s="122" t="s">
        <v>2268</v>
      </c>
      <c r="CL469" s="122" t="s">
        <v>3401</v>
      </c>
    </row>
    <row r="470" spans="1:99" ht="15" customHeight="1" x14ac:dyDescent="0.45">
      <c r="A470" s="122">
        <v>469</v>
      </c>
      <c r="B470" s="122" t="s">
        <v>10147</v>
      </c>
      <c r="C470" s="122" t="s">
        <v>603</v>
      </c>
      <c r="I470" s="122" t="s">
        <v>3401</v>
      </c>
      <c r="J470" s="122" t="str">
        <f t="shared" si="18"/>
        <v>Quercus eduardii</v>
      </c>
      <c r="M470" s="122" t="s">
        <v>3226</v>
      </c>
      <c r="N470" s="122" t="s">
        <v>3275</v>
      </c>
      <c r="O470" s="122">
        <v>40709</v>
      </c>
      <c r="P470" s="122" t="s">
        <v>2267</v>
      </c>
      <c r="S470" s="122" t="s">
        <v>14692</v>
      </c>
      <c r="T470" s="122" t="s">
        <v>2100</v>
      </c>
      <c r="U470" s="122" t="s">
        <v>2268</v>
      </c>
      <c r="X470" s="122" t="s">
        <v>2274</v>
      </c>
      <c r="AE470" s="122">
        <v>30</v>
      </c>
      <c r="AF470" s="122">
        <v>10</v>
      </c>
      <c r="AK470" s="122" t="s">
        <v>2325</v>
      </c>
      <c r="AL470" s="122" t="s">
        <v>2077</v>
      </c>
      <c r="AO470" s="122" t="s">
        <v>1318</v>
      </c>
      <c r="AP470" s="122" t="s">
        <v>1318</v>
      </c>
      <c r="AQ470" s="122" t="s">
        <v>1318</v>
      </c>
      <c r="AS470" s="122">
        <v>200</v>
      </c>
      <c r="AT470" s="122">
        <v>20.66090123</v>
      </c>
      <c r="AU470" s="122">
        <v>-102.47340473</v>
      </c>
      <c r="BF470" s="122" t="s">
        <v>1416</v>
      </c>
      <c r="BG470" s="122" t="s">
        <v>1416</v>
      </c>
      <c r="BH470" s="122" t="s">
        <v>1431</v>
      </c>
      <c r="BI470" s="122" t="s">
        <v>1431</v>
      </c>
      <c r="BJ470" s="122" t="s">
        <v>1431</v>
      </c>
      <c r="BK470" s="122" t="s">
        <v>1318</v>
      </c>
      <c r="BX470" s="122" t="s">
        <v>511</v>
      </c>
      <c r="BZ470" s="122" t="s">
        <v>3479</v>
      </c>
      <c r="CB470" s="122">
        <v>20.66090123</v>
      </c>
      <c r="CC470" s="122">
        <v>-102.47340473</v>
      </c>
      <c r="CE470" s="122" t="s">
        <v>2100</v>
      </c>
      <c r="CF470" s="122" t="s">
        <v>2268</v>
      </c>
      <c r="CL470" s="122" t="s">
        <v>3401</v>
      </c>
    </row>
    <row r="471" spans="1:99" ht="15" customHeight="1" x14ac:dyDescent="0.45">
      <c r="A471" s="122">
        <v>470</v>
      </c>
      <c r="B471" s="122" t="s">
        <v>10148</v>
      </c>
      <c r="C471" s="122" t="s">
        <v>604</v>
      </c>
      <c r="I471" s="122" t="s">
        <v>3399</v>
      </c>
      <c r="J471" s="122" t="str">
        <f t="shared" si="18"/>
        <v>Quercus deserticola</v>
      </c>
      <c r="M471" s="122" t="s">
        <v>3226</v>
      </c>
      <c r="N471" s="122" t="s">
        <v>3272</v>
      </c>
      <c r="O471" s="122">
        <v>40709</v>
      </c>
      <c r="P471" s="122" t="s">
        <v>2267</v>
      </c>
      <c r="S471" s="122" t="s">
        <v>14692</v>
      </c>
      <c r="T471" s="122" t="s">
        <v>2100</v>
      </c>
      <c r="U471" s="122" t="s">
        <v>2268</v>
      </c>
      <c r="X471" s="122" t="s">
        <v>2274</v>
      </c>
      <c r="AE471" s="122">
        <v>20</v>
      </c>
      <c r="AF471" s="122">
        <v>4</v>
      </c>
      <c r="AJ471" s="122" t="s">
        <v>2319</v>
      </c>
      <c r="AK471" s="122" t="s">
        <v>2319</v>
      </c>
      <c r="AL471" s="122" t="s">
        <v>2077</v>
      </c>
      <c r="AO471" s="122" t="s">
        <v>1318</v>
      </c>
      <c r="AP471" s="122" t="s">
        <v>1318</v>
      </c>
      <c r="AQ471" s="122" t="s">
        <v>1318</v>
      </c>
      <c r="AS471" s="122">
        <v>200</v>
      </c>
      <c r="AT471" s="122">
        <v>20.66090123</v>
      </c>
      <c r="AU471" s="122">
        <v>-102.47340473</v>
      </c>
      <c r="BF471" s="122" t="s">
        <v>1416</v>
      </c>
      <c r="BG471" s="122" t="s">
        <v>1416</v>
      </c>
      <c r="BH471" s="122" t="s">
        <v>1431</v>
      </c>
      <c r="BI471" s="122" t="s">
        <v>1431</v>
      </c>
      <c r="BJ471" s="122" t="s">
        <v>1431</v>
      </c>
      <c r="BK471" s="122" t="s">
        <v>1318</v>
      </c>
      <c r="BX471" s="122" t="s">
        <v>511</v>
      </c>
      <c r="BZ471" s="122" t="s">
        <v>3479</v>
      </c>
      <c r="CB471" s="122">
        <v>20.66090123</v>
      </c>
      <c r="CC471" s="122">
        <v>-102.47340473</v>
      </c>
      <c r="CE471" s="122" t="s">
        <v>2100</v>
      </c>
      <c r="CF471" s="122" t="s">
        <v>2268</v>
      </c>
      <c r="CL471" s="122" t="s">
        <v>3399</v>
      </c>
    </row>
    <row r="472" spans="1:99" ht="15" customHeight="1" x14ac:dyDescent="0.45">
      <c r="A472" s="122">
        <v>471</v>
      </c>
      <c r="B472" s="122" t="s">
        <v>10149</v>
      </c>
      <c r="C472" s="122" t="s">
        <v>605</v>
      </c>
      <c r="F472" s="122" t="s">
        <v>2349</v>
      </c>
      <c r="H472" s="122">
        <v>3161</v>
      </c>
      <c r="I472" s="122" t="s">
        <v>3401</v>
      </c>
      <c r="J472" s="122" t="str">
        <f t="shared" si="18"/>
        <v>Quercus eduardii</v>
      </c>
      <c r="K472" s="122" t="s">
        <v>8590</v>
      </c>
      <c r="M472" s="122" t="s">
        <v>3226</v>
      </c>
      <c r="N472" s="122" t="s">
        <v>3275</v>
      </c>
      <c r="O472" s="121">
        <v>40709</v>
      </c>
      <c r="P472" s="122" t="s">
        <v>2267</v>
      </c>
      <c r="S472" s="122" t="s">
        <v>14692</v>
      </c>
      <c r="T472" s="122" t="s">
        <v>2100</v>
      </c>
      <c r="U472" s="122" t="s">
        <v>2268</v>
      </c>
      <c r="X472" s="122" t="s">
        <v>2274</v>
      </c>
      <c r="AE472" s="122">
        <v>20</v>
      </c>
      <c r="AF472" s="122">
        <v>6</v>
      </c>
      <c r="AK472" s="122" t="s">
        <v>2325</v>
      </c>
      <c r="AL472" s="122" t="s">
        <v>2077</v>
      </c>
      <c r="AO472" s="122" t="s">
        <v>1318</v>
      </c>
      <c r="AP472" s="122" t="s">
        <v>1318</v>
      </c>
      <c r="AQ472" s="122" t="s">
        <v>1318</v>
      </c>
      <c r="AR472" s="122" t="s">
        <v>7426</v>
      </c>
      <c r="AS472" s="122">
        <v>200</v>
      </c>
      <c r="AT472" s="122">
        <v>20.66090123</v>
      </c>
      <c r="AU472" s="122">
        <v>-102.47340473</v>
      </c>
      <c r="BB472" s="122" t="s">
        <v>2326</v>
      </c>
      <c r="BF472" s="122" t="s">
        <v>1416</v>
      </c>
      <c r="BG472" s="122" t="s">
        <v>1416</v>
      </c>
      <c r="BH472" s="122" t="s">
        <v>1415</v>
      </c>
      <c r="BI472" s="122" t="s">
        <v>1431</v>
      </c>
      <c r="BJ472" s="122" t="s">
        <v>1431</v>
      </c>
      <c r="BK472" s="122">
        <v>175904</v>
      </c>
      <c r="BR472" s="122" t="s">
        <v>2349</v>
      </c>
      <c r="BS472" s="122" t="s">
        <v>5787</v>
      </c>
      <c r="BT472" s="122" t="s">
        <v>2349</v>
      </c>
      <c r="BU472" s="122" t="s">
        <v>2349</v>
      </c>
      <c r="BV472" s="122">
        <v>3161</v>
      </c>
      <c r="BX472" s="122" t="s">
        <v>511</v>
      </c>
      <c r="BZ472" s="122" t="s">
        <v>3479</v>
      </c>
      <c r="CB472" s="122">
        <v>20.66090123</v>
      </c>
      <c r="CC472" s="122">
        <v>-102.47340473</v>
      </c>
      <c r="CE472" s="122" t="s">
        <v>2100</v>
      </c>
      <c r="CF472" s="122" t="s">
        <v>2268</v>
      </c>
      <c r="CI472" s="122" t="s">
        <v>5069</v>
      </c>
      <c r="CJ472" s="122" t="s">
        <v>6963</v>
      </c>
      <c r="CK472" s="122" t="s">
        <v>4635</v>
      </c>
      <c r="CL472" s="122" t="s">
        <v>3401</v>
      </c>
      <c r="CO472" s="122" t="s">
        <v>7488</v>
      </c>
      <c r="CP472" s="122">
        <v>0</v>
      </c>
      <c r="CQ472" s="122" t="s">
        <v>2349</v>
      </c>
      <c r="CR472" s="122" t="s">
        <v>7618</v>
      </c>
      <c r="CS472" s="122" t="s">
        <v>7953</v>
      </c>
      <c r="CT472" s="122" t="s">
        <v>8194</v>
      </c>
      <c r="CU472" s="122" t="s">
        <v>8194</v>
      </c>
    </row>
    <row r="473" spans="1:99" ht="15" customHeight="1" x14ac:dyDescent="0.45">
      <c r="A473" s="122">
        <v>472</v>
      </c>
      <c r="B473" s="122" t="s">
        <v>10150</v>
      </c>
      <c r="C473" s="122" t="s">
        <v>606</v>
      </c>
      <c r="I473" s="122" t="s">
        <v>3378</v>
      </c>
      <c r="J473" s="122" t="str">
        <f t="shared" si="18"/>
        <v>Quercus castanea</v>
      </c>
      <c r="M473" s="122" t="s">
        <v>3226</v>
      </c>
      <c r="N473" s="122" t="s">
        <v>3166</v>
      </c>
      <c r="O473" s="122">
        <v>40709</v>
      </c>
      <c r="P473" s="122" t="s">
        <v>2267</v>
      </c>
      <c r="S473" s="122" t="s">
        <v>14692</v>
      </c>
      <c r="T473" s="122" t="s">
        <v>2100</v>
      </c>
      <c r="U473" s="122" t="s">
        <v>2268</v>
      </c>
      <c r="X473" s="122" t="s">
        <v>2275</v>
      </c>
      <c r="AE473" s="122">
        <v>70</v>
      </c>
      <c r="AF473" s="122">
        <v>18</v>
      </c>
      <c r="AJ473" s="122" t="s">
        <v>2205</v>
      </c>
      <c r="AK473" s="122" t="s">
        <v>2205</v>
      </c>
      <c r="AL473" s="122" t="s">
        <v>2077</v>
      </c>
      <c r="AO473" s="122" t="s">
        <v>1318</v>
      </c>
      <c r="AP473" s="122" t="s">
        <v>1318</v>
      </c>
      <c r="AQ473" s="122" t="s">
        <v>1318</v>
      </c>
      <c r="AS473" s="122">
        <v>201</v>
      </c>
      <c r="AT473" s="122">
        <v>20.492045690000001</v>
      </c>
      <c r="AU473" s="122">
        <v>-103.03587486000001</v>
      </c>
      <c r="BB473" s="122" t="s">
        <v>2326</v>
      </c>
      <c r="BF473" s="122" t="s">
        <v>1416</v>
      </c>
      <c r="BG473" s="122" t="s">
        <v>1416</v>
      </c>
      <c r="BH473" s="122" t="s">
        <v>1431</v>
      </c>
      <c r="BI473" s="122" t="s">
        <v>1431</v>
      </c>
      <c r="BJ473" s="122" t="s">
        <v>1431</v>
      </c>
      <c r="BK473" s="122" t="s">
        <v>1318</v>
      </c>
      <c r="BX473" s="122" t="s">
        <v>511</v>
      </c>
      <c r="BZ473" s="122" t="s">
        <v>3479</v>
      </c>
      <c r="CB473" s="122">
        <v>20.492045690000001</v>
      </c>
      <c r="CC473" s="122">
        <v>-103.03587486000001</v>
      </c>
      <c r="CE473" s="122" t="s">
        <v>2100</v>
      </c>
      <c r="CF473" s="122" t="s">
        <v>2268</v>
      </c>
      <c r="CL473" s="122" t="s">
        <v>3378</v>
      </c>
    </row>
    <row r="474" spans="1:99" ht="15" customHeight="1" x14ac:dyDescent="0.45">
      <c r="A474" s="122">
        <v>473</v>
      </c>
      <c r="B474" s="122" t="s">
        <v>10151</v>
      </c>
      <c r="C474" s="122" t="s">
        <v>607</v>
      </c>
      <c r="D474" s="150">
        <v>43307</v>
      </c>
      <c r="E474" s="139">
        <v>7</v>
      </c>
      <c r="F474" s="122" t="s">
        <v>2019</v>
      </c>
      <c r="H474" s="122">
        <v>125</v>
      </c>
      <c r="I474" s="122" t="s">
        <v>3376</v>
      </c>
      <c r="J474" s="122" t="str">
        <f t="shared" si="18"/>
        <v>Quercus magnoliifolia</v>
      </c>
      <c r="K474" s="122" t="s">
        <v>8770</v>
      </c>
      <c r="M474" s="122" t="s">
        <v>3226</v>
      </c>
      <c r="N474" s="122" t="s">
        <v>3164</v>
      </c>
      <c r="O474" s="122">
        <v>40709</v>
      </c>
      <c r="P474" s="122" t="s">
        <v>2267</v>
      </c>
      <c r="S474" s="122" t="s">
        <v>14692</v>
      </c>
      <c r="T474" s="122" t="s">
        <v>2100</v>
      </c>
      <c r="U474" s="122" t="s">
        <v>2268</v>
      </c>
      <c r="X474" s="122" t="s">
        <v>2275</v>
      </c>
      <c r="AE474" s="122">
        <v>50</v>
      </c>
      <c r="AF474" s="122">
        <v>15</v>
      </c>
      <c r="AJ474" s="122" t="s">
        <v>2317</v>
      </c>
      <c r="AK474" s="122" t="s">
        <v>2203</v>
      </c>
      <c r="AL474" s="122" t="s">
        <v>2077</v>
      </c>
      <c r="AO474" s="122" t="s">
        <v>1318</v>
      </c>
      <c r="AP474" s="122" t="s">
        <v>1318</v>
      </c>
      <c r="AQ474" s="122" t="s">
        <v>1318</v>
      </c>
      <c r="AS474" s="122">
        <v>201</v>
      </c>
      <c r="AT474" s="122">
        <v>20.492045690000001</v>
      </c>
      <c r="AU474" s="122">
        <v>-103.03587486000001</v>
      </c>
      <c r="BB474" s="122" t="s">
        <v>2326</v>
      </c>
      <c r="BF474" s="122" t="s">
        <v>1416</v>
      </c>
      <c r="BG474" s="122" t="s">
        <v>1416</v>
      </c>
      <c r="BH474" s="122" t="s">
        <v>1415</v>
      </c>
      <c r="BI474" s="122" t="s">
        <v>1431</v>
      </c>
      <c r="BJ474" s="122" t="s">
        <v>1431</v>
      </c>
      <c r="BK474" s="122">
        <v>175902</v>
      </c>
      <c r="BR474" s="122" t="s">
        <v>2019</v>
      </c>
      <c r="BS474" s="122" t="s">
        <v>5786</v>
      </c>
      <c r="BT474" s="122" t="s">
        <v>2019</v>
      </c>
      <c r="BU474" s="122" t="s">
        <v>2019</v>
      </c>
      <c r="BV474" s="122">
        <v>125</v>
      </c>
      <c r="BW474" s="122" t="s">
        <v>5325</v>
      </c>
      <c r="BX474" s="122" t="s">
        <v>511</v>
      </c>
      <c r="BZ474" s="122" t="s">
        <v>3479</v>
      </c>
      <c r="CB474" s="122">
        <v>20.492045690000001</v>
      </c>
      <c r="CC474" s="122">
        <v>-103.03587486000001</v>
      </c>
      <c r="CE474" s="122" t="s">
        <v>2100</v>
      </c>
      <c r="CF474" s="122" t="s">
        <v>2268</v>
      </c>
      <c r="CK474" s="122" t="s">
        <v>4768</v>
      </c>
      <c r="CL474" s="122" t="s">
        <v>3376</v>
      </c>
    </row>
    <row r="475" spans="1:99" ht="15" customHeight="1" x14ac:dyDescent="0.45">
      <c r="A475" s="122">
        <v>474</v>
      </c>
      <c r="B475" s="122" t="s">
        <v>10152</v>
      </c>
      <c r="C475" s="122" t="s">
        <v>608</v>
      </c>
      <c r="F475" s="122" t="s">
        <v>2350</v>
      </c>
      <c r="H475" s="122">
        <v>4561</v>
      </c>
      <c r="I475" s="122" t="s">
        <v>3374</v>
      </c>
      <c r="J475" s="122" t="str">
        <f t="shared" si="18"/>
        <v>Quercus obtusata</v>
      </c>
      <c r="K475" s="122" t="s">
        <v>2092</v>
      </c>
      <c r="M475" s="122" t="s">
        <v>3226</v>
      </c>
      <c r="N475" s="122" t="s">
        <v>3162</v>
      </c>
      <c r="O475" s="121">
        <v>40709</v>
      </c>
      <c r="P475" s="122" t="s">
        <v>2267</v>
      </c>
      <c r="S475" s="122" t="s">
        <v>14692</v>
      </c>
      <c r="T475" s="122" t="s">
        <v>2100</v>
      </c>
      <c r="U475" s="122" t="s">
        <v>2268</v>
      </c>
      <c r="X475" s="122" t="s">
        <v>2275</v>
      </c>
      <c r="AE475" s="122">
        <v>50</v>
      </c>
      <c r="AF475" s="122">
        <v>15</v>
      </c>
      <c r="AK475" s="122" t="s">
        <v>2202</v>
      </c>
      <c r="AL475" s="122" t="s">
        <v>2077</v>
      </c>
      <c r="AO475" s="122" t="s">
        <v>1318</v>
      </c>
      <c r="AP475" s="122" t="s">
        <v>1318</v>
      </c>
      <c r="AQ475" s="122" t="s">
        <v>1318</v>
      </c>
      <c r="AR475" s="122" t="s">
        <v>7426</v>
      </c>
      <c r="AS475" s="122">
        <v>201</v>
      </c>
      <c r="AT475" s="122">
        <v>20.492045690000001</v>
      </c>
      <c r="AU475" s="122">
        <v>-103.03587486000001</v>
      </c>
      <c r="BB475" s="122" t="s">
        <v>2326</v>
      </c>
      <c r="BF475" s="122" t="s">
        <v>1416</v>
      </c>
      <c r="BG475" s="122" t="s">
        <v>1416</v>
      </c>
      <c r="BH475" s="122" t="s">
        <v>1415</v>
      </c>
      <c r="BI475" s="122" t="s">
        <v>1431</v>
      </c>
      <c r="BJ475" s="122" t="s">
        <v>1431</v>
      </c>
      <c r="BK475" s="122">
        <v>175899</v>
      </c>
      <c r="BR475" s="122" t="s">
        <v>2350</v>
      </c>
      <c r="BS475" s="122" t="s">
        <v>5786</v>
      </c>
      <c r="BT475" s="122" t="s">
        <v>2350</v>
      </c>
      <c r="BU475" s="122" t="s">
        <v>2350</v>
      </c>
      <c r="BV475" s="122">
        <v>4561</v>
      </c>
      <c r="BX475" s="122" t="s">
        <v>511</v>
      </c>
      <c r="BZ475" s="122" t="s">
        <v>3479</v>
      </c>
      <c r="CB475" s="122">
        <v>20.492045690000001</v>
      </c>
      <c r="CC475" s="122">
        <v>-103.03587486000001</v>
      </c>
      <c r="CE475" s="122" t="s">
        <v>2100</v>
      </c>
      <c r="CF475" s="122" t="s">
        <v>2268</v>
      </c>
      <c r="CI475" s="122" t="s">
        <v>5179</v>
      </c>
      <c r="CJ475" s="122" t="s">
        <v>7253</v>
      </c>
      <c r="CK475" s="122" t="s">
        <v>4755</v>
      </c>
      <c r="CL475" s="122" t="s">
        <v>3374</v>
      </c>
      <c r="CO475" s="122" t="s">
        <v>7488</v>
      </c>
      <c r="CP475" s="122">
        <v>0</v>
      </c>
      <c r="CQ475" s="122" t="s">
        <v>2350</v>
      </c>
      <c r="CR475" s="122" t="s">
        <v>7739</v>
      </c>
      <c r="CS475" s="122" t="s">
        <v>7902</v>
      </c>
      <c r="CT475" s="122" t="s">
        <v>8194</v>
      </c>
      <c r="CU475" s="122" t="s">
        <v>8194</v>
      </c>
    </row>
    <row r="476" spans="1:99" ht="15" customHeight="1" x14ac:dyDescent="0.45">
      <c r="A476" s="122">
        <v>475</v>
      </c>
      <c r="B476" s="122" t="s">
        <v>10153</v>
      </c>
      <c r="C476" s="122" t="s">
        <v>609</v>
      </c>
      <c r="I476" s="122" t="s">
        <v>14688</v>
      </c>
      <c r="J476" s="122" t="str">
        <f>LEFT(I476, FIND(" ", I476, 20) -1)</f>
        <v>Quercus aff. castanea</v>
      </c>
      <c r="L476" s="122" t="s">
        <v>3097</v>
      </c>
      <c r="M476" s="122" t="s">
        <v>3226</v>
      </c>
      <c r="N476" s="122" t="s">
        <v>3274</v>
      </c>
      <c r="O476" s="122">
        <v>40709</v>
      </c>
      <c r="P476" s="122" t="s">
        <v>2267</v>
      </c>
      <c r="S476" s="122" t="s">
        <v>14692</v>
      </c>
      <c r="T476" s="122" t="s">
        <v>2100</v>
      </c>
      <c r="U476" s="122" t="s">
        <v>2268</v>
      </c>
      <c r="X476" s="122" t="s">
        <v>2275</v>
      </c>
      <c r="AE476" s="122">
        <v>70</v>
      </c>
      <c r="AF476" s="122">
        <v>15</v>
      </c>
      <c r="AJ476" s="122" t="s">
        <v>2125</v>
      </c>
      <c r="AK476" s="122" t="s">
        <v>2125</v>
      </c>
      <c r="AL476" s="122" t="s">
        <v>2077</v>
      </c>
      <c r="AO476" s="122" t="s">
        <v>1318</v>
      </c>
      <c r="AP476" s="122" t="s">
        <v>1318</v>
      </c>
      <c r="AQ476" s="122" t="s">
        <v>1318</v>
      </c>
      <c r="AS476" s="122">
        <v>202</v>
      </c>
      <c r="AT476" s="122">
        <v>20.493627109999998</v>
      </c>
      <c r="AU476" s="122">
        <v>-103.03534553999999</v>
      </c>
      <c r="BF476" s="122" t="s">
        <v>1416</v>
      </c>
      <c r="BG476" s="122" t="s">
        <v>1416</v>
      </c>
      <c r="BH476" s="122" t="s">
        <v>1431</v>
      </c>
      <c r="BI476" s="122" t="s">
        <v>1431</v>
      </c>
      <c r="BJ476" s="122" t="s">
        <v>1431</v>
      </c>
      <c r="BK476" s="122" t="s">
        <v>1318</v>
      </c>
      <c r="BX476" s="122" t="s">
        <v>511</v>
      </c>
      <c r="BZ476" s="122" t="s">
        <v>3479</v>
      </c>
      <c r="CB476" s="122">
        <v>20.493627109999998</v>
      </c>
      <c r="CC476" s="122">
        <v>-103.03534553999999</v>
      </c>
      <c r="CE476" s="122" t="s">
        <v>2100</v>
      </c>
      <c r="CF476" s="122" t="s">
        <v>2268</v>
      </c>
      <c r="CL476" s="122" t="s">
        <v>281</v>
      </c>
    </row>
    <row r="477" spans="1:99" ht="15" customHeight="1" x14ac:dyDescent="0.45">
      <c r="A477" s="122">
        <v>476</v>
      </c>
      <c r="B477" s="122" t="s">
        <v>10154</v>
      </c>
      <c r="C477" s="122" t="s">
        <v>610</v>
      </c>
      <c r="I477" s="122" t="s">
        <v>517</v>
      </c>
      <c r="J477" s="122" t="str">
        <f>I477</f>
        <v>Quercus L.</v>
      </c>
      <c r="M477" s="122" t="s">
        <v>3226</v>
      </c>
      <c r="N477" s="122" t="s">
        <v>3165</v>
      </c>
      <c r="O477" s="122">
        <v>40709</v>
      </c>
      <c r="P477" s="122" t="s">
        <v>2267</v>
      </c>
      <c r="S477" s="122" t="s">
        <v>14692</v>
      </c>
      <c r="T477" s="122" t="s">
        <v>2100</v>
      </c>
      <c r="U477" s="122" t="s">
        <v>2268</v>
      </c>
      <c r="X477" s="122" t="s">
        <v>2275</v>
      </c>
      <c r="AE477" s="122">
        <v>50</v>
      </c>
      <c r="AF477" s="122">
        <v>17</v>
      </c>
      <c r="AK477" s="122" t="s">
        <v>2209</v>
      </c>
      <c r="AL477" s="122" t="s">
        <v>2077</v>
      </c>
      <c r="AO477" s="122" t="s">
        <v>1318</v>
      </c>
      <c r="AP477" s="122" t="s">
        <v>1318</v>
      </c>
      <c r="AQ477" s="122" t="s">
        <v>1318</v>
      </c>
      <c r="AS477" s="122">
        <v>203</v>
      </c>
      <c r="AT477" s="122">
        <v>20.49403891</v>
      </c>
      <c r="AU477" s="122">
        <v>-103.03511906</v>
      </c>
      <c r="BB477" s="122" t="s">
        <v>2326</v>
      </c>
      <c r="BF477" s="122" t="s">
        <v>1416</v>
      </c>
      <c r="BG477" s="122" t="s">
        <v>1416</v>
      </c>
      <c r="BH477" s="122" t="s">
        <v>1431</v>
      </c>
      <c r="BI477" s="122" t="s">
        <v>1431</v>
      </c>
      <c r="BJ477" s="122" t="s">
        <v>1431</v>
      </c>
      <c r="BK477" s="122" t="s">
        <v>1318</v>
      </c>
      <c r="BX477" s="122" t="s">
        <v>511</v>
      </c>
      <c r="BZ477" s="122" t="s">
        <v>3479</v>
      </c>
      <c r="CB477" s="122">
        <v>20.49403891</v>
      </c>
      <c r="CC477" s="122">
        <v>-103.03511906</v>
      </c>
      <c r="CE477" s="122" t="s">
        <v>2100</v>
      </c>
      <c r="CF477" s="122" t="s">
        <v>2268</v>
      </c>
      <c r="CL477" s="122" t="s">
        <v>5572</v>
      </c>
    </row>
    <row r="478" spans="1:99" ht="15" customHeight="1" x14ac:dyDescent="0.45">
      <c r="A478" s="122">
        <v>477</v>
      </c>
      <c r="B478" s="122" t="s">
        <v>10155</v>
      </c>
      <c r="C478" s="122" t="s">
        <v>611</v>
      </c>
      <c r="I478" s="122" t="s">
        <v>517</v>
      </c>
      <c r="J478" s="122" t="str">
        <f>I478</f>
        <v>Quercus L.</v>
      </c>
      <c r="M478" s="122" t="s">
        <v>3226</v>
      </c>
      <c r="N478" s="122" t="s">
        <v>3165</v>
      </c>
      <c r="O478" s="122">
        <v>40709</v>
      </c>
      <c r="P478" s="122" t="s">
        <v>2267</v>
      </c>
      <c r="S478" s="122" t="s">
        <v>14692</v>
      </c>
      <c r="T478" s="122" t="s">
        <v>2100</v>
      </c>
      <c r="U478" s="122" t="s">
        <v>2268</v>
      </c>
      <c r="X478" s="122" t="s">
        <v>2275</v>
      </c>
      <c r="AE478" s="122">
        <v>40</v>
      </c>
      <c r="AF478" s="122">
        <v>12</v>
      </c>
      <c r="AK478" s="122" t="s">
        <v>2209</v>
      </c>
      <c r="AL478" s="122" t="s">
        <v>2077</v>
      </c>
      <c r="AO478" s="122" t="s">
        <v>1318</v>
      </c>
      <c r="AP478" s="122" t="s">
        <v>1318</v>
      </c>
      <c r="AQ478" s="122" t="s">
        <v>1318</v>
      </c>
      <c r="AS478" s="122">
        <v>204</v>
      </c>
      <c r="AT478" s="122">
        <v>20.494031369999998</v>
      </c>
      <c r="AU478" s="122">
        <v>-103.03512492999999</v>
      </c>
      <c r="BB478" s="122" t="s">
        <v>2326</v>
      </c>
      <c r="BF478" s="122" t="s">
        <v>1416</v>
      </c>
      <c r="BG478" s="122" t="s">
        <v>1416</v>
      </c>
      <c r="BH478" s="122" t="s">
        <v>1431</v>
      </c>
      <c r="BI478" s="122" t="s">
        <v>1431</v>
      </c>
      <c r="BJ478" s="122" t="s">
        <v>1431</v>
      </c>
      <c r="BK478" s="122" t="s">
        <v>1318</v>
      </c>
      <c r="BX478" s="122" t="s">
        <v>511</v>
      </c>
      <c r="BZ478" s="122" t="s">
        <v>3479</v>
      </c>
      <c r="CB478" s="122">
        <v>20.494031369999998</v>
      </c>
      <c r="CC478" s="122">
        <v>-103.03512492999999</v>
      </c>
      <c r="CE478" s="122" t="s">
        <v>2100</v>
      </c>
      <c r="CF478" s="122" t="s">
        <v>2268</v>
      </c>
      <c r="CL478" s="122" t="s">
        <v>5572</v>
      </c>
    </row>
    <row r="479" spans="1:99" ht="15" customHeight="1" x14ac:dyDescent="0.45">
      <c r="A479" s="122">
        <v>478</v>
      </c>
      <c r="B479" s="122" t="s">
        <v>10156</v>
      </c>
      <c r="C479" s="122" t="s">
        <v>612</v>
      </c>
      <c r="F479" s="122" t="s">
        <v>2351</v>
      </c>
      <c r="H479" s="122">
        <v>5324</v>
      </c>
      <c r="I479" s="122" t="s">
        <v>3391</v>
      </c>
      <c r="J479" s="122" t="str">
        <f>LEFT(I479, FIND(" ", I479, 12) -1)</f>
        <v>Quercus resinosa</v>
      </c>
      <c r="K479" s="122" t="s">
        <v>3090</v>
      </c>
      <c r="M479" s="122" t="s">
        <v>3226</v>
      </c>
      <c r="N479" s="122" t="s">
        <v>3269</v>
      </c>
      <c r="O479" s="121">
        <v>40709</v>
      </c>
      <c r="P479" s="122" t="s">
        <v>2267</v>
      </c>
      <c r="S479" s="122" t="s">
        <v>14692</v>
      </c>
      <c r="T479" s="122" t="s">
        <v>2100</v>
      </c>
      <c r="U479" s="122" t="s">
        <v>2268</v>
      </c>
      <c r="X479" s="122" t="s">
        <v>2275</v>
      </c>
      <c r="AE479" s="122">
        <v>60</v>
      </c>
      <c r="AF479" s="122">
        <v>18</v>
      </c>
      <c r="AJ479" s="122" t="s">
        <v>2317</v>
      </c>
      <c r="AK479" s="122" t="s">
        <v>2317</v>
      </c>
      <c r="AL479" s="122" t="s">
        <v>2077</v>
      </c>
      <c r="AO479" s="122" t="s">
        <v>1318</v>
      </c>
      <c r="AP479" s="122" t="s">
        <v>1318</v>
      </c>
      <c r="AQ479" s="122" t="s">
        <v>1318</v>
      </c>
      <c r="AR479" s="122" t="s">
        <v>7426</v>
      </c>
      <c r="AS479" s="122">
        <v>205</v>
      </c>
      <c r="AT479" s="122">
        <v>20.495242380000001</v>
      </c>
      <c r="AU479" s="122">
        <v>-103.03409505</v>
      </c>
      <c r="BF479" s="122" t="s">
        <v>1416</v>
      </c>
      <c r="BG479" s="122" t="s">
        <v>1416</v>
      </c>
      <c r="BH479" s="122" t="s">
        <v>1415</v>
      </c>
      <c r="BI479" s="122" t="s">
        <v>1431</v>
      </c>
      <c r="BJ479" s="122" t="s">
        <v>1431</v>
      </c>
      <c r="BK479" s="122">
        <v>175916</v>
      </c>
      <c r="BR479" s="122" t="s">
        <v>2351</v>
      </c>
      <c r="BS479" s="122" t="s">
        <v>5786</v>
      </c>
      <c r="BT479" s="122" t="s">
        <v>2351</v>
      </c>
      <c r="BU479" s="122" t="s">
        <v>2351</v>
      </c>
      <c r="BV479" s="122">
        <v>5324</v>
      </c>
      <c r="BX479" s="122" t="s">
        <v>511</v>
      </c>
      <c r="BZ479" s="122" t="s">
        <v>3479</v>
      </c>
      <c r="CB479" s="122">
        <v>20.495242380000001</v>
      </c>
      <c r="CC479" s="122">
        <v>-103.03409505</v>
      </c>
      <c r="CE479" s="122" t="s">
        <v>2100</v>
      </c>
      <c r="CF479" s="122" t="s">
        <v>2268</v>
      </c>
      <c r="CI479" s="122" t="s">
        <v>5213</v>
      </c>
      <c r="CJ479" s="122" t="s">
        <v>7252</v>
      </c>
      <c r="CK479" s="122" t="s">
        <v>4756</v>
      </c>
      <c r="CL479" s="122" t="s">
        <v>3391</v>
      </c>
      <c r="CO479" s="122" t="s">
        <v>7488</v>
      </c>
      <c r="CP479" s="122">
        <v>0</v>
      </c>
      <c r="CQ479" s="122" t="s">
        <v>2351</v>
      </c>
      <c r="CR479" s="122" t="s">
        <v>7497</v>
      </c>
      <c r="CS479" s="122" t="s">
        <v>7851</v>
      </c>
      <c r="CT479" s="122" t="s">
        <v>8194</v>
      </c>
      <c r="CU479" s="122" t="s">
        <v>8194</v>
      </c>
    </row>
    <row r="480" spans="1:99" ht="15" customHeight="1" x14ac:dyDescent="0.45">
      <c r="A480" s="122">
        <v>479</v>
      </c>
      <c r="B480" s="122" t="s">
        <v>10157</v>
      </c>
      <c r="C480" s="122" t="s">
        <v>613</v>
      </c>
      <c r="I480" s="122" t="s">
        <v>517</v>
      </c>
      <c r="J480" s="122" t="str">
        <f>I480</f>
        <v>Quercus L.</v>
      </c>
      <c r="M480" s="122" t="s">
        <v>3226</v>
      </c>
      <c r="N480" s="122" t="s">
        <v>3165</v>
      </c>
      <c r="O480" s="122">
        <v>40709</v>
      </c>
      <c r="P480" s="122" t="s">
        <v>2267</v>
      </c>
      <c r="S480" s="122" t="s">
        <v>14692</v>
      </c>
      <c r="T480" s="122" t="s">
        <v>2100</v>
      </c>
      <c r="U480" s="122" t="s">
        <v>2268</v>
      </c>
      <c r="X480" s="122" t="s">
        <v>2275</v>
      </c>
      <c r="AE480" s="122">
        <v>60</v>
      </c>
      <c r="AF480" s="122">
        <v>17</v>
      </c>
      <c r="AK480" s="122" t="s">
        <v>2209</v>
      </c>
      <c r="AL480" s="122" t="s">
        <v>2077</v>
      </c>
      <c r="AO480" s="122" t="s">
        <v>1318</v>
      </c>
      <c r="AP480" s="122" t="s">
        <v>1318</v>
      </c>
      <c r="AQ480" s="122" t="s">
        <v>1318</v>
      </c>
      <c r="AS480" s="122">
        <v>206</v>
      </c>
      <c r="AT480" s="122">
        <v>20.496134640000001</v>
      </c>
      <c r="AU480" s="122">
        <v>-103.03387117</v>
      </c>
      <c r="BB480" s="122" t="s">
        <v>2326</v>
      </c>
      <c r="BC480" s="122" t="s">
        <v>2334</v>
      </c>
      <c r="BF480" s="122" t="s">
        <v>1416</v>
      </c>
      <c r="BG480" s="122" t="s">
        <v>1416</v>
      </c>
      <c r="BH480" s="122" t="s">
        <v>1431</v>
      </c>
      <c r="BI480" s="122" t="s">
        <v>1431</v>
      </c>
      <c r="BJ480" s="122" t="s">
        <v>1431</v>
      </c>
      <c r="BK480" s="122" t="s">
        <v>1318</v>
      </c>
      <c r="BX480" s="122" t="s">
        <v>511</v>
      </c>
      <c r="BZ480" s="122" t="s">
        <v>3479</v>
      </c>
      <c r="CB480" s="122">
        <v>20.496134640000001</v>
      </c>
      <c r="CC480" s="122">
        <v>-103.03387117</v>
      </c>
      <c r="CE480" s="122" t="s">
        <v>2100</v>
      </c>
      <c r="CF480" s="122" t="s">
        <v>2268</v>
      </c>
      <c r="CL480" s="122" t="s">
        <v>5572</v>
      </c>
    </row>
    <row r="481" spans="1:99" ht="15" customHeight="1" x14ac:dyDescent="0.45">
      <c r="A481" s="122">
        <v>480</v>
      </c>
      <c r="B481" s="122" t="s">
        <v>10158</v>
      </c>
      <c r="C481" s="122" t="s">
        <v>614</v>
      </c>
      <c r="I481" s="122" t="s">
        <v>3399</v>
      </c>
      <c r="J481" s="122" t="str">
        <f>LEFT(I481, FIND(" ", I481, 12) -1)</f>
        <v>Quercus deserticola</v>
      </c>
      <c r="M481" s="122" t="s">
        <v>3226</v>
      </c>
      <c r="N481" s="122" t="s">
        <v>3272</v>
      </c>
      <c r="O481" s="122">
        <v>40709</v>
      </c>
      <c r="P481" s="122" t="s">
        <v>2267</v>
      </c>
      <c r="S481" s="122" t="s">
        <v>14692</v>
      </c>
      <c r="T481" s="122" t="s">
        <v>2100</v>
      </c>
      <c r="U481" s="122" t="s">
        <v>2268</v>
      </c>
      <c r="X481" s="122" t="s">
        <v>2275</v>
      </c>
      <c r="AE481" s="122">
        <v>40</v>
      </c>
      <c r="AF481" s="122">
        <v>9</v>
      </c>
      <c r="AJ481" s="122" t="s">
        <v>2323</v>
      </c>
      <c r="AK481" s="122" t="s">
        <v>2319</v>
      </c>
      <c r="AL481" s="122" t="s">
        <v>2077</v>
      </c>
      <c r="AO481" s="122" t="s">
        <v>1318</v>
      </c>
      <c r="AP481" s="122" t="s">
        <v>1318</v>
      </c>
      <c r="AQ481" s="122" t="s">
        <v>1318</v>
      </c>
      <c r="AS481" s="122">
        <v>207</v>
      </c>
      <c r="AT481" s="122">
        <v>20.496141430000002</v>
      </c>
      <c r="AU481" s="122">
        <v>-103.03385289000001</v>
      </c>
      <c r="BB481" s="122" t="s">
        <v>2326</v>
      </c>
      <c r="BF481" s="122" t="s">
        <v>1416</v>
      </c>
      <c r="BG481" s="122" t="s">
        <v>1416</v>
      </c>
      <c r="BH481" s="122" t="s">
        <v>1431</v>
      </c>
      <c r="BI481" s="122" t="s">
        <v>1431</v>
      </c>
      <c r="BJ481" s="122" t="s">
        <v>1431</v>
      </c>
      <c r="BK481" s="122" t="s">
        <v>1318</v>
      </c>
      <c r="BX481" s="122" t="s">
        <v>511</v>
      </c>
      <c r="BZ481" s="122" t="s">
        <v>3479</v>
      </c>
      <c r="CB481" s="122">
        <v>20.496141430000002</v>
      </c>
      <c r="CC481" s="122">
        <v>-103.03385289000001</v>
      </c>
      <c r="CE481" s="122" t="s">
        <v>2100</v>
      </c>
      <c r="CF481" s="122" t="s">
        <v>2268</v>
      </c>
      <c r="CL481" s="122" t="s">
        <v>3399</v>
      </c>
    </row>
    <row r="482" spans="1:99" ht="15" customHeight="1" x14ac:dyDescent="0.45">
      <c r="A482" s="122">
        <v>481</v>
      </c>
      <c r="B482" s="122" t="s">
        <v>10159</v>
      </c>
      <c r="C482" s="122" t="s">
        <v>615</v>
      </c>
      <c r="I482" s="122" t="s">
        <v>3399</v>
      </c>
      <c r="J482" s="122" t="str">
        <f>LEFT(I482, FIND(" ", I482, 12) -1)</f>
        <v>Quercus deserticola</v>
      </c>
      <c r="M482" s="122" t="s">
        <v>3226</v>
      </c>
      <c r="N482" s="122" t="s">
        <v>3272</v>
      </c>
      <c r="O482" s="122">
        <v>40709</v>
      </c>
      <c r="P482" s="122" t="s">
        <v>2267</v>
      </c>
      <c r="S482" s="122" t="s">
        <v>14692</v>
      </c>
      <c r="T482" s="122" t="s">
        <v>2100</v>
      </c>
      <c r="U482" s="122" t="s">
        <v>2268</v>
      </c>
      <c r="X482" s="122" t="s">
        <v>2275</v>
      </c>
      <c r="AE482" s="122">
        <v>45</v>
      </c>
      <c r="AF482" s="122">
        <v>12</v>
      </c>
      <c r="AJ482" s="122" t="s">
        <v>2319</v>
      </c>
      <c r="AK482" s="122" t="s">
        <v>2319</v>
      </c>
      <c r="AL482" s="122" t="s">
        <v>2077</v>
      </c>
      <c r="AO482" s="122" t="s">
        <v>1318</v>
      </c>
      <c r="AP482" s="122" t="s">
        <v>1318</v>
      </c>
      <c r="AQ482" s="122" t="s">
        <v>1318</v>
      </c>
      <c r="AS482" s="122">
        <v>208</v>
      </c>
      <c r="AT482" s="122">
        <v>20.49920375</v>
      </c>
      <c r="AU482" s="122">
        <v>-103.0307847</v>
      </c>
      <c r="BB482" s="122" t="s">
        <v>2326</v>
      </c>
      <c r="BF482" s="122" t="s">
        <v>1416</v>
      </c>
      <c r="BG482" s="122" t="s">
        <v>1416</v>
      </c>
      <c r="BH482" s="122" t="s">
        <v>1431</v>
      </c>
      <c r="BI482" s="122" t="s">
        <v>1431</v>
      </c>
      <c r="BJ482" s="122" t="s">
        <v>1431</v>
      </c>
      <c r="BK482" s="122" t="s">
        <v>1318</v>
      </c>
      <c r="BX482" s="122" t="s">
        <v>511</v>
      </c>
      <c r="BZ482" s="122" t="s">
        <v>3479</v>
      </c>
      <c r="CB482" s="122">
        <v>20.49920375</v>
      </c>
      <c r="CC482" s="122">
        <v>-103.0307847</v>
      </c>
      <c r="CE482" s="122" t="s">
        <v>2100</v>
      </c>
      <c r="CF482" s="122" t="s">
        <v>2268</v>
      </c>
      <c r="CL482" s="122" t="s">
        <v>3399</v>
      </c>
    </row>
    <row r="483" spans="1:99" ht="15" customHeight="1" x14ac:dyDescent="0.45">
      <c r="A483" s="122">
        <v>482</v>
      </c>
      <c r="B483" s="122" t="s">
        <v>10160</v>
      </c>
      <c r="C483" s="122" t="s">
        <v>616</v>
      </c>
      <c r="I483" s="122" t="s">
        <v>517</v>
      </c>
      <c r="J483" s="122" t="str">
        <f>I483</f>
        <v>Quercus L.</v>
      </c>
      <c r="M483" s="122" t="s">
        <v>3226</v>
      </c>
      <c r="N483" s="122" t="s">
        <v>3165</v>
      </c>
      <c r="O483" s="122">
        <v>40709</v>
      </c>
      <c r="P483" s="122" t="s">
        <v>2267</v>
      </c>
      <c r="S483" s="122" t="s">
        <v>14692</v>
      </c>
      <c r="T483" s="122" t="s">
        <v>2100</v>
      </c>
      <c r="U483" s="122" t="s">
        <v>2268</v>
      </c>
      <c r="X483" s="122" t="s">
        <v>2275</v>
      </c>
      <c r="AE483" s="122">
        <v>45</v>
      </c>
      <c r="AF483" s="122">
        <v>12</v>
      </c>
      <c r="AK483" s="122" t="s">
        <v>2209</v>
      </c>
      <c r="AL483" s="122" t="s">
        <v>2077</v>
      </c>
      <c r="AO483" s="122" t="s">
        <v>1318</v>
      </c>
      <c r="AP483" s="122" t="s">
        <v>1318</v>
      </c>
      <c r="AQ483" s="122" t="s">
        <v>1318</v>
      </c>
      <c r="AS483" s="122">
        <v>208</v>
      </c>
      <c r="AT483" s="122">
        <v>20.49920375</v>
      </c>
      <c r="AU483" s="122">
        <v>-103.0307847</v>
      </c>
      <c r="BB483" s="122" t="s">
        <v>2326</v>
      </c>
      <c r="BF483" s="122" t="s">
        <v>1416</v>
      </c>
      <c r="BG483" s="122" t="s">
        <v>1416</v>
      </c>
      <c r="BH483" s="122" t="s">
        <v>1431</v>
      </c>
      <c r="BI483" s="122" t="s">
        <v>1431</v>
      </c>
      <c r="BJ483" s="122" t="s">
        <v>1431</v>
      </c>
      <c r="BK483" s="122" t="s">
        <v>1318</v>
      </c>
      <c r="BX483" s="122" t="s">
        <v>511</v>
      </c>
      <c r="BZ483" s="122" t="s">
        <v>3479</v>
      </c>
      <c r="CB483" s="122">
        <v>20.49920375</v>
      </c>
      <c r="CC483" s="122">
        <v>-103.0307847</v>
      </c>
      <c r="CE483" s="122" t="s">
        <v>2100</v>
      </c>
      <c r="CF483" s="122" t="s">
        <v>2268</v>
      </c>
      <c r="CL483" s="122" t="s">
        <v>5572</v>
      </c>
    </row>
    <row r="484" spans="1:99" ht="15" customHeight="1" x14ac:dyDescent="0.45">
      <c r="A484" s="122">
        <v>483</v>
      </c>
      <c r="B484" s="122" t="s">
        <v>10161</v>
      </c>
      <c r="C484" s="122" t="s">
        <v>617</v>
      </c>
      <c r="I484" s="122" t="s">
        <v>3399</v>
      </c>
      <c r="J484" s="122" t="str">
        <f t="shared" ref="J484:J517" si="19">LEFT(I484, FIND(" ", I484, 12) -1)</f>
        <v>Quercus deserticola</v>
      </c>
      <c r="M484" s="122" t="s">
        <v>3226</v>
      </c>
      <c r="N484" s="122" t="s">
        <v>3272</v>
      </c>
      <c r="O484" s="122">
        <v>40709</v>
      </c>
      <c r="P484" s="122" t="s">
        <v>2267</v>
      </c>
      <c r="S484" s="122" t="s">
        <v>14692</v>
      </c>
      <c r="T484" s="122" t="s">
        <v>2100</v>
      </c>
      <c r="U484" s="122" t="s">
        <v>2268</v>
      </c>
      <c r="X484" s="122" t="s">
        <v>2275</v>
      </c>
      <c r="AE484" s="122">
        <v>15</v>
      </c>
      <c r="AF484" s="122">
        <v>3</v>
      </c>
      <c r="AJ484" s="122" t="s">
        <v>2319</v>
      </c>
      <c r="AK484" s="122" t="s">
        <v>2319</v>
      </c>
      <c r="AL484" s="122" t="s">
        <v>2077</v>
      </c>
      <c r="AO484" s="122" t="s">
        <v>1318</v>
      </c>
      <c r="AP484" s="122" t="s">
        <v>1318</v>
      </c>
      <c r="AQ484" s="122" t="s">
        <v>1318</v>
      </c>
      <c r="AS484" s="122">
        <v>209</v>
      </c>
      <c r="AT484" s="122">
        <v>20.499211299999999</v>
      </c>
      <c r="AU484" s="122">
        <v>-103.03086415999999</v>
      </c>
      <c r="BF484" s="122" t="s">
        <v>1416</v>
      </c>
      <c r="BG484" s="122" t="s">
        <v>1416</v>
      </c>
      <c r="BH484" s="122" t="s">
        <v>1431</v>
      </c>
      <c r="BI484" s="122" t="s">
        <v>1431</v>
      </c>
      <c r="BJ484" s="122" t="s">
        <v>1431</v>
      </c>
      <c r="BK484" s="122" t="s">
        <v>1318</v>
      </c>
      <c r="BX484" s="122" t="s">
        <v>511</v>
      </c>
      <c r="BZ484" s="122" t="s">
        <v>3479</v>
      </c>
      <c r="CB484" s="122">
        <v>20.499211299999999</v>
      </c>
      <c r="CC484" s="122">
        <v>-103.03086415999999</v>
      </c>
      <c r="CE484" s="122" t="s">
        <v>2100</v>
      </c>
      <c r="CF484" s="122" t="s">
        <v>2268</v>
      </c>
      <c r="CL484" s="122" t="s">
        <v>3399</v>
      </c>
    </row>
    <row r="485" spans="1:99" ht="15" customHeight="1" x14ac:dyDescent="0.45">
      <c r="A485" s="122">
        <v>484</v>
      </c>
      <c r="B485" s="122" t="s">
        <v>10162</v>
      </c>
      <c r="C485" s="122" t="s">
        <v>618</v>
      </c>
      <c r="F485" s="122" t="s">
        <v>3478</v>
      </c>
      <c r="H485" s="122">
        <v>5901</v>
      </c>
      <c r="I485" s="122" t="s">
        <v>3399</v>
      </c>
      <c r="J485" s="122" t="str">
        <f t="shared" si="19"/>
        <v>Quercus deserticola</v>
      </c>
      <c r="K485" s="122" t="s">
        <v>8561</v>
      </c>
      <c r="M485" s="122" t="s">
        <v>3226</v>
      </c>
      <c r="N485" s="122" t="s">
        <v>3272</v>
      </c>
      <c r="O485" s="121">
        <v>40709</v>
      </c>
      <c r="P485" s="122" t="s">
        <v>2267</v>
      </c>
      <c r="S485" s="122" t="s">
        <v>14692</v>
      </c>
      <c r="T485" s="122" t="s">
        <v>2100</v>
      </c>
      <c r="U485" s="122" t="s">
        <v>2268</v>
      </c>
      <c r="X485" s="122" t="s">
        <v>2275</v>
      </c>
      <c r="AE485" s="122">
        <v>15</v>
      </c>
      <c r="AF485" s="122">
        <v>6</v>
      </c>
      <c r="AJ485" s="122" t="s">
        <v>2319</v>
      </c>
      <c r="AK485" s="122" t="s">
        <v>2319</v>
      </c>
      <c r="AL485" s="122" t="s">
        <v>2077</v>
      </c>
      <c r="AO485" s="122" t="s">
        <v>1318</v>
      </c>
      <c r="AP485" s="122" t="s">
        <v>1318</v>
      </c>
      <c r="AQ485" s="122" t="s">
        <v>1318</v>
      </c>
      <c r="AR485" s="122" t="s">
        <v>7426</v>
      </c>
      <c r="AS485" s="122">
        <v>209</v>
      </c>
      <c r="AT485" s="122">
        <v>20.499211299999999</v>
      </c>
      <c r="AU485" s="122">
        <v>-103.03086415999999</v>
      </c>
      <c r="BF485" s="122" t="s">
        <v>1416</v>
      </c>
      <c r="BG485" s="122" t="s">
        <v>1416</v>
      </c>
      <c r="BH485" s="122" t="s">
        <v>1415</v>
      </c>
      <c r="BI485" s="122" t="s">
        <v>1431</v>
      </c>
      <c r="BJ485" s="122" t="s">
        <v>1431</v>
      </c>
      <c r="BK485" s="122">
        <v>175915</v>
      </c>
      <c r="BR485" s="122" t="s">
        <v>3478</v>
      </c>
      <c r="BS485" s="122" t="s">
        <v>5786</v>
      </c>
      <c r="BT485" s="122" t="s">
        <v>3478</v>
      </c>
      <c r="BU485" s="122" t="s">
        <v>3478</v>
      </c>
      <c r="BV485" s="122">
        <v>5901</v>
      </c>
      <c r="BX485" s="122" t="s">
        <v>511</v>
      </c>
      <c r="BZ485" s="122" t="s">
        <v>3479</v>
      </c>
      <c r="CB485" s="122">
        <v>20.499211299999999</v>
      </c>
      <c r="CC485" s="122">
        <v>-103.03086415999999</v>
      </c>
      <c r="CE485" s="122" t="s">
        <v>2100</v>
      </c>
      <c r="CF485" s="122" t="s">
        <v>2268</v>
      </c>
      <c r="CI485" s="122" t="s">
        <v>5060</v>
      </c>
      <c r="CJ485" s="122" t="s">
        <v>7263</v>
      </c>
      <c r="CK485" s="122" t="s">
        <v>4748</v>
      </c>
      <c r="CL485" s="122" t="s">
        <v>3399</v>
      </c>
      <c r="CO485" s="122" t="s">
        <v>7488</v>
      </c>
      <c r="CP485" s="122">
        <v>0</v>
      </c>
      <c r="CQ485" s="122" t="s">
        <v>3478</v>
      </c>
      <c r="CR485" s="122" t="s">
        <v>7847</v>
      </c>
      <c r="CS485" s="122" t="s">
        <v>7914</v>
      </c>
      <c r="CT485" s="122" t="s">
        <v>8194</v>
      </c>
      <c r="CU485" s="122" t="s">
        <v>8194</v>
      </c>
    </row>
    <row r="486" spans="1:99" ht="15" customHeight="1" x14ac:dyDescent="0.45">
      <c r="A486" s="122">
        <v>485</v>
      </c>
      <c r="B486" s="122" t="s">
        <v>10163</v>
      </c>
      <c r="C486" s="122" t="s">
        <v>619</v>
      </c>
      <c r="F486" s="122" t="s">
        <v>14264</v>
      </c>
      <c r="G486" s="122" t="s">
        <v>5178</v>
      </c>
      <c r="H486" s="122">
        <v>2992</v>
      </c>
      <c r="I486" s="122" t="s">
        <v>3374</v>
      </c>
      <c r="J486" s="122" t="str">
        <f t="shared" si="19"/>
        <v>Quercus obtusata</v>
      </c>
      <c r="K486" s="122" t="s">
        <v>2092</v>
      </c>
      <c r="M486" s="122" t="s">
        <v>3226</v>
      </c>
      <c r="N486" s="122" t="s">
        <v>3162</v>
      </c>
      <c r="O486" s="121">
        <v>40709</v>
      </c>
      <c r="P486" s="122" t="s">
        <v>2267</v>
      </c>
      <c r="S486" s="122" t="s">
        <v>14692</v>
      </c>
      <c r="T486" s="122" t="s">
        <v>2100</v>
      </c>
      <c r="U486" s="122" t="s">
        <v>2268</v>
      </c>
      <c r="X486" s="122" t="s">
        <v>2275</v>
      </c>
      <c r="AE486" s="122" t="s">
        <v>2279</v>
      </c>
      <c r="AF486" s="122">
        <v>14</v>
      </c>
      <c r="AK486" s="122" t="s">
        <v>2202</v>
      </c>
      <c r="AL486" s="122" t="s">
        <v>2077</v>
      </c>
      <c r="AO486" s="122" t="s">
        <v>1318</v>
      </c>
      <c r="AP486" s="122" t="s">
        <v>1318</v>
      </c>
      <c r="AQ486" s="122" t="s">
        <v>1318</v>
      </c>
      <c r="AR486" s="122" t="s">
        <v>7426</v>
      </c>
      <c r="AS486" s="122">
        <v>209</v>
      </c>
      <c r="AT486" s="122">
        <v>20.499211299999999</v>
      </c>
      <c r="AU486" s="122">
        <v>-103.03086415999999</v>
      </c>
      <c r="BC486" s="122" t="s">
        <v>2150</v>
      </c>
      <c r="BF486" s="122" t="s">
        <v>1416</v>
      </c>
      <c r="BG486" s="122" t="s">
        <v>1416</v>
      </c>
      <c r="BH486" s="122" t="s">
        <v>1431</v>
      </c>
      <c r="BI486" s="122" t="s">
        <v>1431</v>
      </c>
      <c r="BJ486" s="122" t="s">
        <v>1431</v>
      </c>
      <c r="BK486" s="122" t="s">
        <v>1318</v>
      </c>
      <c r="BR486" s="122" t="s">
        <v>7481</v>
      </c>
      <c r="BS486" s="122" t="s">
        <v>5785</v>
      </c>
      <c r="BT486" s="122" t="s">
        <v>7481</v>
      </c>
      <c r="BU486" s="122" t="s">
        <v>7481</v>
      </c>
      <c r="BV486" s="122">
        <v>2992</v>
      </c>
      <c r="BX486" s="122" t="s">
        <v>511</v>
      </c>
      <c r="BZ486" s="122" t="s">
        <v>3479</v>
      </c>
      <c r="CB486" s="122">
        <v>20.499211299999999</v>
      </c>
      <c r="CC486" s="122">
        <v>-103.03086415999999</v>
      </c>
      <c r="CE486" s="122" t="s">
        <v>2100</v>
      </c>
      <c r="CF486" s="122" t="s">
        <v>2268</v>
      </c>
      <c r="CI486" s="122" t="s">
        <v>5177</v>
      </c>
      <c r="CJ486" s="122" t="s">
        <v>7251</v>
      </c>
      <c r="CK486" s="122" t="s">
        <v>4216</v>
      </c>
      <c r="CL486" s="122" t="s">
        <v>3374</v>
      </c>
      <c r="CO486" s="122" t="s">
        <v>7488</v>
      </c>
      <c r="CP486" s="122">
        <v>0</v>
      </c>
      <c r="CQ486" s="122" t="s">
        <v>7481</v>
      </c>
      <c r="CR486" s="122" t="s">
        <v>7739</v>
      </c>
      <c r="CS486" s="122" t="s">
        <v>7740</v>
      </c>
      <c r="CT486" s="122" t="s">
        <v>8194</v>
      </c>
      <c r="CU486" s="122" t="s">
        <v>8194</v>
      </c>
    </row>
    <row r="487" spans="1:99" ht="15" customHeight="1" x14ac:dyDescent="0.45">
      <c r="A487" s="122">
        <v>486</v>
      </c>
      <c r="B487" s="122" t="s">
        <v>10164</v>
      </c>
      <c r="C487" s="122" t="s">
        <v>620</v>
      </c>
      <c r="I487" s="122" t="s">
        <v>3391</v>
      </c>
      <c r="J487" s="122" t="str">
        <f t="shared" si="19"/>
        <v>Quercus resinosa</v>
      </c>
      <c r="M487" s="122" t="s">
        <v>3226</v>
      </c>
      <c r="N487" s="122" t="s">
        <v>3269</v>
      </c>
      <c r="O487" s="122">
        <v>40709</v>
      </c>
      <c r="P487" s="122" t="s">
        <v>2267</v>
      </c>
      <c r="S487" s="122" t="s">
        <v>14692</v>
      </c>
      <c r="T487" s="122" t="s">
        <v>2100</v>
      </c>
      <c r="U487" s="122" t="s">
        <v>2268</v>
      </c>
      <c r="X487" s="122" t="s">
        <v>2275</v>
      </c>
      <c r="AE487" s="122">
        <v>20</v>
      </c>
      <c r="AF487" s="122">
        <v>10</v>
      </c>
      <c r="AJ487" s="122" t="s">
        <v>2317</v>
      </c>
      <c r="AK487" s="122" t="s">
        <v>2317</v>
      </c>
      <c r="AL487" s="122" t="s">
        <v>2077</v>
      </c>
      <c r="AO487" s="122" t="s">
        <v>1318</v>
      </c>
      <c r="AP487" s="122" t="s">
        <v>1318</v>
      </c>
      <c r="AQ487" s="122" t="s">
        <v>1318</v>
      </c>
      <c r="AS487" s="122">
        <v>209</v>
      </c>
      <c r="AT487" s="122">
        <v>20.499211299999999</v>
      </c>
      <c r="AU487" s="122">
        <v>-103.03086415999999</v>
      </c>
      <c r="BF487" s="122" t="s">
        <v>1416</v>
      </c>
      <c r="BG487" s="122" t="s">
        <v>1416</v>
      </c>
      <c r="BH487" s="122" t="s">
        <v>1431</v>
      </c>
      <c r="BI487" s="122" t="s">
        <v>1431</v>
      </c>
      <c r="BJ487" s="122" t="s">
        <v>1431</v>
      </c>
      <c r="BK487" s="122" t="s">
        <v>1318</v>
      </c>
      <c r="BX487" s="122" t="s">
        <v>511</v>
      </c>
      <c r="BZ487" s="122" t="s">
        <v>3479</v>
      </c>
      <c r="CB487" s="122">
        <v>20.499211299999999</v>
      </c>
      <c r="CC487" s="122">
        <v>-103.03086415999999</v>
      </c>
      <c r="CE487" s="122" t="s">
        <v>2100</v>
      </c>
      <c r="CF487" s="122" t="s">
        <v>2268</v>
      </c>
      <c r="CL487" s="122" t="s">
        <v>3391</v>
      </c>
    </row>
    <row r="488" spans="1:99" ht="15" customHeight="1" x14ac:dyDescent="0.45">
      <c r="A488" s="122">
        <v>487</v>
      </c>
      <c r="B488" s="122" t="s">
        <v>10165</v>
      </c>
      <c r="C488" s="122" t="s">
        <v>621</v>
      </c>
      <c r="I488" s="122" t="s">
        <v>3399</v>
      </c>
      <c r="J488" s="122" t="str">
        <f t="shared" si="19"/>
        <v>Quercus deserticola</v>
      </c>
      <c r="M488" s="122" t="s">
        <v>3226</v>
      </c>
      <c r="N488" s="122" t="s">
        <v>3272</v>
      </c>
      <c r="O488" s="122">
        <v>40709</v>
      </c>
      <c r="P488" s="122" t="s">
        <v>2267</v>
      </c>
      <c r="S488" s="122" t="s">
        <v>14692</v>
      </c>
      <c r="T488" s="122" t="s">
        <v>2100</v>
      </c>
      <c r="U488" s="122" t="s">
        <v>2268</v>
      </c>
      <c r="X488" s="122" t="s">
        <v>2275</v>
      </c>
      <c r="AE488" s="122">
        <v>70</v>
      </c>
      <c r="AF488" s="122">
        <v>8</v>
      </c>
      <c r="AK488" s="122" t="s">
        <v>2319</v>
      </c>
      <c r="AL488" s="122" t="s">
        <v>2077</v>
      </c>
      <c r="AO488" s="122" t="s">
        <v>1318</v>
      </c>
      <c r="AP488" s="122" t="s">
        <v>1318</v>
      </c>
      <c r="AQ488" s="122" t="s">
        <v>1318</v>
      </c>
      <c r="AS488" s="122">
        <v>210</v>
      </c>
      <c r="AT488" s="122">
        <v>20.499211299999999</v>
      </c>
      <c r="AU488" s="122">
        <v>-103.03086415999999</v>
      </c>
      <c r="BB488" s="122" t="s">
        <v>2326</v>
      </c>
      <c r="BC488" s="122" t="s">
        <v>2336</v>
      </c>
      <c r="BF488" s="122" t="s">
        <v>1416</v>
      </c>
      <c r="BG488" s="122" t="s">
        <v>1416</v>
      </c>
      <c r="BH488" s="122" t="s">
        <v>1431</v>
      </c>
      <c r="BI488" s="122" t="s">
        <v>1431</v>
      </c>
      <c r="BJ488" s="122" t="s">
        <v>1431</v>
      </c>
      <c r="BK488" s="122" t="s">
        <v>1318</v>
      </c>
      <c r="BX488" s="122" t="s">
        <v>511</v>
      </c>
      <c r="BZ488" s="122" t="s">
        <v>3479</v>
      </c>
      <c r="CB488" s="122">
        <v>20.499211299999999</v>
      </c>
      <c r="CC488" s="122">
        <v>-103.03086415999999</v>
      </c>
      <c r="CE488" s="122" t="s">
        <v>2100</v>
      </c>
      <c r="CF488" s="122" t="s">
        <v>2268</v>
      </c>
      <c r="CL488" s="122" t="s">
        <v>3399</v>
      </c>
    </row>
    <row r="489" spans="1:99" ht="15" customHeight="1" x14ac:dyDescent="0.45">
      <c r="A489" s="122">
        <v>488</v>
      </c>
      <c r="B489" s="122" t="s">
        <v>10166</v>
      </c>
      <c r="C489" s="122" t="s">
        <v>622</v>
      </c>
      <c r="I489" s="122" t="s">
        <v>287</v>
      </c>
      <c r="J489" s="122" t="str">
        <f t="shared" si="19"/>
        <v>Quercus segoviensis</v>
      </c>
      <c r="K489" s="122" t="s">
        <v>2131</v>
      </c>
      <c r="M489" s="122" t="s">
        <v>3226</v>
      </c>
      <c r="N489" s="122" t="s">
        <v>3217</v>
      </c>
      <c r="O489" s="122">
        <v>40978</v>
      </c>
      <c r="P489" s="122" t="s">
        <v>2185</v>
      </c>
      <c r="S489" s="122" t="s">
        <v>14692</v>
      </c>
      <c r="T489" s="122" t="s">
        <v>623</v>
      </c>
      <c r="X489" s="122" t="s">
        <v>2352</v>
      </c>
      <c r="AK489" s="122" t="s">
        <v>2079</v>
      </c>
      <c r="AL489" s="122" t="s">
        <v>2077</v>
      </c>
      <c r="AO489" s="122" t="s">
        <v>1318</v>
      </c>
      <c r="AP489" s="122" t="s">
        <v>1318</v>
      </c>
      <c r="AQ489" s="122" t="s">
        <v>1318</v>
      </c>
      <c r="BF489" s="122" t="s">
        <v>1416</v>
      </c>
      <c r="BG489" s="122" t="s">
        <v>1416</v>
      </c>
      <c r="BH489" s="122" t="s">
        <v>1415</v>
      </c>
      <c r="BK489" s="122">
        <v>176580</v>
      </c>
      <c r="BR489" s="122" t="s">
        <v>2410</v>
      </c>
      <c r="BS489" s="122" t="s">
        <v>5786</v>
      </c>
      <c r="BW489" s="122" t="s">
        <v>5326</v>
      </c>
      <c r="BX489" s="122" t="s">
        <v>623</v>
      </c>
      <c r="BZ489" s="122" t="s">
        <v>3479</v>
      </c>
      <c r="CB489" s="122">
        <v>15.346484999999999</v>
      </c>
      <c r="CC489" s="122">
        <v>-88.549280999999993</v>
      </c>
      <c r="CD489" s="122" t="s">
        <v>4784</v>
      </c>
      <c r="CE489" s="122" t="s">
        <v>623</v>
      </c>
      <c r="CL489" s="122" t="s">
        <v>287</v>
      </c>
    </row>
    <row r="490" spans="1:99" ht="15" customHeight="1" x14ac:dyDescent="0.45">
      <c r="A490" s="122">
        <v>489</v>
      </c>
      <c r="B490" s="122" t="s">
        <v>10167</v>
      </c>
      <c r="C490" s="122" t="s">
        <v>624</v>
      </c>
      <c r="I490" s="122" t="s">
        <v>625</v>
      </c>
      <c r="J490" s="122" t="str">
        <f>LEFT(I490, FIND(" ", I490, 25) -1)</f>
        <v>Quercus aff. segoviensis</v>
      </c>
      <c r="L490" s="122" t="s">
        <v>3097</v>
      </c>
      <c r="M490" s="122" t="s">
        <v>3226</v>
      </c>
      <c r="N490" s="122" t="s">
        <v>3276</v>
      </c>
      <c r="O490" s="122">
        <v>40979</v>
      </c>
      <c r="P490" s="122" t="s">
        <v>2185</v>
      </c>
      <c r="S490" s="122" t="s">
        <v>14692</v>
      </c>
      <c r="T490" s="122" t="s">
        <v>623</v>
      </c>
      <c r="X490" s="122" t="s">
        <v>2353</v>
      </c>
      <c r="AJ490" s="122" t="s">
        <v>2131</v>
      </c>
      <c r="AK490" s="122" t="s">
        <v>2368</v>
      </c>
      <c r="AL490" s="122" t="s">
        <v>2077</v>
      </c>
      <c r="AO490" s="122" t="s">
        <v>1318</v>
      </c>
      <c r="AP490" s="122" t="s">
        <v>1318</v>
      </c>
      <c r="AQ490" s="122" t="s">
        <v>1318</v>
      </c>
      <c r="AS490" s="122">
        <v>313</v>
      </c>
      <c r="AW490" s="122" t="s">
        <v>2375</v>
      </c>
      <c r="AX490" s="122">
        <v>496264</v>
      </c>
      <c r="AY490" s="122">
        <v>1549903</v>
      </c>
      <c r="AZ490" s="122" t="s">
        <v>2376</v>
      </c>
      <c r="BC490" s="122" t="s">
        <v>2367</v>
      </c>
      <c r="BF490" s="122" t="s">
        <v>1416</v>
      </c>
      <c r="BX490" s="122" t="s">
        <v>623</v>
      </c>
      <c r="BZ490" s="122" t="s">
        <v>3479</v>
      </c>
      <c r="CB490" s="122">
        <v>14.01967917</v>
      </c>
      <c r="CC490" s="122">
        <v>-87.034598489999993</v>
      </c>
      <c r="CD490" s="122" t="s">
        <v>4632</v>
      </c>
      <c r="CE490" s="122" t="s">
        <v>623</v>
      </c>
      <c r="CL490" s="122" t="s">
        <v>287</v>
      </c>
    </row>
    <row r="491" spans="1:99" ht="15" customHeight="1" x14ac:dyDescent="0.45">
      <c r="A491" s="122">
        <v>490</v>
      </c>
      <c r="B491" s="122" t="s">
        <v>10168</v>
      </c>
      <c r="C491" s="122" t="s">
        <v>626</v>
      </c>
      <c r="G491" s="122" t="s">
        <v>3472</v>
      </c>
      <c r="I491" s="122" t="s">
        <v>287</v>
      </c>
      <c r="J491" s="122" t="str">
        <f t="shared" si="19"/>
        <v>Quercus segoviensis</v>
      </c>
      <c r="M491" s="122" t="s">
        <v>3226</v>
      </c>
      <c r="N491" s="122" t="s">
        <v>3217</v>
      </c>
      <c r="O491" s="122">
        <v>40981</v>
      </c>
      <c r="P491" s="122" t="s">
        <v>2185</v>
      </c>
      <c r="S491" s="122" t="s">
        <v>14692</v>
      </c>
      <c r="T491" s="122" t="s">
        <v>623</v>
      </c>
      <c r="X491" s="122" t="s">
        <v>2354</v>
      </c>
      <c r="AE491" s="122">
        <v>110</v>
      </c>
      <c r="AF491" s="122">
        <v>16</v>
      </c>
      <c r="AJ491" s="122" t="s">
        <v>2131</v>
      </c>
      <c r="AL491" s="122" t="s">
        <v>2077</v>
      </c>
      <c r="AO491" s="122" t="s">
        <v>1318</v>
      </c>
      <c r="AP491" s="122" t="s">
        <v>1318</v>
      </c>
      <c r="AQ491" s="122" t="s">
        <v>1318</v>
      </c>
      <c r="AS491" s="122">
        <v>330</v>
      </c>
      <c r="AW491" s="122" t="s">
        <v>2375</v>
      </c>
      <c r="AX491" s="122">
        <v>496119</v>
      </c>
      <c r="AY491" s="122">
        <v>1548901</v>
      </c>
      <c r="AZ491" s="122" t="s">
        <v>2377</v>
      </c>
      <c r="BF491" s="122" t="s">
        <v>1416</v>
      </c>
      <c r="BG491" s="122" t="s">
        <v>1416</v>
      </c>
      <c r="BH491" s="122" t="s">
        <v>1415</v>
      </c>
      <c r="BX491" s="122" t="s">
        <v>623</v>
      </c>
      <c r="BZ491" s="122" t="s">
        <v>3479</v>
      </c>
      <c r="CB491" s="122">
        <v>14.010618900000001</v>
      </c>
      <c r="CC491" s="122">
        <v>-87.035939900000002</v>
      </c>
      <c r="CD491" s="122" t="s">
        <v>4632</v>
      </c>
      <c r="CE491" s="122" t="s">
        <v>623</v>
      </c>
      <c r="CL491" s="122" t="s">
        <v>287</v>
      </c>
    </row>
    <row r="492" spans="1:99" ht="15" customHeight="1" x14ac:dyDescent="0.45">
      <c r="A492" s="122">
        <v>491</v>
      </c>
      <c r="B492" s="122" t="s">
        <v>10169</v>
      </c>
      <c r="C492" s="122" t="s">
        <v>627</v>
      </c>
      <c r="F492" s="122" t="s">
        <v>2411</v>
      </c>
      <c r="H492" s="122">
        <v>5707</v>
      </c>
      <c r="I492" s="122" t="s">
        <v>345</v>
      </c>
      <c r="J492" s="122" t="str">
        <f t="shared" si="19"/>
        <v>Quercus elliptica</v>
      </c>
      <c r="K492" s="122" t="s">
        <v>2096</v>
      </c>
      <c r="M492" s="122" t="s">
        <v>3226</v>
      </c>
      <c r="N492" s="122" t="s">
        <v>3228</v>
      </c>
      <c r="O492" s="121">
        <v>40981</v>
      </c>
      <c r="P492" s="122" t="s">
        <v>2185</v>
      </c>
      <c r="S492" s="122" t="s">
        <v>14692</v>
      </c>
      <c r="T492" s="122" t="s">
        <v>623</v>
      </c>
      <c r="X492" s="122" t="s">
        <v>2354</v>
      </c>
      <c r="AE492" s="122" t="s">
        <v>2357</v>
      </c>
      <c r="AF492" s="122">
        <v>15</v>
      </c>
      <c r="AK492" s="122" t="s">
        <v>2091</v>
      </c>
      <c r="AL492" s="122" t="s">
        <v>2077</v>
      </c>
      <c r="AO492" s="122" t="s">
        <v>1318</v>
      </c>
      <c r="AP492" s="122" t="s">
        <v>1318</v>
      </c>
      <c r="AQ492" s="122" t="s">
        <v>1318</v>
      </c>
      <c r="AR492" s="122" t="s">
        <v>7426</v>
      </c>
      <c r="AS492" s="122">
        <v>326</v>
      </c>
      <c r="AW492" s="122" t="s">
        <v>2375</v>
      </c>
      <c r="AX492" s="122">
        <v>496251</v>
      </c>
      <c r="AY492" s="122">
        <v>1549105</v>
      </c>
      <c r="AZ492" s="122" t="s">
        <v>2378</v>
      </c>
      <c r="BF492" s="122" t="s">
        <v>1416</v>
      </c>
      <c r="BG492" s="122" t="s">
        <v>1416</v>
      </c>
      <c r="BH492" s="122" t="s">
        <v>1415</v>
      </c>
      <c r="BK492" s="122">
        <v>176579</v>
      </c>
      <c r="BR492" s="122" t="s">
        <v>2411</v>
      </c>
      <c r="BS492" s="122" t="s">
        <v>5786</v>
      </c>
      <c r="BT492" s="122" t="s">
        <v>2411</v>
      </c>
      <c r="BU492" s="122" t="s">
        <v>2411</v>
      </c>
      <c r="BV492" s="122">
        <v>5707</v>
      </c>
      <c r="BX492" s="122" t="s">
        <v>623</v>
      </c>
      <c r="BZ492" s="122" t="s">
        <v>3479</v>
      </c>
      <c r="CB492" s="122">
        <v>14.012463650000001</v>
      </c>
      <c r="CC492" s="122">
        <v>-87.034717799999996</v>
      </c>
      <c r="CD492" s="122" t="s">
        <v>4632</v>
      </c>
      <c r="CE492" s="122" t="s">
        <v>623</v>
      </c>
      <c r="CI492" s="122" t="s">
        <v>5075</v>
      </c>
      <c r="CJ492" s="122" t="s">
        <v>7004</v>
      </c>
      <c r="CK492" s="122" t="s">
        <v>5758</v>
      </c>
      <c r="CL492" s="122" t="s">
        <v>345</v>
      </c>
      <c r="CO492" s="122" t="s">
        <v>7488</v>
      </c>
      <c r="CP492" s="122">
        <v>0</v>
      </c>
      <c r="CQ492" s="122" t="s">
        <v>2411</v>
      </c>
      <c r="CR492" s="122" t="s">
        <v>7718</v>
      </c>
      <c r="CS492" s="122" t="s">
        <v>7719</v>
      </c>
      <c r="CT492" s="122" t="s">
        <v>8194</v>
      </c>
      <c r="CU492" s="122" t="s">
        <v>8194</v>
      </c>
    </row>
    <row r="493" spans="1:99" x14ac:dyDescent="0.45">
      <c r="A493" s="122">
        <v>492</v>
      </c>
      <c r="B493" s="122" t="s">
        <v>10170</v>
      </c>
      <c r="C493" s="122" t="s">
        <v>628</v>
      </c>
      <c r="I493" s="122" t="s">
        <v>345</v>
      </c>
      <c r="J493" s="122" t="str">
        <f t="shared" si="19"/>
        <v>Quercus elliptica</v>
      </c>
      <c r="M493" s="122" t="s">
        <v>3226</v>
      </c>
      <c r="N493" s="122" t="s">
        <v>3228</v>
      </c>
      <c r="O493" s="122">
        <v>40981</v>
      </c>
      <c r="P493" s="122" t="s">
        <v>2185</v>
      </c>
      <c r="S493" s="122" t="s">
        <v>14692</v>
      </c>
      <c r="T493" s="122" t="s">
        <v>623</v>
      </c>
      <c r="X493" s="122" t="s">
        <v>2354</v>
      </c>
      <c r="AE493" s="122" t="s">
        <v>2358</v>
      </c>
      <c r="AF493" s="122">
        <v>10</v>
      </c>
      <c r="AK493" s="122" t="s">
        <v>2091</v>
      </c>
      <c r="AL493" s="122" t="s">
        <v>2077</v>
      </c>
      <c r="AO493" s="122" t="s">
        <v>1318</v>
      </c>
      <c r="AP493" s="122" t="s">
        <v>1318</v>
      </c>
      <c r="AQ493" s="122" t="s">
        <v>1318</v>
      </c>
      <c r="AS493" s="122">
        <v>327</v>
      </c>
      <c r="AW493" s="122" t="s">
        <v>2375</v>
      </c>
      <c r="AX493" s="122">
        <v>496247</v>
      </c>
      <c r="AY493" s="122">
        <v>1549107</v>
      </c>
      <c r="AZ493" s="122" t="s">
        <v>2379</v>
      </c>
      <c r="BF493" s="122" t="s">
        <v>1416</v>
      </c>
      <c r="BG493" s="122" t="s">
        <v>1416</v>
      </c>
      <c r="BH493" s="122" t="s">
        <v>1415</v>
      </c>
      <c r="BK493" s="122">
        <v>176578</v>
      </c>
      <c r="BX493" s="122" t="s">
        <v>623</v>
      </c>
      <c r="BZ493" s="122" t="s">
        <v>3479</v>
      </c>
      <c r="CB493" s="122">
        <v>14.012481729999999</v>
      </c>
      <c r="CC493" s="122">
        <v>-87.034754840000005</v>
      </c>
      <c r="CD493" s="122" t="s">
        <v>4632</v>
      </c>
      <c r="CE493" s="122" t="s">
        <v>623</v>
      </c>
      <c r="CL493" s="122" t="s">
        <v>345</v>
      </c>
    </row>
    <row r="494" spans="1:99" x14ac:dyDescent="0.45">
      <c r="A494" s="122">
        <v>493</v>
      </c>
      <c r="B494" s="122" t="s">
        <v>10171</v>
      </c>
      <c r="C494" s="122" t="s">
        <v>629</v>
      </c>
      <c r="I494" s="122" t="s">
        <v>345</v>
      </c>
      <c r="J494" s="122" t="str">
        <f t="shared" si="19"/>
        <v>Quercus elliptica</v>
      </c>
      <c r="M494" s="122" t="s">
        <v>3226</v>
      </c>
      <c r="N494" s="122" t="s">
        <v>3228</v>
      </c>
      <c r="O494" s="122">
        <v>40981</v>
      </c>
      <c r="P494" s="122" t="s">
        <v>2185</v>
      </c>
      <c r="S494" s="122" t="s">
        <v>14692</v>
      </c>
      <c r="T494" s="122" t="s">
        <v>623</v>
      </c>
      <c r="X494" s="122" t="s">
        <v>2354</v>
      </c>
      <c r="AE494" s="122" t="s">
        <v>2359</v>
      </c>
      <c r="AF494" s="122">
        <v>17</v>
      </c>
      <c r="AK494" s="122" t="s">
        <v>2091</v>
      </c>
      <c r="AL494" s="122" t="s">
        <v>2077</v>
      </c>
      <c r="AO494" s="122" t="s">
        <v>1318</v>
      </c>
      <c r="AP494" s="122" t="s">
        <v>1318</v>
      </c>
      <c r="AQ494" s="122" t="s">
        <v>1318</v>
      </c>
      <c r="AS494" s="122">
        <v>328</v>
      </c>
      <c r="AW494" s="122" t="s">
        <v>2375</v>
      </c>
      <c r="AX494" s="122">
        <v>496249</v>
      </c>
      <c r="AY494" s="122">
        <v>1549100</v>
      </c>
      <c r="AZ494" s="122" t="s">
        <v>2380</v>
      </c>
      <c r="BF494" s="122" t="s">
        <v>1416</v>
      </c>
      <c r="BG494" s="122" t="s">
        <v>1416</v>
      </c>
      <c r="BH494" s="122" t="s">
        <v>1415</v>
      </c>
      <c r="BK494" s="122">
        <v>176577</v>
      </c>
      <c r="BX494" s="122" t="s">
        <v>623</v>
      </c>
      <c r="BZ494" s="122" t="s">
        <v>3479</v>
      </c>
      <c r="CB494" s="122">
        <v>14.01241843</v>
      </c>
      <c r="CC494" s="122">
        <v>-87.03473631</v>
      </c>
      <c r="CD494" s="122" t="s">
        <v>4632</v>
      </c>
      <c r="CE494" s="122" t="s">
        <v>623</v>
      </c>
      <c r="CL494" s="122" t="s">
        <v>345</v>
      </c>
    </row>
    <row r="495" spans="1:99" x14ac:dyDescent="0.45">
      <c r="A495" s="122">
        <v>494</v>
      </c>
      <c r="B495" s="122" t="s">
        <v>10172</v>
      </c>
      <c r="C495" s="122" t="s">
        <v>630</v>
      </c>
      <c r="I495" s="122" t="s">
        <v>345</v>
      </c>
      <c r="J495" s="122" t="str">
        <f t="shared" si="19"/>
        <v>Quercus elliptica</v>
      </c>
      <c r="M495" s="122" t="s">
        <v>3226</v>
      </c>
      <c r="N495" s="122" t="s">
        <v>3228</v>
      </c>
      <c r="O495" s="122">
        <v>40981</v>
      </c>
      <c r="P495" s="122" t="s">
        <v>2185</v>
      </c>
      <c r="S495" s="122" t="s">
        <v>14692</v>
      </c>
      <c r="T495" s="122" t="s">
        <v>623</v>
      </c>
      <c r="X495" s="122" t="s">
        <v>2354</v>
      </c>
      <c r="AE495" s="122" t="s">
        <v>2360</v>
      </c>
      <c r="AF495" s="122">
        <v>19</v>
      </c>
      <c r="AK495" s="122" t="s">
        <v>2091</v>
      </c>
      <c r="AL495" s="122" t="s">
        <v>2077</v>
      </c>
      <c r="AO495" s="122" t="s">
        <v>1318</v>
      </c>
      <c r="AP495" s="122" t="s">
        <v>1318</v>
      </c>
      <c r="AQ495" s="122" t="s">
        <v>1318</v>
      </c>
      <c r="AS495" s="122">
        <v>329</v>
      </c>
      <c r="AW495" s="122" t="s">
        <v>2375</v>
      </c>
      <c r="AX495" s="122">
        <v>496254</v>
      </c>
      <c r="AY495" s="122">
        <v>1549104</v>
      </c>
      <c r="AZ495" s="122" t="s">
        <v>2381</v>
      </c>
      <c r="BF495" s="122" t="s">
        <v>1416</v>
      </c>
      <c r="BG495" s="122" t="s">
        <v>1416</v>
      </c>
      <c r="BH495" s="122" t="s">
        <v>1415</v>
      </c>
      <c r="BK495" s="122">
        <v>176572</v>
      </c>
      <c r="BX495" s="122" t="s">
        <v>623</v>
      </c>
      <c r="BZ495" s="122" t="s">
        <v>3479</v>
      </c>
      <c r="CB495" s="122">
        <v>14.012454610000001</v>
      </c>
      <c r="CC495" s="122">
        <v>-87.034690010000006</v>
      </c>
      <c r="CD495" s="122" t="s">
        <v>4632</v>
      </c>
      <c r="CE495" s="122" t="s">
        <v>623</v>
      </c>
      <c r="CL495" s="122" t="s">
        <v>345</v>
      </c>
    </row>
    <row r="496" spans="1:99" x14ac:dyDescent="0.45">
      <c r="A496" s="122">
        <v>495</v>
      </c>
      <c r="B496" s="122" t="s">
        <v>10173</v>
      </c>
      <c r="C496" s="122" t="s">
        <v>631</v>
      </c>
      <c r="I496" s="122" t="s">
        <v>632</v>
      </c>
      <c r="J496" s="122" t="str">
        <f t="shared" si="19"/>
        <v>Quercus eugeniifolia</v>
      </c>
      <c r="M496" s="122" t="s">
        <v>3226</v>
      </c>
      <c r="N496" s="122" t="s">
        <v>3277</v>
      </c>
      <c r="O496" s="122">
        <v>40983</v>
      </c>
      <c r="P496" s="122" t="s">
        <v>2185</v>
      </c>
      <c r="S496" s="122" t="s">
        <v>14692</v>
      </c>
      <c r="T496" s="122" t="s">
        <v>623</v>
      </c>
      <c r="X496" s="122" t="s">
        <v>2355</v>
      </c>
      <c r="AE496" s="122" t="s">
        <v>2361</v>
      </c>
      <c r="AF496" s="122">
        <v>18</v>
      </c>
      <c r="AH496" s="122">
        <v>1985</v>
      </c>
      <c r="AK496" s="122" t="s">
        <v>2369</v>
      </c>
      <c r="AL496" s="122" t="s">
        <v>2077</v>
      </c>
      <c r="AO496" s="122" t="s">
        <v>1318</v>
      </c>
      <c r="AP496" s="122" t="s">
        <v>1318</v>
      </c>
      <c r="AQ496" s="122" t="s">
        <v>1318</v>
      </c>
      <c r="AS496" s="122">
        <v>331</v>
      </c>
      <c r="AW496" s="122" t="s">
        <v>2375</v>
      </c>
      <c r="AX496" s="122">
        <v>492317</v>
      </c>
      <c r="AY496" s="122">
        <v>1550506</v>
      </c>
      <c r="AZ496" s="122" t="s">
        <v>2382</v>
      </c>
      <c r="BF496" s="122" t="s">
        <v>1416</v>
      </c>
      <c r="BG496" s="122" t="s">
        <v>1416</v>
      </c>
      <c r="BH496" s="122" t="s">
        <v>1415</v>
      </c>
      <c r="BK496" s="122">
        <v>176573</v>
      </c>
      <c r="BX496" s="122" t="s">
        <v>623</v>
      </c>
      <c r="BZ496" s="122" t="s">
        <v>3479</v>
      </c>
      <c r="CB496" s="122">
        <v>14.025123499999999</v>
      </c>
      <c r="CC496" s="122">
        <v>-87.071152679999997</v>
      </c>
      <c r="CD496" s="122" t="s">
        <v>4632</v>
      </c>
      <c r="CE496" s="122" t="s">
        <v>623</v>
      </c>
      <c r="CL496" s="122" t="s">
        <v>632</v>
      </c>
    </row>
    <row r="497" spans="1:99" x14ac:dyDescent="0.45">
      <c r="A497" s="122">
        <v>496</v>
      </c>
      <c r="B497" s="122" t="s">
        <v>10174</v>
      </c>
      <c r="C497" s="122" t="s">
        <v>633</v>
      </c>
      <c r="F497" s="122" t="s">
        <v>2412</v>
      </c>
      <c r="H497" s="122">
        <v>1970</v>
      </c>
      <c r="I497" s="122" t="s">
        <v>632</v>
      </c>
      <c r="J497" s="122" t="str">
        <f t="shared" si="19"/>
        <v>Quercus eugeniifolia</v>
      </c>
      <c r="K497" s="122" t="s">
        <v>8623</v>
      </c>
      <c r="M497" s="122" t="s">
        <v>3226</v>
      </c>
      <c r="N497" s="122" t="s">
        <v>3277</v>
      </c>
      <c r="O497" s="121">
        <v>40983</v>
      </c>
      <c r="P497" s="122" t="s">
        <v>2185</v>
      </c>
      <c r="S497" s="122" t="s">
        <v>14692</v>
      </c>
      <c r="T497" s="122" t="s">
        <v>623</v>
      </c>
      <c r="X497" s="122" t="s">
        <v>2355</v>
      </c>
      <c r="AE497" s="122" t="s">
        <v>2362</v>
      </c>
      <c r="AF497" s="122">
        <v>12</v>
      </c>
      <c r="AH497" s="122">
        <v>1984</v>
      </c>
      <c r="AK497" s="122" t="s">
        <v>2369</v>
      </c>
      <c r="AL497" s="122" t="s">
        <v>2077</v>
      </c>
      <c r="AO497" s="122" t="s">
        <v>1318</v>
      </c>
      <c r="AP497" s="122" t="s">
        <v>1318</v>
      </c>
      <c r="AQ497" s="122" t="s">
        <v>1318</v>
      </c>
      <c r="AR497" s="122" t="s">
        <v>7426</v>
      </c>
      <c r="AS497" s="122">
        <v>332</v>
      </c>
      <c r="AW497" s="122" t="s">
        <v>2375</v>
      </c>
      <c r="AX497" s="122">
        <v>492307</v>
      </c>
      <c r="AY497" s="122">
        <v>1550506</v>
      </c>
      <c r="AZ497" s="122" t="s">
        <v>2383</v>
      </c>
      <c r="BF497" s="122" t="s">
        <v>1416</v>
      </c>
      <c r="BG497" s="122" t="s">
        <v>1416</v>
      </c>
      <c r="BH497" s="122" t="s">
        <v>1415</v>
      </c>
      <c r="BK497" s="122">
        <v>176581</v>
      </c>
      <c r="BR497" s="122" t="s">
        <v>2412</v>
      </c>
      <c r="BS497" s="122" t="s">
        <v>5786</v>
      </c>
      <c r="BT497" s="122" t="s">
        <v>2412</v>
      </c>
      <c r="BU497" s="122" t="s">
        <v>2412</v>
      </c>
      <c r="BV497" s="122">
        <v>1970</v>
      </c>
      <c r="BX497" s="122" t="s">
        <v>623</v>
      </c>
      <c r="BZ497" s="122" t="s">
        <v>3479</v>
      </c>
      <c r="CB497" s="122">
        <v>14.02512347</v>
      </c>
      <c r="CC497" s="122">
        <v>-87.071245289999993</v>
      </c>
      <c r="CD497" s="122" t="s">
        <v>4632</v>
      </c>
      <c r="CE497" s="122" t="s">
        <v>623</v>
      </c>
      <c r="CI497" s="122" t="s">
        <v>5079</v>
      </c>
      <c r="CJ497" s="122" t="s">
        <v>6997</v>
      </c>
      <c r="CL497" s="122" t="s">
        <v>632</v>
      </c>
      <c r="CO497" s="122" t="s">
        <v>7488</v>
      </c>
      <c r="CP497" s="122">
        <v>0</v>
      </c>
      <c r="CQ497" s="122" t="s">
        <v>2412</v>
      </c>
      <c r="CR497" s="122" t="s">
        <v>7944</v>
      </c>
      <c r="CS497" s="122" t="s">
        <v>7945</v>
      </c>
      <c r="CT497" s="122" t="s">
        <v>8194</v>
      </c>
      <c r="CU497" s="122" t="s">
        <v>8194</v>
      </c>
    </row>
    <row r="498" spans="1:99" x14ac:dyDescent="0.45">
      <c r="A498" s="122">
        <v>497</v>
      </c>
      <c r="B498" s="122" t="s">
        <v>10175</v>
      </c>
      <c r="C498" s="122" t="s">
        <v>634</v>
      </c>
      <c r="I498" s="122" t="s">
        <v>632</v>
      </c>
      <c r="J498" s="122" t="str">
        <f t="shared" si="19"/>
        <v>Quercus eugeniifolia</v>
      </c>
      <c r="M498" s="122" t="s">
        <v>3226</v>
      </c>
      <c r="N498" s="122" t="s">
        <v>3277</v>
      </c>
      <c r="O498" s="122">
        <v>40983</v>
      </c>
      <c r="P498" s="122" t="s">
        <v>2185</v>
      </c>
      <c r="S498" s="122" t="s">
        <v>14692</v>
      </c>
      <c r="T498" s="122" t="s">
        <v>623</v>
      </c>
      <c r="X498" s="122" t="s">
        <v>2355</v>
      </c>
      <c r="AE498" s="122">
        <v>25.2</v>
      </c>
      <c r="AF498" s="122">
        <v>14</v>
      </c>
      <c r="AH498" s="122">
        <v>1984</v>
      </c>
      <c r="AK498" s="122" t="s">
        <v>2369</v>
      </c>
      <c r="AL498" s="122" t="s">
        <v>2077</v>
      </c>
      <c r="AO498" s="122" t="s">
        <v>1318</v>
      </c>
      <c r="AP498" s="122" t="s">
        <v>1318</v>
      </c>
      <c r="AQ498" s="122" t="s">
        <v>1318</v>
      </c>
      <c r="AS498" s="122">
        <v>332</v>
      </c>
      <c r="AW498" s="122" t="s">
        <v>2375</v>
      </c>
      <c r="AX498" s="122">
        <v>492307</v>
      </c>
      <c r="AY498" s="122">
        <v>1550506</v>
      </c>
      <c r="AZ498" s="122" t="s">
        <v>2383</v>
      </c>
      <c r="BF498" s="122" t="s">
        <v>1416</v>
      </c>
      <c r="BG498" s="122" t="s">
        <v>1416</v>
      </c>
      <c r="BH498" s="122" t="s">
        <v>1415</v>
      </c>
      <c r="BK498" s="122">
        <v>176582</v>
      </c>
      <c r="BX498" s="122" t="s">
        <v>623</v>
      </c>
      <c r="BZ498" s="122" t="s">
        <v>3479</v>
      </c>
      <c r="CB498" s="122">
        <v>14.02512347</v>
      </c>
      <c r="CC498" s="122">
        <v>-87.071245289999993</v>
      </c>
      <c r="CD498" s="122" t="s">
        <v>4632</v>
      </c>
      <c r="CE498" s="122" t="s">
        <v>623</v>
      </c>
      <c r="CL498" s="122" t="s">
        <v>632</v>
      </c>
    </row>
    <row r="499" spans="1:99" x14ac:dyDescent="0.45">
      <c r="A499" s="122">
        <v>498</v>
      </c>
      <c r="B499" s="122" t="s">
        <v>10176</v>
      </c>
      <c r="C499" s="122" t="s">
        <v>635</v>
      </c>
      <c r="I499" s="122" t="s">
        <v>632</v>
      </c>
      <c r="J499" s="122" t="str">
        <f t="shared" si="19"/>
        <v>Quercus eugeniifolia</v>
      </c>
      <c r="M499" s="122" t="s">
        <v>3226</v>
      </c>
      <c r="N499" s="122" t="s">
        <v>3277</v>
      </c>
      <c r="O499" s="122">
        <v>40983</v>
      </c>
      <c r="P499" s="122" t="s">
        <v>2185</v>
      </c>
      <c r="S499" s="122" t="s">
        <v>14692</v>
      </c>
      <c r="T499" s="122" t="s">
        <v>623</v>
      </c>
      <c r="X499" s="122" t="s">
        <v>2355</v>
      </c>
      <c r="AE499" s="122">
        <v>44</v>
      </c>
      <c r="AF499" s="122">
        <v>12</v>
      </c>
      <c r="AH499" s="122">
        <v>1980</v>
      </c>
      <c r="AK499" s="122" t="s">
        <v>2369</v>
      </c>
      <c r="AL499" s="122" t="s">
        <v>2077</v>
      </c>
      <c r="AO499" s="122" t="s">
        <v>1318</v>
      </c>
      <c r="AP499" s="122" t="s">
        <v>1318</v>
      </c>
      <c r="AQ499" s="122" t="s">
        <v>1318</v>
      </c>
      <c r="AS499" s="122">
        <v>333</v>
      </c>
      <c r="AW499" s="122" t="s">
        <v>2375</v>
      </c>
      <c r="AX499" s="122">
        <v>492296</v>
      </c>
      <c r="AY499" s="122">
        <v>1550497</v>
      </c>
      <c r="AZ499" s="122" t="s">
        <v>2384</v>
      </c>
      <c r="BF499" s="122" t="s">
        <v>1416</v>
      </c>
      <c r="BG499" s="122" t="s">
        <v>1416</v>
      </c>
      <c r="BH499" s="122" t="s">
        <v>1415</v>
      </c>
      <c r="BK499" s="122">
        <v>176583</v>
      </c>
      <c r="BX499" s="122" t="s">
        <v>623</v>
      </c>
      <c r="BZ499" s="122" t="s">
        <v>3479</v>
      </c>
      <c r="CB499" s="122">
        <v>14.025042060000001</v>
      </c>
      <c r="CC499" s="122">
        <v>-87.07134714</v>
      </c>
      <c r="CD499" s="122" t="s">
        <v>4632</v>
      </c>
      <c r="CE499" s="122" t="s">
        <v>623</v>
      </c>
      <c r="CL499" s="122" t="s">
        <v>632</v>
      </c>
    </row>
    <row r="500" spans="1:99" x14ac:dyDescent="0.45">
      <c r="A500" s="122">
        <v>499</v>
      </c>
      <c r="B500" s="122" t="s">
        <v>10177</v>
      </c>
      <c r="C500" s="122" t="s">
        <v>2423</v>
      </c>
      <c r="J500" s="122" t="e">
        <f t="shared" si="19"/>
        <v>#VALUE!</v>
      </c>
      <c r="M500" s="122" t="s">
        <v>3226</v>
      </c>
      <c r="N500" s="122" t="s">
        <v>3165</v>
      </c>
      <c r="O500" s="122">
        <v>40983</v>
      </c>
      <c r="P500" s="122" t="s">
        <v>2185</v>
      </c>
      <c r="S500" s="122" t="s">
        <v>14692</v>
      </c>
      <c r="T500" s="122" t="s">
        <v>623</v>
      </c>
      <c r="AO500" s="122" t="s">
        <v>1318</v>
      </c>
      <c r="AP500" s="122" t="s">
        <v>1318</v>
      </c>
      <c r="AQ500" s="122" t="s">
        <v>1318</v>
      </c>
      <c r="BH500" s="122" t="s">
        <v>1415</v>
      </c>
      <c r="BX500" s="122" t="s">
        <v>623</v>
      </c>
      <c r="BZ500" s="122" t="s">
        <v>3479</v>
      </c>
      <c r="CD500" s="122" t="s">
        <v>4632</v>
      </c>
      <c r="CE500" s="122" t="s">
        <v>623</v>
      </c>
      <c r="CL500" s="122" t="s">
        <v>5572</v>
      </c>
    </row>
    <row r="501" spans="1:99" x14ac:dyDescent="0.45">
      <c r="A501" s="122">
        <v>500</v>
      </c>
      <c r="B501" s="122" t="s">
        <v>10178</v>
      </c>
      <c r="C501" s="122" t="s">
        <v>636</v>
      </c>
      <c r="F501" s="122" t="s">
        <v>2413</v>
      </c>
      <c r="H501" s="122">
        <v>1764</v>
      </c>
      <c r="I501" s="122" t="s">
        <v>637</v>
      </c>
      <c r="J501" s="122" t="str">
        <f t="shared" si="19"/>
        <v>Quercus cortesii</v>
      </c>
      <c r="K501" s="122" t="s">
        <v>8540</v>
      </c>
      <c r="M501" s="122" t="s">
        <v>3226</v>
      </c>
      <c r="N501" s="122" t="s">
        <v>3278</v>
      </c>
      <c r="O501" s="121">
        <v>40983</v>
      </c>
      <c r="P501" s="122" t="s">
        <v>2185</v>
      </c>
      <c r="S501" s="122" t="s">
        <v>14692</v>
      </c>
      <c r="T501" s="122" t="s">
        <v>623</v>
      </c>
      <c r="X501" s="122" t="s">
        <v>2355</v>
      </c>
      <c r="AE501" s="122">
        <v>6.5</v>
      </c>
      <c r="AF501" s="122">
        <v>5</v>
      </c>
      <c r="AH501" s="122">
        <v>1976</v>
      </c>
      <c r="AK501" s="122" t="s">
        <v>2370</v>
      </c>
      <c r="AL501" s="122" t="s">
        <v>2077</v>
      </c>
      <c r="AO501" s="122" t="s">
        <v>1318</v>
      </c>
      <c r="AP501" s="122" t="s">
        <v>1318</v>
      </c>
      <c r="AQ501" s="122" t="s">
        <v>1318</v>
      </c>
      <c r="AR501" s="122" t="s">
        <v>7426</v>
      </c>
      <c r="AS501" s="122">
        <v>334</v>
      </c>
      <c r="AW501" s="122" t="s">
        <v>2375</v>
      </c>
      <c r="AX501" s="122">
        <v>492292</v>
      </c>
      <c r="AY501" s="122">
        <v>1550497</v>
      </c>
      <c r="AZ501" s="122" t="s">
        <v>2385</v>
      </c>
      <c r="BF501" s="122" t="s">
        <v>1416</v>
      </c>
      <c r="BG501" s="122" t="s">
        <v>1416</v>
      </c>
      <c r="BH501" s="122" t="s">
        <v>1415</v>
      </c>
      <c r="BK501" s="122">
        <v>176584</v>
      </c>
      <c r="BR501" s="122" t="s">
        <v>2413</v>
      </c>
      <c r="BS501" s="122" t="s">
        <v>5786</v>
      </c>
      <c r="BT501" s="122" t="s">
        <v>2413</v>
      </c>
      <c r="BU501" s="122" t="s">
        <v>2413</v>
      </c>
      <c r="BV501" s="122">
        <v>1764</v>
      </c>
      <c r="BX501" s="122" t="s">
        <v>623</v>
      </c>
      <c r="BZ501" s="122" t="s">
        <v>3479</v>
      </c>
      <c r="CB501" s="122">
        <v>14.02504205</v>
      </c>
      <c r="CC501" s="122">
        <v>-87.071384190000003</v>
      </c>
      <c r="CD501" s="122" t="s">
        <v>4632</v>
      </c>
      <c r="CE501" s="122" t="s">
        <v>623</v>
      </c>
      <c r="CI501" s="122" t="s">
        <v>5049</v>
      </c>
      <c r="CJ501" s="122" t="s">
        <v>6996</v>
      </c>
      <c r="CL501" s="122" t="s">
        <v>637</v>
      </c>
      <c r="CO501" s="122" t="s">
        <v>7488</v>
      </c>
      <c r="CP501" s="122">
        <v>0</v>
      </c>
      <c r="CQ501" s="122" t="s">
        <v>2413</v>
      </c>
      <c r="CR501" s="122" t="s">
        <v>7635</v>
      </c>
      <c r="CS501" s="122" t="s">
        <v>7636</v>
      </c>
      <c r="CT501" s="122" t="s">
        <v>8194</v>
      </c>
      <c r="CU501" s="122" t="s">
        <v>8194</v>
      </c>
    </row>
    <row r="502" spans="1:99" x14ac:dyDescent="0.45">
      <c r="A502" s="122">
        <v>501</v>
      </c>
      <c r="B502" s="122" t="s">
        <v>10179</v>
      </c>
      <c r="C502" s="122" t="s">
        <v>638</v>
      </c>
      <c r="F502" s="122" t="s">
        <v>2414</v>
      </c>
      <c r="H502" s="122">
        <v>1852</v>
      </c>
      <c r="I502" s="122" t="s">
        <v>639</v>
      </c>
      <c r="J502" s="122" t="str">
        <f t="shared" si="19"/>
        <v>Quercus lancifolia</v>
      </c>
      <c r="K502" s="122" t="s">
        <v>8733</v>
      </c>
      <c r="M502" s="122" t="s">
        <v>3226</v>
      </c>
      <c r="N502" s="122" t="s">
        <v>3279</v>
      </c>
      <c r="O502" s="121">
        <v>40983</v>
      </c>
      <c r="P502" s="122" t="s">
        <v>2185</v>
      </c>
      <c r="S502" s="122" t="s">
        <v>14692</v>
      </c>
      <c r="T502" s="122" t="s">
        <v>623</v>
      </c>
      <c r="X502" s="122" t="s">
        <v>2355</v>
      </c>
      <c r="AE502" s="122">
        <v>3.7</v>
      </c>
      <c r="AF502" s="122">
        <v>3.5</v>
      </c>
      <c r="AH502" s="122">
        <v>1972</v>
      </c>
      <c r="AK502" s="122" t="s">
        <v>2371</v>
      </c>
      <c r="AL502" s="122" t="s">
        <v>2077</v>
      </c>
      <c r="AO502" s="122" t="s">
        <v>1318</v>
      </c>
      <c r="AP502" s="122" t="s">
        <v>1318</v>
      </c>
      <c r="AQ502" s="122" t="s">
        <v>1318</v>
      </c>
      <c r="AR502" s="122" t="s">
        <v>7426</v>
      </c>
      <c r="AS502" s="122">
        <v>335</v>
      </c>
      <c r="AW502" s="122" t="s">
        <v>2375</v>
      </c>
      <c r="AX502" s="122">
        <v>492293</v>
      </c>
      <c r="AY502" s="122">
        <v>1550486</v>
      </c>
      <c r="AZ502" s="122" t="s">
        <v>2386</v>
      </c>
      <c r="BF502" s="122" t="s">
        <v>1416</v>
      </c>
      <c r="BG502" s="122" t="s">
        <v>1416</v>
      </c>
      <c r="BH502" s="122" t="s">
        <v>1415</v>
      </c>
      <c r="BK502" s="122">
        <v>176585</v>
      </c>
      <c r="BR502" s="122" t="s">
        <v>2414</v>
      </c>
      <c r="BS502" s="122" t="s">
        <v>5786</v>
      </c>
      <c r="BT502" s="122" t="s">
        <v>2414</v>
      </c>
      <c r="BU502" s="122" t="s">
        <v>2414</v>
      </c>
      <c r="BV502" s="122">
        <v>1852</v>
      </c>
      <c r="BX502" s="122" t="s">
        <v>623</v>
      </c>
      <c r="BZ502" s="122" t="s">
        <v>3479</v>
      </c>
      <c r="CB502" s="122">
        <v>14.02494259</v>
      </c>
      <c r="CC502" s="122">
        <v>-87.071374890000001</v>
      </c>
      <c r="CD502" s="122" t="s">
        <v>4632</v>
      </c>
      <c r="CE502" s="122" t="s">
        <v>623</v>
      </c>
      <c r="CI502" s="122" t="s">
        <v>5129</v>
      </c>
      <c r="CJ502" s="122" t="s">
        <v>7219</v>
      </c>
      <c r="CL502" s="122" t="s">
        <v>639</v>
      </c>
      <c r="CO502" s="122" t="s">
        <v>7488</v>
      </c>
      <c r="CP502" s="122">
        <v>0</v>
      </c>
      <c r="CQ502" s="122" t="s">
        <v>2414</v>
      </c>
      <c r="CR502" s="122" t="s">
        <v>7871</v>
      </c>
      <c r="CS502" s="122" t="s">
        <v>7872</v>
      </c>
      <c r="CT502" s="122" t="s">
        <v>8194</v>
      </c>
      <c r="CU502" s="122" t="s">
        <v>8194</v>
      </c>
    </row>
    <row r="503" spans="1:99" x14ac:dyDescent="0.45">
      <c r="A503" s="122">
        <v>502</v>
      </c>
      <c r="B503" s="122" t="s">
        <v>10180</v>
      </c>
      <c r="C503" s="122" t="s">
        <v>640</v>
      </c>
      <c r="F503" s="122" t="s">
        <v>2415</v>
      </c>
      <c r="H503" s="122">
        <v>1353</v>
      </c>
      <c r="I503" s="122" t="s">
        <v>641</v>
      </c>
      <c r="J503" s="122" t="str">
        <f t="shared" si="19"/>
        <v>Quercus insignis</v>
      </c>
      <c r="K503" s="122" t="s">
        <v>3078</v>
      </c>
      <c r="M503" s="122" t="s">
        <v>3226</v>
      </c>
      <c r="N503" s="122" t="s">
        <v>3280</v>
      </c>
      <c r="O503" s="121">
        <v>40983</v>
      </c>
      <c r="P503" s="122" t="s">
        <v>2185</v>
      </c>
      <c r="S503" s="122" t="s">
        <v>14692</v>
      </c>
      <c r="T503" s="122" t="s">
        <v>623</v>
      </c>
      <c r="X503" s="122" t="s">
        <v>2355</v>
      </c>
      <c r="AE503" s="122">
        <v>20.5</v>
      </c>
      <c r="AF503" s="122">
        <v>11</v>
      </c>
      <c r="AH503" s="122">
        <v>1969</v>
      </c>
      <c r="AK503" s="122" t="s">
        <v>2372</v>
      </c>
      <c r="AL503" s="122" t="s">
        <v>2077</v>
      </c>
      <c r="AO503" s="122" t="s">
        <v>1318</v>
      </c>
      <c r="AP503" s="122" t="s">
        <v>1318</v>
      </c>
      <c r="AQ503" s="122" t="s">
        <v>1318</v>
      </c>
      <c r="AR503" s="122" t="s">
        <v>7426</v>
      </c>
      <c r="AS503" s="122">
        <v>336</v>
      </c>
      <c r="AW503" s="122" t="s">
        <v>2375</v>
      </c>
      <c r="AX503" s="122">
        <v>492299</v>
      </c>
      <c r="AY503" s="122">
        <v>1550474</v>
      </c>
      <c r="AZ503" s="122" t="s">
        <v>2387</v>
      </c>
      <c r="BF503" s="122" t="s">
        <v>1416</v>
      </c>
      <c r="BG503" s="122" t="s">
        <v>1416</v>
      </c>
      <c r="BH503" s="122" t="s">
        <v>1415</v>
      </c>
      <c r="BK503" s="122">
        <v>176586</v>
      </c>
      <c r="BR503" s="122" t="s">
        <v>2415</v>
      </c>
      <c r="BS503" s="122" t="s">
        <v>5786</v>
      </c>
      <c r="BT503" s="122" t="s">
        <v>2415</v>
      </c>
      <c r="BU503" s="122" t="s">
        <v>2415</v>
      </c>
      <c r="BV503" s="122">
        <v>1353</v>
      </c>
      <c r="BX503" s="122" t="s">
        <v>623</v>
      </c>
      <c r="BZ503" s="122" t="s">
        <v>3479</v>
      </c>
      <c r="CB503" s="122">
        <v>14.02483411</v>
      </c>
      <c r="CC503" s="122">
        <v>-87.071319290000005</v>
      </c>
      <c r="CD503" s="122" t="s">
        <v>4632</v>
      </c>
      <c r="CE503" s="122" t="s">
        <v>623</v>
      </c>
      <c r="CI503" s="122" t="s">
        <v>5120</v>
      </c>
      <c r="CJ503" s="122" t="s">
        <v>7217</v>
      </c>
      <c r="CL503" s="122" t="s">
        <v>641</v>
      </c>
      <c r="CO503" s="122" t="s">
        <v>7488</v>
      </c>
      <c r="CP503" s="122">
        <v>0</v>
      </c>
      <c r="CQ503" s="122" t="s">
        <v>2415</v>
      </c>
      <c r="CR503" s="122" t="s">
        <v>7956</v>
      </c>
      <c r="CS503" s="122" t="s">
        <v>7957</v>
      </c>
      <c r="CT503" s="122" t="s">
        <v>8194</v>
      </c>
      <c r="CU503" s="122" t="s">
        <v>8194</v>
      </c>
    </row>
    <row r="504" spans="1:99" x14ac:dyDescent="0.45">
      <c r="A504" s="122">
        <v>503</v>
      </c>
      <c r="B504" s="122" t="s">
        <v>10181</v>
      </c>
      <c r="C504" s="122" t="s">
        <v>642</v>
      </c>
      <c r="I504" s="122" t="s">
        <v>632</v>
      </c>
      <c r="J504" s="122" t="str">
        <f t="shared" si="19"/>
        <v>Quercus eugeniifolia</v>
      </c>
      <c r="M504" s="122" t="s">
        <v>3226</v>
      </c>
      <c r="N504" s="122" t="s">
        <v>3277</v>
      </c>
      <c r="O504" s="122">
        <v>40983</v>
      </c>
      <c r="P504" s="122" t="s">
        <v>2185</v>
      </c>
      <c r="S504" s="122" t="s">
        <v>14692</v>
      </c>
      <c r="T504" s="122" t="s">
        <v>623</v>
      </c>
      <c r="X504" s="122" t="s">
        <v>2355</v>
      </c>
      <c r="AE504" s="122">
        <v>2</v>
      </c>
      <c r="AF504" s="122">
        <v>2</v>
      </c>
      <c r="AH504" s="122">
        <v>1969</v>
      </c>
      <c r="AK504" s="122" t="s">
        <v>2369</v>
      </c>
      <c r="AL504" s="122" t="s">
        <v>2077</v>
      </c>
      <c r="AO504" s="122" t="s">
        <v>1318</v>
      </c>
      <c r="AP504" s="122" t="s">
        <v>1318</v>
      </c>
      <c r="AQ504" s="122" t="s">
        <v>1318</v>
      </c>
      <c r="AS504" s="122">
        <v>336</v>
      </c>
      <c r="AW504" s="122" t="s">
        <v>2375</v>
      </c>
      <c r="AX504" s="122">
        <v>492299</v>
      </c>
      <c r="AY504" s="122">
        <v>1550474</v>
      </c>
      <c r="AZ504" s="122" t="s">
        <v>2387</v>
      </c>
      <c r="BF504" s="122" t="s">
        <v>1416</v>
      </c>
      <c r="BG504" s="122" t="s">
        <v>1416</v>
      </c>
      <c r="BH504" s="122" t="s">
        <v>1415</v>
      </c>
      <c r="BK504" s="122">
        <v>176587</v>
      </c>
      <c r="BX504" s="122" t="s">
        <v>623</v>
      </c>
      <c r="BZ504" s="122" t="s">
        <v>3479</v>
      </c>
      <c r="CB504" s="122">
        <v>14.02483411</v>
      </c>
      <c r="CC504" s="122">
        <v>-87.071319290000005</v>
      </c>
      <c r="CD504" s="122" t="s">
        <v>4632</v>
      </c>
      <c r="CE504" s="122" t="s">
        <v>623</v>
      </c>
      <c r="CL504" s="122" t="s">
        <v>632</v>
      </c>
    </row>
    <row r="505" spans="1:99" x14ac:dyDescent="0.45">
      <c r="A505" s="122">
        <v>504</v>
      </c>
      <c r="B505" s="122" t="s">
        <v>10182</v>
      </c>
      <c r="C505" s="122" t="s">
        <v>643</v>
      </c>
      <c r="I505" s="122" t="s">
        <v>632</v>
      </c>
      <c r="J505" s="122" t="str">
        <f t="shared" si="19"/>
        <v>Quercus eugeniifolia</v>
      </c>
      <c r="M505" s="122" t="s">
        <v>3226</v>
      </c>
      <c r="N505" s="122" t="s">
        <v>3277</v>
      </c>
      <c r="O505" s="122">
        <v>40983</v>
      </c>
      <c r="P505" s="122" t="s">
        <v>2185</v>
      </c>
      <c r="S505" s="122" t="s">
        <v>14692</v>
      </c>
      <c r="T505" s="122" t="s">
        <v>623</v>
      </c>
      <c r="X505" s="122" t="s">
        <v>2355</v>
      </c>
      <c r="AE505" s="122">
        <v>62</v>
      </c>
      <c r="AF505" s="122">
        <v>18</v>
      </c>
      <c r="AH505" s="122">
        <v>1966</v>
      </c>
      <c r="AK505" s="122" t="s">
        <v>2369</v>
      </c>
      <c r="AL505" s="122" t="s">
        <v>2077</v>
      </c>
      <c r="AO505" s="122" t="s">
        <v>1318</v>
      </c>
      <c r="AP505" s="122" t="s">
        <v>1318</v>
      </c>
      <c r="AQ505" s="122" t="s">
        <v>1318</v>
      </c>
      <c r="AS505" s="122">
        <v>336</v>
      </c>
      <c r="AW505" s="122" t="s">
        <v>2375</v>
      </c>
      <c r="AX505" s="122">
        <v>492299</v>
      </c>
      <c r="AY505" s="122">
        <v>1550474</v>
      </c>
      <c r="AZ505" s="122" t="s">
        <v>2387</v>
      </c>
      <c r="BF505" s="122" t="s">
        <v>1416</v>
      </c>
      <c r="BG505" s="122" t="s">
        <v>1416</v>
      </c>
      <c r="BH505" s="122" t="s">
        <v>1415</v>
      </c>
      <c r="BK505" s="122">
        <v>176588</v>
      </c>
      <c r="BX505" s="122" t="s">
        <v>623</v>
      </c>
      <c r="BZ505" s="122" t="s">
        <v>3479</v>
      </c>
      <c r="CB505" s="122">
        <v>14.02483411</v>
      </c>
      <c r="CC505" s="122">
        <v>-87.071319290000005</v>
      </c>
      <c r="CD505" s="122" t="s">
        <v>4632</v>
      </c>
      <c r="CE505" s="122" t="s">
        <v>623</v>
      </c>
      <c r="CL505" s="122" t="s">
        <v>632</v>
      </c>
    </row>
    <row r="506" spans="1:99" x14ac:dyDescent="0.45">
      <c r="A506" s="122">
        <v>505</v>
      </c>
      <c r="B506" s="122" t="s">
        <v>10183</v>
      </c>
      <c r="C506" s="122" t="s">
        <v>644</v>
      </c>
      <c r="I506" s="122" t="s">
        <v>637</v>
      </c>
      <c r="J506" s="122" t="str">
        <f t="shared" si="19"/>
        <v>Quercus cortesii</v>
      </c>
      <c r="M506" s="122" t="s">
        <v>3226</v>
      </c>
      <c r="N506" s="122" t="s">
        <v>3278</v>
      </c>
      <c r="O506" s="122">
        <v>40983</v>
      </c>
      <c r="P506" s="122" t="s">
        <v>2185</v>
      </c>
      <c r="S506" s="122" t="s">
        <v>14692</v>
      </c>
      <c r="T506" s="122" t="s">
        <v>623</v>
      </c>
      <c r="X506" s="122" t="s">
        <v>2355</v>
      </c>
      <c r="AE506" s="122">
        <v>11</v>
      </c>
      <c r="AF506" s="122">
        <v>9</v>
      </c>
      <c r="AH506" s="122">
        <v>1962</v>
      </c>
      <c r="AK506" s="122" t="s">
        <v>2370</v>
      </c>
      <c r="AL506" s="122" t="s">
        <v>2077</v>
      </c>
      <c r="AO506" s="122" t="s">
        <v>1318</v>
      </c>
      <c r="AP506" s="122" t="s">
        <v>1318</v>
      </c>
      <c r="AQ506" s="122" t="s">
        <v>1318</v>
      </c>
      <c r="AS506" s="122">
        <v>337</v>
      </c>
      <c r="AW506" s="122" t="s">
        <v>2375</v>
      </c>
      <c r="AX506" s="122">
        <v>492274</v>
      </c>
      <c r="AY506" s="122">
        <v>1550484</v>
      </c>
      <c r="AZ506" s="122" t="s">
        <v>2387</v>
      </c>
      <c r="BF506" s="122" t="s">
        <v>1416</v>
      </c>
      <c r="BG506" s="122" t="s">
        <v>1416</v>
      </c>
      <c r="BH506" s="122" t="s">
        <v>1415</v>
      </c>
      <c r="BK506" s="122">
        <v>176589</v>
      </c>
      <c r="BX506" s="122" t="s">
        <v>623</v>
      </c>
      <c r="BZ506" s="122" t="s">
        <v>3479</v>
      </c>
      <c r="CB506" s="122">
        <v>14.024924459999999</v>
      </c>
      <c r="CC506" s="122">
        <v>-87.071550849999994</v>
      </c>
      <c r="CD506" s="122" t="s">
        <v>4632</v>
      </c>
      <c r="CE506" s="122" t="s">
        <v>623</v>
      </c>
      <c r="CL506" s="122" t="s">
        <v>637</v>
      </c>
    </row>
    <row r="507" spans="1:99" x14ac:dyDescent="0.45">
      <c r="A507" s="122">
        <v>506</v>
      </c>
      <c r="B507" s="122" t="s">
        <v>10184</v>
      </c>
      <c r="C507" s="122" t="s">
        <v>645</v>
      </c>
      <c r="I507" s="122" t="s">
        <v>639</v>
      </c>
      <c r="J507" s="122" t="str">
        <f t="shared" si="19"/>
        <v>Quercus lancifolia</v>
      </c>
      <c r="M507" s="122" t="s">
        <v>3226</v>
      </c>
      <c r="N507" s="122" t="s">
        <v>3279</v>
      </c>
      <c r="O507" s="122">
        <v>40983</v>
      </c>
      <c r="P507" s="122" t="s">
        <v>2185</v>
      </c>
      <c r="S507" s="122" t="s">
        <v>14692</v>
      </c>
      <c r="T507" s="122" t="s">
        <v>623</v>
      </c>
      <c r="X507" s="122" t="s">
        <v>2355</v>
      </c>
      <c r="AE507" s="122">
        <v>7</v>
      </c>
      <c r="AF507" s="122">
        <v>4.5</v>
      </c>
      <c r="AH507" s="122">
        <v>1957</v>
      </c>
      <c r="AK507" s="122" t="s">
        <v>2371</v>
      </c>
      <c r="AL507" s="122" t="s">
        <v>2077</v>
      </c>
      <c r="AO507" s="122" t="s">
        <v>1318</v>
      </c>
      <c r="AP507" s="122" t="s">
        <v>1318</v>
      </c>
      <c r="AQ507" s="122" t="s">
        <v>1318</v>
      </c>
      <c r="AS507" s="122">
        <v>337</v>
      </c>
      <c r="AW507" s="122" t="s">
        <v>2375</v>
      </c>
      <c r="AX507" s="122">
        <v>492274</v>
      </c>
      <c r="AY507" s="122">
        <v>1550484</v>
      </c>
      <c r="AZ507" s="122" t="s">
        <v>2387</v>
      </c>
      <c r="BF507" s="122" t="s">
        <v>1416</v>
      </c>
      <c r="BG507" s="122" t="s">
        <v>1416</v>
      </c>
      <c r="BH507" s="122" t="s">
        <v>1415</v>
      </c>
      <c r="BK507" s="122">
        <v>176590</v>
      </c>
      <c r="BX507" s="122" t="s">
        <v>623</v>
      </c>
      <c r="BZ507" s="122" t="s">
        <v>3479</v>
      </c>
      <c r="CB507" s="122">
        <v>14.024924459999999</v>
      </c>
      <c r="CC507" s="122">
        <v>-87.071550849999994</v>
      </c>
      <c r="CD507" s="122" t="s">
        <v>4632</v>
      </c>
      <c r="CE507" s="122" t="s">
        <v>623</v>
      </c>
      <c r="CL507" s="122" t="s">
        <v>639</v>
      </c>
    </row>
    <row r="508" spans="1:99" x14ac:dyDescent="0.45">
      <c r="A508" s="122">
        <v>507</v>
      </c>
      <c r="B508" s="122" t="s">
        <v>10185</v>
      </c>
      <c r="C508" s="122" t="s">
        <v>646</v>
      </c>
      <c r="I508" s="122" t="s">
        <v>637</v>
      </c>
      <c r="J508" s="122" t="str">
        <f t="shared" si="19"/>
        <v>Quercus cortesii</v>
      </c>
      <c r="M508" s="122" t="s">
        <v>3226</v>
      </c>
      <c r="N508" s="122" t="s">
        <v>3278</v>
      </c>
      <c r="O508" s="122">
        <v>40983</v>
      </c>
      <c r="P508" s="122" t="s">
        <v>2185</v>
      </c>
      <c r="S508" s="122" t="s">
        <v>14692</v>
      </c>
      <c r="T508" s="122" t="s">
        <v>623</v>
      </c>
      <c r="X508" s="122" t="s">
        <v>2355</v>
      </c>
      <c r="AE508" s="122">
        <v>16</v>
      </c>
      <c r="AF508" s="122">
        <v>10</v>
      </c>
      <c r="AH508" s="122">
        <v>1958</v>
      </c>
      <c r="AK508" s="122" t="s">
        <v>2370</v>
      </c>
      <c r="AL508" s="122" t="s">
        <v>2077</v>
      </c>
      <c r="AO508" s="122" t="s">
        <v>1318</v>
      </c>
      <c r="AP508" s="122" t="s">
        <v>1318</v>
      </c>
      <c r="AQ508" s="122" t="s">
        <v>1318</v>
      </c>
      <c r="AS508" s="122">
        <v>338</v>
      </c>
      <c r="AW508" s="122" t="s">
        <v>2375</v>
      </c>
      <c r="AX508" s="122">
        <v>492271</v>
      </c>
      <c r="AY508" s="122">
        <v>1550450</v>
      </c>
      <c r="AZ508" s="122" t="s">
        <v>2388</v>
      </c>
      <c r="BF508" s="122" t="s">
        <v>1416</v>
      </c>
      <c r="BG508" s="122" t="s">
        <v>1416</v>
      </c>
      <c r="BH508" s="122" t="s">
        <v>1415</v>
      </c>
      <c r="BK508" s="122">
        <v>176591</v>
      </c>
      <c r="BX508" s="122" t="s">
        <v>623</v>
      </c>
      <c r="BZ508" s="122" t="s">
        <v>3479</v>
      </c>
      <c r="CB508" s="122">
        <v>14.024617020000001</v>
      </c>
      <c r="CC508" s="122">
        <v>-87.071578540000004</v>
      </c>
      <c r="CD508" s="122" t="s">
        <v>4632</v>
      </c>
      <c r="CE508" s="122" t="s">
        <v>623</v>
      </c>
      <c r="CL508" s="122" t="s">
        <v>637</v>
      </c>
    </row>
    <row r="509" spans="1:99" x14ac:dyDescent="0.45">
      <c r="A509" s="122">
        <v>508</v>
      </c>
      <c r="B509" s="122" t="s">
        <v>10186</v>
      </c>
      <c r="C509" s="122" t="s">
        <v>647</v>
      </c>
      <c r="I509" s="122" t="s">
        <v>639</v>
      </c>
      <c r="J509" s="122" t="str">
        <f t="shared" si="19"/>
        <v>Quercus lancifolia</v>
      </c>
      <c r="M509" s="122" t="s">
        <v>3226</v>
      </c>
      <c r="N509" s="122" t="s">
        <v>3279</v>
      </c>
      <c r="O509" s="122">
        <v>40983</v>
      </c>
      <c r="P509" s="122" t="s">
        <v>2185</v>
      </c>
      <c r="S509" s="122" t="s">
        <v>14692</v>
      </c>
      <c r="T509" s="122" t="s">
        <v>623</v>
      </c>
      <c r="X509" s="122" t="s">
        <v>2355</v>
      </c>
      <c r="AE509" s="122">
        <v>21.7</v>
      </c>
      <c r="AF509" s="122" t="s">
        <v>2366</v>
      </c>
      <c r="AH509" s="122">
        <v>1953</v>
      </c>
      <c r="AK509" s="122" t="s">
        <v>2371</v>
      </c>
      <c r="AL509" s="122" t="s">
        <v>2077</v>
      </c>
      <c r="AO509" s="122" t="s">
        <v>1318</v>
      </c>
      <c r="AP509" s="122" t="s">
        <v>1318</v>
      </c>
      <c r="AQ509" s="122" t="s">
        <v>1318</v>
      </c>
      <c r="AS509" s="122">
        <v>338</v>
      </c>
      <c r="AW509" s="122" t="s">
        <v>2375</v>
      </c>
      <c r="AX509" s="122">
        <v>492271</v>
      </c>
      <c r="AY509" s="122">
        <v>1550450</v>
      </c>
      <c r="AZ509" s="122" t="s">
        <v>2388</v>
      </c>
      <c r="BF509" s="122" t="s">
        <v>1416</v>
      </c>
      <c r="BG509" s="122" t="s">
        <v>1416</v>
      </c>
      <c r="BH509" s="122" t="s">
        <v>1415</v>
      </c>
      <c r="BK509" s="122">
        <v>176592</v>
      </c>
      <c r="BX509" s="122" t="s">
        <v>623</v>
      </c>
      <c r="BZ509" s="122" t="s">
        <v>3479</v>
      </c>
      <c r="CB509" s="122">
        <v>14.024617020000001</v>
      </c>
      <c r="CC509" s="122">
        <v>-87.071578540000004</v>
      </c>
      <c r="CD509" s="122" t="s">
        <v>4632</v>
      </c>
      <c r="CE509" s="122" t="s">
        <v>623</v>
      </c>
      <c r="CL509" s="122" t="s">
        <v>639</v>
      </c>
    </row>
    <row r="510" spans="1:99" x14ac:dyDescent="0.45">
      <c r="A510" s="122">
        <v>509</v>
      </c>
      <c r="B510" s="122" t="s">
        <v>10187</v>
      </c>
      <c r="C510" s="122" t="s">
        <v>648</v>
      </c>
      <c r="I510" s="122" t="s">
        <v>639</v>
      </c>
      <c r="J510" s="122" t="str">
        <f t="shared" si="19"/>
        <v>Quercus lancifolia</v>
      </c>
      <c r="M510" s="122" t="s">
        <v>3226</v>
      </c>
      <c r="N510" s="122" t="s">
        <v>3279</v>
      </c>
      <c r="O510" s="122">
        <v>40983</v>
      </c>
      <c r="P510" s="122" t="s">
        <v>2185</v>
      </c>
      <c r="S510" s="122" t="s">
        <v>14692</v>
      </c>
      <c r="T510" s="122" t="s">
        <v>623</v>
      </c>
      <c r="X510" s="122" t="s">
        <v>2355</v>
      </c>
      <c r="AE510" s="122">
        <v>13.4</v>
      </c>
      <c r="AF510" s="122">
        <v>9</v>
      </c>
      <c r="AH510" s="122">
        <v>1953</v>
      </c>
      <c r="AK510" s="122" t="s">
        <v>2371</v>
      </c>
      <c r="AL510" s="122" t="s">
        <v>2077</v>
      </c>
      <c r="AO510" s="122" t="s">
        <v>1318</v>
      </c>
      <c r="AP510" s="122" t="s">
        <v>1318</v>
      </c>
      <c r="AQ510" s="122" t="s">
        <v>1318</v>
      </c>
      <c r="AS510" s="122">
        <v>339</v>
      </c>
      <c r="AW510" s="122" t="s">
        <v>2375</v>
      </c>
      <c r="AX510" s="122">
        <v>492267</v>
      </c>
      <c r="AY510" s="122">
        <v>1550455</v>
      </c>
      <c r="AZ510" s="122" t="s">
        <v>2389</v>
      </c>
      <c r="BF510" s="122" t="s">
        <v>1416</v>
      </c>
      <c r="BG510" s="122" t="s">
        <v>1416</v>
      </c>
      <c r="BH510" s="122" t="s">
        <v>1415</v>
      </c>
      <c r="BK510" s="122">
        <v>176604</v>
      </c>
      <c r="BX510" s="122" t="s">
        <v>623</v>
      </c>
      <c r="BZ510" s="122" t="s">
        <v>3479</v>
      </c>
      <c r="CB510" s="122">
        <v>14.02466222</v>
      </c>
      <c r="CC510" s="122">
        <v>-87.071615589999993</v>
      </c>
      <c r="CD510" s="122" t="s">
        <v>4632</v>
      </c>
      <c r="CE510" s="122" t="s">
        <v>623</v>
      </c>
      <c r="CL510" s="122" t="s">
        <v>639</v>
      </c>
    </row>
    <row r="511" spans="1:99" x14ac:dyDescent="0.45">
      <c r="A511" s="122">
        <v>510</v>
      </c>
      <c r="B511" s="122" t="s">
        <v>10188</v>
      </c>
      <c r="C511" s="122" t="s">
        <v>649</v>
      </c>
      <c r="I511" s="122" t="s">
        <v>639</v>
      </c>
      <c r="J511" s="122" t="str">
        <f t="shared" si="19"/>
        <v>Quercus lancifolia</v>
      </c>
      <c r="M511" s="122" t="s">
        <v>3226</v>
      </c>
      <c r="N511" s="122" t="s">
        <v>3279</v>
      </c>
      <c r="O511" s="122">
        <v>40983</v>
      </c>
      <c r="P511" s="122" t="s">
        <v>2185</v>
      </c>
      <c r="S511" s="122" t="s">
        <v>14692</v>
      </c>
      <c r="T511" s="122" t="s">
        <v>623</v>
      </c>
      <c r="X511" s="122" t="s">
        <v>2355</v>
      </c>
      <c r="AE511" s="122">
        <v>32.299999999999997</v>
      </c>
      <c r="AF511" s="122">
        <v>20</v>
      </c>
      <c r="AH511" s="122">
        <v>1949</v>
      </c>
      <c r="AK511" s="122" t="s">
        <v>2371</v>
      </c>
      <c r="AL511" s="122" t="s">
        <v>2077</v>
      </c>
      <c r="AO511" s="122" t="s">
        <v>1318</v>
      </c>
      <c r="AP511" s="122" t="s">
        <v>1318</v>
      </c>
      <c r="AQ511" s="122" t="s">
        <v>1318</v>
      </c>
      <c r="AS511" s="122">
        <v>340</v>
      </c>
      <c r="AW511" s="122" t="s">
        <v>2375</v>
      </c>
      <c r="AX511" s="122">
        <v>492264</v>
      </c>
      <c r="AY511" s="122">
        <v>1550446</v>
      </c>
      <c r="AZ511" s="122" t="s">
        <v>2390</v>
      </c>
      <c r="BF511" s="122" t="s">
        <v>1416</v>
      </c>
      <c r="BG511" s="122" t="s">
        <v>1416</v>
      </c>
      <c r="BH511" s="122" t="s">
        <v>1415</v>
      </c>
      <c r="BK511" s="122">
        <v>176605</v>
      </c>
      <c r="BX511" s="122" t="s">
        <v>623</v>
      </c>
      <c r="BZ511" s="122" t="s">
        <v>3479</v>
      </c>
      <c r="CB511" s="122">
        <v>14.02458084</v>
      </c>
      <c r="CC511" s="122">
        <v>-87.071643350000002</v>
      </c>
      <c r="CD511" s="122" t="s">
        <v>4632</v>
      </c>
      <c r="CE511" s="122" t="s">
        <v>623</v>
      </c>
      <c r="CL511" s="122" t="s">
        <v>639</v>
      </c>
    </row>
    <row r="512" spans="1:99" x14ac:dyDescent="0.45">
      <c r="A512" s="122">
        <v>511</v>
      </c>
      <c r="B512" s="122" t="s">
        <v>10189</v>
      </c>
      <c r="C512" s="122" t="s">
        <v>650</v>
      </c>
      <c r="I512" s="122" t="s">
        <v>639</v>
      </c>
      <c r="J512" s="122" t="str">
        <f t="shared" si="19"/>
        <v>Quercus lancifolia</v>
      </c>
      <c r="M512" s="122" t="s">
        <v>3226</v>
      </c>
      <c r="N512" s="122" t="s">
        <v>3279</v>
      </c>
      <c r="O512" s="122">
        <v>40983</v>
      </c>
      <c r="P512" s="122" t="s">
        <v>2185</v>
      </c>
      <c r="S512" s="122" t="s">
        <v>14692</v>
      </c>
      <c r="T512" s="122" t="s">
        <v>623</v>
      </c>
      <c r="X512" s="122" t="s">
        <v>2355</v>
      </c>
      <c r="AE512" s="122">
        <v>196</v>
      </c>
      <c r="AF512" s="122">
        <v>20</v>
      </c>
      <c r="AH512" s="122">
        <v>1920</v>
      </c>
      <c r="AK512" s="122" t="s">
        <v>2371</v>
      </c>
      <c r="AL512" s="122" t="s">
        <v>2077</v>
      </c>
      <c r="AO512" s="122" t="s">
        <v>1318</v>
      </c>
      <c r="AP512" s="122" t="s">
        <v>1318</v>
      </c>
      <c r="AQ512" s="122" t="s">
        <v>1318</v>
      </c>
      <c r="AS512" s="122">
        <v>341</v>
      </c>
      <c r="AW512" s="122" t="s">
        <v>2375</v>
      </c>
      <c r="AX512" s="122">
        <v>492208</v>
      </c>
      <c r="AY512" s="122">
        <v>1550516</v>
      </c>
      <c r="AZ512" s="122" t="s">
        <v>2391</v>
      </c>
      <c r="BF512" s="122" t="s">
        <v>1416</v>
      </c>
      <c r="BG512" s="122" t="s">
        <v>1416</v>
      </c>
      <c r="BH512" s="122" t="s">
        <v>1415</v>
      </c>
      <c r="BK512" s="122">
        <v>176606</v>
      </c>
      <c r="BX512" s="122" t="s">
        <v>623</v>
      </c>
      <c r="BZ512" s="122" t="s">
        <v>3479</v>
      </c>
      <c r="CB512" s="122">
        <v>14.025213620000001</v>
      </c>
      <c r="CC512" s="122">
        <v>-87.072162169999999</v>
      </c>
      <c r="CD512" s="122" t="s">
        <v>4632</v>
      </c>
      <c r="CE512" s="122" t="s">
        <v>623</v>
      </c>
      <c r="CL512" s="122" t="s">
        <v>639</v>
      </c>
    </row>
    <row r="513" spans="1:99" x14ac:dyDescent="0.45">
      <c r="A513" s="122">
        <v>512</v>
      </c>
      <c r="B513" s="122" t="s">
        <v>10190</v>
      </c>
      <c r="C513" s="122" t="s">
        <v>651</v>
      </c>
      <c r="I513" s="122" t="s">
        <v>632</v>
      </c>
      <c r="J513" s="122" t="str">
        <f t="shared" si="19"/>
        <v>Quercus eugeniifolia</v>
      </c>
      <c r="M513" s="122" t="s">
        <v>3226</v>
      </c>
      <c r="N513" s="122" t="s">
        <v>3277</v>
      </c>
      <c r="O513" s="122">
        <v>40983</v>
      </c>
      <c r="P513" s="122" t="s">
        <v>2185</v>
      </c>
      <c r="S513" s="122" t="s">
        <v>14692</v>
      </c>
      <c r="T513" s="122" t="s">
        <v>623</v>
      </c>
      <c r="X513" s="122" t="s">
        <v>2355</v>
      </c>
      <c r="AE513" s="122">
        <v>160</v>
      </c>
      <c r="AF513" s="122">
        <v>22</v>
      </c>
      <c r="AH513" s="122">
        <v>1905</v>
      </c>
      <c r="AK513" s="122" t="s">
        <v>2369</v>
      </c>
      <c r="AL513" s="122" t="s">
        <v>2077</v>
      </c>
      <c r="AO513" s="122" t="s">
        <v>1318</v>
      </c>
      <c r="AP513" s="122" t="s">
        <v>1318</v>
      </c>
      <c r="AQ513" s="122" t="s">
        <v>1318</v>
      </c>
      <c r="AS513" s="122">
        <v>342</v>
      </c>
      <c r="AW513" s="122" t="s">
        <v>2375</v>
      </c>
      <c r="AX513" s="122">
        <v>492226</v>
      </c>
      <c r="AY513" s="122">
        <v>1550569</v>
      </c>
      <c r="AZ513" s="122" t="s">
        <v>2384</v>
      </c>
      <c r="BF513" s="122" t="s">
        <v>1416</v>
      </c>
      <c r="BG513" s="122" t="s">
        <v>1416</v>
      </c>
      <c r="BH513" s="122" t="s">
        <v>1415</v>
      </c>
      <c r="BK513" s="122">
        <v>176607</v>
      </c>
      <c r="BX513" s="122" t="s">
        <v>623</v>
      </c>
      <c r="BZ513" s="122" t="s">
        <v>3479</v>
      </c>
      <c r="CB513" s="122">
        <v>14.02569289</v>
      </c>
      <c r="CC513" s="122">
        <v>-87.071995619999996</v>
      </c>
      <c r="CD513" s="122" t="s">
        <v>4632</v>
      </c>
      <c r="CE513" s="122" t="s">
        <v>623</v>
      </c>
      <c r="CL513" s="122" t="s">
        <v>632</v>
      </c>
    </row>
    <row r="514" spans="1:99" x14ac:dyDescent="0.45">
      <c r="A514" s="122">
        <v>513</v>
      </c>
      <c r="B514" s="122" t="s">
        <v>10191</v>
      </c>
      <c r="C514" s="122" t="s">
        <v>652</v>
      </c>
      <c r="I514" s="122" t="s">
        <v>639</v>
      </c>
      <c r="J514" s="122" t="str">
        <f t="shared" si="19"/>
        <v>Quercus lancifolia</v>
      </c>
      <c r="M514" s="122" t="s">
        <v>3226</v>
      </c>
      <c r="N514" s="122" t="s">
        <v>3279</v>
      </c>
      <c r="O514" s="122">
        <v>40983</v>
      </c>
      <c r="P514" s="122" t="s">
        <v>2185</v>
      </c>
      <c r="S514" s="122" t="s">
        <v>14692</v>
      </c>
      <c r="T514" s="122" t="s">
        <v>623</v>
      </c>
      <c r="X514" s="122" t="s">
        <v>2355</v>
      </c>
      <c r="AE514" s="122">
        <v>112</v>
      </c>
      <c r="AF514" s="122">
        <v>22</v>
      </c>
      <c r="AH514" s="122">
        <v>1889</v>
      </c>
      <c r="AK514" s="122" t="s">
        <v>2371</v>
      </c>
      <c r="AL514" s="122" t="s">
        <v>2077</v>
      </c>
      <c r="AO514" s="122" t="s">
        <v>1318</v>
      </c>
      <c r="AP514" s="122" t="s">
        <v>1318</v>
      </c>
      <c r="AQ514" s="122" t="s">
        <v>1318</v>
      </c>
      <c r="AS514" s="122">
        <v>343</v>
      </c>
      <c r="AW514" s="122" t="s">
        <v>2375</v>
      </c>
      <c r="AX514" s="122">
        <v>492285</v>
      </c>
      <c r="AY514" s="122">
        <v>1550653</v>
      </c>
      <c r="AZ514" s="122" t="s">
        <v>2392</v>
      </c>
      <c r="BF514" s="122" t="s">
        <v>1416</v>
      </c>
      <c r="BG514" s="122" t="s">
        <v>1416</v>
      </c>
      <c r="BH514" s="122" t="s">
        <v>1415</v>
      </c>
      <c r="BK514" s="122">
        <v>176597</v>
      </c>
      <c r="BX514" s="122" t="s">
        <v>623</v>
      </c>
      <c r="BZ514" s="122" t="s">
        <v>3479</v>
      </c>
      <c r="CB514" s="122">
        <v>14.026452580000001</v>
      </c>
      <c r="CC514" s="122">
        <v>-87.071449450000003</v>
      </c>
      <c r="CD514" s="122" t="s">
        <v>4632</v>
      </c>
      <c r="CE514" s="122" t="s">
        <v>623</v>
      </c>
      <c r="CL514" s="122" t="s">
        <v>639</v>
      </c>
    </row>
    <row r="515" spans="1:99" x14ac:dyDescent="0.45">
      <c r="A515" s="122">
        <v>514</v>
      </c>
      <c r="B515" s="122" t="s">
        <v>10192</v>
      </c>
      <c r="C515" s="122" t="s">
        <v>653</v>
      </c>
      <c r="I515" s="122" t="s">
        <v>639</v>
      </c>
      <c r="J515" s="122" t="str">
        <f t="shared" si="19"/>
        <v>Quercus lancifolia</v>
      </c>
      <c r="M515" s="122" t="s">
        <v>3226</v>
      </c>
      <c r="N515" s="122" t="s">
        <v>3279</v>
      </c>
      <c r="O515" s="122">
        <v>40983</v>
      </c>
      <c r="P515" s="122" t="s">
        <v>2185</v>
      </c>
      <c r="S515" s="122" t="s">
        <v>14692</v>
      </c>
      <c r="T515" s="122" t="s">
        <v>623</v>
      </c>
      <c r="X515" s="122" t="s">
        <v>2355</v>
      </c>
      <c r="AE515" s="122">
        <v>13.5</v>
      </c>
      <c r="AF515" s="122">
        <v>12</v>
      </c>
      <c r="AH515" s="122">
        <v>1880</v>
      </c>
      <c r="AK515" s="122" t="s">
        <v>2371</v>
      </c>
      <c r="AL515" s="122" t="s">
        <v>2077</v>
      </c>
      <c r="AO515" s="122" t="s">
        <v>1318</v>
      </c>
      <c r="AP515" s="122" t="s">
        <v>1318</v>
      </c>
      <c r="AQ515" s="122" t="s">
        <v>1318</v>
      </c>
      <c r="AS515" s="122">
        <v>344</v>
      </c>
      <c r="AW515" s="122" t="s">
        <v>2375</v>
      </c>
      <c r="AX515" s="122">
        <v>492347</v>
      </c>
      <c r="AY515" s="122">
        <v>1550663</v>
      </c>
      <c r="AZ515" s="122" t="s">
        <v>2393</v>
      </c>
      <c r="BF515" s="122" t="s">
        <v>1416</v>
      </c>
      <c r="BG515" s="122" t="s">
        <v>1416</v>
      </c>
      <c r="BH515" s="122" t="s">
        <v>1415</v>
      </c>
      <c r="BK515" s="122">
        <v>176598</v>
      </c>
      <c r="BX515" s="122" t="s">
        <v>623</v>
      </c>
      <c r="BZ515" s="122" t="s">
        <v>3479</v>
      </c>
      <c r="CB515" s="122">
        <v>14.02654317</v>
      </c>
      <c r="CC515" s="122">
        <v>-87.070875290000004</v>
      </c>
      <c r="CD515" s="122" t="s">
        <v>4632</v>
      </c>
      <c r="CE515" s="122" t="s">
        <v>623</v>
      </c>
      <c r="CL515" s="122" t="s">
        <v>639</v>
      </c>
    </row>
    <row r="516" spans="1:99" x14ac:dyDescent="0.45">
      <c r="A516" s="122">
        <v>515</v>
      </c>
      <c r="B516" s="122" t="s">
        <v>10193</v>
      </c>
      <c r="C516" s="122" t="s">
        <v>654</v>
      </c>
      <c r="I516" s="122" t="s">
        <v>637</v>
      </c>
      <c r="J516" s="122" t="str">
        <f t="shared" si="19"/>
        <v>Quercus cortesii</v>
      </c>
      <c r="M516" s="122" t="s">
        <v>3226</v>
      </c>
      <c r="N516" s="122" t="s">
        <v>3278</v>
      </c>
      <c r="O516" s="122">
        <v>40983</v>
      </c>
      <c r="P516" s="122" t="s">
        <v>2185</v>
      </c>
      <c r="S516" s="122" t="s">
        <v>14692</v>
      </c>
      <c r="T516" s="122" t="s">
        <v>623</v>
      </c>
      <c r="X516" s="122" t="s">
        <v>2355</v>
      </c>
      <c r="AE516" s="122">
        <v>102</v>
      </c>
      <c r="AF516" s="122">
        <v>22</v>
      </c>
      <c r="AH516" s="122">
        <v>1868</v>
      </c>
      <c r="AK516" s="122" t="s">
        <v>2370</v>
      </c>
      <c r="AL516" s="122" t="s">
        <v>2077</v>
      </c>
      <c r="AO516" s="122" t="s">
        <v>1318</v>
      </c>
      <c r="AP516" s="122" t="s">
        <v>1318</v>
      </c>
      <c r="AQ516" s="122" t="s">
        <v>1318</v>
      </c>
      <c r="AS516" s="122">
        <v>345</v>
      </c>
      <c r="AW516" s="122" t="s">
        <v>2375</v>
      </c>
      <c r="AX516" s="122">
        <v>492404</v>
      </c>
      <c r="AY516" s="122">
        <v>1550665</v>
      </c>
      <c r="AZ516" s="122" t="s">
        <v>2394</v>
      </c>
      <c r="BF516" s="122" t="s">
        <v>1416</v>
      </c>
      <c r="BG516" s="122" t="s">
        <v>1416</v>
      </c>
      <c r="BH516" s="122" t="s">
        <v>1415</v>
      </c>
      <c r="BK516" s="122">
        <v>176599</v>
      </c>
      <c r="BX516" s="122" t="s">
        <v>623</v>
      </c>
      <c r="BZ516" s="122" t="s">
        <v>3479</v>
      </c>
      <c r="CB516" s="122">
        <v>14.026561409999999</v>
      </c>
      <c r="CC516" s="122">
        <v>-87.070347409999997</v>
      </c>
      <c r="CD516" s="122" t="s">
        <v>4632</v>
      </c>
      <c r="CE516" s="122" t="s">
        <v>623</v>
      </c>
      <c r="CL516" s="122" t="s">
        <v>637</v>
      </c>
    </row>
    <row r="517" spans="1:99" x14ac:dyDescent="0.45">
      <c r="A517" s="122">
        <v>516</v>
      </c>
      <c r="B517" s="122" t="s">
        <v>10194</v>
      </c>
      <c r="C517" s="122" t="s">
        <v>655</v>
      </c>
      <c r="I517" s="122" t="s">
        <v>639</v>
      </c>
      <c r="J517" s="122" t="str">
        <f t="shared" si="19"/>
        <v>Quercus lancifolia</v>
      </c>
      <c r="M517" s="122" t="s">
        <v>3226</v>
      </c>
      <c r="N517" s="122" t="s">
        <v>3279</v>
      </c>
      <c r="O517" s="122">
        <v>40983</v>
      </c>
      <c r="P517" s="122" t="s">
        <v>2185</v>
      </c>
      <c r="S517" s="122" t="s">
        <v>14692</v>
      </c>
      <c r="T517" s="122" t="s">
        <v>623</v>
      </c>
      <c r="X517" s="122" t="s">
        <v>2355</v>
      </c>
      <c r="AE517" s="122">
        <v>22.4</v>
      </c>
      <c r="AF517" s="122">
        <v>20</v>
      </c>
      <c r="AH517" s="122">
        <v>1850</v>
      </c>
      <c r="AK517" s="122" t="s">
        <v>2371</v>
      </c>
      <c r="AL517" s="122" t="s">
        <v>2077</v>
      </c>
      <c r="AO517" s="122" t="s">
        <v>1318</v>
      </c>
      <c r="AP517" s="122" t="s">
        <v>1318</v>
      </c>
      <c r="AQ517" s="122" t="s">
        <v>1318</v>
      </c>
      <c r="AS517" s="122">
        <v>346</v>
      </c>
      <c r="AW517" s="122" t="s">
        <v>2375</v>
      </c>
      <c r="AX517" s="122">
        <v>492407</v>
      </c>
      <c r="AY517" s="122">
        <v>1550710</v>
      </c>
      <c r="AZ517" s="122" t="s">
        <v>2395</v>
      </c>
      <c r="BF517" s="122" t="s">
        <v>1416</v>
      </c>
      <c r="BG517" s="122" t="s">
        <v>1416</v>
      </c>
      <c r="BH517" s="122" t="s">
        <v>1415</v>
      </c>
      <c r="BK517" s="122">
        <v>176600</v>
      </c>
      <c r="BX517" s="122" t="s">
        <v>623</v>
      </c>
      <c r="BZ517" s="122" t="s">
        <v>3479</v>
      </c>
      <c r="CB517" s="122">
        <v>14.0269683</v>
      </c>
      <c r="CC517" s="122">
        <v>-87.070319749999996</v>
      </c>
      <c r="CD517" s="122" t="s">
        <v>4632</v>
      </c>
      <c r="CE517" s="122" t="s">
        <v>623</v>
      </c>
      <c r="CL517" s="122" t="s">
        <v>639</v>
      </c>
    </row>
    <row r="518" spans="1:99" x14ac:dyDescent="0.45">
      <c r="A518" s="122">
        <v>517</v>
      </c>
      <c r="B518" s="122" t="s">
        <v>10195</v>
      </c>
      <c r="C518" s="122" t="s">
        <v>656</v>
      </c>
      <c r="I518" s="122" t="s">
        <v>657</v>
      </c>
      <c r="J518" s="122" t="s">
        <v>657</v>
      </c>
      <c r="M518" s="122" t="s">
        <v>3226</v>
      </c>
      <c r="N518" s="122" t="s">
        <v>2209</v>
      </c>
      <c r="O518" s="122">
        <v>40983</v>
      </c>
      <c r="P518" s="122" t="s">
        <v>2185</v>
      </c>
      <c r="S518" s="122" t="s">
        <v>14692</v>
      </c>
      <c r="T518" s="122" t="s">
        <v>623</v>
      </c>
      <c r="X518" s="122" t="s">
        <v>2355</v>
      </c>
      <c r="AE518" s="122">
        <v>34</v>
      </c>
      <c r="AF518" s="122">
        <v>23</v>
      </c>
      <c r="AH518" s="122">
        <v>1850</v>
      </c>
      <c r="AK518" s="122" t="s">
        <v>2373</v>
      </c>
      <c r="AL518" s="122" t="s">
        <v>2077</v>
      </c>
      <c r="AO518" s="122" t="s">
        <v>1318</v>
      </c>
      <c r="AP518" s="122" t="s">
        <v>1318</v>
      </c>
      <c r="AQ518" s="122" t="s">
        <v>1318</v>
      </c>
      <c r="AS518" s="122">
        <v>347</v>
      </c>
      <c r="AW518" s="122" t="s">
        <v>2375</v>
      </c>
      <c r="AX518" s="122">
        <v>492385</v>
      </c>
      <c r="AY518" s="122">
        <v>1550698</v>
      </c>
      <c r="AZ518" s="122" t="s">
        <v>2396</v>
      </c>
      <c r="BF518" s="122" t="s">
        <v>1416</v>
      </c>
      <c r="BG518" s="122" t="s">
        <v>1416</v>
      </c>
      <c r="BH518" s="122" t="s">
        <v>1415</v>
      </c>
      <c r="BK518" s="122">
        <v>176601</v>
      </c>
      <c r="BX518" s="122" t="s">
        <v>623</v>
      </c>
      <c r="BZ518" s="122" t="s">
        <v>3479</v>
      </c>
      <c r="CB518" s="122">
        <v>14.026859740000001</v>
      </c>
      <c r="CC518" s="122">
        <v>-87.070523460000004</v>
      </c>
      <c r="CD518" s="122" t="s">
        <v>4632</v>
      </c>
      <c r="CE518" s="122" t="s">
        <v>623</v>
      </c>
      <c r="CL518" s="122" t="s">
        <v>657</v>
      </c>
    </row>
    <row r="519" spans="1:99" x14ac:dyDescent="0.45">
      <c r="A519" s="122">
        <v>518</v>
      </c>
      <c r="B519" s="122" t="s">
        <v>10196</v>
      </c>
      <c r="C519" s="122" t="s">
        <v>658</v>
      </c>
      <c r="I519" s="122" t="s">
        <v>639</v>
      </c>
      <c r="J519" s="122" t="str">
        <f t="shared" ref="J519:J544" si="20">LEFT(I519, FIND(" ", I519, 12) -1)</f>
        <v>Quercus lancifolia</v>
      </c>
      <c r="M519" s="122" t="s">
        <v>3226</v>
      </c>
      <c r="N519" s="122" t="s">
        <v>3279</v>
      </c>
      <c r="O519" s="122">
        <v>40983</v>
      </c>
      <c r="P519" s="122" t="s">
        <v>2185</v>
      </c>
      <c r="S519" s="122" t="s">
        <v>14692</v>
      </c>
      <c r="T519" s="122" t="s">
        <v>623</v>
      </c>
      <c r="X519" s="122" t="s">
        <v>2355</v>
      </c>
      <c r="AE519" s="122">
        <v>193</v>
      </c>
      <c r="AF519" s="122">
        <v>25</v>
      </c>
      <c r="AH519" s="122">
        <v>1850</v>
      </c>
      <c r="AK519" s="122" t="s">
        <v>2371</v>
      </c>
      <c r="AL519" s="122" t="s">
        <v>2077</v>
      </c>
      <c r="AO519" s="122" t="s">
        <v>1318</v>
      </c>
      <c r="AP519" s="122" t="s">
        <v>1318</v>
      </c>
      <c r="AQ519" s="122" t="s">
        <v>1318</v>
      </c>
      <c r="AS519" s="122">
        <v>348</v>
      </c>
      <c r="AW519" s="122" t="s">
        <v>2375</v>
      </c>
      <c r="AX519" s="122">
        <v>492283</v>
      </c>
      <c r="AY519" s="122">
        <v>1550738</v>
      </c>
      <c r="AZ519" s="122" t="s">
        <v>2397</v>
      </c>
      <c r="BF519" s="122" t="s">
        <v>1416</v>
      </c>
      <c r="BG519" s="122" t="s">
        <v>1416</v>
      </c>
      <c r="BH519" s="122" t="s">
        <v>1415</v>
      </c>
      <c r="BK519" s="122">
        <v>176602</v>
      </c>
      <c r="BX519" s="122" t="s">
        <v>623</v>
      </c>
      <c r="BZ519" s="122" t="s">
        <v>3479</v>
      </c>
      <c r="CB519" s="122">
        <v>14.02722114</v>
      </c>
      <c r="CC519" s="122">
        <v>-87.071468210000006</v>
      </c>
      <c r="CD519" s="122" t="s">
        <v>4632</v>
      </c>
      <c r="CE519" s="122" t="s">
        <v>623</v>
      </c>
      <c r="CL519" s="122" t="s">
        <v>639</v>
      </c>
    </row>
    <row r="520" spans="1:99" x14ac:dyDescent="0.45">
      <c r="A520" s="122">
        <v>519</v>
      </c>
      <c r="B520" s="122" t="s">
        <v>10197</v>
      </c>
      <c r="C520" s="122" t="s">
        <v>659</v>
      </c>
      <c r="F520" s="122" t="s">
        <v>2416</v>
      </c>
      <c r="H520" s="122">
        <v>4011</v>
      </c>
      <c r="I520" s="122" t="s">
        <v>637</v>
      </c>
      <c r="J520" s="122" t="str">
        <f t="shared" si="20"/>
        <v>Quercus cortesii</v>
      </c>
      <c r="K520" s="122" t="s">
        <v>8540</v>
      </c>
      <c r="M520" s="122" t="s">
        <v>3226</v>
      </c>
      <c r="N520" s="122" t="s">
        <v>3278</v>
      </c>
      <c r="O520" s="121">
        <v>40983</v>
      </c>
      <c r="P520" s="122" t="s">
        <v>2185</v>
      </c>
      <c r="S520" s="122" t="s">
        <v>14692</v>
      </c>
      <c r="T520" s="122" t="s">
        <v>623</v>
      </c>
      <c r="X520" s="122" t="s">
        <v>2355</v>
      </c>
      <c r="AE520" s="122">
        <v>140</v>
      </c>
      <c r="AF520" s="122">
        <v>25</v>
      </c>
      <c r="AH520" s="122">
        <v>1850</v>
      </c>
      <c r="AK520" s="122" t="s">
        <v>2370</v>
      </c>
      <c r="AL520" s="122" t="s">
        <v>2077</v>
      </c>
      <c r="AO520" s="122" t="s">
        <v>1318</v>
      </c>
      <c r="AP520" s="122" t="s">
        <v>1318</v>
      </c>
      <c r="AQ520" s="122" t="s">
        <v>1318</v>
      </c>
      <c r="AR520" s="122" t="s">
        <v>7426</v>
      </c>
      <c r="AS520" s="122">
        <v>349</v>
      </c>
      <c r="AW520" s="122" t="s">
        <v>2375</v>
      </c>
      <c r="AX520" s="122">
        <v>492301</v>
      </c>
      <c r="AY520" s="122">
        <v>1550755</v>
      </c>
      <c r="AZ520" s="122" t="s">
        <v>2398</v>
      </c>
      <c r="BF520" s="122" t="s">
        <v>1416</v>
      </c>
      <c r="BG520" s="122" t="s">
        <v>1416</v>
      </c>
      <c r="BH520" s="122" t="s">
        <v>1415</v>
      </c>
      <c r="BK520" s="122">
        <v>176593</v>
      </c>
      <c r="BR520" s="122" t="s">
        <v>2416</v>
      </c>
      <c r="BS520" s="122" t="s">
        <v>5787</v>
      </c>
      <c r="BT520" s="122" t="s">
        <v>2416</v>
      </c>
      <c r="BU520" s="122" t="s">
        <v>2416</v>
      </c>
      <c r="BV520" s="122">
        <v>4011</v>
      </c>
      <c r="BX520" s="122" t="s">
        <v>623</v>
      </c>
      <c r="BZ520" s="122" t="s">
        <v>3479</v>
      </c>
      <c r="CB520" s="122">
        <v>14.027374910000001</v>
      </c>
      <c r="CC520" s="122">
        <v>-87.071301559999995</v>
      </c>
      <c r="CD520" s="122" t="s">
        <v>4632</v>
      </c>
      <c r="CE520" s="122" t="s">
        <v>623</v>
      </c>
      <c r="CI520" s="122" t="s">
        <v>5050</v>
      </c>
      <c r="CJ520" s="122" t="s">
        <v>6995</v>
      </c>
      <c r="CK520" s="122" t="s">
        <v>5757</v>
      </c>
      <c r="CL520" s="122" t="s">
        <v>637</v>
      </c>
      <c r="CO520" s="122" t="s">
        <v>7488</v>
      </c>
      <c r="CP520" s="122">
        <v>0</v>
      </c>
      <c r="CQ520" s="122" t="s">
        <v>2416</v>
      </c>
      <c r="CR520" s="122" t="s">
        <v>7635</v>
      </c>
      <c r="CS520" s="122" t="s">
        <v>7873</v>
      </c>
      <c r="CT520" s="122" t="s">
        <v>8194</v>
      </c>
      <c r="CU520" s="122" t="s">
        <v>8194</v>
      </c>
    </row>
    <row r="521" spans="1:99" x14ac:dyDescent="0.45">
      <c r="A521" s="122">
        <v>520</v>
      </c>
      <c r="B521" s="122" t="s">
        <v>10198</v>
      </c>
      <c r="C521" s="122" t="s">
        <v>660</v>
      </c>
      <c r="I521" s="122" t="s">
        <v>641</v>
      </c>
      <c r="J521" s="122" t="str">
        <f t="shared" si="20"/>
        <v>Quercus insignis</v>
      </c>
      <c r="M521" s="122" t="s">
        <v>3226</v>
      </c>
      <c r="N521" s="122" t="s">
        <v>3280</v>
      </c>
      <c r="O521" s="122">
        <v>40983</v>
      </c>
      <c r="P521" s="122" t="s">
        <v>2185</v>
      </c>
      <c r="S521" s="122" t="s">
        <v>14692</v>
      </c>
      <c r="T521" s="122" t="s">
        <v>623</v>
      </c>
      <c r="X521" s="122" t="s">
        <v>2355</v>
      </c>
      <c r="AE521" s="122">
        <v>9</v>
      </c>
      <c r="AF521" s="122">
        <v>12</v>
      </c>
      <c r="AH521" s="122">
        <v>1850</v>
      </c>
      <c r="AK521" s="122" t="s">
        <v>2372</v>
      </c>
      <c r="AL521" s="122" t="s">
        <v>2077</v>
      </c>
      <c r="AO521" s="122" t="s">
        <v>1318</v>
      </c>
      <c r="AP521" s="122" t="s">
        <v>1318</v>
      </c>
      <c r="AQ521" s="122" t="s">
        <v>1318</v>
      </c>
      <c r="AS521" s="122">
        <v>350</v>
      </c>
      <c r="AW521" s="122" t="s">
        <v>2375</v>
      </c>
      <c r="AX521" s="122">
        <v>492303</v>
      </c>
      <c r="AY521" s="122">
        <v>1550789</v>
      </c>
      <c r="AZ521" s="122" t="s">
        <v>2399</v>
      </c>
      <c r="BF521" s="122" t="s">
        <v>1416</v>
      </c>
      <c r="BG521" s="122" t="s">
        <v>1416</v>
      </c>
      <c r="BH521" s="122" t="s">
        <v>1415</v>
      </c>
      <c r="BK521" s="122">
        <v>176576</v>
      </c>
      <c r="BX521" s="122" t="s">
        <v>623</v>
      </c>
      <c r="BZ521" s="122" t="s">
        <v>3479</v>
      </c>
      <c r="CB521" s="122">
        <v>14.02768234</v>
      </c>
      <c r="CC521" s="122">
        <v>-87.071283129999998</v>
      </c>
      <c r="CD521" s="122" t="s">
        <v>4632</v>
      </c>
      <c r="CE521" s="122" t="s">
        <v>623</v>
      </c>
      <c r="CL521" s="122" t="s">
        <v>641</v>
      </c>
    </row>
    <row r="522" spans="1:99" x14ac:dyDescent="0.45">
      <c r="A522" s="122">
        <v>521</v>
      </c>
      <c r="B522" s="122" t="s">
        <v>10199</v>
      </c>
      <c r="C522" s="122" t="s">
        <v>661</v>
      </c>
      <c r="I522" s="122" t="s">
        <v>641</v>
      </c>
      <c r="J522" s="122" t="str">
        <f t="shared" si="20"/>
        <v>Quercus insignis</v>
      </c>
      <c r="M522" s="122" t="s">
        <v>3226</v>
      </c>
      <c r="N522" s="122" t="s">
        <v>3280</v>
      </c>
      <c r="O522" s="122">
        <v>40983</v>
      </c>
      <c r="P522" s="122" t="s">
        <v>2185</v>
      </c>
      <c r="S522" s="122" t="s">
        <v>14692</v>
      </c>
      <c r="T522" s="122" t="s">
        <v>623</v>
      </c>
      <c r="X522" s="122" t="s">
        <v>2355</v>
      </c>
      <c r="AE522" s="122">
        <v>2.5</v>
      </c>
      <c r="AF522" s="122">
        <v>3</v>
      </c>
      <c r="AH522" s="122">
        <v>1850</v>
      </c>
      <c r="AK522" s="122" t="s">
        <v>2372</v>
      </c>
      <c r="AL522" s="122" t="s">
        <v>2077</v>
      </c>
      <c r="AO522" s="122" t="s">
        <v>1318</v>
      </c>
      <c r="AP522" s="122" t="s">
        <v>1318</v>
      </c>
      <c r="AQ522" s="122" t="s">
        <v>1318</v>
      </c>
      <c r="AS522" s="122">
        <v>350</v>
      </c>
      <c r="AW522" s="122" t="s">
        <v>2375</v>
      </c>
      <c r="AX522" s="122">
        <v>492303</v>
      </c>
      <c r="AY522" s="122">
        <v>1550789</v>
      </c>
      <c r="AZ522" s="122" t="s">
        <v>2399</v>
      </c>
      <c r="BF522" s="122" t="s">
        <v>1416</v>
      </c>
      <c r="BG522" s="122" t="s">
        <v>1416</v>
      </c>
      <c r="BH522" s="122" t="s">
        <v>1415</v>
      </c>
      <c r="BK522" s="122">
        <v>176574</v>
      </c>
      <c r="BX522" s="122" t="s">
        <v>623</v>
      </c>
      <c r="BZ522" s="122" t="s">
        <v>3479</v>
      </c>
      <c r="CB522" s="122">
        <v>14.02768234</v>
      </c>
      <c r="CC522" s="122">
        <v>-87.071283129999998</v>
      </c>
      <c r="CD522" s="122" t="s">
        <v>4632</v>
      </c>
      <c r="CE522" s="122" t="s">
        <v>623</v>
      </c>
      <c r="CL522" s="122" t="s">
        <v>641</v>
      </c>
    </row>
    <row r="523" spans="1:99" x14ac:dyDescent="0.45">
      <c r="A523" s="122">
        <v>522</v>
      </c>
      <c r="B523" s="122" t="s">
        <v>10200</v>
      </c>
      <c r="C523" s="122" t="s">
        <v>662</v>
      </c>
      <c r="I523" s="122" t="s">
        <v>639</v>
      </c>
      <c r="J523" s="122" t="str">
        <f t="shared" si="20"/>
        <v>Quercus lancifolia</v>
      </c>
      <c r="M523" s="122" t="s">
        <v>3226</v>
      </c>
      <c r="N523" s="122" t="s">
        <v>3279</v>
      </c>
      <c r="O523" s="122">
        <v>40983</v>
      </c>
      <c r="P523" s="122" t="s">
        <v>2185</v>
      </c>
      <c r="S523" s="122" t="s">
        <v>14692</v>
      </c>
      <c r="T523" s="122" t="s">
        <v>623</v>
      </c>
      <c r="X523" s="122" t="s">
        <v>2355</v>
      </c>
      <c r="AE523" s="122">
        <v>98</v>
      </c>
      <c r="AF523" s="122">
        <v>20</v>
      </c>
      <c r="AH523" s="122">
        <v>1850</v>
      </c>
      <c r="AK523" s="122" t="s">
        <v>2371</v>
      </c>
      <c r="AL523" s="122" t="s">
        <v>2077</v>
      </c>
      <c r="AO523" s="122" t="s">
        <v>1318</v>
      </c>
      <c r="AP523" s="122" t="s">
        <v>1318</v>
      </c>
      <c r="AQ523" s="122" t="s">
        <v>1318</v>
      </c>
      <c r="AS523" s="122">
        <v>350</v>
      </c>
      <c r="AW523" s="122" t="s">
        <v>2375</v>
      </c>
      <c r="AX523" s="122">
        <v>492303</v>
      </c>
      <c r="AY523" s="122">
        <v>1550789</v>
      </c>
      <c r="AZ523" s="122" t="s">
        <v>2399</v>
      </c>
      <c r="BF523" s="122" t="s">
        <v>1416</v>
      </c>
      <c r="BG523" s="122" t="s">
        <v>1416</v>
      </c>
      <c r="BH523" s="122" t="s">
        <v>1415</v>
      </c>
      <c r="BK523" s="122">
        <v>176575</v>
      </c>
      <c r="BX523" s="122" t="s">
        <v>623</v>
      </c>
      <c r="BZ523" s="122" t="s">
        <v>3479</v>
      </c>
      <c r="CB523" s="122">
        <v>14.02768234</v>
      </c>
      <c r="CC523" s="122">
        <v>-87.071283129999998</v>
      </c>
      <c r="CD523" s="122" t="s">
        <v>4632</v>
      </c>
      <c r="CE523" s="122" t="s">
        <v>623</v>
      </c>
      <c r="CL523" s="122" t="s">
        <v>639</v>
      </c>
    </row>
    <row r="524" spans="1:99" x14ac:dyDescent="0.45">
      <c r="A524" s="122">
        <v>523</v>
      </c>
      <c r="B524" s="122" t="s">
        <v>10201</v>
      </c>
      <c r="C524" s="122" t="s">
        <v>663</v>
      </c>
      <c r="F524" s="122" t="s">
        <v>2417</v>
      </c>
      <c r="H524" s="122">
        <v>1957</v>
      </c>
      <c r="I524" s="122" t="s">
        <v>639</v>
      </c>
      <c r="J524" s="122" t="str">
        <f t="shared" si="20"/>
        <v>Quercus lancifolia</v>
      </c>
      <c r="K524" s="122" t="s">
        <v>8733</v>
      </c>
      <c r="M524" s="122" t="s">
        <v>3226</v>
      </c>
      <c r="N524" s="122" t="s">
        <v>3279</v>
      </c>
      <c r="O524" s="121">
        <v>40983</v>
      </c>
      <c r="P524" s="122" t="s">
        <v>2185</v>
      </c>
      <c r="S524" s="122" t="s">
        <v>14692</v>
      </c>
      <c r="T524" s="122" t="s">
        <v>623</v>
      </c>
      <c r="X524" s="122" t="s">
        <v>2355</v>
      </c>
      <c r="AE524" s="122">
        <v>100</v>
      </c>
      <c r="AF524" s="122">
        <v>14</v>
      </c>
      <c r="AH524" s="122">
        <v>1850</v>
      </c>
      <c r="AK524" s="122" t="s">
        <v>2371</v>
      </c>
      <c r="AL524" s="122" t="s">
        <v>2077</v>
      </c>
      <c r="AO524" s="122" t="s">
        <v>1318</v>
      </c>
      <c r="AP524" s="122" t="s">
        <v>1318</v>
      </c>
      <c r="AQ524" s="122" t="s">
        <v>1318</v>
      </c>
      <c r="AR524" s="122" t="s">
        <v>7426</v>
      </c>
      <c r="AS524" s="122">
        <v>351</v>
      </c>
      <c r="AW524" s="122" t="s">
        <v>2375</v>
      </c>
      <c r="AX524" s="122">
        <v>492308</v>
      </c>
      <c r="AY524" s="122">
        <v>1550829</v>
      </c>
      <c r="AZ524" s="122" t="s">
        <v>2400</v>
      </c>
      <c r="BF524" s="122" t="s">
        <v>1416</v>
      </c>
      <c r="BG524" s="122" t="s">
        <v>1416</v>
      </c>
      <c r="BH524" s="122" t="s">
        <v>1415</v>
      </c>
      <c r="BK524" s="122">
        <v>176571</v>
      </c>
      <c r="BR524" s="122" t="s">
        <v>2417</v>
      </c>
      <c r="BS524" s="122" t="s">
        <v>5786</v>
      </c>
      <c r="BT524" s="122" t="s">
        <v>2417</v>
      </c>
      <c r="BU524" s="122" t="s">
        <v>2417</v>
      </c>
      <c r="BV524" s="122">
        <v>1957</v>
      </c>
      <c r="BX524" s="122" t="s">
        <v>623</v>
      </c>
      <c r="BZ524" s="122" t="s">
        <v>3479</v>
      </c>
      <c r="CB524" s="122">
        <v>14.02804403</v>
      </c>
      <c r="CC524" s="122">
        <v>-87.071236929999998</v>
      </c>
      <c r="CD524" s="122" t="s">
        <v>4632</v>
      </c>
      <c r="CE524" s="122" t="s">
        <v>623</v>
      </c>
      <c r="CI524" s="122" t="s">
        <v>5130</v>
      </c>
      <c r="CJ524" s="122" t="s">
        <v>7220</v>
      </c>
      <c r="CL524" s="122" t="s">
        <v>639</v>
      </c>
      <c r="CO524" s="122" t="s">
        <v>7488</v>
      </c>
      <c r="CP524" s="122">
        <v>0</v>
      </c>
      <c r="CQ524" s="122" t="s">
        <v>2417</v>
      </c>
      <c r="CR524" s="122" t="s">
        <v>7871</v>
      </c>
      <c r="CS524" s="122" t="s">
        <v>7966</v>
      </c>
      <c r="CT524" s="122" t="s">
        <v>8194</v>
      </c>
      <c r="CU524" s="122" t="s">
        <v>8194</v>
      </c>
    </row>
    <row r="525" spans="1:99" x14ac:dyDescent="0.45">
      <c r="A525" s="122">
        <v>524</v>
      </c>
      <c r="B525" s="122" t="s">
        <v>10202</v>
      </c>
      <c r="C525" s="122" t="s">
        <v>664</v>
      </c>
      <c r="I525" s="122" t="s">
        <v>639</v>
      </c>
      <c r="J525" s="122" t="str">
        <f t="shared" si="20"/>
        <v>Quercus lancifolia</v>
      </c>
      <c r="M525" s="122" t="s">
        <v>3226</v>
      </c>
      <c r="N525" s="122" t="s">
        <v>3279</v>
      </c>
      <c r="O525" s="122">
        <v>40983</v>
      </c>
      <c r="P525" s="122" t="s">
        <v>2185</v>
      </c>
      <c r="S525" s="122" t="s">
        <v>14692</v>
      </c>
      <c r="T525" s="122" t="s">
        <v>623</v>
      </c>
      <c r="X525" s="122" t="s">
        <v>2355</v>
      </c>
      <c r="AE525" s="122">
        <v>130</v>
      </c>
      <c r="AF525" s="122">
        <v>20</v>
      </c>
      <c r="AH525" s="122">
        <v>1850</v>
      </c>
      <c r="AK525" s="122" t="s">
        <v>2371</v>
      </c>
      <c r="AL525" s="122" t="s">
        <v>2077</v>
      </c>
      <c r="AO525" s="122" t="s">
        <v>1318</v>
      </c>
      <c r="AP525" s="122" t="s">
        <v>1318</v>
      </c>
      <c r="AQ525" s="122" t="s">
        <v>1318</v>
      </c>
      <c r="AS525" s="122">
        <v>352</v>
      </c>
      <c r="AW525" s="122" t="s">
        <v>2375</v>
      </c>
      <c r="AX525" s="122">
        <v>492254</v>
      </c>
      <c r="AY525" s="122">
        <v>1550853</v>
      </c>
      <c r="AZ525" s="122" t="s">
        <v>2401</v>
      </c>
      <c r="BF525" s="122" t="s">
        <v>1416</v>
      </c>
      <c r="BG525" s="122" t="s">
        <v>1416</v>
      </c>
      <c r="BH525" s="122" t="s">
        <v>1415</v>
      </c>
      <c r="BK525" s="122">
        <v>176570</v>
      </c>
      <c r="BX525" s="122" t="s">
        <v>623</v>
      </c>
      <c r="BZ525" s="122" t="s">
        <v>3479</v>
      </c>
      <c r="CB525" s="122">
        <v>14.02826089</v>
      </c>
      <c r="CC525" s="122">
        <v>-87.071737110000001</v>
      </c>
      <c r="CD525" s="122" t="s">
        <v>4632</v>
      </c>
      <c r="CE525" s="122" t="s">
        <v>623</v>
      </c>
      <c r="CL525" s="122" t="s">
        <v>639</v>
      </c>
    </row>
    <row r="526" spans="1:99" x14ac:dyDescent="0.45">
      <c r="A526" s="122">
        <v>525</v>
      </c>
      <c r="B526" s="122" t="s">
        <v>10203</v>
      </c>
      <c r="C526" s="122" t="s">
        <v>665</v>
      </c>
      <c r="I526" s="122" t="s">
        <v>641</v>
      </c>
      <c r="J526" s="122" t="str">
        <f t="shared" si="20"/>
        <v>Quercus insignis</v>
      </c>
      <c r="M526" s="122" t="s">
        <v>3226</v>
      </c>
      <c r="N526" s="122" t="s">
        <v>3280</v>
      </c>
      <c r="O526" s="122">
        <v>40983</v>
      </c>
      <c r="P526" s="122" t="s">
        <v>2185</v>
      </c>
      <c r="S526" s="122" t="s">
        <v>14692</v>
      </c>
      <c r="T526" s="122" t="s">
        <v>623</v>
      </c>
      <c r="X526" s="122" t="s">
        <v>2355</v>
      </c>
      <c r="AE526" s="122">
        <v>15.5</v>
      </c>
      <c r="AF526" s="122">
        <v>13</v>
      </c>
      <c r="AH526" s="122">
        <v>1850</v>
      </c>
      <c r="AK526" s="122" t="s">
        <v>2372</v>
      </c>
      <c r="AL526" s="122" t="s">
        <v>2077</v>
      </c>
      <c r="AO526" s="122" t="s">
        <v>1318</v>
      </c>
      <c r="AP526" s="122" t="s">
        <v>1318</v>
      </c>
      <c r="AQ526" s="122" t="s">
        <v>1318</v>
      </c>
      <c r="AS526" s="122">
        <v>352</v>
      </c>
      <c r="AW526" s="122" t="s">
        <v>2375</v>
      </c>
      <c r="AX526" s="122">
        <v>492254</v>
      </c>
      <c r="AY526" s="122">
        <v>1550853</v>
      </c>
      <c r="AZ526" s="122" t="s">
        <v>2401</v>
      </c>
      <c r="BF526" s="122" t="s">
        <v>1416</v>
      </c>
      <c r="BG526" s="122" t="s">
        <v>1416</v>
      </c>
      <c r="BH526" s="122" t="s">
        <v>1415</v>
      </c>
      <c r="BK526" s="122">
        <v>176569</v>
      </c>
      <c r="BX526" s="122" t="s">
        <v>623</v>
      </c>
      <c r="BZ526" s="122" t="s">
        <v>3479</v>
      </c>
      <c r="CB526" s="122">
        <v>14.02826089</v>
      </c>
      <c r="CC526" s="122">
        <v>-87.071737110000001</v>
      </c>
      <c r="CD526" s="122" t="s">
        <v>4632</v>
      </c>
      <c r="CE526" s="122" t="s">
        <v>623</v>
      </c>
      <c r="CL526" s="122" t="s">
        <v>641</v>
      </c>
    </row>
    <row r="527" spans="1:99" x14ac:dyDescent="0.45">
      <c r="A527" s="122">
        <v>526</v>
      </c>
      <c r="B527" s="122" t="s">
        <v>10204</v>
      </c>
      <c r="C527" s="122" t="s">
        <v>666</v>
      </c>
      <c r="F527" s="122" t="s">
        <v>2418</v>
      </c>
      <c r="H527" s="122">
        <v>4496</v>
      </c>
      <c r="I527" s="122" t="s">
        <v>632</v>
      </c>
      <c r="J527" s="122" t="str">
        <f t="shared" si="20"/>
        <v>Quercus eugeniifolia</v>
      </c>
      <c r="K527" s="122" t="s">
        <v>8623</v>
      </c>
      <c r="M527" s="122" t="s">
        <v>3226</v>
      </c>
      <c r="N527" s="122" t="s">
        <v>3277</v>
      </c>
      <c r="O527" s="121">
        <v>40983</v>
      </c>
      <c r="P527" s="122" t="s">
        <v>2185</v>
      </c>
      <c r="S527" s="122" t="s">
        <v>14692</v>
      </c>
      <c r="T527" s="122" t="s">
        <v>623</v>
      </c>
      <c r="X527" s="122" t="s">
        <v>2355</v>
      </c>
      <c r="AE527" s="122">
        <v>23</v>
      </c>
      <c r="AF527" s="122">
        <v>15</v>
      </c>
      <c r="AK527" s="122" t="s">
        <v>2369</v>
      </c>
      <c r="AL527" s="122" t="s">
        <v>2077</v>
      </c>
      <c r="AO527" s="122" t="s">
        <v>1318</v>
      </c>
      <c r="AP527" s="122" t="s">
        <v>1318</v>
      </c>
      <c r="AQ527" s="122" t="s">
        <v>1318</v>
      </c>
      <c r="AR527" s="122" t="s">
        <v>7426</v>
      </c>
      <c r="AS527" s="122">
        <v>352</v>
      </c>
      <c r="AW527" s="122" t="s">
        <v>2375</v>
      </c>
      <c r="AX527" s="122">
        <v>492254</v>
      </c>
      <c r="AY527" s="122">
        <v>1550853</v>
      </c>
      <c r="AZ527" s="122" t="s">
        <v>2401</v>
      </c>
      <c r="BF527" s="122" t="s">
        <v>1416</v>
      </c>
      <c r="BG527" s="122" t="s">
        <v>1416</v>
      </c>
      <c r="BH527" s="122" t="s">
        <v>1415</v>
      </c>
      <c r="BK527" s="122">
        <v>176568</v>
      </c>
      <c r="BR527" s="122" t="s">
        <v>2418</v>
      </c>
      <c r="BS527" s="122" t="s">
        <v>5786</v>
      </c>
      <c r="BT527" s="122" t="s">
        <v>2418</v>
      </c>
      <c r="BU527" s="122" t="s">
        <v>2418</v>
      </c>
      <c r="BV527" s="122">
        <v>4496</v>
      </c>
      <c r="BX527" s="122" t="s">
        <v>623</v>
      </c>
      <c r="BZ527" s="122" t="s">
        <v>3479</v>
      </c>
      <c r="CB527" s="122">
        <v>14.02826089</v>
      </c>
      <c r="CC527" s="122">
        <v>-87.071737110000001</v>
      </c>
      <c r="CD527" s="122" t="s">
        <v>4632</v>
      </c>
      <c r="CE527" s="122" t="s">
        <v>623</v>
      </c>
      <c r="CI527" s="122" t="s">
        <v>5080</v>
      </c>
      <c r="CJ527" s="122" t="s">
        <v>6998</v>
      </c>
      <c r="CL527" s="122" t="s">
        <v>632</v>
      </c>
      <c r="CO527" s="122" t="s">
        <v>7488</v>
      </c>
      <c r="CP527" s="122">
        <v>0</v>
      </c>
      <c r="CQ527" s="122" t="s">
        <v>2418</v>
      </c>
      <c r="CR527" s="122" t="s">
        <v>7944</v>
      </c>
      <c r="CS527" s="122" t="s">
        <v>7946</v>
      </c>
      <c r="CT527" s="122" t="s">
        <v>8194</v>
      </c>
      <c r="CU527" s="122" t="s">
        <v>8194</v>
      </c>
    </row>
    <row r="528" spans="1:99" x14ac:dyDescent="0.45">
      <c r="A528" s="122">
        <v>527</v>
      </c>
      <c r="B528" s="122" t="s">
        <v>10205</v>
      </c>
      <c r="C528" s="122" t="s">
        <v>667</v>
      </c>
      <c r="I528" s="122" t="s">
        <v>641</v>
      </c>
      <c r="J528" s="122" t="str">
        <f t="shared" si="20"/>
        <v>Quercus insignis</v>
      </c>
      <c r="M528" s="122" t="s">
        <v>3226</v>
      </c>
      <c r="N528" s="122" t="s">
        <v>3280</v>
      </c>
      <c r="O528" s="122">
        <v>40983</v>
      </c>
      <c r="P528" s="122" t="s">
        <v>2185</v>
      </c>
      <c r="S528" s="122" t="s">
        <v>14692</v>
      </c>
      <c r="T528" s="122" t="s">
        <v>623</v>
      </c>
      <c r="X528" s="122" t="s">
        <v>2355</v>
      </c>
      <c r="AE528" s="122">
        <v>4</v>
      </c>
      <c r="AF528" s="122">
        <v>4</v>
      </c>
      <c r="AK528" s="122" t="s">
        <v>2372</v>
      </c>
      <c r="AL528" s="122" t="s">
        <v>2077</v>
      </c>
      <c r="AO528" s="122" t="s">
        <v>1318</v>
      </c>
      <c r="AP528" s="122" t="s">
        <v>1318</v>
      </c>
      <c r="AQ528" s="122" t="s">
        <v>1318</v>
      </c>
      <c r="AS528" s="122">
        <v>353</v>
      </c>
      <c r="AW528" s="122" t="s">
        <v>2375</v>
      </c>
      <c r="AX528" s="122">
        <v>492244</v>
      </c>
      <c r="AY528" s="122">
        <v>1550910</v>
      </c>
      <c r="AZ528" s="122" t="s">
        <v>2402</v>
      </c>
      <c r="BF528" s="122" t="s">
        <v>1416</v>
      </c>
      <c r="BG528" s="122" t="s">
        <v>1416</v>
      </c>
      <c r="BH528" s="122" t="s">
        <v>1415</v>
      </c>
      <c r="BK528" s="122">
        <v>176567</v>
      </c>
      <c r="BX528" s="122" t="s">
        <v>623</v>
      </c>
      <c r="BZ528" s="122" t="s">
        <v>3479</v>
      </c>
      <c r="CB528" s="122">
        <v>14.028776260000001</v>
      </c>
      <c r="CC528" s="122">
        <v>-87.071829879999996</v>
      </c>
      <c r="CD528" s="122" t="s">
        <v>4632</v>
      </c>
      <c r="CE528" s="122" t="s">
        <v>623</v>
      </c>
      <c r="CL528" s="122" t="s">
        <v>641</v>
      </c>
    </row>
    <row r="529" spans="1:99" x14ac:dyDescent="0.45">
      <c r="A529" s="122">
        <v>528</v>
      </c>
      <c r="B529" s="122" t="s">
        <v>10206</v>
      </c>
      <c r="C529" s="122" t="s">
        <v>668</v>
      </c>
      <c r="D529" s="150">
        <v>43307</v>
      </c>
      <c r="E529" s="139">
        <v>7</v>
      </c>
      <c r="F529" s="122" t="s">
        <v>2419</v>
      </c>
      <c r="H529" s="122">
        <v>269</v>
      </c>
      <c r="I529" s="122" t="s">
        <v>641</v>
      </c>
      <c r="J529" s="122" t="str">
        <f t="shared" si="20"/>
        <v>Quercus insignis</v>
      </c>
      <c r="K529" s="122" t="s">
        <v>3078</v>
      </c>
      <c r="M529" s="122" t="s">
        <v>3226</v>
      </c>
      <c r="N529" s="122" t="s">
        <v>3280</v>
      </c>
      <c r="O529" s="121">
        <v>40983</v>
      </c>
      <c r="P529" s="122" t="s">
        <v>2185</v>
      </c>
      <c r="S529" s="122" t="s">
        <v>14692</v>
      </c>
      <c r="T529" s="122" t="s">
        <v>623</v>
      </c>
      <c r="X529" s="122" t="s">
        <v>2355</v>
      </c>
      <c r="AE529" s="122">
        <v>2</v>
      </c>
      <c r="AF529" s="122">
        <v>2.5</v>
      </c>
      <c r="AH529" s="122">
        <v>1600</v>
      </c>
      <c r="AK529" s="122" t="s">
        <v>2372</v>
      </c>
      <c r="AL529" s="122" t="s">
        <v>2077</v>
      </c>
      <c r="AO529" s="122" t="s">
        <v>1318</v>
      </c>
      <c r="AP529" s="122" t="s">
        <v>1318</v>
      </c>
      <c r="AQ529" s="122" t="s">
        <v>1318</v>
      </c>
      <c r="AR529" s="122" t="s">
        <v>7426</v>
      </c>
      <c r="AS529" s="122">
        <v>354</v>
      </c>
      <c r="AW529" s="122" t="s">
        <v>2375</v>
      </c>
      <c r="AX529" s="122">
        <v>492218</v>
      </c>
      <c r="AY529" s="122">
        <v>1550957</v>
      </c>
      <c r="AZ529" s="122" t="s">
        <v>2403</v>
      </c>
      <c r="BF529" s="122" t="s">
        <v>1416</v>
      </c>
      <c r="BG529" s="122" t="s">
        <v>1416</v>
      </c>
      <c r="BH529" s="122" t="s">
        <v>1415</v>
      </c>
      <c r="BK529" s="122">
        <v>176566</v>
      </c>
      <c r="BR529" s="122" t="s">
        <v>2419</v>
      </c>
      <c r="BS529" s="122" t="s">
        <v>5786</v>
      </c>
      <c r="BT529" s="122" t="s">
        <v>2419</v>
      </c>
      <c r="BU529" s="122" t="s">
        <v>2419</v>
      </c>
      <c r="BV529" s="122">
        <v>269</v>
      </c>
      <c r="BW529" s="122" t="s">
        <v>5327</v>
      </c>
      <c r="BX529" s="122" t="s">
        <v>623</v>
      </c>
      <c r="BZ529" s="122" t="s">
        <v>3479</v>
      </c>
      <c r="CB529" s="122">
        <v>14.02920116</v>
      </c>
      <c r="CC529" s="122">
        <v>-87.072070800000006</v>
      </c>
      <c r="CD529" s="122" t="s">
        <v>4632</v>
      </c>
      <c r="CE529" s="122" t="s">
        <v>623</v>
      </c>
      <c r="CI529" s="122" t="s">
        <v>5121</v>
      </c>
      <c r="CJ529" s="122" t="s">
        <v>7216</v>
      </c>
      <c r="CL529" s="122" t="s">
        <v>641</v>
      </c>
      <c r="CO529" s="122" t="s">
        <v>7488</v>
      </c>
      <c r="CP529" s="122">
        <v>0</v>
      </c>
      <c r="CQ529" s="122" t="s">
        <v>2419</v>
      </c>
      <c r="CR529" s="122" t="s">
        <v>7956</v>
      </c>
      <c r="CS529" s="122" t="s">
        <v>7967</v>
      </c>
      <c r="CT529" s="122" t="s">
        <v>8194</v>
      </c>
      <c r="CU529" s="122" t="s">
        <v>8194</v>
      </c>
    </row>
    <row r="530" spans="1:99" x14ac:dyDescent="0.45">
      <c r="A530" s="122">
        <v>529</v>
      </c>
      <c r="B530" s="122" t="s">
        <v>10207</v>
      </c>
      <c r="C530" s="122" t="s">
        <v>669</v>
      </c>
      <c r="I530" s="122" t="s">
        <v>641</v>
      </c>
      <c r="J530" s="122" t="str">
        <f t="shared" si="20"/>
        <v>Quercus insignis</v>
      </c>
      <c r="M530" s="122" t="s">
        <v>3226</v>
      </c>
      <c r="N530" s="122" t="s">
        <v>3280</v>
      </c>
      <c r="O530" s="122">
        <v>40983</v>
      </c>
      <c r="P530" s="122" t="s">
        <v>2185</v>
      </c>
      <c r="S530" s="122" t="s">
        <v>14692</v>
      </c>
      <c r="T530" s="122" t="s">
        <v>623</v>
      </c>
      <c r="X530" s="122" t="s">
        <v>2355</v>
      </c>
      <c r="AE530" s="122">
        <v>3</v>
      </c>
      <c r="AF530" s="122">
        <v>4</v>
      </c>
      <c r="AH530" s="122">
        <v>1600</v>
      </c>
      <c r="AK530" s="122" t="s">
        <v>2372</v>
      </c>
      <c r="AL530" s="122" t="s">
        <v>2077</v>
      </c>
      <c r="AO530" s="122" t="s">
        <v>1318</v>
      </c>
      <c r="AP530" s="122" t="s">
        <v>1318</v>
      </c>
      <c r="AQ530" s="122" t="s">
        <v>1318</v>
      </c>
      <c r="AS530" s="122">
        <v>355</v>
      </c>
      <c r="AW530" s="122" t="s">
        <v>2375</v>
      </c>
      <c r="AX530" s="122">
        <v>492020</v>
      </c>
      <c r="AY530" s="122">
        <v>1551419</v>
      </c>
      <c r="AZ530" s="122" t="s">
        <v>2404</v>
      </c>
      <c r="BF530" s="122" t="s">
        <v>1416</v>
      </c>
      <c r="BG530" s="122" t="s">
        <v>1416</v>
      </c>
      <c r="BH530" s="122" t="s">
        <v>1415</v>
      </c>
      <c r="BK530" s="122">
        <v>176616</v>
      </c>
      <c r="BX530" s="122" t="s">
        <v>623</v>
      </c>
      <c r="BZ530" s="122" t="s">
        <v>3479</v>
      </c>
      <c r="CB530" s="122">
        <v>14.03337799</v>
      </c>
      <c r="CC530" s="122">
        <v>-87.073905859999996</v>
      </c>
      <c r="CD530" s="122" t="s">
        <v>4632</v>
      </c>
      <c r="CE530" s="122" t="s">
        <v>623</v>
      </c>
      <c r="CL530" s="122" t="s">
        <v>641</v>
      </c>
    </row>
    <row r="531" spans="1:99" x14ac:dyDescent="0.45">
      <c r="A531" s="122">
        <v>530</v>
      </c>
      <c r="B531" s="122" t="s">
        <v>10208</v>
      </c>
      <c r="C531" s="122" t="s">
        <v>670</v>
      </c>
      <c r="F531" s="122" t="s">
        <v>2420</v>
      </c>
      <c r="H531" s="122">
        <v>1766</v>
      </c>
      <c r="I531" s="122" t="s">
        <v>671</v>
      </c>
      <c r="J531" s="122" t="str">
        <f t="shared" si="20"/>
        <v>Quercus sapotifolia</v>
      </c>
      <c r="K531" s="122" t="s">
        <v>8931</v>
      </c>
      <c r="M531" s="122" t="s">
        <v>3226</v>
      </c>
      <c r="N531" s="122" t="s">
        <v>3281</v>
      </c>
      <c r="O531" s="121">
        <v>40983</v>
      </c>
      <c r="P531" s="122" t="s">
        <v>2185</v>
      </c>
      <c r="S531" s="122" t="s">
        <v>14692</v>
      </c>
      <c r="T531" s="122" t="s">
        <v>623</v>
      </c>
      <c r="X531" s="122" t="s">
        <v>2355</v>
      </c>
      <c r="AE531" s="122" t="s">
        <v>2363</v>
      </c>
      <c r="AF531" s="122">
        <v>22</v>
      </c>
      <c r="AH531" s="122">
        <v>1600</v>
      </c>
      <c r="AK531" s="122" t="s">
        <v>2127</v>
      </c>
      <c r="AL531" s="122" t="s">
        <v>2077</v>
      </c>
      <c r="AO531" s="122" t="s">
        <v>1318</v>
      </c>
      <c r="AP531" s="122" t="s">
        <v>1318</v>
      </c>
      <c r="AQ531" s="122" t="s">
        <v>1318</v>
      </c>
      <c r="AR531" s="122" t="s">
        <v>7426</v>
      </c>
      <c r="AS531" s="122">
        <v>355</v>
      </c>
      <c r="AW531" s="122" t="s">
        <v>2375</v>
      </c>
      <c r="AX531" s="122">
        <v>492020</v>
      </c>
      <c r="AY531" s="122">
        <v>1551419</v>
      </c>
      <c r="AZ531" s="122" t="s">
        <v>2404</v>
      </c>
      <c r="BF531" s="122" t="s">
        <v>1416</v>
      </c>
      <c r="BG531" s="122" t="s">
        <v>1416</v>
      </c>
      <c r="BH531" s="122" t="s">
        <v>1415</v>
      </c>
      <c r="BK531" s="122">
        <v>176615</v>
      </c>
      <c r="BR531" s="122" t="s">
        <v>2420</v>
      </c>
      <c r="BS531" s="122" t="s">
        <v>5786</v>
      </c>
      <c r="BT531" s="122" t="s">
        <v>2420</v>
      </c>
      <c r="BU531" s="122" t="s">
        <v>2420</v>
      </c>
      <c r="BV531" s="122">
        <v>1766</v>
      </c>
      <c r="BX531" s="122" t="s">
        <v>623</v>
      </c>
      <c r="BZ531" s="122" t="s">
        <v>3479</v>
      </c>
      <c r="CB531" s="122">
        <v>14.03337799</v>
      </c>
      <c r="CC531" s="122">
        <v>-87.073905859999996</v>
      </c>
      <c r="CD531" s="122" t="s">
        <v>4632</v>
      </c>
      <c r="CE531" s="122" t="s">
        <v>623</v>
      </c>
      <c r="CI531" s="122" t="s">
        <v>5222</v>
      </c>
      <c r="CJ531" s="122" t="s">
        <v>6992</v>
      </c>
      <c r="CL531" s="122" t="s">
        <v>671</v>
      </c>
      <c r="CO531" s="122" t="s">
        <v>7488</v>
      </c>
      <c r="CP531" s="122">
        <v>0</v>
      </c>
      <c r="CQ531" s="122" t="s">
        <v>2420</v>
      </c>
      <c r="CR531" s="122" t="s">
        <v>7933</v>
      </c>
      <c r="CS531" s="122" t="s">
        <v>7947</v>
      </c>
      <c r="CT531" s="122" t="s">
        <v>8194</v>
      </c>
      <c r="CU531" s="122" t="s">
        <v>8194</v>
      </c>
    </row>
    <row r="532" spans="1:99" x14ac:dyDescent="0.45">
      <c r="A532" s="122">
        <v>531</v>
      </c>
      <c r="B532" s="122" t="s">
        <v>10209</v>
      </c>
      <c r="C532" s="122" t="s">
        <v>672</v>
      </c>
      <c r="I532" s="122" t="s">
        <v>673</v>
      </c>
      <c r="J532" s="122" t="str">
        <f>LEFT(I532, FIND(" ", I532, 25) -1)</f>
        <v>Quercus aff. sapotifolia</v>
      </c>
      <c r="L532" s="122" t="s">
        <v>3097</v>
      </c>
      <c r="M532" s="122" t="s">
        <v>3226</v>
      </c>
      <c r="N532" s="122" t="s">
        <v>3282</v>
      </c>
      <c r="O532" s="122">
        <v>40983</v>
      </c>
      <c r="P532" s="122" t="s">
        <v>2185</v>
      </c>
      <c r="S532" s="122" t="s">
        <v>14692</v>
      </c>
      <c r="T532" s="122" t="s">
        <v>623</v>
      </c>
      <c r="X532" s="122" t="s">
        <v>2355</v>
      </c>
      <c r="AE532" s="122">
        <v>62</v>
      </c>
      <c r="AF532" s="122">
        <v>26</v>
      </c>
      <c r="AH532" s="122">
        <v>1600</v>
      </c>
      <c r="AK532" s="122" t="s">
        <v>2374</v>
      </c>
      <c r="AL532" s="122" t="s">
        <v>2077</v>
      </c>
      <c r="AO532" s="122" t="s">
        <v>1318</v>
      </c>
      <c r="AP532" s="122" t="s">
        <v>1318</v>
      </c>
      <c r="AQ532" s="122" t="s">
        <v>1318</v>
      </c>
      <c r="AS532" s="122">
        <v>355</v>
      </c>
      <c r="AW532" s="122" t="s">
        <v>2375</v>
      </c>
      <c r="AX532" s="122">
        <v>492020</v>
      </c>
      <c r="AY532" s="122">
        <v>1551419</v>
      </c>
      <c r="AZ532" s="122" t="s">
        <v>2404</v>
      </c>
      <c r="BF532" s="122" t="s">
        <v>1416</v>
      </c>
      <c r="BG532" s="122" t="s">
        <v>1416</v>
      </c>
      <c r="BH532" s="122" t="s">
        <v>1415</v>
      </c>
      <c r="BK532" s="122">
        <v>176614</v>
      </c>
      <c r="BX532" s="122" t="s">
        <v>623</v>
      </c>
      <c r="BZ532" s="122" t="s">
        <v>3479</v>
      </c>
      <c r="CB532" s="122">
        <v>14.03337799</v>
      </c>
      <c r="CC532" s="122">
        <v>-87.073905859999996</v>
      </c>
      <c r="CD532" s="122" t="s">
        <v>4632</v>
      </c>
      <c r="CE532" s="122" t="s">
        <v>623</v>
      </c>
      <c r="CL532" s="122" t="s">
        <v>671</v>
      </c>
    </row>
    <row r="533" spans="1:99" x14ac:dyDescent="0.45">
      <c r="A533" s="122">
        <v>532</v>
      </c>
      <c r="B533" s="122" t="s">
        <v>10210</v>
      </c>
      <c r="C533" s="122" t="s">
        <v>674</v>
      </c>
      <c r="I533" s="122" t="s">
        <v>671</v>
      </c>
      <c r="J533" s="122" t="str">
        <f t="shared" si="20"/>
        <v>Quercus sapotifolia</v>
      </c>
      <c r="M533" s="122" t="s">
        <v>3226</v>
      </c>
      <c r="N533" s="122" t="s">
        <v>3281</v>
      </c>
      <c r="O533" s="122">
        <v>40983</v>
      </c>
      <c r="P533" s="122" t="s">
        <v>2185</v>
      </c>
      <c r="S533" s="122" t="s">
        <v>14692</v>
      </c>
      <c r="T533" s="122" t="s">
        <v>623</v>
      </c>
      <c r="X533" s="122" t="s">
        <v>2355</v>
      </c>
      <c r="AE533" s="122">
        <v>59.8</v>
      </c>
      <c r="AF533" s="122">
        <v>20</v>
      </c>
      <c r="AH533" s="122">
        <v>1600</v>
      </c>
      <c r="AK533" s="122" t="s">
        <v>2127</v>
      </c>
      <c r="AL533" s="122" t="s">
        <v>2077</v>
      </c>
      <c r="AO533" s="122" t="s">
        <v>1318</v>
      </c>
      <c r="AP533" s="122" t="s">
        <v>1318</v>
      </c>
      <c r="AQ533" s="122" t="s">
        <v>1318</v>
      </c>
      <c r="AS533" s="122">
        <v>355</v>
      </c>
      <c r="AW533" s="122" t="s">
        <v>2375</v>
      </c>
      <c r="AX533" s="122">
        <v>492020</v>
      </c>
      <c r="AY533" s="122">
        <v>1551419</v>
      </c>
      <c r="AZ533" s="122" t="s">
        <v>2404</v>
      </c>
      <c r="BF533" s="122" t="s">
        <v>1416</v>
      </c>
      <c r="BG533" s="122" t="s">
        <v>1416</v>
      </c>
      <c r="BH533" s="122" t="s">
        <v>1415</v>
      </c>
      <c r="BK533" s="122">
        <v>176617</v>
      </c>
      <c r="BX533" s="122" t="s">
        <v>623</v>
      </c>
      <c r="BZ533" s="122" t="s">
        <v>3479</v>
      </c>
      <c r="CB533" s="122">
        <v>14.03337799</v>
      </c>
      <c r="CC533" s="122">
        <v>-87.073905859999996</v>
      </c>
      <c r="CD533" s="122" t="s">
        <v>4632</v>
      </c>
      <c r="CE533" s="122" t="s">
        <v>623</v>
      </c>
      <c r="CL533" s="122" t="s">
        <v>671</v>
      </c>
    </row>
    <row r="534" spans="1:99" x14ac:dyDescent="0.45">
      <c r="A534" s="122">
        <v>533</v>
      </c>
      <c r="B534" s="122" t="s">
        <v>10211</v>
      </c>
      <c r="C534" s="122" t="s">
        <v>675</v>
      </c>
      <c r="I534" s="122" t="s">
        <v>671</v>
      </c>
      <c r="J534" s="122" t="str">
        <f t="shared" si="20"/>
        <v>Quercus sapotifolia</v>
      </c>
      <c r="M534" s="122" t="s">
        <v>3226</v>
      </c>
      <c r="N534" s="122" t="s">
        <v>3281</v>
      </c>
      <c r="O534" s="122">
        <v>40983</v>
      </c>
      <c r="P534" s="122" t="s">
        <v>2185</v>
      </c>
      <c r="S534" s="122" t="s">
        <v>14692</v>
      </c>
      <c r="T534" s="122" t="s">
        <v>623</v>
      </c>
      <c r="X534" s="122" t="s">
        <v>2356</v>
      </c>
      <c r="AE534" s="122" t="s">
        <v>2364</v>
      </c>
      <c r="AF534" s="122">
        <v>3.5</v>
      </c>
      <c r="AH534" s="122">
        <v>1584</v>
      </c>
      <c r="AK534" s="122" t="s">
        <v>2127</v>
      </c>
      <c r="AL534" s="122" t="s">
        <v>2077</v>
      </c>
      <c r="AO534" s="122" t="s">
        <v>1318</v>
      </c>
      <c r="AP534" s="122" t="s">
        <v>1318</v>
      </c>
      <c r="AQ534" s="122" t="s">
        <v>1318</v>
      </c>
      <c r="AS534" s="122">
        <v>356</v>
      </c>
      <c r="AW534" s="122" t="s">
        <v>2375</v>
      </c>
      <c r="AX534" s="122">
        <v>491986</v>
      </c>
      <c r="AY534" s="122">
        <v>1551845</v>
      </c>
      <c r="AZ534" s="122" t="s">
        <v>2405</v>
      </c>
      <c r="BF534" s="122" t="s">
        <v>1416</v>
      </c>
      <c r="BG534" s="122" t="s">
        <v>1416</v>
      </c>
      <c r="BH534" s="122" t="s">
        <v>1415</v>
      </c>
      <c r="BK534" s="122">
        <v>176596</v>
      </c>
      <c r="BX534" s="122" t="s">
        <v>623</v>
      </c>
      <c r="BZ534" s="122" t="s">
        <v>3479</v>
      </c>
      <c r="CB534" s="122">
        <v>14.03722977</v>
      </c>
      <c r="CC534" s="122">
        <v>-87.074221989999998</v>
      </c>
      <c r="CD534" s="122" t="s">
        <v>4632</v>
      </c>
      <c r="CE534" s="122" t="s">
        <v>623</v>
      </c>
      <c r="CL534" s="122" t="s">
        <v>671</v>
      </c>
    </row>
    <row r="535" spans="1:99" x14ac:dyDescent="0.45">
      <c r="A535" s="122">
        <v>534</v>
      </c>
      <c r="B535" s="122" t="s">
        <v>10212</v>
      </c>
      <c r="C535" s="122" t="s">
        <v>676</v>
      </c>
      <c r="I535" s="122" t="s">
        <v>671</v>
      </c>
      <c r="J535" s="122" t="str">
        <f t="shared" si="20"/>
        <v>Quercus sapotifolia</v>
      </c>
      <c r="M535" s="122" t="s">
        <v>3226</v>
      </c>
      <c r="N535" s="122" t="s">
        <v>3281</v>
      </c>
      <c r="O535" s="122">
        <v>40983</v>
      </c>
      <c r="P535" s="122" t="s">
        <v>2185</v>
      </c>
      <c r="S535" s="122" t="s">
        <v>14692</v>
      </c>
      <c r="T535" s="122" t="s">
        <v>623</v>
      </c>
      <c r="X535" s="122" t="s">
        <v>2356</v>
      </c>
      <c r="AE535" s="122">
        <v>26.2</v>
      </c>
      <c r="AF535" s="122">
        <v>9</v>
      </c>
      <c r="AH535" s="122">
        <v>1584</v>
      </c>
      <c r="AK535" s="122" t="s">
        <v>2127</v>
      </c>
      <c r="AL535" s="122" t="s">
        <v>2077</v>
      </c>
      <c r="AO535" s="122" t="s">
        <v>1318</v>
      </c>
      <c r="AP535" s="122" t="s">
        <v>1318</v>
      </c>
      <c r="AQ535" s="122" t="s">
        <v>1318</v>
      </c>
      <c r="AS535" s="122">
        <v>356</v>
      </c>
      <c r="AW535" s="122" t="s">
        <v>2375</v>
      </c>
      <c r="AX535" s="122">
        <v>491986</v>
      </c>
      <c r="AY535" s="122">
        <v>1551845</v>
      </c>
      <c r="AZ535" s="122" t="s">
        <v>2405</v>
      </c>
      <c r="BF535" s="122" t="s">
        <v>1416</v>
      </c>
      <c r="BG535" s="122" t="s">
        <v>1416</v>
      </c>
      <c r="BH535" s="122" t="s">
        <v>1415</v>
      </c>
      <c r="BK535" s="122">
        <v>176595</v>
      </c>
      <c r="BX535" s="122" t="s">
        <v>623</v>
      </c>
      <c r="BZ535" s="122" t="s">
        <v>3479</v>
      </c>
      <c r="CB535" s="122">
        <v>14.03722977</v>
      </c>
      <c r="CC535" s="122">
        <v>-87.074221989999998</v>
      </c>
      <c r="CD535" s="122" t="s">
        <v>4632</v>
      </c>
      <c r="CE535" s="122" t="s">
        <v>623</v>
      </c>
      <c r="CL535" s="122" t="s">
        <v>671</v>
      </c>
    </row>
    <row r="536" spans="1:99" x14ac:dyDescent="0.45">
      <c r="A536" s="122">
        <v>535</v>
      </c>
      <c r="B536" s="122" t="s">
        <v>10213</v>
      </c>
      <c r="C536" s="122" t="s">
        <v>677</v>
      </c>
      <c r="I536" s="122" t="s">
        <v>671</v>
      </c>
      <c r="J536" s="122" t="str">
        <f t="shared" si="20"/>
        <v>Quercus sapotifolia</v>
      </c>
      <c r="M536" s="122" t="s">
        <v>3226</v>
      </c>
      <c r="N536" s="122" t="s">
        <v>3281</v>
      </c>
      <c r="O536" s="122">
        <v>40983</v>
      </c>
      <c r="P536" s="122" t="s">
        <v>2185</v>
      </c>
      <c r="S536" s="122" t="s">
        <v>14692</v>
      </c>
      <c r="T536" s="122" t="s">
        <v>623</v>
      </c>
      <c r="X536" s="122" t="s">
        <v>2356</v>
      </c>
      <c r="AE536" s="122" t="s">
        <v>2365</v>
      </c>
      <c r="AF536" s="122">
        <v>8</v>
      </c>
      <c r="AH536" s="122">
        <v>1584</v>
      </c>
      <c r="AK536" s="122" t="s">
        <v>2127</v>
      </c>
      <c r="AL536" s="122" t="s">
        <v>2077</v>
      </c>
      <c r="AO536" s="122" t="s">
        <v>1318</v>
      </c>
      <c r="AP536" s="122" t="s">
        <v>1318</v>
      </c>
      <c r="AQ536" s="122" t="s">
        <v>1318</v>
      </c>
      <c r="AS536" s="122">
        <v>356</v>
      </c>
      <c r="AW536" s="122" t="s">
        <v>2375</v>
      </c>
      <c r="AX536" s="122">
        <v>491986</v>
      </c>
      <c r="AY536" s="122">
        <v>1551845</v>
      </c>
      <c r="AZ536" s="122" t="s">
        <v>2405</v>
      </c>
      <c r="BF536" s="122" t="s">
        <v>1416</v>
      </c>
      <c r="BG536" s="122" t="s">
        <v>1416</v>
      </c>
      <c r="BH536" s="122" t="s">
        <v>1415</v>
      </c>
      <c r="BK536" s="122">
        <v>176594</v>
      </c>
      <c r="BX536" s="122" t="s">
        <v>623</v>
      </c>
      <c r="BZ536" s="122" t="s">
        <v>3479</v>
      </c>
      <c r="CB536" s="122">
        <v>14.03722977</v>
      </c>
      <c r="CC536" s="122">
        <v>-87.074221989999998</v>
      </c>
      <c r="CD536" s="122" t="s">
        <v>4632</v>
      </c>
      <c r="CE536" s="122" t="s">
        <v>623</v>
      </c>
      <c r="CL536" s="122" t="s">
        <v>671</v>
      </c>
    </row>
    <row r="537" spans="1:99" x14ac:dyDescent="0.45">
      <c r="A537" s="122">
        <v>536</v>
      </c>
      <c r="B537" s="122" t="s">
        <v>10214</v>
      </c>
      <c r="C537" s="122" t="s">
        <v>678</v>
      </c>
      <c r="F537" s="122" t="s">
        <v>2421</v>
      </c>
      <c r="H537" s="122">
        <v>1368</v>
      </c>
      <c r="I537" s="122" t="s">
        <v>287</v>
      </c>
      <c r="J537" s="122" t="str">
        <f t="shared" si="20"/>
        <v>Quercus segoviensis</v>
      </c>
      <c r="K537" s="122" t="s">
        <v>2131</v>
      </c>
      <c r="M537" s="122" t="s">
        <v>3226</v>
      </c>
      <c r="N537" s="122" t="s">
        <v>3217</v>
      </c>
      <c r="O537" s="121">
        <v>40983</v>
      </c>
      <c r="P537" s="122" t="s">
        <v>2185</v>
      </c>
      <c r="S537" s="122" t="s">
        <v>14692</v>
      </c>
      <c r="T537" s="122" t="s">
        <v>623</v>
      </c>
      <c r="X537" s="122" t="s">
        <v>2355</v>
      </c>
      <c r="AE537" s="122">
        <v>15.3</v>
      </c>
      <c r="AF537" s="122">
        <v>7.5</v>
      </c>
      <c r="AH537" s="122">
        <v>1579</v>
      </c>
      <c r="AK537" s="122" t="s">
        <v>2079</v>
      </c>
      <c r="AL537" s="122" t="s">
        <v>2077</v>
      </c>
      <c r="AO537" s="122" t="s">
        <v>1318</v>
      </c>
      <c r="AP537" s="122" t="s">
        <v>1318</v>
      </c>
      <c r="AQ537" s="122" t="s">
        <v>1318</v>
      </c>
      <c r="AR537" s="122" t="s">
        <v>7426</v>
      </c>
      <c r="AS537" s="122">
        <v>357</v>
      </c>
      <c r="AW537" s="122" t="s">
        <v>2375</v>
      </c>
      <c r="AX537" s="122">
        <v>491934</v>
      </c>
      <c r="AY537" s="122">
        <v>1551973</v>
      </c>
      <c r="AZ537" s="122" t="s">
        <v>2406</v>
      </c>
      <c r="BF537" s="122" t="s">
        <v>1416</v>
      </c>
      <c r="BG537" s="122" t="s">
        <v>1416</v>
      </c>
      <c r="BH537" s="122" t="s">
        <v>1415</v>
      </c>
      <c r="BK537" s="122">
        <v>176610</v>
      </c>
      <c r="BR537" s="122" t="s">
        <v>2421</v>
      </c>
      <c r="BS537" s="122" t="s">
        <v>5787</v>
      </c>
      <c r="BT537" s="122" t="s">
        <v>2421</v>
      </c>
      <c r="BU537" s="122" t="s">
        <v>2421</v>
      </c>
      <c r="BV537" s="122">
        <v>1368</v>
      </c>
      <c r="BX537" s="122" t="s">
        <v>623</v>
      </c>
      <c r="BZ537" s="122" t="s">
        <v>3479</v>
      </c>
      <c r="CB537" s="122">
        <v>14.038386989999999</v>
      </c>
      <c r="CC537" s="122">
        <v>-87.074703959999994</v>
      </c>
      <c r="CD537" s="122" t="s">
        <v>4632</v>
      </c>
      <c r="CE537" s="122" t="s">
        <v>623</v>
      </c>
      <c r="CI537" s="122" t="s">
        <v>5228</v>
      </c>
      <c r="CJ537" s="122" t="s">
        <v>7265</v>
      </c>
      <c r="CK537" s="122" t="s">
        <v>5756</v>
      </c>
      <c r="CL537" s="122" t="s">
        <v>287</v>
      </c>
      <c r="CO537" s="122" t="s">
        <v>7488</v>
      </c>
      <c r="CP537" s="122">
        <v>0</v>
      </c>
      <c r="CQ537" s="122" t="s">
        <v>2421</v>
      </c>
      <c r="CR537" s="122" t="s">
        <v>7920</v>
      </c>
      <c r="CS537" s="122" t="s">
        <v>7921</v>
      </c>
      <c r="CT537" s="122" t="s">
        <v>8194</v>
      </c>
      <c r="CU537" s="122" t="s">
        <v>8194</v>
      </c>
    </row>
    <row r="538" spans="1:99" x14ac:dyDescent="0.45">
      <c r="A538" s="122">
        <v>537</v>
      </c>
      <c r="B538" s="122" t="s">
        <v>10215</v>
      </c>
      <c r="C538" s="122" t="s">
        <v>679</v>
      </c>
      <c r="I538" s="122" t="s">
        <v>671</v>
      </c>
      <c r="J538" s="122" t="str">
        <f t="shared" si="20"/>
        <v>Quercus sapotifolia</v>
      </c>
      <c r="M538" s="122" t="s">
        <v>3226</v>
      </c>
      <c r="N538" s="122" t="s">
        <v>3281</v>
      </c>
      <c r="O538" s="122">
        <v>40983</v>
      </c>
      <c r="P538" s="122" t="s">
        <v>2185</v>
      </c>
      <c r="S538" s="122" t="s">
        <v>14692</v>
      </c>
      <c r="T538" s="122" t="s">
        <v>623</v>
      </c>
      <c r="X538" s="122" t="s">
        <v>2355</v>
      </c>
      <c r="AE538" s="122">
        <v>35.700000000000003</v>
      </c>
      <c r="AF538" s="122">
        <v>16</v>
      </c>
      <c r="AH538" s="122">
        <v>1394</v>
      </c>
      <c r="AK538" s="122" t="s">
        <v>2127</v>
      </c>
      <c r="AL538" s="122" t="s">
        <v>2077</v>
      </c>
      <c r="AO538" s="122" t="s">
        <v>1318</v>
      </c>
      <c r="AP538" s="122" t="s">
        <v>1318</v>
      </c>
      <c r="AQ538" s="122" t="s">
        <v>1318</v>
      </c>
      <c r="AS538" s="122">
        <v>358</v>
      </c>
      <c r="AW538" s="122" t="s">
        <v>2375</v>
      </c>
      <c r="AX538" s="122">
        <v>493148</v>
      </c>
      <c r="AY538" s="122">
        <v>1551753</v>
      </c>
      <c r="AZ538" s="122" t="s">
        <v>2407</v>
      </c>
      <c r="BF538" s="122" t="s">
        <v>1416</v>
      </c>
      <c r="BG538" s="122" t="s">
        <v>1416</v>
      </c>
      <c r="BH538" s="122" t="s">
        <v>1415</v>
      </c>
      <c r="BK538" s="122">
        <v>176611</v>
      </c>
      <c r="BX538" s="122" t="s">
        <v>623</v>
      </c>
      <c r="BZ538" s="122" t="s">
        <v>3479</v>
      </c>
      <c r="CB538" s="122">
        <v>14.036400970000001</v>
      </c>
      <c r="CC538" s="122">
        <v>-87.063459850000001</v>
      </c>
      <c r="CD538" s="122" t="s">
        <v>4632</v>
      </c>
      <c r="CE538" s="122" t="s">
        <v>623</v>
      </c>
      <c r="CL538" s="122" t="s">
        <v>671</v>
      </c>
    </row>
    <row r="539" spans="1:99" x14ac:dyDescent="0.45">
      <c r="A539" s="122">
        <v>538</v>
      </c>
      <c r="B539" s="122" t="s">
        <v>10216</v>
      </c>
      <c r="C539" s="122" t="s">
        <v>680</v>
      </c>
      <c r="I539" s="122" t="s">
        <v>345</v>
      </c>
      <c r="J539" s="122" t="str">
        <f t="shared" si="20"/>
        <v>Quercus elliptica</v>
      </c>
      <c r="M539" s="122" t="s">
        <v>3226</v>
      </c>
      <c r="N539" s="122" t="s">
        <v>3228</v>
      </c>
      <c r="O539" s="122">
        <v>40983</v>
      </c>
      <c r="P539" s="122" t="s">
        <v>2185</v>
      </c>
      <c r="S539" s="122" t="s">
        <v>14692</v>
      </c>
      <c r="T539" s="122" t="s">
        <v>623</v>
      </c>
      <c r="X539" s="122" t="s">
        <v>2355</v>
      </c>
      <c r="AE539" s="122">
        <v>35.200000000000003</v>
      </c>
      <c r="AF539" s="122">
        <v>12.5</v>
      </c>
      <c r="AH539" s="122">
        <v>1563</v>
      </c>
      <c r="AK539" s="122" t="s">
        <v>2091</v>
      </c>
      <c r="AL539" s="122" t="s">
        <v>2077</v>
      </c>
      <c r="AO539" s="122" t="s">
        <v>1318</v>
      </c>
      <c r="AP539" s="122" t="s">
        <v>1318</v>
      </c>
      <c r="AQ539" s="122" t="s">
        <v>1318</v>
      </c>
      <c r="AS539" s="122">
        <v>359</v>
      </c>
      <c r="AW539" s="122" t="s">
        <v>2375</v>
      </c>
      <c r="AX539" s="122">
        <v>493468</v>
      </c>
      <c r="AY539" s="122">
        <v>1550360</v>
      </c>
      <c r="AZ539" s="122" t="s">
        <v>2408</v>
      </c>
      <c r="BF539" s="122" t="s">
        <v>1416</v>
      </c>
      <c r="BG539" s="122" t="s">
        <v>1416</v>
      </c>
      <c r="BH539" s="122" t="s">
        <v>1415</v>
      </c>
      <c r="BK539" s="122">
        <v>176609</v>
      </c>
      <c r="BX539" s="122" t="s">
        <v>623</v>
      </c>
      <c r="BZ539" s="122" t="s">
        <v>3479</v>
      </c>
      <c r="CB539" s="122">
        <v>14.02380627</v>
      </c>
      <c r="CC539" s="122">
        <v>-87.060492870000004</v>
      </c>
      <c r="CD539" s="122" t="s">
        <v>4632</v>
      </c>
      <c r="CE539" s="122" t="s">
        <v>623</v>
      </c>
      <c r="CL539" s="122" t="s">
        <v>345</v>
      </c>
    </row>
    <row r="540" spans="1:99" x14ac:dyDescent="0.45">
      <c r="A540" s="122">
        <v>539</v>
      </c>
      <c r="B540" s="122" t="s">
        <v>10217</v>
      </c>
      <c r="C540" s="122" t="s">
        <v>681</v>
      </c>
      <c r="I540" s="122" t="s">
        <v>671</v>
      </c>
      <c r="J540" s="122" t="str">
        <f t="shared" si="20"/>
        <v>Quercus sapotifolia</v>
      </c>
      <c r="M540" s="122" t="s">
        <v>3226</v>
      </c>
      <c r="N540" s="122" t="s">
        <v>3281</v>
      </c>
      <c r="O540" s="122">
        <v>40983</v>
      </c>
      <c r="P540" s="122" t="s">
        <v>2185</v>
      </c>
      <c r="S540" s="122" t="s">
        <v>14692</v>
      </c>
      <c r="T540" s="122" t="s">
        <v>623</v>
      </c>
      <c r="X540" s="122" t="s">
        <v>2355</v>
      </c>
      <c r="AE540" s="122">
        <v>23</v>
      </c>
      <c r="AF540" s="122">
        <v>10</v>
      </c>
      <c r="AH540" s="122">
        <v>1550</v>
      </c>
      <c r="AK540" s="122" t="s">
        <v>2127</v>
      </c>
      <c r="AL540" s="122" t="s">
        <v>2077</v>
      </c>
      <c r="AO540" s="122" t="s">
        <v>1318</v>
      </c>
      <c r="AP540" s="122" t="s">
        <v>1318</v>
      </c>
      <c r="AQ540" s="122" t="s">
        <v>1318</v>
      </c>
      <c r="AS540" s="122">
        <v>361</v>
      </c>
      <c r="AW540" s="122" t="s">
        <v>2375</v>
      </c>
      <c r="AX540" s="122">
        <v>493919</v>
      </c>
      <c r="AY540" s="122">
        <v>1549848</v>
      </c>
      <c r="AZ540" s="122" t="s">
        <v>2409</v>
      </c>
      <c r="BF540" s="122" t="s">
        <v>1416</v>
      </c>
      <c r="BG540" s="122" t="s">
        <v>1416</v>
      </c>
      <c r="BH540" s="122" t="s">
        <v>1415</v>
      </c>
      <c r="BK540" s="122">
        <v>176612</v>
      </c>
      <c r="BX540" s="122" t="s">
        <v>623</v>
      </c>
      <c r="BZ540" s="122" t="s">
        <v>3479</v>
      </c>
      <c r="CB540" s="122">
        <v>14.01917778</v>
      </c>
      <c r="CC540" s="122">
        <v>-87.056315029999993</v>
      </c>
      <c r="CD540" s="122" t="s">
        <v>4632</v>
      </c>
      <c r="CE540" s="122" t="s">
        <v>623</v>
      </c>
      <c r="CL540" s="122" t="s">
        <v>671</v>
      </c>
    </row>
    <row r="541" spans="1:99" x14ac:dyDescent="0.45">
      <c r="A541" s="122">
        <v>540</v>
      </c>
      <c r="B541" s="122" t="s">
        <v>10218</v>
      </c>
      <c r="C541" s="122" t="s">
        <v>682</v>
      </c>
      <c r="F541" s="122" t="s">
        <v>2422</v>
      </c>
      <c r="H541" s="122">
        <v>2690</v>
      </c>
      <c r="I541" s="122" t="s">
        <v>671</v>
      </c>
      <c r="J541" s="122" t="str">
        <f t="shared" si="20"/>
        <v>Quercus sapotifolia</v>
      </c>
      <c r="K541" s="122" t="s">
        <v>8931</v>
      </c>
      <c r="M541" s="122" t="s">
        <v>3226</v>
      </c>
      <c r="N541" s="122" t="s">
        <v>3281</v>
      </c>
      <c r="O541" s="121">
        <v>40983</v>
      </c>
      <c r="P541" s="122" t="s">
        <v>2185</v>
      </c>
      <c r="S541" s="122" t="s">
        <v>14692</v>
      </c>
      <c r="T541" s="122" t="s">
        <v>623</v>
      </c>
      <c r="X541" s="122" t="s">
        <v>2355</v>
      </c>
      <c r="AE541" s="122">
        <v>45.5</v>
      </c>
      <c r="AF541" s="122">
        <v>15</v>
      </c>
      <c r="AH541" s="122">
        <v>1550</v>
      </c>
      <c r="AK541" s="122" t="s">
        <v>2127</v>
      </c>
      <c r="AL541" s="122" t="s">
        <v>2077</v>
      </c>
      <c r="AO541" s="122" t="s">
        <v>1318</v>
      </c>
      <c r="AP541" s="122" t="s">
        <v>1318</v>
      </c>
      <c r="AQ541" s="122" t="s">
        <v>1318</v>
      </c>
      <c r="AR541" s="122" t="s">
        <v>7426</v>
      </c>
      <c r="AS541" s="122">
        <v>361</v>
      </c>
      <c r="AW541" s="122" t="s">
        <v>2375</v>
      </c>
      <c r="AX541" s="122">
        <v>493919</v>
      </c>
      <c r="AY541" s="122">
        <v>1549848</v>
      </c>
      <c r="AZ541" s="122" t="s">
        <v>2409</v>
      </c>
      <c r="BF541" s="122" t="s">
        <v>1416</v>
      </c>
      <c r="BG541" s="122" t="s">
        <v>1416</v>
      </c>
      <c r="BH541" s="122" t="s">
        <v>1415</v>
      </c>
      <c r="BK541" s="122">
        <v>176603</v>
      </c>
      <c r="BR541" s="122" t="s">
        <v>2422</v>
      </c>
      <c r="BS541" s="122" t="s">
        <v>5786</v>
      </c>
      <c r="BT541" s="122" t="s">
        <v>2422</v>
      </c>
      <c r="BU541" s="122" t="s">
        <v>2422</v>
      </c>
      <c r="BV541" s="122">
        <v>2690</v>
      </c>
      <c r="BX541" s="122" t="s">
        <v>623</v>
      </c>
      <c r="BZ541" s="122" t="s">
        <v>3479</v>
      </c>
      <c r="CB541" s="122">
        <v>14.01917778</v>
      </c>
      <c r="CC541" s="122">
        <v>-87.056315029999993</v>
      </c>
      <c r="CD541" s="122" t="s">
        <v>4632</v>
      </c>
      <c r="CE541" s="122" t="s">
        <v>623</v>
      </c>
      <c r="CI541" s="122" t="s">
        <v>5223</v>
      </c>
      <c r="CJ541" s="122" t="s">
        <v>6993</v>
      </c>
      <c r="CL541" s="122" t="s">
        <v>671</v>
      </c>
      <c r="CO541" s="122" t="s">
        <v>7488</v>
      </c>
      <c r="CP541" s="122">
        <v>0</v>
      </c>
      <c r="CQ541" s="122" t="s">
        <v>2422</v>
      </c>
      <c r="CR541" s="122" t="s">
        <v>7933</v>
      </c>
      <c r="CS541" s="122" t="s">
        <v>7934</v>
      </c>
      <c r="CT541" s="122" t="s">
        <v>8194</v>
      </c>
      <c r="CU541" s="122" t="s">
        <v>8194</v>
      </c>
    </row>
    <row r="542" spans="1:99" x14ac:dyDescent="0.45">
      <c r="A542" s="122">
        <v>541</v>
      </c>
      <c r="B542" s="122" t="s">
        <v>10219</v>
      </c>
      <c r="C542" s="122" t="s">
        <v>683</v>
      </c>
      <c r="I542" s="122" t="s">
        <v>345</v>
      </c>
      <c r="J542" s="122" t="str">
        <f t="shared" si="20"/>
        <v>Quercus elliptica</v>
      </c>
      <c r="M542" s="122" t="s">
        <v>3226</v>
      </c>
      <c r="N542" s="122" t="s">
        <v>3228</v>
      </c>
      <c r="O542" s="122">
        <v>40983</v>
      </c>
      <c r="P542" s="122" t="s">
        <v>2185</v>
      </c>
      <c r="S542" s="122" t="s">
        <v>14692</v>
      </c>
      <c r="T542" s="122" t="s">
        <v>623</v>
      </c>
      <c r="X542" s="122" t="s">
        <v>2355</v>
      </c>
      <c r="AE542" s="122">
        <v>23.2</v>
      </c>
      <c r="AF542" s="122">
        <v>9.5</v>
      </c>
      <c r="AH542" s="122">
        <v>1550</v>
      </c>
      <c r="AK542" s="122" t="s">
        <v>2091</v>
      </c>
      <c r="AL542" s="122" t="s">
        <v>2077</v>
      </c>
      <c r="AO542" s="122" t="s">
        <v>1318</v>
      </c>
      <c r="AP542" s="122" t="s">
        <v>1318</v>
      </c>
      <c r="AQ542" s="122" t="s">
        <v>1318</v>
      </c>
      <c r="AS542" s="122">
        <v>361</v>
      </c>
      <c r="AW542" s="122" t="s">
        <v>2375</v>
      </c>
      <c r="AX542" s="122">
        <v>493919</v>
      </c>
      <c r="AY542" s="122">
        <v>1549848</v>
      </c>
      <c r="AZ542" s="122" t="s">
        <v>2409</v>
      </c>
      <c r="BF542" s="122" t="s">
        <v>1416</v>
      </c>
      <c r="BG542" s="122" t="s">
        <v>1416</v>
      </c>
      <c r="BH542" s="122" t="s">
        <v>1415</v>
      </c>
      <c r="BK542" s="122">
        <v>176613</v>
      </c>
      <c r="BX542" s="122" t="s">
        <v>623</v>
      </c>
      <c r="BZ542" s="122" t="s">
        <v>3479</v>
      </c>
      <c r="CB542" s="122">
        <v>14.01917778</v>
      </c>
      <c r="CC542" s="122">
        <v>-87.056315029999993</v>
      </c>
      <c r="CD542" s="122" t="s">
        <v>4632</v>
      </c>
      <c r="CE542" s="122" t="s">
        <v>623</v>
      </c>
      <c r="CL542" s="122" t="s">
        <v>345</v>
      </c>
    </row>
    <row r="543" spans="1:99" x14ac:dyDescent="0.45">
      <c r="A543" s="122">
        <v>542</v>
      </c>
      <c r="B543" s="122" t="s">
        <v>10220</v>
      </c>
      <c r="C543" s="122" t="s">
        <v>7212</v>
      </c>
      <c r="F543" s="122" t="s">
        <v>14226</v>
      </c>
      <c r="G543" s="122" t="s">
        <v>2452</v>
      </c>
      <c r="H543" s="122">
        <v>3865</v>
      </c>
      <c r="I543" s="122" t="s">
        <v>684</v>
      </c>
      <c r="J543" s="122" t="str">
        <f t="shared" si="20"/>
        <v>Quercus corrugata</v>
      </c>
      <c r="K543" s="122" t="s">
        <v>3079</v>
      </c>
      <c r="M543" s="122" t="s">
        <v>3226</v>
      </c>
      <c r="N543" s="122" t="s">
        <v>3283</v>
      </c>
      <c r="P543" s="122" t="s">
        <v>2448</v>
      </c>
      <c r="S543" s="122" t="s">
        <v>14695</v>
      </c>
      <c r="T543" s="122" t="s">
        <v>2100</v>
      </c>
      <c r="U543" s="122" t="s">
        <v>2433</v>
      </c>
      <c r="X543" s="122" t="s">
        <v>2438</v>
      </c>
      <c r="AJ543" s="122" t="s">
        <v>2424</v>
      </c>
      <c r="AK543" s="122" t="s">
        <v>2424</v>
      </c>
      <c r="AO543" s="122" t="s">
        <v>1318</v>
      </c>
      <c r="AP543" s="122" t="s">
        <v>1318</v>
      </c>
      <c r="AQ543" s="122" t="s">
        <v>1318</v>
      </c>
      <c r="AR543" s="122" t="s">
        <v>7426</v>
      </c>
      <c r="AT543" s="122">
        <v>15.6227</v>
      </c>
      <c r="AU543" s="122">
        <v>-92.7376</v>
      </c>
      <c r="BF543" s="122" t="s">
        <v>2451</v>
      </c>
      <c r="BR543" s="122" t="s">
        <v>7212</v>
      </c>
      <c r="BS543" s="122" t="s">
        <v>8205</v>
      </c>
      <c r="BT543" s="122" t="s">
        <v>7212</v>
      </c>
      <c r="BU543" s="122" t="s">
        <v>7212</v>
      </c>
      <c r="BV543" s="122">
        <v>3865</v>
      </c>
      <c r="BX543" s="122" t="s">
        <v>685</v>
      </c>
      <c r="BZ543" s="122" t="s">
        <v>3479</v>
      </c>
      <c r="CB543" s="122">
        <v>15.6227</v>
      </c>
      <c r="CC543" s="122">
        <v>-92.7376</v>
      </c>
      <c r="CE543" s="122" t="s">
        <v>2100</v>
      </c>
      <c r="CF543" s="122" t="s">
        <v>2433</v>
      </c>
      <c r="CJ543" s="122" t="s">
        <v>7211</v>
      </c>
      <c r="CL543" s="122" t="s">
        <v>684</v>
      </c>
      <c r="CO543" s="122" t="s">
        <v>7488</v>
      </c>
      <c r="CP543" s="122">
        <v>0</v>
      </c>
      <c r="CQ543" s="122" t="s">
        <v>7212</v>
      </c>
      <c r="CR543" s="122" t="s">
        <v>7906</v>
      </c>
      <c r="CS543" s="122" t="s">
        <v>7907</v>
      </c>
      <c r="CT543" s="122" t="s">
        <v>8194</v>
      </c>
      <c r="CU543" s="122" t="s">
        <v>8194</v>
      </c>
    </row>
    <row r="544" spans="1:99" x14ac:dyDescent="0.45">
      <c r="A544" s="122">
        <v>543</v>
      </c>
      <c r="B544" s="122" t="s">
        <v>10221</v>
      </c>
      <c r="C544" s="122" t="s">
        <v>7214</v>
      </c>
      <c r="F544" s="122" t="s">
        <v>14230</v>
      </c>
      <c r="G544" s="122" t="s">
        <v>2453</v>
      </c>
      <c r="H544" s="122">
        <v>3343</v>
      </c>
      <c r="I544" s="122" t="s">
        <v>684</v>
      </c>
      <c r="J544" s="122" t="str">
        <f t="shared" si="20"/>
        <v>Quercus corrugata</v>
      </c>
      <c r="K544" s="122" t="s">
        <v>3079</v>
      </c>
      <c r="M544" s="122" t="s">
        <v>3226</v>
      </c>
      <c r="N544" s="122" t="s">
        <v>3283</v>
      </c>
      <c r="P544" s="122" t="s">
        <v>2448</v>
      </c>
      <c r="S544" s="122" t="s">
        <v>14695</v>
      </c>
      <c r="T544" s="122" t="s">
        <v>2100</v>
      </c>
      <c r="U544" s="122" t="s">
        <v>2433</v>
      </c>
      <c r="X544" s="122" t="s">
        <v>2438</v>
      </c>
      <c r="AJ544" s="122" t="s">
        <v>2424</v>
      </c>
      <c r="AK544" s="122" t="s">
        <v>2424</v>
      </c>
      <c r="AO544" s="122" t="s">
        <v>1318</v>
      </c>
      <c r="AP544" s="122" t="s">
        <v>1318</v>
      </c>
      <c r="AQ544" s="122" t="s">
        <v>1318</v>
      </c>
      <c r="AR544" s="122" t="s">
        <v>7426</v>
      </c>
      <c r="AT544" s="122">
        <v>15.6227</v>
      </c>
      <c r="AU544" s="122">
        <v>-92.7376</v>
      </c>
      <c r="BF544" s="122" t="s">
        <v>2451</v>
      </c>
      <c r="BR544" s="122" t="s">
        <v>7214</v>
      </c>
      <c r="BS544" s="122" t="s">
        <v>8205</v>
      </c>
      <c r="BT544" s="122" t="s">
        <v>7214</v>
      </c>
      <c r="BU544" s="122" t="s">
        <v>7214</v>
      </c>
      <c r="BV544" s="122">
        <v>3343</v>
      </c>
      <c r="BX544" s="122" t="s">
        <v>685</v>
      </c>
      <c r="BZ544" s="122" t="s">
        <v>3479</v>
      </c>
      <c r="CB544" s="122">
        <v>15.6227</v>
      </c>
      <c r="CC544" s="122">
        <v>-92.7376</v>
      </c>
      <c r="CE544" s="122" t="s">
        <v>2100</v>
      </c>
      <c r="CF544" s="122" t="s">
        <v>2433</v>
      </c>
      <c r="CJ544" s="122" t="s">
        <v>7213</v>
      </c>
      <c r="CL544" s="122" t="s">
        <v>684</v>
      </c>
      <c r="CO544" s="122" t="s">
        <v>7488</v>
      </c>
      <c r="CP544" s="122">
        <v>0</v>
      </c>
      <c r="CQ544" s="122" t="s">
        <v>7214</v>
      </c>
      <c r="CR544" s="122" t="s">
        <v>7728</v>
      </c>
      <c r="CS544" s="122" t="s">
        <v>7729</v>
      </c>
      <c r="CT544" s="122" t="s">
        <v>8194</v>
      </c>
      <c r="CU544" s="122" t="s">
        <v>8194</v>
      </c>
    </row>
    <row r="545" spans="1:101" x14ac:dyDescent="0.45">
      <c r="A545" s="122">
        <v>544</v>
      </c>
      <c r="B545" s="122" t="s">
        <v>10222</v>
      </c>
      <c r="C545" s="122" t="s">
        <v>7306</v>
      </c>
      <c r="F545" s="122" t="s">
        <v>14222</v>
      </c>
      <c r="G545" s="122" t="s">
        <v>2454</v>
      </c>
      <c r="H545" s="122">
        <v>3611</v>
      </c>
      <c r="I545" s="122" t="s">
        <v>686</v>
      </c>
      <c r="J545" s="122" t="str">
        <f>I545</f>
        <v>Quercus germanii</v>
      </c>
      <c r="K545" s="122" t="s">
        <v>8654</v>
      </c>
      <c r="M545" s="122" t="s">
        <v>3226</v>
      </c>
      <c r="N545" s="122" t="s">
        <v>3284</v>
      </c>
      <c r="P545" s="122" t="s">
        <v>2448</v>
      </c>
      <c r="S545" s="122" t="s">
        <v>14695</v>
      </c>
      <c r="T545" s="122" t="s">
        <v>2100</v>
      </c>
      <c r="U545" s="122" t="s">
        <v>2434</v>
      </c>
      <c r="X545" s="122" t="s">
        <v>2439</v>
      </c>
      <c r="AJ545" s="122" t="s">
        <v>2425</v>
      </c>
      <c r="AK545" s="122" t="s">
        <v>2425</v>
      </c>
      <c r="AO545" s="122" t="s">
        <v>1318</v>
      </c>
      <c r="AP545" s="122" t="s">
        <v>1318</v>
      </c>
      <c r="AQ545" s="122" t="s">
        <v>1318</v>
      </c>
      <c r="AR545" s="122" t="s">
        <v>7426</v>
      </c>
      <c r="AT545" s="122">
        <v>19.486899999999999</v>
      </c>
      <c r="AU545" s="122">
        <v>-96.938500000000005</v>
      </c>
      <c r="BF545" s="122" t="s">
        <v>2451</v>
      </c>
      <c r="BR545" s="122" t="s">
        <v>4799</v>
      </c>
      <c r="BS545" s="122" t="s">
        <v>5785</v>
      </c>
      <c r="BT545" s="122" t="s">
        <v>4799</v>
      </c>
      <c r="BU545" s="122" t="s">
        <v>4799</v>
      </c>
      <c r="BV545" s="122">
        <v>3611</v>
      </c>
      <c r="BW545" s="122" t="s">
        <v>5578</v>
      </c>
      <c r="BX545" s="122" t="s">
        <v>687</v>
      </c>
      <c r="BZ545" s="122" t="s">
        <v>3479</v>
      </c>
      <c r="CB545" s="122">
        <v>19.486899999999999</v>
      </c>
      <c r="CC545" s="122">
        <v>-96.938500000000005</v>
      </c>
      <c r="CE545" s="122" t="s">
        <v>2100</v>
      </c>
      <c r="CF545" s="122" t="s">
        <v>2434</v>
      </c>
      <c r="CI545" s="122" t="s">
        <v>5094</v>
      </c>
      <c r="CJ545" s="122" t="s">
        <v>7223</v>
      </c>
      <c r="CK545" s="122" t="s">
        <v>4216</v>
      </c>
      <c r="CL545" s="122" t="s">
        <v>686</v>
      </c>
      <c r="CO545" s="122" t="s">
        <v>7488</v>
      </c>
      <c r="CP545" s="122">
        <v>0</v>
      </c>
      <c r="CQ545" s="122" t="s">
        <v>4799</v>
      </c>
      <c r="CR545" s="122" t="s">
        <v>7722</v>
      </c>
      <c r="CS545" s="122" t="s">
        <v>7723</v>
      </c>
      <c r="CT545" s="122" t="s">
        <v>8194</v>
      </c>
      <c r="CU545" s="122" t="s">
        <v>8194</v>
      </c>
    </row>
    <row r="546" spans="1:101" x14ac:dyDescent="0.45">
      <c r="A546" s="122">
        <v>545</v>
      </c>
      <c r="B546" s="122" t="s">
        <v>10223</v>
      </c>
      <c r="C546" s="122" t="s">
        <v>7307</v>
      </c>
      <c r="F546" s="122" t="s">
        <v>14223</v>
      </c>
      <c r="G546" s="122" t="s">
        <v>2455</v>
      </c>
      <c r="H546" s="122">
        <v>3645</v>
      </c>
      <c r="I546" s="122" t="s">
        <v>686</v>
      </c>
      <c r="J546" s="122" t="str">
        <f>I546</f>
        <v>Quercus germanii</v>
      </c>
      <c r="K546" s="122" t="s">
        <v>8654</v>
      </c>
      <c r="M546" s="122" t="s">
        <v>3226</v>
      </c>
      <c r="N546" s="122" t="s">
        <v>3284</v>
      </c>
      <c r="P546" s="122" t="s">
        <v>2448</v>
      </c>
      <c r="S546" s="122" t="s">
        <v>14695</v>
      </c>
      <c r="T546" s="122" t="s">
        <v>2100</v>
      </c>
      <c r="U546" s="122" t="s">
        <v>2434</v>
      </c>
      <c r="X546" s="122" t="s">
        <v>2439</v>
      </c>
      <c r="AJ546" s="122" t="s">
        <v>2425</v>
      </c>
      <c r="AK546" s="122" t="s">
        <v>2425</v>
      </c>
      <c r="AO546" s="122" t="s">
        <v>1318</v>
      </c>
      <c r="AP546" s="122" t="s">
        <v>1318</v>
      </c>
      <c r="AQ546" s="122" t="s">
        <v>1318</v>
      </c>
      <c r="AR546" s="122" t="s">
        <v>7426</v>
      </c>
      <c r="AT546" s="122">
        <v>19.486899999999999</v>
      </c>
      <c r="AU546" s="122">
        <v>-96.938500000000005</v>
      </c>
      <c r="BF546" s="122" t="s">
        <v>2451</v>
      </c>
      <c r="BR546" s="122" t="s">
        <v>4800</v>
      </c>
      <c r="BS546" s="122" t="s">
        <v>5785</v>
      </c>
      <c r="BT546" s="122" t="s">
        <v>4800</v>
      </c>
      <c r="BU546" s="122" t="s">
        <v>4800</v>
      </c>
      <c r="BV546" s="122">
        <v>3645</v>
      </c>
      <c r="BW546" s="122" t="s">
        <v>5578</v>
      </c>
      <c r="BX546" s="122" t="s">
        <v>687</v>
      </c>
      <c r="BZ546" s="122" t="s">
        <v>3479</v>
      </c>
      <c r="CB546" s="122">
        <v>19.486899999999999</v>
      </c>
      <c r="CC546" s="122">
        <v>-96.938500000000005</v>
      </c>
      <c r="CE546" s="122" t="s">
        <v>2100</v>
      </c>
      <c r="CF546" s="122" t="s">
        <v>2434</v>
      </c>
      <c r="CI546" s="122" t="s">
        <v>5095</v>
      </c>
      <c r="CJ546" s="122" t="s">
        <v>7221</v>
      </c>
      <c r="CK546" s="122" t="s">
        <v>4216</v>
      </c>
      <c r="CL546" s="122" t="s">
        <v>686</v>
      </c>
      <c r="CO546" s="122" t="s">
        <v>7488</v>
      </c>
      <c r="CP546" s="122">
        <v>0</v>
      </c>
      <c r="CQ546" s="122" t="s">
        <v>4800</v>
      </c>
      <c r="CR546" s="122" t="s">
        <v>7722</v>
      </c>
      <c r="CS546" s="122" t="s">
        <v>7905</v>
      </c>
      <c r="CT546" s="122" t="s">
        <v>8194</v>
      </c>
      <c r="CU546" s="122" t="s">
        <v>8194</v>
      </c>
    </row>
    <row r="547" spans="1:101" x14ac:dyDescent="0.45">
      <c r="A547" s="122">
        <v>546</v>
      </c>
      <c r="B547" s="122" t="s">
        <v>10224</v>
      </c>
      <c r="C547" s="122" t="s">
        <v>7308</v>
      </c>
      <c r="F547" s="122" t="s">
        <v>14224</v>
      </c>
      <c r="G547" s="122" t="s">
        <v>2456</v>
      </c>
      <c r="H547" s="122">
        <v>4899</v>
      </c>
      <c r="I547" s="122" t="s">
        <v>688</v>
      </c>
      <c r="J547" s="122" t="str">
        <f t="shared" ref="J547:J552" si="21">LEFT(I547, FIND(" ", I547, 12) -1)</f>
        <v>Quercus pinnativenulosa</v>
      </c>
      <c r="K547" s="122" t="s">
        <v>8878</v>
      </c>
      <c r="M547" s="122" t="s">
        <v>3226</v>
      </c>
      <c r="N547" s="122" t="s">
        <v>3285</v>
      </c>
      <c r="P547" s="122" t="s">
        <v>2448</v>
      </c>
      <c r="S547" s="122" t="s">
        <v>14695</v>
      </c>
      <c r="T547" s="122" t="s">
        <v>2100</v>
      </c>
      <c r="U547" s="122" t="s">
        <v>2434</v>
      </c>
      <c r="X547" s="122" t="s">
        <v>2440</v>
      </c>
      <c r="AJ547" s="122" t="s">
        <v>2426</v>
      </c>
      <c r="AK547" s="122" t="s">
        <v>2426</v>
      </c>
      <c r="AO547" s="122" t="s">
        <v>1318</v>
      </c>
      <c r="AP547" s="122" t="s">
        <v>1318</v>
      </c>
      <c r="AQ547" s="122" t="s">
        <v>1318</v>
      </c>
      <c r="AR547" s="122" t="s">
        <v>7426</v>
      </c>
      <c r="AT547" s="122">
        <v>19.5901</v>
      </c>
      <c r="AU547" s="122">
        <v>-96.943399999999997</v>
      </c>
      <c r="BF547" s="122" t="s">
        <v>2451</v>
      </c>
      <c r="BR547" s="122" t="s">
        <v>4801</v>
      </c>
      <c r="BS547" s="122" t="s">
        <v>5785</v>
      </c>
      <c r="BT547" s="122" t="s">
        <v>4801</v>
      </c>
      <c r="BU547" s="122" t="s">
        <v>4801</v>
      </c>
      <c r="BV547" s="122">
        <v>4899</v>
      </c>
      <c r="BX547" s="122" t="s">
        <v>687</v>
      </c>
      <c r="BZ547" s="122" t="s">
        <v>3479</v>
      </c>
      <c r="CB547" s="122">
        <v>19.5901</v>
      </c>
      <c r="CC547" s="122">
        <v>-96.943399999999997</v>
      </c>
      <c r="CE547" s="122" t="s">
        <v>2100</v>
      </c>
      <c r="CF547" s="122" t="s">
        <v>2434</v>
      </c>
      <c r="CI547" s="122" t="s">
        <v>5195</v>
      </c>
      <c r="CJ547" s="122" t="s">
        <v>6985</v>
      </c>
      <c r="CK547" s="122" t="s">
        <v>4216</v>
      </c>
      <c r="CL547" s="122" t="s">
        <v>688</v>
      </c>
      <c r="CO547" s="122" t="s">
        <v>7488</v>
      </c>
      <c r="CP547" s="122">
        <v>0</v>
      </c>
      <c r="CQ547" s="122" t="s">
        <v>4801</v>
      </c>
      <c r="CR547" s="122" t="s">
        <v>7688</v>
      </c>
      <c r="CS547" s="122" t="s">
        <v>7689</v>
      </c>
      <c r="CT547" s="122" t="s">
        <v>8194</v>
      </c>
      <c r="CU547" s="122" t="s">
        <v>8194</v>
      </c>
    </row>
    <row r="548" spans="1:101" x14ac:dyDescent="0.45">
      <c r="A548" s="122">
        <v>547</v>
      </c>
      <c r="B548" s="122" t="s">
        <v>10225</v>
      </c>
      <c r="C548" s="122" t="s">
        <v>6988</v>
      </c>
      <c r="F548" s="122" t="s">
        <v>14241</v>
      </c>
      <c r="G548" s="122" t="s">
        <v>2457</v>
      </c>
      <c r="H548" s="122">
        <v>3026</v>
      </c>
      <c r="I548" s="122" t="s">
        <v>688</v>
      </c>
      <c r="J548" s="122" t="str">
        <f t="shared" si="21"/>
        <v>Quercus pinnativenulosa</v>
      </c>
      <c r="K548" s="122" t="s">
        <v>8878</v>
      </c>
      <c r="M548" s="122" t="s">
        <v>3226</v>
      </c>
      <c r="N548" s="122" t="s">
        <v>3285</v>
      </c>
      <c r="P548" s="122" t="s">
        <v>2448</v>
      </c>
      <c r="S548" s="122" t="s">
        <v>14695</v>
      </c>
      <c r="T548" s="122" t="s">
        <v>2100</v>
      </c>
      <c r="U548" s="122" t="s">
        <v>2434</v>
      </c>
      <c r="X548" s="122" t="s">
        <v>2440</v>
      </c>
      <c r="AJ548" s="122" t="s">
        <v>2426</v>
      </c>
      <c r="AK548" s="122" t="s">
        <v>2426</v>
      </c>
      <c r="AO548" s="122" t="s">
        <v>1318</v>
      </c>
      <c r="AP548" s="122" t="s">
        <v>1318</v>
      </c>
      <c r="AQ548" s="122" t="s">
        <v>1318</v>
      </c>
      <c r="AR548" s="122" t="s">
        <v>7426</v>
      </c>
      <c r="AT548" s="122">
        <v>19.5901</v>
      </c>
      <c r="AU548" s="122">
        <v>-96.943399999999997</v>
      </c>
      <c r="BF548" s="122" t="s">
        <v>2451</v>
      </c>
      <c r="BR548" s="122" t="s">
        <v>6988</v>
      </c>
      <c r="BS548" s="122" t="s">
        <v>8205</v>
      </c>
      <c r="BT548" s="122" t="s">
        <v>6988</v>
      </c>
      <c r="BU548" s="122" t="s">
        <v>6988</v>
      </c>
      <c r="BV548" s="122">
        <v>3026</v>
      </c>
      <c r="BX548" s="122" t="s">
        <v>687</v>
      </c>
      <c r="BZ548" s="122" t="s">
        <v>3479</v>
      </c>
      <c r="CB548" s="122">
        <v>19.5901</v>
      </c>
      <c r="CC548" s="122">
        <v>-96.943399999999997</v>
      </c>
      <c r="CE548" s="122" t="s">
        <v>2100</v>
      </c>
      <c r="CF548" s="122" t="s">
        <v>2434</v>
      </c>
      <c r="CJ548" s="122" t="s">
        <v>6987</v>
      </c>
      <c r="CL548" s="122" t="s">
        <v>688</v>
      </c>
      <c r="CO548" s="122" t="s">
        <v>7488</v>
      </c>
      <c r="CP548" s="122">
        <v>0</v>
      </c>
      <c r="CQ548" s="122" t="s">
        <v>6988</v>
      </c>
      <c r="CR548" s="122" t="s">
        <v>7692</v>
      </c>
      <c r="CS548" s="122" t="s">
        <v>7693</v>
      </c>
      <c r="CT548" s="122" t="s">
        <v>8194</v>
      </c>
      <c r="CU548" s="122" t="s">
        <v>8194</v>
      </c>
    </row>
    <row r="549" spans="1:101" x14ac:dyDescent="0.45">
      <c r="A549" s="122">
        <v>548</v>
      </c>
      <c r="B549" s="122" t="s">
        <v>10226</v>
      </c>
      <c r="C549" s="122" t="s">
        <v>7309</v>
      </c>
      <c r="F549" s="122" t="s">
        <v>14242</v>
      </c>
      <c r="G549" s="122" t="s">
        <v>2458</v>
      </c>
      <c r="H549" s="122">
        <v>2177</v>
      </c>
      <c r="I549" s="122" t="s">
        <v>689</v>
      </c>
      <c r="J549" s="122" t="str">
        <f t="shared" si="21"/>
        <v>Quercus sartorii</v>
      </c>
      <c r="M549" s="122" t="s">
        <v>3226</v>
      </c>
      <c r="N549" s="122" t="s">
        <v>3363</v>
      </c>
      <c r="O549" s="122"/>
      <c r="P549" s="122" t="s">
        <v>2448</v>
      </c>
      <c r="S549" s="122" t="s">
        <v>14695</v>
      </c>
      <c r="T549" s="122" t="s">
        <v>2100</v>
      </c>
      <c r="U549" s="122" t="s">
        <v>2435</v>
      </c>
      <c r="X549" s="122" t="s">
        <v>2441</v>
      </c>
      <c r="AJ549" s="122" t="s">
        <v>2427</v>
      </c>
      <c r="AK549" s="122" t="s">
        <v>2427</v>
      </c>
      <c r="AO549" s="122" t="s">
        <v>1318</v>
      </c>
      <c r="AP549" s="122" t="s">
        <v>1318</v>
      </c>
      <c r="AQ549" s="122" t="s">
        <v>1318</v>
      </c>
      <c r="AT549" s="122">
        <v>21.016539999999999</v>
      </c>
      <c r="AU549" s="122">
        <v>-98.677199999999999</v>
      </c>
      <c r="BF549" s="122" t="s">
        <v>2451</v>
      </c>
      <c r="BR549" s="122" t="s">
        <v>7309</v>
      </c>
      <c r="BT549" s="122" t="s">
        <v>7309</v>
      </c>
      <c r="BU549" s="122" t="s">
        <v>7309</v>
      </c>
      <c r="BV549" s="122">
        <v>2177</v>
      </c>
      <c r="BX549" s="122" t="s">
        <v>690</v>
      </c>
      <c r="BZ549" s="122" t="s">
        <v>3479</v>
      </c>
      <c r="CB549" s="122">
        <v>21.016539999999999</v>
      </c>
      <c r="CC549" s="122">
        <v>-98.677199999999999</v>
      </c>
      <c r="CE549" s="122" t="s">
        <v>2100</v>
      </c>
      <c r="CF549" s="122" t="s">
        <v>2435</v>
      </c>
      <c r="CL549" s="122" t="s">
        <v>689</v>
      </c>
    </row>
    <row r="550" spans="1:101" x14ac:dyDescent="0.45">
      <c r="A550" s="122">
        <v>549</v>
      </c>
      <c r="B550" s="122" t="s">
        <v>10227</v>
      </c>
      <c r="C550" s="122" t="s">
        <v>7310</v>
      </c>
      <c r="F550" s="122" t="s">
        <v>14225</v>
      </c>
      <c r="G550" s="122" t="s">
        <v>2459</v>
      </c>
      <c r="H550" s="122">
        <v>3862</v>
      </c>
      <c r="I550" s="122" t="s">
        <v>689</v>
      </c>
      <c r="J550" s="122" t="str">
        <f t="shared" si="21"/>
        <v>Quercus sartorii</v>
      </c>
      <c r="K550" s="122" t="s">
        <v>3091</v>
      </c>
      <c r="M550" s="122" t="s">
        <v>3226</v>
      </c>
      <c r="N550" s="122" t="s">
        <v>3363</v>
      </c>
      <c r="O550" s="122"/>
      <c r="P550" s="122" t="s">
        <v>2448</v>
      </c>
      <c r="S550" s="122" t="s">
        <v>14695</v>
      </c>
      <c r="T550" s="122" t="s">
        <v>2100</v>
      </c>
      <c r="U550" s="122" t="s">
        <v>2435</v>
      </c>
      <c r="X550" s="122" t="s">
        <v>2441</v>
      </c>
      <c r="AJ550" s="122" t="s">
        <v>2427</v>
      </c>
      <c r="AK550" s="122" t="s">
        <v>2427</v>
      </c>
      <c r="AO550" s="122" t="s">
        <v>1318</v>
      </c>
      <c r="AP550" s="122" t="s">
        <v>1318</v>
      </c>
      <c r="AQ550" s="122" t="s">
        <v>1318</v>
      </c>
      <c r="AT550" s="122">
        <v>21.016539999999999</v>
      </c>
      <c r="AU550" s="122">
        <v>-98.677199999999999</v>
      </c>
      <c r="BF550" s="122" t="s">
        <v>2451</v>
      </c>
      <c r="BR550" s="122" t="s">
        <v>4802</v>
      </c>
      <c r="BS550" s="122" t="s">
        <v>5785</v>
      </c>
      <c r="BT550" s="122" t="s">
        <v>4802</v>
      </c>
      <c r="BU550" s="122" t="s">
        <v>4802</v>
      </c>
      <c r="BV550" s="122">
        <v>3862</v>
      </c>
      <c r="BX550" s="122" t="s">
        <v>690</v>
      </c>
      <c r="BZ550" s="122" t="s">
        <v>3479</v>
      </c>
      <c r="CB550" s="122">
        <v>21.016539999999999</v>
      </c>
      <c r="CC550" s="122">
        <v>-98.677199999999999</v>
      </c>
      <c r="CE550" s="122" t="s">
        <v>2100</v>
      </c>
      <c r="CF550" s="122" t="s">
        <v>2435</v>
      </c>
      <c r="CI550" s="122" t="s">
        <v>5224</v>
      </c>
      <c r="CK550" s="122" t="s">
        <v>4216</v>
      </c>
      <c r="CL550" s="122" t="s">
        <v>689</v>
      </c>
    </row>
    <row r="551" spans="1:101" x14ac:dyDescent="0.45">
      <c r="A551" s="122">
        <v>550</v>
      </c>
      <c r="B551" s="122" t="s">
        <v>10228</v>
      </c>
      <c r="C551" s="122" t="s">
        <v>7311</v>
      </c>
      <c r="G551" s="122" t="s">
        <v>2460</v>
      </c>
      <c r="I551" s="122" t="s">
        <v>671</v>
      </c>
      <c r="J551" s="122" t="str">
        <f t="shared" si="21"/>
        <v>Quercus sapotifolia</v>
      </c>
      <c r="M551" s="122" t="s">
        <v>3226</v>
      </c>
      <c r="N551" s="122" t="s">
        <v>3281</v>
      </c>
      <c r="O551" s="122"/>
      <c r="P551" s="122" t="s">
        <v>2448</v>
      </c>
      <c r="S551" s="122" t="s">
        <v>14695</v>
      </c>
      <c r="T551" s="122" t="s">
        <v>2100</v>
      </c>
      <c r="U551" s="122" t="s">
        <v>2434</v>
      </c>
      <c r="X551" s="122" t="s">
        <v>2442</v>
      </c>
      <c r="AJ551" s="122" t="s">
        <v>2127</v>
      </c>
      <c r="AK551" s="122" t="s">
        <v>2127</v>
      </c>
      <c r="AO551" s="122" t="s">
        <v>1318</v>
      </c>
      <c r="AP551" s="122" t="s">
        <v>1318</v>
      </c>
      <c r="AQ551" s="122" t="s">
        <v>1318</v>
      </c>
      <c r="AT551" s="122">
        <v>19.152999999999999</v>
      </c>
      <c r="AU551" s="122">
        <v>-96.954300000000003</v>
      </c>
      <c r="BF551" s="122" t="s">
        <v>2451</v>
      </c>
      <c r="BX551" s="122" t="s">
        <v>687</v>
      </c>
      <c r="BZ551" s="122" t="s">
        <v>3479</v>
      </c>
      <c r="CB551" s="122">
        <v>19.152999999999999</v>
      </c>
      <c r="CC551" s="122">
        <v>-96.954300000000003</v>
      </c>
      <c r="CE551" s="122" t="s">
        <v>2100</v>
      </c>
      <c r="CF551" s="122" t="s">
        <v>2434</v>
      </c>
      <c r="CL551" s="122" t="s">
        <v>671</v>
      </c>
    </row>
    <row r="552" spans="1:101" x14ac:dyDescent="0.45">
      <c r="A552" s="122">
        <v>551</v>
      </c>
      <c r="B552" s="122" t="s">
        <v>10229</v>
      </c>
      <c r="C552" s="122" t="s">
        <v>7312</v>
      </c>
      <c r="G552" s="122" t="s">
        <v>2461</v>
      </c>
      <c r="I552" s="122" t="s">
        <v>671</v>
      </c>
      <c r="J552" s="122" t="str">
        <f t="shared" si="21"/>
        <v>Quercus sapotifolia</v>
      </c>
      <c r="M552" s="122" t="s">
        <v>3226</v>
      </c>
      <c r="N552" s="122" t="s">
        <v>3281</v>
      </c>
      <c r="O552" s="122"/>
      <c r="P552" s="122" t="s">
        <v>2448</v>
      </c>
      <c r="S552" s="122" t="s">
        <v>14695</v>
      </c>
      <c r="T552" s="122" t="s">
        <v>2100</v>
      </c>
      <c r="U552" s="122" t="s">
        <v>2101</v>
      </c>
      <c r="X552" s="122" t="s">
        <v>2443</v>
      </c>
      <c r="AJ552" s="122" t="s">
        <v>2127</v>
      </c>
      <c r="AK552" s="122" t="s">
        <v>2127</v>
      </c>
      <c r="AO552" s="122" t="s">
        <v>1318</v>
      </c>
      <c r="AP552" s="122" t="s">
        <v>1318</v>
      </c>
      <c r="AQ552" s="122" t="s">
        <v>1318</v>
      </c>
      <c r="AT552" s="122">
        <v>16.885200000000001</v>
      </c>
      <c r="AU552" s="122">
        <v>-94.942700000000002</v>
      </c>
      <c r="BF552" s="122" t="s">
        <v>2451</v>
      </c>
      <c r="BX552" s="122" t="s">
        <v>282</v>
      </c>
      <c r="BZ552" s="122" t="s">
        <v>3479</v>
      </c>
      <c r="CB552" s="122">
        <v>16.885200000000001</v>
      </c>
      <c r="CC552" s="122">
        <v>-94.942700000000002</v>
      </c>
      <c r="CE552" s="122" t="s">
        <v>2100</v>
      </c>
      <c r="CF552" s="122" t="s">
        <v>2101</v>
      </c>
      <c r="CL552" s="122" t="s">
        <v>671</v>
      </c>
    </row>
    <row r="553" spans="1:101" x14ac:dyDescent="0.45">
      <c r="A553" s="122">
        <v>552</v>
      </c>
      <c r="B553" s="122" t="s">
        <v>10230</v>
      </c>
      <c r="C553" s="122" t="s">
        <v>6991</v>
      </c>
      <c r="F553" s="122" t="s">
        <v>14227</v>
      </c>
      <c r="G553" s="122" t="s">
        <v>2462</v>
      </c>
      <c r="H553" s="122">
        <v>1629</v>
      </c>
      <c r="I553" s="122" t="s">
        <v>691</v>
      </c>
      <c r="J553" s="122" t="str">
        <f>I553</f>
        <v>Quercus delgadoana</v>
      </c>
      <c r="K553" s="122" t="s">
        <v>691</v>
      </c>
      <c r="M553" s="122" t="s">
        <v>3226</v>
      </c>
      <c r="N553" s="122" t="s">
        <v>3286</v>
      </c>
      <c r="P553" s="122" t="s">
        <v>2448</v>
      </c>
      <c r="S553" s="122" t="s">
        <v>14695</v>
      </c>
      <c r="T553" s="122" t="s">
        <v>2100</v>
      </c>
      <c r="U553" s="122" t="s">
        <v>2435</v>
      </c>
      <c r="X553" s="122" t="s">
        <v>2444</v>
      </c>
      <c r="AJ553" s="122" t="s">
        <v>2428</v>
      </c>
      <c r="AK553" s="122" t="s">
        <v>2428</v>
      </c>
      <c r="AO553" s="122" t="s">
        <v>1318</v>
      </c>
      <c r="AP553" s="122" t="s">
        <v>1318</v>
      </c>
      <c r="AQ553" s="122" t="s">
        <v>1318</v>
      </c>
      <c r="AR553" s="122" t="s">
        <v>7426</v>
      </c>
      <c r="AT553" s="122">
        <v>20.323499999999999</v>
      </c>
      <c r="AU553" s="122">
        <v>-98.221609999999998</v>
      </c>
      <c r="BF553" s="122" t="s">
        <v>2451</v>
      </c>
      <c r="BR553" s="122" t="s">
        <v>6991</v>
      </c>
      <c r="BS553" s="122" t="s">
        <v>8205</v>
      </c>
      <c r="BT553" s="122" t="s">
        <v>6991</v>
      </c>
      <c r="BU553" s="122" t="s">
        <v>6991</v>
      </c>
      <c r="BV553" s="122">
        <v>1629</v>
      </c>
      <c r="BX553" s="122" t="s">
        <v>690</v>
      </c>
      <c r="BZ553" s="122" t="s">
        <v>3479</v>
      </c>
      <c r="CB553" s="122">
        <v>20.323499999999999</v>
      </c>
      <c r="CC553" s="122">
        <v>-98.221609999999998</v>
      </c>
      <c r="CE553" s="122" t="s">
        <v>2100</v>
      </c>
      <c r="CF553" s="122" t="s">
        <v>2435</v>
      </c>
      <c r="CJ553" s="122" t="s">
        <v>6990</v>
      </c>
      <c r="CL553" s="122" t="s">
        <v>691</v>
      </c>
      <c r="CO553" s="122" t="s">
        <v>7488</v>
      </c>
      <c r="CP553" s="122">
        <v>0</v>
      </c>
      <c r="CQ553" s="122" t="s">
        <v>6991</v>
      </c>
      <c r="CR553" s="122" t="s">
        <v>7724</v>
      </c>
      <c r="CS553" s="122" t="s">
        <v>7725</v>
      </c>
      <c r="CT553" s="122" t="s">
        <v>8194</v>
      </c>
      <c r="CU553" s="122" t="s">
        <v>8194</v>
      </c>
    </row>
    <row r="554" spans="1:101" x14ac:dyDescent="0.45">
      <c r="A554" s="122">
        <v>553</v>
      </c>
      <c r="B554" s="122" t="s">
        <v>10231</v>
      </c>
      <c r="C554" s="122" t="s">
        <v>7313</v>
      </c>
      <c r="G554" s="122" t="s">
        <v>2463</v>
      </c>
      <c r="I554" s="122" t="s">
        <v>691</v>
      </c>
      <c r="J554" s="122" t="str">
        <f>I554</f>
        <v>Quercus delgadoana</v>
      </c>
      <c r="M554" s="122" t="s">
        <v>3226</v>
      </c>
      <c r="N554" s="122" t="s">
        <v>3286</v>
      </c>
      <c r="O554" s="122"/>
      <c r="P554" s="122" t="s">
        <v>2448</v>
      </c>
      <c r="S554" s="122" t="s">
        <v>14695</v>
      </c>
      <c r="T554" s="122" t="s">
        <v>2100</v>
      </c>
      <c r="U554" s="122" t="s">
        <v>2435</v>
      </c>
      <c r="X554" s="122" t="s">
        <v>2444</v>
      </c>
      <c r="AJ554" s="122" t="s">
        <v>2428</v>
      </c>
      <c r="AK554" s="122" t="s">
        <v>2428</v>
      </c>
      <c r="AO554" s="122" t="s">
        <v>1318</v>
      </c>
      <c r="AP554" s="122" t="s">
        <v>1318</v>
      </c>
      <c r="AQ554" s="122" t="s">
        <v>1318</v>
      </c>
      <c r="AT554" s="122">
        <v>20.323499999999999</v>
      </c>
      <c r="AU554" s="122">
        <v>-98.221609999999998</v>
      </c>
      <c r="BF554" s="122" t="s">
        <v>2451</v>
      </c>
      <c r="BX554" s="122" t="s">
        <v>690</v>
      </c>
      <c r="BZ554" s="122" t="s">
        <v>3479</v>
      </c>
      <c r="CB554" s="122">
        <v>20.323499999999999</v>
      </c>
      <c r="CC554" s="122">
        <v>-98.221609999999998</v>
      </c>
      <c r="CE554" s="122" t="s">
        <v>2100</v>
      </c>
      <c r="CF554" s="122" t="s">
        <v>2435</v>
      </c>
      <c r="CL554" s="122" t="s">
        <v>691</v>
      </c>
    </row>
    <row r="555" spans="1:101" x14ac:dyDescent="0.45">
      <c r="A555" s="122">
        <v>554</v>
      </c>
      <c r="B555" s="122" t="s">
        <v>10232</v>
      </c>
      <c r="C555" s="122" t="s">
        <v>7314</v>
      </c>
      <c r="G555" s="122" t="s">
        <v>2464</v>
      </c>
      <c r="I555" s="122" t="s">
        <v>692</v>
      </c>
      <c r="J555" s="122" t="str">
        <f t="shared" ref="J555:J586" si="22">LEFT(I555, FIND(" ", I555, 12) -1)</f>
        <v>Quercus frutex</v>
      </c>
      <c r="M555" s="122" t="s">
        <v>3226</v>
      </c>
      <c r="N555" s="122" t="s">
        <v>3287</v>
      </c>
      <c r="O555" s="122"/>
      <c r="P555" s="122" t="s">
        <v>2449</v>
      </c>
      <c r="S555" s="122" t="s">
        <v>14695</v>
      </c>
      <c r="T555" s="122" t="s">
        <v>2100</v>
      </c>
      <c r="U555" s="122" t="s">
        <v>2436</v>
      </c>
      <c r="X555" s="122" t="s">
        <v>2445</v>
      </c>
      <c r="AJ555" s="122" t="s">
        <v>2429</v>
      </c>
      <c r="AK555" s="122" t="s">
        <v>2429</v>
      </c>
      <c r="AO555" s="122" t="s">
        <v>1318</v>
      </c>
      <c r="AP555" s="122" t="s">
        <v>1318</v>
      </c>
      <c r="AQ555" s="122" t="s">
        <v>1318</v>
      </c>
      <c r="AT555" s="122">
        <v>19.323</v>
      </c>
      <c r="AU555" s="122">
        <v>-101.1639</v>
      </c>
      <c r="BF555" s="122" t="s">
        <v>2451</v>
      </c>
      <c r="BX555" s="122" t="s">
        <v>693</v>
      </c>
      <c r="BZ555" s="122" t="s">
        <v>3479</v>
      </c>
      <c r="CB555" s="122">
        <v>19.323</v>
      </c>
      <c r="CC555" s="122">
        <v>-101.1639</v>
      </c>
      <c r="CE555" s="122" t="s">
        <v>2100</v>
      </c>
      <c r="CF555" s="122" t="s">
        <v>2436</v>
      </c>
      <c r="CL555" s="122" t="s">
        <v>692</v>
      </c>
    </row>
    <row r="556" spans="1:101" x14ac:dyDescent="0.45">
      <c r="A556" s="122">
        <v>555</v>
      </c>
      <c r="B556" s="122" t="s">
        <v>10233</v>
      </c>
      <c r="C556" s="122" t="s">
        <v>7315</v>
      </c>
      <c r="G556" s="122" t="s">
        <v>2465</v>
      </c>
      <c r="I556" s="122" t="s">
        <v>692</v>
      </c>
      <c r="J556" s="122" t="str">
        <f t="shared" si="22"/>
        <v>Quercus frutex</v>
      </c>
      <c r="M556" s="122" t="s">
        <v>3226</v>
      </c>
      <c r="N556" s="122" t="s">
        <v>3287</v>
      </c>
      <c r="O556" s="122"/>
      <c r="P556" s="122" t="s">
        <v>2449</v>
      </c>
      <c r="S556" s="122" t="s">
        <v>14695</v>
      </c>
      <c r="T556" s="122" t="s">
        <v>2100</v>
      </c>
      <c r="U556" s="122" t="s">
        <v>2436</v>
      </c>
      <c r="X556" s="122" t="s">
        <v>2445</v>
      </c>
      <c r="AJ556" s="122" t="s">
        <v>2429</v>
      </c>
      <c r="AK556" s="122" t="s">
        <v>2429</v>
      </c>
      <c r="AO556" s="122" t="s">
        <v>1318</v>
      </c>
      <c r="AP556" s="122" t="s">
        <v>1318</v>
      </c>
      <c r="AQ556" s="122" t="s">
        <v>1318</v>
      </c>
      <c r="AT556" s="122">
        <v>19.323</v>
      </c>
      <c r="AU556" s="122">
        <v>-101.1639</v>
      </c>
      <c r="BF556" s="122" t="s">
        <v>2451</v>
      </c>
      <c r="BX556" s="122" t="s">
        <v>693</v>
      </c>
      <c r="BZ556" s="122" t="s">
        <v>3479</v>
      </c>
      <c r="CB556" s="122">
        <v>19.323</v>
      </c>
      <c r="CC556" s="122">
        <v>-101.1639</v>
      </c>
      <c r="CE556" s="122" t="s">
        <v>2100</v>
      </c>
      <c r="CF556" s="122" t="s">
        <v>2436</v>
      </c>
      <c r="CL556" s="122" t="s">
        <v>692</v>
      </c>
    </row>
    <row r="557" spans="1:101" x14ac:dyDescent="0.45">
      <c r="A557" s="122">
        <v>556</v>
      </c>
      <c r="B557" s="122" t="s">
        <v>10234</v>
      </c>
      <c r="C557" s="122" t="s">
        <v>7316</v>
      </c>
      <c r="G557" s="122" t="s">
        <v>2466</v>
      </c>
      <c r="I557" s="122" t="s">
        <v>230</v>
      </c>
      <c r="J557" s="122" t="str">
        <f t="shared" si="22"/>
        <v>Quercus emoryi</v>
      </c>
      <c r="M557" s="122" t="s">
        <v>3226</v>
      </c>
      <c r="N557" s="122" t="s">
        <v>3202</v>
      </c>
      <c r="O557" s="122"/>
      <c r="P557" s="122" t="s">
        <v>2450</v>
      </c>
      <c r="S557" s="122" t="s">
        <v>14695</v>
      </c>
      <c r="T557" s="122" t="s">
        <v>2100</v>
      </c>
      <c r="U557" s="122" t="s">
        <v>2437</v>
      </c>
      <c r="X557" s="122" t="s">
        <v>2446</v>
      </c>
      <c r="AJ557" s="122" t="s">
        <v>2430</v>
      </c>
      <c r="AK557" s="122" t="s">
        <v>2430</v>
      </c>
      <c r="AO557" s="122" t="s">
        <v>1318</v>
      </c>
      <c r="AP557" s="122" t="s">
        <v>1318</v>
      </c>
      <c r="AQ557" s="122" t="s">
        <v>1318</v>
      </c>
      <c r="AT557" s="122">
        <v>27.516999999999999</v>
      </c>
      <c r="AU557" s="122">
        <v>-106.25</v>
      </c>
      <c r="BF557" s="122" t="s">
        <v>2451</v>
      </c>
      <c r="BX557" s="122" t="s">
        <v>694</v>
      </c>
      <c r="BZ557" s="122" t="s">
        <v>3479</v>
      </c>
      <c r="CB557" s="122">
        <v>27.516999999999999</v>
      </c>
      <c r="CC557" s="122">
        <v>-106.25</v>
      </c>
      <c r="CE557" s="122" t="s">
        <v>2100</v>
      </c>
      <c r="CF557" s="122" t="s">
        <v>2437</v>
      </c>
      <c r="CL557" s="122" t="s">
        <v>230</v>
      </c>
    </row>
    <row r="558" spans="1:101" x14ac:dyDescent="0.45">
      <c r="A558" s="122">
        <v>557</v>
      </c>
      <c r="B558" s="122" t="s">
        <v>10235</v>
      </c>
      <c r="C558" s="122" t="s">
        <v>7317</v>
      </c>
      <c r="G558" s="122" t="s">
        <v>2467</v>
      </c>
      <c r="I558" s="122" t="s">
        <v>230</v>
      </c>
      <c r="J558" s="122" t="str">
        <f t="shared" si="22"/>
        <v>Quercus emoryi</v>
      </c>
      <c r="M558" s="122" t="s">
        <v>3226</v>
      </c>
      <c r="N558" s="122" t="s">
        <v>3202</v>
      </c>
      <c r="O558" s="122"/>
      <c r="P558" s="122" t="s">
        <v>2450</v>
      </c>
      <c r="S558" s="122" t="s">
        <v>14695</v>
      </c>
      <c r="T558" s="122" t="s">
        <v>2100</v>
      </c>
      <c r="U558" s="122" t="s">
        <v>2437</v>
      </c>
      <c r="X558" s="122" t="s">
        <v>2446</v>
      </c>
      <c r="AJ558" s="122" t="s">
        <v>2430</v>
      </c>
      <c r="AK558" s="122" t="s">
        <v>2430</v>
      </c>
      <c r="AO558" s="122" t="s">
        <v>1318</v>
      </c>
      <c r="AP558" s="122" t="s">
        <v>1318</v>
      </c>
      <c r="AQ558" s="122" t="s">
        <v>1318</v>
      </c>
      <c r="AT558" s="122">
        <v>27.516999999999999</v>
      </c>
      <c r="AU558" s="122">
        <v>-106.25</v>
      </c>
      <c r="BF558" s="122" t="s">
        <v>2451</v>
      </c>
      <c r="BX558" s="122" t="s">
        <v>694</v>
      </c>
      <c r="BZ558" s="122" t="s">
        <v>3479</v>
      </c>
      <c r="CB558" s="122">
        <v>27.516999999999999</v>
      </c>
      <c r="CC558" s="122">
        <v>-106.25</v>
      </c>
      <c r="CE558" s="122" t="s">
        <v>2100</v>
      </c>
      <c r="CF558" s="122" t="s">
        <v>2437</v>
      </c>
      <c r="CL558" s="122" t="s">
        <v>230</v>
      </c>
    </row>
    <row r="559" spans="1:101" x14ac:dyDescent="0.45">
      <c r="A559" s="122">
        <v>558</v>
      </c>
      <c r="B559" s="122" t="s">
        <v>10236</v>
      </c>
      <c r="C559" s="122" t="s">
        <v>7226</v>
      </c>
      <c r="F559" s="122" t="s">
        <v>14228</v>
      </c>
      <c r="G559" s="122" t="s">
        <v>2468</v>
      </c>
      <c r="H559" s="122">
        <v>4240</v>
      </c>
      <c r="I559" s="122" t="s">
        <v>695</v>
      </c>
      <c r="J559" s="122" t="str">
        <f t="shared" si="22"/>
        <v>Quercus glabrescens</v>
      </c>
      <c r="K559" s="122" t="s">
        <v>3072</v>
      </c>
      <c r="M559" s="122" t="s">
        <v>3226</v>
      </c>
      <c r="N559" s="122" t="s">
        <v>3288</v>
      </c>
      <c r="P559" s="122" t="s">
        <v>2449</v>
      </c>
      <c r="S559" s="122" t="s">
        <v>14695</v>
      </c>
      <c r="T559" s="122" t="s">
        <v>2100</v>
      </c>
      <c r="U559" s="122" t="s">
        <v>2436</v>
      </c>
      <c r="X559" s="122" t="s">
        <v>2447</v>
      </c>
      <c r="AJ559" s="122" t="s">
        <v>2431</v>
      </c>
      <c r="AK559" s="122" t="s">
        <v>2431</v>
      </c>
      <c r="AO559" s="122" t="s">
        <v>1318</v>
      </c>
      <c r="AP559" s="122" t="s">
        <v>1318</v>
      </c>
      <c r="AQ559" s="122" t="s">
        <v>1318</v>
      </c>
      <c r="AR559" s="122" t="s">
        <v>7426</v>
      </c>
      <c r="AT559" s="122">
        <v>19.433</v>
      </c>
      <c r="AU559" s="122">
        <v>-101.867</v>
      </c>
      <c r="BF559" s="122" t="s">
        <v>2451</v>
      </c>
      <c r="BR559" s="122" t="s">
        <v>7226</v>
      </c>
      <c r="BS559" s="122" t="s">
        <v>8205</v>
      </c>
      <c r="BT559" s="122" t="s">
        <v>7226</v>
      </c>
      <c r="BU559" s="122" t="s">
        <v>7226</v>
      </c>
      <c r="BV559" s="122">
        <v>4240</v>
      </c>
      <c r="BX559" s="122" t="s">
        <v>693</v>
      </c>
      <c r="BZ559" s="122" t="s">
        <v>3479</v>
      </c>
      <c r="CB559" s="122">
        <v>19.433</v>
      </c>
      <c r="CC559" s="122">
        <v>-101.867</v>
      </c>
      <c r="CE559" s="122" t="s">
        <v>2100</v>
      </c>
      <c r="CF559" s="122" t="s">
        <v>2436</v>
      </c>
      <c r="CJ559" s="122" t="s">
        <v>7225</v>
      </c>
      <c r="CL559" s="122" t="s">
        <v>695</v>
      </c>
      <c r="CO559" s="122" t="s">
        <v>7488</v>
      </c>
      <c r="CP559" s="122">
        <v>0</v>
      </c>
      <c r="CQ559" s="122" t="s">
        <v>7226</v>
      </c>
      <c r="CR559" s="122" t="s">
        <v>7726</v>
      </c>
      <c r="CS559" s="122" t="s">
        <v>7727</v>
      </c>
      <c r="CT559" s="122" t="s">
        <v>8194</v>
      </c>
      <c r="CU559" s="122" t="s">
        <v>8194</v>
      </c>
    </row>
    <row r="560" spans="1:101" x14ac:dyDescent="0.45">
      <c r="A560" s="122">
        <v>559</v>
      </c>
      <c r="B560" s="122" t="s">
        <v>10237</v>
      </c>
      <c r="C560" s="122" t="s">
        <v>7318</v>
      </c>
      <c r="F560" s="122" t="s">
        <v>14229</v>
      </c>
      <c r="G560" s="122" t="s">
        <v>2469</v>
      </c>
      <c r="H560" s="122">
        <v>2502</v>
      </c>
      <c r="I560" s="122" t="s">
        <v>695</v>
      </c>
      <c r="J560" s="122" t="str">
        <f t="shared" si="22"/>
        <v>Quercus glabrescens</v>
      </c>
      <c r="K560" s="122" t="s">
        <v>3088</v>
      </c>
      <c r="M560" s="122" t="s">
        <v>3226</v>
      </c>
      <c r="N560" s="122" t="s">
        <v>3288</v>
      </c>
      <c r="O560" s="122"/>
      <c r="P560" s="122" t="s">
        <v>2449</v>
      </c>
      <c r="S560" s="122" t="s">
        <v>14695</v>
      </c>
      <c r="T560" s="122" t="s">
        <v>2100</v>
      </c>
      <c r="U560" s="122" t="s">
        <v>2436</v>
      </c>
      <c r="X560" s="122" t="s">
        <v>2447</v>
      </c>
      <c r="AJ560" s="122" t="s">
        <v>2432</v>
      </c>
      <c r="AK560" s="122" t="s">
        <v>2432</v>
      </c>
      <c r="AO560" s="122" t="s">
        <v>1318</v>
      </c>
      <c r="AP560" s="122" t="s">
        <v>1318</v>
      </c>
      <c r="AQ560" s="122" t="s">
        <v>1318</v>
      </c>
      <c r="AT560" s="122">
        <v>19.433</v>
      </c>
      <c r="AU560" s="122">
        <v>-101.867</v>
      </c>
      <c r="BF560" s="122" t="s">
        <v>2451</v>
      </c>
      <c r="BR560" s="122" t="s">
        <v>7318</v>
      </c>
      <c r="BT560" s="122" t="s">
        <v>7318</v>
      </c>
      <c r="BU560" s="122" t="s">
        <v>7318</v>
      </c>
      <c r="BV560" s="122">
        <v>2502</v>
      </c>
      <c r="BX560" s="122" t="s">
        <v>693</v>
      </c>
      <c r="BZ560" s="122" t="s">
        <v>3479</v>
      </c>
      <c r="CB560" s="122">
        <v>19.433</v>
      </c>
      <c r="CC560" s="122">
        <v>-101.867</v>
      </c>
      <c r="CE560" s="122" t="s">
        <v>2100</v>
      </c>
      <c r="CF560" s="122" t="s">
        <v>2436</v>
      </c>
      <c r="CL560" s="122" t="s">
        <v>695</v>
      </c>
      <c r="CO560" s="122" t="s">
        <v>7488</v>
      </c>
      <c r="CP560" s="122">
        <v>0</v>
      </c>
      <c r="CQ560" s="122" t="s">
        <v>7318</v>
      </c>
      <c r="CR560" s="122" t="s">
        <v>7948</v>
      </c>
      <c r="CS560" s="122" t="s">
        <v>7949</v>
      </c>
      <c r="CT560" s="122" t="s">
        <v>8194</v>
      </c>
      <c r="CU560" s="122" t="s">
        <v>8194</v>
      </c>
      <c r="CV560" s="91" t="s">
        <v>8195</v>
      </c>
      <c r="CW560" s="91"/>
    </row>
    <row r="561" spans="1:99" x14ac:dyDescent="0.45">
      <c r="A561" s="122">
        <v>560</v>
      </c>
      <c r="B561" s="122" t="s">
        <v>10238</v>
      </c>
      <c r="C561" s="122" t="s">
        <v>696</v>
      </c>
      <c r="F561" s="122" t="s">
        <v>4732</v>
      </c>
      <c r="H561" s="122">
        <v>7239</v>
      </c>
      <c r="I561" s="122" t="s">
        <v>853</v>
      </c>
      <c r="J561" s="122" t="s">
        <v>853</v>
      </c>
      <c r="K561" s="122" t="s">
        <v>853</v>
      </c>
      <c r="L561" s="122" t="s">
        <v>3875</v>
      </c>
      <c r="M561" s="122" t="s">
        <v>3226</v>
      </c>
      <c r="N561" s="122" t="s">
        <v>3254</v>
      </c>
      <c r="O561" s="122">
        <v>41072</v>
      </c>
      <c r="P561" s="122" t="s">
        <v>2745</v>
      </c>
      <c r="Q561" s="122" t="s">
        <v>14724</v>
      </c>
      <c r="S561" s="122" t="s">
        <v>14693</v>
      </c>
      <c r="T561" s="122" t="s">
        <v>1171</v>
      </c>
      <c r="U561" s="122" t="s">
        <v>3484</v>
      </c>
      <c r="V561" s="122" t="s">
        <v>2521</v>
      </c>
      <c r="W561" s="122" t="s">
        <v>1759</v>
      </c>
      <c r="X561" s="122" t="s">
        <v>2765</v>
      </c>
      <c r="Y561" s="122" t="s">
        <v>2020</v>
      </c>
      <c r="AC561" s="122" t="s">
        <v>1317</v>
      </c>
      <c r="AF561" s="122">
        <v>1.8</v>
      </c>
      <c r="AJ561" s="122" t="s">
        <v>14735</v>
      </c>
      <c r="AK561" s="122" t="s">
        <v>14734</v>
      </c>
      <c r="AO561" s="122" t="s">
        <v>697</v>
      </c>
      <c r="AP561" s="122" t="s">
        <v>2532</v>
      </c>
      <c r="AQ561" s="122" t="s">
        <v>2639</v>
      </c>
      <c r="AS561" s="122" t="s">
        <v>1318</v>
      </c>
      <c r="AT561" s="122">
        <v>39.935192180000001</v>
      </c>
      <c r="AU561" s="122">
        <v>-89.800695360000006</v>
      </c>
      <c r="AW561" s="122" t="s">
        <v>1318</v>
      </c>
      <c r="AX561" s="122" t="s">
        <v>1318</v>
      </c>
      <c r="AY561" s="122" t="s">
        <v>1318</v>
      </c>
      <c r="AZ561" s="122" t="s">
        <v>1318</v>
      </c>
      <c r="BA561" s="122" t="s">
        <v>3369</v>
      </c>
      <c r="BE561" s="122" t="s">
        <v>3411</v>
      </c>
      <c r="BF561" s="122" t="s">
        <v>1415</v>
      </c>
      <c r="BG561" s="122" t="s">
        <v>1415</v>
      </c>
      <c r="BH561" s="122" t="s">
        <v>1431</v>
      </c>
      <c r="BI561" s="122" t="s">
        <v>1431</v>
      </c>
      <c r="BJ561" s="122" t="s">
        <v>1431</v>
      </c>
      <c r="BK561" s="122">
        <v>175240</v>
      </c>
      <c r="BL561" s="122" t="s">
        <v>3876</v>
      </c>
      <c r="BR561" s="122" t="s">
        <v>4732</v>
      </c>
      <c r="BS561" s="122" t="s">
        <v>5786</v>
      </c>
      <c r="BT561" s="122" t="s">
        <v>4732</v>
      </c>
      <c r="BU561" s="122" t="s">
        <v>4732</v>
      </c>
      <c r="BV561" s="122">
        <v>7239</v>
      </c>
      <c r="BW561" s="122" t="s">
        <v>14733</v>
      </c>
      <c r="BX561" s="122" t="s">
        <v>697</v>
      </c>
      <c r="BZ561" s="122" t="s">
        <v>2020</v>
      </c>
      <c r="CB561" s="122">
        <v>30.433333000000001</v>
      </c>
      <c r="CC561" s="122">
        <v>-103.11666700000001</v>
      </c>
      <c r="CD561" s="122" t="s">
        <v>4734</v>
      </c>
      <c r="CE561" s="122" t="s">
        <v>1171</v>
      </c>
      <c r="CF561" s="122" t="s">
        <v>3670</v>
      </c>
      <c r="CI561" s="122" t="s">
        <v>5103</v>
      </c>
      <c r="CK561" s="122" t="s">
        <v>4733</v>
      </c>
      <c r="CL561" s="122" t="s">
        <v>447</v>
      </c>
    </row>
    <row r="562" spans="1:99" x14ac:dyDescent="0.45">
      <c r="A562" s="122">
        <v>561</v>
      </c>
      <c r="B562" s="122" t="s">
        <v>10239</v>
      </c>
      <c r="C562" s="122" t="s">
        <v>698</v>
      </c>
      <c r="I562" s="122" t="s">
        <v>699</v>
      </c>
      <c r="J562" s="122" t="str">
        <f t="shared" si="22"/>
        <v>Quercus canbyi</v>
      </c>
      <c r="M562" s="122" t="s">
        <v>3226</v>
      </c>
      <c r="N562" s="122" t="s">
        <v>3289</v>
      </c>
      <c r="O562" s="122">
        <v>41072</v>
      </c>
      <c r="P562" s="122" t="s">
        <v>2745</v>
      </c>
      <c r="Q562" s="122" t="s">
        <v>14724</v>
      </c>
      <c r="S562" s="122" t="s">
        <v>14693</v>
      </c>
      <c r="T562" s="122" t="s">
        <v>1171</v>
      </c>
      <c r="U562" s="122" t="s">
        <v>3484</v>
      </c>
      <c r="V562" s="122" t="s">
        <v>2521</v>
      </c>
      <c r="W562" s="122" t="s">
        <v>1759</v>
      </c>
      <c r="X562" s="122" t="s">
        <v>2765</v>
      </c>
      <c r="Y562" s="122" t="s">
        <v>2020</v>
      </c>
      <c r="AC562" s="122" t="s">
        <v>1317</v>
      </c>
      <c r="AF562" s="122">
        <v>1.2</v>
      </c>
      <c r="AJ562" s="122" t="s">
        <v>2471</v>
      </c>
      <c r="AK562" s="122" t="s">
        <v>2471</v>
      </c>
      <c r="AO562" s="122" t="s">
        <v>697</v>
      </c>
      <c r="AP562" s="122" t="s">
        <v>2533</v>
      </c>
      <c r="AS562" s="122" t="s">
        <v>1318</v>
      </c>
      <c r="AT562" s="122">
        <v>39.935220000000001</v>
      </c>
      <c r="AU562" s="122">
        <v>89.800659999999993</v>
      </c>
      <c r="AW562" s="122" t="s">
        <v>1318</v>
      </c>
      <c r="AX562" s="122" t="s">
        <v>1318</v>
      </c>
      <c r="AY562" s="122" t="s">
        <v>1318</v>
      </c>
      <c r="AZ562" s="122" t="s">
        <v>1318</v>
      </c>
      <c r="BA562" s="122" t="s">
        <v>3369</v>
      </c>
      <c r="BC562" s="122" t="s">
        <v>2860</v>
      </c>
      <c r="BE562" s="122" t="s">
        <v>3411</v>
      </c>
      <c r="BF562" s="122" t="s">
        <v>1415</v>
      </c>
      <c r="BG562" s="122" t="s">
        <v>1415</v>
      </c>
      <c r="BH562" s="122" t="s">
        <v>1431</v>
      </c>
      <c r="BI562" s="122" t="s">
        <v>1431</v>
      </c>
      <c r="BJ562" s="122" t="s">
        <v>1431</v>
      </c>
      <c r="BK562" s="122">
        <v>175254</v>
      </c>
      <c r="BX562" s="122" t="s">
        <v>697</v>
      </c>
      <c r="BZ562" s="122" t="s">
        <v>2020</v>
      </c>
      <c r="CL562" s="122" t="s">
        <v>699</v>
      </c>
    </row>
    <row r="563" spans="1:99" x14ac:dyDescent="0.45">
      <c r="A563" s="122">
        <v>562</v>
      </c>
      <c r="B563" s="122" t="s">
        <v>10240</v>
      </c>
      <c r="C563" s="122" t="s">
        <v>700</v>
      </c>
      <c r="I563" s="122" t="s">
        <v>469</v>
      </c>
      <c r="J563" s="122" t="str">
        <f t="shared" si="22"/>
        <v>Quercus kelloggii</v>
      </c>
      <c r="M563" s="122" t="s">
        <v>3226</v>
      </c>
      <c r="N563" s="122" t="s">
        <v>3261</v>
      </c>
      <c r="O563" s="122">
        <v>41072</v>
      </c>
      <c r="P563" s="122" t="s">
        <v>2745</v>
      </c>
      <c r="Q563" s="122" t="s">
        <v>14724</v>
      </c>
      <c r="S563" s="122" t="s">
        <v>14693</v>
      </c>
      <c r="T563" s="122" t="s">
        <v>1171</v>
      </c>
      <c r="U563" s="122" t="s">
        <v>3484</v>
      </c>
      <c r="V563" s="122" t="s">
        <v>2521</v>
      </c>
      <c r="W563" s="122" t="s">
        <v>1759</v>
      </c>
      <c r="X563" s="122" t="s">
        <v>2765</v>
      </c>
      <c r="Y563" s="122" t="s">
        <v>2020</v>
      </c>
      <c r="AC563" s="122" t="s">
        <v>1317</v>
      </c>
      <c r="AF563" s="122">
        <v>0.2</v>
      </c>
      <c r="AJ563" s="122" t="s">
        <v>964</v>
      </c>
      <c r="AK563" s="122" t="s">
        <v>964</v>
      </c>
      <c r="AO563" s="122" t="s">
        <v>697</v>
      </c>
      <c r="AP563" s="122" t="s">
        <v>2534</v>
      </c>
      <c r="AQ563" s="122" t="s">
        <v>2640</v>
      </c>
      <c r="AS563" s="122" t="s">
        <v>1318</v>
      </c>
      <c r="AT563" s="122">
        <v>39.93523819</v>
      </c>
      <c r="AU563" s="122">
        <v>-89.800605169999997</v>
      </c>
      <c r="AW563" s="122" t="s">
        <v>1318</v>
      </c>
      <c r="AX563" s="122" t="s">
        <v>1318</v>
      </c>
      <c r="AY563" s="122" t="s">
        <v>1318</v>
      </c>
      <c r="AZ563" s="122" t="s">
        <v>1318</v>
      </c>
      <c r="BA563" s="122" t="s">
        <v>3369</v>
      </c>
      <c r="BE563" s="122" t="s">
        <v>3411</v>
      </c>
      <c r="BF563" s="122" t="s">
        <v>1415</v>
      </c>
      <c r="BG563" s="122" t="s">
        <v>2744</v>
      </c>
      <c r="BH563" s="122" t="s">
        <v>1431</v>
      </c>
      <c r="BI563" s="122" t="s">
        <v>1431</v>
      </c>
      <c r="BJ563" s="122" t="s">
        <v>1431</v>
      </c>
      <c r="BK563" s="122">
        <v>176066</v>
      </c>
      <c r="BX563" s="122" t="s">
        <v>697</v>
      </c>
      <c r="BZ563" s="122" t="s">
        <v>2020</v>
      </c>
      <c r="CL563" s="122" t="s">
        <v>469</v>
      </c>
    </row>
    <row r="564" spans="1:99" x14ac:dyDescent="0.45">
      <c r="A564" s="122">
        <v>563</v>
      </c>
      <c r="B564" s="122" t="s">
        <v>10241</v>
      </c>
      <c r="C564" s="122" t="s">
        <v>701</v>
      </c>
      <c r="I564" s="122" t="s">
        <v>457</v>
      </c>
      <c r="J564" s="122" t="str">
        <f t="shared" si="22"/>
        <v>Quercus mohriana</v>
      </c>
      <c r="M564" s="122" t="s">
        <v>3226</v>
      </c>
      <c r="N564" s="122" t="s">
        <v>3258</v>
      </c>
      <c r="O564" s="122">
        <v>41072</v>
      </c>
      <c r="P564" s="122" t="s">
        <v>2745</v>
      </c>
      <c r="Q564" s="122" t="s">
        <v>14724</v>
      </c>
      <c r="S564" s="122" t="s">
        <v>14693</v>
      </c>
      <c r="T564" s="122" t="s">
        <v>1171</v>
      </c>
      <c r="U564" s="122" t="s">
        <v>3484</v>
      </c>
      <c r="V564" s="122" t="s">
        <v>2521</v>
      </c>
      <c r="W564" s="122" t="s">
        <v>1759</v>
      </c>
      <c r="X564" s="122" t="s">
        <v>2766</v>
      </c>
      <c r="Y564" s="122" t="s">
        <v>2020</v>
      </c>
      <c r="AC564" s="122" t="s">
        <v>1317</v>
      </c>
      <c r="AF564" s="122">
        <v>0.9</v>
      </c>
      <c r="AJ564" s="122" t="s">
        <v>1851</v>
      </c>
      <c r="AK564" s="122" t="s">
        <v>1851</v>
      </c>
      <c r="AO564" s="122" t="s">
        <v>697</v>
      </c>
      <c r="AP564" s="122" t="s">
        <v>2535</v>
      </c>
      <c r="AQ564" s="122" t="s">
        <v>2641</v>
      </c>
      <c r="AS564" s="122" t="s">
        <v>1318</v>
      </c>
      <c r="AT564" s="122">
        <v>39.935211289999998</v>
      </c>
      <c r="AU564" s="122">
        <v>-89.800701480000001</v>
      </c>
      <c r="AW564" s="122" t="s">
        <v>1318</v>
      </c>
      <c r="AX564" s="122" t="s">
        <v>1318</v>
      </c>
      <c r="AY564" s="122" t="s">
        <v>1318</v>
      </c>
      <c r="AZ564" s="122" t="s">
        <v>1318</v>
      </c>
      <c r="BA564" s="122" t="s">
        <v>3369</v>
      </c>
      <c r="BC564" s="122" t="s">
        <v>2827</v>
      </c>
      <c r="BE564" s="122" t="s">
        <v>3411</v>
      </c>
      <c r="BF564" s="122" t="s">
        <v>1415</v>
      </c>
      <c r="BG564" s="122" t="s">
        <v>1415</v>
      </c>
      <c r="BH564" s="122" t="s">
        <v>1431</v>
      </c>
      <c r="BI564" s="122" t="s">
        <v>1431</v>
      </c>
      <c r="BJ564" s="122" t="s">
        <v>1431</v>
      </c>
      <c r="BK564" s="122">
        <v>175316</v>
      </c>
      <c r="BX564" s="122" t="s">
        <v>697</v>
      </c>
      <c r="BZ564" s="122" t="s">
        <v>2020</v>
      </c>
      <c r="CL564" s="122" t="s">
        <v>457</v>
      </c>
    </row>
    <row r="565" spans="1:99" x14ac:dyDescent="0.45">
      <c r="A565" s="122">
        <v>564</v>
      </c>
      <c r="B565" s="122" t="s">
        <v>10242</v>
      </c>
      <c r="C565" s="122" t="s">
        <v>702</v>
      </c>
      <c r="I565" s="122" t="s">
        <v>437</v>
      </c>
      <c r="J565" s="122" t="str">
        <f t="shared" si="22"/>
        <v>Quercus vaseyana</v>
      </c>
      <c r="M565" s="122" t="s">
        <v>3226</v>
      </c>
      <c r="N565" s="122" t="s">
        <v>3251</v>
      </c>
      <c r="O565" s="122">
        <v>41072</v>
      </c>
      <c r="P565" s="122" t="s">
        <v>2746</v>
      </c>
      <c r="Q565" s="122" t="s">
        <v>14724</v>
      </c>
      <c r="S565" s="122" t="s">
        <v>14693</v>
      </c>
      <c r="T565" s="122" t="s">
        <v>1171</v>
      </c>
      <c r="U565" s="122" t="s">
        <v>3484</v>
      </c>
      <c r="V565" s="122" t="s">
        <v>2521</v>
      </c>
      <c r="W565" s="122" t="s">
        <v>1759</v>
      </c>
      <c r="X565" s="122" t="s">
        <v>2765</v>
      </c>
      <c r="Y565" s="122" t="s">
        <v>2020</v>
      </c>
      <c r="AC565" s="122" t="s">
        <v>1317</v>
      </c>
      <c r="AF565" s="122">
        <v>2.4</v>
      </c>
      <c r="AJ565" s="122" t="s">
        <v>1844</v>
      </c>
      <c r="AK565" s="122" t="s">
        <v>1844</v>
      </c>
      <c r="AO565" s="122" t="s">
        <v>697</v>
      </c>
      <c r="AP565" s="122" t="s">
        <v>2536</v>
      </c>
      <c r="AQ565" s="122" t="s">
        <v>2642</v>
      </c>
      <c r="AS565" s="122" t="s">
        <v>1318</v>
      </c>
      <c r="AT565" s="122">
        <v>39.935200000000002</v>
      </c>
      <c r="AU565" s="122">
        <v>-89.800733333333326</v>
      </c>
      <c r="AW565" s="122" t="s">
        <v>1318</v>
      </c>
      <c r="AX565" s="122" t="s">
        <v>1318</v>
      </c>
      <c r="AY565" s="122" t="s">
        <v>1318</v>
      </c>
      <c r="AZ565" s="122" t="s">
        <v>1318</v>
      </c>
      <c r="BA565" s="122" t="s">
        <v>3369</v>
      </c>
      <c r="BC565" s="122" t="s">
        <v>2828</v>
      </c>
      <c r="BE565" s="122" t="s">
        <v>3411</v>
      </c>
      <c r="BF565" s="122" t="s">
        <v>1415</v>
      </c>
      <c r="BG565" s="122" t="s">
        <v>1415</v>
      </c>
      <c r="BH565" s="122" t="s">
        <v>1416</v>
      </c>
      <c r="BI565" s="122" t="s">
        <v>1417</v>
      </c>
      <c r="BJ565" s="122" t="s">
        <v>1431</v>
      </c>
      <c r="BK565" s="122">
        <v>175401</v>
      </c>
      <c r="BX565" s="122" t="s">
        <v>697</v>
      </c>
      <c r="BZ565" s="122" t="s">
        <v>2020</v>
      </c>
      <c r="CB565" s="122" t="s">
        <v>4235</v>
      </c>
      <c r="CC565" s="122" t="s">
        <v>4235</v>
      </c>
      <c r="CK565" s="122" t="s">
        <v>5601</v>
      </c>
      <c r="CL565" s="122" t="s">
        <v>437</v>
      </c>
    </row>
    <row r="566" spans="1:99" x14ac:dyDescent="0.45">
      <c r="A566" s="122">
        <v>565</v>
      </c>
      <c r="B566" s="122" t="s">
        <v>10243</v>
      </c>
      <c r="C566" s="122" t="s">
        <v>703</v>
      </c>
      <c r="I566" s="122" t="s">
        <v>162</v>
      </c>
      <c r="J566" s="122" t="str">
        <f t="shared" si="22"/>
        <v>Quercus prinoides</v>
      </c>
      <c r="M566" s="122" t="s">
        <v>3226</v>
      </c>
      <c r="N566" s="122" t="s">
        <v>3179</v>
      </c>
      <c r="O566" s="122">
        <v>41072</v>
      </c>
      <c r="P566" s="122" t="s">
        <v>2745</v>
      </c>
      <c r="Q566" s="122" t="s">
        <v>14724</v>
      </c>
      <c r="S566" s="122" t="s">
        <v>14693</v>
      </c>
      <c r="T566" s="122" t="s">
        <v>1171</v>
      </c>
      <c r="U566" s="122" t="s">
        <v>3484</v>
      </c>
      <c r="V566" s="122" t="s">
        <v>2521</v>
      </c>
      <c r="W566" s="122" t="s">
        <v>1759</v>
      </c>
      <c r="X566" s="122" t="s">
        <v>2767</v>
      </c>
      <c r="Y566" s="122" t="s">
        <v>2020</v>
      </c>
      <c r="AC566" s="122" t="s">
        <v>1317</v>
      </c>
      <c r="AE566" s="122">
        <v>5</v>
      </c>
      <c r="AF566" s="122">
        <v>3.7</v>
      </c>
      <c r="AJ566" s="122" t="s">
        <v>1095</v>
      </c>
      <c r="AK566" s="122" t="s">
        <v>1095</v>
      </c>
      <c r="AO566" s="122" t="s">
        <v>697</v>
      </c>
      <c r="AP566" s="122" t="s">
        <v>2537</v>
      </c>
      <c r="AQ566" s="122" t="s">
        <v>2643</v>
      </c>
      <c r="AS566" s="122" t="s">
        <v>1318</v>
      </c>
      <c r="AT566" s="122">
        <v>39.934524979999999</v>
      </c>
      <c r="AU566" s="122">
        <v>-89.800451440000003</v>
      </c>
      <c r="AW566" s="122" t="s">
        <v>1318</v>
      </c>
      <c r="AX566" s="122" t="s">
        <v>1318</v>
      </c>
      <c r="AY566" s="122" t="s">
        <v>1318</v>
      </c>
      <c r="AZ566" s="122" t="s">
        <v>1318</v>
      </c>
      <c r="BA566" s="122" t="s">
        <v>3369</v>
      </c>
      <c r="BC566" s="122" t="s">
        <v>2829</v>
      </c>
      <c r="BE566" s="122" t="s">
        <v>3411</v>
      </c>
      <c r="BF566" s="122" t="s">
        <v>1415</v>
      </c>
      <c r="BG566" s="122" t="s">
        <v>1415</v>
      </c>
      <c r="BH566" s="122" t="s">
        <v>1416</v>
      </c>
      <c r="BI566" s="122" t="s">
        <v>1417</v>
      </c>
      <c r="BK566" s="122">
        <v>175318</v>
      </c>
      <c r="BX566" s="122" t="s">
        <v>697</v>
      </c>
      <c r="BZ566" s="122" t="s">
        <v>2020</v>
      </c>
      <c r="CK566" s="122" t="s">
        <v>5603</v>
      </c>
      <c r="CL566" s="122" t="s">
        <v>162</v>
      </c>
    </row>
    <row r="567" spans="1:99" x14ac:dyDescent="0.45">
      <c r="A567" s="122">
        <v>566</v>
      </c>
      <c r="B567" s="122" t="s">
        <v>10244</v>
      </c>
      <c r="C567" s="122" t="s">
        <v>704</v>
      </c>
      <c r="I567" s="122" t="s">
        <v>167</v>
      </c>
      <c r="J567" s="122" t="str">
        <f t="shared" si="22"/>
        <v>Quercus ilicifolia</v>
      </c>
      <c r="M567" s="122" t="s">
        <v>3226</v>
      </c>
      <c r="N567" s="122" t="s">
        <v>3181</v>
      </c>
      <c r="O567" s="122">
        <v>41072</v>
      </c>
      <c r="P567" s="122" t="s">
        <v>2745</v>
      </c>
      <c r="Q567" s="122" t="s">
        <v>14724</v>
      </c>
      <c r="S567" s="122" t="s">
        <v>14693</v>
      </c>
      <c r="T567" s="122" t="s">
        <v>1171</v>
      </c>
      <c r="U567" s="122" t="s">
        <v>3484</v>
      </c>
      <c r="V567" s="122" t="s">
        <v>2521</v>
      </c>
      <c r="W567" s="122" t="s">
        <v>1759</v>
      </c>
      <c r="X567" s="122" t="s">
        <v>2768</v>
      </c>
      <c r="Y567" s="122" t="s">
        <v>2020</v>
      </c>
      <c r="AC567" s="122" t="s">
        <v>1317</v>
      </c>
      <c r="AF567" s="122">
        <v>0.5</v>
      </c>
      <c r="AJ567" s="122" t="s">
        <v>1069</v>
      </c>
      <c r="AK567" s="122" t="s">
        <v>1069</v>
      </c>
      <c r="AO567" s="122" t="s">
        <v>697</v>
      </c>
      <c r="AP567" s="122" t="s">
        <v>2538</v>
      </c>
      <c r="AQ567" s="122" t="s">
        <v>2644</v>
      </c>
      <c r="AS567" s="122" t="s">
        <v>1318</v>
      </c>
      <c r="AT567" s="122">
        <v>39.934551380000002</v>
      </c>
      <c r="AU567" s="122">
        <v>-89.800516569999999</v>
      </c>
      <c r="AW567" s="122" t="s">
        <v>1318</v>
      </c>
      <c r="AX567" s="122" t="s">
        <v>1318</v>
      </c>
      <c r="AY567" s="122" t="s">
        <v>1318</v>
      </c>
      <c r="AZ567" s="122" t="s">
        <v>1318</v>
      </c>
      <c r="BA567" s="122" t="s">
        <v>3369</v>
      </c>
      <c r="BC567" s="122" t="s">
        <v>2830</v>
      </c>
      <c r="BE567" s="122" t="s">
        <v>3411</v>
      </c>
      <c r="BF567" s="122" t="s">
        <v>1415</v>
      </c>
      <c r="BG567" s="122" t="s">
        <v>1415</v>
      </c>
      <c r="BH567" s="122" t="s">
        <v>1431</v>
      </c>
      <c r="BI567" s="122" t="s">
        <v>1431</v>
      </c>
      <c r="BJ567" s="122" t="s">
        <v>1431</v>
      </c>
      <c r="BK567" s="122">
        <v>175317</v>
      </c>
      <c r="BX567" s="122" t="s">
        <v>697</v>
      </c>
      <c r="BZ567" s="122" t="s">
        <v>2020</v>
      </c>
      <c r="CK567" s="122" t="s">
        <v>5604</v>
      </c>
      <c r="CL567" s="122" t="s">
        <v>167</v>
      </c>
    </row>
    <row r="568" spans="1:99" x14ac:dyDescent="0.45">
      <c r="A568" s="122">
        <v>567</v>
      </c>
      <c r="B568" s="122" t="s">
        <v>10245</v>
      </c>
      <c r="C568" s="122" t="s">
        <v>705</v>
      </c>
      <c r="I568" s="122" t="s">
        <v>706</v>
      </c>
      <c r="J568" s="122" t="str">
        <f t="shared" si="22"/>
        <v>Quercus boyntonii</v>
      </c>
      <c r="M568" s="122" t="s">
        <v>3226</v>
      </c>
      <c r="N568" s="122" t="s">
        <v>3290</v>
      </c>
      <c r="O568" s="122">
        <v>41072</v>
      </c>
      <c r="P568" s="122" t="s">
        <v>2745</v>
      </c>
      <c r="Q568" s="122" t="s">
        <v>14724</v>
      </c>
      <c r="S568" s="122" t="s">
        <v>14693</v>
      </c>
      <c r="T568" s="122" t="s">
        <v>1171</v>
      </c>
      <c r="U568" s="122" t="s">
        <v>3484</v>
      </c>
      <c r="V568" s="122" t="s">
        <v>2521</v>
      </c>
      <c r="W568" s="122" t="s">
        <v>1759</v>
      </c>
      <c r="X568" s="122" t="s">
        <v>2769</v>
      </c>
      <c r="Y568" s="122" t="s">
        <v>2020</v>
      </c>
      <c r="AC568" s="122" t="s">
        <v>1317</v>
      </c>
      <c r="AF568" s="122">
        <v>0.25</v>
      </c>
      <c r="AJ568" s="122" t="s">
        <v>2472</v>
      </c>
      <c r="AK568" s="122" t="s">
        <v>2472</v>
      </c>
      <c r="AO568" s="122" t="s">
        <v>697</v>
      </c>
      <c r="AP568" s="122" t="s">
        <v>2539</v>
      </c>
      <c r="AQ568" s="122" t="s">
        <v>2645</v>
      </c>
      <c r="AS568" s="122" t="s">
        <v>1318</v>
      </c>
      <c r="AT568" s="122">
        <v>39.934609999999999</v>
      </c>
      <c r="AU568" s="122">
        <v>89.800389999999993</v>
      </c>
      <c r="AW568" s="122" t="s">
        <v>1318</v>
      </c>
      <c r="AX568" s="122" t="s">
        <v>1318</v>
      </c>
      <c r="AY568" s="122" t="s">
        <v>1318</v>
      </c>
      <c r="AZ568" s="122" t="s">
        <v>1318</v>
      </c>
      <c r="BA568" s="122" t="s">
        <v>3369</v>
      </c>
      <c r="BC568" s="122" t="s">
        <v>2831</v>
      </c>
      <c r="BE568" s="122" t="s">
        <v>3411</v>
      </c>
      <c r="BF568" s="122" t="s">
        <v>1415</v>
      </c>
      <c r="BG568" s="122" t="s">
        <v>2744</v>
      </c>
      <c r="BH568" s="122" t="s">
        <v>1431</v>
      </c>
      <c r="BI568" s="122" t="s">
        <v>1431</v>
      </c>
      <c r="BJ568" s="122" t="s">
        <v>1431</v>
      </c>
      <c r="BK568" s="122">
        <v>176065</v>
      </c>
      <c r="BX568" s="122" t="s">
        <v>697</v>
      </c>
      <c r="BZ568" s="122" t="s">
        <v>2020</v>
      </c>
      <c r="CL568" s="122" t="s">
        <v>706</v>
      </c>
    </row>
    <row r="569" spans="1:99" x14ac:dyDescent="0.45">
      <c r="A569" s="122">
        <v>568</v>
      </c>
      <c r="B569" s="122" t="s">
        <v>10246</v>
      </c>
      <c r="C569" s="122" t="s">
        <v>707</v>
      </c>
      <c r="I569" s="122" t="s">
        <v>708</v>
      </c>
      <c r="J569" s="122" t="str">
        <f t="shared" si="22"/>
        <v>Quercus arkansana</v>
      </c>
      <c r="M569" s="122" t="s">
        <v>3226</v>
      </c>
      <c r="N569" s="122" t="s">
        <v>3291</v>
      </c>
      <c r="O569" s="122">
        <v>41072</v>
      </c>
      <c r="P569" s="122" t="s">
        <v>2745</v>
      </c>
      <c r="Q569" s="122" t="s">
        <v>14724</v>
      </c>
      <c r="S569" s="122" t="s">
        <v>14693</v>
      </c>
      <c r="T569" s="122" t="s">
        <v>1171</v>
      </c>
      <c r="U569" s="122" t="s">
        <v>3484</v>
      </c>
      <c r="V569" s="122" t="s">
        <v>2521</v>
      </c>
      <c r="W569" s="122" t="s">
        <v>1759</v>
      </c>
      <c r="X569" s="122" t="s">
        <v>2770</v>
      </c>
      <c r="Y569" s="122" t="s">
        <v>2020</v>
      </c>
      <c r="AC569" s="122" t="s">
        <v>1317</v>
      </c>
      <c r="AF569" s="122">
        <v>1.1000000000000001</v>
      </c>
      <c r="AJ569" s="122" t="s">
        <v>2473</v>
      </c>
      <c r="AK569" s="122" t="s">
        <v>2473</v>
      </c>
      <c r="AO569" s="122" t="s">
        <v>697</v>
      </c>
      <c r="AP569" s="122" t="s">
        <v>2540</v>
      </c>
      <c r="AQ569" s="122" t="s">
        <v>2646</v>
      </c>
      <c r="AS569" s="122" t="s">
        <v>1318</v>
      </c>
      <c r="AT569" s="122">
        <v>39.93460125</v>
      </c>
      <c r="AU569" s="122">
        <v>-89.800767190000002</v>
      </c>
      <c r="AW569" s="122" t="s">
        <v>1318</v>
      </c>
      <c r="AX569" s="122" t="s">
        <v>1318</v>
      </c>
      <c r="AY569" s="122" t="s">
        <v>1318</v>
      </c>
      <c r="AZ569" s="122" t="s">
        <v>1318</v>
      </c>
      <c r="BA569" s="122" t="s">
        <v>3369</v>
      </c>
      <c r="BE569" s="122" t="s">
        <v>3411</v>
      </c>
      <c r="BF569" s="122" t="s">
        <v>1415</v>
      </c>
      <c r="BG569" s="122" t="s">
        <v>1415</v>
      </c>
      <c r="BH569" s="122" t="s">
        <v>1431</v>
      </c>
      <c r="BI569" s="122" t="s">
        <v>1431</v>
      </c>
      <c r="BJ569" s="122" t="s">
        <v>1431</v>
      </c>
      <c r="BK569" s="122">
        <v>175356</v>
      </c>
      <c r="BX569" s="122" t="s">
        <v>697</v>
      </c>
      <c r="BZ569" s="122" t="s">
        <v>2020</v>
      </c>
      <c r="CL569" s="122" t="s">
        <v>708</v>
      </c>
    </row>
    <row r="570" spans="1:99" x14ac:dyDescent="0.45">
      <c r="A570" s="122">
        <v>569</v>
      </c>
      <c r="B570" s="122" t="s">
        <v>10247</v>
      </c>
      <c r="C570" s="122" t="s">
        <v>709</v>
      </c>
      <c r="I570" s="122" t="s">
        <v>710</v>
      </c>
      <c r="J570" s="122" t="str">
        <f>I570</f>
        <v>Quercus (prinoides x muehlenbergii)</v>
      </c>
      <c r="M570" s="122" t="s">
        <v>3226</v>
      </c>
      <c r="N570" s="122" t="s">
        <v>3365</v>
      </c>
      <c r="O570" s="122">
        <v>41072</v>
      </c>
      <c r="P570" s="122" t="s">
        <v>2745</v>
      </c>
      <c r="Q570" s="122" t="s">
        <v>14724</v>
      </c>
      <c r="S570" s="122" t="s">
        <v>14693</v>
      </c>
      <c r="T570" s="122" t="s">
        <v>1171</v>
      </c>
      <c r="U570" s="122" t="s">
        <v>3484</v>
      </c>
      <c r="V570" s="122" t="s">
        <v>2521</v>
      </c>
      <c r="W570" s="122" t="s">
        <v>1759</v>
      </c>
      <c r="X570" s="122" t="s">
        <v>2769</v>
      </c>
      <c r="Y570" s="122" t="s">
        <v>2020</v>
      </c>
      <c r="AC570" s="122" t="s">
        <v>1317</v>
      </c>
      <c r="AF570" s="122">
        <v>3.1</v>
      </c>
      <c r="AJ570" s="122" t="s">
        <v>2474</v>
      </c>
      <c r="AK570" s="122" t="s">
        <v>2474</v>
      </c>
      <c r="AO570" s="122" t="s">
        <v>697</v>
      </c>
      <c r="AP570" s="122" t="s">
        <v>2541</v>
      </c>
      <c r="AQ570" s="122" t="s">
        <v>2647</v>
      </c>
      <c r="AS570" s="122" t="s">
        <v>1318</v>
      </c>
      <c r="AT570" s="122">
        <v>39.934550000000002</v>
      </c>
      <c r="AU570" s="122">
        <v>-89.800489999999996</v>
      </c>
      <c r="AW570" s="122" t="s">
        <v>1318</v>
      </c>
      <c r="AX570" s="122" t="s">
        <v>1318</v>
      </c>
      <c r="AY570" s="122" t="s">
        <v>1318</v>
      </c>
      <c r="AZ570" s="122" t="s">
        <v>1318</v>
      </c>
      <c r="BA570" s="122" t="s">
        <v>3369</v>
      </c>
      <c r="BC570" s="122" t="s">
        <v>2861</v>
      </c>
      <c r="BE570" s="122" t="s">
        <v>3411</v>
      </c>
      <c r="BF570" s="122" t="s">
        <v>1415</v>
      </c>
      <c r="BG570" s="122" t="s">
        <v>1415</v>
      </c>
      <c r="BH570" s="122" t="s">
        <v>1431</v>
      </c>
      <c r="BI570" s="122" t="s">
        <v>1431</v>
      </c>
      <c r="BJ570" s="122" t="s">
        <v>1431</v>
      </c>
      <c r="BX570" s="122" t="s">
        <v>697</v>
      </c>
      <c r="BZ570" s="122" t="s">
        <v>2020</v>
      </c>
      <c r="CL570" s="122" t="s">
        <v>710</v>
      </c>
    </row>
    <row r="571" spans="1:99" x14ac:dyDescent="0.45">
      <c r="A571" s="122">
        <v>570</v>
      </c>
      <c r="B571" s="122" t="s">
        <v>10248</v>
      </c>
      <c r="C571" s="122" t="s">
        <v>711</v>
      </c>
      <c r="I571" s="122" t="s">
        <v>712</v>
      </c>
      <c r="J571" s="122" t="str">
        <f t="shared" si="22"/>
        <v>Quercus x sternbergii</v>
      </c>
      <c r="M571" s="122" t="s">
        <v>3226</v>
      </c>
      <c r="N571" s="122" t="s">
        <v>3292</v>
      </c>
      <c r="O571" s="122">
        <v>41072</v>
      </c>
      <c r="P571" s="122" t="s">
        <v>2747</v>
      </c>
      <c r="Q571" s="122" t="s">
        <v>14724</v>
      </c>
      <c r="S571" s="122" t="s">
        <v>14693</v>
      </c>
      <c r="T571" s="122" t="s">
        <v>1171</v>
      </c>
      <c r="U571" s="122" t="s">
        <v>3484</v>
      </c>
      <c r="V571" s="122" t="s">
        <v>2521</v>
      </c>
      <c r="W571" s="122" t="s">
        <v>1759</v>
      </c>
      <c r="X571" s="122" t="s">
        <v>2771</v>
      </c>
      <c r="Y571" s="122" t="s">
        <v>2020</v>
      </c>
      <c r="AC571" s="122" t="s">
        <v>1317</v>
      </c>
      <c r="AF571" s="122">
        <v>0</v>
      </c>
      <c r="AJ571" s="122" t="s">
        <v>2475</v>
      </c>
      <c r="AK571" s="122" t="s">
        <v>2475</v>
      </c>
      <c r="AO571" s="122" t="s">
        <v>697</v>
      </c>
      <c r="AP571" s="122" t="s">
        <v>2542</v>
      </c>
      <c r="AQ571" s="122" t="s">
        <v>2648</v>
      </c>
      <c r="AS571" s="122" t="s">
        <v>1318</v>
      </c>
      <c r="AT571" s="122">
        <v>39.934130000000003</v>
      </c>
      <c r="AU571" s="122">
        <v>89.800880000000006</v>
      </c>
      <c r="AW571" s="122" t="s">
        <v>1318</v>
      </c>
      <c r="AX571" s="122" t="s">
        <v>1318</v>
      </c>
      <c r="AY571" s="122" t="s">
        <v>1318</v>
      </c>
      <c r="AZ571" s="122" t="s">
        <v>1318</v>
      </c>
      <c r="BA571" s="122" t="s">
        <v>3369</v>
      </c>
      <c r="BC571" s="122" t="s">
        <v>2862</v>
      </c>
      <c r="BE571" s="122" t="s">
        <v>3411</v>
      </c>
      <c r="BF571" s="122" t="s">
        <v>1415</v>
      </c>
      <c r="BG571" s="122" t="s">
        <v>1415</v>
      </c>
      <c r="BH571" s="122" t="s">
        <v>1416</v>
      </c>
      <c r="BI571" s="122" t="s">
        <v>1417</v>
      </c>
      <c r="BJ571" s="122" t="s">
        <v>1418</v>
      </c>
      <c r="BK571" s="122">
        <v>175234</v>
      </c>
      <c r="BX571" s="122" t="s">
        <v>697</v>
      </c>
      <c r="BZ571" s="122" t="s">
        <v>2020</v>
      </c>
      <c r="CL571" s="122" t="s">
        <v>712</v>
      </c>
    </row>
    <row r="572" spans="1:99" x14ac:dyDescent="0.45">
      <c r="A572" s="122">
        <v>571</v>
      </c>
      <c r="B572" s="122" t="s">
        <v>10249</v>
      </c>
      <c r="C572" s="122" t="s">
        <v>713</v>
      </c>
      <c r="F572" s="122" t="s">
        <v>14290</v>
      </c>
      <c r="H572" s="122">
        <v>5084</v>
      </c>
      <c r="I572" s="122" t="s">
        <v>181</v>
      </c>
      <c r="J572" s="122" t="str">
        <f t="shared" si="22"/>
        <v>Quercus shumardii</v>
      </c>
      <c r="K572" s="122" t="s">
        <v>1007</v>
      </c>
      <c r="M572" s="122" t="s">
        <v>3226</v>
      </c>
      <c r="N572" s="122" t="s">
        <v>3187</v>
      </c>
      <c r="O572" s="121">
        <v>41072</v>
      </c>
      <c r="P572" s="122" t="s">
        <v>2747</v>
      </c>
      <c r="Q572" s="122" t="s">
        <v>14724</v>
      </c>
      <c r="S572" s="122" t="s">
        <v>14693</v>
      </c>
      <c r="T572" s="122" t="s">
        <v>1171</v>
      </c>
      <c r="U572" s="122" t="s">
        <v>3484</v>
      </c>
      <c r="V572" s="122" t="s">
        <v>2521</v>
      </c>
      <c r="W572" s="122" t="s">
        <v>1759</v>
      </c>
      <c r="X572" s="122" t="s">
        <v>2772</v>
      </c>
      <c r="Y572" s="122" t="s">
        <v>2020</v>
      </c>
      <c r="AC572" s="122" t="s">
        <v>1317</v>
      </c>
      <c r="AE572" s="122">
        <v>18</v>
      </c>
      <c r="AF572" s="122">
        <v>7.3</v>
      </c>
      <c r="AJ572" s="122" t="s">
        <v>1007</v>
      </c>
      <c r="AK572" s="122" t="s">
        <v>1007</v>
      </c>
      <c r="AO572" s="122" t="s">
        <v>697</v>
      </c>
      <c r="AP572" s="122" t="s">
        <v>2543</v>
      </c>
      <c r="AQ572" s="122" t="s">
        <v>2649</v>
      </c>
      <c r="AR572" s="122" t="s">
        <v>7426</v>
      </c>
      <c r="AS572" s="122" t="s">
        <v>1318</v>
      </c>
      <c r="AT572" s="122">
        <v>39.934030780000001</v>
      </c>
      <c r="AU572" s="122">
        <v>-89.800873809999999</v>
      </c>
      <c r="AW572" s="122" t="s">
        <v>1318</v>
      </c>
      <c r="AX572" s="122" t="s">
        <v>1318</v>
      </c>
      <c r="AY572" s="122" t="s">
        <v>1318</v>
      </c>
      <c r="AZ572" s="122" t="s">
        <v>1318</v>
      </c>
      <c r="BA572" s="122" t="s">
        <v>3369</v>
      </c>
      <c r="BE572" s="122" t="s">
        <v>3411</v>
      </c>
      <c r="BF572" s="122" t="s">
        <v>1415</v>
      </c>
      <c r="BG572" s="122" t="s">
        <v>1415</v>
      </c>
      <c r="BH572" s="122" t="s">
        <v>1431</v>
      </c>
      <c r="BI572" s="122" t="s">
        <v>1431</v>
      </c>
      <c r="BJ572" s="122" t="s">
        <v>1431</v>
      </c>
      <c r="BK572" s="122">
        <v>175235</v>
      </c>
      <c r="BR572" s="122" t="s">
        <v>4833</v>
      </c>
      <c r="BS572" s="122" t="s">
        <v>5785</v>
      </c>
      <c r="BT572" s="122" t="s">
        <v>4833</v>
      </c>
      <c r="BU572" s="122" t="s">
        <v>4833</v>
      </c>
      <c r="BV572" s="122">
        <v>5084</v>
      </c>
      <c r="BX572" s="122" t="s">
        <v>697</v>
      </c>
      <c r="BZ572" s="122" t="s">
        <v>2020</v>
      </c>
      <c r="CB572" s="122">
        <v>35.554825000000001</v>
      </c>
      <c r="CC572" s="122">
        <v>-97.978526000000002</v>
      </c>
      <c r="CD572" s="122" t="s">
        <v>4834</v>
      </c>
      <c r="CE572" s="122" t="s">
        <v>1171</v>
      </c>
      <c r="CF572" s="122" t="s">
        <v>6819</v>
      </c>
      <c r="CG572" s="122" t="s">
        <v>6845</v>
      </c>
      <c r="CI572" s="122" t="s">
        <v>5229</v>
      </c>
      <c r="CJ572" s="122" t="s">
        <v>7010</v>
      </c>
      <c r="CK572" s="122" t="s">
        <v>5658</v>
      </c>
      <c r="CL572" s="122" t="s">
        <v>181</v>
      </c>
      <c r="CO572" s="122" t="s">
        <v>7488</v>
      </c>
      <c r="CP572" s="122">
        <v>0</v>
      </c>
      <c r="CQ572" s="122" t="s">
        <v>4833</v>
      </c>
      <c r="CR572" s="122" t="s">
        <v>7564</v>
      </c>
      <c r="CS572" s="122" t="s">
        <v>7565</v>
      </c>
      <c r="CT572" s="122" t="s">
        <v>8194</v>
      </c>
      <c r="CU572" s="122" t="s">
        <v>8194</v>
      </c>
    </row>
    <row r="573" spans="1:99" x14ac:dyDescent="0.45">
      <c r="A573" s="122">
        <v>572</v>
      </c>
      <c r="B573" s="122" t="s">
        <v>10250</v>
      </c>
      <c r="C573" s="122" t="s">
        <v>714</v>
      </c>
      <c r="F573" s="122" t="s">
        <v>3908</v>
      </c>
      <c r="H573" s="122">
        <v>6293</v>
      </c>
      <c r="I573" s="122" t="s">
        <v>2518</v>
      </c>
      <c r="J573" s="122" t="str">
        <f t="shared" si="22"/>
        <v>Quercus texana</v>
      </c>
      <c r="K573" s="122" t="s">
        <v>2518</v>
      </c>
      <c r="M573" s="122" t="s">
        <v>3226</v>
      </c>
      <c r="N573" s="122" t="s">
        <v>3293</v>
      </c>
      <c r="O573" s="121">
        <v>41072</v>
      </c>
      <c r="P573" s="122" t="s">
        <v>2745</v>
      </c>
      <c r="Q573" s="122" t="s">
        <v>14724</v>
      </c>
      <c r="S573" s="122" t="s">
        <v>14693</v>
      </c>
      <c r="T573" s="122" t="s">
        <v>1171</v>
      </c>
      <c r="U573" s="122" t="s">
        <v>3484</v>
      </c>
      <c r="V573" s="122" t="s">
        <v>2521</v>
      </c>
      <c r="W573" s="122" t="s">
        <v>1759</v>
      </c>
      <c r="X573" s="122" t="s">
        <v>2773</v>
      </c>
      <c r="Y573" s="122" t="s">
        <v>2020</v>
      </c>
      <c r="AC573" s="122" t="s">
        <v>1317</v>
      </c>
      <c r="AE573" s="122">
        <v>13</v>
      </c>
      <c r="AF573" s="122">
        <v>6.1</v>
      </c>
      <c r="AJ573" s="122" t="s">
        <v>2476</v>
      </c>
      <c r="AK573" s="122" t="s">
        <v>14603</v>
      </c>
      <c r="AL573" s="122" t="s">
        <v>1859</v>
      </c>
      <c r="AM573" s="121">
        <v>2012</v>
      </c>
      <c r="AO573" s="122" t="s">
        <v>697</v>
      </c>
      <c r="AP573" s="122" t="s">
        <v>2544</v>
      </c>
      <c r="AQ573" s="122" t="s">
        <v>2650</v>
      </c>
      <c r="AR573" s="122" t="s">
        <v>7426</v>
      </c>
      <c r="AS573" s="122" t="s">
        <v>1318</v>
      </c>
      <c r="AT573" s="122">
        <v>39.934869999999997</v>
      </c>
      <c r="AU573" s="122">
        <v>89.801360000000003</v>
      </c>
      <c r="AW573" s="122" t="s">
        <v>1318</v>
      </c>
      <c r="AX573" s="122" t="s">
        <v>1318</v>
      </c>
      <c r="AY573" s="122" t="s">
        <v>1318</v>
      </c>
      <c r="AZ573" s="122" t="s">
        <v>1318</v>
      </c>
      <c r="BA573" s="122" t="s">
        <v>3369</v>
      </c>
      <c r="BC573" s="122" t="s">
        <v>2832</v>
      </c>
      <c r="BE573" s="122" t="s">
        <v>3411</v>
      </c>
      <c r="BF573" s="122" t="s">
        <v>1415</v>
      </c>
      <c r="BG573" s="122" t="s">
        <v>1415</v>
      </c>
      <c r="BH573" s="122" t="s">
        <v>1431</v>
      </c>
      <c r="BI573" s="122" t="s">
        <v>1431</v>
      </c>
      <c r="BJ573" s="122" t="s">
        <v>1431</v>
      </c>
      <c r="BK573" s="122">
        <v>175242</v>
      </c>
      <c r="BR573" s="122" t="s">
        <v>3908</v>
      </c>
      <c r="BS573" s="122" t="s">
        <v>5787</v>
      </c>
      <c r="BT573" s="122" t="s">
        <v>3908</v>
      </c>
      <c r="BU573" s="122" t="s">
        <v>3908</v>
      </c>
      <c r="BV573" s="122">
        <v>6293</v>
      </c>
      <c r="BX573" s="122" t="s">
        <v>697</v>
      </c>
      <c r="BZ573" s="122" t="s">
        <v>2020</v>
      </c>
      <c r="CB573" s="122">
        <v>36.537855999999998</v>
      </c>
      <c r="CC573" s="122">
        <v>-89.594182000000004</v>
      </c>
      <c r="CD573" s="122" t="s">
        <v>4683</v>
      </c>
      <c r="CE573" s="122" t="s">
        <v>1171</v>
      </c>
      <c r="CF573" s="122" t="s">
        <v>4664</v>
      </c>
      <c r="CH573" s="122" t="s">
        <v>6871</v>
      </c>
      <c r="CI573" s="122" t="s">
        <v>5174</v>
      </c>
      <c r="CJ573" s="122" t="s">
        <v>7069</v>
      </c>
      <c r="CK573" s="122" t="s">
        <v>4682</v>
      </c>
      <c r="CL573" s="122" t="s">
        <v>2518</v>
      </c>
      <c r="CO573" s="122" t="s">
        <v>7488</v>
      </c>
      <c r="CP573" s="122">
        <v>0</v>
      </c>
      <c r="CQ573" s="122" t="s">
        <v>3908</v>
      </c>
      <c r="CR573" s="122" t="s">
        <v>7789</v>
      </c>
      <c r="CS573" s="122" t="s">
        <v>7790</v>
      </c>
      <c r="CT573" s="122" t="s">
        <v>8194</v>
      </c>
      <c r="CU573" s="122" t="s">
        <v>8194</v>
      </c>
    </row>
    <row r="574" spans="1:99" x14ac:dyDescent="0.45">
      <c r="A574" s="122">
        <v>573</v>
      </c>
      <c r="B574" s="122" t="s">
        <v>10251</v>
      </c>
      <c r="C574" s="122" t="s">
        <v>715</v>
      </c>
      <c r="F574" s="122" t="s">
        <v>14289</v>
      </c>
      <c r="H574" s="122">
        <v>5475</v>
      </c>
      <c r="I574" s="122" t="s">
        <v>169</v>
      </c>
      <c r="J574" s="122" t="str">
        <f t="shared" si="22"/>
        <v>Quercus velutina</v>
      </c>
      <c r="K574" s="122" t="s">
        <v>994</v>
      </c>
      <c r="M574" s="122" t="s">
        <v>3226</v>
      </c>
      <c r="N574" s="122" t="s">
        <v>3182</v>
      </c>
      <c r="O574" s="121">
        <v>41072</v>
      </c>
      <c r="P574" s="122" t="s">
        <v>2745</v>
      </c>
      <c r="Q574" s="122" t="s">
        <v>14724</v>
      </c>
      <c r="S574" s="122" t="s">
        <v>14693</v>
      </c>
      <c r="T574" s="122" t="s">
        <v>1171</v>
      </c>
      <c r="U574" s="122" t="s">
        <v>3484</v>
      </c>
      <c r="V574" s="122" t="s">
        <v>2521</v>
      </c>
      <c r="W574" s="122" t="s">
        <v>1759</v>
      </c>
      <c r="X574" s="122" t="s">
        <v>2774</v>
      </c>
      <c r="Y574" s="122" t="s">
        <v>2020</v>
      </c>
      <c r="AC574" s="122" t="s">
        <v>1317</v>
      </c>
      <c r="AE574" s="122">
        <v>50</v>
      </c>
      <c r="AF574" s="122">
        <v>12.2</v>
      </c>
      <c r="AJ574" s="122" t="s">
        <v>994</v>
      </c>
      <c r="AK574" s="122" t="s">
        <v>994</v>
      </c>
      <c r="AO574" s="122" t="s">
        <v>697</v>
      </c>
      <c r="AP574" s="122" t="s">
        <v>2545</v>
      </c>
      <c r="AQ574" s="122" t="s">
        <v>2651</v>
      </c>
      <c r="AR574" s="122" t="s">
        <v>7426</v>
      </c>
      <c r="AS574" s="122" t="s">
        <v>1318</v>
      </c>
      <c r="AT574" s="122">
        <v>39.934959999999997</v>
      </c>
      <c r="AU574" s="122">
        <v>89.801609999999997</v>
      </c>
      <c r="AW574" s="122" t="s">
        <v>1318</v>
      </c>
      <c r="AX574" s="122" t="s">
        <v>1318</v>
      </c>
      <c r="AY574" s="122" t="s">
        <v>1318</v>
      </c>
      <c r="AZ574" s="122" t="s">
        <v>1318</v>
      </c>
      <c r="BA574" s="122" t="s">
        <v>3369</v>
      </c>
      <c r="BC574" s="122" t="s">
        <v>2833</v>
      </c>
      <c r="BE574" s="122" t="s">
        <v>3411</v>
      </c>
      <c r="BF574" s="122" t="s">
        <v>1415</v>
      </c>
      <c r="BK574" s="122">
        <v>175236</v>
      </c>
      <c r="BR574" s="122" t="s">
        <v>4828</v>
      </c>
      <c r="BS574" s="122" t="s">
        <v>5785</v>
      </c>
      <c r="BT574" s="122" t="s">
        <v>4828</v>
      </c>
      <c r="BU574" s="122" t="s">
        <v>4828</v>
      </c>
      <c r="BV574" s="122">
        <v>5475</v>
      </c>
      <c r="BX574" s="122" t="s">
        <v>697</v>
      </c>
      <c r="BZ574" s="122" t="s">
        <v>2020</v>
      </c>
      <c r="CB574" s="122">
        <v>39.934959999999997</v>
      </c>
      <c r="CC574" s="122">
        <v>-89.801609999999997</v>
      </c>
      <c r="CD574" s="122" t="s">
        <v>4634</v>
      </c>
      <c r="CE574" s="122" t="s">
        <v>1171</v>
      </c>
      <c r="CF574" s="122" t="s">
        <v>3484</v>
      </c>
      <c r="CG574" s="122" t="s">
        <v>6854</v>
      </c>
      <c r="CI574" s="122" t="s">
        <v>5250</v>
      </c>
      <c r="CJ574" s="122" t="s">
        <v>7032</v>
      </c>
      <c r="CK574" s="122" t="s">
        <v>5657</v>
      </c>
      <c r="CL574" s="122" t="s">
        <v>169</v>
      </c>
      <c r="CO574" s="122" t="s">
        <v>7488</v>
      </c>
      <c r="CP574" s="122">
        <v>0</v>
      </c>
      <c r="CQ574" s="122" t="s">
        <v>4828</v>
      </c>
      <c r="CR574" s="122" t="s">
        <v>7669</v>
      </c>
      <c r="CS574" s="122" t="s">
        <v>7670</v>
      </c>
      <c r="CT574" s="122" t="s">
        <v>8194</v>
      </c>
      <c r="CU574" s="122" t="s">
        <v>8194</v>
      </c>
    </row>
    <row r="575" spans="1:99" x14ac:dyDescent="0.45">
      <c r="A575" s="122">
        <v>574</v>
      </c>
      <c r="B575" s="122" t="s">
        <v>10252</v>
      </c>
      <c r="C575" s="122" t="s">
        <v>716</v>
      </c>
      <c r="F575" s="122" t="s">
        <v>14344</v>
      </c>
      <c r="H575" s="122">
        <v>2865</v>
      </c>
      <c r="I575" s="122" t="s">
        <v>717</v>
      </c>
      <c r="J575" s="122" t="str">
        <f t="shared" si="22"/>
        <v>Quercus x runcinata</v>
      </c>
      <c r="K575" s="122" t="s">
        <v>8999</v>
      </c>
      <c r="M575" s="122" t="s">
        <v>3226</v>
      </c>
      <c r="N575" s="122" t="s">
        <v>3294</v>
      </c>
      <c r="O575" s="122">
        <v>41072</v>
      </c>
      <c r="P575" s="122" t="s">
        <v>2745</v>
      </c>
      <c r="Q575" s="122" t="s">
        <v>14724</v>
      </c>
      <c r="S575" s="122" t="s">
        <v>14693</v>
      </c>
      <c r="T575" s="122" t="s">
        <v>1171</v>
      </c>
      <c r="U575" s="122" t="s">
        <v>3484</v>
      </c>
      <c r="V575" s="122" t="s">
        <v>2521</v>
      </c>
      <c r="W575" s="122" t="s">
        <v>1759</v>
      </c>
      <c r="X575" s="122" t="s">
        <v>2775</v>
      </c>
      <c r="Y575" s="122" t="s">
        <v>2020</v>
      </c>
      <c r="AC575" s="122" t="s">
        <v>1317</v>
      </c>
      <c r="AE575" s="122">
        <v>10</v>
      </c>
      <c r="AF575" s="122">
        <v>6.1</v>
      </c>
      <c r="AJ575" s="122" t="s">
        <v>2477</v>
      </c>
      <c r="AK575" s="122" t="s">
        <v>2477</v>
      </c>
      <c r="AL575" s="122" t="s">
        <v>2239</v>
      </c>
      <c r="AM575" s="121">
        <v>41578</v>
      </c>
      <c r="AN575" s="122" t="s">
        <v>7413</v>
      </c>
      <c r="AO575" s="122" t="s">
        <v>697</v>
      </c>
      <c r="AP575" s="122" t="s">
        <v>2546</v>
      </c>
      <c r="AQ575" s="122" t="s">
        <v>2652</v>
      </c>
      <c r="AS575" s="122" t="s">
        <v>1318</v>
      </c>
      <c r="AT575" s="122">
        <v>39.934869999999997</v>
      </c>
      <c r="AU575" s="122">
        <v>89.802189999999996</v>
      </c>
      <c r="AW575" s="122" t="s">
        <v>1318</v>
      </c>
      <c r="AX575" s="122" t="s">
        <v>1318</v>
      </c>
      <c r="AY575" s="122" t="s">
        <v>1318</v>
      </c>
      <c r="AZ575" s="122" t="s">
        <v>1318</v>
      </c>
      <c r="BA575" s="122" t="s">
        <v>3369</v>
      </c>
      <c r="BC575" s="122" t="s">
        <v>2834</v>
      </c>
      <c r="BE575" s="122" t="s">
        <v>3411</v>
      </c>
      <c r="BF575" s="122" t="s">
        <v>1415</v>
      </c>
      <c r="BG575" s="122" t="s">
        <v>1415</v>
      </c>
      <c r="BH575" s="122" t="s">
        <v>1431</v>
      </c>
      <c r="BI575" s="122" t="s">
        <v>1431</v>
      </c>
      <c r="BJ575" s="122" t="s">
        <v>1431</v>
      </c>
      <c r="BK575" s="122">
        <v>175232</v>
      </c>
      <c r="BR575" s="122" t="s">
        <v>4901</v>
      </c>
      <c r="BS575" s="122" t="s">
        <v>5788</v>
      </c>
      <c r="BT575" s="122" t="s">
        <v>4901</v>
      </c>
      <c r="BU575" s="122" t="s">
        <v>4901</v>
      </c>
      <c r="BV575" s="122">
        <v>2865</v>
      </c>
      <c r="BX575" s="122" t="s">
        <v>697</v>
      </c>
      <c r="BZ575" s="122" t="s">
        <v>2020</v>
      </c>
      <c r="CL575" s="122" t="s">
        <v>717</v>
      </c>
    </row>
    <row r="576" spans="1:99" x14ac:dyDescent="0.45">
      <c r="A576" s="122">
        <v>575</v>
      </c>
      <c r="B576" s="122" t="s">
        <v>10253</v>
      </c>
      <c r="C576" s="122" t="s">
        <v>718</v>
      </c>
      <c r="F576" s="122" t="s">
        <v>14342</v>
      </c>
      <c r="H576" s="122">
        <v>3070</v>
      </c>
      <c r="I576" s="122" t="s">
        <v>717</v>
      </c>
      <c r="J576" s="122" t="str">
        <f t="shared" si="22"/>
        <v>Quercus x runcinata</v>
      </c>
      <c r="K576" s="122" t="s">
        <v>8999</v>
      </c>
      <c r="M576" s="122" t="s">
        <v>3226</v>
      </c>
      <c r="N576" s="122" t="s">
        <v>3294</v>
      </c>
      <c r="O576" s="122">
        <v>41072</v>
      </c>
      <c r="P576" s="122" t="s">
        <v>2745</v>
      </c>
      <c r="Q576" s="122" t="s">
        <v>14724</v>
      </c>
      <c r="S576" s="122" t="s">
        <v>14693</v>
      </c>
      <c r="T576" s="122" t="s">
        <v>1171</v>
      </c>
      <c r="U576" s="122" t="s">
        <v>3484</v>
      </c>
      <c r="V576" s="122" t="s">
        <v>2521</v>
      </c>
      <c r="W576" s="122" t="s">
        <v>1759</v>
      </c>
      <c r="X576" s="122" t="s">
        <v>2775</v>
      </c>
      <c r="Y576" s="122" t="s">
        <v>2020</v>
      </c>
      <c r="AC576" s="122" t="s">
        <v>1317</v>
      </c>
      <c r="AE576" s="122">
        <v>6</v>
      </c>
      <c r="AF576" s="122">
        <v>5.5</v>
      </c>
      <c r="AJ576" s="122" t="s">
        <v>2478</v>
      </c>
      <c r="AK576" s="122" t="s">
        <v>2478</v>
      </c>
      <c r="AL576" s="122" t="s">
        <v>2239</v>
      </c>
      <c r="AM576" s="121">
        <v>41578</v>
      </c>
      <c r="AN576" s="122" t="s">
        <v>7413</v>
      </c>
      <c r="AO576" s="122" t="s">
        <v>697</v>
      </c>
      <c r="AP576" s="122" t="s">
        <v>2546</v>
      </c>
      <c r="AQ576" s="122" t="s">
        <v>2652</v>
      </c>
      <c r="AS576" s="122" t="s">
        <v>1318</v>
      </c>
      <c r="AT576" s="122">
        <v>39.934869999999997</v>
      </c>
      <c r="AU576" s="122">
        <v>89.802189999999996</v>
      </c>
      <c r="AW576" s="122" t="s">
        <v>1318</v>
      </c>
      <c r="AX576" s="122" t="s">
        <v>1318</v>
      </c>
      <c r="AY576" s="122" t="s">
        <v>1318</v>
      </c>
      <c r="AZ576" s="122" t="s">
        <v>1318</v>
      </c>
      <c r="BA576" s="122" t="s">
        <v>3369</v>
      </c>
      <c r="BC576" s="122" t="s">
        <v>2835</v>
      </c>
      <c r="BE576" s="122" t="s">
        <v>3411</v>
      </c>
      <c r="BF576" s="122" t="s">
        <v>1415</v>
      </c>
      <c r="BG576" s="122" t="s">
        <v>1415</v>
      </c>
      <c r="BH576" s="122" t="s">
        <v>1431</v>
      </c>
      <c r="BI576" s="122" t="s">
        <v>1431</v>
      </c>
      <c r="BJ576" s="122" t="s">
        <v>1431</v>
      </c>
      <c r="BK576" s="122">
        <v>175233</v>
      </c>
      <c r="BR576" s="122" t="s">
        <v>4899</v>
      </c>
      <c r="BS576" s="122" t="s">
        <v>5788</v>
      </c>
      <c r="BT576" s="122" t="s">
        <v>4899</v>
      </c>
      <c r="BU576" s="122" t="s">
        <v>4899</v>
      </c>
      <c r="BV576" s="122">
        <v>3070</v>
      </c>
      <c r="BX576" s="122" t="s">
        <v>697</v>
      </c>
      <c r="BZ576" s="122" t="s">
        <v>2020</v>
      </c>
      <c r="CL576" s="122" t="s">
        <v>717</v>
      </c>
    </row>
    <row r="577" spans="1:99" x14ac:dyDescent="0.45">
      <c r="A577" s="122">
        <v>576</v>
      </c>
      <c r="B577" s="122" t="s">
        <v>10254</v>
      </c>
      <c r="C577" s="122" t="s">
        <v>719</v>
      </c>
      <c r="F577" s="122" t="s">
        <v>14304</v>
      </c>
      <c r="H577" s="122">
        <v>4930</v>
      </c>
      <c r="I577" s="122" t="s">
        <v>156</v>
      </c>
      <c r="J577" s="122" t="str">
        <f t="shared" si="22"/>
        <v>Quercus montana</v>
      </c>
      <c r="K577" s="122" t="s">
        <v>1002</v>
      </c>
      <c r="M577" s="122" t="s">
        <v>3226</v>
      </c>
      <c r="N577" s="122" t="s">
        <v>3176</v>
      </c>
      <c r="O577" s="121">
        <v>41072</v>
      </c>
      <c r="P577" s="122" t="s">
        <v>2748</v>
      </c>
      <c r="Q577" s="122" t="s">
        <v>14724</v>
      </c>
      <c r="S577" s="122" t="s">
        <v>14693</v>
      </c>
      <c r="T577" s="122" t="s">
        <v>1171</v>
      </c>
      <c r="U577" s="122" t="s">
        <v>3484</v>
      </c>
      <c r="V577" s="122" t="s">
        <v>2521</v>
      </c>
      <c r="W577" s="122" t="s">
        <v>1759</v>
      </c>
      <c r="X577" s="122" t="s">
        <v>2776</v>
      </c>
      <c r="Y577" s="122" t="s">
        <v>2020</v>
      </c>
      <c r="AC577" s="122" t="s">
        <v>1317</v>
      </c>
      <c r="AE577" s="122">
        <v>5</v>
      </c>
      <c r="AF577" s="122">
        <v>0.9</v>
      </c>
      <c r="AJ577" s="122" t="s">
        <v>1002</v>
      </c>
      <c r="AK577" s="122" t="s">
        <v>1002</v>
      </c>
      <c r="AO577" s="122" t="s">
        <v>697</v>
      </c>
      <c r="AP577" s="122" t="s">
        <v>2547</v>
      </c>
      <c r="AQ577" s="122" t="s">
        <v>2653</v>
      </c>
      <c r="AR577" s="122" t="s">
        <v>7426</v>
      </c>
      <c r="AS577" s="122" t="s">
        <v>1318</v>
      </c>
      <c r="AT577" s="122">
        <v>39.932829650000002</v>
      </c>
      <c r="AU577" s="122">
        <v>-89.801837559999996</v>
      </c>
      <c r="AW577" s="122" t="s">
        <v>1318</v>
      </c>
      <c r="AX577" s="122" t="s">
        <v>1318</v>
      </c>
      <c r="AY577" s="122" t="s">
        <v>1318</v>
      </c>
      <c r="AZ577" s="122" t="s">
        <v>1318</v>
      </c>
      <c r="BA577" s="122" t="s">
        <v>3369</v>
      </c>
      <c r="BE577" s="122" t="s">
        <v>3411</v>
      </c>
      <c r="BF577" s="122" t="s">
        <v>1415</v>
      </c>
      <c r="BG577" s="122" t="s">
        <v>1415</v>
      </c>
      <c r="BH577" s="122" t="s">
        <v>1431</v>
      </c>
      <c r="BI577" s="122" t="s">
        <v>1431</v>
      </c>
      <c r="BJ577" s="122" t="s">
        <v>1431</v>
      </c>
      <c r="BK577" s="122">
        <v>175353</v>
      </c>
      <c r="BR577" s="122" t="s">
        <v>4849</v>
      </c>
      <c r="BS577" s="122" t="s">
        <v>5785</v>
      </c>
      <c r="BT577" s="122" t="s">
        <v>4849</v>
      </c>
      <c r="BU577" s="122" t="s">
        <v>4849</v>
      </c>
      <c r="BV577" s="122">
        <v>4930</v>
      </c>
      <c r="BX577" s="122" t="s">
        <v>697</v>
      </c>
      <c r="BZ577" s="122" t="s">
        <v>2020</v>
      </c>
      <c r="CB577" s="122">
        <v>35.429102</v>
      </c>
      <c r="CC577" s="122">
        <v>-82.251822000000004</v>
      </c>
      <c r="CD577" s="122" t="s">
        <v>4850</v>
      </c>
      <c r="CE577" s="122" t="s">
        <v>1171</v>
      </c>
      <c r="CF577" s="122" t="s">
        <v>6839</v>
      </c>
      <c r="CI577" s="122" t="s">
        <v>5163</v>
      </c>
      <c r="CJ577" s="122" t="s">
        <v>7209</v>
      </c>
      <c r="CK577" s="122" t="s">
        <v>5617</v>
      </c>
      <c r="CL577" s="122" t="s">
        <v>156</v>
      </c>
      <c r="CM577" s="122" t="s">
        <v>5730</v>
      </c>
      <c r="CO577" s="122" t="s">
        <v>7488</v>
      </c>
      <c r="CP577" s="122" t="s">
        <v>8114</v>
      </c>
      <c r="CQ577" s="122" t="s">
        <v>4849</v>
      </c>
      <c r="CR577" s="122" t="s">
        <v>8049</v>
      </c>
      <c r="CS577" s="122" t="s">
        <v>8173</v>
      </c>
      <c r="CT577" s="122" t="s">
        <v>8193</v>
      </c>
      <c r="CU577" s="122" t="s">
        <v>8192</v>
      </c>
    </row>
    <row r="578" spans="1:99" x14ac:dyDescent="0.45">
      <c r="A578" s="122">
        <v>577</v>
      </c>
      <c r="B578" s="122" t="s">
        <v>10255</v>
      </c>
      <c r="C578" s="122" t="s">
        <v>720</v>
      </c>
      <c r="I578" s="122" t="s">
        <v>497</v>
      </c>
      <c r="J578" s="122" t="str">
        <f t="shared" si="22"/>
        <v>Quercus nigra</v>
      </c>
      <c r="M578" s="122" t="s">
        <v>3226</v>
      </c>
      <c r="N578" s="122" t="s">
        <v>3266</v>
      </c>
      <c r="O578" s="122">
        <v>41072</v>
      </c>
      <c r="P578" s="122" t="s">
        <v>2748</v>
      </c>
      <c r="Q578" s="122" t="s">
        <v>14724</v>
      </c>
      <c r="S578" s="122" t="s">
        <v>14693</v>
      </c>
      <c r="T578" s="122" t="s">
        <v>1171</v>
      </c>
      <c r="U578" s="122" t="s">
        <v>3484</v>
      </c>
      <c r="V578" s="122" t="s">
        <v>2521</v>
      </c>
      <c r="W578" s="122" t="s">
        <v>1759</v>
      </c>
      <c r="X578" s="122" t="s">
        <v>2777</v>
      </c>
      <c r="Y578" s="122" t="s">
        <v>2020</v>
      </c>
      <c r="AC578" s="122" t="s">
        <v>1317</v>
      </c>
      <c r="AE578" s="122">
        <v>2</v>
      </c>
      <c r="AF578" s="122">
        <v>0.2</v>
      </c>
      <c r="AJ578" s="122" t="s">
        <v>1013</v>
      </c>
      <c r="AK578" s="122" t="s">
        <v>1013</v>
      </c>
      <c r="AO578" s="122" t="s">
        <v>697</v>
      </c>
      <c r="AP578" s="122" t="s">
        <v>2548</v>
      </c>
      <c r="AQ578" s="122" t="s">
        <v>2654</v>
      </c>
      <c r="AS578" s="122" t="s">
        <v>1318</v>
      </c>
      <c r="AT578" s="122">
        <v>39.932513149999998</v>
      </c>
      <c r="AU578" s="122">
        <v>-89.80227241</v>
      </c>
      <c r="AW578" s="122" t="s">
        <v>1318</v>
      </c>
      <c r="AX578" s="122" t="s">
        <v>1318</v>
      </c>
      <c r="AY578" s="122" t="s">
        <v>1318</v>
      </c>
      <c r="AZ578" s="122" t="s">
        <v>1318</v>
      </c>
      <c r="BA578" s="122" t="s">
        <v>3369</v>
      </c>
      <c r="BC578" s="122" t="s">
        <v>2836</v>
      </c>
      <c r="BE578" s="122" t="s">
        <v>3411</v>
      </c>
      <c r="BF578" s="122" t="s">
        <v>1415</v>
      </c>
      <c r="BG578" s="122" t="s">
        <v>1415</v>
      </c>
      <c r="BH578" s="122" t="s">
        <v>1431</v>
      </c>
      <c r="BI578" s="122" t="s">
        <v>1431</v>
      </c>
      <c r="BJ578" s="122" t="s">
        <v>1431</v>
      </c>
      <c r="BK578" s="122">
        <v>175252</v>
      </c>
      <c r="BX578" s="122" t="s">
        <v>697</v>
      </c>
      <c r="BZ578" s="122" t="s">
        <v>2020</v>
      </c>
      <c r="CK578" s="122" t="s">
        <v>5607</v>
      </c>
      <c r="CL578" s="122" t="s">
        <v>497</v>
      </c>
    </row>
    <row r="579" spans="1:99" x14ac:dyDescent="0.45">
      <c r="A579" s="122">
        <v>578</v>
      </c>
      <c r="B579" s="122" t="s">
        <v>10256</v>
      </c>
      <c r="C579" s="122" t="s">
        <v>721</v>
      </c>
      <c r="I579" s="122" t="s">
        <v>722</v>
      </c>
      <c r="J579" s="122" t="str">
        <f t="shared" si="22"/>
        <v>Quercus georgiana</v>
      </c>
      <c r="M579" s="122" t="s">
        <v>3226</v>
      </c>
      <c r="N579" s="122" t="s">
        <v>3295</v>
      </c>
      <c r="O579" s="122">
        <v>41072</v>
      </c>
      <c r="P579" s="122" t="s">
        <v>2748</v>
      </c>
      <c r="Q579" s="122" t="s">
        <v>14724</v>
      </c>
      <c r="S579" s="122" t="s">
        <v>14693</v>
      </c>
      <c r="T579" s="122" t="s">
        <v>1171</v>
      </c>
      <c r="U579" s="122" t="s">
        <v>3484</v>
      </c>
      <c r="V579" s="122" t="s">
        <v>2521</v>
      </c>
      <c r="W579" s="122" t="s">
        <v>1759</v>
      </c>
      <c r="X579" s="122" t="s">
        <v>2778</v>
      </c>
      <c r="Y579" s="122" t="s">
        <v>2020</v>
      </c>
      <c r="AC579" s="122" t="s">
        <v>1317</v>
      </c>
      <c r="AE579" s="122">
        <v>3</v>
      </c>
      <c r="AF579" s="122">
        <v>0.3</v>
      </c>
      <c r="AJ579" s="122" t="s">
        <v>1103</v>
      </c>
      <c r="AK579" s="122" t="s">
        <v>1103</v>
      </c>
      <c r="AO579" s="122" t="s">
        <v>697</v>
      </c>
      <c r="AP579" s="122" t="s">
        <v>2549</v>
      </c>
      <c r="AQ579" s="122" t="s">
        <v>2655</v>
      </c>
      <c r="AS579" s="122" t="s">
        <v>1318</v>
      </c>
      <c r="AT579" s="122">
        <v>39.932624969999999</v>
      </c>
      <c r="AU579" s="122">
        <v>-89.801747039999995</v>
      </c>
      <c r="AW579" s="122" t="s">
        <v>1318</v>
      </c>
      <c r="AX579" s="122" t="s">
        <v>1318</v>
      </c>
      <c r="AY579" s="122" t="s">
        <v>1318</v>
      </c>
      <c r="AZ579" s="122" t="s">
        <v>1318</v>
      </c>
      <c r="BA579" s="122" t="s">
        <v>3369</v>
      </c>
      <c r="BE579" s="122" t="s">
        <v>3411</v>
      </c>
      <c r="BF579" s="122" t="s">
        <v>1415</v>
      </c>
      <c r="BG579" s="122" t="s">
        <v>2744</v>
      </c>
      <c r="BH579" s="122" t="s">
        <v>1431</v>
      </c>
      <c r="BI579" s="122" t="s">
        <v>1431</v>
      </c>
      <c r="BJ579" s="122" t="s">
        <v>1431</v>
      </c>
      <c r="BK579" s="122">
        <v>176072</v>
      </c>
      <c r="BX579" s="122" t="s">
        <v>697</v>
      </c>
      <c r="BZ579" s="122" t="s">
        <v>2020</v>
      </c>
      <c r="CL579" s="122" t="s">
        <v>722</v>
      </c>
    </row>
    <row r="580" spans="1:99" x14ac:dyDescent="0.45">
      <c r="A580" s="122">
        <v>579</v>
      </c>
      <c r="B580" s="122" t="s">
        <v>10257</v>
      </c>
      <c r="C580" s="122" t="s">
        <v>4714</v>
      </c>
      <c r="F580" s="122" t="s">
        <v>4713</v>
      </c>
      <c r="H580" s="122">
        <v>4977</v>
      </c>
      <c r="I580" s="122" t="s">
        <v>723</v>
      </c>
      <c r="J580" s="122" t="str">
        <f t="shared" si="22"/>
        <v>Quercus pyrenaica</v>
      </c>
      <c r="K580" s="122" t="s">
        <v>2479</v>
      </c>
      <c r="M580" s="122" t="s">
        <v>3226</v>
      </c>
      <c r="N580" s="122" t="s">
        <v>3296</v>
      </c>
      <c r="O580" s="121">
        <v>41072</v>
      </c>
      <c r="P580" s="122" t="s">
        <v>2748</v>
      </c>
      <c r="Q580" s="122" t="s">
        <v>14724</v>
      </c>
      <c r="S580" s="122" t="s">
        <v>14693</v>
      </c>
      <c r="T580" s="122" t="s">
        <v>1171</v>
      </c>
      <c r="U580" s="122" t="s">
        <v>3484</v>
      </c>
      <c r="V580" s="122" t="s">
        <v>2521</v>
      </c>
      <c r="W580" s="122" t="s">
        <v>1759</v>
      </c>
      <c r="X580" s="122" t="s">
        <v>2779</v>
      </c>
      <c r="Y580" s="122" t="s">
        <v>2020</v>
      </c>
      <c r="AC580" s="122" t="s">
        <v>1317</v>
      </c>
      <c r="AJ580" s="122" t="s">
        <v>2479</v>
      </c>
      <c r="AK580" s="122" t="s">
        <v>2479</v>
      </c>
      <c r="AO580" s="122" t="s">
        <v>697</v>
      </c>
      <c r="AP580" s="122" t="s">
        <v>2550</v>
      </c>
      <c r="AQ580" s="122" t="s">
        <v>2656</v>
      </c>
      <c r="AR580" s="122" t="s">
        <v>7426</v>
      </c>
      <c r="AS580" s="122" t="s">
        <v>1318</v>
      </c>
      <c r="AT580" s="122">
        <v>39.932789999999997</v>
      </c>
      <c r="AU580" s="122">
        <v>-89.801550000000006</v>
      </c>
      <c r="AW580" s="122" t="s">
        <v>1318</v>
      </c>
      <c r="AX580" s="122" t="s">
        <v>1318</v>
      </c>
      <c r="AY580" s="122" t="s">
        <v>1318</v>
      </c>
      <c r="AZ580" s="122" t="s">
        <v>1318</v>
      </c>
      <c r="BA580" s="122" t="s">
        <v>3369</v>
      </c>
      <c r="BC580" s="122" t="s">
        <v>2837</v>
      </c>
      <c r="BE580" s="122" t="s">
        <v>3411</v>
      </c>
      <c r="BF580" s="122" t="s">
        <v>1415</v>
      </c>
      <c r="BG580" s="122" t="s">
        <v>1415</v>
      </c>
      <c r="BH580" s="122" t="s">
        <v>1431</v>
      </c>
      <c r="BI580" s="122" t="s">
        <v>1431</v>
      </c>
      <c r="BJ580" s="122" t="s">
        <v>1431</v>
      </c>
      <c r="BK580" s="122">
        <v>175258</v>
      </c>
      <c r="BR580" s="122" t="s">
        <v>4713</v>
      </c>
      <c r="BS580" s="122" t="s">
        <v>5787</v>
      </c>
      <c r="BT580" s="122" t="s">
        <v>4713</v>
      </c>
      <c r="BU580" s="122" t="s">
        <v>4713</v>
      </c>
      <c r="BV580" s="122">
        <v>4977</v>
      </c>
      <c r="BX580" s="122" t="s">
        <v>697</v>
      </c>
      <c r="BZ580" s="122" t="s">
        <v>2020</v>
      </c>
      <c r="CB580" s="122">
        <v>40.816659999999999</v>
      </c>
      <c r="CC580" s="122">
        <v>-3.7665999999999999</v>
      </c>
      <c r="CD580" s="122" t="s">
        <v>7398</v>
      </c>
      <c r="CE580" s="122" t="s">
        <v>6870</v>
      </c>
      <c r="CH580" s="122" t="s">
        <v>7446</v>
      </c>
      <c r="CI580" s="122" t="s">
        <v>5210</v>
      </c>
      <c r="CJ580" s="122" t="s">
        <v>7183</v>
      </c>
      <c r="CL580" s="122" t="s">
        <v>723</v>
      </c>
      <c r="CO580" s="122" t="s">
        <v>7488</v>
      </c>
      <c r="CP580" s="122">
        <v>0</v>
      </c>
      <c r="CQ580" s="122" t="s">
        <v>4713</v>
      </c>
      <c r="CR580" s="122" t="s">
        <v>7525</v>
      </c>
      <c r="CS580" s="122" t="s">
        <v>7526</v>
      </c>
      <c r="CT580" s="122" t="s">
        <v>8194</v>
      </c>
      <c r="CU580" s="122" t="s">
        <v>8194</v>
      </c>
    </row>
    <row r="581" spans="1:99" x14ac:dyDescent="0.45">
      <c r="A581" s="122">
        <v>580</v>
      </c>
      <c r="B581" s="122" t="s">
        <v>10258</v>
      </c>
      <c r="C581" s="122" t="s">
        <v>724</v>
      </c>
      <c r="I581" s="122" t="s">
        <v>723</v>
      </c>
      <c r="J581" s="122" t="str">
        <f t="shared" si="22"/>
        <v>Quercus pyrenaica</v>
      </c>
      <c r="M581" s="122" t="s">
        <v>3226</v>
      </c>
      <c r="N581" s="122" t="s">
        <v>3296</v>
      </c>
      <c r="O581" s="122">
        <v>41072</v>
      </c>
      <c r="P581" s="122" t="s">
        <v>2748</v>
      </c>
      <c r="Q581" s="122" t="s">
        <v>14724</v>
      </c>
      <c r="S581" s="122" t="s">
        <v>14693</v>
      </c>
      <c r="T581" s="122" t="s">
        <v>1171</v>
      </c>
      <c r="U581" s="122" t="s">
        <v>3484</v>
      </c>
      <c r="V581" s="122" t="s">
        <v>2521</v>
      </c>
      <c r="W581" s="122" t="s">
        <v>1759</v>
      </c>
      <c r="X581" s="122" t="s">
        <v>2780</v>
      </c>
      <c r="Y581" s="122" t="s">
        <v>2020</v>
      </c>
      <c r="AC581" s="122" t="s">
        <v>1317</v>
      </c>
      <c r="AF581" s="122">
        <v>0.1</v>
      </c>
      <c r="AJ581" s="122" t="s">
        <v>2479</v>
      </c>
      <c r="AK581" s="122" t="s">
        <v>2479</v>
      </c>
      <c r="AO581" s="122" t="s">
        <v>697</v>
      </c>
      <c r="AP581" s="122" t="s">
        <v>2551</v>
      </c>
      <c r="AQ581" s="122" t="s">
        <v>2657</v>
      </c>
      <c r="AS581" s="122" t="s">
        <v>1318</v>
      </c>
      <c r="AT581" s="122">
        <v>39.932989999999997</v>
      </c>
      <c r="AU581" s="122">
        <v>-89.801519999999996</v>
      </c>
      <c r="AW581" s="122" t="s">
        <v>1318</v>
      </c>
      <c r="AX581" s="122" t="s">
        <v>1318</v>
      </c>
      <c r="AY581" s="122" t="s">
        <v>1318</v>
      </c>
      <c r="AZ581" s="122" t="s">
        <v>1318</v>
      </c>
      <c r="BA581" s="122" t="s">
        <v>3369</v>
      </c>
      <c r="BE581" s="122" t="s">
        <v>3411</v>
      </c>
      <c r="BF581" s="122" t="s">
        <v>1415</v>
      </c>
      <c r="BG581" s="122" t="s">
        <v>2744</v>
      </c>
      <c r="BH581" s="122" t="s">
        <v>1431</v>
      </c>
      <c r="BI581" s="122" t="s">
        <v>1431</v>
      </c>
      <c r="BJ581" s="122" t="s">
        <v>1431</v>
      </c>
      <c r="BK581" s="122">
        <v>176070</v>
      </c>
      <c r="BX581" s="122" t="s">
        <v>697</v>
      </c>
      <c r="BZ581" s="122" t="s">
        <v>2020</v>
      </c>
      <c r="CL581" s="122" t="s">
        <v>723</v>
      </c>
    </row>
    <row r="582" spans="1:99" x14ac:dyDescent="0.45">
      <c r="A582" s="122">
        <v>581</v>
      </c>
      <c r="B582" s="122" t="s">
        <v>10259</v>
      </c>
      <c r="C582" s="122" t="s">
        <v>725</v>
      </c>
      <c r="I582" s="122" t="s">
        <v>723</v>
      </c>
      <c r="J582" s="122" t="str">
        <f t="shared" si="22"/>
        <v>Quercus pyrenaica</v>
      </c>
      <c r="M582" s="122" t="s">
        <v>3226</v>
      </c>
      <c r="N582" s="122" t="s">
        <v>3296</v>
      </c>
      <c r="O582" s="122">
        <v>41072</v>
      </c>
      <c r="P582" s="122" t="s">
        <v>2748</v>
      </c>
      <c r="Q582" s="122" t="s">
        <v>14724</v>
      </c>
      <c r="S582" s="122" t="s">
        <v>14693</v>
      </c>
      <c r="T582" s="122" t="s">
        <v>1171</v>
      </c>
      <c r="U582" s="122" t="s">
        <v>3484</v>
      </c>
      <c r="V582" s="122" t="s">
        <v>2521</v>
      </c>
      <c r="W582" s="122" t="s">
        <v>1759</v>
      </c>
      <c r="X582" s="122" t="s">
        <v>2779</v>
      </c>
      <c r="Y582" s="122" t="s">
        <v>2020</v>
      </c>
      <c r="AC582" s="122" t="s">
        <v>1317</v>
      </c>
      <c r="AJ582" s="122" t="s">
        <v>2479</v>
      </c>
      <c r="AK582" s="122" t="s">
        <v>2479</v>
      </c>
      <c r="AO582" s="122" t="s">
        <v>697</v>
      </c>
      <c r="AP582" s="122" t="s">
        <v>2552</v>
      </c>
      <c r="AQ582" s="122" t="s">
        <v>2656</v>
      </c>
      <c r="AS582" s="122" t="s">
        <v>1318</v>
      </c>
      <c r="AT582" s="122">
        <v>39.93291</v>
      </c>
      <c r="AU582" s="122">
        <v>-89.801519999999996</v>
      </c>
      <c r="AW582" s="122" t="s">
        <v>1318</v>
      </c>
      <c r="AX582" s="122" t="s">
        <v>1318</v>
      </c>
      <c r="AY582" s="122" t="s">
        <v>1318</v>
      </c>
      <c r="AZ582" s="122" t="s">
        <v>1318</v>
      </c>
      <c r="BA582" s="122" t="s">
        <v>3369</v>
      </c>
      <c r="BC582" s="122" t="s">
        <v>2837</v>
      </c>
      <c r="BE582" s="122" t="s">
        <v>3411</v>
      </c>
      <c r="BF582" s="122" t="s">
        <v>1415</v>
      </c>
      <c r="BG582" s="122" t="s">
        <v>1415</v>
      </c>
      <c r="BH582" s="122" t="s">
        <v>1431</v>
      </c>
      <c r="BI582" s="122" t="s">
        <v>1431</v>
      </c>
      <c r="BJ582" s="122" t="s">
        <v>1431</v>
      </c>
      <c r="BK582" s="122">
        <v>175257</v>
      </c>
      <c r="BX582" s="122" t="s">
        <v>697</v>
      </c>
      <c r="BZ582" s="122" t="s">
        <v>2020</v>
      </c>
      <c r="CL582" s="122" t="s">
        <v>723</v>
      </c>
    </row>
    <row r="583" spans="1:99" x14ac:dyDescent="0.45">
      <c r="A583" s="122">
        <v>582</v>
      </c>
      <c r="B583" s="122" t="s">
        <v>10260</v>
      </c>
      <c r="C583" s="122" t="s">
        <v>726</v>
      </c>
      <c r="I583" s="122" t="s">
        <v>266</v>
      </c>
      <c r="J583" s="122" t="str">
        <f t="shared" si="22"/>
        <v>Quercus incana</v>
      </c>
      <c r="M583" s="122" t="s">
        <v>3226</v>
      </c>
      <c r="N583" s="122" t="s">
        <v>3211</v>
      </c>
      <c r="O583" s="122">
        <v>41073</v>
      </c>
      <c r="P583" s="122" t="s">
        <v>2749</v>
      </c>
      <c r="Q583" s="122" t="s">
        <v>14724</v>
      </c>
      <c r="S583" s="122" t="s">
        <v>14693</v>
      </c>
      <c r="T583" s="122" t="s">
        <v>1171</v>
      </c>
      <c r="U583" s="122" t="s">
        <v>3484</v>
      </c>
      <c r="V583" s="122" t="s">
        <v>2521</v>
      </c>
      <c r="W583" s="122" t="s">
        <v>1759</v>
      </c>
      <c r="X583" s="122" t="s">
        <v>2770</v>
      </c>
      <c r="Y583" s="122" t="s">
        <v>2020</v>
      </c>
      <c r="AC583" s="122" t="s">
        <v>1317</v>
      </c>
      <c r="AE583" s="122">
        <v>1.5</v>
      </c>
      <c r="AF583" s="122">
        <v>0.3</v>
      </c>
      <c r="AJ583" s="122" t="s">
        <v>1036</v>
      </c>
      <c r="AK583" s="122" t="s">
        <v>1036</v>
      </c>
      <c r="AO583" s="122" t="s">
        <v>697</v>
      </c>
      <c r="AP583" s="122" t="s">
        <v>2553</v>
      </c>
      <c r="AQ583" s="122" t="s">
        <v>2658</v>
      </c>
      <c r="AS583" s="122" t="s">
        <v>1318</v>
      </c>
      <c r="AT583" s="122">
        <v>39.934595799999997</v>
      </c>
      <c r="AU583" s="122">
        <v>-89.80035857</v>
      </c>
      <c r="AW583" s="122" t="s">
        <v>1318</v>
      </c>
      <c r="AX583" s="122" t="s">
        <v>1318</v>
      </c>
      <c r="AY583" s="122" t="s">
        <v>1318</v>
      </c>
      <c r="AZ583" s="122" t="s">
        <v>1318</v>
      </c>
      <c r="BA583" s="122" t="s">
        <v>3369</v>
      </c>
      <c r="BC583" s="122" t="s">
        <v>2838</v>
      </c>
      <c r="BE583" s="122" t="s">
        <v>3411</v>
      </c>
      <c r="BF583" s="122" t="s">
        <v>1415</v>
      </c>
      <c r="BG583" s="122" t="s">
        <v>2744</v>
      </c>
      <c r="BH583" s="122" t="s">
        <v>1431</v>
      </c>
      <c r="BI583" s="122" t="s">
        <v>1431</v>
      </c>
      <c r="BJ583" s="122" t="s">
        <v>1431</v>
      </c>
      <c r="BK583" s="122">
        <v>176074</v>
      </c>
      <c r="BX583" s="122" t="s">
        <v>697</v>
      </c>
      <c r="BZ583" s="122" t="s">
        <v>2020</v>
      </c>
      <c r="CL583" s="122" t="s">
        <v>266</v>
      </c>
    </row>
    <row r="584" spans="1:99" x14ac:dyDescent="0.45">
      <c r="A584" s="122">
        <v>583</v>
      </c>
      <c r="B584" s="122" t="s">
        <v>10261</v>
      </c>
      <c r="C584" s="122" t="s">
        <v>727</v>
      </c>
      <c r="I584" s="122" t="s">
        <v>728</v>
      </c>
      <c r="J584" s="122" t="str">
        <f t="shared" si="22"/>
        <v>Quercus oglethorpensis</v>
      </c>
      <c r="M584" s="122" t="s">
        <v>3226</v>
      </c>
      <c r="N584" s="122" t="s">
        <v>3199</v>
      </c>
      <c r="O584" s="122">
        <v>41073</v>
      </c>
      <c r="P584" s="122" t="s">
        <v>2750</v>
      </c>
      <c r="Q584" s="122" t="s">
        <v>14724</v>
      </c>
      <c r="S584" s="122" t="s">
        <v>14693</v>
      </c>
      <c r="T584" s="122" t="s">
        <v>1171</v>
      </c>
      <c r="U584" s="122" t="s">
        <v>3484</v>
      </c>
      <c r="V584" s="122" t="s">
        <v>2521</v>
      </c>
      <c r="W584" s="122" t="s">
        <v>1759</v>
      </c>
      <c r="X584" s="122" t="s">
        <v>2781</v>
      </c>
      <c r="Y584" s="122" t="s">
        <v>2020</v>
      </c>
      <c r="AC584" s="122" t="s">
        <v>1317</v>
      </c>
      <c r="AE584" s="122">
        <v>8</v>
      </c>
      <c r="AF584" s="122">
        <v>4.5999999999999996</v>
      </c>
      <c r="AJ584" s="122" t="s">
        <v>1076</v>
      </c>
      <c r="AK584" s="122" t="s">
        <v>1076</v>
      </c>
      <c r="AO584" s="122" t="s">
        <v>697</v>
      </c>
      <c r="AP584" s="122" t="s">
        <v>2554</v>
      </c>
      <c r="AQ584" s="122" t="s">
        <v>2659</v>
      </c>
      <c r="AS584" s="122" t="s">
        <v>1318</v>
      </c>
      <c r="AT584" s="122">
        <v>39.933291830000002</v>
      </c>
      <c r="AU584" s="122">
        <v>-89.802123719999997</v>
      </c>
      <c r="AW584" s="122" t="s">
        <v>1318</v>
      </c>
      <c r="AX584" s="122" t="s">
        <v>1318</v>
      </c>
      <c r="AY584" s="122" t="s">
        <v>1318</v>
      </c>
      <c r="AZ584" s="122" t="s">
        <v>1318</v>
      </c>
      <c r="BA584" s="122" t="s">
        <v>3369</v>
      </c>
      <c r="BE584" s="122" t="s">
        <v>3411</v>
      </c>
      <c r="BF584" s="122" t="s">
        <v>1415</v>
      </c>
      <c r="BG584" s="122" t="s">
        <v>1415</v>
      </c>
      <c r="BH584" s="122" t="s">
        <v>1416</v>
      </c>
      <c r="BI584" s="122" t="s">
        <v>1431</v>
      </c>
      <c r="BJ584" s="122" t="s">
        <v>1431</v>
      </c>
      <c r="BK584" s="122">
        <v>175265</v>
      </c>
      <c r="BX584" s="122" t="s">
        <v>697</v>
      </c>
      <c r="BZ584" s="122" t="s">
        <v>2020</v>
      </c>
      <c r="CK584" s="122" t="s">
        <v>5281</v>
      </c>
      <c r="CL584" s="122" t="s">
        <v>728</v>
      </c>
    </row>
    <row r="585" spans="1:99" x14ac:dyDescent="0.45">
      <c r="A585" s="122">
        <v>584</v>
      </c>
      <c r="B585" s="122" t="s">
        <v>10262</v>
      </c>
      <c r="C585" s="122" t="s">
        <v>729</v>
      </c>
      <c r="I585" s="122" t="s">
        <v>204</v>
      </c>
      <c r="J585" s="122" t="str">
        <f t="shared" si="22"/>
        <v>Quercus petraea</v>
      </c>
      <c r="M585" s="122" t="s">
        <v>3226</v>
      </c>
      <c r="N585" s="122" t="s">
        <v>3196</v>
      </c>
      <c r="O585" s="122">
        <v>41073</v>
      </c>
      <c r="P585" s="122" t="s">
        <v>2750</v>
      </c>
      <c r="Q585" s="122" t="s">
        <v>14724</v>
      </c>
      <c r="S585" s="122" t="s">
        <v>14693</v>
      </c>
      <c r="T585" s="122" t="s">
        <v>1171</v>
      </c>
      <c r="U585" s="122" t="s">
        <v>3484</v>
      </c>
      <c r="V585" s="122" t="s">
        <v>2521</v>
      </c>
      <c r="W585" s="122" t="s">
        <v>1759</v>
      </c>
      <c r="X585" s="122" t="s">
        <v>2782</v>
      </c>
      <c r="Y585" s="122" t="s">
        <v>2020</v>
      </c>
      <c r="AC585" s="122" t="s">
        <v>1317</v>
      </c>
      <c r="AE585" s="122">
        <v>2.5</v>
      </c>
      <c r="AF585" s="122">
        <v>3.1</v>
      </c>
      <c r="AJ585" s="122" t="s">
        <v>2480</v>
      </c>
      <c r="AK585" s="122" t="s">
        <v>2480</v>
      </c>
      <c r="AO585" s="122" t="s">
        <v>697</v>
      </c>
      <c r="AP585" s="122" t="s">
        <v>2555</v>
      </c>
      <c r="AQ585" s="122" t="s">
        <v>2660</v>
      </c>
      <c r="AS585" s="122" t="s">
        <v>1318</v>
      </c>
      <c r="AT585" s="122">
        <v>39.933601459999998</v>
      </c>
      <c r="AU585" s="122">
        <v>-89.801490880000003</v>
      </c>
      <c r="AW585" s="122" t="s">
        <v>1318</v>
      </c>
      <c r="AX585" s="122" t="s">
        <v>1318</v>
      </c>
      <c r="AY585" s="122" t="s">
        <v>1318</v>
      </c>
      <c r="AZ585" s="122" t="s">
        <v>1318</v>
      </c>
      <c r="BA585" s="122" t="s">
        <v>3369</v>
      </c>
      <c r="BC585" s="122" t="s">
        <v>2863</v>
      </c>
      <c r="BE585" s="122" t="s">
        <v>3411</v>
      </c>
      <c r="BF585" s="122" t="s">
        <v>1415</v>
      </c>
      <c r="BG585" s="122" t="s">
        <v>1415</v>
      </c>
      <c r="BH585" s="122" t="s">
        <v>1431</v>
      </c>
      <c r="BI585" s="122" t="s">
        <v>1431</v>
      </c>
      <c r="BJ585" s="122" t="s">
        <v>1431</v>
      </c>
      <c r="BK585" s="122">
        <v>175264</v>
      </c>
      <c r="BX585" s="122" t="s">
        <v>697</v>
      </c>
      <c r="BZ585" s="122" t="s">
        <v>2020</v>
      </c>
      <c r="CK585" s="122" t="s">
        <v>5282</v>
      </c>
      <c r="CL585" s="122" t="s">
        <v>204</v>
      </c>
    </row>
    <row r="586" spans="1:99" x14ac:dyDescent="0.45">
      <c r="A586" s="122">
        <v>585</v>
      </c>
      <c r="B586" s="122" t="s">
        <v>10263</v>
      </c>
      <c r="C586" s="122" t="s">
        <v>730</v>
      </c>
      <c r="I586" s="122" t="s">
        <v>731</v>
      </c>
      <c r="J586" s="122" t="str">
        <f t="shared" si="22"/>
        <v>Quercus marilandica</v>
      </c>
      <c r="M586" s="122" t="s">
        <v>3226</v>
      </c>
      <c r="N586" s="122" t="s">
        <v>3175</v>
      </c>
      <c r="O586" s="122">
        <v>41072</v>
      </c>
      <c r="P586" s="122" t="s">
        <v>2751</v>
      </c>
      <c r="Q586" s="122" t="s">
        <v>14724</v>
      </c>
      <c r="S586" s="122" t="s">
        <v>14693</v>
      </c>
      <c r="T586" s="122" t="s">
        <v>1171</v>
      </c>
      <c r="U586" s="122" t="s">
        <v>3484</v>
      </c>
      <c r="V586" s="122" t="s">
        <v>2521</v>
      </c>
      <c r="W586" s="122" t="s">
        <v>1759</v>
      </c>
      <c r="X586" s="122" t="s">
        <v>2783</v>
      </c>
      <c r="Y586" s="122" t="s">
        <v>2020</v>
      </c>
      <c r="AC586" s="122" t="s">
        <v>1317</v>
      </c>
      <c r="AE586" s="122">
        <v>20</v>
      </c>
      <c r="AF586" s="122">
        <v>4.5999999999999996</v>
      </c>
      <c r="AJ586" s="122" t="s">
        <v>979</v>
      </c>
      <c r="AK586" s="122" t="s">
        <v>979</v>
      </c>
      <c r="AO586" s="122" t="s">
        <v>697</v>
      </c>
      <c r="AP586" s="122" t="s">
        <v>2556</v>
      </c>
      <c r="AQ586" s="122" t="s">
        <v>2661</v>
      </c>
      <c r="AS586" s="122" t="s">
        <v>1318</v>
      </c>
      <c r="AT586" s="122">
        <v>39.935292089999997</v>
      </c>
      <c r="AU586" s="122">
        <v>-89.802147939999998</v>
      </c>
      <c r="AW586" s="122" t="s">
        <v>1318</v>
      </c>
      <c r="AX586" s="122" t="s">
        <v>1318</v>
      </c>
      <c r="AY586" s="122" t="s">
        <v>1318</v>
      </c>
      <c r="AZ586" s="122" t="s">
        <v>1318</v>
      </c>
      <c r="BA586" s="122" t="s">
        <v>3369</v>
      </c>
      <c r="BE586" s="122" t="s">
        <v>3411</v>
      </c>
      <c r="BF586" s="122" t="s">
        <v>1415</v>
      </c>
      <c r="BG586" s="122" t="s">
        <v>1415</v>
      </c>
      <c r="BH586" s="122" t="s">
        <v>1431</v>
      </c>
      <c r="BI586" s="122" t="s">
        <v>1431</v>
      </c>
      <c r="BJ586" s="122" t="s">
        <v>1431</v>
      </c>
      <c r="BK586" s="122">
        <v>175263</v>
      </c>
      <c r="BX586" s="122" t="s">
        <v>697</v>
      </c>
      <c r="BZ586" s="122" t="s">
        <v>2020</v>
      </c>
      <c r="CK586" s="122" t="s">
        <v>5284</v>
      </c>
      <c r="CL586" s="122" t="s">
        <v>731</v>
      </c>
    </row>
    <row r="587" spans="1:99" x14ac:dyDescent="0.45">
      <c r="A587" s="122">
        <v>586</v>
      </c>
      <c r="B587" s="122" t="s">
        <v>10264</v>
      </c>
      <c r="C587" s="122" t="s">
        <v>732</v>
      </c>
      <c r="I587" s="122" t="s">
        <v>147</v>
      </c>
      <c r="J587" s="122" t="str">
        <f t="shared" ref="J587:J605" si="23">LEFT(I587, FIND(" ", I587, 12) -1)</f>
        <v>Quercus pagoda</v>
      </c>
      <c r="M587" s="122" t="s">
        <v>3226</v>
      </c>
      <c r="N587" s="122" t="s">
        <v>3172</v>
      </c>
      <c r="O587" s="122">
        <v>41072</v>
      </c>
      <c r="P587" s="122" t="s">
        <v>2751</v>
      </c>
      <c r="Q587" s="122" t="s">
        <v>14724</v>
      </c>
      <c r="S587" s="122" t="s">
        <v>14693</v>
      </c>
      <c r="T587" s="122" t="s">
        <v>1171</v>
      </c>
      <c r="U587" s="122" t="s">
        <v>3484</v>
      </c>
      <c r="V587" s="122" t="s">
        <v>2521</v>
      </c>
      <c r="W587" s="122" t="s">
        <v>1759</v>
      </c>
      <c r="X587" s="122" t="s">
        <v>2784</v>
      </c>
      <c r="Y587" s="122" t="s">
        <v>2020</v>
      </c>
      <c r="AC587" s="122" t="s">
        <v>1317</v>
      </c>
      <c r="AE587" s="122">
        <v>60</v>
      </c>
      <c r="AF587" s="122">
        <v>9.1999999999999993</v>
      </c>
      <c r="AJ587" s="122" t="s">
        <v>974</v>
      </c>
      <c r="AK587" s="122" t="s">
        <v>974</v>
      </c>
      <c r="AO587" s="122" t="s">
        <v>697</v>
      </c>
      <c r="AP587" s="122" t="s">
        <v>2557</v>
      </c>
      <c r="AQ587" s="122" t="s">
        <v>2662</v>
      </c>
      <c r="AS587" s="122" t="s">
        <v>1318</v>
      </c>
      <c r="AT587" s="122">
        <v>39.935245989999999</v>
      </c>
      <c r="AU587" s="122">
        <v>-89.802203180000006</v>
      </c>
      <c r="AW587" s="122" t="s">
        <v>1318</v>
      </c>
      <c r="AX587" s="122" t="s">
        <v>1318</v>
      </c>
      <c r="AY587" s="122" t="s">
        <v>1318</v>
      </c>
      <c r="AZ587" s="122" t="s">
        <v>1318</v>
      </c>
      <c r="BA587" s="122" t="s">
        <v>3369</v>
      </c>
      <c r="BE587" s="122" t="s">
        <v>3411</v>
      </c>
      <c r="BF587" s="122" t="s">
        <v>1415</v>
      </c>
      <c r="BG587" s="122" t="s">
        <v>1415</v>
      </c>
      <c r="BH587" s="122" t="s">
        <v>1431</v>
      </c>
      <c r="BI587" s="122" t="s">
        <v>1431</v>
      </c>
      <c r="BJ587" s="122" t="s">
        <v>1431</v>
      </c>
      <c r="BK587" s="122">
        <v>175262</v>
      </c>
      <c r="BX587" s="122" t="s">
        <v>697</v>
      </c>
      <c r="BZ587" s="122" t="s">
        <v>2020</v>
      </c>
      <c r="CK587" s="122" t="s">
        <v>5283</v>
      </c>
      <c r="CL587" s="122" t="s">
        <v>147</v>
      </c>
    </row>
    <row r="588" spans="1:99" x14ac:dyDescent="0.45">
      <c r="A588" s="122">
        <v>587</v>
      </c>
      <c r="B588" s="122" t="s">
        <v>10265</v>
      </c>
      <c r="C588" s="122" t="s">
        <v>733</v>
      </c>
      <c r="F588" s="122" t="s">
        <v>6712</v>
      </c>
      <c r="H588" s="122">
        <v>4608</v>
      </c>
      <c r="I588" s="122" t="s">
        <v>212</v>
      </c>
      <c r="J588" s="122" t="str">
        <f t="shared" si="23"/>
        <v>Quercus muehlenbergii</v>
      </c>
      <c r="K588" s="122" t="s">
        <v>1849</v>
      </c>
      <c r="M588" s="122" t="s">
        <v>3226</v>
      </c>
      <c r="N588" s="122" t="s">
        <v>3198</v>
      </c>
      <c r="O588" s="121">
        <v>41072</v>
      </c>
      <c r="P588" s="122" t="s">
        <v>2751</v>
      </c>
      <c r="Q588" s="122" t="s">
        <v>14724</v>
      </c>
      <c r="S588" s="122" t="s">
        <v>14693</v>
      </c>
      <c r="T588" s="122" t="s">
        <v>1171</v>
      </c>
      <c r="U588" s="122" t="s">
        <v>3484</v>
      </c>
      <c r="V588" s="122" t="s">
        <v>2521</v>
      </c>
      <c r="W588" s="122" t="s">
        <v>1759</v>
      </c>
      <c r="X588" s="122" t="s">
        <v>2783</v>
      </c>
      <c r="Y588" s="122" t="s">
        <v>2020</v>
      </c>
      <c r="AC588" s="122" t="s">
        <v>1317</v>
      </c>
      <c r="AE588" s="122">
        <v>40</v>
      </c>
      <c r="AF588" s="122">
        <v>18.3</v>
      </c>
      <c r="AJ588" s="122" t="s">
        <v>1849</v>
      </c>
      <c r="AK588" s="122" t="s">
        <v>1849</v>
      </c>
      <c r="AO588" s="122" t="s">
        <v>697</v>
      </c>
      <c r="AP588" s="122" t="s">
        <v>2558</v>
      </c>
      <c r="AQ588" s="122" t="s">
        <v>2663</v>
      </c>
      <c r="AR588" s="122" t="s">
        <v>7426</v>
      </c>
      <c r="AS588" s="122" t="s">
        <v>1318</v>
      </c>
      <c r="AT588" s="122">
        <v>39.935211539999997</v>
      </c>
      <c r="AU588" s="122">
        <v>-89.802332849999999</v>
      </c>
      <c r="AW588" s="122" t="s">
        <v>1318</v>
      </c>
      <c r="AX588" s="122" t="s">
        <v>1318</v>
      </c>
      <c r="AY588" s="122" t="s">
        <v>1318</v>
      </c>
      <c r="AZ588" s="122" t="s">
        <v>1318</v>
      </c>
      <c r="BA588" s="122" t="s">
        <v>3369</v>
      </c>
      <c r="BE588" s="122" t="s">
        <v>3411</v>
      </c>
      <c r="BF588" s="122" t="s">
        <v>1415</v>
      </c>
      <c r="BG588" s="122" t="s">
        <v>1415</v>
      </c>
      <c r="BH588" s="122" t="s">
        <v>1431</v>
      </c>
      <c r="BI588" s="122" t="s">
        <v>1431</v>
      </c>
      <c r="BJ588" s="122" t="s">
        <v>1431</v>
      </c>
      <c r="BK588" s="122">
        <v>175261</v>
      </c>
      <c r="BR588" s="122" t="s">
        <v>6712</v>
      </c>
      <c r="BS588" s="122" t="s">
        <v>6709</v>
      </c>
      <c r="BT588" s="122" t="s">
        <v>6712</v>
      </c>
      <c r="BU588" s="122" t="s">
        <v>6712</v>
      </c>
      <c r="BV588" s="122">
        <v>4608</v>
      </c>
      <c r="BX588" s="122" t="s">
        <v>697</v>
      </c>
      <c r="BZ588" s="122" t="s">
        <v>2020</v>
      </c>
      <c r="CB588" s="122">
        <v>39.935211539999997</v>
      </c>
      <c r="CC588" s="122">
        <v>-89.802332849999999</v>
      </c>
      <c r="CD588" s="122" t="s">
        <v>4925</v>
      </c>
      <c r="CE588" s="122" t="s">
        <v>1171</v>
      </c>
      <c r="CF588" s="122" t="s">
        <v>3484</v>
      </c>
      <c r="CG588" s="122" t="s">
        <v>2521</v>
      </c>
      <c r="CJ588" s="122" t="s">
        <v>7147</v>
      </c>
      <c r="CK588" s="122" t="s">
        <v>5285</v>
      </c>
      <c r="CL588" s="122" t="s">
        <v>212</v>
      </c>
      <c r="CO588" s="122" t="s">
        <v>7488</v>
      </c>
      <c r="CP588" s="122">
        <v>0</v>
      </c>
      <c r="CQ588" s="122" t="s">
        <v>6712</v>
      </c>
      <c r="CR588" s="122" t="s">
        <v>7700</v>
      </c>
      <c r="CS588" s="122" t="s">
        <v>7701</v>
      </c>
      <c r="CT588" s="122" t="s">
        <v>8194</v>
      </c>
      <c r="CU588" s="122" t="s">
        <v>8194</v>
      </c>
    </row>
    <row r="589" spans="1:99" x14ac:dyDescent="0.45">
      <c r="A589" s="122">
        <v>588</v>
      </c>
      <c r="B589" s="122" t="s">
        <v>10266</v>
      </c>
      <c r="C589" s="122" t="s">
        <v>734</v>
      </c>
      <c r="F589" s="122" t="s">
        <v>14368</v>
      </c>
      <c r="H589" s="122">
        <v>4703</v>
      </c>
      <c r="I589" s="122" t="s">
        <v>145</v>
      </c>
      <c r="J589" s="122" t="str">
        <f t="shared" si="23"/>
        <v>Quercus michauxii</v>
      </c>
      <c r="K589" s="122" t="s">
        <v>999</v>
      </c>
      <c r="M589" s="122" t="s">
        <v>3226</v>
      </c>
      <c r="N589" s="122" t="s">
        <v>3171</v>
      </c>
      <c r="O589" s="121">
        <v>41072</v>
      </c>
      <c r="P589" s="122" t="s">
        <v>2751</v>
      </c>
      <c r="Q589" s="122" t="s">
        <v>14724</v>
      </c>
      <c r="S589" s="122" t="s">
        <v>14693</v>
      </c>
      <c r="T589" s="122" t="s">
        <v>1171</v>
      </c>
      <c r="U589" s="122" t="s">
        <v>3484</v>
      </c>
      <c r="V589" s="122" t="s">
        <v>2521</v>
      </c>
      <c r="W589" s="122" t="s">
        <v>1759</v>
      </c>
      <c r="X589" s="122" t="s">
        <v>2784</v>
      </c>
      <c r="Y589" s="122" t="s">
        <v>2020</v>
      </c>
      <c r="AC589" s="122" t="s">
        <v>1317</v>
      </c>
      <c r="AE589" s="122">
        <v>60</v>
      </c>
      <c r="AF589" s="122">
        <v>13.7</v>
      </c>
      <c r="AJ589" s="122" t="s">
        <v>999</v>
      </c>
      <c r="AK589" s="122" t="s">
        <v>999</v>
      </c>
      <c r="AO589" s="122" t="s">
        <v>697</v>
      </c>
      <c r="AP589" s="122" t="s">
        <v>2559</v>
      </c>
      <c r="AQ589" s="122" t="s">
        <v>2664</v>
      </c>
      <c r="AR589" s="122" t="s">
        <v>7426</v>
      </c>
      <c r="AS589" s="122" t="s">
        <v>1318</v>
      </c>
      <c r="AT589" s="122">
        <v>39.935135680000002</v>
      </c>
      <c r="AU589" s="122">
        <v>-89.802267889999996</v>
      </c>
      <c r="AW589" s="122" t="s">
        <v>1318</v>
      </c>
      <c r="AX589" s="122" t="s">
        <v>1318</v>
      </c>
      <c r="AY589" s="122" t="s">
        <v>1318</v>
      </c>
      <c r="AZ589" s="122" t="s">
        <v>1318</v>
      </c>
      <c r="BA589" s="122" t="s">
        <v>3369</v>
      </c>
      <c r="BE589" s="122" t="s">
        <v>3411</v>
      </c>
      <c r="BF589" s="122" t="s">
        <v>1415</v>
      </c>
      <c r="BG589" s="122" t="s">
        <v>1415</v>
      </c>
      <c r="BH589" s="122" t="s">
        <v>1431</v>
      </c>
      <c r="BI589" s="122" t="s">
        <v>1431</v>
      </c>
      <c r="BJ589" s="122" t="s">
        <v>1431</v>
      </c>
      <c r="BK589" s="122">
        <v>175231</v>
      </c>
      <c r="BR589" s="122" t="s">
        <v>4846</v>
      </c>
      <c r="BS589" s="122" t="s">
        <v>5785</v>
      </c>
      <c r="BT589" s="122" t="s">
        <v>4846</v>
      </c>
      <c r="BU589" s="122" t="s">
        <v>4846</v>
      </c>
      <c r="BV589" s="122">
        <v>4703</v>
      </c>
      <c r="BX589" s="122" t="s">
        <v>697</v>
      </c>
      <c r="BZ589" s="122" t="s">
        <v>2020</v>
      </c>
      <c r="CB589" s="122">
        <v>37.153820000000003</v>
      </c>
      <c r="CC589" s="122">
        <v>-89.346990000000005</v>
      </c>
      <c r="CD589" s="122" t="s">
        <v>4847</v>
      </c>
      <c r="CE589" s="122" t="s">
        <v>1171</v>
      </c>
      <c r="CF589" s="122" t="s">
        <v>3484</v>
      </c>
      <c r="CH589" s="122" t="s">
        <v>6833</v>
      </c>
      <c r="CI589" s="122" t="s">
        <v>5158</v>
      </c>
      <c r="CJ589" s="122" t="s">
        <v>7200</v>
      </c>
      <c r="CK589" s="122" t="s">
        <v>5623</v>
      </c>
      <c r="CL589" s="122" t="s">
        <v>145</v>
      </c>
      <c r="CM589" s="122" t="s">
        <v>5726</v>
      </c>
      <c r="CO589" s="122" t="s">
        <v>7488</v>
      </c>
      <c r="CP589" s="122" t="s">
        <v>8102</v>
      </c>
      <c r="CQ589" s="122" t="s">
        <v>4846</v>
      </c>
      <c r="CR589" s="122" t="s">
        <v>8103</v>
      </c>
      <c r="CS589" s="122" t="s">
        <v>8166</v>
      </c>
      <c r="CT589" s="122" t="s">
        <v>8193</v>
      </c>
      <c r="CU589" s="122" t="s">
        <v>8192</v>
      </c>
    </row>
    <row r="590" spans="1:99" x14ac:dyDescent="0.45">
      <c r="A590" s="122">
        <v>589</v>
      </c>
      <c r="B590" s="122" t="s">
        <v>10267</v>
      </c>
      <c r="C590" s="122" t="s">
        <v>735</v>
      </c>
      <c r="I590" s="122" t="s">
        <v>181</v>
      </c>
      <c r="J590" s="122" t="str">
        <f t="shared" si="23"/>
        <v>Quercus shumardii</v>
      </c>
      <c r="M590" s="122" t="s">
        <v>3226</v>
      </c>
      <c r="N590" s="122" t="s">
        <v>3187</v>
      </c>
      <c r="O590" s="122">
        <v>41072</v>
      </c>
      <c r="P590" s="122" t="s">
        <v>2751</v>
      </c>
      <c r="Q590" s="122" t="s">
        <v>14724</v>
      </c>
      <c r="S590" s="122" t="s">
        <v>14693</v>
      </c>
      <c r="T590" s="122" t="s">
        <v>1171</v>
      </c>
      <c r="U590" s="122" t="s">
        <v>3484</v>
      </c>
      <c r="V590" s="122" t="s">
        <v>2521</v>
      </c>
      <c r="W590" s="122" t="s">
        <v>1759</v>
      </c>
      <c r="X590" s="122" t="s">
        <v>2785</v>
      </c>
      <c r="Y590" s="122" t="s">
        <v>2020</v>
      </c>
      <c r="AC590" s="122" t="s">
        <v>1317</v>
      </c>
      <c r="AE590" s="122">
        <v>50</v>
      </c>
      <c r="AF590" s="122">
        <v>9.1999999999999993</v>
      </c>
      <c r="AJ590" s="122" t="s">
        <v>1007</v>
      </c>
      <c r="AK590" s="122" t="s">
        <v>1007</v>
      </c>
      <c r="AO590" s="122" t="s">
        <v>697</v>
      </c>
      <c r="AP590" s="122" t="s">
        <v>2560</v>
      </c>
      <c r="AQ590" s="122" t="s">
        <v>2665</v>
      </c>
      <c r="AS590" s="122" t="s">
        <v>1318</v>
      </c>
      <c r="AT590" s="122">
        <v>39.935209999999998</v>
      </c>
      <c r="AU590" s="122">
        <v>-89.802180000000007</v>
      </c>
      <c r="AW590" s="122" t="s">
        <v>1318</v>
      </c>
      <c r="AX590" s="122" t="s">
        <v>1318</v>
      </c>
      <c r="AY590" s="122" t="s">
        <v>1318</v>
      </c>
      <c r="AZ590" s="122" t="s">
        <v>1318</v>
      </c>
      <c r="BA590" s="122" t="s">
        <v>3369</v>
      </c>
      <c r="BC590" s="122" t="s">
        <v>2839</v>
      </c>
      <c r="BE590" s="122" t="s">
        <v>3411</v>
      </c>
      <c r="BF590" s="122" t="s">
        <v>1415</v>
      </c>
      <c r="BG590" s="122" t="s">
        <v>1415</v>
      </c>
      <c r="BH590" s="122" t="s">
        <v>1431</v>
      </c>
      <c r="BI590" s="122" t="s">
        <v>1431</v>
      </c>
      <c r="BJ590" s="122" t="s">
        <v>1431</v>
      </c>
      <c r="BK590" s="122">
        <v>175400</v>
      </c>
      <c r="BX590" s="122" t="s">
        <v>697</v>
      </c>
      <c r="BZ590" s="122" t="s">
        <v>2020</v>
      </c>
      <c r="CK590" s="122" t="s">
        <v>5270</v>
      </c>
      <c r="CL590" s="122" t="s">
        <v>181</v>
      </c>
    </row>
    <row r="591" spans="1:99" x14ac:dyDescent="0.45">
      <c r="A591" s="122">
        <v>590</v>
      </c>
      <c r="B591" s="122" t="s">
        <v>10268</v>
      </c>
      <c r="C591" s="122" t="s">
        <v>736</v>
      </c>
      <c r="F591" s="122" t="s">
        <v>14301</v>
      </c>
      <c r="H591" s="122">
        <v>6085</v>
      </c>
      <c r="I591" s="122" t="s">
        <v>737</v>
      </c>
      <c r="J591" s="122" t="str">
        <f t="shared" si="23"/>
        <v>Quercus phellos</v>
      </c>
      <c r="K591" s="122" t="s">
        <v>997</v>
      </c>
      <c r="M591" s="122" t="s">
        <v>3226</v>
      </c>
      <c r="N591" s="122" t="s">
        <v>3297</v>
      </c>
      <c r="O591" s="121">
        <v>41072</v>
      </c>
      <c r="P591" s="122" t="s">
        <v>2751</v>
      </c>
      <c r="Q591" s="122" t="s">
        <v>14724</v>
      </c>
      <c r="S591" s="122" t="s">
        <v>14693</v>
      </c>
      <c r="T591" s="122" t="s">
        <v>1171</v>
      </c>
      <c r="U591" s="122" t="s">
        <v>3484</v>
      </c>
      <c r="V591" s="122" t="s">
        <v>2521</v>
      </c>
      <c r="W591" s="122" t="s">
        <v>1759</v>
      </c>
      <c r="X591" s="122" t="s">
        <v>2785</v>
      </c>
      <c r="Y591" s="122" t="s">
        <v>2020</v>
      </c>
      <c r="AC591" s="122" t="s">
        <v>1317</v>
      </c>
      <c r="AE591" s="122">
        <v>45</v>
      </c>
      <c r="AF591" s="122">
        <v>10.7</v>
      </c>
      <c r="AJ591" s="122" t="s">
        <v>997</v>
      </c>
      <c r="AK591" s="122" t="s">
        <v>997</v>
      </c>
      <c r="AO591" s="122" t="s">
        <v>697</v>
      </c>
      <c r="AP591" s="122" t="s">
        <v>2561</v>
      </c>
      <c r="AQ591" s="122" t="s">
        <v>2666</v>
      </c>
      <c r="AR591" s="122" t="s">
        <v>7426</v>
      </c>
      <c r="AS591" s="122" t="s">
        <v>1318</v>
      </c>
      <c r="AT591" s="122">
        <v>39.934994029999999</v>
      </c>
      <c r="AU591" s="122">
        <v>-89.802326899999997</v>
      </c>
      <c r="AW591" s="122" t="s">
        <v>1318</v>
      </c>
      <c r="AX591" s="122" t="s">
        <v>1318</v>
      </c>
      <c r="AY591" s="122" t="s">
        <v>1318</v>
      </c>
      <c r="AZ591" s="122" t="s">
        <v>1318</v>
      </c>
      <c r="BA591" s="122" t="s">
        <v>3369</v>
      </c>
      <c r="BE591" s="122" t="s">
        <v>3411</v>
      </c>
      <c r="BF591" s="122" t="s">
        <v>1415</v>
      </c>
      <c r="BG591" s="122" t="s">
        <v>1415</v>
      </c>
      <c r="BH591" s="122" t="s">
        <v>1431</v>
      </c>
      <c r="BI591" s="122" t="s">
        <v>1431</v>
      </c>
      <c r="BJ591" s="122" t="s">
        <v>1431</v>
      </c>
      <c r="BK591" s="122">
        <v>175320</v>
      </c>
      <c r="BR591" s="122" t="s">
        <v>7480</v>
      </c>
      <c r="BS591" s="122" t="s">
        <v>5785</v>
      </c>
      <c r="BT591" s="122" t="s">
        <v>7480</v>
      </c>
      <c r="BU591" s="122" t="s">
        <v>7480</v>
      </c>
      <c r="BV591" s="122">
        <v>6085</v>
      </c>
      <c r="BX591" s="122" t="s">
        <v>697</v>
      </c>
      <c r="BZ591" s="122" t="s">
        <v>2020</v>
      </c>
      <c r="CB591" s="122">
        <v>37.143889999999999</v>
      </c>
      <c r="CC591" s="122">
        <v>-88.687219999999996</v>
      </c>
      <c r="CD591" s="122" t="s">
        <v>4709</v>
      </c>
      <c r="CE591" s="122" t="s">
        <v>1171</v>
      </c>
      <c r="CF591" s="122" t="s">
        <v>3484</v>
      </c>
      <c r="CG591" s="122" t="s">
        <v>6869</v>
      </c>
      <c r="CJ591" s="122" t="s">
        <v>7047</v>
      </c>
      <c r="CL591" s="122" t="s">
        <v>737</v>
      </c>
      <c r="CO591" s="122" t="s">
        <v>7488</v>
      </c>
      <c r="CP591" s="122">
        <v>0</v>
      </c>
      <c r="CQ591" s="122" t="s">
        <v>7480</v>
      </c>
      <c r="CR591" s="122" t="s">
        <v>7587</v>
      </c>
      <c r="CS591" s="122" t="s">
        <v>7588</v>
      </c>
      <c r="CT591" s="122" t="s">
        <v>8194</v>
      </c>
      <c r="CU591" s="122" t="s">
        <v>8194</v>
      </c>
    </row>
    <row r="592" spans="1:99" x14ac:dyDescent="0.45">
      <c r="A592" s="122">
        <v>591</v>
      </c>
      <c r="B592" s="122" t="s">
        <v>10269</v>
      </c>
      <c r="C592" s="122" t="s">
        <v>738</v>
      </c>
      <c r="F592" s="122" t="s">
        <v>14295</v>
      </c>
      <c r="H592" s="122">
        <v>4819</v>
      </c>
      <c r="I592" s="122" t="s">
        <v>497</v>
      </c>
      <c r="J592" s="122" t="str">
        <f t="shared" si="23"/>
        <v>Quercus nigra</v>
      </c>
      <c r="K592" s="122" t="s">
        <v>1013</v>
      </c>
      <c r="M592" s="122" t="s">
        <v>3226</v>
      </c>
      <c r="N592" s="122" t="s">
        <v>3266</v>
      </c>
      <c r="O592" s="121">
        <v>41072</v>
      </c>
      <c r="P592" s="122" t="s">
        <v>2751</v>
      </c>
      <c r="Q592" s="122" t="s">
        <v>14724</v>
      </c>
      <c r="S592" s="122" t="s">
        <v>14693</v>
      </c>
      <c r="T592" s="122" t="s">
        <v>1171</v>
      </c>
      <c r="U592" s="122" t="s">
        <v>3484</v>
      </c>
      <c r="V592" s="122" t="s">
        <v>2521</v>
      </c>
      <c r="W592" s="122" t="s">
        <v>1759</v>
      </c>
      <c r="X592" s="122" t="s">
        <v>2783</v>
      </c>
      <c r="Y592" s="122" t="s">
        <v>2020</v>
      </c>
      <c r="AC592" s="122" t="s">
        <v>1317</v>
      </c>
      <c r="AE592" s="122">
        <v>45</v>
      </c>
      <c r="AF592" s="122">
        <v>10.7</v>
      </c>
      <c r="AJ592" s="122" t="s">
        <v>1013</v>
      </c>
      <c r="AK592" s="122" t="s">
        <v>1013</v>
      </c>
      <c r="AO592" s="122" t="s">
        <v>697</v>
      </c>
      <c r="AP592" s="122" t="s">
        <v>2562</v>
      </c>
      <c r="AQ592" s="122" t="s">
        <v>8228</v>
      </c>
      <c r="AR592" s="122" t="s">
        <v>7426</v>
      </c>
      <c r="AS592" s="122" t="s">
        <v>1318</v>
      </c>
      <c r="AT592" s="122">
        <v>39.935011709999998</v>
      </c>
      <c r="AU592" s="122">
        <v>-89.802159169999996</v>
      </c>
      <c r="AW592" s="122" t="s">
        <v>1318</v>
      </c>
      <c r="AX592" s="122" t="s">
        <v>1318</v>
      </c>
      <c r="AY592" s="122" t="s">
        <v>1318</v>
      </c>
      <c r="AZ592" s="122" t="s">
        <v>1318</v>
      </c>
      <c r="BA592" s="122" t="s">
        <v>3369</v>
      </c>
      <c r="BE592" s="122" t="s">
        <v>3411</v>
      </c>
      <c r="BF592" s="122" t="s">
        <v>1415</v>
      </c>
      <c r="BG592" s="122" t="s">
        <v>1415</v>
      </c>
      <c r="BH592" s="122" t="s">
        <v>1431</v>
      </c>
      <c r="BI592" s="122" t="s">
        <v>1431</v>
      </c>
      <c r="BJ592" s="122" t="s">
        <v>1431</v>
      </c>
      <c r="BK592" s="122">
        <v>175230</v>
      </c>
      <c r="BR592" s="122" t="s">
        <v>4831</v>
      </c>
      <c r="BS592" s="122" t="s">
        <v>5785</v>
      </c>
      <c r="BT592" s="122" t="s">
        <v>4831</v>
      </c>
      <c r="BU592" s="122" t="s">
        <v>4831</v>
      </c>
      <c r="BV592" s="122">
        <v>4819</v>
      </c>
      <c r="BX592" s="122" t="s">
        <v>697</v>
      </c>
      <c r="BZ592" s="122" t="s">
        <v>2020</v>
      </c>
      <c r="CB592" s="122">
        <v>32.640487999999998</v>
      </c>
      <c r="CC592" s="122">
        <v>-90.092474999999993</v>
      </c>
      <c r="CD592" s="122" t="s">
        <v>4832</v>
      </c>
      <c r="CE592" s="122" t="s">
        <v>1171</v>
      </c>
      <c r="CF592" s="122" t="s">
        <v>5400</v>
      </c>
      <c r="CI592" s="122" t="s">
        <v>5173</v>
      </c>
      <c r="CJ592" s="122" t="s">
        <v>7057</v>
      </c>
      <c r="CK592" s="122" t="s">
        <v>5659</v>
      </c>
      <c r="CL592" s="122" t="s">
        <v>497</v>
      </c>
      <c r="CO592" s="122" t="s">
        <v>7488</v>
      </c>
      <c r="CP592" s="122">
        <v>0</v>
      </c>
      <c r="CQ592" s="122" t="s">
        <v>4831</v>
      </c>
      <c r="CR592" s="122" t="s">
        <v>7568</v>
      </c>
      <c r="CS592" s="122" t="s">
        <v>7569</v>
      </c>
      <c r="CT592" s="122" t="s">
        <v>8194</v>
      </c>
      <c r="CU592" s="122" t="s">
        <v>8194</v>
      </c>
    </row>
    <row r="593" spans="1:99" x14ac:dyDescent="0.45">
      <c r="A593" s="122">
        <v>592</v>
      </c>
      <c r="B593" s="122" t="s">
        <v>10270</v>
      </c>
      <c r="C593" s="122" t="s">
        <v>739</v>
      </c>
      <c r="F593" s="122" t="s">
        <v>3903</v>
      </c>
      <c r="H593" s="122">
        <v>7348</v>
      </c>
      <c r="I593" s="122" t="s">
        <v>740</v>
      </c>
      <c r="J593" s="122" t="str">
        <f t="shared" si="23"/>
        <v>Quercus buckleyi</v>
      </c>
      <c r="K593" s="122" t="s">
        <v>2481</v>
      </c>
      <c r="M593" s="122" t="s">
        <v>3226</v>
      </c>
      <c r="N593" s="122" t="s">
        <v>3347</v>
      </c>
      <c r="O593" s="121">
        <v>41072</v>
      </c>
      <c r="P593" s="122" t="s">
        <v>2751</v>
      </c>
      <c r="Q593" s="122" t="s">
        <v>14724</v>
      </c>
      <c r="S593" s="122" t="s">
        <v>14693</v>
      </c>
      <c r="T593" s="122" t="s">
        <v>1171</v>
      </c>
      <c r="U593" s="122" t="s">
        <v>3484</v>
      </c>
      <c r="V593" s="122" t="s">
        <v>2521</v>
      </c>
      <c r="W593" s="122" t="s">
        <v>1759</v>
      </c>
      <c r="X593" s="122" t="s">
        <v>2786</v>
      </c>
      <c r="Y593" s="122" t="s">
        <v>2020</v>
      </c>
      <c r="AC593" s="122" t="s">
        <v>1317</v>
      </c>
      <c r="AE593" s="122" t="s">
        <v>2522</v>
      </c>
      <c r="AF593" s="122">
        <v>9.1999999999999993</v>
      </c>
      <c r="AJ593" s="122" t="s">
        <v>2481</v>
      </c>
      <c r="AK593" s="122" t="s">
        <v>2481</v>
      </c>
      <c r="AO593" s="122" t="s">
        <v>697</v>
      </c>
      <c r="AP593" s="122" t="s">
        <v>2563</v>
      </c>
      <c r="AQ593" s="122" t="s">
        <v>8227</v>
      </c>
      <c r="AR593" s="122" t="s">
        <v>42</v>
      </c>
      <c r="AS593" s="122" t="s">
        <v>1318</v>
      </c>
      <c r="AT593" s="122">
        <v>39.934859080000003</v>
      </c>
      <c r="AU593" s="122">
        <v>-89.802299649999995</v>
      </c>
      <c r="AW593" s="122" t="s">
        <v>1318</v>
      </c>
      <c r="AX593" s="122" t="s">
        <v>1318</v>
      </c>
      <c r="AY593" s="122" t="s">
        <v>1318</v>
      </c>
      <c r="AZ593" s="122" t="s">
        <v>1318</v>
      </c>
      <c r="BA593" s="122" t="s">
        <v>3369</v>
      </c>
      <c r="BC593" s="122" t="s">
        <v>2840</v>
      </c>
      <c r="BE593" s="122" t="s">
        <v>3411</v>
      </c>
      <c r="BF593" s="122" t="s">
        <v>1415</v>
      </c>
      <c r="BG593" s="122" t="s">
        <v>1415</v>
      </c>
      <c r="BH593" s="122" t="s">
        <v>1431</v>
      </c>
      <c r="BI593" s="122" t="s">
        <v>1431</v>
      </c>
      <c r="BJ593" s="122" t="s">
        <v>1431</v>
      </c>
      <c r="BK593" s="122">
        <v>175398</v>
      </c>
      <c r="BR593" s="122" t="s">
        <v>3903</v>
      </c>
      <c r="BS593" s="122" t="s">
        <v>5786</v>
      </c>
      <c r="BT593" s="122" t="s">
        <v>3903</v>
      </c>
      <c r="BU593" s="122" t="s">
        <v>3903</v>
      </c>
      <c r="BV593" s="122">
        <v>7348</v>
      </c>
      <c r="BX593" s="122" t="s">
        <v>697</v>
      </c>
      <c r="BZ593" s="122" t="s">
        <v>2020</v>
      </c>
      <c r="CB593" s="122">
        <v>29.439287</v>
      </c>
      <c r="CC593" s="97">
        <v>-98.514446000000007</v>
      </c>
      <c r="CD593" s="97" t="s">
        <v>8217</v>
      </c>
      <c r="CE593" s="97" t="s">
        <v>1171</v>
      </c>
      <c r="CF593" s="97" t="s">
        <v>3670</v>
      </c>
      <c r="CI593" s="122" t="s">
        <v>5028</v>
      </c>
      <c r="CJ593" s="122" t="s">
        <v>7017</v>
      </c>
      <c r="CK593" s="122" t="s">
        <v>5272</v>
      </c>
      <c r="CL593" s="122" t="s">
        <v>740</v>
      </c>
      <c r="CO593" s="122" t="s">
        <v>7488</v>
      </c>
      <c r="CP593" s="122">
        <v>0</v>
      </c>
      <c r="CQ593" s="122" t="s">
        <v>3903</v>
      </c>
      <c r="CR593" s="122" t="s">
        <v>7566</v>
      </c>
      <c r="CS593" s="122" t="s">
        <v>7584</v>
      </c>
      <c r="CT593" s="122" t="s">
        <v>8194</v>
      </c>
      <c r="CU593" s="122" t="s">
        <v>8194</v>
      </c>
    </row>
    <row r="594" spans="1:99" x14ac:dyDescent="0.45">
      <c r="A594" s="122">
        <v>593</v>
      </c>
      <c r="B594" s="122" t="s">
        <v>10271</v>
      </c>
      <c r="C594" s="122" t="s">
        <v>741</v>
      </c>
      <c r="I594" s="122" t="s">
        <v>196</v>
      </c>
      <c r="J594" s="122" t="str">
        <f t="shared" si="23"/>
        <v>Quercus gambelii</v>
      </c>
      <c r="M594" s="122" t="s">
        <v>3226</v>
      </c>
      <c r="N594" s="122" t="s">
        <v>3193</v>
      </c>
      <c r="O594" s="122">
        <v>41072</v>
      </c>
      <c r="P594" s="122" t="s">
        <v>2751</v>
      </c>
      <c r="Q594" s="122" t="s">
        <v>14724</v>
      </c>
      <c r="S594" s="122" t="s">
        <v>14693</v>
      </c>
      <c r="T594" s="122" t="s">
        <v>1171</v>
      </c>
      <c r="U594" s="122" t="s">
        <v>3484</v>
      </c>
      <c r="V594" s="122" t="s">
        <v>2521</v>
      </c>
      <c r="W594" s="122" t="s">
        <v>1759</v>
      </c>
      <c r="X594" s="122" t="s">
        <v>2787</v>
      </c>
      <c r="Y594" s="122" t="s">
        <v>2020</v>
      </c>
      <c r="AC594" s="122" t="s">
        <v>1317</v>
      </c>
      <c r="AE594" s="122" t="s">
        <v>2523</v>
      </c>
      <c r="AF594" s="122">
        <v>0.9</v>
      </c>
      <c r="AJ594" s="122" t="s">
        <v>2482</v>
      </c>
      <c r="AK594" s="122" t="s">
        <v>2482</v>
      </c>
      <c r="AO594" s="122" t="s">
        <v>697</v>
      </c>
      <c r="AP594" s="122" t="s">
        <v>2564</v>
      </c>
      <c r="AQ594" s="122" t="s">
        <v>2667</v>
      </c>
      <c r="AS594" s="122" t="s">
        <v>1318</v>
      </c>
      <c r="AT594" s="122">
        <v>39.934827730000002</v>
      </c>
      <c r="AU594" s="122">
        <v>-89.802127150000004</v>
      </c>
      <c r="AW594" s="122" t="s">
        <v>1318</v>
      </c>
      <c r="AX594" s="122" t="s">
        <v>1318</v>
      </c>
      <c r="AY594" s="122" t="s">
        <v>1318</v>
      </c>
      <c r="AZ594" s="122" t="s">
        <v>1318</v>
      </c>
      <c r="BA594" s="122" t="s">
        <v>3369</v>
      </c>
      <c r="BC594" s="122" t="s">
        <v>2840</v>
      </c>
      <c r="BE594" s="122" t="s">
        <v>3411</v>
      </c>
      <c r="BF594" s="122" t="s">
        <v>1415</v>
      </c>
      <c r="BG594" s="122" t="s">
        <v>2744</v>
      </c>
      <c r="BH594" s="122" t="s">
        <v>1431</v>
      </c>
      <c r="BI594" s="122" t="s">
        <v>1431</v>
      </c>
      <c r="BJ594" s="122" t="s">
        <v>1431</v>
      </c>
      <c r="BK594" s="122">
        <v>176073</v>
      </c>
      <c r="BX594" s="122" t="s">
        <v>697</v>
      </c>
      <c r="BZ594" s="122" t="s">
        <v>2020</v>
      </c>
      <c r="CL594" s="122" t="s">
        <v>196</v>
      </c>
    </row>
    <row r="595" spans="1:99" x14ac:dyDescent="0.45">
      <c r="A595" s="122">
        <v>594</v>
      </c>
      <c r="B595" s="122" t="s">
        <v>10272</v>
      </c>
      <c r="C595" s="122" t="s">
        <v>742</v>
      </c>
      <c r="I595" s="122" t="s">
        <v>743</v>
      </c>
      <c r="J595" s="122" t="str">
        <f t="shared" si="23"/>
        <v>Quercus fusiformis</v>
      </c>
      <c r="M595" s="122" t="s">
        <v>3226</v>
      </c>
      <c r="N595" s="122" t="s">
        <v>3298</v>
      </c>
      <c r="O595" s="122">
        <v>41072</v>
      </c>
      <c r="P595" s="122" t="s">
        <v>2749</v>
      </c>
      <c r="Q595" s="122" t="s">
        <v>14724</v>
      </c>
      <c r="S595" s="122" t="s">
        <v>14693</v>
      </c>
      <c r="T595" s="122" t="s">
        <v>1171</v>
      </c>
      <c r="U595" s="122" t="s">
        <v>3484</v>
      </c>
      <c r="V595" s="122" t="s">
        <v>2521</v>
      </c>
      <c r="W595" s="122" t="s">
        <v>1759</v>
      </c>
      <c r="X595" s="122" t="s">
        <v>2774</v>
      </c>
      <c r="Y595" s="122" t="s">
        <v>2020</v>
      </c>
      <c r="AC595" s="122" t="s">
        <v>1317</v>
      </c>
      <c r="AE595" s="122" t="s">
        <v>2524</v>
      </c>
      <c r="AF595" s="122">
        <v>0.6</v>
      </c>
      <c r="AJ595" s="122" t="s">
        <v>2483</v>
      </c>
      <c r="AK595" s="122" t="s">
        <v>2483</v>
      </c>
      <c r="AO595" s="122" t="s">
        <v>697</v>
      </c>
      <c r="AP595" s="122" t="s">
        <v>2565</v>
      </c>
      <c r="AQ595" s="122" t="s">
        <v>2668</v>
      </c>
      <c r="AS595" s="122" t="s">
        <v>1318</v>
      </c>
      <c r="AT595" s="122">
        <v>39.935383333333299</v>
      </c>
      <c r="AU595" s="122">
        <v>-89.801249999999996</v>
      </c>
      <c r="AW595" s="122" t="s">
        <v>1318</v>
      </c>
      <c r="AX595" s="122" t="s">
        <v>1318</v>
      </c>
      <c r="AY595" s="122" t="s">
        <v>1318</v>
      </c>
      <c r="AZ595" s="122" t="s">
        <v>1318</v>
      </c>
      <c r="BA595" s="122" t="s">
        <v>3369</v>
      </c>
      <c r="BC595" s="122" t="s">
        <v>2827</v>
      </c>
      <c r="BE595" s="122" t="s">
        <v>3411</v>
      </c>
      <c r="BF595" s="122" t="s">
        <v>1415</v>
      </c>
      <c r="BG595" s="122" t="s">
        <v>1415</v>
      </c>
      <c r="BH595" s="122" t="s">
        <v>1431</v>
      </c>
      <c r="BI595" s="122" t="s">
        <v>1431</v>
      </c>
      <c r="BJ595" s="122" t="s">
        <v>1431</v>
      </c>
      <c r="BK595" s="122">
        <v>175256</v>
      </c>
      <c r="BX595" s="122" t="s">
        <v>697</v>
      </c>
      <c r="BZ595" s="122" t="s">
        <v>2020</v>
      </c>
      <c r="CK595" s="122" t="s">
        <v>5288</v>
      </c>
      <c r="CL595" s="122" t="s">
        <v>743</v>
      </c>
    </row>
    <row r="596" spans="1:99" x14ac:dyDescent="0.45">
      <c r="A596" s="122">
        <v>595</v>
      </c>
      <c r="B596" s="122" t="s">
        <v>10273</v>
      </c>
      <c r="C596" s="122" t="s">
        <v>744</v>
      </c>
      <c r="I596" s="122" t="s">
        <v>745</v>
      </c>
      <c r="J596" s="122" t="str">
        <f t="shared" si="23"/>
        <v>Quercus pumila</v>
      </c>
      <c r="M596" s="122" t="s">
        <v>3226</v>
      </c>
      <c r="N596" s="122" t="s">
        <v>3299</v>
      </c>
      <c r="O596" s="122">
        <v>41072</v>
      </c>
      <c r="P596" s="122" t="s">
        <v>2752</v>
      </c>
      <c r="Q596" s="122" t="s">
        <v>14724</v>
      </c>
      <c r="S596" s="122" t="s">
        <v>14693</v>
      </c>
      <c r="T596" s="122" t="s">
        <v>1171</v>
      </c>
      <c r="U596" s="122" t="s">
        <v>3484</v>
      </c>
      <c r="V596" s="122" t="s">
        <v>2521</v>
      </c>
      <c r="W596" s="122" t="s">
        <v>1759</v>
      </c>
      <c r="X596" s="122" t="s">
        <v>2774</v>
      </c>
      <c r="Y596" s="122" t="s">
        <v>2020</v>
      </c>
      <c r="AC596" s="122" t="s">
        <v>1317</v>
      </c>
      <c r="AE596" s="122">
        <v>3</v>
      </c>
      <c r="AF596" s="122">
        <v>0.6</v>
      </c>
      <c r="AJ596" s="122" t="s">
        <v>2484</v>
      </c>
      <c r="AK596" s="122" t="s">
        <v>2484</v>
      </c>
      <c r="AO596" s="122" t="s">
        <v>697</v>
      </c>
      <c r="AP596" s="122" t="s">
        <v>2566</v>
      </c>
      <c r="AQ596" s="122" t="s">
        <v>2669</v>
      </c>
      <c r="AS596" s="122" t="s">
        <v>1318</v>
      </c>
      <c r="AT596" s="122">
        <v>39.93535</v>
      </c>
      <c r="AU596" s="122">
        <v>-89.801233333333329</v>
      </c>
      <c r="AW596" s="122" t="s">
        <v>1318</v>
      </c>
      <c r="AX596" s="122" t="s">
        <v>1318</v>
      </c>
      <c r="AY596" s="122" t="s">
        <v>1318</v>
      </c>
      <c r="AZ596" s="122" t="s">
        <v>1318</v>
      </c>
      <c r="BA596" s="122" t="s">
        <v>3369</v>
      </c>
      <c r="BE596" s="122" t="s">
        <v>3411</v>
      </c>
      <c r="BF596" s="122" t="s">
        <v>1415</v>
      </c>
      <c r="BG596" s="122" t="s">
        <v>1415</v>
      </c>
      <c r="BH596" s="122" t="s">
        <v>1431</v>
      </c>
      <c r="BI596" s="122" t="s">
        <v>1431</v>
      </c>
      <c r="BJ596" s="122" t="s">
        <v>1431</v>
      </c>
      <c r="BK596" s="122">
        <v>175335</v>
      </c>
      <c r="BX596" s="122" t="s">
        <v>697</v>
      </c>
      <c r="BZ596" s="122" t="s">
        <v>2020</v>
      </c>
      <c r="CK596" s="122" t="s">
        <v>5278</v>
      </c>
      <c r="CL596" s="122" t="s">
        <v>745</v>
      </c>
    </row>
    <row r="597" spans="1:99" x14ac:dyDescent="0.45">
      <c r="A597" s="122">
        <v>596</v>
      </c>
      <c r="B597" s="122" t="s">
        <v>10274</v>
      </c>
      <c r="C597" s="122" t="s">
        <v>746</v>
      </c>
      <c r="F597" s="122" t="s">
        <v>14291</v>
      </c>
      <c r="H597" s="122">
        <v>2854</v>
      </c>
      <c r="I597" s="122" t="s">
        <v>187</v>
      </c>
      <c r="J597" s="122" t="str">
        <f t="shared" si="23"/>
        <v>Quercus alba</v>
      </c>
      <c r="K597" s="122" t="s">
        <v>991</v>
      </c>
      <c r="M597" s="122" t="s">
        <v>3226</v>
      </c>
      <c r="N597" s="122" t="s">
        <v>3190</v>
      </c>
      <c r="O597" s="121">
        <v>41072</v>
      </c>
      <c r="P597" s="122" t="s">
        <v>2749</v>
      </c>
      <c r="Q597" s="122" t="s">
        <v>14724</v>
      </c>
      <c r="S597" s="122" t="s">
        <v>14693</v>
      </c>
      <c r="T597" s="122" t="s">
        <v>1171</v>
      </c>
      <c r="U597" s="122" t="s">
        <v>3484</v>
      </c>
      <c r="V597" s="122" t="s">
        <v>2521</v>
      </c>
      <c r="W597" s="122" t="s">
        <v>1759</v>
      </c>
      <c r="X597" s="122" t="s">
        <v>2773</v>
      </c>
      <c r="Y597" s="122" t="s">
        <v>2020</v>
      </c>
      <c r="AC597" s="122" t="s">
        <v>1317</v>
      </c>
      <c r="AE597" s="122">
        <v>60</v>
      </c>
      <c r="AF597" s="122">
        <v>10.7</v>
      </c>
      <c r="AJ597" s="122" t="s">
        <v>991</v>
      </c>
      <c r="AK597" s="122" t="s">
        <v>991</v>
      </c>
      <c r="AO597" s="122" t="s">
        <v>697</v>
      </c>
      <c r="AP597" s="122" t="s">
        <v>2567</v>
      </c>
      <c r="AQ597" s="122" t="s">
        <v>2663</v>
      </c>
      <c r="AR597" s="122" t="s">
        <v>7426</v>
      </c>
      <c r="AS597" s="122" t="s">
        <v>1318</v>
      </c>
      <c r="AT597" s="122">
        <v>39.934771820000002</v>
      </c>
      <c r="AU597" s="122">
        <v>-89.801610330000003</v>
      </c>
      <c r="AW597" s="122" t="s">
        <v>1318</v>
      </c>
      <c r="AX597" s="122" t="s">
        <v>1318</v>
      </c>
      <c r="AY597" s="122" t="s">
        <v>1318</v>
      </c>
      <c r="AZ597" s="122" t="s">
        <v>1318</v>
      </c>
      <c r="BA597" s="122" t="s">
        <v>3369</v>
      </c>
      <c r="BE597" s="122" t="s">
        <v>3411</v>
      </c>
      <c r="BF597" s="122" t="s">
        <v>1415</v>
      </c>
      <c r="BG597" s="122" t="s">
        <v>1415</v>
      </c>
      <c r="BH597" s="122" t="s">
        <v>1431</v>
      </c>
      <c r="BI597" s="122" t="s">
        <v>1431</v>
      </c>
      <c r="BJ597" s="122" t="s">
        <v>1431</v>
      </c>
      <c r="BK597" s="122">
        <v>175336</v>
      </c>
      <c r="BR597" s="122" t="s">
        <v>4826</v>
      </c>
      <c r="BS597" s="122" t="s">
        <v>5785</v>
      </c>
      <c r="BT597" s="122" t="s">
        <v>4826</v>
      </c>
      <c r="BU597" s="122" t="s">
        <v>4826</v>
      </c>
      <c r="BV597" s="122">
        <v>2854</v>
      </c>
      <c r="BX597" s="122" t="s">
        <v>697</v>
      </c>
      <c r="BZ597" s="122" t="s">
        <v>2020</v>
      </c>
      <c r="CB597" s="122">
        <v>39.9347718</v>
      </c>
      <c r="CC597" s="122">
        <v>-89.801610299999993</v>
      </c>
      <c r="CD597" s="122" t="s">
        <v>4634</v>
      </c>
      <c r="CE597" s="122" t="s">
        <v>1171</v>
      </c>
      <c r="CI597" s="122" t="s">
        <v>5010</v>
      </c>
      <c r="CJ597" s="122" t="s">
        <v>7207</v>
      </c>
      <c r="CK597" s="122" t="s">
        <v>5656</v>
      </c>
      <c r="CL597" s="122" t="s">
        <v>187</v>
      </c>
      <c r="CM597" s="122" t="s">
        <v>5707</v>
      </c>
      <c r="CO597" s="122" t="s">
        <v>7488</v>
      </c>
      <c r="CP597" s="122" t="s">
        <v>8056</v>
      </c>
      <c r="CQ597" s="122" t="s">
        <v>4826</v>
      </c>
      <c r="CR597" s="122" t="s">
        <v>8057</v>
      </c>
      <c r="CS597" s="122" t="s">
        <v>8142</v>
      </c>
      <c r="CT597" s="122" t="s">
        <v>8193</v>
      </c>
      <c r="CU597" s="122" t="s">
        <v>8192</v>
      </c>
    </row>
    <row r="598" spans="1:99" x14ac:dyDescent="0.45">
      <c r="A598" s="122">
        <v>597</v>
      </c>
      <c r="B598" s="122" t="s">
        <v>10275</v>
      </c>
      <c r="C598" s="122" t="s">
        <v>747</v>
      </c>
      <c r="I598" s="122" t="s">
        <v>748</v>
      </c>
      <c r="J598" s="122" t="str">
        <f t="shared" si="23"/>
        <v>Quercus dentata</v>
      </c>
      <c r="M598" s="122" t="s">
        <v>3226</v>
      </c>
      <c r="N598" s="122" t="s">
        <v>3300</v>
      </c>
      <c r="O598" s="122">
        <v>41072</v>
      </c>
      <c r="P598" s="122" t="s">
        <v>2753</v>
      </c>
      <c r="Q598" s="122" t="s">
        <v>14724</v>
      </c>
      <c r="S598" s="122" t="s">
        <v>14693</v>
      </c>
      <c r="T598" s="122" t="s">
        <v>1171</v>
      </c>
      <c r="U598" s="122" t="s">
        <v>3484</v>
      </c>
      <c r="V598" s="122" t="s">
        <v>2521</v>
      </c>
      <c r="W598" s="122" t="s">
        <v>1759</v>
      </c>
      <c r="X598" s="122" t="s">
        <v>2788</v>
      </c>
      <c r="Y598" s="122" t="s">
        <v>2020</v>
      </c>
      <c r="AC598" s="122" t="s">
        <v>1317</v>
      </c>
      <c r="AE598" s="122">
        <v>35</v>
      </c>
      <c r="AF598" s="122">
        <v>6.1</v>
      </c>
      <c r="AJ598" s="122" t="s">
        <v>2485</v>
      </c>
      <c r="AK598" s="122" t="s">
        <v>2485</v>
      </c>
      <c r="AO598" s="122" t="s">
        <v>697</v>
      </c>
      <c r="AP598" s="122" t="s">
        <v>2568</v>
      </c>
      <c r="AQ598" s="122" t="s">
        <v>2670</v>
      </c>
      <c r="AS598" s="122" t="s">
        <v>1318</v>
      </c>
      <c r="AT598" s="122">
        <v>39.934122979999998</v>
      </c>
      <c r="AU598" s="122">
        <v>-89.80107615</v>
      </c>
      <c r="AW598" s="122" t="s">
        <v>1318</v>
      </c>
      <c r="AX598" s="122" t="s">
        <v>1318</v>
      </c>
      <c r="AY598" s="122" t="s">
        <v>1318</v>
      </c>
      <c r="AZ598" s="122" t="s">
        <v>1318</v>
      </c>
      <c r="BA598" s="122" t="s">
        <v>3369</v>
      </c>
      <c r="BE598" s="122" t="s">
        <v>3411</v>
      </c>
      <c r="BF598" s="122" t="s">
        <v>1415</v>
      </c>
      <c r="BG598" s="122" t="s">
        <v>1415</v>
      </c>
      <c r="BH598" s="122" t="s">
        <v>1431</v>
      </c>
      <c r="BI598" s="122" t="s">
        <v>1431</v>
      </c>
      <c r="BJ598" s="122" t="s">
        <v>1431</v>
      </c>
      <c r="BK598" s="122">
        <v>175337</v>
      </c>
      <c r="BX598" s="122" t="s">
        <v>697</v>
      </c>
      <c r="BZ598" s="122" t="s">
        <v>2020</v>
      </c>
      <c r="CK598" s="122" t="s">
        <v>5277</v>
      </c>
      <c r="CL598" s="122" t="s">
        <v>748</v>
      </c>
    </row>
    <row r="599" spans="1:99" x14ac:dyDescent="0.45">
      <c r="A599" s="122">
        <v>598</v>
      </c>
      <c r="B599" s="122" t="s">
        <v>10276</v>
      </c>
      <c r="C599" s="122" t="s">
        <v>749</v>
      </c>
      <c r="I599" s="122" t="s">
        <v>179</v>
      </c>
      <c r="J599" s="122" t="str">
        <f t="shared" si="23"/>
        <v>Quercus mongolica</v>
      </c>
      <c r="M599" s="122" t="s">
        <v>3226</v>
      </c>
      <c r="N599" s="122" t="s">
        <v>3186</v>
      </c>
      <c r="O599" s="122">
        <v>41072</v>
      </c>
      <c r="P599" s="122" t="s">
        <v>2753</v>
      </c>
      <c r="Q599" s="122" t="s">
        <v>14724</v>
      </c>
      <c r="S599" s="122" t="s">
        <v>14693</v>
      </c>
      <c r="T599" s="122" t="s">
        <v>1171</v>
      </c>
      <c r="U599" s="122" t="s">
        <v>3484</v>
      </c>
      <c r="V599" s="122" t="s">
        <v>2521</v>
      </c>
      <c r="W599" s="122" t="s">
        <v>1759</v>
      </c>
      <c r="X599" s="122" t="s">
        <v>2788</v>
      </c>
      <c r="Y599" s="122" t="s">
        <v>2020</v>
      </c>
      <c r="AC599" s="122" t="s">
        <v>1317</v>
      </c>
      <c r="AE599" s="122">
        <v>25</v>
      </c>
      <c r="AF599" s="122">
        <v>3.1</v>
      </c>
      <c r="AJ599" s="122" t="s">
        <v>2486</v>
      </c>
      <c r="AK599" s="122" t="s">
        <v>2486</v>
      </c>
      <c r="AO599" s="122" t="s">
        <v>697</v>
      </c>
      <c r="AP599" s="122" t="s">
        <v>2569</v>
      </c>
      <c r="AQ599" s="122" t="s">
        <v>2671</v>
      </c>
      <c r="AS599" s="122" t="s">
        <v>1318</v>
      </c>
      <c r="AT599" s="122">
        <v>39.934105129999999</v>
      </c>
      <c r="AU599" s="122">
        <v>-89.801199859999997</v>
      </c>
      <c r="AW599" s="122" t="s">
        <v>1318</v>
      </c>
      <c r="AX599" s="122" t="s">
        <v>1318</v>
      </c>
      <c r="AY599" s="122" t="s">
        <v>1318</v>
      </c>
      <c r="AZ599" s="122" t="s">
        <v>1318</v>
      </c>
      <c r="BA599" s="122" t="s">
        <v>3369</v>
      </c>
      <c r="BE599" s="122" t="s">
        <v>3411</v>
      </c>
      <c r="BF599" s="122" t="s">
        <v>1415</v>
      </c>
      <c r="BG599" s="122" t="s">
        <v>1415</v>
      </c>
      <c r="BH599" s="122" t="s">
        <v>1431</v>
      </c>
      <c r="BI599" s="122" t="s">
        <v>1431</v>
      </c>
      <c r="BJ599" s="122" t="s">
        <v>1431</v>
      </c>
      <c r="BK599" s="122">
        <v>175248</v>
      </c>
      <c r="BX599" s="122" t="s">
        <v>697</v>
      </c>
      <c r="BZ599" s="122" t="s">
        <v>2020</v>
      </c>
      <c r="CK599" s="122" t="s">
        <v>5584</v>
      </c>
      <c r="CL599" s="122" t="s">
        <v>179</v>
      </c>
    </row>
    <row r="600" spans="1:99" x14ac:dyDescent="0.45">
      <c r="A600" s="122">
        <v>599</v>
      </c>
      <c r="B600" s="122" t="s">
        <v>10277</v>
      </c>
      <c r="C600" s="122" t="s">
        <v>750</v>
      </c>
      <c r="I600" s="122" t="s">
        <v>179</v>
      </c>
      <c r="J600" s="122" t="str">
        <f t="shared" si="23"/>
        <v>Quercus mongolica</v>
      </c>
      <c r="M600" s="122" t="s">
        <v>3226</v>
      </c>
      <c r="N600" s="122" t="s">
        <v>3186</v>
      </c>
      <c r="O600" s="122">
        <v>41072</v>
      </c>
      <c r="P600" s="122" t="s">
        <v>2753</v>
      </c>
      <c r="Q600" s="122" t="s">
        <v>14724</v>
      </c>
      <c r="S600" s="122" t="s">
        <v>14693</v>
      </c>
      <c r="T600" s="122" t="s">
        <v>1171</v>
      </c>
      <c r="U600" s="122" t="s">
        <v>3484</v>
      </c>
      <c r="V600" s="122" t="s">
        <v>2521</v>
      </c>
      <c r="W600" s="122" t="s">
        <v>1759</v>
      </c>
      <c r="X600" s="122" t="s">
        <v>2789</v>
      </c>
      <c r="Y600" s="122" t="s">
        <v>2020</v>
      </c>
      <c r="AC600" s="122" t="s">
        <v>1317</v>
      </c>
      <c r="AE600" s="122">
        <v>20</v>
      </c>
      <c r="AF600" s="122">
        <v>4.5999999999999996</v>
      </c>
      <c r="AJ600" s="122" t="s">
        <v>2486</v>
      </c>
      <c r="AK600" s="122" t="s">
        <v>2486</v>
      </c>
      <c r="AO600" s="122" t="s">
        <v>697</v>
      </c>
      <c r="AP600" s="122" t="s">
        <v>2570</v>
      </c>
      <c r="AQ600" s="122" t="s">
        <v>2672</v>
      </c>
      <c r="AS600" s="122" t="s">
        <v>1318</v>
      </c>
      <c r="AT600" s="122">
        <v>39.934114180000002</v>
      </c>
      <c r="AU600" s="122">
        <v>-89.80112149</v>
      </c>
      <c r="AW600" s="122" t="s">
        <v>1318</v>
      </c>
      <c r="AX600" s="122" t="s">
        <v>1318</v>
      </c>
      <c r="AY600" s="122" t="s">
        <v>1318</v>
      </c>
      <c r="AZ600" s="122" t="s">
        <v>1318</v>
      </c>
      <c r="BA600" s="122" t="s">
        <v>3369</v>
      </c>
      <c r="BE600" s="122" t="s">
        <v>3411</v>
      </c>
      <c r="BF600" s="122" t="s">
        <v>1415</v>
      </c>
      <c r="BG600" s="122" t="s">
        <v>1415</v>
      </c>
      <c r="BH600" s="122" t="s">
        <v>1431</v>
      </c>
      <c r="BI600" s="122" t="s">
        <v>1431</v>
      </c>
      <c r="BJ600" s="122" t="s">
        <v>1431</v>
      </c>
      <c r="BK600" s="122">
        <v>175259</v>
      </c>
      <c r="BX600" s="122" t="s">
        <v>697</v>
      </c>
      <c r="BZ600" s="122" t="s">
        <v>2020</v>
      </c>
      <c r="CK600" s="122" t="s">
        <v>5286</v>
      </c>
      <c r="CL600" s="122" t="s">
        <v>179</v>
      </c>
    </row>
    <row r="601" spans="1:99" x14ac:dyDescent="0.45">
      <c r="A601" s="122">
        <v>600</v>
      </c>
      <c r="B601" s="122" t="s">
        <v>10278</v>
      </c>
      <c r="C601" s="122" t="s">
        <v>751</v>
      </c>
      <c r="F601" s="122" t="s">
        <v>4710</v>
      </c>
      <c r="H601" s="122">
        <v>7876</v>
      </c>
      <c r="I601" s="122" t="s">
        <v>708</v>
      </c>
      <c r="J601" s="122" t="str">
        <f t="shared" si="23"/>
        <v>Quercus arkansana</v>
      </c>
      <c r="K601" s="122" t="s">
        <v>2473</v>
      </c>
      <c r="M601" s="122" t="s">
        <v>3226</v>
      </c>
      <c r="N601" s="122" t="s">
        <v>3291</v>
      </c>
      <c r="O601" s="121">
        <v>41072</v>
      </c>
      <c r="P601" s="122" t="s">
        <v>2753</v>
      </c>
      <c r="Q601" s="122" t="s">
        <v>14724</v>
      </c>
      <c r="S601" s="122" t="s">
        <v>14693</v>
      </c>
      <c r="T601" s="122" t="s">
        <v>1171</v>
      </c>
      <c r="U601" s="122" t="s">
        <v>3484</v>
      </c>
      <c r="V601" s="122" t="s">
        <v>2521</v>
      </c>
      <c r="W601" s="122" t="s">
        <v>1759</v>
      </c>
      <c r="X601" s="122" t="s">
        <v>2790</v>
      </c>
      <c r="Y601" s="122" t="s">
        <v>2020</v>
      </c>
      <c r="AC601" s="122" t="s">
        <v>1317</v>
      </c>
      <c r="AE601" s="122">
        <v>35</v>
      </c>
      <c r="AF601" s="122">
        <v>6.1</v>
      </c>
      <c r="AJ601" s="122" t="s">
        <v>2473</v>
      </c>
      <c r="AK601" s="122" t="s">
        <v>2473</v>
      </c>
      <c r="AO601" s="122" t="s">
        <v>697</v>
      </c>
      <c r="AP601" s="122" t="s">
        <v>2571</v>
      </c>
      <c r="AQ601" s="122" t="s">
        <v>2673</v>
      </c>
      <c r="AR601" s="122" t="s">
        <v>7426</v>
      </c>
      <c r="AS601" s="122" t="s">
        <v>1318</v>
      </c>
      <c r="AT601" s="122">
        <v>39.934056599999998</v>
      </c>
      <c r="AU601" s="122">
        <v>-89.801178239999999</v>
      </c>
      <c r="AW601" s="122" t="s">
        <v>1318</v>
      </c>
      <c r="AX601" s="122" t="s">
        <v>1318</v>
      </c>
      <c r="AY601" s="122" t="s">
        <v>1318</v>
      </c>
      <c r="AZ601" s="122" t="s">
        <v>1318</v>
      </c>
      <c r="BA601" s="122" t="s">
        <v>3369</v>
      </c>
      <c r="BE601" s="122" t="s">
        <v>3411</v>
      </c>
      <c r="BF601" s="122" t="s">
        <v>1415</v>
      </c>
      <c r="BG601" s="122" t="s">
        <v>1415</v>
      </c>
      <c r="BH601" s="122" t="s">
        <v>1431</v>
      </c>
      <c r="BI601" s="122" t="s">
        <v>1431</v>
      </c>
      <c r="BJ601" s="122" t="s">
        <v>1431</v>
      </c>
      <c r="BK601" s="122">
        <v>175251</v>
      </c>
      <c r="BR601" s="122" t="s">
        <v>4710</v>
      </c>
      <c r="BS601" s="122" t="s">
        <v>5787</v>
      </c>
      <c r="BT601" s="122" t="s">
        <v>4710</v>
      </c>
      <c r="BU601" s="122" t="s">
        <v>4710</v>
      </c>
      <c r="BV601" s="122">
        <v>7876</v>
      </c>
      <c r="BX601" s="122" t="s">
        <v>697</v>
      </c>
      <c r="BZ601" s="122" t="s">
        <v>2020</v>
      </c>
      <c r="CB601" s="122">
        <v>32.892918000000002</v>
      </c>
      <c r="CC601" s="122">
        <v>-93.448505999999995</v>
      </c>
      <c r="CD601" s="122" t="s">
        <v>4711</v>
      </c>
      <c r="CE601" s="122" t="s">
        <v>1171</v>
      </c>
      <c r="CF601" s="122" t="s">
        <v>3676</v>
      </c>
      <c r="CH601" s="122" t="s">
        <v>7455</v>
      </c>
      <c r="CI601" s="122" t="s">
        <v>5019</v>
      </c>
      <c r="CJ601" s="122" t="s">
        <v>7062</v>
      </c>
      <c r="CL601" s="122" t="s">
        <v>708</v>
      </c>
      <c r="CO601" s="122" t="s">
        <v>7488</v>
      </c>
      <c r="CP601" s="122">
        <v>0</v>
      </c>
      <c r="CQ601" s="122" t="s">
        <v>4710</v>
      </c>
      <c r="CR601" s="122" t="s">
        <v>7591</v>
      </c>
      <c r="CS601" s="122" t="s">
        <v>7592</v>
      </c>
      <c r="CT601" s="122" t="s">
        <v>8194</v>
      </c>
      <c r="CU601" s="122" t="s">
        <v>8194</v>
      </c>
    </row>
    <row r="602" spans="1:99" x14ac:dyDescent="0.45">
      <c r="A602" s="122">
        <v>601</v>
      </c>
      <c r="B602" s="122" t="s">
        <v>10279</v>
      </c>
      <c r="C602" s="122" t="s">
        <v>752</v>
      </c>
      <c r="F602" s="122" t="s">
        <v>4694</v>
      </c>
      <c r="H602" s="122">
        <v>4777</v>
      </c>
      <c r="I602" s="122" t="s">
        <v>753</v>
      </c>
      <c r="J602" s="122" t="str">
        <f t="shared" si="23"/>
        <v>Quercus pontica</v>
      </c>
      <c r="K602" s="122" t="s">
        <v>2487</v>
      </c>
      <c r="M602" s="122" t="s">
        <v>3226</v>
      </c>
      <c r="N602" s="122" t="s">
        <v>3301</v>
      </c>
      <c r="O602" s="121">
        <v>41072</v>
      </c>
      <c r="P602" s="122" t="s">
        <v>2753</v>
      </c>
      <c r="Q602" s="122" t="s">
        <v>14724</v>
      </c>
      <c r="S602" s="122" t="s">
        <v>14693</v>
      </c>
      <c r="T602" s="122" t="s">
        <v>1171</v>
      </c>
      <c r="U602" s="122" t="s">
        <v>3484</v>
      </c>
      <c r="V602" s="122" t="s">
        <v>2521</v>
      </c>
      <c r="W602" s="122" t="s">
        <v>1759</v>
      </c>
      <c r="X602" s="122" t="s">
        <v>2789</v>
      </c>
      <c r="Y602" s="122" t="s">
        <v>2020</v>
      </c>
      <c r="AC602" s="122" t="s">
        <v>1317</v>
      </c>
      <c r="AE602" s="122">
        <v>1</v>
      </c>
      <c r="AF602" s="122">
        <v>0.2</v>
      </c>
      <c r="AJ602" s="122" t="s">
        <v>2487</v>
      </c>
      <c r="AK602" s="122" t="s">
        <v>2487</v>
      </c>
      <c r="AO602" s="122" t="s">
        <v>697</v>
      </c>
      <c r="AP602" s="122" t="s">
        <v>2572</v>
      </c>
      <c r="AQ602" s="122" t="s">
        <v>2674</v>
      </c>
      <c r="AR602" s="122" t="s">
        <v>7426</v>
      </c>
      <c r="AS602" s="122" t="s">
        <v>1318</v>
      </c>
      <c r="AT602" s="122">
        <v>39.934019210000002</v>
      </c>
      <c r="AU602" s="122">
        <v>-89.801259119999997</v>
      </c>
      <c r="AW602" s="122" t="s">
        <v>1318</v>
      </c>
      <c r="AX602" s="122" t="s">
        <v>1318</v>
      </c>
      <c r="AY602" s="122" t="s">
        <v>1318</v>
      </c>
      <c r="AZ602" s="122" t="s">
        <v>1318</v>
      </c>
      <c r="BA602" s="122" t="s">
        <v>3369</v>
      </c>
      <c r="BE602" s="122" t="s">
        <v>3411</v>
      </c>
      <c r="BF602" s="122" t="s">
        <v>1415</v>
      </c>
      <c r="BG602" s="122" t="s">
        <v>2744</v>
      </c>
      <c r="BH602" s="122" t="s">
        <v>1431</v>
      </c>
      <c r="BI602" s="122" t="s">
        <v>1431</v>
      </c>
      <c r="BJ602" s="122" t="s">
        <v>1431</v>
      </c>
      <c r="BK602" s="122">
        <v>176071</v>
      </c>
      <c r="BR602" s="122" t="s">
        <v>4694</v>
      </c>
      <c r="BS602" s="122" t="s">
        <v>5787</v>
      </c>
      <c r="BT602" s="122" t="s">
        <v>4694</v>
      </c>
      <c r="BU602" s="122" t="s">
        <v>4694</v>
      </c>
      <c r="BV602" s="122">
        <v>4777</v>
      </c>
      <c r="BX602" s="122" t="s">
        <v>697</v>
      </c>
      <c r="BZ602" s="122" t="s">
        <v>2020</v>
      </c>
      <c r="CB602" s="122">
        <v>41.182769999999998</v>
      </c>
      <c r="CC602" s="122">
        <v>41.818289999999998</v>
      </c>
      <c r="CD602" s="122" t="s">
        <v>4696</v>
      </c>
      <c r="CE602" s="122" t="s">
        <v>4671</v>
      </c>
      <c r="CH602" s="122" t="s">
        <v>7458</v>
      </c>
      <c r="CI602" s="122" t="s">
        <v>5200</v>
      </c>
      <c r="CJ602" s="122" t="s">
        <v>7093</v>
      </c>
      <c r="CK602" s="122" t="s">
        <v>4695</v>
      </c>
      <c r="CL602" s="122" t="s">
        <v>753</v>
      </c>
      <c r="CO602" s="122" t="s">
        <v>7488</v>
      </c>
      <c r="CP602" s="122">
        <v>0</v>
      </c>
      <c r="CQ602" s="122" t="s">
        <v>4694</v>
      </c>
      <c r="CR602" s="122" t="s">
        <v>7671</v>
      </c>
      <c r="CS602" s="122" t="s">
        <v>7672</v>
      </c>
      <c r="CT602" s="122" t="s">
        <v>8194</v>
      </c>
      <c r="CU602" s="122" t="s">
        <v>8194</v>
      </c>
    </row>
    <row r="603" spans="1:99" x14ac:dyDescent="0.45">
      <c r="A603" s="122">
        <v>602</v>
      </c>
      <c r="B603" s="122" t="s">
        <v>10280</v>
      </c>
      <c r="C603" s="122" t="s">
        <v>754</v>
      </c>
      <c r="I603" s="122" t="s">
        <v>266</v>
      </c>
      <c r="J603" s="122" t="str">
        <f t="shared" si="23"/>
        <v>Quercus incana</v>
      </c>
      <c r="M603" s="122" t="s">
        <v>3226</v>
      </c>
      <c r="N603" s="122" t="s">
        <v>3211</v>
      </c>
      <c r="O603" s="122">
        <v>41072</v>
      </c>
      <c r="P603" s="122" t="s">
        <v>2753</v>
      </c>
      <c r="Q603" s="122" t="s">
        <v>14724</v>
      </c>
      <c r="S603" s="122" t="s">
        <v>14693</v>
      </c>
      <c r="T603" s="122" t="s">
        <v>1171</v>
      </c>
      <c r="U603" s="122" t="s">
        <v>3484</v>
      </c>
      <c r="V603" s="122" t="s">
        <v>2521</v>
      </c>
      <c r="W603" s="122" t="s">
        <v>1759</v>
      </c>
      <c r="X603" s="122" t="s">
        <v>2788</v>
      </c>
      <c r="Y603" s="122" t="s">
        <v>2020</v>
      </c>
      <c r="AC603" s="122" t="s">
        <v>1317</v>
      </c>
      <c r="AE603" s="122">
        <v>5</v>
      </c>
      <c r="AF603" s="122">
        <v>0.3</v>
      </c>
      <c r="AJ603" s="122" t="s">
        <v>2488</v>
      </c>
      <c r="AK603" s="122" t="s">
        <v>2488</v>
      </c>
      <c r="AO603" s="122" t="s">
        <v>697</v>
      </c>
      <c r="AP603" s="122" t="s">
        <v>2573</v>
      </c>
      <c r="AQ603" s="122" t="s">
        <v>2658</v>
      </c>
      <c r="AS603" s="122" t="s">
        <v>1318</v>
      </c>
      <c r="AT603" s="122">
        <v>39.934014769999997</v>
      </c>
      <c r="AU603" s="122">
        <v>-89.801254180000001</v>
      </c>
      <c r="AW603" s="122" t="s">
        <v>1318</v>
      </c>
      <c r="AX603" s="122" t="s">
        <v>1318</v>
      </c>
      <c r="AY603" s="122" t="s">
        <v>1318</v>
      </c>
      <c r="AZ603" s="122" t="s">
        <v>1318</v>
      </c>
      <c r="BA603" s="122" t="s">
        <v>3369</v>
      </c>
      <c r="BE603" s="122" t="s">
        <v>3411</v>
      </c>
      <c r="BF603" s="122" t="s">
        <v>1415</v>
      </c>
      <c r="BG603" s="122" t="s">
        <v>1415</v>
      </c>
      <c r="BH603" s="122" t="s">
        <v>1431</v>
      </c>
      <c r="BI603" s="122" t="s">
        <v>1431</v>
      </c>
      <c r="BJ603" s="122" t="s">
        <v>1431</v>
      </c>
      <c r="BK603" s="122">
        <v>175250</v>
      </c>
      <c r="BX603" s="122" t="s">
        <v>697</v>
      </c>
      <c r="BZ603" s="122" t="s">
        <v>2020</v>
      </c>
      <c r="CK603" s="122" t="s">
        <v>5585</v>
      </c>
      <c r="CL603" s="122" t="s">
        <v>266</v>
      </c>
    </row>
    <row r="604" spans="1:99" x14ac:dyDescent="0.45">
      <c r="A604" s="122">
        <v>603</v>
      </c>
      <c r="B604" s="122" t="s">
        <v>10281</v>
      </c>
      <c r="C604" s="122" t="s">
        <v>755</v>
      </c>
      <c r="I604" s="122" t="s">
        <v>441</v>
      </c>
      <c r="J604" s="122" t="str">
        <f t="shared" si="23"/>
        <v>Quercus pungens</v>
      </c>
      <c r="M604" s="122" t="s">
        <v>3226</v>
      </c>
      <c r="N604" s="122" t="s">
        <v>3252</v>
      </c>
      <c r="O604" s="122">
        <v>41072</v>
      </c>
      <c r="P604" s="122" t="s">
        <v>2753</v>
      </c>
      <c r="Q604" s="122" t="s">
        <v>14724</v>
      </c>
      <c r="S604" s="122" t="s">
        <v>14693</v>
      </c>
      <c r="T604" s="122" t="s">
        <v>1171</v>
      </c>
      <c r="U604" s="122" t="s">
        <v>3484</v>
      </c>
      <c r="V604" s="122" t="s">
        <v>2521</v>
      </c>
      <c r="W604" s="122" t="s">
        <v>1759</v>
      </c>
      <c r="X604" s="122" t="s">
        <v>2790</v>
      </c>
      <c r="Y604" s="122" t="s">
        <v>2020</v>
      </c>
      <c r="AC604" s="122" t="s">
        <v>1317</v>
      </c>
      <c r="AE604" s="122">
        <v>3</v>
      </c>
      <c r="AF604" s="122">
        <v>0.3</v>
      </c>
      <c r="AJ604" s="122" t="s">
        <v>2489</v>
      </c>
      <c r="AK604" s="122" t="s">
        <v>2489</v>
      </c>
      <c r="AO604" s="122" t="s">
        <v>697</v>
      </c>
      <c r="AP604" s="122" t="s">
        <v>2574</v>
      </c>
      <c r="AQ604" s="122" t="s">
        <v>2675</v>
      </c>
      <c r="AS604" s="122" t="s">
        <v>1318</v>
      </c>
      <c r="AT604" s="122">
        <v>39.934000689999998</v>
      </c>
      <c r="AU604" s="122">
        <v>-89.801285359999994</v>
      </c>
      <c r="AW604" s="122" t="s">
        <v>1318</v>
      </c>
      <c r="AX604" s="122" t="s">
        <v>1318</v>
      </c>
      <c r="AY604" s="122" t="s">
        <v>1318</v>
      </c>
      <c r="AZ604" s="122" t="s">
        <v>1318</v>
      </c>
      <c r="BA604" s="122" t="s">
        <v>3369</v>
      </c>
      <c r="BC604" s="122" t="s">
        <v>2864</v>
      </c>
      <c r="BE604" s="122" t="s">
        <v>3411</v>
      </c>
      <c r="BF604" s="122" t="s">
        <v>1415</v>
      </c>
      <c r="BG604" s="122" t="s">
        <v>1415</v>
      </c>
      <c r="BH604" s="122" t="s">
        <v>1431</v>
      </c>
      <c r="BI604" s="122" t="s">
        <v>1431</v>
      </c>
      <c r="BJ604" s="122" t="s">
        <v>1431</v>
      </c>
      <c r="BK604" s="122">
        <v>175249</v>
      </c>
      <c r="BX604" s="122" t="s">
        <v>697</v>
      </c>
      <c r="BZ604" s="122" t="s">
        <v>2020</v>
      </c>
      <c r="CK604" s="122" t="s">
        <v>5289</v>
      </c>
      <c r="CL604" s="122" t="s">
        <v>441</v>
      </c>
    </row>
    <row r="605" spans="1:99" x14ac:dyDescent="0.45">
      <c r="A605" s="122">
        <v>604</v>
      </c>
      <c r="B605" s="122" t="s">
        <v>10282</v>
      </c>
      <c r="C605" s="122" t="s">
        <v>756</v>
      </c>
      <c r="F605" s="122" t="s">
        <v>3906</v>
      </c>
      <c r="H605" s="122">
        <v>3260</v>
      </c>
      <c r="I605" s="122" t="s">
        <v>757</v>
      </c>
      <c r="J605" s="122" t="str">
        <f t="shared" si="23"/>
        <v>Quercus laceyi</v>
      </c>
      <c r="K605" s="122" t="s">
        <v>2490</v>
      </c>
      <c r="M605" s="122" t="s">
        <v>3226</v>
      </c>
      <c r="N605" s="122" t="s">
        <v>3302</v>
      </c>
      <c r="O605" s="121">
        <v>41072</v>
      </c>
      <c r="P605" s="122" t="s">
        <v>2753</v>
      </c>
      <c r="Q605" s="122" t="s">
        <v>14724</v>
      </c>
      <c r="S605" s="122" t="s">
        <v>14693</v>
      </c>
      <c r="T605" s="122" t="s">
        <v>1171</v>
      </c>
      <c r="U605" s="122" t="s">
        <v>3484</v>
      </c>
      <c r="V605" s="122" t="s">
        <v>2521</v>
      </c>
      <c r="W605" s="122" t="s">
        <v>1759</v>
      </c>
      <c r="X605" s="122" t="s">
        <v>2790</v>
      </c>
      <c r="Y605" s="122" t="s">
        <v>2020</v>
      </c>
      <c r="AC605" s="122" t="s">
        <v>1317</v>
      </c>
      <c r="AE605" s="122">
        <v>15</v>
      </c>
      <c r="AF605" s="122">
        <v>2.4</v>
      </c>
      <c r="AJ605" s="122" t="s">
        <v>2490</v>
      </c>
      <c r="AK605" s="122" t="s">
        <v>2490</v>
      </c>
      <c r="AO605" s="122" t="s">
        <v>697</v>
      </c>
      <c r="AP605" s="122" t="s">
        <v>2575</v>
      </c>
      <c r="AQ605" s="122" t="s">
        <v>2676</v>
      </c>
      <c r="AR605" s="122" t="s">
        <v>7426</v>
      </c>
      <c r="AS605" s="122" t="s">
        <v>1318</v>
      </c>
      <c r="AT605" s="122">
        <v>39.933980069999997</v>
      </c>
      <c r="AU605" s="122">
        <v>-89.801148060000003</v>
      </c>
      <c r="AW605" s="122" t="s">
        <v>1318</v>
      </c>
      <c r="AX605" s="122" t="s">
        <v>1318</v>
      </c>
      <c r="AY605" s="122" t="s">
        <v>1318</v>
      </c>
      <c r="AZ605" s="122" t="s">
        <v>1318</v>
      </c>
      <c r="BA605" s="122" t="s">
        <v>3369</v>
      </c>
      <c r="BE605" s="122" t="s">
        <v>3411</v>
      </c>
      <c r="BF605" s="122" t="s">
        <v>1415</v>
      </c>
      <c r="BG605" s="122" t="s">
        <v>1415</v>
      </c>
      <c r="BH605" s="122" t="s">
        <v>1431</v>
      </c>
      <c r="BI605" s="122" t="s">
        <v>1431</v>
      </c>
      <c r="BJ605" s="122" t="s">
        <v>1431</v>
      </c>
      <c r="BK605" s="122">
        <v>175253</v>
      </c>
      <c r="BR605" s="122" t="s">
        <v>3906</v>
      </c>
      <c r="BS605" s="122" t="s">
        <v>5787</v>
      </c>
      <c r="BT605" s="122" t="s">
        <v>3906</v>
      </c>
      <c r="BU605" s="122" t="s">
        <v>3906</v>
      </c>
      <c r="BV605" s="122">
        <v>3260</v>
      </c>
      <c r="BX605" s="122" t="s">
        <v>697</v>
      </c>
      <c r="BZ605" s="122" t="s">
        <v>2020</v>
      </c>
      <c r="CB605" s="122">
        <v>29.93806</v>
      </c>
      <c r="CC605" s="122">
        <v>-100.39145000000001</v>
      </c>
      <c r="CD605" s="122" t="s">
        <v>4666</v>
      </c>
      <c r="CE605" s="122" t="s">
        <v>1171</v>
      </c>
      <c r="CF605" s="122" t="s">
        <v>3670</v>
      </c>
      <c r="CG605" s="122" t="s">
        <v>6844</v>
      </c>
      <c r="CI605" s="122" t="s">
        <v>5125</v>
      </c>
      <c r="CJ605" s="122" t="s">
        <v>6886</v>
      </c>
      <c r="CK605" s="122" t="s">
        <v>5769</v>
      </c>
      <c r="CL605" s="122" t="s">
        <v>757</v>
      </c>
      <c r="CO605" s="122" t="s">
        <v>7488</v>
      </c>
      <c r="CP605" s="122">
        <v>0</v>
      </c>
      <c r="CQ605" s="122" t="s">
        <v>3906</v>
      </c>
      <c r="CR605" s="122" t="s">
        <v>7935</v>
      </c>
      <c r="CS605" s="122" t="s">
        <v>7936</v>
      </c>
      <c r="CT605" s="122" t="s">
        <v>8194</v>
      </c>
      <c r="CU605" s="122" t="s">
        <v>8194</v>
      </c>
    </row>
    <row r="606" spans="1:99" x14ac:dyDescent="0.45">
      <c r="A606" s="122">
        <v>605</v>
      </c>
      <c r="B606" s="122" t="s">
        <v>10283</v>
      </c>
      <c r="C606" s="122" t="s">
        <v>758</v>
      </c>
      <c r="I606" s="122" t="s">
        <v>14679</v>
      </c>
      <c r="J606" s="122" t="str">
        <f>I606</f>
        <v>Quercus sinuata var. breviloba (Torr.) C.H. Mull.</v>
      </c>
      <c r="M606" s="122" t="s">
        <v>3226</v>
      </c>
      <c r="N606" s="122" t="s">
        <v>3303</v>
      </c>
      <c r="O606" s="122">
        <v>41072</v>
      </c>
      <c r="P606" s="122" t="s">
        <v>2753</v>
      </c>
      <c r="Q606" s="122" t="s">
        <v>14724</v>
      </c>
      <c r="S606" s="122" t="s">
        <v>14693</v>
      </c>
      <c r="T606" s="122" t="s">
        <v>1171</v>
      </c>
      <c r="U606" s="122" t="s">
        <v>3484</v>
      </c>
      <c r="V606" s="122" t="s">
        <v>2521</v>
      </c>
      <c r="W606" s="122" t="s">
        <v>1759</v>
      </c>
      <c r="X606" s="122" t="s">
        <v>2790</v>
      </c>
      <c r="Y606" s="122" t="s">
        <v>2020</v>
      </c>
      <c r="AC606" s="122" t="s">
        <v>1317</v>
      </c>
      <c r="AE606" s="122">
        <v>30</v>
      </c>
      <c r="AF606" s="122">
        <v>3.1</v>
      </c>
      <c r="AJ606" s="122" t="s">
        <v>2491</v>
      </c>
      <c r="AK606" s="122" t="s">
        <v>2491</v>
      </c>
      <c r="AO606" s="122" t="s">
        <v>697</v>
      </c>
      <c r="AP606" s="122" t="s">
        <v>2576</v>
      </c>
      <c r="AQ606" s="122" t="s">
        <v>2677</v>
      </c>
      <c r="AS606" s="122" t="s">
        <v>1318</v>
      </c>
      <c r="AT606" s="122">
        <v>39.933896920000002</v>
      </c>
      <c r="AU606" s="122">
        <v>-89.801301789999997</v>
      </c>
      <c r="AW606" s="122" t="s">
        <v>1318</v>
      </c>
      <c r="AX606" s="122" t="s">
        <v>1318</v>
      </c>
      <c r="AY606" s="122" t="s">
        <v>1318</v>
      </c>
      <c r="AZ606" s="122" t="s">
        <v>1318</v>
      </c>
      <c r="BA606" s="122" t="s">
        <v>3369</v>
      </c>
      <c r="BE606" s="122" t="s">
        <v>3411</v>
      </c>
      <c r="BF606" s="122" t="s">
        <v>1415</v>
      </c>
      <c r="BG606" s="122" t="s">
        <v>1415</v>
      </c>
      <c r="BH606" s="122" t="s">
        <v>1431</v>
      </c>
      <c r="BI606" s="122" t="s">
        <v>1431</v>
      </c>
      <c r="BJ606" s="122" t="s">
        <v>1431</v>
      </c>
      <c r="BK606" s="122">
        <v>175260</v>
      </c>
      <c r="BX606" s="122" t="s">
        <v>697</v>
      </c>
      <c r="BZ606" s="122" t="s">
        <v>2020</v>
      </c>
      <c r="CK606" s="122" t="s">
        <v>5287</v>
      </c>
      <c r="CL606" s="122" t="s">
        <v>404</v>
      </c>
    </row>
    <row r="607" spans="1:99" x14ac:dyDescent="0.45">
      <c r="A607" s="122">
        <v>606</v>
      </c>
      <c r="B607" s="122" t="s">
        <v>10284</v>
      </c>
      <c r="C607" s="122" t="s">
        <v>759</v>
      </c>
      <c r="I607" s="122" t="s">
        <v>183</v>
      </c>
      <c r="J607" s="122" t="str">
        <f t="shared" ref="J607:J612" si="24">LEFT(I607, FIND(" ", I607, 12) -1)</f>
        <v>Quercus robur</v>
      </c>
      <c r="M607" s="122" t="s">
        <v>3226</v>
      </c>
      <c r="N607" s="122" t="s">
        <v>3188</v>
      </c>
      <c r="O607" s="122">
        <v>41072</v>
      </c>
      <c r="P607" s="122" t="s">
        <v>2748</v>
      </c>
      <c r="Q607" s="122" t="s">
        <v>14724</v>
      </c>
      <c r="S607" s="122" t="s">
        <v>14693</v>
      </c>
      <c r="T607" s="122" t="s">
        <v>1171</v>
      </c>
      <c r="U607" s="122" t="s">
        <v>3484</v>
      </c>
      <c r="V607" s="122" t="s">
        <v>2521</v>
      </c>
      <c r="W607" s="122" t="s">
        <v>1759</v>
      </c>
      <c r="X607" s="122" t="s">
        <v>2790</v>
      </c>
      <c r="Y607" s="122" t="s">
        <v>2020</v>
      </c>
      <c r="AC607" s="122" t="s">
        <v>1317</v>
      </c>
      <c r="AE607" s="122">
        <v>30</v>
      </c>
      <c r="AF607" s="122">
        <v>4.5999999999999996</v>
      </c>
      <c r="AJ607" s="122" t="s">
        <v>1854</v>
      </c>
      <c r="AK607" s="122" t="s">
        <v>1854</v>
      </c>
      <c r="AO607" s="122" t="s">
        <v>697</v>
      </c>
      <c r="AP607" s="122" t="s">
        <v>2577</v>
      </c>
      <c r="AQ607" s="122" t="s">
        <v>2678</v>
      </c>
      <c r="AS607" s="122" t="s">
        <v>1318</v>
      </c>
      <c r="AT607" s="122">
        <v>39.933899859999997</v>
      </c>
      <c r="AU607" s="122">
        <v>-89.800945389999995</v>
      </c>
      <c r="AW607" s="122" t="s">
        <v>1318</v>
      </c>
      <c r="AX607" s="122" t="s">
        <v>1318</v>
      </c>
      <c r="AY607" s="122" t="s">
        <v>1318</v>
      </c>
      <c r="AZ607" s="122" t="s">
        <v>1318</v>
      </c>
      <c r="BA607" s="122" t="s">
        <v>3369</v>
      </c>
      <c r="BE607" s="122" t="s">
        <v>3411</v>
      </c>
      <c r="BF607" s="122" t="s">
        <v>1415</v>
      </c>
      <c r="BG607" s="122" t="s">
        <v>1415</v>
      </c>
      <c r="BH607" s="122" t="s">
        <v>1431</v>
      </c>
      <c r="BI607" s="122" t="s">
        <v>1431</v>
      </c>
      <c r="BJ607" s="122" t="s">
        <v>1431</v>
      </c>
      <c r="BK607" s="122">
        <v>175349</v>
      </c>
      <c r="BX607" s="122" t="s">
        <v>697</v>
      </c>
      <c r="BZ607" s="122" t="s">
        <v>2020</v>
      </c>
      <c r="CK607" s="122" t="s">
        <v>5275</v>
      </c>
      <c r="CL607" s="122" t="s">
        <v>183</v>
      </c>
    </row>
    <row r="608" spans="1:99" x14ac:dyDescent="0.45">
      <c r="A608" s="122">
        <v>607</v>
      </c>
      <c r="B608" s="122" t="s">
        <v>10285</v>
      </c>
      <c r="C608" s="122" t="s">
        <v>760</v>
      </c>
      <c r="I608" s="122" t="s">
        <v>208</v>
      </c>
      <c r="J608" s="122" t="str">
        <f t="shared" si="24"/>
        <v>Quercus falcata</v>
      </c>
      <c r="M608" s="122" t="s">
        <v>3226</v>
      </c>
      <c r="N608" s="122" t="s">
        <v>3197</v>
      </c>
      <c r="O608" s="122">
        <v>41072</v>
      </c>
      <c r="P608" s="122" t="s">
        <v>2748</v>
      </c>
      <c r="Q608" s="122" t="s">
        <v>14724</v>
      </c>
      <c r="S608" s="122" t="s">
        <v>14693</v>
      </c>
      <c r="T608" s="122" t="s">
        <v>1171</v>
      </c>
      <c r="U608" s="122" t="s">
        <v>3484</v>
      </c>
      <c r="V608" s="122" t="s">
        <v>2521</v>
      </c>
      <c r="W608" s="122" t="s">
        <v>1759</v>
      </c>
      <c r="X608" s="122" t="s">
        <v>2791</v>
      </c>
      <c r="Y608" s="122" t="s">
        <v>2020</v>
      </c>
      <c r="AC608" s="122" t="s">
        <v>1317</v>
      </c>
      <c r="AE608" s="122">
        <v>10</v>
      </c>
      <c r="AF608" s="122">
        <v>2.4</v>
      </c>
      <c r="AJ608" s="122" t="s">
        <v>985</v>
      </c>
      <c r="AK608" s="122" t="s">
        <v>985</v>
      </c>
      <c r="AO608" s="122" t="s">
        <v>697</v>
      </c>
      <c r="AP608" s="122" t="s">
        <v>2578</v>
      </c>
      <c r="AQ608" s="122" t="s">
        <v>2679</v>
      </c>
      <c r="AS608" s="122" t="s">
        <v>1318</v>
      </c>
      <c r="AT608" s="122">
        <v>39.933854590000003</v>
      </c>
      <c r="AU608" s="122">
        <v>-89.80091496</v>
      </c>
      <c r="AW608" s="122" t="s">
        <v>1318</v>
      </c>
      <c r="AX608" s="122" t="s">
        <v>1318</v>
      </c>
      <c r="AY608" s="122" t="s">
        <v>1318</v>
      </c>
      <c r="AZ608" s="122" t="s">
        <v>1318</v>
      </c>
      <c r="BA608" s="122" t="s">
        <v>3369</v>
      </c>
      <c r="BE608" s="122" t="s">
        <v>3411</v>
      </c>
      <c r="BF608" s="122" t="s">
        <v>1415</v>
      </c>
      <c r="BG608" s="122" t="s">
        <v>1415</v>
      </c>
      <c r="BH608" s="122" t="s">
        <v>1431</v>
      </c>
      <c r="BI608" s="122" t="s">
        <v>1431</v>
      </c>
      <c r="BJ608" s="122" t="s">
        <v>1431</v>
      </c>
      <c r="BK608" s="122">
        <v>175354</v>
      </c>
      <c r="BX608" s="122" t="s">
        <v>697</v>
      </c>
      <c r="BZ608" s="122" t="s">
        <v>2020</v>
      </c>
      <c r="CK608" s="122" t="s">
        <v>5274</v>
      </c>
      <c r="CL608" s="122" t="s">
        <v>208</v>
      </c>
    </row>
    <row r="609" spans="1:99" x14ac:dyDescent="0.45">
      <c r="A609" s="122">
        <v>608</v>
      </c>
      <c r="B609" s="122" t="s">
        <v>10286</v>
      </c>
      <c r="C609" s="122" t="s">
        <v>761</v>
      </c>
      <c r="I609" s="122" t="s">
        <v>201</v>
      </c>
      <c r="J609" s="122" t="str">
        <f t="shared" si="24"/>
        <v>Quercus stellata</v>
      </c>
      <c r="M609" s="122" t="s">
        <v>3226</v>
      </c>
      <c r="N609" s="122" t="s">
        <v>3195</v>
      </c>
      <c r="O609" s="122">
        <v>41072</v>
      </c>
      <c r="P609" s="122" t="s">
        <v>2748</v>
      </c>
      <c r="Q609" s="122" t="s">
        <v>14724</v>
      </c>
      <c r="S609" s="122" t="s">
        <v>14693</v>
      </c>
      <c r="T609" s="122" t="s">
        <v>1171</v>
      </c>
      <c r="U609" s="122" t="s">
        <v>3484</v>
      </c>
      <c r="V609" s="122" t="s">
        <v>2521</v>
      </c>
      <c r="W609" s="122" t="s">
        <v>1759</v>
      </c>
      <c r="X609" s="122" t="s">
        <v>2792</v>
      </c>
      <c r="Y609" s="122" t="s">
        <v>2020</v>
      </c>
      <c r="AC609" s="122" t="s">
        <v>1317</v>
      </c>
      <c r="AE609" s="122">
        <v>30</v>
      </c>
      <c r="AF609" s="122">
        <v>3.1</v>
      </c>
      <c r="AJ609" s="122" t="s">
        <v>977</v>
      </c>
      <c r="AK609" s="122" t="s">
        <v>977</v>
      </c>
      <c r="AO609" s="122" t="s">
        <v>697</v>
      </c>
      <c r="AP609" s="122" t="s">
        <v>2579</v>
      </c>
      <c r="AQ609" s="122" t="s">
        <v>2680</v>
      </c>
      <c r="AS609" s="122" t="s">
        <v>1318</v>
      </c>
      <c r="AT609" s="122">
        <v>39.934238229999998</v>
      </c>
      <c r="AU609" s="122">
        <v>-89.801451909999997</v>
      </c>
      <c r="AW609" s="122" t="s">
        <v>1318</v>
      </c>
      <c r="AX609" s="122" t="s">
        <v>1318</v>
      </c>
      <c r="AY609" s="122" t="s">
        <v>1318</v>
      </c>
      <c r="AZ609" s="122" t="s">
        <v>1318</v>
      </c>
      <c r="BA609" s="122" t="s">
        <v>3369</v>
      </c>
      <c r="BE609" s="122" t="s">
        <v>3411</v>
      </c>
      <c r="BF609" s="122" t="s">
        <v>1415</v>
      </c>
      <c r="BG609" s="122" t="s">
        <v>1415</v>
      </c>
      <c r="BH609" s="122" t="s">
        <v>1431</v>
      </c>
      <c r="BI609" s="122" t="s">
        <v>1431</v>
      </c>
      <c r="BJ609" s="122" t="s">
        <v>1431</v>
      </c>
      <c r="BK609" s="122">
        <v>175355</v>
      </c>
      <c r="BX609" s="122" t="s">
        <v>697</v>
      </c>
      <c r="BZ609" s="122" t="s">
        <v>2020</v>
      </c>
      <c r="CK609" s="122" t="s">
        <v>5273</v>
      </c>
      <c r="CL609" s="122" t="s">
        <v>762</v>
      </c>
    </row>
    <row r="610" spans="1:99" x14ac:dyDescent="0.45">
      <c r="A610" s="122">
        <v>609</v>
      </c>
      <c r="B610" s="122" t="s">
        <v>10287</v>
      </c>
      <c r="C610" s="122" t="s">
        <v>763</v>
      </c>
      <c r="F610" s="122" t="s">
        <v>3915</v>
      </c>
      <c r="H610" s="122">
        <v>5034</v>
      </c>
      <c r="I610" s="122" t="s">
        <v>14682</v>
      </c>
      <c r="J610" s="122" t="str">
        <f>LEFT(I610, FIND(" ", I610, 25) -1)</f>
        <v>Quercus robur ssp. pedunculiflora</v>
      </c>
      <c r="K610" s="122" t="s">
        <v>8868</v>
      </c>
      <c r="M610" s="122" t="s">
        <v>3226</v>
      </c>
      <c r="N610" s="122" t="s">
        <v>3348</v>
      </c>
      <c r="O610" s="121">
        <v>41072</v>
      </c>
      <c r="P610" s="122" t="s">
        <v>2748</v>
      </c>
      <c r="Q610" s="122" t="s">
        <v>14724</v>
      </c>
      <c r="S610" s="122" t="s">
        <v>14693</v>
      </c>
      <c r="T610" s="122" t="s">
        <v>1171</v>
      </c>
      <c r="U610" s="122" t="s">
        <v>3484</v>
      </c>
      <c r="V610" s="122" t="s">
        <v>2521</v>
      </c>
      <c r="W610" s="122" t="s">
        <v>1759</v>
      </c>
      <c r="X610" s="122" t="s">
        <v>2782</v>
      </c>
      <c r="Y610" s="122" t="s">
        <v>2020</v>
      </c>
      <c r="AC610" s="122" t="s">
        <v>1317</v>
      </c>
      <c r="AE610" s="122">
        <v>30</v>
      </c>
      <c r="AF610" s="122">
        <v>6.1</v>
      </c>
      <c r="AJ610" s="122" t="s">
        <v>2517</v>
      </c>
      <c r="AK610" s="122" t="s">
        <v>14604</v>
      </c>
      <c r="AL610" s="122" t="s">
        <v>1859</v>
      </c>
      <c r="AM610" s="121">
        <v>2012</v>
      </c>
      <c r="AO610" s="122" t="s">
        <v>697</v>
      </c>
      <c r="AP610" s="122" t="s">
        <v>2580</v>
      </c>
      <c r="AQ610" s="122" t="s">
        <v>2681</v>
      </c>
      <c r="AR610" s="122" t="s">
        <v>7426</v>
      </c>
      <c r="AS610" s="122" t="s">
        <v>1318</v>
      </c>
      <c r="AT610" s="122">
        <v>39.933203570000003</v>
      </c>
      <c r="AU610" s="122">
        <v>-89.801330620000002</v>
      </c>
      <c r="AW610" s="122" t="s">
        <v>1318</v>
      </c>
      <c r="AX610" s="122" t="s">
        <v>1318</v>
      </c>
      <c r="AY610" s="122" t="s">
        <v>1318</v>
      </c>
      <c r="AZ610" s="122" t="s">
        <v>1318</v>
      </c>
      <c r="BA610" s="122" t="s">
        <v>3369</v>
      </c>
      <c r="BE610" s="122" t="s">
        <v>3411</v>
      </c>
      <c r="BF610" s="122" t="s">
        <v>1415</v>
      </c>
      <c r="BG610" s="122" t="s">
        <v>1415</v>
      </c>
      <c r="BH610" s="122" t="s">
        <v>1431</v>
      </c>
      <c r="BI610" s="122" t="s">
        <v>1431</v>
      </c>
      <c r="BJ610" s="122" t="s">
        <v>1431</v>
      </c>
      <c r="BK610" s="122">
        <v>175399</v>
      </c>
      <c r="BR610" s="122" t="s">
        <v>3915</v>
      </c>
      <c r="BS610" s="122" t="s">
        <v>5786</v>
      </c>
      <c r="BT610" s="122" t="s">
        <v>3915</v>
      </c>
      <c r="BU610" s="122" t="s">
        <v>3915</v>
      </c>
      <c r="BV610" s="122">
        <v>5034</v>
      </c>
      <c r="BX610" s="122" t="s">
        <v>697</v>
      </c>
      <c r="BZ610" s="122" t="s">
        <v>2020</v>
      </c>
      <c r="CB610" s="122">
        <v>44.455392000000003</v>
      </c>
      <c r="CC610" s="122">
        <v>26.357049</v>
      </c>
      <c r="CD610" s="122" t="s">
        <v>4741</v>
      </c>
      <c r="CE610" s="122" t="s">
        <v>4740</v>
      </c>
      <c r="CI610" s="122" t="s">
        <v>5193</v>
      </c>
      <c r="CJ610" s="122" t="s">
        <v>7189</v>
      </c>
      <c r="CK610" s="122" t="s">
        <v>5271</v>
      </c>
      <c r="CL610" s="122" t="s">
        <v>183</v>
      </c>
      <c r="CO610" s="122" t="s">
        <v>7488</v>
      </c>
      <c r="CP610" s="122">
        <v>0</v>
      </c>
      <c r="CQ610" s="122" t="s">
        <v>3915</v>
      </c>
      <c r="CR610" s="122" t="s">
        <v>7523</v>
      </c>
      <c r="CS610" s="122" t="s">
        <v>7524</v>
      </c>
      <c r="CT610" s="122" t="s">
        <v>8194</v>
      </c>
      <c r="CU610" s="122" t="s">
        <v>8194</v>
      </c>
    </row>
    <row r="611" spans="1:99" x14ac:dyDescent="0.45">
      <c r="A611" s="122">
        <v>610</v>
      </c>
      <c r="B611" s="122" t="s">
        <v>10288</v>
      </c>
      <c r="C611" s="122" t="s">
        <v>764</v>
      </c>
      <c r="F611" s="122" t="s">
        <v>3911</v>
      </c>
      <c r="H611" s="122">
        <v>9255</v>
      </c>
      <c r="I611" s="122" t="s">
        <v>765</v>
      </c>
      <c r="J611" s="122" t="str">
        <f t="shared" si="24"/>
        <v>Quercus libani</v>
      </c>
      <c r="K611" s="122" t="s">
        <v>3083</v>
      </c>
      <c r="M611" s="122" t="s">
        <v>3226</v>
      </c>
      <c r="N611" s="122" t="s">
        <v>3304</v>
      </c>
      <c r="O611" s="121">
        <v>41072</v>
      </c>
      <c r="P611" s="122" t="s">
        <v>2748</v>
      </c>
      <c r="Q611" s="122" t="s">
        <v>14724</v>
      </c>
      <c r="S611" s="122" t="s">
        <v>14693</v>
      </c>
      <c r="T611" s="122" t="s">
        <v>1171</v>
      </c>
      <c r="U611" s="122" t="s">
        <v>3484</v>
      </c>
      <c r="V611" s="122" t="s">
        <v>2521</v>
      </c>
      <c r="W611" s="122" t="s">
        <v>1759</v>
      </c>
      <c r="X611" s="122" t="s">
        <v>2793</v>
      </c>
      <c r="Y611" s="122" t="s">
        <v>2020</v>
      </c>
      <c r="AC611" s="122" t="s">
        <v>1317</v>
      </c>
      <c r="AE611" s="122">
        <v>20</v>
      </c>
      <c r="AF611" s="122">
        <v>3.1</v>
      </c>
      <c r="AJ611" s="122" t="s">
        <v>2492</v>
      </c>
      <c r="AK611" s="122" t="s">
        <v>2492</v>
      </c>
      <c r="AO611" s="122" t="s">
        <v>697</v>
      </c>
      <c r="AP611" s="122" t="s">
        <v>2581</v>
      </c>
      <c r="AQ611" s="122" t="s">
        <v>2682</v>
      </c>
      <c r="AR611" s="122" t="s">
        <v>7427</v>
      </c>
      <c r="AS611" s="122" t="s">
        <v>1318</v>
      </c>
      <c r="AT611" s="122">
        <v>39.933236430000001</v>
      </c>
      <c r="AU611" s="122">
        <v>-89.801470519999995</v>
      </c>
      <c r="AW611" s="122" t="s">
        <v>1318</v>
      </c>
      <c r="AX611" s="122" t="s">
        <v>1318</v>
      </c>
      <c r="AY611" s="122" t="s">
        <v>1318</v>
      </c>
      <c r="AZ611" s="122" t="s">
        <v>1318</v>
      </c>
      <c r="BA611" s="122" t="s">
        <v>3369</v>
      </c>
      <c r="BE611" s="122" t="s">
        <v>3411</v>
      </c>
      <c r="BF611" s="122" t="s">
        <v>1415</v>
      </c>
      <c r="BG611" s="122" t="s">
        <v>1415</v>
      </c>
      <c r="BH611" s="122" t="s">
        <v>1431</v>
      </c>
      <c r="BI611" s="122" t="s">
        <v>1431</v>
      </c>
      <c r="BJ611" s="122" t="s">
        <v>1431</v>
      </c>
      <c r="BK611" s="122">
        <v>175352</v>
      </c>
      <c r="BR611" s="122" t="s">
        <v>3911</v>
      </c>
      <c r="BS611" s="122" t="s">
        <v>5787</v>
      </c>
      <c r="BT611" s="122" t="s">
        <v>3911</v>
      </c>
      <c r="BU611" s="122" t="s">
        <v>3911</v>
      </c>
      <c r="BV611" s="122">
        <v>9255</v>
      </c>
      <c r="BX611" s="122" t="s">
        <v>697</v>
      </c>
      <c r="BZ611" s="122" t="s">
        <v>2020</v>
      </c>
      <c r="CB611" s="122" t="s">
        <v>4235</v>
      </c>
      <c r="CC611" s="122" t="s">
        <v>4235</v>
      </c>
      <c r="CD611" s="122" t="s">
        <v>8203</v>
      </c>
      <c r="CI611" s="122" t="s">
        <v>5135</v>
      </c>
      <c r="CJ611" s="122" t="s">
        <v>7081</v>
      </c>
      <c r="CK611" s="122" t="s">
        <v>5276</v>
      </c>
      <c r="CL611" s="122" t="s">
        <v>765</v>
      </c>
      <c r="CO611" s="122" t="s">
        <v>7488</v>
      </c>
      <c r="CP611" s="122">
        <v>0</v>
      </c>
      <c r="CQ611" s="122" t="s">
        <v>3911</v>
      </c>
      <c r="CR611" s="122" t="s">
        <v>8210</v>
      </c>
      <c r="CS611" s="122" t="s">
        <v>7750</v>
      </c>
      <c r="CT611" s="122" t="s">
        <v>8194</v>
      </c>
      <c r="CU611" s="122" t="s">
        <v>8194</v>
      </c>
    </row>
    <row r="612" spans="1:99" x14ac:dyDescent="0.45">
      <c r="A612" s="122">
        <v>611</v>
      </c>
      <c r="B612" s="122" t="s">
        <v>10289</v>
      </c>
      <c r="C612" s="122" t="s">
        <v>766</v>
      </c>
      <c r="F612" s="122" t="s">
        <v>3905</v>
      </c>
      <c r="H612" s="122">
        <v>4459</v>
      </c>
      <c r="I612" s="122" t="s">
        <v>757</v>
      </c>
      <c r="J612" s="122" t="str">
        <f t="shared" si="24"/>
        <v>Quercus laceyi</v>
      </c>
      <c r="K612" s="122" t="s">
        <v>2490</v>
      </c>
      <c r="M612" s="122" t="s">
        <v>3226</v>
      </c>
      <c r="N612" s="122" t="s">
        <v>3302</v>
      </c>
      <c r="O612" s="121">
        <v>41072</v>
      </c>
      <c r="P612" s="122" t="s">
        <v>2748</v>
      </c>
      <c r="Q612" s="122" t="s">
        <v>14724</v>
      </c>
      <c r="S612" s="122" t="s">
        <v>14693</v>
      </c>
      <c r="T612" s="122" t="s">
        <v>1171</v>
      </c>
      <c r="U612" s="122" t="s">
        <v>3484</v>
      </c>
      <c r="V612" s="122" t="s">
        <v>2521</v>
      </c>
      <c r="W612" s="122" t="s">
        <v>1759</v>
      </c>
      <c r="X612" s="122" t="s">
        <v>2794</v>
      </c>
      <c r="Y612" s="122" t="s">
        <v>2020</v>
      </c>
      <c r="AC612" s="122" t="s">
        <v>1317</v>
      </c>
      <c r="AE612" s="122">
        <v>3</v>
      </c>
      <c r="AF612" s="122">
        <v>0.3</v>
      </c>
      <c r="AJ612" s="122" t="s">
        <v>2493</v>
      </c>
      <c r="AK612" s="122" t="s">
        <v>2493</v>
      </c>
      <c r="AO612" s="122" t="s">
        <v>697</v>
      </c>
      <c r="AP612" s="122" t="s">
        <v>2582</v>
      </c>
      <c r="AQ612" s="122" t="s">
        <v>8226</v>
      </c>
      <c r="AR612" s="122" t="s">
        <v>7426</v>
      </c>
      <c r="AS612" s="122" t="s">
        <v>1318</v>
      </c>
      <c r="AT612" s="122">
        <v>39.933103070000001</v>
      </c>
      <c r="AU612" s="122">
        <v>-89.801968740000007</v>
      </c>
      <c r="AW612" s="122" t="s">
        <v>1318</v>
      </c>
      <c r="AX612" s="122" t="s">
        <v>1318</v>
      </c>
      <c r="AY612" s="122" t="s">
        <v>1318</v>
      </c>
      <c r="AZ612" s="122" t="s">
        <v>1318</v>
      </c>
      <c r="BA612" s="122" t="s">
        <v>3369</v>
      </c>
      <c r="BE612" s="122" t="s">
        <v>3411</v>
      </c>
      <c r="BF612" s="122" t="s">
        <v>1415</v>
      </c>
      <c r="BG612" s="122" t="s">
        <v>1415</v>
      </c>
      <c r="BH612" s="122" t="s">
        <v>1431</v>
      </c>
      <c r="BI612" s="122" t="s">
        <v>1431</v>
      </c>
      <c r="BJ612" s="122" t="s">
        <v>1431</v>
      </c>
      <c r="BK612" s="122">
        <v>175332</v>
      </c>
      <c r="BR612" s="122" t="s">
        <v>3905</v>
      </c>
      <c r="BS612" s="122" t="s">
        <v>5787</v>
      </c>
      <c r="BT612" s="122" t="s">
        <v>3905</v>
      </c>
      <c r="BU612" s="122" t="s">
        <v>3905</v>
      </c>
      <c r="BV612" s="122">
        <v>4459</v>
      </c>
      <c r="BX612" s="122" t="s">
        <v>697</v>
      </c>
      <c r="BZ612" s="122" t="s">
        <v>2020</v>
      </c>
      <c r="CB612" s="122" t="s">
        <v>4235</v>
      </c>
      <c r="CC612" s="122" t="s">
        <v>4235</v>
      </c>
      <c r="CD612" s="122" t="s">
        <v>4235</v>
      </c>
      <c r="CE612" s="122" t="s">
        <v>1171</v>
      </c>
      <c r="CI612" s="122" t="s">
        <v>5124</v>
      </c>
      <c r="CJ612" s="122" t="s">
        <v>6887</v>
      </c>
      <c r="CK612" s="122" t="s">
        <v>5280</v>
      </c>
      <c r="CL612" s="122" t="s">
        <v>757</v>
      </c>
      <c r="CO612" s="122" t="s">
        <v>7488</v>
      </c>
      <c r="CP612" s="122">
        <v>0</v>
      </c>
      <c r="CQ612" s="122" t="s">
        <v>3905</v>
      </c>
      <c r="CR612" s="122" t="s">
        <v>7499</v>
      </c>
      <c r="CS612" s="122" t="s">
        <v>7500</v>
      </c>
      <c r="CT612" s="122" t="s">
        <v>8194</v>
      </c>
      <c r="CU612" s="122" t="s">
        <v>8194</v>
      </c>
    </row>
    <row r="613" spans="1:99" x14ac:dyDescent="0.45">
      <c r="A613" s="122">
        <v>612</v>
      </c>
      <c r="B613" s="122" t="s">
        <v>10290</v>
      </c>
      <c r="C613" s="122" t="s">
        <v>767</v>
      </c>
      <c r="I613" s="122" t="s">
        <v>14680</v>
      </c>
      <c r="J613" s="122" t="str">
        <f>I613</f>
        <v>Quercus sinuata var. sinuata</v>
      </c>
      <c r="M613" s="122" t="s">
        <v>3226</v>
      </c>
      <c r="N613" s="122" t="s">
        <v>3305</v>
      </c>
      <c r="O613" s="122">
        <v>41072</v>
      </c>
      <c r="P613" s="122" t="s">
        <v>2748</v>
      </c>
      <c r="Q613" s="122" t="s">
        <v>14724</v>
      </c>
      <c r="S613" s="122" t="s">
        <v>14693</v>
      </c>
      <c r="T613" s="122" t="s">
        <v>1171</v>
      </c>
      <c r="U613" s="122" t="s">
        <v>3484</v>
      </c>
      <c r="V613" s="122" t="s">
        <v>2521</v>
      </c>
      <c r="W613" s="122" t="s">
        <v>1759</v>
      </c>
      <c r="X613" s="122" t="s">
        <v>2795</v>
      </c>
      <c r="Y613" s="122" t="s">
        <v>2020</v>
      </c>
      <c r="AC613" s="122" t="s">
        <v>1317</v>
      </c>
      <c r="AE613" s="122">
        <v>20</v>
      </c>
      <c r="AF613" s="122">
        <v>4.5999999999999996</v>
      </c>
      <c r="AJ613" s="122" t="s">
        <v>2494</v>
      </c>
      <c r="AK613" s="122" t="s">
        <v>2494</v>
      </c>
      <c r="AO613" s="122" t="s">
        <v>697</v>
      </c>
      <c r="AP613" s="122" t="s">
        <v>2583</v>
      </c>
      <c r="AQ613" s="122" t="s">
        <v>2683</v>
      </c>
      <c r="AS613" s="122" t="s">
        <v>1318</v>
      </c>
      <c r="AT613" s="122">
        <v>39.933280000000003</v>
      </c>
      <c r="AU613" s="122">
        <v>-89.802250000000001</v>
      </c>
      <c r="AW613" s="122" t="s">
        <v>1318</v>
      </c>
      <c r="AX613" s="122" t="s">
        <v>1318</v>
      </c>
      <c r="AY613" s="122" t="s">
        <v>1318</v>
      </c>
      <c r="AZ613" s="122" t="s">
        <v>1318</v>
      </c>
      <c r="BA613" s="122" t="s">
        <v>3369</v>
      </c>
      <c r="BC613" s="122" t="s">
        <v>2841</v>
      </c>
      <c r="BE613" s="122" t="s">
        <v>3411</v>
      </c>
      <c r="BF613" s="122" t="s">
        <v>1415</v>
      </c>
      <c r="BG613" s="122" t="s">
        <v>1415</v>
      </c>
      <c r="BH613" s="122" t="s">
        <v>1431</v>
      </c>
      <c r="BI613" s="122" t="s">
        <v>1431</v>
      </c>
      <c r="BJ613" s="122" t="s">
        <v>1431</v>
      </c>
      <c r="BK613" s="122">
        <v>175333</v>
      </c>
      <c r="BX613" s="122" t="s">
        <v>697</v>
      </c>
      <c r="BZ613" s="122" t="s">
        <v>2020</v>
      </c>
      <c r="CK613" s="122" t="s">
        <v>5279</v>
      </c>
      <c r="CL613" s="122" t="s">
        <v>404</v>
      </c>
    </row>
    <row r="614" spans="1:99" x14ac:dyDescent="0.45">
      <c r="A614" s="122">
        <v>613</v>
      </c>
      <c r="B614" s="122" t="s">
        <v>10291</v>
      </c>
      <c r="C614" s="122" t="s">
        <v>768</v>
      </c>
      <c r="F614" s="122" t="s">
        <v>3913</v>
      </c>
      <c r="H614" s="122">
        <v>5804</v>
      </c>
      <c r="I614" s="122" t="s">
        <v>706</v>
      </c>
      <c r="J614" s="122" t="str">
        <f>LEFT(I614, FIND(" ", I614, 12) -1)</f>
        <v>Quercus boyntonii</v>
      </c>
      <c r="K614" s="122" t="s">
        <v>2472</v>
      </c>
      <c r="M614" s="122" t="s">
        <v>3226</v>
      </c>
      <c r="N614" s="122" t="s">
        <v>3290</v>
      </c>
      <c r="O614" s="121">
        <v>41072</v>
      </c>
      <c r="P614" s="122" t="s">
        <v>2748</v>
      </c>
      <c r="Q614" s="122" t="s">
        <v>14724</v>
      </c>
      <c r="S614" s="122" t="s">
        <v>14693</v>
      </c>
      <c r="T614" s="122" t="s">
        <v>1171</v>
      </c>
      <c r="U614" s="122" t="s">
        <v>3484</v>
      </c>
      <c r="V614" s="122" t="s">
        <v>2521</v>
      </c>
      <c r="W614" s="122" t="s">
        <v>1759</v>
      </c>
      <c r="X614" s="122" t="s">
        <v>2796</v>
      </c>
      <c r="Y614" s="122" t="s">
        <v>2020</v>
      </c>
      <c r="AC614" s="122" t="s">
        <v>1317</v>
      </c>
      <c r="AE614" s="122">
        <v>15</v>
      </c>
      <c r="AF614" s="122">
        <v>2.4</v>
      </c>
      <c r="AJ614" s="122" t="s">
        <v>2472</v>
      </c>
      <c r="AK614" s="122" t="s">
        <v>2472</v>
      </c>
      <c r="AO614" s="122" t="s">
        <v>697</v>
      </c>
      <c r="AP614" s="122" t="s">
        <v>2584</v>
      </c>
      <c r="AQ614" s="122" t="s">
        <v>2684</v>
      </c>
      <c r="AR614" s="122" t="s">
        <v>7426</v>
      </c>
      <c r="AS614" s="122" t="s">
        <v>1318</v>
      </c>
      <c r="AT614" s="122">
        <v>39.933273059999998</v>
      </c>
      <c r="AU614" s="122">
        <v>-89.802352880000001</v>
      </c>
      <c r="AW614" s="122" t="s">
        <v>1318</v>
      </c>
      <c r="AX614" s="122" t="s">
        <v>1318</v>
      </c>
      <c r="AY614" s="122" t="s">
        <v>1318</v>
      </c>
      <c r="AZ614" s="122" t="s">
        <v>1318</v>
      </c>
      <c r="BA614" s="122" t="s">
        <v>3369</v>
      </c>
      <c r="BE614" s="122" t="s">
        <v>3411</v>
      </c>
      <c r="BF614" s="122" t="s">
        <v>1415</v>
      </c>
      <c r="BG614" s="122" t="s">
        <v>1415</v>
      </c>
      <c r="BH614" s="122" t="s">
        <v>1431</v>
      </c>
      <c r="BI614" s="122" t="s">
        <v>1431</v>
      </c>
      <c r="BJ614" s="122" t="s">
        <v>1431</v>
      </c>
      <c r="BK614" s="122">
        <v>175334</v>
      </c>
      <c r="BR614" s="122" t="s">
        <v>3913</v>
      </c>
      <c r="BS614" s="122" t="s">
        <v>5786</v>
      </c>
      <c r="BT614" s="122" t="s">
        <v>3913</v>
      </c>
      <c r="BU614" s="122" t="s">
        <v>3913</v>
      </c>
      <c r="BV614" s="122">
        <v>5804</v>
      </c>
      <c r="BX614" s="122" t="s">
        <v>697</v>
      </c>
      <c r="BZ614" s="122" t="s">
        <v>2020</v>
      </c>
      <c r="CB614" s="122">
        <v>34.014263999999997</v>
      </c>
      <c r="CC614" s="122">
        <v>-86.006640000000004</v>
      </c>
      <c r="CD614" s="122" t="s">
        <v>4646</v>
      </c>
      <c r="CE614" s="122" t="s">
        <v>1171</v>
      </c>
      <c r="CF614" s="122" t="s">
        <v>3433</v>
      </c>
      <c r="CH614" s="122" t="s">
        <v>6792</v>
      </c>
      <c r="CI614" s="122" t="s">
        <v>5026</v>
      </c>
      <c r="CJ614" s="122" t="s">
        <v>6906</v>
      </c>
      <c r="CK614" s="122" t="s">
        <v>5767</v>
      </c>
      <c r="CL614" s="122" t="s">
        <v>706</v>
      </c>
      <c r="CO614" s="122" t="s">
        <v>7488</v>
      </c>
      <c r="CP614" s="122">
        <v>0</v>
      </c>
      <c r="CQ614" s="122" t="s">
        <v>3913</v>
      </c>
      <c r="CR614" s="122" t="s">
        <v>7895</v>
      </c>
      <c r="CS614" s="122" t="s">
        <v>7896</v>
      </c>
      <c r="CT614" s="122" t="s">
        <v>8194</v>
      </c>
      <c r="CU614" s="122" t="s">
        <v>8194</v>
      </c>
    </row>
    <row r="615" spans="1:99" x14ac:dyDescent="0.45">
      <c r="A615" s="122">
        <v>614</v>
      </c>
      <c r="B615" s="122" t="s">
        <v>10292</v>
      </c>
      <c r="C615" s="122" t="s">
        <v>769</v>
      </c>
      <c r="I615" s="122" t="s">
        <v>185</v>
      </c>
      <c r="J615" s="122" t="str">
        <f>LEFT(I615, FIND(" ", I615, 12) -1)</f>
        <v>Quercus rubra</v>
      </c>
      <c r="M615" s="122" t="s">
        <v>3226</v>
      </c>
      <c r="N615" s="122" t="s">
        <v>3189</v>
      </c>
      <c r="O615" s="122">
        <v>41072</v>
      </c>
      <c r="P615" s="122" t="s">
        <v>2748</v>
      </c>
      <c r="Q615" s="122" t="s">
        <v>14724</v>
      </c>
      <c r="S615" s="122" t="s">
        <v>14693</v>
      </c>
      <c r="T615" s="122" t="s">
        <v>1171</v>
      </c>
      <c r="U615" s="122" t="s">
        <v>3484</v>
      </c>
      <c r="V615" s="122" t="s">
        <v>2521</v>
      </c>
      <c r="W615" s="122" t="s">
        <v>1759</v>
      </c>
      <c r="X615" s="122" t="s">
        <v>2797</v>
      </c>
      <c r="Y615" s="122" t="s">
        <v>2020</v>
      </c>
      <c r="AC615" s="122" t="s">
        <v>1317</v>
      </c>
      <c r="AE615" s="122">
        <v>20</v>
      </c>
      <c r="AF615" s="122">
        <v>3.1</v>
      </c>
      <c r="AJ615" s="122" t="s">
        <v>981</v>
      </c>
      <c r="AK615" s="122" t="s">
        <v>981</v>
      </c>
      <c r="AO615" s="122" t="s">
        <v>697</v>
      </c>
      <c r="AP615" s="122" t="s">
        <v>2585</v>
      </c>
      <c r="AQ615" s="122" t="s">
        <v>2685</v>
      </c>
      <c r="AS615" s="122" t="s">
        <v>1318</v>
      </c>
      <c r="AT615" s="122">
        <v>39.93339744</v>
      </c>
      <c r="AU615" s="122">
        <v>-89.802350279999999</v>
      </c>
      <c r="AW615" s="122" t="s">
        <v>1318</v>
      </c>
      <c r="AX615" s="122" t="s">
        <v>1318</v>
      </c>
      <c r="AY615" s="122" t="s">
        <v>1318</v>
      </c>
      <c r="AZ615" s="122" t="s">
        <v>1318</v>
      </c>
      <c r="BA615" s="122" t="s">
        <v>3369</v>
      </c>
      <c r="BE615" s="122" t="s">
        <v>3411</v>
      </c>
      <c r="BF615" s="122" t="s">
        <v>1415</v>
      </c>
      <c r="BG615" s="122" t="s">
        <v>1415</v>
      </c>
      <c r="BH615" s="122" t="s">
        <v>1431</v>
      </c>
      <c r="BI615" s="122" t="s">
        <v>1431</v>
      </c>
      <c r="BJ615" s="122" t="s">
        <v>1431</v>
      </c>
      <c r="BK615" s="122">
        <v>175346</v>
      </c>
      <c r="BX615" s="122" t="s">
        <v>697</v>
      </c>
      <c r="BZ615" s="122" t="s">
        <v>2020</v>
      </c>
      <c r="CL615" s="122" t="s">
        <v>185</v>
      </c>
    </row>
    <row r="616" spans="1:99" x14ac:dyDescent="0.45">
      <c r="A616" s="122">
        <v>615</v>
      </c>
      <c r="B616" s="122" t="s">
        <v>10293</v>
      </c>
      <c r="C616" s="122" t="s">
        <v>770</v>
      </c>
      <c r="I616" s="122" t="s">
        <v>731</v>
      </c>
      <c r="J616" s="122" t="str">
        <f>LEFT(I616, FIND(" ", I616, 12) -1)</f>
        <v>Quercus marilandica</v>
      </c>
      <c r="M616" s="122" t="s">
        <v>3226</v>
      </c>
      <c r="N616" s="122" t="s">
        <v>3175</v>
      </c>
      <c r="O616" s="122">
        <v>41072</v>
      </c>
      <c r="P616" s="122" t="s">
        <v>2748</v>
      </c>
      <c r="Q616" s="122" t="s">
        <v>14724</v>
      </c>
      <c r="S616" s="122" t="s">
        <v>14693</v>
      </c>
      <c r="T616" s="122" t="s">
        <v>1171</v>
      </c>
      <c r="U616" s="122" t="s">
        <v>3484</v>
      </c>
      <c r="V616" s="122" t="s">
        <v>2521</v>
      </c>
      <c r="W616" s="122" t="s">
        <v>1759</v>
      </c>
      <c r="X616" s="122" t="s">
        <v>2776</v>
      </c>
      <c r="Y616" s="122" t="s">
        <v>2020</v>
      </c>
      <c r="AC616" s="122" t="s">
        <v>1317</v>
      </c>
      <c r="AE616" s="122">
        <v>4</v>
      </c>
      <c r="AF616" s="122">
        <v>0.3</v>
      </c>
      <c r="AJ616" s="122" t="s">
        <v>979</v>
      </c>
      <c r="AK616" s="122" t="s">
        <v>979</v>
      </c>
      <c r="AO616" s="122" t="s">
        <v>697</v>
      </c>
      <c r="AP616" s="122" t="s">
        <v>2586</v>
      </c>
      <c r="AQ616" s="122" t="s">
        <v>2686</v>
      </c>
      <c r="AS616" s="122" t="s">
        <v>1318</v>
      </c>
      <c r="AT616" s="122">
        <v>39.932966666666701</v>
      </c>
      <c r="AU616" s="122">
        <v>-89.802116666666663</v>
      </c>
      <c r="AW616" s="122" t="s">
        <v>1318</v>
      </c>
      <c r="AX616" s="122" t="s">
        <v>1318</v>
      </c>
      <c r="AY616" s="122" t="s">
        <v>1318</v>
      </c>
      <c r="AZ616" s="122" t="s">
        <v>1318</v>
      </c>
      <c r="BA616" s="122" t="s">
        <v>3369</v>
      </c>
      <c r="BE616" s="122" t="s">
        <v>3411</v>
      </c>
      <c r="BF616" s="122" t="s">
        <v>1415</v>
      </c>
      <c r="BG616" s="122" t="s">
        <v>1415</v>
      </c>
      <c r="BH616" s="122" t="s">
        <v>1431</v>
      </c>
      <c r="BI616" s="122" t="s">
        <v>1431</v>
      </c>
      <c r="BJ616" s="122" t="s">
        <v>1431</v>
      </c>
      <c r="BK616" s="122">
        <v>175347</v>
      </c>
      <c r="BX616" s="122" t="s">
        <v>697</v>
      </c>
      <c r="BZ616" s="122" t="s">
        <v>2020</v>
      </c>
      <c r="CL616" s="122" t="s">
        <v>731</v>
      </c>
    </row>
    <row r="617" spans="1:99" x14ac:dyDescent="0.45">
      <c r="A617" s="122">
        <v>616</v>
      </c>
      <c r="B617" s="122" t="s">
        <v>10294</v>
      </c>
      <c r="C617" s="122" t="s">
        <v>771</v>
      </c>
      <c r="I617" s="122" t="s">
        <v>772</v>
      </c>
      <c r="J617" s="122" t="str">
        <f>LEFT(I617, FIND(" ", I617, 25) -1)</f>
        <v>Quercus faginea ssp. broteroi</v>
      </c>
      <c r="M617" s="122" t="s">
        <v>3226</v>
      </c>
      <c r="N617" s="122" t="s">
        <v>3349</v>
      </c>
      <c r="O617" s="122">
        <v>41072</v>
      </c>
      <c r="P617" s="122" t="s">
        <v>2748</v>
      </c>
      <c r="Q617" s="122" t="s">
        <v>14724</v>
      </c>
      <c r="S617" s="122" t="s">
        <v>14693</v>
      </c>
      <c r="T617" s="122" t="s">
        <v>1171</v>
      </c>
      <c r="U617" s="122" t="s">
        <v>3484</v>
      </c>
      <c r="V617" s="122" t="s">
        <v>2521</v>
      </c>
      <c r="W617" s="122" t="s">
        <v>1759</v>
      </c>
      <c r="X617" s="122" t="s">
        <v>2798</v>
      </c>
      <c r="Y617" s="122" t="s">
        <v>2020</v>
      </c>
      <c r="AC617" s="122" t="s">
        <v>1317</v>
      </c>
      <c r="AE617" s="122">
        <v>4</v>
      </c>
      <c r="AF617" s="122">
        <v>0.3</v>
      </c>
      <c r="AJ617" s="122" t="s">
        <v>2495</v>
      </c>
      <c r="AK617" s="122" t="s">
        <v>2495</v>
      </c>
      <c r="AO617" s="122" t="s">
        <v>697</v>
      </c>
      <c r="AP617" s="122" t="s">
        <v>2587</v>
      </c>
      <c r="AQ617" s="122" t="s">
        <v>2687</v>
      </c>
      <c r="AS617" s="122" t="s">
        <v>1318</v>
      </c>
      <c r="AT617" s="122">
        <v>39.932980860000001</v>
      </c>
      <c r="AU617" s="122">
        <v>-89.801729269999996</v>
      </c>
      <c r="AW617" s="122" t="s">
        <v>1318</v>
      </c>
      <c r="AX617" s="122" t="s">
        <v>1318</v>
      </c>
      <c r="AY617" s="122" t="s">
        <v>1318</v>
      </c>
      <c r="AZ617" s="122" t="s">
        <v>1318</v>
      </c>
      <c r="BA617" s="122" t="s">
        <v>3369</v>
      </c>
      <c r="BC617" s="122" t="s">
        <v>2827</v>
      </c>
      <c r="BE617" s="122" t="s">
        <v>3411</v>
      </c>
      <c r="BF617" s="122" t="s">
        <v>1415</v>
      </c>
      <c r="BG617" s="122" t="s">
        <v>1415</v>
      </c>
      <c r="BH617" s="122" t="s">
        <v>1431</v>
      </c>
      <c r="BI617" s="122" t="s">
        <v>1431</v>
      </c>
      <c r="BJ617" s="122" t="s">
        <v>1431</v>
      </c>
      <c r="BK617" s="122">
        <v>175339</v>
      </c>
      <c r="BX617" s="122" t="s">
        <v>697</v>
      </c>
      <c r="BZ617" s="122" t="s">
        <v>2020</v>
      </c>
      <c r="CL617" s="122" t="s">
        <v>811</v>
      </c>
    </row>
    <row r="618" spans="1:99" x14ac:dyDescent="0.45">
      <c r="A618" s="122">
        <v>617</v>
      </c>
      <c r="B618" s="122" t="s">
        <v>10295</v>
      </c>
      <c r="C618" s="122" t="s">
        <v>773</v>
      </c>
      <c r="F618" s="122" t="s">
        <v>14302</v>
      </c>
      <c r="H618" s="122">
        <v>5378</v>
      </c>
      <c r="I618" s="122" t="s">
        <v>149</v>
      </c>
      <c r="J618" s="122" t="str">
        <f t="shared" ref="J618:J656" si="25">LEFT(I618, FIND(" ", I618, 12) -1)</f>
        <v>Quercus macrocarpa</v>
      </c>
      <c r="K618" s="122" t="s">
        <v>2496</v>
      </c>
      <c r="M618" s="122" t="s">
        <v>3226</v>
      </c>
      <c r="N618" s="122" t="s">
        <v>3173</v>
      </c>
      <c r="O618" s="121">
        <v>41073</v>
      </c>
      <c r="P618" s="122" t="s">
        <v>2750</v>
      </c>
      <c r="Q618" s="122" t="s">
        <v>14724</v>
      </c>
      <c r="S618" s="122" t="s">
        <v>14693</v>
      </c>
      <c r="T618" s="122" t="s">
        <v>1171</v>
      </c>
      <c r="U618" s="122" t="s">
        <v>3484</v>
      </c>
      <c r="V618" s="122" t="s">
        <v>2521</v>
      </c>
      <c r="W618" s="122" t="s">
        <v>1759</v>
      </c>
      <c r="X618" s="122" t="s">
        <v>2799</v>
      </c>
      <c r="Y618" s="122" t="s">
        <v>2020</v>
      </c>
      <c r="AC618" s="122" t="s">
        <v>1317</v>
      </c>
      <c r="AE618" s="122">
        <v>5</v>
      </c>
      <c r="AF618" s="122">
        <v>2.7</v>
      </c>
      <c r="AJ618" s="122" t="s">
        <v>2496</v>
      </c>
      <c r="AK618" s="122" t="s">
        <v>2496</v>
      </c>
      <c r="AL618" s="122" t="s">
        <v>7412</v>
      </c>
      <c r="AM618" s="121">
        <v>41578</v>
      </c>
      <c r="AN618" s="122" t="s">
        <v>7413</v>
      </c>
      <c r="AO618" s="122" t="s">
        <v>697</v>
      </c>
      <c r="AP618" s="122" t="s">
        <v>2588</v>
      </c>
      <c r="AQ618" s="122" t="s">
        <v>2688</v>
      </c>
      <c r="AR618" s="122" t="s">
        <v>7426</v>
      </c>
      <c r="AS618" s="122" t="s">
        <v>1318</v>
      </c>
      <c r="AT618" s="122">
        <v>39.935827529999997</v>
      </c>
      <c r="AU618" s="122">
        <v>-89.798225709999997</v>
      </c>
      <c r="AW618" s="122" t="s">
        <v>1318</v>
      </c>
      <c r="AX618" s="122" t="s">
        <v>1318</v>
      </c>
      <c r="AY618" s="122" t="s">
        <v>1318</v>
      </c>
      <c r="AZ618" s="122" t="s">
        <v>1318</v>
      </c>
      <c r="BA618" s="122" t="s">
        <v>3369</v>
      </c>
      <c r="BE618" s="122" t="s">
        <v>3411</v>
      </c>
      <c r="BF618" s="122" t="s">
        <v>1415</v>
      </c>
      <c r="BG618" s="122" t="s">
        <v>1415</v>
      </c>
      <c r="BH618" s="122" t="s">
        <v>1431</v>
      </c>
      <c r="BI618" s="122" t="s">
        <v>1431</v>
      </c>
      <c r="BJ618" s="122" t="s">
        <v>1431</v>
      </c>
      <c r="BK618" s="122">
        <v>175311</v>
      </c>
      <c r="BR618" s="122" t="s">
        <v>4876</v>
      </c>
      <c r="BS618" s="122" t="s">
        <v>5784</v>
      </c>
      <c r="BT618" s="122" t="s">
        <v>4876</v>
      </c>
      <c r="BU618" s="122" t="s">
        <v>4876</v>
      </c>
      <c r="BV618" s="122">
        <v>5378</v>
      </c>
      <c r="BX618" s="122" t="s">
        <v>697</v>
      </c>
      <c r="BZ618" s="122" t="s">
        <v>2020</v>
      </c>
      <c r="CB618" s="122">
        <v>48.307602000000003</v>
      </c>
      <c r="CC618" s="122">
        <v>-98.728718999999998</v>
      </c>
      <c r="CD618" s="122" t="s">
        <v>4877</v>
      </c>
      <c r="CE618" s="122" t="s">
        <v>1171</v>
      </c>
      <c r="CF618" s="122" t="s">
        <v>6842</v>
      </c>
      <c r="CG618" s="122" t="s">
        <v>6843</v>
      </c>
      <c r="CJ618" s="122" t="s">
        <v>7166</v>
      </c>
      <c r="CK618" s="122" t="s">
        <v>5621</v>
      </c>
      <c r="CL618" s="122" t="s">
        <v>149</v>
      </c>
      <c r="CM618" s="122" t="s">
        <v>5717</v>
      </c>
      <c r="CO618" s="122" t="s">
        <v>7488</v>
      </c>
      <c r="CP618" s="122">
        <v>0</v>
      </c>
      <c r="CQ618" s="122" t="s">
        <v>4876</v>
      </c>
      <c r="CR618" s="122" t="s">
        <v>7785</v>
      </c>
      <c r="CS618" s="122" t="s">
        <v>7786</v>
      </c>
      <c r="CT618" s="122" t="s">
        <v>8194</v>
      </c>
      <c r="CU618" s="122" t="s">
        <v>8194</v>
      </c>
    </row>
    <row r="619" spans="1:99" x14ac:dyDescent="0.45">
      <c r="A619" s="122">
        <v>618</v>
      </c>
      <c r="B619" s="122" t="s">
        <v>10296</v>
      </c>
      <c r="C619" s="122" t="s">
        <v>774</v>
      </c>
      <c r="F619" s="122" t="s">
        <v>14296</v>
      </c>
      <c r="H619" s="122">
        <v>5054</v>
      </c>
      <c r="I619" s="122" t="s">
        <v>199</v>
      </c>
      <c r="J619" s="122" t="str">
        <f t="shared" si="25"/>
        <v>Quercus bicolor</v>
      </c>
      <c r="K619" s="122" t="s">
        <v>1005</v>
      </c>
      <c r="M619" s="122" t="s">
        <v>3226</v>
      </c>
      <c r="N619" s="122" t="s">
        <v>3194</v>
      </c>
      <c r="O619" s="121">
        <v>41073</v>
      </c>
      <c r="P619" s="122" t="s">
        <v>2750</v>
      </c>
      <c r="Q619" s="122" t="s">
        <v>14724</v>
      </c>
      <c r="S619" s="122" t="s">
        <v>14693</v>
      </c>
      <c r="T619" s="122" t="s">
        <v>1171</v>
      </c>
      <c r="U619" s="122" t="s">
        <v>3484</v>
      </c>
      <c r="V619" s="122" t="s">
        <v>2521</v>
      </c>
      <c r="W619" s="122" t="s">
        <v>1759</v>
      </c>
      <c r="X619" s="122" t="s">
        <v>2800</v>
      </c>
      <c r="Y619" s="122" t="s">
        <v>2020</v>
      </c>
      <c r="AC619" s="122" t="s">
        <v>1317</v>
      </c>
      <c r="AE619" s="122">
        <v>15</v>
      </c>
      <c r="AF619" s="122">
        <v>12.2</v>
      </c>
      <c r="AJ619" s="122" t="s">
        <v>1005</v>
      </c>
      <c r="AK619" s="122" t="s">
        <v>1005</v>
      </c>
      <c r="AL619" s="122" t="s">
        <v>7412</v>
      </c>
      <c r="AM619" s="121">
        <v>41578</v>
      </c>
      <c r="AN619" s="122" t="s">
        <v>7413</v>
      </c>
      <c r="AO619" s="122" t="s">
        <v>697</v>
      </c>
      <c r="AP619" s="122" t="s">
        <v>2589</v>
      </c>
      <c r="AQ619" s="122" t="s">
        <v>2689</v>
      </c>
      <c r="AR619" s="122" t="s">
        <v>7426</v>
      </c>
      <c r="AS619" s="122" t="s">
        <v>1318</v>
      </c>
      <c r="AT619" s="122">
        <v>39.935963309999998</v>
      </c>
      <c r="AU619" s="122">
        <v>-89.798253369999998</v>
      </c>
      <c r="AW619" s="122" t="s">
        <v>1318</v>
      </c>
      <c r="AX619" s="122" t="s">
        <v>1318</v>
      </c>
      <c r="AY619" s="122" t="s">
        <v>1318</v>
      </c>
      <c r="AZ619" s="122" t="s">
        <v>1318</v>
      </c>
      <c r="BA619" s="122" t="s">
        <v>3369</v>
      </c>
      <c r="BE619" s="122" t="s">
        <v>3411</v>
      </c>
      <c r="BF619" s="122" t="s">
        <v>1415</v>
      </c>
      <c r="BG619" s="122" t="s">
        <v>1415</v>
      </c>
      <c r="BH619" s="122" t="s">
        <v>1431</v>
      </c>
      <c r="BI619" s="122" t="s">
        <v>1431</v>
      </c>
      <c r="BJ619" s="122" t="s">
        <v>1431</v>
      </c>
      <c r="BK619" s="122">
        <v>175338</v>
      </c>
      <c r="BR619" s="122" t="s">
        <v>4930</v>
      </c>
      <c r="BS619" s="122" t="s">
        <v>5784</v>
      </c>
      <c r="BT619" s="122" t="s">
        <v>4930</v>
      </c>
      <c r="BU619" s="122" t="s">
        <v>4930</v>
      </c>
      <c r="BV619" s="122">
        <v>5054</v>
      </c>
      <c r="BX619" s="122" t="s">
        <v>697</v>
      </c>
      <c r="BZ619" s="122" t="s">
        <v>2020</v>
      </c>
      <c r="CB619" s="122">
        <v>38.893129999999999</v>
      </c>
      <c r="CC619" s="122">
        <v>-94.832185999999993</v>
      </c>
      <c r="CD619" s="122" t="s">
        <v>4874</v>
      </c>
      <c r="CE619" s="122" t="s">
        <v>1171</v>
      </c>
      <c r="CF619" s="122" t="s">
        <v>6840</v>
      </c>
      <c r="CG619" s="122" t="s">
        <v>6841</v>
      </c>
      <c r="CJ619" s="122" t="s">
        <v>7175</v>
      </c>
      <c r="CK619" s="122" t="s">
        <v>5618</v>
      </c>
      <c r="CL619" s="122" t="s">
        <v>199</v>
      </c>
      <c r="CM619" s="122" t="s">
        <v>5710</v>
      </c>
      <c r="CO619" s="122" t="s">
        <v>7488</v>
      </c>
      <c r="CP619" s="122" t="s">
        <v>8065</v>
      </c>
      <c r="CQ619" s="122" t="s">
        <v>4930</v>
      </c>
      <c r="CR619" s="122" t="s">
        <v>8064</v>
      </c>
      <c r="CS619" s="122" t="s">
        <v>8147</v>
      </c>
      <c r="CT619" s="122" t="s">
        <v>8193</v>
      </c>
      <c r="CU619" s="122" t="s">
        <v>8192</v>
      </c>
    </row>
    <row r="620" spans="1:99" x14ac:dyDescent="0.45">
      <c r="A620" s="122">
        <v>619</v>
      </c>
      <c r="B620" s="122" t="s">
        <v>10297</v>
      </c>
      <c r="C620" s="122" t="s">
        <v>775</v>
      </c>
      <c r="I620" s="122" t="s">
        <v>149</v>
      </c>
      <c r="J620" s="122" t="str">
        <f t="shared" si="25"/>
        <v>Quercus macrocarpa</v>
      </c>
      <c r="M620" s="122" t="s">
        <v>3226</v>
      </c>
      <c r="N620" s="122" t="s">
        <v>3173</v>
      </c>
      <c r="O620" s="122">
        <v>41073</v>
      </c>
      <c r="P620" s="122" t="s">
        <v>2750</v>
      </c>
      <c r="Q620" s="122" t="s">
        <v>14724</v>
      </c>
      <c r="S620" s="122" t="s">
        <v>14693</v>
      </c>
      <c r="T620" s="122" t="s">
        <v>1171</v>
      </c>
      <c r="U620" s="122" t="s">
        <v>3484</v>
      </c>
      <c r="V620" s="122" t="s">
        <v>2521</v>
      </c>
      <c r="W620" s="122" t="s">
        <v>1759</v>
      </c>
      <c r="X620" s="122" t="s">
        <v>2801</v>
      </c>
      <c r="Y620" s="122" t="s">
        <v>2020</v>
      </c>
      <c r="AC620" s="122" t="s">
        <v>1317</v>
      </c>
      <c r="AE620" s="122">
        <v>6</v>
      </c>
      <c r="AF620" s="122">
        <v>6.1</v>
      </c>
      <c r="AJ620" s="122" t="s">
        <v>2496</v>
      </c>
      <c r="AK620" s="122" t="s">
        <v>2496</v>
      </c>
      <c r="AO620" s="122" t="s">
        <v>697</v>
      </c>
      <c r="AP620" s="122" t="s">
        <v>2590</v>
      </c>
      <c r="AQ620" s="122" t="s">
        <v>2690</v>
      </c>
      <c r="AS620" s="122" t="s">
        <v>1318</v>
      </c>
      <c r="AT620" s="122">
        <v>39.935683519999998</v>
      </c>
      <c r="AU620" s="122">
        <v>-89.798141479999998</v>
      </c>
      <c r="AW620" s="122" t="s">
        <v>1318</v>
      </c>
      <c r="AX620" s="122" t="s">
        <v>1318</v>
      </c>
      <c r="AY620" s="122" t="s">
        <v>1318</v>
      </c>
      <c r="AZ620" s="122" t="s">
        <v>1318</v>
      </c>
      <c r="BA620" s="122" t="s">
        <v>3369</v>
      </c>
      <c r="BE620" s="122" t="s">
        <v>3411</v>
      </c>
      <c r="BF620" s="122" t="s">
        <v>1415</v>
      </c>
      <c r="BG620" s="122" t="s">
        <v>1415</v>
      </c>
      <c r="BK620" s="122">
        <v>175348</v>
      </c>
      <c r="BX620" s="122" t="s">
        <v>697</v>
      </c>
      <c r="BZ620" s="122" t="s">
        <v>2020</v>
      </c>
      <c r="CK620" s="122" t="s">
        <v>5602</v>
      </c>
      <c r="CL620" s="122" t="s">
        <v>149</v>
      </c>
    </row>
    <row r="621" spans="1:99" x14ac:dyDescent="0.45">
      <c r="A621" s="122">
        <v>620</v>
      </c>
      <c r="B621" s="122" t="s">
        <v>10298</v>
      </c>
      <c r="C621" s="122" t="s">
        <v>776</v>
      </c>
      <c r="F621" s="122" t="s">
        <v>14351</v>
      </c>
      <c r="H621" s="122">
        <v>5501</v>
      </c>
      <c r="I621" s="122" t="s">
        <v>149</v>
      </c>
      <c r="J621" s="122" t="str">
        <f t="shared" si="25"/>
        <v>Quercus macrocarpa</v>
      </c>
      <c r="K621" s="122" t="s">
        <v>2496</v>
      </c>
      <c r="M621" s="122" t="s">
        <v>3226</v>
      </c>
      <c r="N621" s="122" t="s">
        <v>3173</v>
      </c>
      <c r="O621" s="121">
        <v>41073</v>
      </c>
      <c r="P621" s="122" t="s">
        <v>2749</v>
      </c>
      <c r="Q621" s="122" t="s">
        <v>14724</v>
      </c>
      <c r="S621" s="122" t="s">
        <v>14693</v>
      </c>
      <c r="T621" s="122" t="s">
        <v>1171</v>
      </c>
      <c r="U621" s="122" t="s">
        <v>3484</v>
      </c>
      <c r="V621" s="122" t="s">
        <v>2521</v>
      </c>
      <c r="W621" s="122" t="s">
        <v>1759</v>
      </c>
      <c r="X621" s="122" t="s">
        <v>2802</v>
      </c>
      <c r="Y621" s="122" t="s">
        <v>2020</v>
      </c>
      <c r="AC621" s="122" t="s">
        <v>1317</v>
      </c>
      <c r="AE621" s="122">
        <v>7.5</v>
      </c>
      <c r="AF621" s="122">
        <v>3.7</v>
      </c>
      <c r="AJ621" s="122" t="s">
        <v>2496</v>
      </c>
      <c r="AK621" s="122" t="s">
        <v>2496</v>
      </c>
      <c r="AO621" s="122" t="s">
        <v>697</v>
      </c>
      <c r="AQ621" s="122" t="s">
        <v>2691</v>
      </c>
      <c r="AR621" s="122" t="s">
        <v>7426</v>
      </c>
      <c r="AS621" s="122" t="s">
        <v>1318</v>
      </c>
      <c r="AT621" s="122">
        <v>39.935780000000001</v>
      </c>
      <c r="AU621" s="122">
        <v>89.798209999999997</v>
      </c>
      <c r="AW621" s="122" t="s">
        <v>1318</v>
      </c>
      <c r="AX621" s="122" t="s">
        <v>1318</v>
      </c>
      <c r="AY621" s="122" t="s">
        <v>1318</v>
      </c>
      <c r="AZ621" s="122" t="s">
        <v>1318</v>
      </c>
      <c r="BA621" s="122" t="s">
        <v>3369</v>
      </c>
      <c r="BE621" s="122" t="s">
        <v>3411</v>
      </c>
      <c r="BF621" s="122" t="s">
        <v>1415</v>
      </c>
      <c r="BG621" s="122" t="s">
        <v>1415</v>
      </c>
      <c r="BH621" s="122" t="s">
        <v>1431</v>
      </c>
      <c r="BI621" s="122" t="s">
        <v>1431</v>
      </c>
      <c r="BJ621" s="122" t="s">
        <v>1431</v>
      </c>
      <c r="BK621" s="122">
        <v>175314</v>
      </c>
      <c r="BR621" s="122" t="s">
        <v>4908</v>
      </c>
      <c r="BS621" s="122" t="s">
        <v>5784</v>
      </c>
      <c r="BT621" s="122" t="s">
        <v>4908</v>
      </c>
      <c r="BU621" s="122" t="s">
        <v>4908</v>
      </c>
      <c r="BV621" s="122">
        <v>5501</v>
      </c>
      <c r="BX621" s="122" t="s">
        <v>697</v>
      </c>
      <c r="BZ621" s="122" t="s">
        <v>2020</v>
      </c>
      <c r="CB621" s="122">
        <v>33.606670000000001</v>
      </c>
      <c r="CC621" s="122">
        <v>-105.36306</v>
      </c>
      <c r="CD621" s="122" t="s">
        <v>4709</v>
      </c>
      <c r="CE621" s="122" t="s">
        <v>1171</v>
      </c>
      <c r="CF621" s="122" t="s">
        <v>6865</v>
      </c>
      <c r="CJ621" s="122" t="s">
        <v>7153</v>
      </c>
      <c r="CK621" s="122" t="s">
        <v>5630</v>
      </c>
      <c r="CL621" s="122" t="s">
        <v>149</v>
      </c>
      <c r="CM621" s="122" t="s">
        <v>5719</v>
      </c>
      <c r="CO621" s="122" t="s">
        <v>7488</v>
      </c>
      <c r="CP621" s="122" t="s">
        <v>8094</v>
      </c>
      <c r="CQ621" s="122" t="s">
        <v>4908</v>
      </c>
      <c r="CR621" s="122" t="s">
        <v>8095</v>
      </c>
      <c r="CS621" s="122" t="s">
        <v>8162</v>
      </c>
      <c r="CT621" s="122" t="s">
        <v>8193</v>
      </c>
      <c r="CU621" s="122" t="s">
        <v>8192</v>
      </c>
    </row>
    <row r="622" spans="1:99" x14ac:dyDescent="0.45">
      <c r="A622" s="122">
        <v>621</v>
      </c>
      <c r="B622" s="122" t="s">
        <v>10299</v>
      </c>
      <c r="C622" s="122" t="s">
        <v>777</v>
      </c>
      <c r="F622" s="122" t="s">
        <v>14325</v>
      </c>
      <c r="H622" s="122">
        <v>5304</v>
      </c>
      <c r="I622" s="122" t="s">
        <v>149</v>
      </c>
      <c r="J622" s="122" t="str">
        <f t="shared" si="25"/>
        <v>Quercus macrocarpa</v>
      </c>
      <c r="K622" s="122" t="s">
        <v>2496</v>
      </c>
      <c r="M622" s="122" t="s">
        <v>3226</v>
      </c>
      <c r="N622" s="122" t="s">
        <v>3173</v>
      </c>
      <c r="O622" s="122">
        <v>41073</v>
      </c>
      <c r="P622" s="122" t="s">
        <v>2749</v>
      </c>
      <c r="Q622" s="122" t="s">
        <v>14724</v>
      </c>
      <c r="S622" s="122" t="s">
        <v>14693</v>
      </c>
      <c r="T622" s="122" t="s">
        <v>1171</v>
      </c>
      <c r="U622" s="122" t="s">
        <v>3484</v>
      </c>
      <c r="V622" s="122" t="s">
        <v>2521</v>
      </c>
      <c r="W622" s="122" t="s">
        <v>1759</v>
      </c>
      <c r="X622" s="122" t="s">
        <v>2803</v>
      </c>
      <c r="Y622" s="122" t="s">
        <v>2020</v>
      </c>
      <c r="AC622" s="122" t="s">
        <v>1317</v>
      </c>
      <c r="AE622" s="122">
        <v>10</v>
      </c>
      <c r="AF622" s="122">
        <v>7.6</v>
      </c>
      <c r="AJ622" s="122" t="s">
        <v>2496</v>
      </c>
      <c r="AK622" s="122" t="s">
        <v>2496</v>
      </c>
      <c r="AL622" s="122" t="s">
        <v>7421</v>
      </c>
      <c r="AM622" s="121">
        <v>41578</v>
      </c>
      <c r="AN622" s="122" t="s">
        <v>7422</v>
      </c>
      <c r="AO622" s="122" t="s">
        <v>697</v>
      </c>
      <c r="AQ622" s="122" t="s">
        <v>2692</v>
      </c>
      <c r="AS622" s="122" t="s">
        <v>1318</v>
      </c>
      <c r="AT622" s="122">
        <v>39.935650000000003</v>
      </c>
      <c r="AU622" s="122">
        <v>89.798159999999996</v>
      </c>
      <c r="AW622" s="122" t="s">
        <v>1318</v>
      </c>
      <c r="AX622" s="122" t="s">
        <v>1318</v>
      </c>
      <c r="AY622" s="122" t="s">
        <v>1318</v>
      </c>
      <c r="AZ622" s="122" t="s">
        <v>1318</v>
      </c>
      <c r="BA622" s="122" t="s">
        <v>3369</v>
      </c>
      <c r="BE622" s="122" t="s">
        <v>3411</v>
      </c>
      <c r="BF622" s="122" t="s">
        <v>1415</v>
      </c>
      <c r="BG622" s="122" t="s">
        <v>1415</v>
      </c>
      <c r="BH622" s="122" t="s">
        <v>1431</v>
      </c>
      <c r="BI622" s="122" t="s">
        <v>1431</v>
      </c>
      <c r="BJ622" s="122" t="s">
        <v>1431</v>
      </c>
      <c r="BK622" s="122">
        <v>175244</v>
      </c>
      <c r="BR622" s="122" t="s">
        <v>4929</v>
      </c>
      <c r="BS622" s="122" t="s">
        <v>5784</v>
      </c>
      <c r="BT622" s="122" t="s">
        <v>4929</v>
      </c>
      <c r="BU622" s="122" t="s">
        <v>4929</v>
      </c>
      <c r="BV622" s="122">
        <v>5304</v>
      </c>
      <c r="BW622" s="122" t="s">
        <v>5634</v>
      </c>
      <c r="BX622" s="122" t="s">
        <v>697</v>
      </c>
      <c r="BZ622" s="122" t="s">
        <v>2020</v>
      </c>
      <c r="CB622" s="122">
        <v>35.324353000000002</v>
      </c>
      <c r="CC622" s="122">
        <v>-82.476285000000004</v>
      </c>
      <c r="CD622" s="122" t="s">
        <v>4873</v>
      </c>
      <c r="CE622" s="122" t="s">
        <v>1171</v>
      </c>
      <c r="CF622" s="122" t="s">
        <v>6839</v>
      </c>
      <c r="CG622" s="122" t="s">
        <v>6796</v>
      </c>
      <c r="CK622" s="122" t="s">
        <v>5632</v>
      </c>
      <c r="CL622" s="122" t="s">
        <v>149</v>
      </c>
      <c r="CM622" s="122" t="s">
        <v>5754</v>
      </c>
      <c r="CO622" s="122" t="s">
        <v>7488</v>
      </c>
      <c r="CP622" s="122" t="s">
        <v>8133</v>
      </c>
      <c r="CQ622" s="122" t="s">
        <v>4929</v>
      </c>
      <c r="CR622" s="122" t="s">
        <v>8050</v>
      </c>
      <c r="CS622" s="122" t="s">
        <v>8183</v>
      </c>
      <c r="CT622" s="122" t="s">
        <v>8193</v>
      </c>
      <c r="CU622" s="122" t="s">
        <v>8193</v>
      </c>
    </row>
    <row r="623" spans="1:99" x14ac:dyDescent="0.45">
      <c r="A623" s="122">
        <v>622</v>
      </c>
      <c r="B623" s="122" t="s">
        <v>10300</v>
      </c>
      <c r="C623" s="122" t="s">
        <v>778</v>
      </c>
      <c r="F623" s="122" t="s">
        <v>14324</v>
      </c>
      <c r="H623" s="122">
        <v>5065</v>
      </c>
      <c r="I623" s="122" t="s">
        <v>149</v>
      </c>
      <c r="J623" s="122" t="str">
        <f t="shared" si="25"/>
        <v>Quercus macrocarpa</v>
      </c>
      <c r="K623" s="122" t="s">
        <v>2496</v>
      </c>
      <c r="M623" s="122" t="s">
        <v>3226</v>
      </c>
      <c r="N623" s="122" t="s">
        <v>3173</v>
      </c>
      <c r="O623" s="121">
        <v>41073</v>
      </c>
      <c r="P623" s="122" t="s">
        <v>2749</v>
      </c>
      <c r="Q623" s="122" t="s">
        <v>14724</v>
      </c>
      <c r="S623" s="122" t="s">
        <v>14693</v>
      </c>
      <c r="T623" s="122" t="s">
        <v>1171</v>
      </c>
      <c r="U623" s="122" t="s">
        <v>3484</v>
      </c>
      <c r="V623" s="122" t="s">
        <v>2521</v>
      </c>
      <c r="W623" s="122" t="s">
        <v>1759</v>
      </c>
      <c r="X623" s="122" t="s">
        <v>2804</v>
      </c>
      <c r="Y623" s="122" t="s">
        <v>2020</v>
      </c>
      <c r="AC623" s="122" t="s">
        <v>1317</v>
      </c>
      <c r="AE623" s="122">
        <v>15</v>
      </c>
      <c r="AF623" s="122">
        <v>13.7</v>
      </c>
      <c r="AJ623" s="122" t="s">
        <v>2496</v>
      </c>
      <c r="AK623" s="122" t="s">
        <v>2496</v>
      </c>
      <c r="AL623" s="122" t="s">
        <v>7412</v>
      </c>
      <c r="AM623" s="121">
        <v>41578</v>
      </c>
      <c r="AN623" s="122" t="s">
        <v>7413</v>
      </c>
      <c r="AO623" s="122" t="s">
        <v>697</v>
      </c>
      <c r="AQ623" s="122" t="s">
        <v>2693</v>
      </c>
      <c r="AR623" s="122" t="s">
        <v>7426</v>
      </c>
      <c r="AS623" s="122" t="s">
        <v>1318</v>
      </c>
      <c r="AT623" s="122">
        <v>39.935510000000001</v>
      </c>
      <c r="AU623" s="122">
        <v>89.798090000000002</v>
      </c>
      <c r="AW623" s="122" t="s">
        <v>1318</v>
      </c>
      <c r="AX623" s="122" t="s">
        <v>1318</v>
      </c>
      <c r="AY623" s="122" t="s">
        <v>1318</v>
      </c>
      <c r="AZ623" s="122" t="s">
        <v>1318</v>
      </c>
      <c r="BA623" s="122" t="s">
        <v>3369</v>
      </c>
      <c r="BE623" s="122" t="s">
        <v>3411</v>
      </c>
      <c r="BF623" s="122" t="s">
        <v>1415</v>
      </c>
      <c r="BG623" s="122" t="s">
        <v>1415</v>
      </c>
      <c r="BH623" s="122" t="s">
        <v>1431</v>
      </c>
      <c r="BI623" s="122" t="s">
        <v>1431</v>
      </c>
      <c r="BJ623" s="122" t="s">
        <v>1431</v>
      </c>
      <c r="BK623" s="122">
        <v>175313</v>
      </c>
      <c r="BR623" s="122" t="s">
        <v>4928</v>
      </c>
      <c r="BS623" s="122" t="s">
        <v>5784</v>
      </c>
      <c r="BT623" s="122" t="s">
        <v>4928</v>
      </c>
      <c r="BU623" s="122" t="s">
        <v>4928</v>
      </c>
      <c r="BV623" s="122">
        <v>5065</v>
      </c>
      <c r="BX623" s="122" t="s">
        <v>697</v>
      </c>
      <c r="BZ623" s="122" t="s">
        <v>2020</v>
      </c>
      <c r="CB623" s="122">
        <v>35.623899000000002</v>
      </c>
      <c r="CC623" s="122">
        <v>-99.008733000000007</v>
      </c>
      <c r="CD623" s="122" t="s">
        <v>4872</v>
      </c>
      <c r="CE623" s="122" t="s">
        <v>1171</v>
      </c>
      <c r="CF623" s="122" t="s">
        <v>6819</v>
      </c>
      <c r="CG623" s="122" t="s">
        <v>6820</v>
      </c>
      <c r="CJ623" s="122" t="s">
        <v>7161</v>
      </c>
      <c r="CK623" s="122" t="s">
        <v>5619</v>
      </c>
      <c r="CL623" s="122" t="s">
        <v>149</v>
      </c>
      <c r="CM623" s="122" t="s">
        <v>5721</v>
      </c>
      <c r="CO623" s="122" t="s">
        <v>7488</v>
      </c>
      <c r="CP623" s="122">
        <v>0</v>
      </c>
      <c r="CQ623" s="122" t="s">
        <v>4928</v>
      </c>
      <c r="CR623" s="122" t="s">
        <v>7813</v>
      </c>
      <c r="CS623" s="122" t="s">
        <v>7814</v>
      </c>
      <c r="CT623" s="122" t="s">
        <v>8194</v>
      </c>
      <c r="CU623" s="122" t="s">
        <v>8194</v>
      </c>
    </row>
    <row r="624" spans="1:99" x14ac:dyDescent="0.45">
      <c r="A624" s="122">
        <v>623</v>
      </c>
      <c r="B624" s="122" t="s">
        <v>10301</v>
      </c>
      <c r="C624" s="122" t="s">
        <v>779</v>
      </c>
      <c r="I624" s="122" t="s">
        <v>149</v>
      </c>
      <c r="J624" s="122" t="str">
        <f t="shared" si="25"/>
        <v>Quercus macrocarpa</v>
      </c>
      <c r="M624" s="122" t="s">
        <v>3226</v>
      </c>
      <c r="N624" s="122" t="s">
        <v>3173</v>
      </c>
      <c r="O624" s="122">
        <v>41073</v>
      </c>
      <c r="P624" s="122" t="s">
        <v>2749</v>
      </c>
      <c r="Q624" s="122" t="s">
        <v>14724</v>
      </c>
      <c r="S624" s="122" t="s">
        <v>14693</v>
      </c>
      <c r="T624" s="122" t="s">
        <v>1171</v>
      </c>
      <c r="U624" s="122" t="s">
        <v>3484</v>
      </c>
      <c r="V624" s="122" t="s">
        <v>2521</v>
      </c>
      <c r="W624" s="122" t="s">
        <v>1759</v>
      </c>
      <c r="X624" s="122" t="s">
        <v>2805</v>
      </c>
      <c r="Y624" s="122" t="s">
        <v>2020</v>
      </c>
      <c r="AC624" s="122" t="s">
        <v>1317</v>
      </c>
      <c r="AE624" s="122">
        <v>10</v>
      </c>
      <c r="AF624" s="122">
        <v>6.1</v>
      </c>
      <c r="AJ624" s="122" t="s">
        <v>2496</v>
      </c>
      <c r="AK624" s="122" t="s">
        <v>2496</v>
      </c>
      <c r="AO624" s="122" t="s">
        <v>697</v>
      </c>
      <c r="AQ624" s="122" t="s">
        <v>2694</v>
      </c>
      <c r="AS624" s="122" t="s">
        <v>1318</v>
      </c>
      <c r="AT624" s="122">
        <v>39.93591</v>
      </c>
      <c r="AU624" s="122">
        <v>89.797989999999999</v>
      </c>
      <c r="AW624" s="122" t="s">
        <v>1318</v>
      </c>
      <c r="AX624" s="122" t="s">
        <v>1318</v>
      </c>
      <c r="AY624" s="122" t="s">
        <v>1318</v>
      </c>
      <c r="AZ624" s="122" t="s">
        <v>1318</v>
      </c>
      <c r="BA624" s="122" t="s">
        <v>3369</v>
      </c>
      <c r="BE624" s="122" t="s">
        <v>3411</v>
      </c>
      <c r="BF624" s="122" t="s">
        <v>1415</v>
      </c>
      <c r="BG624" s="122" t="s">
        <v>1415</v>
      </c>
      <c r="BH624" s="122" t="s">
        <v>1431</v>
      </c>
      <c r="BI624" s="122" t="s">
        <v>1431</v>
      </c>
      <c r="BJ624" s="122" t="s">
        <v>1431</v>
      </c>
      <c r="BK624" s="122">
        <v>175312</v>
      </c>
      <c r="BX624" s="122" t="s">
        <v>697</v>
      </c>
      <c r="BZ624" s="122" t="s">
        <v>2020</v>
      </c>
      <c r="CK624" s="122" t="s">
        <v>5605</v>
      </c>
      <c r="CL624" s="122" t="s">
        <v>149</v>
      </c>
    </row>
    <row r="625" spans="1:99" x14ac:dyDescent="0.45">
      <c r="A625" s="122">
        <v>624</v>
      </c>
      <c r="B625" s="122" t="s">
        <v>10302</v>
      </c>
      <c r="C625" s="122" t="s">
        <v>780</v>
      </c>
      <c r="F625" s="122" t="s">
        <v>14352</v>
      </c>
      <c r="H625" s="122">
        <v>3024</v>
      </c>
      <c r="I625" s="122" t="s">
        <v>149</v>
      </c>
      <c r="J625" s="122" t="str">
        <f t="shared" si="25"/>
        <v>Quercus macrocarpa</v>
      </c>
      <c r="K625" s="122" t="s">
        <v>2496</v>
      </c>
      <c r="M625" s="122" t="s">
        <v>3226</v>
      </c>
      <c r="N625" s="122" t="s">
        <v>3173</v>
      </c>
      <c r="O625" s="121">
        <v>41073</v>
      </c>
      <c r="P625" s="122" t="s">
        <v>2749</v>
      </c>
      <c r="Q625" s="122" t="s">
        <v>14724</v>
      </c>
      <c r="S625" s="122" t="s">
        <v>14693</v>
      </c>
      <c r="T625" s="122" t="s">
        <v>1171</v>
      </c>
      <c r="U625" s="122" t="s">
        <v>3484</v>
      </c>
      <c r="V625" s="122" t="s">
        <v>2521</v>
      </c>
      <c r="W625" s="122" t="s">
        <v>1759</v>
      </c>
      <c r="X625" s="122" t="s">
        <v>2806</v>
      </c>
      <c r="Y625" s="122" t="s">
        <v>2020</v>
      </c>
      <c r="AC625" s="122" t="s">
        <v>1317</v>
      </c>
      <c r="AE625" s="122">
        <v>705</v>
      </c>
      <c r="AF625" s="122">
        <v>7.6</v>
      </c>
      <c r="AJ625" s="122" t="s">
        <v>2496</v>
      </c>
      <c r="AK625" s="122" t="s">
        <v>2496</v>
      </c>
      <c r="AL625" s="122" t="s">
        <v>7412</v>
      </c>
      <c r="AM625" s="121">
        <v>41578</v>
      </c>
      <c r="AN625" s="122" t="s">
        <v>7413</v>
      </c>
      <c r="AO625" s="122" t="s">
        <v>697</v>
      </c>
      <c r="AS625" s="122" t="s">
        <v>1318</v>
      </c>
      <c r="AT625" s="122">
        <v>39.93562</v>
      </c>
      <c r="AU625" s="122">
        <v>89.798190000000005</v>
      </c>
      <c r="AW625" s="122" t="s">
        <v>1318</v>
      </c>
      <c r="AX625" s="122" t="s">
        <v>1318</v>
      </c>
      <c r="AY625" s="122" t="s">
        <v>1318</v>
      </c>
      <c r="AZ625" s="122" t="s">
        <v>1318</v>
      </c>
      <c r="BA625" s="122" t="s">
        <v>3369</v>
      </c>
      <c r="BC625" s="122" t="s">
        <v>2842</v>
      </c>
      <c r="BE625" s="122" t="s">
        <v>3411</v>
      </c>
      <c r="BF625" s="122" t="s">
        <v>1415</v>
      </c>
      <c r="BG625" s="122" t="s">
        <v>1415</v>
      </c>
      <c r="BH625" s="122" t="s">
        <v>1431</v>
      </c>
      <c r="BI625" s="122" t="s">
        <v>1431</v>
      </c>
      <c r="BJ625" s="122" t="s">
        <v>1431</v>
      </c>
      <c r="BK625" s="122">
        <v>175524</v>
      </c>
      <c r="BR625" s="122" t="s">
        <v>4909</v>
      </c>
      <c r="BS625" s="122" t="s">
        <v>5784</v>
      </c>
      <c r="BT625" s="122" t="s">
        <v>4909</v>
      </c>
      <c r="BU625" s="122" t="s">
        <v>4909</v>
      </c>
      <c r="BV625" s="122">
        <v>3024</v>
      </c>
      <c r="BX625" s="122" t="s">
        <v>697</v>
      </c>
      <c r="BZ625" s="122" t="s">
        <v>2020</v>
      </c>
      <c r="CB625" s="122">
        <v>45.503917999999999</v>
      </c>
      <c r="CC625" s="122">
        <v>-73.554540000000003</v>
      </c>
      <c r="CD625" s="122" t="s">
        <v>4910</v>
      </c>
      <c r="CE625" s="122" t="s">
        <v>6836</v>
      </c>
      <c r="CF625" s="122" t="s">
        <v>6837</v>
      </c>
      <c r="CH625" s="122" t="s">
        <v>6838</v>
      </c>
      <c r="CJ625" s="122" t="s">
        <v>7165</v>
      </c>
      <c r="CK625" s="122" t="s">
        <v>5600</v>
      </c>
      <c r="CL625" s="122" t="s">
        <v>149</v>
      </c>
      <c r="CM625" s="122" t="s">
        <v>5720</v>
      </c>
      <c r="CO625" s="122" t="s">
        <v>7488</v>
      </c>
      <c r="CP625" s="122" t="s">
        <v>8092</v>
      </c>
      <c r="CQ625" s="122" t="s">
        <v>4909</v>
      </c>
      <c r="CR625" s="122" t="s">
        <v>8093</v>
      </c>
      <c r="CS625" s="122" t="s">
        <v>8161</v>
      </c>
      <c r="CT625" s="122" t="s">
        <v>8193</v>
      </c>
      <c r="CU625" s="122" t="s">
        <v>8192</v>
      </c>
    </row>
    <row r="626" spans="1:99" x14ac:dyDescent="0.45">
      <c r="A626" s="122">
        <v>625</v>
      </c>
      <c r="B626" s="122" t="s">
        <v>10303</v>
      </c>
      <c r="C626" s="122" t="s">
        <v>781</v>
      </c>
      <c r="I626" s="122" t="s">
        <v>782</v>
      </c>
      <c r="J626" s="122" t="str">
        <f t="shared" si="25"/>
        <v>Quercus x leana</v>
      </c>
      <c r="M626" s="122" t="s">
        <v>3226</v>
      </c>
      <c r="N626" s="122" t="s">
        <v>3306</v>
      </c>
      <c r="O626" s="122">
        <v>41073</v>
      </c>
      <c r="P626" s="122" t="s">
        <v>2754</v>
      </c>
      <c r="Q626" s="122" t="s">
        <v>14724</v>
      </c>
      <c r="S626" s="122" t="s">
        <v>14693</v>
      </c>
      <c r="T626" s="122" t="s">
        <v>1171</v>
      </c>
      <c r="U626" s="122" t="s">
        <v>3484</v>
      </c>
      <c r="V626" s="122" t="s">
        <v>2521</v>
      </c>
      <c r="W626" s="122" t="s">
        <v>1759</v>
      </c>
      <c r="X626" s="122" t="s">
        <v>2807</v>
      </c>
      <c r="Y626" s="122" t="s">
        <v>2020</v>
      </c>
      <c r="AC626" s="122" t="s">
        <v>1317</v>
      </c>
      <c r="AE626" s="122">
        <v>30.5</v>
      </c>
      <c r="AF626" s="122">
        <v>24.4</v>
      </c>
      <c r="AJ626" s="122" t="s">
        <v>2497</v>
      </c>
      <c r="AK626" s="122" t="s">
        <v>2497</v>
      </c>
      <c r="AO626" s="122" t="s">
        <v>697</v>
      </c>
      <c r="AP626" s="122" t="s">
        <v>2591</v>
      </c>
      <c r="AQ626" s="122" t="s">
        <v>2695</v>
      </c>
      <c r="AS626" s="122" t="s">
        <v>1318</v>
      </c>
      <c r="AT626" s="122">
        <v>39.935789999999997</v>
      </c>
      <c r="AU626" s="122">
        <v>-89.802530000000004</v>
      </c>
      <c r="AW626" s="122" t="s">
        <v>1318</v>
      </c>
      <c r="AX626" s="122" t="s">
        <v>1318</v>
      </c>
      <c r="AY626" s="122" t="s">
        <v>1318</v>
      </c>
      <c r="AZ626" s="122" t="s">
        <v>1318</v>
      </c>
      <c r="BA626" s="122" t="s">
        <v>3369</v>
      </c>
      <c r="BC626" s="122" t="s">
        <v>2865</v>
      </c>
      <c r="BE626" s="122" t="s">
        <v>3411</v>
      </c>
      <c r="BF626" s="122" t="s">
        <v>1415</v>
      </c>
      <c r="BG626" s="122" t="s">
        <v>1415</v>
      </c>
      <c r="BH626" s="122" t="s">
        <v>1431</v>
      </c>
      <c r="BI626" s="122" t="s">
        <v>1431</v>
      </c>
      <c r="BJ626" s="122" t="s">
        <v>1431</v>
      </c>
      <c r="BK626" s="122">
        <v>175245</v>
      </c>
      <c r="BX626" s="122" t="s">
        <v>697</v>
      </c>
      <c r="BZ626" s="122" t="s">
        <v>2020</v>
      </c>
      <c r="CL626" s="122" t="s">
        <v>782</v>
      </c>
    </row>
    <row r="627" spans="1:99" x14ac:dyDescent="0.45">
      <c r="A627" s="122">
        <v>626</v>
      </c>
      <c r="B627" s="122" t="s">
        <v>10304</v>
      </c>
      <c r="C627" s="122" t="s">
        <v>783</v>
      </c>
      <c r="I627" s="122" t="s">
        <v>782</v>
      </c>
      <c r="J627" s="122" t="str">
        <f t="shared" si="25"/>
        <v>Quercus x leana</v>
      </c>
      <c r="M627" s="122" t="s">
        <v>3226</v>
      </c>
      <c r="N627" s="122" t="s">
        <v>3306</v>
      </c>
      <c r="O627" s="122"/>
      <c r="P627" s="122" t="s">
        <v>2754</v>
      </c>
      <c r="Q627" s="122" t="s">
        <v>14724</v>
      </c>
      <c r="S627" s="122" t="s">
        <v>14693</v>
      </c>
      <c r="T627" s="122" t="s">
        <v>1171</v>
      </c>
      <c r="U627" s="122" t="s">
        <v>3484</v>
      </c>
      <c r="V627" s="122" t="s">
        <v>2521</v>
      </c>
      <c r="W627" s="122" t="s">
        <v>1759</v>
      </c>
      <c r="X627" s="122" t="s">
        <v>2807</v>
      </c>
      <c r="Y627" s="122" t="s">
        <v>2020</v>
      </c>
      <c r="AC627" s="122" t="s">
        <v>1317</v>
      </c>
      <c r="AE627" s="122">
        <v>30.5</v>
      </c>
      <c r="AF627" s="122">
        <v>24.4</v>
      </c>
      <c r="AJ627" s="122" t="s">
        <v>2497</v>
      </c>
      <c r="AK627" s="122" t="s">
        <v>2497</v>
      </c>
      <c r="AO627" s="122" t="s">
        <v>697</v>
      </c>
      <c r="AP627" s="122" t="s">
        <v>2591</v>
      </c>
      <c r="AQ627" s="122" t="s">
        <v>2696</v>
      </c>
      <c r="AS627" s="122" t="s">
        <v>1318</v>
      </c>
      <c r="AT627" s="122">
        <v>39.93439</v>
      </c>
      <c r="AU627" s="122">
        <v>-89.802509999999998</v>
      </c>
      <c r="AW627" s="122" t="s">
        <v>1318</v>
      </c>
      <c r="AX627" s="122" t="s">
        <v>1318</v>
      </c>
      <c r="AY627" s="122" t="s">
        <v>1318</v>
      </c>
      <c r="AZ627" s="122" t="s">
        <v>1318</v>
      </c>
      <c r="BA627" s="122" t="s">
        <v>3369</v>
      </c>
      <c r="BC627" s="122" t="s">
        <v>2866</v>
      </c>
      <c r="BE627" s="122" t="s">
        <v>3411</v>
      </c>
      <c r="BF627" s="122" t="s">
        <v>1415</v>
      </c>
      <c r="BG627" s="122" t="s">
        <v>1415</v>
      </c>
      <c r="BH627" s="122" t="s">
        <v>1431</v>
      </c>
      <c r="BI627" s="122" t="s">
        <v>1431</v>
      </c>
      <c r="BJ627" s="122" t="s">
        <v>1431</v>
      </c>
      <c r="BK627" s="122">
        <v>175239</v>
      </c>
      <c r="BX627" s="122" t="s">
        <v>697</v>
      </c>
      <c r="BZ627" s="122" t="s">
        <v>2020</v>
      </c>
      <c r="CL627" s="122" t="s">
        <v>782</v>
      </c>
    </row>
    <row r="628" spans="1:99" x14ac:dyDescent="0.45">
      <c r="A628" s="122">
        <v>627</v>
      </c>
      <c r="B628" s="122" t="s">
        <v>10305</v>
      </c>
      <c r="C628" s="122" t="s">
        <v>784</v>
      </c>
      <c r="I628" s="122" t="s">
        <v>782</v>
      </c>
      <c r="J628" s="122" t="str">
        <f t="shared" si="25"/>
        <v>Quercus x leana</v>
      </c>
      <c r="M628" s="122" t="s">
        <v>3226</v>
      </c>
      <c r="N628" s="122" t="s">
        <v>3306</v>
      </c>
      <c r="O628" s="122">
        <v>41073</v>
      </c>
      <c r="P628" s="122" t="s">
        <v>2754</v>
      </c>
      <c r="Q628" s="122" t="s">
        <v>14724</v>
      </c>
      <c r="S628" s="122" t="s">
        <v>14693</v>
      </c>
      <c r="T628" s="122" t="s">
        <v>1171</v>
      </c>
      <c r="U628" s="122" t="s">
        <v>3484</v>
      </c>
      <c r="V628" s="122" t="s">
        <v>2521</v>
      </c>
      <c r="W628" s="122" t="s">
        <v>1759</v>
      </c>
      <c r="X628" s="122" t="s">
        <v>2807</v>
      </c>
      <c r="Y628" s="122" t="s">
        <v>2020</v>
      </c>
      <c r="AC628" s="122" t="s">
        <v>1317</v>
      </c>
      <c r="AE628" s="122">
        <v>30.5</v>
      </c>
      <c r="AF628" s="122">
        <v>24.4</v>
      </c>
      <c r="AJ628" s="122" t="s">
        <v>2497</v>
      </c>
      <c r="AK628" s="122" t="s">
        <v>2497</v>
      </c>
      <c r="AO628" s="122" t="s">
        <v>697</v>
      </c>
      <c r="AP628" s="122" t="s">
        <v>2591</v>
      </c>
      <c r="AQ628" s="122" t="s">
        <v>2697</v>
      </c>
      <c r="AS628" s="122" t="s">
        <v>1318</v>
      </c>
      <c r="AT628" s="122">
        <v>39.934570000000001</v>
      </c>
      <c r="AU628" s="122">
        <v>-89.800089999999997</v>
      </c>
      <c r="AW628" s="122" t="s">
        <v>1318</v>
      </c>
      <c r="AX628" s="122" t="s">
        <v>1318</v>
      </c>
      <c r="AY628" s="122" t="s">
        <v>1318</v>
      </c>
      <c r="AZ628" s="122" t="s">
        <v>1318</v>
      </c>
      <c r="BA628" s="122" t="s">
        <v>3369</v>
      </c>
      <c r="BC628" s="122" t="s">
        <v>2843</v>
      </c>
      <c r="BE628" s="122" t="s">
        <v>3411</v>
      </c>
      <c r="BF628" s="122" t="s">
        <v>1415</v>
      </c>
      <c r="BG628" s="122" t="s">
        <v>1415</v>
      </c>
      <c r="BH628" s="122" t="s">
        <v>1431</v>
      </c>
      <c r="BI628" s="122" t="s">
        <v>1431</v>
      </c>
      <c r="BJ628" s="122" t="s">
        <v>1431</v>
      </c>
      <c r="BK628" s="122">
        <v>175225</v>
      </c>
      <c r="BX628" s="122" t="s">
        <v>697</v>
      </c>
      <c r="BZ628" s="122" t="s">
        <v>2020</v>
      </c>
      <c r="CL628" s="122" t="s">
        <v>782</v>
      </c>
    </row>
    <row r="629" spans="1:99" x14ac:dyDescent="0.45">
      <c r="A629" s="122">
        <v>628</v>
      </c>
      <c r="B629" s="122" t="s">
        <v>10306</v>
      </c>
      <c r="C629" s="122" t="s">
        <v>785</v>
      </c>
      <c r="I629" s="122" t="s">
        <v>786</v>
      </c>
      <c r="J629" s="122" t="str">
        <f t="shared" si="25"/>
        <v>Quercus ×substellata</v>
      </c>
      <c r="M629" s="122" t="s">
        <v>3226</v>
      </c>
      <c r="N629" s="122" t="s">
        <v>3307</v>
      </c>
      <c r="O629" s="122">
        <v>41073</v>
      </c>
      <c r="P629" s="122" t="s">
        <v>2754</v>
      </c>
      <c r="Q629" s="122" t="s">
        <v>14724</v>
      </c>
      <c r="S629" s="122" t="s">
        <v>14693</v>
      </c>
      <c r="T629" s="122" t="s">
        <v>1171</v>
      </c>
      <c r="U629" s="122" t="s">
        <v>3484</v>
      </c>
      <c r="V629" s="122" t="s">
        <v>2521</v>
      </c>
      <c r="W629" s="122" t="s">
        <v>1759</v>
      </c>
      <c r="X629" s="122" t="s">
        <v>2781</v>
      </c>
      <c r="Y629" s="122" t="s">
        <v>2020</v>
      </c>
      <c r="AC629" s="122" t="s">
        <v>1317</v>
      </c>
      <c r="AE629" s="122">
        <v>6</v>
      </c>
      <c r="AF629" s="122">
        <v>1.8</v>
      </c>
      <c r="AJ629" s="122" t="s">
        <v>2498</v>
      </c>
      <c r="AK629" s="122" t="s">
        <v>2498</v>
      </c>
      <c r="AO629" s="122" t="s">
        <v>697</v>
      </c>
      <c r="AS629" s="122" t="s">
        <v>1318</v>
      </c>
      <c r="AT629" s="122">
        <v>39.933630000000001</v>
      </c>
      <c r="AU629" s="122">
        <v>-89.802419999999998</v>
      </c>
      <c r="AW629" s="122" t="s">
        <v>1318</v>
      </c>
      <c r="AX629" s="122" t="s">
        <v>1318</v>
      </c>
      <c r="AY629" s="122" t="s">
        <v>1318</v>
      </c>
      <c r="AZ629" s="122" t="s">
        <v>1318</v>
      </c>
      <c r="BA629" s="122" t="s">
        <v>3369</v>
      </c>
      <c r="BC629" s="122" t="s">
        <v>2867</v>
      </c>
      <c r="BE629" s="122" t="s">
        <v>3411</v>
      </c>
      <c r="BF629" s="122" t="s">
        <v>1415</v>
      </c>
      <c r="BG629" s="122" t="s">
        <v>1415</v>
      </c>
      <c r="BH629" s="122" t="s">
        <v>1431</v>
      </c>
      <c r="BI629" s="122" t="s">
        <v>1431</v>
      </c>
      <c r="BJ629" s="122" t="s">
        <v>1431</v>
      </c>
      <c r="BX629" s="122" t="s">
        <v>697</v>
      </c>
      <c r="BZ629" s="122" t="s">
        <v>2020</v>
      </c>
      <c r="CL629" s="122" t="s">
        <v>786</v>
      </c>
    </row>
    <row r="630" spans="1:99" x14ac:dyDescent="0.45">
      <c r="A630" s="122">
        <v>629</v>
      </c>
      <c r="B630" s="122" t="s">
        <v>10307</v>
      </c>
      <c r="C630" s="122" t="s">
        <v>787</v>
      </c>
      <c r="I630" s="122" t="s">
        <v>788</v>
      </c>
      <c r="J630" s="122" t="str">
        <f t="shared" si="25"/>
        <v>Quercus x comptoniae</v>
      </c>
      <c r="M630" s="122" t="s">
        <v>3226</v>
      </c>
      <c r="N630" s="122" t="s">
        <v>3308</v>
      </c>
      <c r="O630" s="122">
        <v>41073</v>
      </c>
      <c r="P630" s="122" t="s">
        <v>1815</v>
      </c>
      <c r="Q630" s="122" t="s">
        <v>14724</v>
      </c>
      <c r="S630" s="122" t="s">
        <v>14693</v>
      </c>
      <c r="T630" s="122" t="s">
        <v>1171</v>
      </c>
      <c r="U630" s="122" t="s">
        <v>3484</v>
      </c>
      <c r="V630" s="122" t="s">
        <v>2521</v>
      </c>
      <c r="W630" s="122" t="s">
        <v>1759</v>
      </c>
      <c r="X630" s="122" t="s">
        <v>2781</v>
      </c>
      <c r="Y630" s="122" t="s">
        <v>2020</v>
      </c>
      <c r="AC630" s="122" t="s">
        <v>1317</v>
      </c>
      <c r="AE630" s="122">
        <v>20</v>
      </c>
      <c r="AF630" s="122">
        <v>6.1</v>
      </c>
      <c r="AJ630" s="122" t="s">
        <v>2499</v>
      </c>
      <c r="AK630" s="122" t="s">
        <v>2499</v>
      </c>
      <c r="AO630" s="122" t="s">
        <v>697</v>
      </c>
      <c r="AS630" s="122" t="s">
        <v>1318</v>
      </c>
      <c r="AT630" s="122">
        <v>39.933590000000002</v>
      </c>
      <c r="AU630" s="122">
        <v>-89.802250000000001</v>
      </c>
      <c r="AW630" s="122" t="s">
        <v>1318</v>
      </c>
      <c r="AX630" s="122" t="s">
        <v>1318</v>
      </c>
      <c r="AY630" s="122" t="s">
        <v>1318</v>
      </c>
      <c r="AZ630" s="122" t="s">
        <v>1318</v>
      </c>
      <c r="BA630" s="122" t="s">
        <v>3369</v>
      </c>
      <c r="BC630" s="122" t="s">
        <v>2844</v>
      </c>
      <c r="BE630" s="122" t="s">
        <v>3411</v>
      </c>
      <c r="BF630" s="122" t="s">
        <v>1415</v>
      </c>
      <c r="BG630" s="122" t="s">
        <v>1415</v>
      </c>
      <c r="BH630" s="122" t="s">
        <v>1431</v>
      </c>
      <c r="BI630" s="122" t="s">
        <v>1431</v>
      </c>
      <c r="BJ630" s="122" t="s">
        <v>1431</v>
      </c>
      <c r="BK630" s="122">
        <v>175223</v>
      </c>
      <c r="BX630" s="122" t="s">
        <v>697</v>
      </c>
      <c r="BZ630" s="122" t="s">
        <v>2020</v>
      </c>
      <c r="CL630" s="122" t="s">
        <v>788</v>
      </c>
    </row>
    <row r="631" spans="1:99" x14ac:dyDescent="0.45">
      <c r="A631" s="122">
        <v>630</v>
      </c>
      <c r="B631" s="122" t="s">
        <v>10308</v>
      </c>
      <c r="C631" s="122" t="s">
        <v>789</v>
      </c>
      <c r="I631" s="122" t="s">
        <v>790</v>
      </c>
      <c r="J631" s="122" t="str">
        <f t="shared" si="25"/>
        <v>Quercus x heterophylla</v>
      </c>
      <c r="M631" s="122" t="s">
        <v>3226</v>
      </c>
      <c r="N631" s="122" t="s">
        <v>3309</v>
      </c>
      <c r="O631" s="122">
        <v>41073</v>
      </c>
      <c r="P631" s="122" t="s">
        <v>2754</v>
      </c>
      <c r="Q631" s="122" t="s">
        <v>14724</v>
      </c>
      <c r="S631" s="122" t="s">
        <v>14693</v>
      </c>
      <c r="T631" s="122" t="s">
        <v>1171</v>
      </c>
      <c r="U631" s="122" t="s">
        <v>3484</v>
      </c>
      <c r="V631" s="122" t="s">
        <v>2521</v>
      </c>
      <c r="W631" s="122" t="s">
        <v>1759</v>
      </c>
      <c r="X631" s="122" t="s">
        <v>2796</v>
      </c>
      <c r="Y631" s="122" t="s">
        <v>2020</v>
      </c>
      <c r="AC631" s="122" t="s">
        <v>1317</v>
      </c>
      <c r="AE631" s="122">
        <v>20</v>
      </c>
      <c r="AF631" s="122">
        <v>7.6</v>
      </c>
      <c r="AJ631" s="122" t="s">
        <v>2500</v>
      </c>
      <c r="AK631" s="122" t="s">
        <v>2500</v>
      </c>
      <c r="AO631" s="122" t="s">
        <v>697</v>
      </c>
      <c r="AP631" s="122" t="s">
        <v>2592</v>
      </c>
      <c r="AQ631" s="122" t="s">
        <v>2698</v>
      </c>
      <c r="AS631" s="122" t="s">
        <v>1318</v>
      </c>
      <c r="AT631" s="122">
        <v>39.933480000000003</v>
      </c>
      <c r="AU631" s="122">
        <v>-89.802250000000001</v>
      </c>
      <c r="AW631" s="122" t="s">
        <v>1318</v>
      </c>
      <c r="AX631" s="122" t="s">
        <v>1318</v>
      </c>
      <c r="AY631" s="122" t="s">
        <v>1318</v>
      </c>
      <c r="AZ631" s="122" t="s">
        <v>1318</v>
      </c>
      <c r="BA631" s="122" t="s">
        <v>3369</v>
      </c>
      <c r="BC631" s="122" t="s">
        <v>2845</v>
      </c>
      <c r="BE631" s="122" t="s">
        <v>3411</v>
      </c>
      <c r="BF631" s="122" t="s">
        <v>1415</v>
      </c>
      <c r="BG631" s="122" t="s">
        <v>1415</v>
      </c>
      <c r="BH631" s="122" t="s">
        <v>1431</v>
      </c>
      <c r="BI631" s="122" t="s">
        <v>1431</v>
      </c>
      <c r="BJ631" s="122" t="s">
        <v>1431</v>
      </c>
      <c r="BK631" s="122">
        <v>175222</v>
      </c>
      <c r="BX631" s="122" t="s">
        <v>697</v>
      </c>
      <c r="BZ631" s="122" t="s">
        <v>2020</v>
      </c>
      <c r="CL631" s="122" t="s">
        <v>790</v>
      </c>
    </row>
    <row r="632" spans="1:99" x14ac:dyDescent="0.45">
      <c r="A632" s="122">
        <v>631</v>
      </c>
      <c r="B632" s="122" t="s">
        <v>10309</v>
      </c>
      <c r="C632" s="122" t="s">
        <v>791</v>
      </c>
      <c r="I632" s="122" t="s">
        <v>792</v>
      </c>
      <c r="J632" s="122" t="str">
        <f>I632</f>
        <v>Quercus (laceyi x stellata)</v>
      </c>
      <c r="M632" s="122" t="s">
        <v>3226</v>
      </c>
      <c r="N632" s="122" t="s">
        <v>3364</v>
      </c>
      <c r="O632" s="122">
        <v>41073</v>
      </c>
      <c r="P632" s="122" t="s">
        <v>2754</v>
      </c>
      <c r="Q632" s="122" t="s">
        <v>14724</v>
      </c>
      <c r="S632" s="122" t="s">
        <v>14693</v>
      </c>
      <c r="T632" s="122" t="s">
        <v>1171</v>
      </c>
      <c r="U632" s="122" t="s">
        <v>3484</v>
      </c>
      <c r="V632" s="122" t="s">
        <v>2521</v>
      </c>
      <c r="W632" s="122" t="s">
        <v>1759</v>
      </c>
      <c r="X632" s="122" t="s">
        <v>2808</v>
      </c>
      <c r="Y632" s="122" t="s">
        <v>2020</v>
      </c>
      <c r="AC632" s="122" t="s">
        <v>1317</v>
      </c>
      <c r="AE632" s="122">
        <v>11.5</v>
      </c>
      <c r="AF632" s="122">
        <v>6.1</v>
      </c>
      <c r="AJ632" s="122" t="s">
        <v>2501</v>
      </c>
      <c r="AK632" s="122" t="s">
        <v>2501</v>
      </c>
      <c r="AO632" s="122" t="s">
        <v>697</v>
      </c>
      <c r="AQ632" s="122" t="s">
        <v>2699</v>
      </c>
      <c r="AS632" s="122" t="s">
        <v>1318</v>
      </c>
      <c r="AT632" s="122">
        <v>39.933590000000002</v>
      </c>
      <c r="AU632" s="122">
        <v>-89.802260000000004</v>
      </c>
      <c r="AW632" s="122" t="s">
        <v>1318</v>
      </c>
      <c r="AX632" s="122" t="s">
        <v>1318</v>
      </c>
      <c r="AY632" s="122" t="s">
        <v>1318</v>
      </c>
      <c r="AZ632" s="122" t="s">
        <v>1318</v>
      </c>
      <c r="BA632" s="122" t="s">
        <v>3369</v>
      </c>
      <c r="BE632" s="122" t="s">
        <v>3411</v>
      </c>
      <c r="BF632" s="122" t="s">
        <v>1415</v>
      </c>
      <c r="BG632" s="122" t="s">
        <v>1415</v>
      </c>
      <c r="BH632" s="122" t="s">
        <v>1431</v>
      </c>
      <c r="BI632" s="122" t="s">
        <v>1431</v>
      </c>
      <c r="BJ632" s="122" t="s">
        <v>1431</v>
      </c>
      <c r="BK632" s="122">
        <v>175221</v>
      </c>
      <c r="BX632" s="122" t="s">
        <v>697</v>
      </c>
      <c r="BZ632" s="122" t="s">
        <v>2020</v>
      </c>
      <c r="CL632" s="122" t="s">
        <v>792</v>
      </c>
    </row>
    <row r="633" spans="1:99" x14ac:dyDescent="0.45">
      <c r="A633" s="122">
        <v>632</v>
      </c>
      <c r="B633" s="122" t="s">
        <v>10310</v>
      </c>
      <c r="C633" s="122" t="s">
        <v>793</v>
      </c>
      <c r="I633" s="122" t="s">
        <v>794</v>
      </c>
      <c r="J633" s="122" t="str">
        <f t="shared" si="25"/>
        <v>Quercus x mazei</v>
      </c>
      <c r="M633" s="122" t="s">
        <v>3226</v>
      </c>
      <c r="N633" s="122" t="s">
        <v>3310</v>
      </c>
      <c r="O633" s="122">
        <v>41073</v>
      </c>
      <c r="P633" s="122" t="s">
        <v>2754</v>
      </c>
      <c r="Q633" s="122" t="s">
        <v>14724</v>
      </c>
      <c r="S633" s="122" t="s">
        <v>14693</v>
      </c>
      <c r="T633" s="122" t="s">
        <v>1171</v>
      </c>
      <c r="U633" s="122" t="s">
        <v>3484</v>
      </c>
      <c r="V633" s="122" t="s">
        <v>2521</v>
      </c>
      <c r="W633" s="122" t="s">
        <v>1759</v>
      </c>
      <c r="X633" s="122" t="s">
        <v>2795</v>
      </c>
      <c r="Y633" s="122" t="s">
        <v>2020</v>
      </c>
      <c r="AC633" s="122" t="s">
        <v>1317</v>
      </c>
      <c r="AE633" s="122" t="s">
        <v>2525</v>
      </c>
      <c r="AF633" s="122">
        <v>1.8</v>
      </c>
      <c r="AJ633" s="122" t="s">
        <v>2502</v>
      </c>
      <c r="AK633" s="122" t="s">
        <v>2502</v>
      </c>
      <c r="AO633" s="122" t="s">
        <v>697</v>
      </c>
      <c r="AQ633" s="122" t="s">
        <v>2700</v>
      </c>
      <c r="AS633" s="122" t="s">
        <v>1318</v>
      </c>
      <c r="AT633" s="122">
        <v>39.933570000000003</v>
      </c>
      <c r="AU633" s="122">
        <v>-89.802120000000002</v>
      </c>
      <c r="AW633" s="122" t="s">
        <v>1318</v>
      </c>
      <c r="AX633" s="122" t="s">
        <v>1318</v>
      </c>
      <c r="AY633" s="122" t="s">
        <v>1318</v>
      </c>
      <c r="AZ633" s="122" t="s">
        <v>1318</v>
      </c>
      <c r="BA633" s="122" t="s">
        <v>3369</v>
      </c>
      <c r="BC633" s="122" t="s">
        <v>2846</v>
      </c>
      <c r="BE633" s="122" t="s">
        <v>3411</v>
      </c>
      <c r="BF633" s="122" t="s">
        <v>1415</v>
      </c>
      <c r="BG633" s="122" t="s">
        <v>1415</v>
      </c>
      <c r="BH633" s="122" t="s">
        <v>1431</v>
      </c>
      <c r="BI633" s="122" t="s">
        <v>1431</v>
      </c>
      <c r="BJ633" s="122" t="s">
        <v>1431</v>
      </c>
      <c r="BK633" s="122">
        <v>175220</v>
      </c>
      <c r="BX633" s="122" t="s">
        <v>697</v>
      </c>
      <c r="BZ633" s="122" t="s">
        <v>2020</v>
      </c>
      <c r="CL633" s="122" t="s">
        <v>5575</v>
      </c>
    </row>
    <row r="634" spans="1:99" x14ac:dyDescent="0.45">
      <c r="A634" s="122">
        <v>633</v>
      </c>
      <c r="B634" s="122" t="s">
        <v>10311</v>
      </c>
      <c r="C634" s="122" t="s">
        <v>795</v>
      </c>
      <c r="I634" s="122" t="s">
        <v>796</v>
      </c>
      <c r="J634" s="122" t="str">
        <f t="shared" si="25"/>
        <v>Quercus x guadalupensis</v>
      </c>
      <c r="M634" s="122" t="s">
        <v>3226</v>
      </c>
      <c r="N634" s="122" t="s">
        <v>3311</v>
      </c>
      <c r="O634" s="122">
        <v>41073</v>
      </c>
      <c r="P634" s="122" t="s">
        <v>2754</v>
      </c>
      <c r="Q634" s="122" t="s">
        <v>14724</v>
      </c>
      <c r="S634" s="122" t="s">
        <v>14693</v>
      </c>
      <c r="T634" s="122" t="s">
        <v>1171</v>
      </c>
      <c r="U634" s="122" t="s">
        <v>3484</v>
      </c>
      <c r="V634" s="122" t="s">
        <v>2521</v>
      </c>
      <c r="W634" s="122" t="s">
        <v>1759</v>
      </c>
      <c r="X634" s="122" t="s">
        <v>2796</v>
      </c>
      <c r="Y634" s="122" t="s">
        <v>2020</v>
      </c>
      <c r="AC634" s="122" t="s">
        <v>1317</v>
      </c>
      <c r="AE634" s="122">
        <v>10</v>
      </c>
      <c r="AF634" s="122">
        <v>4.3</v>
      </c>
      <c r="AJ634" s="122" t="s">
        <v>2503</v>
      </c>
      <c r="AK634" s="122" t="s">
        <v>2503</v>
      </c>
      <c r="AO634" s="122" t="s">
        <v>697</v>
      </c>
      <c r="AP634" s="122" t="s">
        <v>2593</v>
      </c>
      <c r="AQ634" s="122" t="s">
        <v>2701</v>
      </c>
      <c r="AS634" s="122" t="s">
        <v>1318</v>
      </c>
      <c r="AT634" s="122">
        <v>39.933459999999997</v>
      </c>
      <c r="AU634" s="122">
        <v>-89.802139999999994</v>
      </c>
      <c r="AW634" s="122" t="s">
        <v>1318</v>
      </c>
      <c r="AX634" s="122" t="s">
        <v>1318</v>
      </c>
      <c r="AY634" s="122" t="s">
        <v>1318</v>
      </c>
      <c r="AZ634" s="122" t="s">
        <v>1318</v>
      </c>
      <c r="BA634" s="122" t="s">
        <v>3369</v>
      </c>
      <c r="BC634" s="122" t="s">
        <v>2868</v>
      </c>
      <c r="BE634" s="122" t="s">
        <v>3411</v>
      </c>
      <c r="BF634" s="122" t="s">
        <v>1415</v>
      </c>
      <c r="BG634" s="122" t="s">
        <v>1415</v>
      </c>
      <c r="BH634" s="122" t="s">
        <v>1431</v>
      </c>
      <c r="BI634" s="122" t="s">
        <v>1431</v>
      </c>
      <c r="BJ634" s="122" t="s">
        <v>1431</v>
      </c>
      <c r="BK634" s="122">
        <v>175219</v>
      </c>
      <c r="BX634" s="122" t="s">
        <v>697</v>
      </c>
      <c r="BZ634" s="122" t="s">
        <v>2020</v>
      </c>
      <c r="CL634" s="122" t="s">
        <v>796</v>
      </c>
    </row>
    <row r="635" spans="1:99" x14ac:dyDescent="0.45">
      <c r="A635" s="122">
        <v>634</v>
      </c>
      <c r="B635" s="122" t="s">
        <v>10312</v>
      </c>
      <c r="C635" s="122" t="s">
        <v>797</v>
      </c>
      <c r="I635" s="122" t="s">
        <v>798</v>
      </c>
      <c r="J635" s="122" t="str">
        <f t="shared" si="25"/>
        <v>Quercus x deamii</v>
      </c>
      <c r="M635" s="122" t="s">
        <v>3226</v>
      </c>
      <c r="N635" s="122" t="s">
        <v>3312</v>
      </c>
      <c r="O635" s="122">
        <v>41073</v>
      </c>
      <c r="P635" s="122" t="s">
        <v>2754</v>
      </c>
      <c r="Q635" s="122" t="s">
        <v>14724</v>
      </c>
      <c r="S635" s="122" t="s">
        <v>14693</v>
      </c>
      <c r="T635" s="122" t="s">
        <v>1171</v>
      </c>
      <c r="U635" s="122" t="s">
        <v>3484</v>
      </c>
      <c r="V635" s="122" t="s">
        <v>2521</v>
      </c>
      <c r="W635" s="122" t="s">
        <v>1759</v>
      </c>
      <c r="X635" s="122" t="s">
        <v>2794</v>
      </c>
      <c r="Y635" s="122" t="s">
        <v>2020</v>
      </c>
      <c r="AC635" s="122" t="s">
        <v>1317</v>
      </c>
      <c r="AE635" s="122">
        <v>7.5</v>
      </c>
      <c r="AF635" s="122">
        <v>5.5</v>
      </c>
      <c r="AJ635" s="122" t="s">
        <v>2504</v>
      </c>
      <c r="AK635" s="122" t="s">
        <v>2504</v>
      </c>
      <c r="AO635" s="122" t="s">
        <v>697</v>
      </c>
      <c r="AP635" s="122" t="s">
        <v>2594</v>
      </c>
      <c r="AQ635" s="122" t="s">
        <v>2702</v>
      </c>
      <c r="AS635" s="122" t="s">
        <v>1318</v>
      </c>
      <c r="AT635" s="122">
        <v>39.933410000000002</v>
      </c>
      <c r="AU635" s="122">
        <v>-89.802250000000001</v>
      </c>
      <c r="AW635" s="122" t="s">
        <v>1318</v>
      </c>
      <c r="AX635" s="122" t="s">
        <v>1318</v>
      </c>
      <c r="AY635" s="122" t="s">
        <v>1318</v>
      </c>
      <c r="AZ635" s="122" t="s">
        <v>1318</v>
      </c>
      <c r="BA635" s="122" t="s">
        <v>3369</v>
      </c>
      <c r="BC635" s="122" t="s">
        <v>2869</v>
      </c>
      <c r="BE635" s="122" t="s">
        <v>3411</v>
      </c>
      <c r="BF635" s="122" t="s">
        <v>1415</v>
      </c>
      <c r="BG635" s="122" t="s">
        <v>1415</v>
      </c>
      <c r="BH635" s="122" t="s">
        <v>1431</v>
      </c>
      <c r="BI635" s="122" t="s">
        <v>1431</v>
      </c>
      <c r="BJ635" s="122" t="s">
        <v>1431</v>
      </c>
      <c r="BK635" s="122">
        <v>175246</v>
      </c>
      <c r="BX635" s="122" t="s">
        <v>697</v>
      </c>
      <c r="BZ635" s="122" t="s">
        <v>2020</v>
      </c>
      <c r="CL635" s="122" t="s">
        <v>798</v>
      </c>
    </row>
    <row r="636" spans="1:99" x14ac:dyDescent="0.45">
      <c r="A636" s="122">
        <v>635</v>
      </c>
      <c r="B636" s="122" t="s">
        <v>10313</v>
      </c>
      <c r="C636" s="122" t="s">
        <v>799</v>
      </c>
      <c r="F636" s="122" t="s">
        <v>4638</v>
      </c>
      <c r="G636" s="122" t="s">
        <v>7015</v>
      </c>
      <c r="H636" s="122">
        <v>4445</v>
      </c>
      <c r="I636" s="122" t="s">
        <v>800</v>
      </c>
      <c r="J636" s="122" t="str">
        <f t="shared" si="25"/>
        <v>Quercus acerifolia</v>
      </c>
      <c r="K636" s="122" t="s">
        <v>2505</v>
      </c>
      <c r="M636" s="122" t="s">
        <v>3226</v>
      </c>
      <c r="N636" s="122" t="s">
        <v>3313</v>
      </c>
      <c r="O636" s="121">
        <v>41071</v>
      </c>
      <c r="P636" s="122" t="s">
        <v>2749</v>
      </c>
      <c r="Q636" s="122" t="s">
        <v>14724</v>
      </c>
      <c r="S636" s="122" t="s">
        <v>14693</v>
      </c>
      <c r="T636" s="122" t="s">
        <v>1171</v>
      </c>
      <c r="U636" s="122" t="s">
        <v>3484</v>
      </c>
      <c r="V636" s="122" t="s">
        <v>2521</v>
      </c>
      <c r="W636" s="122" t="s">
        <v>1759</v>
      </c>
      <c r="X636" s="122" t="s">
        <v>2809</v>
      </c>
      <c r="Y636" s="122" t="s">
        <v>2020</v>
      </c>
      <c r="AC636" s="122" t="s">
        <v>1317</v>
      </c>
      <c r="AE636" s="122">
        <v>10</v>
      </c>
      <c r="AF636" s="122">
        <v>7</v>
      </c>
      <c r="AJ636" s="122" t="s">
        <v>2505</v>
      </c>
      <c r="AK636" s="122" t="s">
        <v>2505</v>
      </c>
      <c r="AO636" s="122" t="s">
        <v>697</v>
      </c>
      <c r="AP636" s="122" t="s">
        <v>2595</v>
      </c>
      <c r="AQ636" s="122" t="s">
        <v>2703</v>
      </c>
      <c r="AR636" s="122" t="s">
        <v>7426</v>
      </c>
      <c r="AS636" s="122" t="s">
        <v>1318</v>
      </c>
      <c r="AT636" s="122">
        <v>39.936041770000003</v>
      </c>
      <c r="AU636" s="122">
        <v>-89.800326470000002</v>
      </c>
      <c r="AW636" s="122" t="s">
        <v>1318</v>
      </c>
      <c r="AX636" s="122" t="s">
        <v>1318</v>
      </c>
      <c r="AY636" s="122" t="s">
        <v>1318</v>
      </c>
      <c r="AZ636" s="122" t="s">
        <v>1318</v>
      </c>
      <c r="BA636" s="122" t="s">
        <v>3369</v>
      </c>
      <c r="BE636" s="122" t="s">
        <v>3411</v>
      </c>
      <c r="BF636" s="122" t="s">
        <v>1415</v>
      </c>
      <c r="BG636" s="122" t="s">
        <v>1415</v>
      </c>
      <c r="BH636" s="122" t="s">
        <v>1431</v>
      </c>
      <c r="BI636" s="122" t="s">
        <v>1431</v>
      </c>
      <c r="BJ636" s="122" t="s">
        <v>1431</v>
      </c>
      <c r="BK636" s="122">
        <v>175315</v>
      </c>
      <c r="BR636" s="122" t="s">
        <v>4638</v>
      </c>
      <c r="BS636" s="122" t="s">
        <v>5787</v>
      </c>
      <c r="BT636" s="122" t="s">
        <v>4638</v>
      </c>
      <c r="BU636" s="122" t="s">
        <v>4638</v>
      </c>
      <c r="BV636" s="122">
        <v>4445</v>
      </c>
      <c r="BX636" s="122" t="s">
        <v>697</v>
      </c>
      <c r="BZ636" s="122" t="s">
        <v>2020</v>
      </c>
      <c r="CB636" s="122">
        <v>35.594166999999999</v>
      </c>
      <c r="CC636" s="122">
        <v>-94.258055999999996</v>
      </c>
      <c r="CD636" s="122" t="s">
        <v>7016</v>
      </c>
      <c r="CE636" s="122" t="s">
        <v>1171</v>
      </c>
      <c r="CF636" s="122" t="s">
        <v>3429</v>
      </c>
      <c r="CG636" s="122" t="s">
        <v>6835</v>
      </c>
      <c r="CI636" s="122" t="s">
        <v>5003</v>
      </c>
      <c r="CJ636" s="122" t="s">
        <v>7014</v>
      </c>
      <c r="CK636" s="122" t="s">
        <v>4639</v>
      </c>
      <c r="CL636" s="122" t="s">
        <v>800</v>
      </c>
      <c r="CO636" s="122" t="s">
        <v>7488</v>
      </c>
      <c r="CP636" s="122">
        <v>0</v>
      </c>
      <c r="CQ636" s="122" t="s">
        <v>4638</v>
      </c>
      <c r="CR636" s="122" t="s">
        <v>7581</v>
      </c>
      <c r="CS636" s="122" t="s">
        <v>7582</v>
      </c>
      <c r="CT636" s="122" t="s">
        <v>8194</v>
      </c>
      <c r="CU636" s="122" t="s">
        <v>8194</v>
      </c>
    </row>
    <row r="637" spans="1:99" x14ac:dyDescent="0.45">
      <c r="A637" s="122">
        <v>636</v>
      </c>
      <c r="B637" s="122" t="s">
        <v>10314</v>
      </c>
      <c r="C637" s="122" t="s">
        <v>801</v>
      </c>
      <c r="G637" s="122" t="s">
        <v>7280</v>
      </c>
      <c r="I637" s="122" t="s">
        <v>3350</v>
      </c>
      <c r="J637" s="122" t="str">
        <f t="shared" si="25"/>
        <v>Quercus marilandica</v>
      </c>
      <c r="M637" s="122" t="s">
        <v>3226</v>
      </c>
      <c r="N637" s="122" t="s">
        <v>3175</v>
      </c>
      <c r="O637" s="122">
        <v>41071</v>
      </c>
      <c r="P637" s="122" t="s">
        <v>2755</v>
      </c>
      <c r="Q637" s="122" t="s">
        <v>14724</v>
      </c>
      <c r="S637" s="122" t="s">
        <v>14693</v>
      </c>
      <c r="T637" s="122" t="s">
        <v>1171</v>
      </c>
      <c r="U637" s="122" t="s">
        <v>3484</v>
      </c>
      <c r="V637" s="122" t="s">
        <v>2521</v>
      </c>
      <c r="W637" s="122" t="s">
        <v>1759</v>
      </c>
      <c r="X637" s="122" t="s">
        <v>2809</v>
      </c>
      <c r="Y637" s="122" t="s">
        <v>2020</v>
      </c>
      <c r="AC637" s="122" t="s">
        <v>1317</v>
      </c>
      <c r="AE637" s="122">
        <v>5</v>
      </c>
      <c r="AF637" s="122">
        <v>3.1</v>
      </c>
      <c r="AJ637" s="122" t="s">
        <v>2506</v>
      </c>
      <c r="AK637" s="122" t="s">
        <v>14605</v>
      </c>
      <c r="AL637" s="122" t="s">
        <v>1859</v>
      </c>
      <c r="AM637" s="121">
        <v>41222</v>
      </c>
      <c r="AN637" s="122" t="s">
        <v>7424</v>
      </c>
      <c r="AO637" s="122" t="s">
        <v>697</v>
      </c>
      <c r="AP637" s="122" t="s">
        <v>2596</v>
      </c>
      <c r="AQ637" s="122" t="s">
        <v>2704</v>
      </c>
      <c r="AS637" s="122" t="s">
        <v>1318</v>
      </c>
      <c r="AT637" s="122">
        <v>39.936007650000001</v>
      </c>
      <c r="AU637" s="122">
        <v>-89.800283890000003</v>
      </c>
      <c r="AW637" s="122" t="s">
        <v>1318</v>
      </c>
      <c r="AX637" s="122" t="s">
        <v>1318</v>
      </c>
      <c r="AY637" s="122" t="s">
        <v>1318</v>
      </c>
      <c r="AZ637" s="122" t="s">
        <v>1318</v>
      </c>
      <c r="BA637" s="122" t="s">
        <v>3369</v>
      </c>
      <c r="BE637" s="122" t="s">
        <v>3411</v>
      </c>
      <c r="BF637" s="122" t="s">
        <v>1415</v>
      </c>
      <c r="BG637" s="122" t="s">
        <v>1415</v>
      </c>
      <c r="BH637" s="122" t="s">
        <v>1431</v>
      </c>
      <c r="BI637" s="122" t="s">
        <v>1431</v>
      </c>
      <c r="BJ637" s="122" t="s">
        <v>1431</v>
      </c>
      <c r="BK637" s="122">
        <v>175341</v>
      </c>
      <c r="BX637" s="122" t="s">
        <v>697</v>
      </c>
      <c r="BZ637" s="122" t="s">
        <v>2020</v>
      </c>
      <c r="CL637" s="122" t="s">
        <v>3350</v>
      </c>
    </row>
    <row r="638" spans="1:99" x14ac:dyDescent="0.45">
      <c r="A638" s="122">
        <v>637</v>
      </c>
      <c r="B638" s="122" t="s">
        <v>10315</v>
      </c>
      <c r="C638" s="122" t="s">
        <v>802</v>
      </c>
      <c r="F638" s="122" t="s">
        <v>3901</v>
      </c>
      <c r="G638" s="122" t="s">
        <v>6908</v>
      </c>
      <c r="H638" s="122">
        <v>4095</v>
      </c>
      <c r="I638" s="122" t="s">
        <v>706</v>
      </c>
      <c r="J638" s="122" t="str">
        <f t="shared" si="25"/>
        <v>Quercus boyntonii</v>
      </c>
      <c r="K638" s="122" t="s">
        <v>2472</v>
      </c>
      <c r="M638" s="122" t="s">
        <v>3226</v>
      </c>
      <c r="N638" s="122" t="s">
        <v>3290</v>
      </c>
      <c r="O638" s="121">
        <v>41072</v>
      </c>
      <c r="P638" s="122" t="s">
        <v>2756</v>
      </c>
      <c r="Q638" s="122" t="s">
        <v>14724</v>
      </c>
      <c r="S638" s="122" t="s">
        <v>14693</v>
      </c>
      <c r="T638" s="122" t="s">
        <v>1171</v>
      </c>
      <c r="U638" s="122" t="s">
        <v>3484</v>
      </c>
      <c r="V638" s="122" t="s">
        <v>2521</v>
      </c>
      <c r="W638" s="122" t="s">
        <v>1759</v>
      </c>
      <c r="X638" s="122" t="s">
        <v>2810</v>
      </c>
      <c r="Y638" s="122" t="s">
        <v>2020</v>
      </c>
      <c r="AC638" s="122" t="s">
        <v>1317</v>
      </c>
      <c r="AE638" s="122" t="s">
        <v>2526</v>
      </c>
      <c r="AF638" s="122">
        <v>1.5</v>
      </c>
      <c r="AJ638" s="122" t="s">
        <v>2472</v>
      </c>
      <c r="AK638" s="122" t="s">
        <v>2472</v>
      </c>
      <c r="AO638" s="122" t="s">
        <v>697</v>
      </c>
      <c r="AP638" s="122" t="s">
        <v>2597</v>
      </c>
      <c r="AQ638" s="122" t="s">
        <v>2705</v>
      </c>
      <c r="AR638" s="122" t="s">
        <v>7426</v>
      </c>
      <c r="AS638" s="122" t="s">
        <v>1318</v>
      </c>
      <c r="AW638" s="122" t="s">
        <v>1318</v>
      </c>
      <c r="AX638" s="122" t="s">
        <v>1318</v>
      </c>
      <c r="AY638" s="122" t="s">
        <v>1318</v>
      </c>
      <c r="AZ638" s="122" t="s">
        <v>1318</v>
      </c>
      <c r="BA638" s="122" t="s">
        <v>3369</v>
      </c>
      <c r="BC638" s="122" t="s">
        <v>2870</v>
      </c>
      <c r="BE638" s="122" t="s">
        <v>3411</v>
      </c>
      <c r="BF638" s="122" t="s">
        <v>1415</v>
      </c>
      <c r="BG638" s="122" t="s">
        <v>1415</v>
      </c>
      <c r="BH638" s="122" t="s">
        <v>1431</v>
      </c>
      <c r="BI638" s="122" t="s">
        <v>1431</v>
      </c>
      <c r="BJ638" s="122" t="s">
        <v>1431</v>
      </c>
      <c r="BK638" s="122">
        <v>175278</v>
      </c>
      <c r="BR638" s="122" t="s">
        <v>3901</v>
      </c>
      <c r="BS638" s="122" t="s">
        <v>5787</v>
      </c>
      <c r="BT638" s="122" t="s">
        <v>3901</v>
      </c>
      <c r="BU638" s="122" t="s">
        <v>3901</v>
      </c>
      <c r="BV638" s="122">
        <v>4095</v>
      </c>
      <c r="BX638" s="122" t="s">
        <v>697</v>
      </c>
      <c r="BZ638" s="122" t="s">
        <v>2020</v>
      </c>
      <c r="CB638" s="122">
        <v>34.014263999999997</v>
      </c>
      <c r="CC638" s="122">
        <v>-86.006640000000004</v>
      </c>
      <c r="CD638" s="122" t="s">
        <v>4646</v>
      </c>
      <c r="CE638" s="122" t="s">
        <v>1171</v>
      </c>
      <c r="CF638" s="122" t="s">
        <v>3433</v>
      </c>
      <c r="CG638" s="122" t="s">
        <v>6792</v>
      </c>
      <c r="CI638" s="122" t="s">
        <v>5025</v>
      </c>
      <c r="CJ638" s="122" t="s">
        <v>6907</v>
      </c>
      <c r="CK638" s="122" t="s">
        <v>4645</v>
      </c>
      <c r="CL638" s="122" t="s">
        <v>706</v>
      </c>
      <c r="CM638" s="122" t="s">
        <v>5737</v>
      </c>
      <c r="CO638" s="122" t="s">
        <v>7488</v>
      </c>
      <c r="CP638" s="122" t="s">
        <v>8066</v>
      </c>
      <c r="CQ638" s="122" t="s">
        <v>3901</v>
      </c>
      <c r="CR638" s="122" t="s">
        <v>8067</v>
      </c>
      <c r="CS638" s="122" t="s">
        <v>8148</v>
      </c>
      <c r="CT638" s="122" t="s">
        <v>8193</v>
      </c>
      <c r="CU638" s="122" t="s">
        <v>8192</v>
      </c>
    </row>
    <row r="639" spans="1:99" x14ac:dyDescent="0.45">
      <c r="A639" s="122">
        <v>638</v>
      </c>
      <c r="B639" s="122" t="s">
        <v>10316</v>
      </c>
      <c r="C639" s="122" t="s">
        <v>803</v>
      </c>
      <c r="G639" s="122" t="s">
        <v>7281</v>
      </c>
      <c r="I639" s="122" t="s">
        <v>201</v>
      </c>
      <c r="J639" s="122" t="str">
        <f t="shared" si="25"/>
        <v>Quercus stellata</v>
      </c>
      <c r="M639" s="122" t="s">
        <v>3226</v>
      </c>
      <c r="N639" s="122" t="s">
        <v>3195</v>
      </c>
      <c r="O639" s="122">
        <v>41072</v>
      </c>
      <c r="P639" s="122" t="s">
        <v>2749</v>
      </c>
      <c r="Q639" s="122" t="s">
        <v>14724</v>
      </c>
      <c r="S639" s="122" t="s">
        <v>14693</v>
      </c>
      <c r="T639" s="122" t="s">
        <v>1171</v>
      </c>
      <c r="U639" s="122" t="s">
        <v>3484</v>
      </c>
      <c r="V639" s="122" t="s">
        <v>2521</v>
      </c>
      <c r="W639" s="122" t="s">
        <v>1759</v>
      </c>
      <c r="X639" s="122" t="s">
        <v>2783</v>
      </c>
      <c r="Y639" s="122" t="s">
        <v>2020</v>
      </c>
      <c r="AC639" s="122" t="s">
        <v>1317</v>
      </c>
      <c r="AE639" s="122">
        <v>6.5</v>
      </c>
      <c r="AF639" s="122">
        <v>3.7</v>
      </c>
      <c r="AJ639" s="122" t="s">
        <v>977</v>
      </c>
      <c r="AK639" s="122" t="s">
        <v>977</v>
      </c>
      <c r="AO639" s="122" t="s">
        <v>697</v>
      </c>
      <c r="AP639" s="122" t="s">
        <v>2598</v>
      </c>
      <c r="AQ639" s="122" t="s">
        <v>2706</v>
      </c>
      <c r="AS639" s="122" t="s">
        <v>1318</v>
      </c>
      <c r="AT639" s="122">
        <v>39.935326289999999</v>
      </c>
      <c r="AU639" s="122">
        <v>-89.80228717</v>
      </c>
      <c r="AW639" s="122" t="s">
        <v>1318</v>
      </c>
      <c r="AX639" s="122" t="s">
        <v>1318</v>
      </c>
      <c r="AY639" s="122" t="s">
        <v>1318</v>
      </c>
      <c r="AZ639" s="122" t="s">
        <v>1318</v>
      </c>
      <c r="BA639" s="122" t="s">
        <v>3369</v>
      </c>
      <c r="BE639" s="122" t="s">
        <v>3411</v>
      </c>
      <c r="BF639" s="122" t="s">
        <v>1415</v>
      </c>
      <c r="BG639" s="122" t="s">
        <v>1415</v>
      </c>
      <c r="BH639" s="122" t="s">
        <v>1431</v>
      </c>
      <c r="BI639" s="122" t="s">
        <v>1431</v>
      </c>
      <c r="BJ639" s="122" t="s">
        <v>1431</v>
      </c>
      <c r="BK639" s="122">
        <v>175279</v>
      </c>
      <c r="BX639" s="122" t="s">
        <v>697</v>
      </c>
      <c r="BZ639" s="122" t="s">
        <v>2020</v>
      </c>
      <c r="CL639" s="122" t="s">
        <v>762</v>
      </c>
    </row>
    <row r="640" spans="1:99" x14ac:dyDescent="0.45">
      <c r="A640" s="122">
        <v>639</v>
      </c>
      <c r="B640" s="122" t="s">
        <v>10317</v>
      </c>
      <c r="C640" s="122" t="s">
        <v>804</v>
      </c>
      <c r="G640" s="122" t="s">
        <v>7282</v>
      </c>
      <c r="I640" s="122" t="s">
        <v>156</v>
      </c>
      <c r="J640" s="122" t="str">
        <f t="shared" si="25"/>
        <v>Quercus montana</v>
      </c>
      <c r="M640" s="122" t="s">
        <v>3226</v>
      </c>
      <c r="N640" s="122" t="s">
        <v>3176</v>
      </c>
      <c r="O640" s="122">
        <v>41072</v>
      </c>
      <c r="P640" s="122" t="s">
        <v>2750</v>
      </c>
      <c r="Q640" s="122" t="s">
        <v>14724</v>
      </c>
      <c r="S640" s="122" t="s">
        <v>14693</v>
      </c>
      <c r="T640" s="122" t="s">
        <v>1171</v>
      </c>
      <c r="U640" s="122" t="s">
        <v>3484</v>
      </c>
      <c r="V640" s="122" t="s">
        <v>2521</v>
      </c>
      <c r="W640" s="122" t="s">
        <v>1759</v>
      </c>
      <c r="X640" s="122" t="s">
        <v>2784</v>
      </c>
      <c r="Y640" s="122" t="s">
        <v>2020</v>
      </c>
      <c r="AC640" s="122" t="s">
        <v>1317</v>
      </c>
      <c r="AE640" s="122">
        <v>19</v>
      </c>
      <c r="AF640" s="122">
        <v>12.2</v>
      </c>
      <c r="AJ640" s="122" t="s">
        <v>1002</v>
      </c>
      <c r="AK640" s="122" t="s">
        <v>1002</v>
      </c>
      <c r="AL640" s="122" t="s">
        <v>7412</v>
      </c>
      <c r="AM640" s="121">
        <v>41578</v>
      </c>
      <c r="AN640" s="122" t="s">
        <v>7413</v>
      </c>
      <c r="AO640" s="122" t="s">
        <v>697</v>
      </c>
      <c r="AP640" s="122" t="s">
        <v>2599</v>
      </c>
      <c r="AQ640" s="122" t="s">
        <v>2707</v>
      </c>
      <c r="AS640" s="122" t="s">
        <v>1318</v>
      </c>
      <c r="AT640" s="122">
        <v>39.935318410000001</v>
      </c>
      <c r="AU640" s="122">
        <v>-89.802110389999996</v>
      </c>
      <c r="AW640" s="122" t="s">
        <v>1318</v>
      </c>
      <c r="AX640" s="122" t="s">
        <v>1318</v>
      </c>
      <c r="AY640" s="122" t="s">
        <v>1318</v>
      </c>
      <c r="AZ640" s="122" t="s">
        <v>1318</v>
      </c>
      <c r="BA640" s="122" t="s">
        <v>3369</v>
      </c>
      <c r="BE640" s="122" t="s">
        <v>3411</v>
      </c>
      <c r="BF640" s="122" t="s">
        <v>1415</v>
      </c>
      <c r="BG640" s="122" t="s">
        <v>1415</v>
      </c>
      <c r="BH640" s="122" t="s">
        <v>1431</v>
      </c>
      <c r="BI640" s="122" t="s">
        <v>1431</v>
      </c>
      <c r="BJ640" s="122" t="s">
        <v>1431</v>
      </c>
      <c r="BK640" s="122">
        <v>175282</v>
      </c>
      <c r="BX640" s="122" t="s">
        <v>697</v>
      </c>
      <c r="BZ640" s="122" t="s">
        <v>2020</v>
      </c>
      <c r="CL640" s="122" t="s">
        <v>156</v>
      </c>
    </row>
    <row r="641" spans="1:99" x14ac:dyDescent="0.45">
      <c r="A641" s="122">
        <v>640</v>
      </c>
      <c r="B641" s="122" t="s">
        <v>10318</v>
      </c>
      <c r="C641" s="122" t="s">
        <v>805</v>
      </c>
      <c r="F641" s="122" t="s">
        <v>14294</v>
      </c>
      <c r="G641" s="122" t="s">
        <v>7158</v>
      </c>
      <c r="H641" s="122">
        <v>5529</v>
      </c>
      <c r="I641" s="122" t="s">
        <v>149</v>
      </c>
      <c r="J641" s="122" t="str">
        <f t="shared" si="25"/>
        <v>Quercus macrocarpa</v>
      </c>
      <c r="K641" s="122" t="s">
        <v>2496</v>
      </c>
      <c r="M641" s="122" t="s">
        <v>3226</v>
      </c>
      <c r="N641" s="122" t="s">
        <v>3173</v>
      </c>
      <c r="O641" s="121">
        <v>41072</v>
      </c>
      <c r="P641" s="122" t="s">
        <v>2750</v>
      </c>
      <c r="Q641" s="122" t="s">
        <v>14724</v>
      </c>
      <c r="S641" s="122" t="s">
        <v>14693</v>
      </c>
      <c r="T641" s="122" t="s">
        <v>1171</v>
      </c>
      <c r="U641" s="122" t="s">
        <v>3484</v>
      </c>
      <c r="V641" s="122" t="s">
        <v>2521</v>
      </c>
      <c r="W641" s="122" t="s">
        <v>1759</v>
      </c>
      <c r="X641" s="122" t="s">
        <v>2783</v>
      </c>
      <c r="Y641" s="122" t="s">
        <v>2020</v>
      </c>
      <c r="AC641" s="122" t="s">
        <v>1317</v>
      </c>
      <c r="AE641" s="122">
        <v>13</v>
      </c>
      <c r="AF641" s="122">
        <v>13.7</v>
      </c>
      <c r="AJ641" s="122" t="s">
        <v>2496</v>
      </c>
      <c r="AK641" s="122" t="s">
        <v>2496</v>
      </c>
      <c r="AL641" s="122" t="s">
        <v>7412</v>
      </c>
      <c r="AM641" s="121">
        <v>41578</v>
      </c>
      <c r="AN641" s="122" t="s">
        <v>7413</v>
      </c>
      <c r="AO641" s="122" t="s">
        <v>697</v>
      </c>
      <c r="AP641" s="122" t="s">
        <v>2600</v>
      </c>
      <c r="AQ641" s="122" t="s">
        <v>2708</v>
      </c>
      <c r="AR641" s="122" t="s">
        <v>7426</v>
      </c>
      <c r="AS641" s="122" t="s">
        <v>1318</v>
      </c>
      <c r="AT641" s="122">
        <v>39.935208940000003</v>
      </c>
      <c r="AU641" s="122">
        <v>-89.80212238</v>
      </c>
      <c r="AW641" s="122" t="s">
        <v>1318</v>
      </c>
      <c r="AX641" s="122" t="s">
        <v>1318</v>
      </c>
      <c r="AY641" s="122" t="s">
        <v>1318</v>
      </c>
      <c r="AZ641" s="122" t="s">
        <v>1318</v>
      </c>
      <c r="BA641" s="122" t="s">
        <v>3369</v>
      </c>
      <c r="BE641" s="122" t="s">
        <v>3411</v>
      </c>
      <c r="BF641" s="122" t="s">
        <v>1415</v>
      </c>
      <c r="BG641" s="122" t="s">
        <v>1415</v>
      </c>
      <c r="BH641" s="122" t="s">
        <v>1431</v>
      </c>
      <c r="BI641" s="122" t="s">
        <v>1431</v>
      </c>
      <c r="BJ641" s="122" t="s">
        <v>1431</v>
      </c>
      <c r="BK641" s="122">
        <v>175283</v>
      </c>
      <c r="BR641" s="122" t="s">
        <v>4878</v>
      </c>
      <c r="BS641" s="122" t="s">
        <v>5784</v>
      </c>
      <c r="BT641" s="122" t="s">
        <v>4878</v>
      </c>
      <c r="BU641" s="122" t="s">
        <v>4878</v>
      </c>
      <c r="BV641" s="122">
        <v>5529</v>
      </c>
      <c r="BX641" s="122" t="s">
        <v>697</v>
      </c>
      <c r="BZ641" s="122" t="s">
        <v>2020</v>
      </c>
      <c r="CB641" s="122">
        <v>38.350732999999998</v>
      </c>
      <c r="CC641" s="122">
        <v>-87.822595000000007</v>
      </c>
      <c r="CD641" s="122" t="s">
        <v>7159</v>
      </c>
      <c r="CE641" s="122" t="s">
        <v>1171</v>
      </c>
      <c r="CF641" s="122" t="s">
        <v>3484</v>
      </c>
      <c r="CG641" s="122" t="s">
        <v>6834</v>
      </c>
      <c r="CJ641" s="122" t="s">
        <v>7157</v>
      </c>
      <c r="CL641" s="122" t="s">
        <v>149</v>
      </c>
      <c r="CM641" s="122" t="s">
        <v>5722</v>
      </c>
      <c r="CO641" s="122" t="s">
        <v>7488</v>
      </c>
      <c r="CP641" s="122">
        <v>0</v>
      </c>
      <c r="CQ641" s="122" t="s">
        <v>4878</v>
      </c>
      <c r="CR641" s="122" t="s">
        <v>7501</v>
      </c>
      <c r="CS641" s="122" t="s">
        <v>7502</v>
      </c>
      <c r="CT641" s="122" t="s">
        <v>8194</v>
      </c>
      <c r="CU641" s="122" t="s">
        <v>8194</v>
      </c>
    </row>
    <row r="642" spans="1:99" x14ac:dyDescent="0.45">
      <c r="A642" s="122">
        <v>641</v>
      </c>
      <c r="B642" s="122" t="s">
        <v>10319</v>
      </c>
      <c r="C642" s="122" t="s">
        <v>806</v>
      </c>
      <c r="F642" s="122" t="s">
        <v>3909</v>
      </c>
      <c r="G642" s="122" t="s">
        <v>7071</v>
      </c>
      <c r="H642" s="122">
        <v>6190</v>
      </c>
      <c r="I642" s="122" t="s">
        <v>3098</v>
      </c>
      <c r="J642" s="122" t="str">
        <f t="shared" si="25"/>
        <v>Quercus texana</v>
      </c>
      <c r="K642" s="122" t="s">
        <v>2519</v>
      </c>
      <c r="M642" s="122" t="s">
        <v>3226</v>
      </c>
      <c r="N642" s="122" t="s">
        <v>3314</v>
      </c>
      <c r="O642" s="121">
        <v>41072</v>
      </c>
      <c r="P642" s="122" t="s">
        <v>2750</v>
      </c>
      <c r="Q642" s="122" t="s">
        <v>14724</v>
      </c>
      <c r="S642" s="122" t="s">
        <v>14693</v>
      </c>
      <c r="T642" s="122" t="s">
        <v>1171</v>
      </c>
      <c r="U642" s="122" t="s">
        <v>3484</v>
      </c>
      <c r="V642" s="122" t="s">
        <v>2521</v>
      </c>
      <c r="W642" s="122" t="s">
        <v>1759</v>
      </c>
      <c r="X642" s="122" t="s">
        <v>2784</v>
      </c>
      <c r="Y642" s="122" t="s">
        <v>2020</v>
      </c>
      <c r="AC642" s="122" t="s">
        <v>1317</v>
      </c>
      <c r="AE642" s="122">
        <v>22.5</v>
      </c>
      <c r="AF642" s="122">
        <v>18.3</v>
      </c>
      <c r="AJ642" s="122" t="s">
        <v>2520</v>
      </c>
      <c r="AK642" s="122" t="s">
        <v>14606</v>
      </c>
      <c r="AL642" s="122" t="s">
        <v>1859</v>
      </c>
      <c r="AM642" s="121">
        <v>2012</v>
      </c>
      <c r="AO642" s="122" t="s">
        <v>697</v>
      </c>
      <c r="AP642" s="122" t="s">
        <v>2601</v>
      </c>
      <c r="AQ642" s="122" t="s">
        <v>2709</v>
      </c>
      <c r="AR642" s="122" t="s">
        <v>7426</v>
      </c>
      <c r="AS642" s="122" t="s">
        <v>1318</v>
      </c>
      <c r="AT642" s="122">
        <v>39.935165189999999</v>
      </c>
      <c r="AU642" s="122">
        <v>-89.802162859999996</v>
      </c>
      <c r="AW642" s="122" t="s">
        <v>1318</v>
      </c>
      <c r="AX642" s="122" t="s">
        <v>1318</v>
      </c>
      <c r="AY642" s="122" t="s">
        <v>1318</v>
      </c>
      <c r="AZ642" s="122" t="s">
        <v>1318</v>
      </c>
      <c r="BA642" s="122" t="s">
        <v>3369</v>
      </c>
      <c r="BE642" s="122" t="s">
        <v>3411</v>
      </c>
      <c r="BF642" s="122" t="s">
        <v>1415</v>
      </c>
      <c r="BG642" s="122" t="s">
        <v>1415</v>
      </c>
      <c r="BH642" s="122" t="s">
        <v>1431</v>
      </c>
      <c r="BI642" s="122" t="s">
        <v>1431</v>
      </c>
      <c r="BJ642" s="122" t="s">
        <v>1431</v>
      </c>
      <c r="BK642" s="122">
        <v>175241</v>
      </c>
      <c r="BR642" s="122" t="s">
        <v>3909</v>
      </c>
      <c r="BS642" s="122" t="s">
        <v>5786</v>
      </c>
      <c r="BT642" s="122" t="s">
        <v>3909</v>
      </c>
      <c r="BU642" s="122" t="s">
        <v>3909</v>
      </c>
      <c r="BV642" s="122">
        <v>6190</v>
      </c>
      <c r="BX642" s="122" t="s">
        <v>697</v>
      </c>
      <c r="BZ642" s="122" t="s">
        <v>2020</v>
      </c>
      <c r="CB642" s="122">
        <v>37.169414000000003</v>
      </c>
      <c r="CC642" s="122">
        <v>-89.351641999999998</v>
      </c>
      <c r="CD642" s="122" t="s">
        <v>7073</v>
      </c>
      <c r="CE642" s="122" t="s">
        <v>1171</v>
      </c>
      <c r="CF642" s="122" t="s">
        <v>3484</v>
      </c>
      <c r="CG642" s="122" t="s">
        <v>7072</v>
      </c>
      <c r="CH642" s="122" t="s">
        <v>6833</v>
      </c>
      <c r="CI642" s="122" t="s">
        <v>5237</v>
      </c>
      <c r="CJ642" s="122" t="s">
        <v>7070</v>
      </c>
      <c r="CK642" s="122" t="s">
        <v>4743</v>
      </c>
      <c r="CL642" s="122" t="s">
        <v>3098</v>
      </c>
      <c r="CO642" s="122" t="s">
        <v>7488</v>
      </c>
      <c r="CP642" s="122">
        <v>0</v>
      </c>
      <c r="CQ642" s="122" t="s">
        <v>3909</v>
      </c>
      <c r="CR642" s="122" t="s">
        <v>7589</v>
      </c>
      <c r="CS642" s="122" t="s">
        <v>7590</v>
      </c>
      <c r="CT642" s="122" t="s">
        <v>8194</v>
      </c>
      <c r="CU642" s="122" t="s">
        <v>8194</v>
      </c>
    </row>
    <row r="643" spans="1:99" x14ac:dyDescent="0.45">
      <c r="A643" s="122">
        <v>642</v>
      </c>
      <c r="B643" s="122" t="s">
        <v>10320</v>
      </c>
      <c r="C643" s="122" t="s">
        <v>807</v>
      </c>
      <c r="G643" s="122" t="s">
        <v>7283</v>
      </c>
      <c r="I643" s="122" t="s">
        <v>169</v>
      </c>
      <c r="J643" s="122" t="str">
        <f t="shared" si="25"/>
        <v>Quercus velutina</v>
      </c>
      <c r="M643" s="122" t="s">
        <v>3226</v>
      </c>
      <c r="N643" s="122" t="s">
        <v>3182</v>
      </c>
      <c r="O643" s="122">
        <v>41072</v>
      </c>
      <c r="P643" s="122" t="s">
        <v>2750</v>
      </c>
      <c r="Q643" s="122" t="s">
        <v>14724</v>
      </c>
      <c r="S643" s="122" t="s">
        <v>14693</v>
      </c>
      <c r="T643" s="122" t="s">
        <v>1171</v>
      </c>
      <c r="U643" s="122" t="s">
        <v>3484</v>
      </c>
      <c r="V643" s="122" t="s">
        <v>2521</v>
      </c>
      <c r="W643" s="122" t="s">
        <v>1759</v>
      </c>
      <c r="X643" s="122" t="s">
        <v>2785</v>
      </c>
      <c r="Y643" s="122" t="s">
        <v>2020</v>
      </c>
      <c r="AC643" s="122" t="s">
        <v>1317</v>
      </c>
      <c r="AE643" s="122">
        <v>24</v>
      </c>
      <c r="AF643" s="122">
        <v>18.3</v>
      </c>
      <c r="AJ643" s="122" t="s">
        <v>994</v>
      </c>
      <c r="AK643" s="122" t="s">
        <v>994</v>
      </c>
      <c r="AO643" s="122" t="s">
        <v>697</v>
      </c>
      <c r="AP643" s="122" t="s">
        <v>2602</v>
      </c>
      <c r="AQ643" s="122" t="s">
        <v>2651</v>
      </c>
      <c r="AS643" s="122" t="s">
        <v>1318</v>
      </c>
      <c r="AT643" s="122">
        <v>39.935072400000003</v>
      </c>
      <c r="AU643" s="122">
        <v>-89.802224719999998</v>
      </c>
      <c r="AW643" s="122" t="s">
        <v>1318</v>
      </c>
      <c r="AX643" s="122" t="s">
        <v>1318</v>
      </c>
      <c r="AY643" s="122" t="s">
        <v>1318</v>
      </c>
      <c r="AZ643" s="122" t="s">
        <v>1318</v>
      </c>
      <c r="BA643" s="122" t="s">
        <v>3369</v>
      </c>
      <c r="BE643" s="122" t="s">
        <v>3411</v>
      </c>
      <c r="BF643" s="122" t="s">
        <v>1415</v>
      </c>
      <c r="BG643" s="122" t="s">
        <v>1415</v>
      </c>
      <c r="BH643" s="122" t="s">
        <v>1431</v>
      </c>
      <c r="BI643" s="122" t="s">
        <v>1431</v>
      </c>
      <c r="BJ643" s="122" t="s">
        <v>1431</v>
      </c>
      <c r="BK643" s="122">
        <v>175281</v>
      </c>
      <c r="BX643" s="122" t="s">
        <v>697</v>
      </c>
      <c r="BZ643" s="122" t="s">
        <v>2020</v>
      </c>
      <c r="CB643" s="122">
        <v>39.935072400000003</v>
      </c>
      <c r="CC643" s="122">
        <v>-89.802224719999998</v>
      </c>
      <c r="CD643" s="122" t="s">
        <v>4925</v>
      </c>
      <c r="CE643" s="122" t="s">
        <v>1171</v>
      </c>
      <c r="CF643" s="122" t="s">
        <v>3484</v>
      </c>
      <c r="CG643" s="122" t="s">
        <v>2521</v>
      </c>
      <c r="CL643" s="122" t="s">
        <v>169</v>
      </c>
    </row>
    <row r="644" spans="1:99" x14ac:dyDescent="0.45">
      <c r="A644" s="122">
        <v>643</v>
      </c>
      <c r="B644" s="122" t="s">
        <v>10321</v>
      </c>
      <c r="C644" s="122" t="s">
        <v>808</v>
      </c>
      <c r="G644" s="122" t="s">
        <v>7284</v>
      </c>
      <c r="I644" s="122" t="s">
        <v>199</v>
      </c>
      <c r="J644" s="122" t="str">
        <f t="shared" si="25"/>
        <v>Quercus bicolor</v>
      </c>
      <c r="M644" s="122" t="s">
        <v>3226</v>
      </c>
      <c r="N644" s="122" t="s">
        <v>3194</v>
      </c>
      <c r="O644" s="122">
        <v>41072</v>
      </c>
      <c r="P644" s="122" t="s">
        <v>2750</v>
      </c>
      <c r="Q644" s="122" t="s">
        <v>14724</v>
      </c>
      <c r="S644" s="122" t="s">
        <v>14693</v>
      </c>
      <c r="T644" s="122" t="s">
        <v>1171</v>
      </c>
      <c r="U644" s="122" t="s">
        <v>3484</v>
      </c>
      <c r="V644" s="122" t="s">
        <v>2521</v>
      </c>
      <c r="W644" s="122" t="s">
        <v>1759</v>
      </c>
      <c r="X644" s="122" t="s">
        <v>2784</v>
      </c>
      <c r="Y644" s="122" t="s">
        <v>2020</v>
      </c>
      <c r="AC644" s="122" t="s">
        <v>1317</v>
      </c>
      <c r="AE644" s="122">
        <v>13</v>
      </c>
      <c r="AF644" s="122">
        <v>10.7</v>
      </c>
      <c r="AJ644" s="122" t="s">
        <v>1005</v>
      </c>
      <c r="AK644" s="122" t="s">
        <v>1005</v>
      </c>
      <c r="AO644" s="122" t="s">
        <v>697</v>
      </c>
      <c r="AP644" s="122" t="s">
        <v>2603</v>
      </c>
      <c r="AQ644" s="122" t="s">
        <v>2710</v>
      </c>
      <c r="AS644" s="122" t="s">
        <v>1318</v>
      </c>
      <c r="AT644" s="122">
        <v>39.9351299</v>
      </c>
      <c r="AU644" s="122">
        <v>-89.802333430000004</v>
      </c>
      <c r="AW644" s="122" t="s">
        <v>1318</v>
      </c>
      <c r="AX644" s="122" t="s">
        <v>1318</v>
      </c>
      <c r="AY644" s="122" t="s">
        <v>1318</v>
      </c>
      <c r="AZ644" s="122" t="s">
        <v>1318</v>
      </c>
      <c r="BA644" s="122" t="s">
        <v>3369</v>
      </c>
      <c r="BE644" s="122" t="s">
        <v>3411</v>
      </c>
      <c r="BF644" s="122" t="s">
        <v>1415</v>
      </c>
      <c r="BG644" s="122" t="s">
        <v>1415</v>
      </c>
      <c r="BH644" s="122" t="s">
        <v>1431</v>
      </c>
      <c r="BI644" s="122" t="s">
        <v>1431</v>
      </c>
      <c r="BJ644" s="122" t="s">
        <v>1431</v>
      </c>
      <c r="BK644" s="122">
        <v>175280</v>
      </c>
      <c r="BX644" s="122" t="s">
        <v>697</v>
      </c>
      <c r="BZ644" s="122" t="s">
        <v>2020</v>
      </c>
      <c r="CL644" s="122" t="s">
        <v>199</v>
      </c>
    </row>
    <row r="645" spans="1:99" x14ac:dyDescent="0.45">
      <c r="A645" s="122">
        <v>644</v>
      </c>
      <c r="B645" s="122" t="s">
        <v>10322</v>
      </c>
      <c r="C645" s="122" t="s">
        <v>809</v>
      </c>
      <c r="F645" s="122" t="s">
        <v>14293</v>
      </c>
      <c r="G645" s="122" t="s">
        <v>7171</v>
      </c>
      <c r="H645" s="122">
        <v>5203</v>
      </c>
      <c r="I645" s="122" t="s">
        <v>173</v>
      </c>
      <c r="J645" s="122" t="str">
        <f t="shared" si="25"/>
        <v>Quercus lyrata</v>
      </c>
      <c r="K645" s="122" t="s">
        <v>1011</v>
      </c>
      <c r="M645" s="122" t="s">
        <v>3226</v>
      </c>
      <c r="N645" s="122" t="s">
        <v>3184</v>
      </c>
      <c r="O645" s="121">
        <v>41072</v>
      </c>
      <c r="P645" s="122" t="s">
        <v>2750</v>
      </c>
      <c r="Q645" s="122" t="s">
        <v>14724</v>
      </c>
      <c r="S645" s="122" t="s">
        <v>14693</v>
      </c>
      <c r="T645" s="122" t="s">
        <v>1171</v>
      </c>
      <c r="U645" s="122" t="s">
        <v>3484</v>
      </c>
      <c r="V645" s="122" t="s">
        <v>2521</v>
      </c>
      <c r="W645" s="122" t="s">
        <v>1759</v>
      </c>
      <c r="X645" s="122" t="s">
        <v>2783</v>
      </c>
      <c r="Y645" s="122" t="s">
        <v>2020</v>
      </c>
      <c r="AC645" s="122" t="s">
        <v>1317</v>
      </c>
      <c r="AE645" s="122">
        <v>13</v>
      </c>
      <c r="AF645" s="122">
        <v>15.3</v>
      </c>
      <c r="AJ645" s="122" t="s">
        <v>1011</v>
      </c>
      <c r="AK645" s="122" t="s">
        <v>1011</v>
      </c>
      <c r="AO645" s="122" t="s">
        <v>697</v>
      </c>
      <c r="AP645" s="122" t="s">
        <v>2604</v>
      </c>
      <c r="AQ645" s="122" t="s">
        <v>2711</v>
      </c>
      <c r="AR645" s="122" t="s">
        <v>7426</v>
      </c>
      <c r="AS645" s="122" t="s">
        <v>1318</v>
      </c>
      <c r="AT645" s="122">
        <v>39.935011209999999</v>
      </c>
      <c r="AU645" s="122">
        <v>-89.802238970000005</v>
      </c>
      <c r="AW645" s="122" t="s">
        <v>1318</v>
      </c>
      <c r="AX645" s="122" t="s">
        <v>1318</v>
      </c>
      <c r="AY645" s="122" t="s">
        <v>1318</v>
      </c>
      <c r="AZ645" s="122" t="s">
        <v>1318</v>
      </c>
      <c r="BA645" s="122" t="s">
        <v>3369</v>
      </c>
      <c r="BC645" s="122" t="s">
        <v>2871</v>
      </c>
      <c r="BE645" s="122" t="s">
        <v>3411</v>
      </c>
      <c r="BF645" s="122" t="s">
        <v>1415</v>
      </c>
      <c r="BG645" s="122" t="s">
        <v>1415</v>
      </c>
      <c r="BH645" s="122" t="s">
        <v>1431</v>
      </c>
      <c r="BI645" s="122" t="s">
        <v>1431</v>
      </c>
      <c r="BJ645" s="122" t="s">
        <v>1431</v>
      </c>
      <c r="BK645" s="122">
        <v>175357</v>
      </c>
      <c r="BR645" s="122" t="s">
        <v>4875</v>
      </c>
      <c r="BS645" s="122" t="s">
        <v>5784</v>
      </c>
      <c r="BT645" s="122" t="s">
        <v>4875</v>
      </c>
      <c r="BU645" s="122" t="s">
        <v>4875</v>
      </c>
      <c r="BV645" s="122">
        <v>5203</v>
      </c>
      <c r="BX645" s="122" t="s">
        <v>697</v>
      </c>
      <c r="BZ645" s="122" t="s">
        <v>2020</v>
      </c>
      <c r="CB645" s="122">
        <v>37.637165000000003</v>
      </c>
      <c r="CC645" s="122">
        <v>-89.496995999999996</v>
      </c>
      <c r="CD645" s="122" t="s">
        <v>7396</v>
      </c>
      <c r="CE645" s="122" t="s">
        <v>1171</v>
      </c>
      <c r="CF645" s="122" t="s">
        <v>3484</v>
      </c>
      <c r="CG645" s="122" t="s">
        <v>6832</v>
      </c>
      <c r="CH645" s="122" t="s">
        <v>6831</v>
      </c>
      <c r="CJ645" s="122" t="s">
        <v>7170</v>
      </c>
      <c r="CK645" s="122" t="s">
        <v>5755</v>
      </c>
      <c r="CL645" s="122" t="s">
        <v>173</v>
      </c>
      <c r="CM645" s="122" t="s">
        <v>5714</v>
      </c>
      <c r="CO645" s="122" t="s">
        <v>7488</v>
      </c>
      <c r="CP645" s="122">
        <v>0</v>
      </c>
      <c r="CQ645" s="122" t="s">
        <v>4875</v>
      </c>
      <c r="CR645" s="122" t="s">
        <v>7753</v>
      </c>
      <c r="CS645" s="122" t="s">
        <v>7754</v>
      </c>
      <c r="CT645" s="122" t="s">
        <v>8194</v>
      </c>
      <c r="CU645" s="122" t="s">
        <v>8194</v>
      </c>
    </row>
    <row r="646" spans="1:99" x14ac:dyDescent="0.45">
      <c r="A646" s="122">
        <v>645</v>
      </c>
      <c r="B646" s="122" t="s">
        <v>10323</v>
      </c>
      <c r="C646" s="122" t="s">
        <v>810</v>
      </c>
      <c r="G646" s="122" t="s">
        <v>7285</v>
      </c>
      <c r="I646" s="122" t="s">
        <v>811</v>
      </c>
      <c r="J646" s="122" t="str">
        <f t="shared" si="25"/>
        <v>Quercus faginea</v>
      </c>
      <c r="M646" s="122" t="s">
        <v>3226</v>
      </c>
      <c r="N646" s="122" t="s">
        <v>3315</v>
      </c>
      <c r="O646" s="122">
        <v>41072</v>
      </c>
      <c r="P646" s="122" t="s">
        <v>2750</v>
      </c>
      <c r="Q646" s="122" t="s">
        <v>14724</v>
      </c>
      <c r="S646" s="122" t="s">
        <v>14693</v>
      </c>
      <c r="T646" s="122" t="s">
        <v>1171</v>
      </c>
      <c r="U646" s="122" t="s">
        <v>3484</v>
      </c>
      <c r="V646" s="122" t="s">
        <v>2521</v>
      </c>
      <c r="W646" s="122" t="s">
        <v>1759</v>
      </c>
      <c r="X646" s="122" t="s">
        <v>2784</v>
      </c>
      <c r="Y646" s="122" t="s">
        <v>2020</v>
      </c>
      <c r="AC646" s="122" t="s">
        <v>1317</v>
      </c>
      <c r="AE646" s="122">
        <v>4</v>
      </c>
      <c r="AF646" s="122">
        <v>1.5</v>
      </c>
      <c r="AJ646" s="122" t="s">
        <v>2507</v>
      </c>
      <c r="AK646" s="122" t="s">
        <v>2507</v>
      </c>
      <c r="AO646" s="122" t="s">
        <v>697</v>
      </c>
      <c r="AP646" s="122" t="s">
        <v>2605</v>
      </c>
      <c r="AQ646" s="122" t="s">
        <v>2712</v>
      </c>
      <c r="AS646" s="122" t="s">
        <v>1318</v>
      </c>
      <c r="AT646" s="122">
        <v>39.934952869999996</v>
      </c>
      <c r="AU646" s="122">
        <v>-89.802357490000006</v>
      </c>
      <c r="AW646" s="122" t="s">
        <v>1318</v>
      </c>
      <c r="AX646" s="122" t="s">
        <v>1318</v>
      </c>
      <c r="AY646" s="122" t="s">
        <v>1318</v>
      </c>
      <c r="AZ646" s="122" t="s">
        <v>1318</v>
      </c>
      <c r="BA646" s="122" t="s">
        <v>3369</v>
      </c>
      <c r="BC646" s="122" t="s">
        <v>2872</v>
      </c>
      <c r="BE646" s="122" t="s">
        <v>3411</v>
      </c>
      <c r="BF646" s="122" t="s">
        <v>1415</v>
      </c>
      <c r="BG646" s="122" t="s">
        <v>1415</v>
      </c>
      <c r="BH646" s="122" t="s">
        <v>1431</v>
      </c>
      <c r="BI646" s="122" t="s">
        <v>1431</v>
      </c>
      <c r="BJ646" s="122" t="s">
        <v>1431</v>
      </c>
      <c r="BK646" s="122">
        <v>175243</v>
      </c>
      <c r="BX646" s="122" t="s">
        <v>697</v>
      </c>
      <c r="BZ646" s="122" t="s">
        <v>2020</v>
      </c>
      <c r="CL646" s="122" t="s">
        <v>811</v>
      </c>
    </row>
    <row r="647" spans="1:99" x14ac:dyDescent="0.45">
      <c r="A647" s="122">
        <v>646</v>
      </c>
      <c r="B647" s="122" t="s">
        <v>10324</v>
      </c>
      <c r="C647" s="122" t="s">
        <v>812</v>
      </c>
      <c r="G647" s="122" t="s">
        <v>7286</v>
      </c>
      <c r="I647" s="122" t="s">
        <v>722</v>
      </c>
      <c r="J647" s="122" t="str">
        <f t="shared" si="25"/>
        <v>Quercus georgiana</v>
      </c>
      <c r="M647" s="122" t="s">
        <v>3226</v>
      </c>
      <c r="N647" s="122" t="s">
        <v>3295</v>
      </c>
      <c r="O647" s="122">
        <v>41072</v>
      </c>
      <c r="P647" s="122" t="s">
        <v>2750</v>
      </c>
      <c r="Q647" s="122" t="s">
        <v>14724</v>
      </c>
      <c r="S647" s="122" t="s">
        <v>14693</v>
      </c>
      <c r="T647" s="122" t="s">
        <v>1171</v>
      </c>
      <c r="U647" s="122" t="s">
        <v>3484</v>
      </c>
      <c r="V647" s="122" t="s">
        <v>2521</v>
      </c>
      <c r="W647" s="122" t="s">
        <v>1759</v>
      </c>
      <c r="X647" s="122" t="s">
        <v>2811</v>
      </c>
      <c r="Y647" s="122" t="s">
        <v>2020</v>
      </c>
      <c r="AC647" s="122" t="s">
        <v>1317</v>
      </c>
      <c r="AE647" s="122">
        <v>15</v>
      </c>
      <c r="AF647" s="122">
        <v>7.6</v>
      </c>
      <c r="AJ647" s="122" t="s">
        <v>1103</v>
      </c>
      <c r="AK647" s="122" t="s">
        <v>1103</v>
      </c>
      <c r="AO647" s="122" t="s">
        <v>697</v>
      </c>
      <c r="AP647" s="122" t="s">
        <v>2606</v>
      </c>
      <c r="AQ647" s="122" t="s">
        <v>2713</v>
      </c>
      <c r="AS647" s="122" t="s">
        <v>1318</v>
      </c>
      <c r="AT647" s="122">
        <v>39.934827900000002</v>
      </c>
      <c r="AU647" s="122">
        <v>-89.802094210000007</v>
      </c>
      <c r="AW647" s="122" t="s">
        <v>1318</v>
      </c>
      <c r="AX647" s="122" t="s">
        <v>1318</v>
      </c>
      <c r="AY647" s="122" t="s">
        <v>1318</v>
      </c>
      <c r="AZ647" s="122" t="s">
        <v>1318</v>
      </c>
      <c r="BA647" s="122" t="s">
        <v>3369</v>
      </c>
      <c r="BE647" s="122" t="s">
        <v>3411</v>
      </c>
      <c r="BF647" s="122" t="s">
        <v>1415</v>
      </c>
      <c r="BG647" s="122" t="s">
        <v>1415</v>
      </c>
      <c r="BH647" s="122" t="s">
        <v>1431</v>
      </c>
      <c r="BI647" s="122" t="s">
        <v>1431</v>
      </c>
      <c r="BJ647" s="122" t="s">
        <v>1431</v>
      </c>
      <c r="BK647" s="122">
        <v>175350</v>
      </c>
      <c r="BX647" s="122" t="s">
        <v>697</v>
      </c>
      <c r="BZ647" s="122" t="s">
        <v>2020</v>
      </c>
      <c r="CL647" s="122" t="s">
        <v>722</v>
      </c>
    </row>
    <row r="648" spans="1:99" x14ac:dyDescent="0.45">
      <c r="A648" s="122">
        <v>647</v>
      </c>
      <c r="B648" s="122" t="s">
        <v>10325</v>
      </c>
      <c r="C648" s="122" t="s">
        <v>813</v>
      </c>
      <c r="G648" s="122" t="s">
        <v>7287</v>
      </c>
      <c r="I648" s="122" t="s">
        <v>722</v>
      </c>
      <c r="J648" s="122" t="str">
        <f t="shared" si="25"/>
        <v>Quercus georgiana</v>
      </c>
      <c r="M648" s="122" t="s">
        <v>3226</v>
      </c>
      <c r="N648" s="122" t="s">
        <v>3295</v>
      </c>
      <c r="O648" s="122">
        <v>41072</v>
      </c>
      <c r="P648" s="122" t="s">
        <v>2757</v>
      </c>
      <c r="Q648" s="122" t="s">
        <v>14724</v>
      </c>
      <c r="S648" s="122" t="s">
        <v>14693</v>
      </c>
      <c r="T648" s="122" t="s">
        <v>1171</v>
      </c>
      <c r="U648" s="122" t="s">
        <v>3484</v>
      </c>
      <c r="V648" s="122" t="s">
        <v>2521</v>
      </c>
      <c r="W648" s="122" t="s">
        <v>1759</v>
      </c>
      <c r="X648" s="122" t="s">
        <v>2775</v>
      </c>
      <c r="Y648" s="122" t="s">
        <v>2020</v>
      </c>
      <c r="AC648" s="122" t="s">
        <v>1317</v>
      </c>
      <c r="AE648" s="122" t="s">
        <v>2527</v>
      </c>
      <c r="AF648" s="122">
        <v>4.5999999999999996</v>
      </c>
      <c r="AJ648" s="122" t="s">
        <v>1103</v>
      </c>
      <c r="AK648" s="122" t="s">
        <v>1103</v>
      </c>
      <c r="AO648" s="122" t="s">
        <v>697</v>
      </c>
      <c r="AP648" s="122" t="s">
        <v>2607</v>
      </c>
      <c r="AQ648" s="122" t="s">
        <v>2655</v>
      </c>
      <c r="AS648" s="122" t="s">
        <v>1318</v>
      </c>
      <c r="AT648" s="122">
        <v>39.934847429999998</v>
      </c>
      <c r="AU648" s="122">
        <v>-89.802049620000005</v>
      </c>
      <c r="AW648" s="122" t="s">
        <v>1318</v>
      </c>
      <c r="AX648" s="122" t="s">
        <v>1318</v>
      </c>
      <c r="AY648" s="122" t="s">
        <v>1318</v>
      </c>
      <c r="AZ648" s="122" t="s">
        <v>1318</v>
      </c>
      <c r="BA648" s="122" t="s">
        <v>3369</v>
      </c>
      <c r="BC648" s="122" t="s">
        <v>2873</v>
      </c>
      <c r="BE648" s="122" t="s">
        <v>3411</v>
      </c>
      <c r="BF648" s="122" t="s">
        <v>1415</v>
      </c>
      <c r="BG648" s="122" t="s">
        <v>1415</v>
      </c>
      <c r="BH648" s="122" t="s">
        <v>1431</v>
      </c>
      <c r="BI648" s="122" t="s">
        <v>1431</v>
      </c>
      <c r="BJ648" s="122" t="s">
        <v>1431</v>
      </c>
      <c r="BK648" s="122">
        <v>175351</v>
      </c>
      <c r="BX648" s="122" t="s">
        <v>697</v>
      </c>
      <c r="BZ648" s="122" t="s">
        <v>2020</v>
      </c>
      <c r="CL648" s="122" t="s">
        <v>722</v>
      </c>
    </row>
    <row r="649" spans="1:99" x14ac:dyDescent="0.45">
      <c r="A649" s="122">
        <v>648</v>
      </c>
      <c r="B649" s="122" t="s">
        <v>10326</v>
      </c>
      <c r="C649" s="122" t="s">
        <v>814</v>
      </c>
      <c r="G649" s="122" t="s">
        <v>7288</v>
      </c>
      <c r="I649" s="122" t="s">
        <v>263</v>
      </c>
      <c r="J649" s="122" t="str">
        <f t="shared" si="25"/>
        <v>Quercus chapmanii</v>
      </c>
      <c r="M649" s="122" t="s">
        <v>3226</v>
      </c>
      <c r="N649" s="122" t="s">
        <v>3210</v>
      </c>
      <c r="O649" s="122">
        <v>41072</v>
      </c>
      <c r="P649" s="122" t="s">
        <v>2749</v>
      </c>
      <c r="Q649" s="122" t="s">
        <v>14724</v>
      </c>
      <c r="S649" s="122" t="s">
        <v>14693</v>
      </c>
      <c r="T649" s="122" t="s">
        <v>1171</v>
      </c>
      <c r="U649" s="122" t="s">
        <v>3484</v>
      </c>
      <c r="V649" s="122" t="s">
        <v>2521</v>
      </c>
      <c r="W649" s="122" t="s">
        <v>1759</v>
      </c>
      <c r="X649" s="122" t="s">
        <v>2774</v>
      </c>
      <c r="Y649" s="122" t="s">
        <v>2020</v>
      </c>
      <c r="AC649" s="122" t="s">
        <v>1317</v>
      </c>
      <c r="AE649" s="122">
        <v>5</v>
      </c>
      <c r="AF649" s="122">
        <v>2.4</v>
      </c>
      <c r="AJ649" s="122" t="s">
        <v>1116</v>
      </c>
      <c r="AK649" s="122" t="s">
        <v>1116</v>
      </c>
      <c r="AO649" s="122" t="s">
        <v>697</v>
      </c>
      <c r="AP649" s="122" t="s">
        <v>2608</v>
      </c>
      <c r="AQ649" s="122" t="s">
        <v>2669</v>
      </c>
      <c r="AS649" s="122" t="s">
        <v>1318</v>
      </c>
      <c r="AT649" s="122">
        <v>39.93535</v>
      </c>
      <c r="AU649" s="122">
        <v>-89.801266666666663</v>
      </c>
      <c r="AW649" s="122" t="s">
        <v>1318</v>
      </c>
      <c r="AX649" s="122" t="s">
        <v>1318</v>
      </c>
      <c r="AY649" s="122" t="s">
        <v>1318</v>
      </c>
      <c r="AZ649" s="122" t="s">
        <v>1318</v>
      </c>
      <c r="BA649" s="122" t="s">
        <v>3369</v>
      </c>
      <c r="BE649" s="122" t="s">
        <v>3411</v>
      </c>
      <c r="BF649" s="122" t="s">
        <v>1415</v>
      </c>
      <c r="BG649" s="122" t="s">
        <v>1415</v>
      </c>
      <c r="BH649" s="122" t="s">
        <v>1431</v>
      </c>
      <c r="BI649" s="122" t="s">
        <v>1431</v>
      </c>
      <c r="BJ649" s="122" t="s">
        <v>1431</v>
      </c>
      <c r="BK649" s="122">
        <v>175277</v>
      </c>
      <c r="BX649" s="122" t="s">
        <v>697</v>
      </c>
      <c r="BZ649" s="122" t="s">
        <v>2020</v>
      </c>
      <c r="CL649" s="122" t="s">
        <v>263</v>
      </c>
    </row>
    <row r="650" spans="1:99" x14ac:dyDescent="0.45">
      <c r="A650" s="122">
        <v>649</v>
      </c>
      <c r="B650" s="122" t="s">
        <v>10327</v>
      </c>
      <c r="C650" s="122" t="s">
        <v>815</v>
      </c>
      <c r="F650" s="122" t="s">
        <v>3907</v>
      </c>
      <c r="G650" s="122" t="s">
        <v>6884</v>
      </c>
      <c r="H650" s="122">
        <v>5255</v>
      </c>
      <c r="I650" s="122" t="s">
        <v>457</v>
      </c>
      <c r="J650" s="122" t="str">
        <f t="shared" si="25"/>
        <v>Quercus mohriana</v>
      </c>
      <c r="K650" s="122" t="s">
        <v>1851</v>
      </c>
      <c r="M650" s="122" t="s">
        <v>3226</v>
      </c>
      <c r="N650" s="122" t="s">
        <v>3258</v>
      </c>
      <c r="O650" s="121">
        <v>41072</v>
      </c>
      <c r="P650" s="122" t="s">
        <v>2749</v>
      </c>
      <c r="Q650" s="122" t="s">
        <v>14724</v>
      </c>
      <c r="S650" s="122" t="s">
        <v>14693</v>
      </c>
      <c r="T650" s="122" t="s">
        <v>1171</v>
      </c>
      <c r="U650" s="122" t="s">
        <v>3484</v>
      </c>
      <c r="V650" s="122" t="s">
        <v>2521</v>
      </c>
      <c r="W650" s="122" t="s">
        <v>1759</v>
      </c>
      <c r="X650" s="122" t="s">
        <v>2774</v>
      </c>
      <c r="Y650" s="122" t="s">
        <v>2020</v>
      </c>
      <c r="AC650" s="122" t="s">
        <v>1317</v>
      </c>
      <c r="AE650" s="122">
        <v>4</v>
      </c>
      <c r="AF650" s="122">
        <v>1.7</v>
      </c>
      <c r="AJ650" s="122" t="s">
        <v>1851</v>
      </c>
      <c r="AK650" s="122" t="s">
        <v>1851</v>
      </c>
      <c r="AO650" s="122" t="s">
        <v>697</v>
      </c>
      <c r="AP650" s="122" t="s">
        <v>2609</v>
      </c>
      <c r="AQ650" s="122" t="s">
        <v>2714</v>
      </c>
      <c r="AR650" s="122" t="s">
        <v>7426</v>
      </c>
      <c r="AS650" s="122" t="s">
        <v>1318</v>
      </c>
      <c r="AT650" s="122">
        <v>39.935373230000003</v>
      </c>
      <c r="AU650" s="122">
        <v>-89.801156700000007</v>
      </c>
      <c r="AW650" s="122" t="s">
        <v>1318</v>
      </c>
      <c r="AX650" s="122" t="s">
        <v>1318</v>
      </c>
      <c r="AY650" s="122" t="s">
        <v>1318</v>
      </c>
      <c r="AZ650" s="122" t="s">
        <v>1318</v>
      </c>
      <c r="BA650" s="122" t="s">
        <v>3369</v>
      </c>
      <c r="BE650" s="122" t="s">
        <v>3411</v>
      </c>
      <c r="BF650" s="122" t="s">
        <v>1415</v>
      </c>
      <c r="BG650" s="122" t="s">
        <v>1415</v>
      </c>
      <c r="BH650" s="122" t="s">
        <v>1431</v>
      </c>
      <c r="BI650" s="122" t="s">
        <v>1431</v>
      </c>
      <c r="BJ650" s="122" t="s">
        <v>1431</v>
      </c>
      <c r="BK650" s="122">
        <v>175276</v>
      </c>
      <c r="BR650" s="122" t="s">
        <v>3907</v>
      </c>
      <c r="BS650" s="122" t="s">
        <v>5787</v>
      </c>
      <c r="BT650" s="122" t="s">
        <v>3907</v>
      </c>
      <c r="BU650" s="122" t="s">
        <v>3907</v>
      </c>
      <c r="BV650" s="122">
        <v>5255</v>
      </c>
      <c r="BX650" s="122" t="s">
        <v>697</v>
      </c>
      <c r="BZ650" s="122" t="s">
        <v>2020</v>
      </c>
      <c r="CB650" s="122">
        <v>30.233609999999999</v>
      </c>
      <c r="CC650" s="122">
        <v>-102.178456</v>
      </c>
      <c r="CD650" s="122" t="s">
        <v>6885</v>
      </c>
      <c r="CE650" s="122" t="s">
        <v>1171</v>
      </c>
      <c r="CF650" s="122" t="s">
        <v>3670</v>
      </c>
      <c r="CG650" s="122" t="s">
        <v>6830</v>
      </c>
      <c r="CI650" s="122" t="s">
        <v>5160</v>
      </c>
      <c r="CJ650" s="122" t="s">
        <v>6883</v>
      </c>
      <c r="CK650" s="122" t="s">
        <v>4677</v>
      </c>
      <c r="CL650" s="122" t="s">
        <v>457</v>
      </c>
      <c r="CO650" s="122" t="s">
        <v>7488</v>
      </c>
      <c r="CP650" s="122">
        <v>0</v>
      </c>
      <c r="CQ650" s="122" t="s">
        <v>3907</v>
      </c>
      <c r="CR650" s="122" t="s">
        <v>7751</v>
      </c>
      <c r="CS650" s="122" t="s">
        <v>7752</v>
      </c>
      <c r="CT650" s="122" t="s">
        <v>8194</v>
      </c>
      <c r="CU650" s="122" t="s">
        <v>8194</v>
      </c>
    </row>
    <row r="651" spans="1:99" x14ac:dyDescent="0.45">
      <c r="A651" s="122">
        <v>650</v>
      </c>
      <c r="B651" s="122" t="s">
        <v>10328</v>
      </c>
      <c r="C651" s="122" t="s">
        <v>816</v>
      </c>
      <c r="G651" s="122" t="s">
        <v>7289</v>
      </c>
      <c r="I651" s="122" t="s">
        <v>232</v>
      </c>
      <c r="J651" s="122" t="str">
        <f t="shared" si="25"/>
        <v>Quercus turbinella</v>
      </c>
      <c r="M651" s="122" t="s">
        <v>3226</v>
      </c>
      <c r="N651" s="122" t="s">
        <v>3203</v>
      </c>
      <c r="O651" s="122">
        <v>41072</v>
      </c>
      <c r="P651" s="122" t="s">
        <v>2750</v>
      </c>
      <c r="Q651" s="122" t="s">
        <v>14724</v>
      </c>
      <c r="S651" s="122" t="s">
        <v>14693</v>
      </c>
      <c r="T651" s="122" t="s">
        <v>1171</v>
      </c>
      <c r="U651" s="122" t="s">
        <v>3484</v>
      </c>
      <c r="V651" s="122" t="s">
        <v>2521</v>
      </c>
      <c r="W651" s="122" t="s">
        <v>1759</v>
      </c>
      <c r="X651" s="122" t="s">
        <v>2812</v>
      </c>
      <c r="Y651" s="122" t="s">
        <v>2020</v>
      </c>
      <c r="AC651" s="122" t="s">
        <v>1317</v>
      </c>
      <c r="AE651" s="122" t="s">
        <v>2528</v>
      </c>
      <c r="AF651" s="122">
        <v>0.3</v>
      </c>
      <c r="AJ651" s="122" t="s">
        <v>1050</v>
      </c>
      <c r="AK651" s="122" t="s">
        <v>1050</v>
      </c>
      <c r="AO651" s="122" t="s">
        <v>697</v>
      </c>
      <c r="AP651" s="122" t="s">
        <v>2610</v>
      </c>
      <c r="AQ651" s="122" t="s">
        <v>2715</v>
      </c>
      <c r="AS651" s="122" t="s">
        <v>1318</v>
      </c>
      <c r="AT651" s="122">
        <v>39.935400000000001</v>
      </c>
      <c r="AU651" s="122">
        <v>-89.801183333333327</v>
      </c>
      <c r="AW651" s="122" t="s">
        <v>1318</v>
      </c>
      <c r="AX651" s="122" t="s">
        <v>1318</v>
      </c>
      <c r="AY651" s="122" t="s">
        <v>1318</v>
      </c>
      <c r="AZ651" s="122" t="s">
        <v>1318</v>
      </c>
      <c r="BA651" s="122" t="s">
        <v>3369</v>
      </c>
      <c r="BC651" s="122" t="s">
        <v>2874</v>
      </c>
      <c r="BE651" s="122" t="s">
        <v>3411</v>
      </c>
      <c r="BF651" s="122" t="s">
        <v>1415</v>
      </c>
      <c r="BG651" s="122" t="s">
        <v>2744</v>
      </c>
      <c r="BH651" s="122" t="s">
        <v>1431</v>
      </c>
      <c r="BI651" s="122" t="s">
        <v>1431</v>
      </c>
      <c r="BJ651" s="122" t="s">
        <v>1431</v>
      </c>
      <c r="BK651" s="122">
        <v>176069</v>
      </c>
      <c r="BX651" s="122" t="s">
        <v>697</v>
      </c>
      <c r="BZ651" s="122" t="s">
        <v>2020</v>
      </c>
      <c r="CL651" s="122" t="s">
        <v>232</v>
      </c>
    </row>
    <row r="652" spans="1:99" x14ac:dyDescent="0.45">
      <c r="A652" s="122">
        <v>651</v>
      </c>
      <c r="B652" s="122" t="s">
        <v>10329</v>
      </c>
      <c r="C652" s="122" t="s">
        <v>817</v>
      </c>
      <c r="G652" s="122" t="s">
        <v>7290</v>
      </c>
      <c r="I652" s="122" t="s">
        <v>266</v>
      </c>
      <c r="J652" s="122" t="str">
        <f t="shared" si="25"/>
        <v>Quercus incana</v>
      </c>
      <c r="M652" s="122" t="s">
        <v>3226</v>
      </c>
      <c r="N652" s="122" t="s">
        <v>3211</v>
      </c>
      <c r="O652" s="122">
        <v>41072</v>
      </c>
      <c r="P652" s="122" t="s">
        <v>2750</v>
      </c>
      <c r="Q652" s="122" t="s">
        <v>14724</v>
      </c>
      <c r="S652" s="122" t="s">
        <v>14693</v>
      </c>
      <c r="T652" s="122" t="s">
        <v>1171</v>
      </c>
      <c r="U652" s="122" t="s">
        <v>3484</v>
      </c>
      <c r="V652" s="122" t="s">
        <v>2521</v>
      </c>
      <c r="W652" s="122" t="s">
        <v>1759</v>
      </c>
      <c r="X652" s="122" t="s">
        <v>2813</v>
      </c>
      <c r="Y652" s="122" t="s">
        <v>2020</v>
      </c>
      <c r="AC652" s="122" t="s">
        <v>1317</v>
      </c>
      <c r="AE652" s="122" t="s">
        <v>2529</v>
      </c>
      <c r="AF652" s="122">
        <v>1.5</v>
      </c>
      <c r="AJ652" s="122" t="s">
        <v>1036</v>
      </c>
      <c r="AK652" s="122" t="s">
        <v>1036</v>
      </c>
      <c r="AO652" s="122" t="s">
        <v>697</v>
      </c>
      <c r="AP652" s="122" t="s">
        <v>2611</v>
      </c>
      <c r="AQ652" s="122" t="s">
        <v>2716</v>
      </c>
      <c r="AS652" s="122" t="s">
        <v>1318</v>
      </c>
      <c r="AT652" s="122">
        <v>39.935400000000001</v>
      </c>
      <c r="AU652" s="122">
        <v>-89.801199999999994</v>
      </c>
      <c r="AW652" s="122" t="s">
        <v>1318</v>
      </c>
      <c r="AX652" s="122" t="s">
        <v>1318</v>
      </c>
      <c r="AY652" s="122" t="s">
        <v>1318</v>
      </c>
      <c r="AZ652" s="122" t="s">
        <v>1318</v>
      </c>
      <c r="BA652" s="122" t="s">
        <v>3369</v>
      </c>
      <c r="BC652" s="122" t="s">
        <v>2875</v>
      </c>
      <c r="BE652" s="122" t="s">
        <v>3411</v>
      </c>
      <c r="BF652" s="122" t="s">
        <v>1415</v>
      </c>
      <c r="BG652" s="122" t="s">
        <v>1415</v>
      </c>
      <c r="BH652" s="122" t="s">
        <v>1431</v>
      </c>
      <c r="BI652" s="122" t="s">
        <v>1431</v>
      </c>
      <c r="BJ652" s="122" t="s">
        <v>1431</v>
      </c>
      <c r="BK652" s="122">
        <v>178217</v>
      </c>
      <c r="BX652" s="122" t="s">
        <v>697</v>
      </c>
      <c r="BZ652" s="122" t="s">
        <v>2020</v>
      </c>
      <c r="CL652" s="122" t="s">
        <v>266</v>
      </c>
    </row>
    <row r="653" spans="1:99" x14ac:dyDescent="0.45">
      <c r="A653" s="122">
        <v>652</v>
      </c>
      <c r="B653" s="122" t="s">
        <v>10330</v>
      </c>
      <c r="C653" s="122" t="s">
        <v>818</v>
      </c>
      <c r="G653" s="122" t="s">
        <v>7291</v>
      </c>
      <c r="I653" s="122" t="s">
        <v>167</v>
      </c>
      <c r="J653" s="122" t="str">
        <f t="shared" si="25"/>
        <v>Quercus ilicifolia</v>
      </c>
      <c r="M653" s="122" t="s">
        <v>3226</v>
      </c>
      <c r="N653" s="122" t="s">
        <v>3181</v>
      </c>
      <c r="O653" s="122">
        <v>41072</v>
      </c>
      <c r="P653" s="122" t="s">
        <v>2750</v>
      </c>
      <c r="Q653" s="122" t="s">
        <v>14724</v>
      </c>
      <c r="S653" s="122" t="s">
        <v>14693</v>
      </c>
      <c r="T653" s="122" t="s">
        <v>1171</v>
      </c>
      <c r="U653" s="122" t="s">
        <v>3484</v>
      </c>
      <c r="V653" s="122" t="s">
        <v>2521</v>
      </c>
      <c r="W653" s="122" t="s">
        <v>1759</v>
      </c>
      <c r="X653" s="122" t="s">
        <v>2783</v>
      </c>
      <c r="Y653" s="122" t="s">
        <v>2020</v>
      </c>
      <c r="AC653" s="122" t="s">
        <v>1317</v>
      </c>
      <c r="AE653" s="122">
        <v>10</v>
      </c>
      <c r="AF653" s="122">
        <v>6.1</v>
      </c>
      <c r="AJ653" s="122" t="s">
        <v>1069</v>
      </c>
      <c r="AK653" s="122" t="s">
        <v>1069</v>
      </c>
      <c r="AO653" s="122" t="s">
        <v>697</v>
      </c>
      <c r="AP653" s="122" t="s">
        <v>2612</v>
      </c>
      <c r="AQ653" s="122" t="s">
        <v>2717</v>
      </c>
      <c r="AS653" s="122" t="s">
        <v>1318</v>
      </c>
      <c r="AT653" s="122">
        <v>39.93488498</v>
      </c>
      <c r="AU653" s="122">
        <v>-89.802111060000001</v>
      </c>
      <c r="AW653" s="122" t="s">
        <v>1318</v>
      </c>
      <c r="AX653" s="122" t="s">
        <v>1318</v>
      </c>
      <c r="AY653" s="122" t="s">
        <v>1318</v>
      </c>
      <c r="AZ653" s="122" t="s">
        <v>1318</v>
      </c>
      <c r="BA653" s="122" t="s">
        <v>3369</v>
      </c>
      <c r="BC653" s="122" t="s">
        <v>2876</v>
      </c>
      <c r="BE653" s="122" t="s">
        <v>3411</v>
      </c>
      <c r="BF653" s="122" t="s">
        <v>1415</v>
      </c>
      <c r="BG653" s="122" t="s">
        <v>1415</v>
      </c>
      <c r="BH653" s="122" t="s">
        <v>1431</v>
      </c>
      <c r="BI653" s="122" t="s">
        <v>1431</v>
      </c>
      <c r="BJ653" s="122" t="s">
        <v>1431</v>
      </c>
      <c r="BK653" s="122">
        <v>175272</v>
      </c>
      <c r="BX653" s="122" t="s">
        <v>697</v>
      </c>
      <c r="BZ653" s="122" t="s">
        <v>2020</v>
      </c>
      <c r="CL653" s="122" t="s">
        <v>167</v>
      </c>
    </row>
    <row r="654" spans="1:99" x14ac:dyDescent="0.45">
      <c r="A654" s="122">
        <v>653</v>
      </c>
      <c r="B654" s="122" t="s">
        <v>10331</v>
      </c>
      <c r="C654" s="122" t="s">
        <v>819</v>
      </c>
      <c r="G654" s="122" t="s">
        <v>7292</v>
      </c>
      <c r="I654" s="122" t="s">
        <v>208</v>
      </c>
      <c r="J654" s="122" t="str">
        <f t="shared" si="25"/>
        <v>Quercus falcata</v>
      </c>
      <c r="M654" s="122" t="s">
        <v>3226</v>
      </c>
      <c r="N654" s="122" t="s">
        <v>3197</v>
      </c>
      <c r="O654" s="122">
        <v>41072</v>
      </c>
      <c r="P654" s="122" t="s">
        <v>2750</v>
      </c>
      <c r="Q654" s="122" t="s">
        <v>14724</v>
      </c>
      <c r="S654" s="122" t="s">
        <v>14693</v>
      </c>
      <c r="T654" s="122" t="s">
        <v>1171</v>
      </c>
      <c r="U654" s="122" t="s">
        <v>3484</v>
      </c>
      <c r="V654" s="122" t="s">
        <v>2521</v>
      </c>
      <c r="W654" s="122" t="s">
        <v>1759</v>
      </c>
      <c r="X654" s="122" t="s">
        <v>2814</v>
      </c>
      <c r="Y654" s="122" t="s">
        <v>2020</v>
      </c>
      <c r="AC654" s="122" t="s">
        <v>1317</v>
      </c>
      <c r="AE654" s="122">
        <v>15</v>
      </c>
      <c r="AF654" s="122">
        <v>15.3</v>
      </c>
      <c r="AJ654" s="122" t="s">
        <v>985</v>
      </c>
      <c r="AK654" s="122" t="s">
        <v>985</v>
      </c>
      <c r="AO654" s="122" t="s">
        <v>697</v>
      </c>
      <c r="AP654" s="122" t="s">
        <v>2613</v>
      </c>
      <c r="AQ654" s="122" t="s">
        <v>2718</v>
      </c>
      <c r="AS654" s="122" t="s">
        <v>1318</v>
      </c>
      <c r="AT654" s="122">
        <v>39.935303490000003</v>
      </c>
      <c r="AU654" s="122">
        <v>-89.802329069999999</v>
      </c>
      <c r="AW654" s="122" t="s">
        <v>1318</v>
      </c>
      <c r="AX654" s="122" t="s">
        <v>1318</v>
      </c>
      <c r="AY654" s="122" t="s">
        <v>1318</v>
      </c>
      <c r="AZ654" s="122" t="s">
        <v>1318</v>
      </c>
      <c r="BA654" s="122" t="s">
        <v>3369</v>
      </c>
      <c r="BE654" s="122" t="s">
        <v>3411</v>
      </c>
      <c r="BF654" s="122" t="s">
        <v>1415</v>
      </c>
      <c r="BG654" s="122" t="s">
        <v>1415</v>
      </c>
      <c r="BH654" s="122" t="s">
        <v>1416</v>
      </c>
      <c r="BI654" s="122" t="s">
        <v>1431</v>
      </c>
      <c r="BJ654" s="122" t="s">
        <v>1431</v>
      </c>
      <c r="BK654" s="122">
        <v>175273</v>
      </c>
      <c r="BX654" s="122" t="s">
        <v>697</v>
      </c>
      <c r="BZ654" s="122" t="s">
        <v>2020</v>
      </c>
      <c r="CL654" s="122" t="s">
        <v>208</v>
      </c>
    </row>
    <row r="655" spans="1:99" x14ac:dyDescent="0.45">
      <c r="A655" s="122">
        <v>654</v>
      </c>
      <c r="B655" s="122" t="s">
        <v>10332</v>
      </c>
      <c r="C655" s="122" t="s">
        <v>820</v>
      </c>
      <c r="F655" s="122" t="s">
        <v>3910</v>
      </c>
      <c r="G655" s="122" t="s">
        <v>7185</v>
      </c>
      <c r="H655" s="122">
        <v>4973</v>
      </c>
      <c r="I655" s="122" t="s">
        <v>821</v>
      </c>
      <c r="J655" s="122" t="str">
        <f t="shared" si="25"/>
        <v>Quercus pubescens</v>
      </c>
      <c r="K655" s="122" t="s">
        <v>2508</v>
      </c>
      <c r="M655" s="122" t="s">
        <v>3226</v>
      </c>
      <c r="N655" s="122" t="s">
        <v>3316</v>
      </c>
      <c r="O655" s="121">
        <v>41072</v>
      </c>
      <c r="P655" s="122" t="s">
        <v>2758</v>
      </c>
      <c r="Q655" s="122" t="s">
        <v>14724</v>
      </c>
      <c r="S655" s="122" t="s">
        <v>14693</v>
      </c>
      <c r="T655" s="122" t="s">
        <v>1171</v>
      </c>
      <c r="U655" s="122" t="s">
        <v>3484</v>
      </c>
      <c r="V655" s="122" t="s">
        <v>2521</v>
      </c>
      <c r="W655" s="122" t="s">
        <v>1759</v>
      </c>
      <c r="X655" s="122" t="s">
        <v>2788</v>
      </c>
      <c r="Y655" s="122" t="s">
        <v>2020</v>
      </c>
      <c r="AC655" s="122" t="s">
        <v>1317</v>
      </c>
      <c r="AE655" s="122">
        <v>10</v>
      </c>
      <c r="AF655" s="122">
        <v>6.1</v>
      </c>
      <c r="AJ655" s="122" t="s">
        <v>2508</v>
      </c>
      <c r="AK655" s="122" t="s">
        <v>2508</v>
      </c>
      <c r="AO655" s="122" t="s">
        <v>697</v>
      </c>
      <c r="AP655" s="122" t="s">
        <v>2614</v>
      </c>
      <c r="AQ655" s="122" t="s">
        <v>2719</v>
      </c>
      <c r="AR655" s="122" t="s">
        <v>7426</v>
      </c>
      <c r="AS655" s="122" t="s">
        <v>1318</v>
      </c>
      <c r="AT655" s="122">
        <v>39.93383498</v>
      </c>
      <c r="AU655" s="122">
        <v>-89.801172289999997</v>
      </c>
      <c r="AW655" s="122" t="s">
        <v>1318</v>
      </c>
      <c r="AX655" s="122" t="s">
        <v>1318</v>
      </c>
      <c r="AY655" s="122" t="s">
        <v>1318</v>
      </c>
      <c r="AZ655" s="122" t="s">
        <v>1318</v>
      </c>
      <c r="BA655" s="122" t="s">
        <v>3369</v>
      </c>
      <c r="BC655" s="122" t="s">
        <v>2847</v>
      </c>
      <c r="BE655" s="122" t="s">
        <v>3411</v>
      </c>
      <c r="BF655" s="122" t="s">
        <v>1415</v>
      </c>
      <c r="BG655" s="122" t="s">
        <v>1415</v>
      </c>
      <c r="BH655" s="122" t="s">
        <v>1416</v>
      </c>
      <c r="BI655" s="122" t="s">
        <v>1417</v>
      </c>
      <c r="BK655" s="122">
        <v>175275</v>
      </c>
      <c r="BR655" s="122" t="s">
        <v>3910</v>
      </c>
      <c r="BS655" s="122" t="s">
        <v>5787</v>
      </c>
      <c r="BT655" s="122" t="s">
        <v>3910</v>
      </c>
      <c r="BU655" s="122" t="s">
        <v>3910</v>
      </c>
      <c r="BV655" s="122">
        <v>4973</v>
      </c>
      <c r="BX655" s="122" t="s">
        <v>697</v>
      </c>
      <c r="BZ655" s="122" t="s">
        <v>2020</v>
      </c>
      <c r="CB655" s="122">
        <v>44.117382999999997</v>
      </c>
      <c r="CC655" s="122">
        <v>5.773676</v>
      </c>
      <c r="CD655" s="122" t="s">
        <v>7186</v>
      </c>
      <c r="CE655" s="122" t="s">
        <v>6829</v>
      </c>
      <c r="CH655" s="122" t="s">
        <v>7445</v>
      </c>
      <c r="CI655" s="122" t="s">
        <v>5207</v>
      </c>
      <c r="CJ655" s="122" t="s">
        <v>7184</v>
      </c>
      <c r="CK655" s="122" t="s">
        <v>5695</v>
      </c>
      <c r="CL655" s="122" t="s">
        <v>821</v>
      </c>
      <c r="CO655" s="122" t="s">
        <v>7488</v>
      </c>
      <c r="CP655" s="122">
        <v>0</v>
      </c>
      <c r="CQ655" s="122" t="s">
        <v>3910</v>
      </c>
      <c r="CR655" s="122" t="s">
        <v>7519</v>
      </c>
      <c r="CS655" s="122" t="s">
        <v>7520</v>
      </c>
      <c r="CT655" s="122" t="s">
        <v>8194</v>
      </c>
      <c r="CU655" s="122" t="s">
        <v>8194</v>
      </c>
    </row>
    <row r="656" spans="1:99" x14ac:dyDescent="0.45">
      <c r="A656" s="122">
        <v>655</v>
      </c>
      <c r="B656" s="122" t="s">
        <v>10333</v>
      </c>
      <c r="C656" s="122" t="s">
        <v>822</v>
      </c>
      <c r="G656" s="122" t="s">
        <v>7293</v>
      </c>
      <c r="I656" s="122" t="s">
        <v>821</v>
      </c>
      <c r="J656" s="122" t="str">
        <f t="shared" si="25"/>
        <v>Quercus pubescens</v>
      </c>
      <c r="M656" s="122" t="s">
        <v>3226</v>
      </c>
      <c r="N656" s="122" t="s">
        <v>3316</v>
      </c>
      <c r="O656" s="122">
        <v>41072</v>
      </c>
      <c r="P656" s="122" t="s">
        <v>2759</v>
      </c>
      <c r="Q656" s="122" t="s">
        <v>14724</v>
      </c>
      <c r="S656" s="122" t="s">
        <v>14693</v>
      </c>
      <c r="T656" s="122" t="s">
        <v>1171</v>
      </c>
      <c r="U656" s="122" t="s">
        <v>3484</v>
      </c>
      <c r="V656" s="122" t="s">
        <v>2521</v>
      </c>
      <c r="W656" s="122" t="s">
        <v>1759</v>
      </c>
      <c r="X656" s="122" t="s">
        <v>2789</v>
      </c>
      <c r="Y656" s="122" t="s">
        <v>2020</v>
      </c>
      <c r="AC656" s="122" t="s">
        <v>1317</v>
      </c>
      <c r="AE656" s="122">
        <v>13</v>
      </c>
      <c r="AF656" s="122">
        <v>6.1</v>
      </c>
      <c r="AJ656" s="122" t="s">
        <v>2508</v>
      </c>
      <c r="AK656" s="122" t="s">
        <v>2508</v>
      </c>
      <c r="AO656" s="122" t="s">
        <v>697</v>
      </c>
      <c r="AP656" s="122" t="s">
        <v>2615</v>
      </c>
      <c r="AQ656" s="122" t="s">
        <v>2720</v>
      </c>
      <c r="AS656" s="122" t="s">
        <v>1318</v>
      </c>
      <c r="AT656" s="122">
        <v>39.933909659999998</v>
      </c>
      <c r="AU656" s="122">
        <v>-89.801090310000006</v>
      </c>
      <c r="AW656" s="122" t="s">
        <v>1318</v>
      </c>
      <c r="AX656" s="122" t="s">
        <v>1318</v>
      </c>
      <c r="AY656" s="122" t="s">
        <v>1318</v>
      </c>
      <c r="AZ656" s="122" t="s">
        <v>1318</v>
      </c>
      <c r="BA656" s="122" t="s">
        <v>3369</v>
      </c>
      <c r="BE656" s="122" t="s">
        <v>3411</v>
      </c>
      <c r="BF656" s="122" t="s">
        <v>1415</v>
      </c>
      <c r="BG656" s="122" t="s">
        <v>1415</v>
      </c>
      <c r="BH656" s="122" t="s">
        <v>1416</v>
      </c>
      <c r="BI656" s="122" t="s">
        <v>1431</v>
      </c>
      <c r="BJ656" s="122" t="s">
        <v>1431</v>
      </c>
      <c r="BK656" s="122">
        <v>175274</v>
      </c>
      <c r="BX656" s="122" t="s">
        <v>697</v>
      </c>
      <c r="BZ656" s="122" t="s">
        <v>2020</v>
      </c>
      <c r="CL656" s="122" t="s">
        <v>821</v>
      </c>
    </row>
    <row r="657" spans="1:99" x14ac:dyDescent="0.45">
      <c r="A657" s="122">
        <v>656</v>
      </c>
      <c r="B657" s="122" t="s">
        <v>10334</v>
      </c>
      <c r="C657" s="122" t="s">
        <v>823</v>
      </c>
      <c r="G657" s="122" t="s">
        <v>7294</v>
      </c>
      <c r="I657" s="122" t="s">
        <v>14683</v>
      </c>
      <c r="J657" s="122" t="str">
        <f>LEFT(I657, FIND(" ", I657, 25)-1)</f>
        <v>Quercus petraea ssp. iberica</v>
      </c>
      <c r="M657" s="122" t="s">
        <v>3226</v>
      </c>
      <c r="N657" s="122" t="s">
        <v>3351</v>
      </c>
      <c r="O657" s="122">
        <v>41072</v>
      </c>
      <c r="P657" s="122" t="s">
        <v>2760</v>
      </c>
      <c r="Q657" s="122" t="s">
        <v>14724</v>
      </c>
      <c r="S657" s="122" t="s">
        <v>14693</v>
      </c>
      <c r="T657" s="122" t="s">
        <v>1171</v>
      </c>
      <c r="U657" s="122" t="s">
        <v>3484</v>
      </c>
      <c r="V657" s="122" t="s">
        <v>2521</v>
      </c>
      <c r="W657" s="122" t="s">
        <v>1759</v>
      </c>
      <c r="X657" s="122" t="s">
        <v>2793</v>
      </c>
      <c r="Y657" s="122" t="s">
        <v>2020</v>
      </c>
      <c r="AC657" s="122" t="s">
        <v>1317</v>
      </c>
      <c r="AE657" s="122">
        <v>10</v>
      </c>
      <c r="AF657" s="122">
        <v>4.5999999999999996</v>
      </c>
      <c r="AJ657" s="122" t="s">
        <v>2509</v>
      </c>
      <c r="AK657" s="122" t="s">
        <v>14607</v>
      </c>
      <c r="AL657" s="122" t="s">
        <v>7423</v>
      </c>
      <c r="AM657" s="121">
        <v>41222</v>
      </c>
      <c r="AN657" s="122" t="s">
        <v>7424</v>
      </c>
      <c r="AO657" s="122" t="s">
        <v>697</v>
      </c>
      <c r="AP657" s="122" t="s">
        <v>2616</v>
      </c>
      <c r="AQ657" s="122" t="s">
        <v>2721</v>
      </c>
      <c r="AS657" s="122" t="s">
        <v>1318</v>
      </c>
      <c r="AT657" s="122">
        <v>39.933491490000002</v>
      </c>
      <c r="AU657" s="122">
        <v>-89.801147560000004</v>
      </c>
      <c r="AW657" s="122" t="s">
        <v>1318</v>
      </c>
      <c r="AX657" s="122" t="s">
        <v>1318</v>
      </c>
      <c r="AY657" s="122" t="s">
        <v>1318</v>
      </c>
      <c r="AZ657" s="122" t="s">
        <v>1318</v>
      </c>
      <c r="BA657" s="122" t="s">
        <v>3369</v>
      </c>
      <c r="BC657" s="122" t="s">
        <v>2877</v>
      </c>
      <c r="BE657" s="122" t="s">
        <v>3411</v>
      </c>
      <c r="BF657" s="122" t="s">
        <v>1415</v>
      </c>
      <c r="BG657" s="122" t="s">
        <v>1415</v>
      </c>
      <c r="BH657" s="122" t="s">
        <v>1416</v>
      </c>
      <c r="BI657" s="122" t="s">
        <v>1431</v>
      </c>
      <c r="BJ657" s="122" t="s">
        <v>1431</v>
      </c>
      <c r="BK657" s="122">
        <v>175226</v>
      </c>
      <c r="BX657" s="122" t="s">
        <v>697</v>
      </c>
      <c r="BZ657" s="122" t="s">
        <v>2020</v>
      </c>
      <c r="CL657" s="122" t="s">
        <v>204</v>
      </c>
    </row>
    <row r="658" spans="1:99" x14ac:dyDescent="0.45">
      <c r="A658" s="122">
        <v>657</v>
      </c>
      <c r="B658" s="122" t="s">
        <v>10335</v>
      </c>
      <c r="C658" s="122" t="s">
        <v>824</v>
      </c>
      <c r="F658" s="122" t="s">
        <v>4670</v>
      </c>
      <c r="G658" s="122" t="s">
        <v>7188</v>
      </c>
      <c r="H658" s="122">
        <v>3345</v>
      </c>
      <c r="I658" s="122" t="s">
        <v>14685</v>
      </c>
      <c r="J658" s="122" t="str">
        <f>LEFT(I658, FIND(" ", I658, 29)-1)</f>
        <v>Quercus macranthera ssp. syspirensis</v>
      </c>
      <c r="K658" s="122" t="s">
        <v>8759</v>
      </c>
      <c r="M658" s="122" t="s">
        <v>3226</v>
      </c>
      <c r="N658" s="122" t="s">
        <v>3352</v>
      </c>
      <c r="O658" s="121">
        <v>41072</v>
      </c>
      <c r="P658" s="122" t="s">
        <v>2760</v>
      </c>
      <c r="Q658" s="122" t="s">
        <v>14724</v>
      </c>
      <c r="S658" s="122" t="s">
        <v>14693</v>
      </c>
      <c r="T658" s="122" t="s">
        <v>1171</v>
      </c>
      <c r="U658" s="122" t="s">
        <v>3484</v>
      </c>
      <c r="V658" s="122" t="s">
        <v>2521</v>
      </c>
      <c r="W658" s="122" t="s">
        <v>1759</v>
      </c>
      <c r="X658" s="122" t="s">
        <v>2793</v>
      </c>
      <c r="Y658" s="122" t="s">
        <v>2020</v>
      </c>
      <c r="AC658" s="122" t="s">
        <v>1317</v>
      </c>
      <c r="AE658" s="122">
        <v>3</v>
      </c>
      <c r="AF658" s="122">
        <v>1.5</v>
      </c>
      <c r="AJ658" s="122" t="s">
        <v>2510</v>
      </c>
      <c r="AK658" s="122" t="s">
        <v>2510</v>
      </c>
      <c r="AO658" s="122" t="s">
        <v>697</v>
      </c>
      <c r="AP658" s="122" t="s">
        <v>2617</v>
      </c>
      <c r="AQ658" s="122" t="s">
        <v>2722</v>
      </c>
      <c r="AR658" s="122" t="s">
        <v>7426</v>
      </c>
      <c r="AS658" s="122" t="s">
        <v>1318</v>
      </c>
      <c r="AT658" s="122">
        <v>39.933231149999997</v>
      </c>
      <c r="AU658" s="122">
        <v>-89.801382930000003</v>
      </c>
      <c r="AW658" s="122" t="s">
        <v>1318</v>
      </c>
      <c r="AX658" s="122" t="s">
        <v>1318</v>
      </c>
      <c r="AY658" s="122" t="s">
        <v>1318</v>
      </c>
      <c r="AZ658" s="122" t="s">
        <v>1318</v>
      </c>
      <c r="BA658" s="122" t="s">
        <v>3369</v>
      </c>
      <c r="BC658" s="122" t="s">
        <v>2848</v>
      </c>
      <c r="BE658" s="122" t="s">
        <v>3411</v>
      </c>
      <c r="BF658" s="122" t="s">
        <v>1415</v>
      </c>
      <c r="BG658" s="122" t="s">
        <v>1415</v>
      </c>
      <c r="BH658" s="122" t="s">
        <v>1431</v>
      </c>
      <c r="BI658" s="122" t="s">
        <v>1431</v>
      </c>
      <c r="BJ658" s="122" t="s">
        <v>1431</v>
      </c>
      <c r="BR658" s="122" t="s">
        <v>4670</v>
      </c>
      <c r="BS658" s="122" t="s">
        <v>5787</v>
      </c>
      <c r="BT658" s="122" t="s">
        <v>4670</v>
      </c>
      <c r="BU658" s="122" t="s">
        <v>4670</v>
      </c>
      <c r="BV658" s="122">
        <v>3345</v>
      </c>
      <c r="BX658" s="122" t="s">
        <v>697</v>
      </c>
      <c r="BZ658" s="122" t="s">
        <v>2020</v>
      </c>
      <c r="CB658" s="122">
        <v>40.779165999999996</v>
      </c>
      <c r="CC658" s="122">
        <v>40.742220000000003</v>
      </c>
      <c r="CD658" s="122" t="s">
        <v>4634</v>
      </c>
      <c r="CE658" s="122" t="s">
        <v>4671</v>
      </c>
      <c r="CF658" s="122" t="s">
        <v>7444</v>
      </c>
      <c r="CG658" s="122" t="s">
        <v>6828</v>
      </c>
      <c r="CI658" s="122" t="s">
        <v>5145</v>
      </c>
      <c r="CJ658" s="122" t="s">
        <v>7187</v>
      </c>
      <c r="CL658" s="122" t="s">
        <v>5576</v>
      </c>
      <c r="CO658" s="122" t="s">
        <v>7488</v>
      </c>
      <c r="CP658" s="122">
        <v>0</v>
      </c>
      <c r="CQ658" s="122" t="s">
        <v>4670</v>
      </c>
      <c r="CR658" s="122" t="s">
        <v>7517</v>
      </c>
      <c r="CS658" s="122" t="s">
        <v>7518</v>
      </c>
      <c r="CT658" s="122" t="s">
        <v>8194</v>
      </c>
      <c r="CU658" s="122" t="s">
        <v>8194</v>
      </c>
    </row>
    <row r="659" spans="1:99" x14ac:dyDescent="0.45">
      <c r="A659" s="122">
        <v>658</v>
      </c>
      <c r="B659" s="122" t="s">
        <v>10336</v>
      </c>
      <c r="C659" s="122" t="s">
        <v>825</v>
      </c>
      <c r="F659" s="122" t="s">
        <v>4702</v>
      </c>
      <c r="G659" s="122" t="s">
        <v>7193</v>
      </c>
      <c r="H659" s="122">
        <v>4398</v>
      </c>
      <c r="I659" s="122" t="s">
        <v>826</v>
      </c>
      <c r="J659" s="122" t="str">
        <f t="shared" ref="J659:J665" si="26">LEFT(I659, FIND(" ", I659, 12) -1)</f>
        <v>Quercus dalechampii</v>
      </c>
      <c r="K659" s="122" t="s">
        <v>2511</v>
      </c>
      <c r="M659" s="122" t="s">
        <v>3226</v>
      </c>
      <c r="N659" s="122" t="s">
        <v>3317</v>
      </c>
      <c r="O659" s="121">
        <v>41072</v>
      </c>
      <c r="P659" s="122" t="s">
        <v>2760</v>
      </c>
      <c r="Q659" s="122" t="s">
        <v>14724</v>
      </c>
      <c r="S659" s="122" t="s">
        <v>14693</v>
      </c>
      <c r="T659" s="122" t="s">
        <v>1171</v>
      </c>
      <c r="U659" s="122" t="s">
        <v>3484</v>
      </c>
      <c r="V659" s="122" t="s">
        <v>2521</v>
      </c>
      <c r="W659" s="122" t="s">
        <v>1759</v>
      </c>
      <c r="X659" s="122" t="s">
        <v>2793</v>
      </c>
      <c r="Y659" s="122" t="s">
        <v>2020</v>
      </c>
      <c r="AC659" s="122" t="s">
        <v>1317</v>
      </c>
      <c r="AE659" s="122">
        <v>5</v>
      </c>
      <c r="AF659" s="122">
        <v>2.4</v>
      </c>
      <c r="AJ659" s="122" t="s">
        <v>2511</v>
      </c>
      <c r="AK659" s="122" t="s">
        <v>2511</v>
      </c>
      <c r="AO659" s="122" t="s">
        <v>697</v>
      </c>
      <c r="AP659" s="122" t="s">
        <v>2618</v>
      </c>
      <c r="AQ659" s="122" t="s">
        <v>2723</v>
      </c>
      <c r="AR659" s="122" t="s">
        <v>7426</v>
      </c>
      <c r="AS659" s="122" t="s">
        <v>1318</v>
      </c>
      <c r="AT659" s="122">
        <v>39.933329469999997</v>
      </c>
      <c r="AU659" s="122">
        <v>-89.801750810000001</v>
      </c>
      <c r="AW659" s="122" t="s">
        <v>1318</v>
      </c>
      <c r="AX659" s="122" t="s">
        <v>1318</v>
      </c>
      <c r="AY659" s="122" t="s">
        <v>1318</v>
      </c>
      <c r="AZ659" s="122" t="s">
        <v>1318</v>
      </c>
      <c r="BA659" s="122" t="s">
        <v>3369</v>
      </c>
      <c r="BC659" s="122" t="s">
        <v>2878</v>
      </c>
      <c r="BE659" s="122" t="s">
        <v>3411</v>
      </c>
      <c r="BF659" s="122" t="s">
        <v>1415</v>
      </c>
      <c r="BG659" s="122" t="s">
        <v>1415</v>
      </c>
      <c r="BH659" s="122" t="s">
        <v>1431</v>
      </c>
      <c r="BI659" s="122" t="s">
        <v>1431</v>
      </c>
      <c r="BJ659" s="122" t="s">
        <v>1431</v>
      </c>
      <c r="BK659" s="122">
        <v>175227</v>
      </c>
      <c r="BR659" s="122" t="s">
        <v>4702</v>
      </c>
      <c r="BS659" s="122" t="s">
        <v>5787</v>
      </c>
      <c r="BT659" s="122" t="s">
        <v>4702</v>
      </c>
      <c r="BU659" s="122" t="s">
        <v>4702</v>
      </c>
      <c r="BV659" s="122">
        <v>4398</v>
      </c>
      <c r="BX659" s="122" t="s">
        <v>697</v>
      </c>
      <c r="BZ659" s="122" t="s">
        <v>2020</v>
      </c>
      <c r="CB659" s="122">
        <v>48.129866</v>
      </c>
      <c r="CC659" s="122">
        <v>21.387589999999999</v>
      </c>
      <c r="CD659" s="122" t="s">
        <v>7194</v>
      </c>
      <c r="CE659" s="122" t="s">
        <v>6826</v>
      </c>
      <c r="CF659" s="122" t="s">
        <v>6827</v>
      </c>
      <c r="CI659" s="122" t="s">
        <v>5316</v>
      </c>
      <c r="CJ659" s="122" t="s">
        <v>7192</v>
      </c>
      <c r="CL659" s="122" t="s">
        <v>826</v>
      </c>
      <c r="CO659" s="122" t="s">
        <v>7488</v>
      </c>
      <c r="CP659" s="122">
        <v>0</v>
      </c>
      <c r="CQ659" s="122" t="s">
        <v>4702</v>
      </c>
      <c r="CR659" s="122" t="s">
        <v>7505</v>
      </c>
      <c r="CS659" s="122" t="s">
        <v>7506</v>
      </c>
      <c r="CT659" s="122" t="s">
        <v>8194</v>
      </c>
      <c r="CU659" s="122" t="s">
        <v>8194</v>
      </c>
    </row>
    <row r="660" spans="1:99" x14ac:dyDescent="0.45">
      <c r="A660" s="122">
        <v>659</v>
      </c>
      <c r="B660" s="122" t="s">
        <v>10337</v>
      </c>
      <c r="C660" s="122" t="s">
        <v>827</v>
      </c>
      <c r="G660" s="122" t="s">
        <v>7295</v>
      </c>
      <c r="I660" s="122" t="s">
        <v>455</v>
      </c>
      <c r="J660" s="122" t="str">
        <f t="shared" si="26"/>
        <v>Quercus margarettae</v>
      </c>
      <c r="M660" s="122" t="s">
        <v>3226</v>
      </c>
      <c r="N660" s="122" t="s">
        <v>3257</v>
      </c>
      <c r="O660" s="122">
        <v>41072</v>
      </c>
      <c r="P660" s="122" t="s">
        <v>2760</v>
      </c>
      <c r="Q660" s="122" t="s">
        <v>14724</v>
      </c>
      <c r="S660" s="122" t="s">
        <v>14693</v>
      </c>
      <c r="T660" s="122" t="s">
        <v>1171</v>
      </c>
      <c r="U660" s="122" t="s">
        <v>3484</v>
      </c>
      <c r="V660" s="122" t="s">
        <v>2521</v>
      </c>
      <c r="W660" s="122" t="s">
        <v>1759</v>
      </c>
      <c r="X660" s="122" t="s">
        <v>2781</v>
      </c>
      <c r="Y660" s="122" t="s">
        <v>2020</v>
      </c>
      <c r="AC660" s="122" t="s">
        <v>1317</v>
      </c>
      <c r="AE660" s="122">
        <v>2.5</v>
      </c>
      <c r="AF660" s="122">
        <v>1.5</v>
      </c>
      <c r="AJ660" s="122" t="s">
        <v>1850</v>
      </c>
      <c r="AK660" s="122" t="s">
        <v>1850</v>
      </c>
      <c r="AO660" s="122" t="s">
        <v>697</v>
      </c>
      <c r="AP660" s="122" t="s">
        <v>2619</v>
      </c>
      <c r="AQ660" s="122" t="s">
        <v>2724</v>
      </c>
      <c r="AS660" s="122" t="s">
        <v>1318</v>
      </c>
      <c r="AT660" s="122">
        <v>39.933199999999999</v>
      </c>
      <c r="AU660" s="122">
        <v>-89.802033333333327</v>
      </c>
      <c r="AW660" s="122" t="s">
        <v>1318</v>
      </c>
      <c r="AX660" s="122" t="s">
        <v>1318</v>
      </c>
      <c r="AY660" s="122" t="s">
        <v>1318</v>
      </c>
      <c r="AZ660" s="122" t="s">
        <v>1318</v>
      </c>
      <c r="BA660" s="122" t="s">
        <v>3369</v>
      </c>
      <c r="BC660" s="122" t="s">
        <v>2879</v>
      </c>
      <c r="BE660" s="122" t="s">
        <v>3411</v>
      </c>
      <c r="BF660" s="122" t="s">
        <v>1415</v>
      </c>
      <c r="BG660" s="122" t="s">
        <v>1415</v>
      </c>
      <c r="BH660" s="122" t="s">
        <v>1431</v>
      </c>
      <c r="BI660" s="122" t="s">
        <v>1431</v>
      </c>
      <c r="BJ660" s="122" t="s">
        <v>1431</v>
      </c>
      <c r="BK660" s="122">
        <v>175228</v>
      </c>
      <c r="BX660" s="122" t="s">
        <v>697</v>
      </c>
      <c r="BZ660" s="122" t="s">
        <v>2020</v>
      </c>
      <c r="CL660" s="122" t="s">
        <v>455</v>
      </c>
    </row>
    <row r="661" spans="1:99" x14ac:dyDescent="0.45">
      <c r="A661" s="122">
        <v>660</v>
      </c>
      <c r="B661" s="122" t="s">
        <v>10338</v>
      </c>
      <c r="C661" s="122" t="s">
        <v>828</v>
      </c>
      <c r="G661" s="122" t="s">
        <v>7296</v>
      </c>
      <c r="I661" s="122" t="s">
        <v>145</v>
      </c>
      <c r="J661" s="122" t="str">
        <f t="shared" si="26"/>
        <v>Quercus michauxii</v>
      </c>
      <c r="M661" s="122" t="s">
        <v>3226</v>
      </c>
      <c r="N661" s="122" t="s">
        <v>3171</v>
      </c>
      <c r="O661" s="122">
        <v>41072</v>
      </c>
      <c r="P661" s="122" t="s">
        <v>2760</v>
      </c>
      <c r="Q661" s="122" t="s">
        <v>14724</v>
      </c>
      <c r="S661" s="122" t="s">
        <v>14693</v>
      </c>
      <c r="T661" s="122" t="s">
        <v>1171</v>
      </c>
      <c r="U661" s="122" t="s">
        <v>3484</v>
      </c>
      <c r="V661" s="122" t="s">
        <v>2521</v>
      </c>
      <c r="W661" s="122" t="s">
        <v>1759</v>
      </c>
      <c r="X661" s="122" t="s">
        <v>2795</v>
      </c>
      <c r="Y661" s="122" t="s">
        <v>2020</v>
      </c>
      <c r="AC661" s="122" t="s">
        <v>1317</v>
      </c>
      <c r="AE661" s="122">
        <v>7</v>
      </c>
      <c r="AF661" s="122">
        <v>3.4</v>
      </c>
      <c r="AJ661" s="122" t="s">
        <v>999</v>
      </c>
      <c r="AK661" s="122" t="s">
        <v>999</v>
      </c>
      <c r="AO661" s="122" t="s">
        <v>697</v>
      </c>
      <c r="AP661" s="122" t="s">
        <v>2620</v>
      </c>
      <c r="AQ661" s="122" t="s">
        <v>2725</v>
      </c>
      <c r="AS661" s="122" t="s">
        <v>1318</v>
      </c>
      <c r="AT661" s="122">
        <v>39.933284039999997</v>
      </c>
      <c r="AU661" s="122">
        <v>-89.80217854</v>
      </c>
      <c r="AW661" s="122" t="s">
        <v>1318</v>
      </c>
      <c r="AX661" s="122" t="s">
        <v>1318</v>
      </c>
      <c r="AY661" s="122" t="s">
        <v>1318</v>
      </c>
      <c r="AZ661" s="122" t="s">
        <v>1318</v>
      </c>
      <c r="BA661" s="122" t="s">
        <v>3369</v>
      </c>
      <c r="BE661" s="122" t="s">
        <v>3411</v>
      </c>
      <c r="BF661" s="122" t="s">
        <v>1415</v>
      </c>
      <c r="BG661" s="122" t="s">
        <v>1415</v>
      </c>
      <c r="BH661" s="122" t="s">
        <v>1431</v>
      </c>
      <c r="BI661" s="122" t="s">
        <v>1431</v>
      </c>
      <c r="BJ661" s="122" t="s">
        <v>1431</v>
      </c>
      <c r="BK661" s="122">
        <v>175340</v>
      </c>
      <c r="BX661" s="122" t="s">
        <v>697</v>
      </c>
      <c r="BZ661" s="122" t="s">
        <v>2020</v>
      </c>
      <c r="CL661" s="122" t="s">
        <v>145</v>
      </c>
    </row>
    <row r="662" spans="1:99" x14ac:dyDescent="0.45">
      <c r="A662" s="122">
        <v>661</v>
      </c>
      <c r="B662" s="122" t="s">
        <v>10339</v>
      </c>
      <c r="C662" s="122" t="s">
        <v>829</v>
      </c>
      <c r="F662" s="122" t="s">
        <v>3912</v>
      </c>
      <c r="G662" s="122" t="s">
        <v>6920</v>
      </c>
      <c r="H662" s="122">
        <v>6493</v>
      </c>
      <c r="I662" s="122" t="s">
        <v>258</v>
      </c>
      <c r="J662" s="122" t="str">
        <f t="shared" si="26"/>
        <v>Quercus austrina</v>
      </c>
      <c r="K662" s="122" t="s">
        <v>2512</v>
      </c>
      <c r="M662" s="122" t="s">
        <v>3226</v>
      </c>
      <c r="N662" s="122" t="s">
        <v>3209</v>
      </c>
      <c r="O662" s="121">
        <v>41072</v>
      </c>
      <c r="P662" s="122" t="s">
        <v>2761</v>
      </c>
      <c r="Q662" s="122" t="s">
        <v>14724</v>
      </c>
      <c r="S662" s="122" t="s">
        <v>14693</v>
      </c>
      <c r="T662" s="122" t="s">
        <v>1171</v>
      </c>
      <c r="U662" s="122" t="s">
        <v>3484</v>
      </c>
      <c r="V662" s="122" t="s">
        <v>2521</v>
      </c>
      <c r="W662" s="122" t="s">
        <v>1759</v>
      </c>
      <c r="X662" s="122" t="s">
        <v>2796</v>
      </c>
      <c r="Y662" s="122" t="s">
        <v>2020</v>
      </c>
      <c r="AC662" s="122" t="s">
        <v>1317</v>
      </c>
      <c r="AE662" s="122">
        <v>8</v>
      </c>
      <c r="AF662" s="122">
        <v>2.7</v>
      </c>
      <c r="AJ662" s="122" t="s">
        <v>2512</v>
      </c>
      <c r="AK662" s="122" t="s">
        <v>2512</v>
      </c>
      <c r="AO662" s="122" t="s">
        <v>697</v>
      </c>
      <c r="AP662" s="122" t="s">
        <v>2621</v>
      </c>
      <c r="AQ662" s="122" t="s">
        <v>2726</v>
      </c>
      <c r="AR662" s="122" t="s">
        <v>7426</v>
      </c>
      <c r="AS662" s="122" t="s">
        <v>1318</v>
      </c>
      <c r="AT662" s="122">
        <v>39.93321581</v>
      </c>
      <c r="AU662" s="122">
        <v>-89.802291019999998</v>
      </c>
      <c r="AW662" s="122" t="s">
        <v>1318</v>
      </c>
      <c r="AX662" s="122" t="s">
        <v>1318</v>
      </c>
      <c r="AY662" s="122" t="s">
        <v>1318</v>
      </c>
      <c r="AZ662" s="122" t="s">
        <v>1318</v>
      </c>
      <c r="BA662" s="122" t="s">
        <v>3369</v>
      </c>
      <c r="BC662" s="122" t="s">
        <v>2880</v>
      </c>
      <c r="BE662" s="122" t="s">
        <v>3411</v>
      </c>
      <c r="BF662" s="122" t="s">
        <v>1415</v>
      </c>
      <c r="BG662" s="122" t="s">
        <v>1415</v>
      </c>
      <c r="BH662" s="122" t="s">
        <v>1431</v>
      </c>
      <c r="BI662" s="122" t="s">
        <v>1431</v>
      </c>
      <c r="BJ662" s="122" t="s">
        <v>1431</v>
      </c>
      <c r="BK662" s="122">
        <v>175342</v>
      </c>
      <c r="BR662" s="122" t="s">
        <v>3912</v>
      </c>
      <c r="BS662" s="122" t="s">
        <v>5787</v>
      </c>
      <c r="BT662" s="122" t="s">
        <v>3912</v>
      </c>
      <c r="BU662" s="122" t="s">
        <v>3912</v>
      </c>
      <c r="BV662" s="122">
        <v>6493</v>
      </c>
      <c r="BX662" s="122" t="s">
        <v>697</v>
      </c>
      <c r="BZ662" s="122" t="s">
        <v>2020</v>
      </c>
      <c r="CB662" s="122">
        <v>31.468422</v>
      </c>
      <c r="CC662" s="122">
        <v>-84.938350999999997</v>
      </c>
      <c r="CD662" s="122" t="s">
        <v>6921</v>
      </c>
      <c r="CE662" s="122" t="s">
        <v>1171</v>
      </c>
      <c r="CF662" s="122" t="s">
        <v>6802</v>
      </c>
      <c r="CG662" s="122" t="s">
        <v>6825</v>
      </c>
      <c r="CI662" s="122" t="s">
        <v>5020</v>
      </c>
      <c r="CJ662" s="122" t="s">
        <v>6919</v>
      </c>
      <c r="CK662" s="122" t="s">
        <v>4712</v>
      </c>
      <c r="CL662" s="122" t="s">
        <v>258</v>
      </c>
      <c r="CO662" s="122" t="s">
        <v>7488</v>
      </c>
      <c r="CP662" s="122">
        <v>0</v>
      </c>
      <c r="CQ662" s="122" t="s">
        <v>3912</v>
      </c>
      <c r="CR662" s="122" t="s">
        <v>7795</v>
      </c>
      <c r="CS662" s="122" t="s">
        <v>7796</v>
      </c>
      <c r="CT662" s="122" t="s">
        <v>8194</v>
      </c>
      <c r="CU662" s="122" t="s">
        <v>8194</v>
      </c>
    </row>
    <row r="663" spans="1:99" x14ac:dyDescent="0.45">
      <c r="A663" s="122">
        <v>662</v>
      </c>
      <c r="B663" s="122" t="s">
        <v>10340</v>
      </c>
      <c r="C663" s="122" t="s">
        <v>830</v>
      </c>
      <c r="F663" s="122" t="s">
        <v>14292</v>
      </c>
      <c r="G663" s="122" t="s">
        <v>6923</v>
      </c>
      <c r="H663" s="122">
        <v>4820</v>
      </c>
      <c r="I663" s="122" t="s">
        <v>455</v>
      </c>
      <c r="J663" s="122" t="str">
        <f t="shared" si="26"/>
        <v>Quercus margarettae</v>
      </c>
      <c r="K663" s="122" t="s">
        <v>1032</v>
      </c>
      <c r="M663" s="122" t="s">
        <v>3226</v>
      </c>
      <c r="N663" s="122" t="s">
        <v>3257</v>
      </c>
      <c r="O663" s="121">
        <v>41072</v>
      </c>
      <c r="P663" s="122" t="s">
        <v>2760</v>
      </c>
      <c r="Q663" s="122" t="s">
        <v>14724</v>
      </c>
      <c r="S663" s="122" t="s">
        <v>14693</v>
      </c>
      <c r="T663" s="122" t="s">
        <v>1171</v>
      </c>
      <c r="U663" s="122" t="s">
        <v>3484</v>
      </c>
      <c r="V663" s="122" t="s">
        <v>2521</v>
      </c>
      <c r="W663" s="122" t="s">
        <v>1759</v>
      </c>
      <c r="X663" s="122" t="s">
        <v>2797</v>
      </c>
      <c r="Y663" s="122" t="s">
        <v>2020</v>
      </c>
      <c r="AC663" s="122" t="s">
        <v>1317</v>
      </c>
      <c r="AE663" s="122">
        <v>2</v>
      </c>
      <c r="AF663" s="122">
        <v>1.5</v>
      </c>
      <c r="AJ663" s="122" t="s">
        <v>1850</v>
      </c>
      <c r="AK663" s="122" t="s">
        <v>1850</v>
      </c>
      <c r="AO663" s="122" t="s">
        <v>697</v>
      </c>
      <c r="AP663" s="122" t="s">
        <v>2622</v>
      </c>
      <c r="AQ663" s="122" t="s">
        <v>2727</v>
      </c>
      <c r="AR663" s="122" t="s">
        <v>7426</v>
      </c>
      <c r="AS663" s="122" t="s">
        <v>1318</v>
      </c>
      <c r="AT663" s="122">
        <v>39.93322972</v>
      </c>
      <c r="AU663" s="122">
        <v>-89.802359920000001</v>
      </c>
      <c r="AW663" s="122" t="s">
        <v>1318</v>
      </c>
      <c r="AX663" s="122" t="s">
        <v>1318</v>
      </c>
      <c r="AY663" s="122" t="s">
        <v>1318</v>
      </c>
      <c r="AZ663" s="122" t="s">
        <v>1318</v>
      </c>
      <c r="BA663" s="122" t="s">
        <v>3369</v>
      </c>
      <c r="BC663" s="122" t="s">
        <v>2881</v>
      </c>
      <c r="BE663" s="122" t="s">
        <v>3411</v>
      </c>
      <c r="BF663" s="122" t="s">
        <v>1415</v>
      </c>
      <c r="BG663" s="122" t="s">
        <v>1415</v>
      </c>
      <c r="BH663" s="122" t="s">
        <v>1431</v>
      </c>
      <c r="BI663" s="122" t="s">
        <v>1431</v>
      </c>
      <c r="BJ663" s="122" t="s">
        <v>1431</v>
      </c>
      <c r="BR663" s="122" t="s">
        <v>4821</v>
      </c>
      <c r="BS663" s="122" t="s">
        <v>5785</v>
      </c>
      <c r="BT663" s="122" t="s">
        <v>4821</v>
      </c>
      <c r="BU663" s="122" t="s">
        <v>4821</v>
      </c>
      <c r="BV663" s="122">
        <v>4820</v>
      </c>
      <c r="BX663" s="122" t="s">
        <v>697</v>
      </c>
      <c r="BZ663" s="122" t="s">
        <v>2020</v>
      </c>
      <c r="CB663" s="122">
        <v>33.560417000000001</v>
      </c>
      <c r="CC663" s="122">
        <v>-81.719553000000005</v>
      </c>
      <c r="CD663" s="122" t="s">
        <v>6924</v>
      </c>
      <c r="CE663" s="122" t="s">
        <v>1171</v>
      </c>
      <c r="CF663" s="122" t="s">
        <v>3673</v>
      </c>
      <c r="CG663" s="122" t="s">
        <v>6824</v>
      </c>
      <c r="CI663" s="122" t="s">
        <v>5150</v>
      </c>
      <c r="CJ663" s="122" t="s">
        <v>6922</v>
      </c>
      <c r="CL663" s="122" t="s">
        <v>455</v>
      </c>
      <c r="CO663" s="122" t="s">
        <v>7488</v>
      </c>
      <c r="CP663" s="122">
        <v>0</v>
      </c>
      <c r="CQ663" s="122" t="s">
        <v>4821</v>
      </c>
      <c r="CR663" s="122" t="s">
        <v>7893</v>
      </c>
      <c r="CS663" s="122" t="s">
        <v>7894</v>
      </c>
      <c r="CT663" s="122" t="s">
        <v>8194</v>
      </c>
      <c r="CU663" s="122" t="s">
        <v>8194</v>
      </c>
    </row>
    <row r="664" spans="1:99" x14ac:dyDescent="0.45">
      <c r="A664" s="122">
        <v>663</v>
      </c>
      <c r="B664" s="122" t="s">
        <v>10341</v>
      </c>
      <c r="C664" s="122" t="s">
        <v>831</v>
      </c>
      <c r="G664" s="122" t="s">
        <v>7297</v>
      </c>
      <c r="I664" s="122" t="s">
        <v>185</v>
      </c>
      <c r="J664" s="122" t="str">
        <f t="shared" si="26"/>
        <v>Quercus rubra</v>
      </c>
      <c r="M664" s="122" t="s">
        <v>3226</v>
      </c>
      <c r="N664" s="122" t="s">
        <v>3189</v>
      </c>
      <c r="O664" s="122">
        <v>41072</v>
      </c>
      <c r="P664" s="122" t="s">
        <v>2760</v>
      </c>
      <c r="Q664" s="122" t="s">
        <v>14724</v>
      </c>
      <c r="S664" s="122" t="s">
        <v>14693</v>
      </c>
      <c r="T664" s="122" t="s">
        <v>1171</v>
      </c>
      <c r="U664" s="122" t="s">
        <v>3484</v>
      </c>
      <c r="V664" s="122" t="s">
        <v>2521</v>
      </c>
      <c r="W664" s="122" t="s">
        <v>1759</v>
      </c>
      <c r="X664" s="122" t="s">
        <v>2796</v>
      </c>
      <c r="Y664" s="122" t="s">
        <v>2020</v>
      </c>
      <c r="AC664" s="122" t="s">
        <v>1317</v>
      </c>
      <c r="AE664" s="122">
        <v>14</v>
      </c>
      <c r="AF664" s="122">
        <v>7.6</v>
      </c>
      <c r="AJ664" s="122" t="s">
        <v>981</v>
      </c>
      <c r="AK664" s="122" t="s">
        <v>981</v>
      </c>
      <c r="AO664" s="122" t="s">
        <v>697</v>
      </c>
      <c r="AP664" s="122" t="s">
        <v>2623</v>
      </c>
      <c r="AQ664" s="122" t="s">
        <v>2728</v>
      </c>
      <c r="AS664" s="122" t="s">
        <v>1318</v>
      </c>
      <c r="AT664" s="122">
        <v>39.933489479999999</v>
      </c>
      <c r="AU664" s="122">
        <v>-89.802445829999996</v>
      </c>
      <c r="AW664" s="122" t="s">
        <v>1318</v>
      </c>
      <c r="AX664" s="122" t="s">
        <v>1318</v>
      </c>
      <c r="AY664" s="122" t="s">
        <v>1318</v>
      </c>
      <c r="AZ664" s="122" t="s">
        <v>1318</v>
      </c>
      <c r="BA664" s="122" t="s">
        <v>3369</v>
      </c>
      <c r="BE664" s="122" t="s">
        <v>3411</v>
      </c>
      <c r="BF664" s="122" t="s">
        <v>1415</v>
      </c>
      <c r="BG664" s="122" t="s">
        <v>1415</v>
      </c>
      <c r="BH664" s="122" t="s">
        <v>1416</v>
      </c>
      <c r="BI664" s="122" t="s">
        <v>1431</v>
      </c>
      <c r="BJ664" s="122" t="s">
        <v>1431</v>
      </c>
      <c r="BK664" s="122">
        <v>175343</v>
      </c>
      <c r="BX664" s="122" t="s">
        <v>697</v>
      </c>
      <c r="BZ664" s="122" t="s">
        <v>2020</v>
      </c>
      <c r="CL664" s="122" t="s">
        <v>185</v>
      </c>
    </row>
    <row r="665" spans="1:99" x14ac:dyDescent="0.45">
      <c r="A665" s="122">
        <v>664</v>
      </c>
      <c r="B665" s="122" t="s">
        <v>10342</v>
      </c>
      <c r="C665" s="122" t="s">
        <v>832</v>
      </c>
      <c r="G665" s="122" t="s">
        <v>7298</v>
      </c>
      <c r="I665" s="122" t="s">
        <v>455</v>
      </c>
      <c r="J665" s="122" t="str">
        <f t="shared" si="26"/>
        <v>Quercus margarettae</v>
      </c>
      <c r="M665" s="122" t="s">
        <v>3226</v>
      </c>
      <c r="N665" s="122" t="s">
        <v>3257</v>
      </c>
      <c r="O665" s="122">
        <v>41072</v>
      </c>
      <c r="P665" s="122" t="s">
        <v>2760</v>
      </c>
      <c r="Q665" s="122" t="s">
        <v>14724</v>
      </c>
      <c r="S665" s="122" t="s">
        <v>14693</v>
      </c>
      <c r="T665" s="122" t="s">
        <v>1171</v>
      </c>
      <c r="U665" s="122" t="s">
        <v>3484</v>
      </c>
      <c r="V665" s="122" t="s">
        <v>2521</v>
      </c>
      <c r="W665" s="122" t="s">
        <v>1759</v>
      </c>
      <c r="X665" s="122" t="s">
        <v>2778</v>
      </c>
      <c r="Y665" s="122" t="s">
        <v>2020</v>
      </c>
      <c r="AC665" s="122" t="s">
        <v>1317</v>
      </c>
      <c r="AE665" s="122">
        <v>2</v>
      </c>
      <c r="AF665" s="122">
        <v>1.2</v>
      </c>
      <c r="AJ665" s="122" t="s">
        <v>1850</v>
      </c>
      <c r="AK665" s="122" t="s">
        <v>1850</v>
      </c>
      <c r="AO665" s="122" t="s">
        <v>697</v>
      </c>
      <c r="AP665" s="122" t="s">
        <v>2624</v>
      </c>
      <c r="AQ665" s="122" t="s">
        <v>2729</v>
      </c>
      <c r="AS665" s="122" t="s">
        <v>1318</v>
      </c>
      <c r="AT665" s="122">
        <v>39.932833333333299</v>
      </c>
      <c r="AU665" s="122">
        <v>-89.802000000000007</v>
      </c>
      <c r="AW665" s="122" t="s">
        <v>1318</v>
      </c>
      <c r="AX665" s="122" t="s">
        <v>1318</v>
      </c>
      <c r="AY665" s="122" t="s">
        <v>1318</v>
      </c>
      <c r="AZ665" s="122" t="s">
        <v>1318</v>
      </c>
      <c r="BA665" s="122" t="s">
        <v>3369</v>
      </c>
      <c r="BC665" s="122" t="s">
        <v>2849</v>
      </c>
      <c r="BE665" s="122" t="s">
        <v>3411</v>
      </c>
      <c r="BF665" s="122" t="s">
        <v>1415</v>
      </c>
      <c r="BG665" s="122" t="s">
        <v>1415</v>
      </c>
      <c r="BH665" s="122" t="s">
        <v>1431</v>
      </c>
      <c r="BI665" s="122" t="s">
        <v>1431</v>
      </c>
      <c r="BJ665" s="122" t="s">
        <v>1431</v>
      </c>
      <c r="BX665" s="122" t="s">
        <v>697</v>
      </c>
      <c r="BZ665" s="122" t="s">
        <v>2020</v>
      </c>
      <c r="CL665" s="122" t="s">
        <v>455</v>
      </c>
    </row>
    <row r="666" spans="1:99" x14ac:dyDescent="0.45">
      <c r="A666" s="122">
        <v>665</v>
      </c>
      <c r="B666" s="122" t="s">
        <v>10343</v>
      </c>
      <c r="C666" s="122" t="s">
        <v>833</v>
      </c>
      <c r="F666" s="122" t="s">
        <v>14300</v>
      </c>
      <c r="G666" s="122" t="s">
        <v>6898</v>
      </c>
      <c r="H666" s="122">
        <v>4077</v>
      </c>
      <c r="I666" s="122" t="s">
        <v>14679</v>
      </c>
      <c r="J666" s="122" t="str">
        <f>LEFT(I666, FIND(" ", I666, 29)-1)</f>
        <v>Quercus sinuata var. breviloba</v>
      </c>
      <c r="K666" s="122" t="s">
        <v>8950</v>
      </c>
      <c r="M666" s="122" t="s">
        <v>3226</v>
      </c>
      <c r="N666" s="122" t="s">
        <v>3303</v>
      </c>
      <c r="O666" s="121">
        <v>41072</v>
      </c>
      <c r="P666" s="122" t="s">
        <v>2760</v>
      </c>
      <c r="Q666" s="122" t="s">
        <v>14724</v>
      </c>
      <c r="S666" s="122" t="s">
        <v>14693</v>
      </c>
      <c r="T666" s="122" t="s">
        <v>1171</v>
      </c>
      <c r="U666" s="122" t="s">
        <v>3484</v>
      </c>
      <c r="V666" s="122" t="s">
        <v>2521</v>
      </c>
      <c r="W666" s="122" t="s">
        <v>1759</v>
      </c>
      <c r="X666" s="122" t="s">
        <v>2815</v>
      </c>
      <c r="Y666" s="122" t="s">
        <v>2020</v>
      </c>
      <c r="AC666" s="122" t="s">
        <v>1317</v>
      </c>
      <c r="AE666" s="122" t="s">
        <v>2530</v>
      </c>
      <c r="AF666" s="122">
        <v>1.5</v>
      </c>
      <c r="AJ666" s="122" t="s">
        <v>2491</v>
      </c>
      <c r="AK666" s="122" t="s">
        <v>2491</v>
      </c>
      <c r="AO666" s="122" t="s">
        <v>697</v>
      </c>
      <c r="AP666" s="122" t="s">
        <v>2625</v>
      </c>
      <c r="AQ666" s="122" t="s">
        <v>2730</v>
      </c>
      <c r="AR666" s="122" t="s">
        <v>7426</v>
      </c>
      <c r="AS666" s="122" t="s">
        <v>1318</v>
      </c>
      <c r="AT666" s="122">
        <v>39.932766666666701</v>
      </c>
      <c r="AU666" s="122">
        <v>-89.802199999999999</v>
      </c>
      <c r="AW666" s="122" t="s">
        <v>1318</v>
      </c>
      <c r="AX666" s="122" t="s">
        <v>1318</v>
      </c>
      <c r="AY666" s="122" t="s">
        <v>1318</v>
      </c>
      <c r="AZ666" s="122" t="s">
        <v>1318</v>
      </c>
      <c r="BA666" s="122" t="s">
        <v>3369</v>
      </c>
      <c r="BC666" s="122" t="s">
        <v>2850</v>
      </c>
      <c r="BE666" s="122" t="s">
        <v>3411</v>
      </c>
      <c r="BF666" s="122" t="s">
        <v>1415</v>
      </c>
      <c r="BG666" s="122" t="s">
        <v>1415</v>
      </c>
      <c r="BH666" s="122" t="s">
        <v>1431</v>
      </c>
      <c r="BI666" s="122" t="s">
        <v>1431</v>
      </c>
      <c r="BJ666" s="122" t="s">
        <v>1431</v>
      </c>
      <c r="BK666" s="122">
        <v>175344</v>
      </c>
      <c r="BR666" s="122" t="s">
        <v>4822</v>
      </c>
      <c r="BS666" s="122" t="s">
        <v>5785</v>
      </c>
      <c r="BT666" s="122" t="s">
        <v>4822</v>
      </c>
      <c r="BU666" s="122" t="s">
        <v>4822</v>
      </c>
      <c r="BV666" s="122">
        <v>4077</v>
      </c>
      <c r="BX666" s="122" t="s">
        <v>697</v>
      </c>
      <c r="BZ666" s="122" t="s">
        <v>2020</v>
      </c>
      <c r="CB666" s="122">
        <v>33.185901999999999</v>
      </c>
      <c r="CC666" s="122">
        <v>-96.571203999999994</v>
      </c>
      <c r="CD666" s="122" t="s">
        <v>6899</v>
      </c>
      <c r="CE666" s="122" t="s">
        <v>1171</v>
      </c>
      <c r="CF666" s="122" t="s">
        <v>3670</v>
      </c>
      <c r="CG666" s="122" t="s">
        <v>6791</v>
      </c>
      <c r="CI666" s="122" t="s">
        <v>5232</v>
      </c>
      <c r="CJ666" s="122" t="s">
        <v>6897</v>
      </c>
      <c r="CK666" s="122" t="s">
        <v>4823</v>
      </c>
      <c r="CL666" s="122" t="s">
        <v>404</v>
      </c>
      <c r="CO666" s="122" t="s">
        <v>7488</v>
      </c>
      <c r="CP666" s="122">
        <v>0</v>
      </c>
      <c r="CQ666" s="122" t="s">
        <v>4822</v>
      </c>
      <c r="CR666" s="122" t="s">
        <v>7515</v>
      </c>
      <c r="CS666" s="122" t="s">
        <v>7516</v>
      </c>
      <c r="CT666" s="122" t="s">
        <v>8194</v>
      </c>
      <c r="CU666" s="122" t="s">
        <v>8194</v>
      </c>
    </row>
    <row r="667" spans="1:99" x14ac:dyDescent="0.45">
      <c r="A667" s="122">
        <v>666</v>
      </c>
      <c r="B667" s="122" t="s">
        <v>10344</v>
      </c>
      <c r="C667" s="122" t="s">
        <v>834</v>
      </c>
      <c r="F667" s="122" t="s">
        <v>3902</v>
      </c>
      <c r="G667" s="122" t="s">
        <v>7019</v>
      </c>
      <c r="H667" s="122">
        <v>4471</v>
      </c>
      <c r="I667" s="122" t="s">
        <v>740</v>
      </c>
      <c r="J667" s="122" t="str">
        <f>LEFT(I667, FIND(" ", I667, 12) -1)</f>
        <v>Quercus buckleyi</v>
      </c>
      <c r="K667" s="122" t="s">
        <v>2481</v>
      </c>
      <c r="M667" s="122" t="s">
        <v>3226</v>
      </c>
      <c r="N667" s="122" t="s">
        <v>3347</v>
      </c>
      <c r="O667" s="121">
        <v>41072</v>
      </c>
      <c r="P667" s="122" t="s">
        <v>2760</v>
      </c>
      <c r="Q667" s="122" t="s">
        <v>14724</v>
      </c>
      <c r="S667" s="122" t="s">
        <v>14693</v>
      </c>
      <c r="T667" s="122" t="s">
        <v>1171</v>
      </c>
      <c r="U667" s="122" t="s">
        <v>3484</v>
      </c>
      <c r="V667" s="122" t="s">
        <v>2521</v>
      </c>
      <c r="W667" s="122" t="s">
        <v>1759</v>
      </c>
      <c r="X667" s="122" t="s">
        <v>2776</v>
      </c>
      <c r="Y667" s="122" t="s">
        <v>2020</v>
      </c>
      <c r="AC667" s="122" t="s">
        <v>1317</v>
      </c>
      <c r="AE667" s="122">
        <v>1.5</v>
      </c>
      <c r="AF667" s="122">
        <v>1.7</v>
      </c>
      <c r="AJ667" s="122" t="s">
        <v>2481</v>
      </c>
      <c r="AK667" s="122" t="s">
        <v>2481</v>
      </c>
      <c r="AO667" s="122" t="s">
        <v>697</v>
      </c>
      <c r="AP667" s="122" t="s">
        <v>2626</v>
      </c>
      <c r="AQ667" s="122" t="s">
        <v>2731</v>
      </c>
      <c r="AR667" s="122" t="s">
        <v>7426</v>
      </c>
      <c r="AS667" s="122" t="s">
        <v>1318</v>
      </c>
      <c r="AT667" s="122">
        <v>39.932639129999998</v>
      </c>
      <c r="AU667" s="122">
        <v>-89.801766310000005</v>
      </c>
      <c r="AW667" s="122" t="s">
        <v>1318</v>
      </c>
      <c r="AX667" s="122" t="s">
        <v>1318</v>
      </c>
      <c r="AY667" s="122" t="s">
        <v>1318</v>
      </c>
      <c r="AZ667" s="122" t="s">
        <v>1318</v>
      </c>
      <c r="BA667" s="122" t="s">
        <v>3369</v>
      </c>
      <c r="BC667" s="122" t="s">
        <v>2882</v>
      </c>
      <c r="BE667" s="122" t="s">
        <v>3411</v>
      </c>
      <c r="BF667" s="122" t="s">
        <v>1415</v>
      </c>
      <c r="BG667" s="122" t="s">
        <v>1415</v>
      </c>
      <c r="BH667" s="122" t="s">
        <v>1431</v>
      </c>
      <c r="BI667" s="122" t="s">
        <v>1431</v>
      </c>
      <c r="BJ667" s="122" t="s">
        <v>1431</v>
      </c>
      <c r="BK667" s="122">
        <v>178220</v>
      </c>
      <c r="BR667" s="122" t="s">
        <v>3902</v>
      </c>
      <c r="BS667" s="122" t="s">
        <v>5787</v>
      </c>
      <c r="BT667" s="122" t="s">
        <v>3902</v>
      </c>
      <c r="BU667" s="122" t="s">
        <v>3902</v>
      </c>
      <c r="BV667" s="122">
        <v>4471</v>
      </c>
      <c r="BX667" s="122" t="s">
        <v>697</v>
      </c>
      <c r="BZ667" s="122" t="s">
        <v>2020</v>
      </c>
      <c r="CB667" s="97">
        <v>31.483419000000001</v>
      </c>
      <c r="CC667" s="97">
        <v>-97.514465999999999</v>
      </c>
      <c r="CD667" s="97" t="s">
        <v>7020</v>
      </c>
      <c r="CE667" s="97" t="s">
        <v>1171</v>
      </c>
      <c r="CF667" s="122" t="s">
        <v>3670</v>
      </c>
      <c r="CG667" s="122" t="s">
        <v>6823</v>
      </c>
      <c r="CI667" s="122" t="s">
        <v>5027</v>
      </c>
      <c r="CJ667" s="122" t="s">
        <v>7018</v>
      </c>
      <c r="CL667" s="122" t="s">
        <v>740</v>
      </c>
      <c r="CO667" s="122" t="s">
        <v>7488</v>
      </c>
      <c r="CP667" s="122">
        <v>0</v>
      </c>
      <c r="CQ667" s="122" t="s">
        <v>3902</v>
      </c>
      <c r="CR667" s="122" t="s">
        <v>7566</v>
      </c>
      <c r="CS667" s="122" t="s">
        <v>7567</v>
      </c>
      <c r="CT667" s="122" t="s">
        <v>8194</v>
      </c>
      <c r="CU667" s="122" t="s">
        <v>8194</v>
      </c>
    </row>
    <row r="668" spans="1:99" x14ac:dyDescent="0.45">
      <c r="A668" s="122">
        <v>667</v>
      </c>
      <c r="B668" s="122" t="s">
        <v>10345</v>
      </c>
      <c r="C668" s="122" t="s">
        <v>835</v>
      </c>
      <c r="G668" s="122" t="s">
        <v>7299</v>
      </c>
      <c r="I668" s="122" t="s">
        <v>14686</v>
      </c>
      <c r="J668" s="122" t="str">
        <f>LEFT(I668, FIND(" ", I668, 29)-1)</f>
        <v>Quercus petraea ssp. pinnatiloba</v>
      </c>
      <c r="M668" s="122" t="s">
        <v>3226</v>
      </c>
      <c r="N668" s="122" t="s">
        <v>3353</v>
      </c>
      <c r="O668" s="122">
        <v>41072</v>
      </c>
      <c r="P668" s="122" t="s">
        <v>2760</v>
      </c>
      <c r="Q668" s="122" t="s">
        <v>14724</v>
      </c>
      <c r="S668" s="122" t="s">
        <v>14693</v>
      </c>
      <c r="T668" s="122" t="s">
        <v>1171</v>
      </c>
      <c r="U668" s="122" t="s">
        <v>3484</v>
      </c>
      <c r="V668" s="122" t="s">
        <v>2521</v>
      </c>
      <c r="W668" s="122" t="s">
        <v>1759</v>
      </c>
      <c r="X668" s="122" t="s">
        <v>2816</v>
      </c>
      <c r="Y668" s="122" t="s">
        <v>2020</v>
      </c>
      <c r="AC668" s="122" t="s">
        <v>1317</v>
      </c>
      <c r="AE668" s="122" t="s">
        <v>2531</v>
      </c>
      <c r="AF668" s="122">
        <v>1.2</v>
      </c>
      <c r="AJ668" s="122" t="s">
        <v>2513</v>
      </c>
      <c r="AK668" s="122" t="s">
        <v>2513</v>
      </c>
      <c r="AO668" s="122" t="s">
        <v>697</v>
      </c>
      <c r="AP668" s="122" t="s">
        <v>2627</v>
      </c>
      <c r="AQ668" s="122" t="s">
        <v>2732</v>
      </c>
      <c r="AS668" s="122" t="s">
        <v>1318</v>
      </c>
      <c r="AT668" s="122">
        <v>39.932610629999999</v>
      </c>
      <c r="AU668" s="122">
        <v>-89.801457020000001</v>
      </c>
      <c r="AW668" s="122" t="s">
        <v>1318</v>
      </c>
      <c r="AX668" s="122" t="s">
        <v>1318</v>
      </c>
      <c r="AY668" s="122" t="s">
        <v>1318</v>
      </c>
      <c r="AZ668" s="122" t="s">
        <v>1318</v>
      </c>
      <c r="BA668" s="122" t="s">
        <v>3369</v>
      </c>
      <c r="BC668" s="122" t="s">
        <v>2851</v>
      </c>
      <c r="BE668" s="122" t="s">
        <v>3411</v>
      </c>
      <c r="BF668" s="122" t="s">
        <v>1415</v>
      </c>
      <c r="BG668" s="122" t="s">
        <v>1415</v>
      </c>
      <c r="BH668" s="122" t="s">
        <v>1431</v>
      </c>
      <c r="BI668" s="122" t="s">
        <v>1431</v>
      </c>
      <c r="BJ668" s="122" t="s">
        <v>1431</v>
      </c>
      <c r="BK668" s="122">
        <v>178221</v>
      </c>
      <c r="BX668" s="122" t="s">
        <v>697</v>
      </c>
      <c r="BZ668" s="122" t="s">
        <v>2020</v>
      </c>
      <c r="CL668" s="122" t="s">
        <v>204</v>
      </c>
    </row>
    <row r="669" spans="1:99" x14ac:dyDescent="0.45">
      <c r="A669" s="122">
        <v>668</v>
      </c>
      <c r="B669" s="122" t="s">
        <v>10346</v>
      </c>
      <c r="C669" s="122" t="s">
        <v>836</v>
      </c>
      <c r="G669" s="122" t="s">
        <v>7300</v>
      </c>
      <c r="I669" s="122" t="s">
        <v>459</v>
      </c>
      <c r="J669" s="122" t="str">
        <f t="shared" ref="J669:J682" si="27">LEFT(I669, FIND(" ", I669, 12) -1)</f>
        <v>Quercus canariensis</v>
      </c>
      <c r="M669" s="122" t="s">
        <v>3226</v>
      </c>
      <c r="N669" s="122" t="s">
        <v>3259</v>
      </c>
      <c r="O669" s="122">
        <v>41072</v>
      </c>
      <c r="P669" s="122" t="s">
        <v>2760</v>
      </c>
      <c r="Q669" s="122" t="s">
        <v>14724</v>
      </c>
      <c r="S669" s="122" t="s">
        <v>14693</v>
      </c>
      <c r="T669" s="122" t="s">
        <v>1171</v>
      </c>
      <c r="U669" s="122" t="s">
        <v>3484</v>
      </c>
      <c r="V669" s="122" t="s">
        <v>2521</v>
      </c>
      <c r="W669" s="122" t="s">
        <v>1759</v>
      </c>
      <c r="X669" s="122" t="s">
        <v>2779</v>
      </c>
      <c r="Y669" s="122" t="s">
        <v>2020</v>
      </c>
      <c r="AC669" s="122" t="s">
        <v>1317</v>
      </c>
      <c r="AE669" s="122">
        <v>0.5</v>
      </c>
      <c r="AJ669" s="122" t="s">
        <v>1852</v>
      </c>
      <c r="AK669" s="122" t="s">
        <v>1852</v>
      </c>
      <c r="AO669" s="122" t="s">
        <v>697</v>
      </c>
      <c r="AP669" s="122" t="s">
        <v>2628</v>
      </c>
      <c r="AQ669" s="122" t="s">
        <v>2733</v>
      </c>
      <c r="AS669" s="122" t="s">
        <v>1318</v>
      </c>
      <c r="AT669" s="122">
        <v>39.932672070000002</v>
      </c>
      <c r="AU669" s="122">
        <v>-89.801295499999995</v>
      </c>
      <c r="AW669" s="122" t="s">
        <v>1318</v>
      </c>
      <c r="AX669" s="122" t="s">
        <v>1318</v>
      </c>
      <c r="AY669" s="122" t="s">
        <v>1318</v>
      </c>
      <c r="AZ669" s="122" t="s">
        <v>1318</v>
      </c>
      <c r="BA669" s="122" t="s">
        <v>3369</v>
      </c>
      <c r="BE669" s="122" t="s">
        <v>3411</v>
      </c>
      <c r="BF669" s="122" t="s">
        <v>1415</v>
      </c>
      <c r="BG669" s="122" t="s">
        <v>2744</v>
      </c>
      <c r="BH669" s="122" t="s">
        <v>1431</v>
      </c>
      <c r="BI669" s="122" t="s">
        <v>1431</v>
      </c>
      <c r="BJ669" s="122" t="s">
        <v>1431</v>
      </c>
      <c r="BK669" s="122">
        <v>176068</v>
      </c>
      <c r="BX669" s="122" t="s">
        <v>697</v>
      </c>
      <c r="BZ669" s="122" t="s">
        <v>2020</v>
      </c>
      <c r="CL669" s="122" t="s">
        <v>459</v>
      </c>
    </row>
    <row r="670" spans="1:99" x14ac:dyDescent="0.45">
      <c r="A670" s="122">
        <v>669</v>
      </c>
      <c r="B670" s="122" t="s">
        <v>10347</v>
      </c>
      <c r="C670" s="122" t="s">
        <v>837</v>
      </c>
      <c r="G670" s="122" t="s">
        <v>7301</v>
      </c>
      <c r="I670" s="122" t="s">
        <v>204</v>
      </c>
      <c r="J670" s="122" t="str">
        <f t="shared" si="27"/>
        <v>Quercus petraea</v>
      </c>
      <c r="M670" s="122" t="s">
        <v>3226</v>
      </c>
      <c r="N670" s="122" t="s">
        <v>3196</v>
      </c>
      <c r="O670" s="122">
        <v>41073</v>
      </c>
      <c r="P670" s="122" t="s">
        <v>2751</v>
      </c>
      <c r="Q670" s="122" t="s">
        <v>14724</v>
      </c>
      <c r="S670" s="122" t="s">
        <v>14693</v>
      </c>
      <c r="T670" s="122" t="s">
        <v>1171</v>
      </c>
      <c r="U670" s="122" t="s">
        <v>3484</v>
      </c>
      <c r="V670" s="122" t="s">
        <v>2521</v>
      </c>
      <c r="W670" s="122" t="s">
        <v>1759</v>
      </c>
      <c r="X670" s="122" t="s">
        <v>2817</v>
      </c>
      <c r="Y670" s="122" t="s">
        <v>2020</v>
      </c>
      <c r="AC670" s="122" t="s">
        <v>1317</v>
      </c>
      <c r="AE670" s="122">
        <v>2</v>
      </c>
      <c r="AF670" s="122">
        <v>0.2</v>
      </c>
      <c r="AJ670" s="122" t="s">
        <v>2480</v>
      </c>
      <c r="AK670" s="122" t="s">
        <v>2480</v>
      </c>
      <c r="AO670" s="122" t="s">
        <v>697</v>
      </c>
      <c r="AP670" s="122" t="s">
        <v>2629</v>
      </c>
      <c r="AQ670" s="122" t="s">
        <v>2734</v>
      </c>
      <c r="AS670" s="122" t="s">
        <v>1318</v>
      </c>
      <c r="AT670" s="122">
        <v>39.933581340000003</v>
      </c>
      <c r="AU670" s="122">
        <v>-89.801593479999994</v>
      </c>
      <c r="AW670" s="122" t="s">
        <v>1318</v>
      </c>
      <c r="AX670" s="122" t="s">
        <v>1318</v>
      </c>
      <c r="AY670" s="122" t="s">
        <v>1318</v>
      </c>
      <c r="AZ670" s="122" t="s">
        <v>1318</v>
      </c>
      <c r="BA670" s="122" t="s">
        <v>3369</v>
      </c>
      <c r="BC670" s="122" t="s">
        <v>2852</v>
      </c>
      <c r="BE670" s="122" t="s">
        <v>3411</v>
      </c>
      <c r="BF670" s="122" t="s">
        <v>1415</v>
      </c>
      <c r="BG670" s="122" t="s">
        <v>1415</v>
      </c>
      <c r="BH670" s="122" t="s">
        <v>1431</v>
      </c>
      <c r="BI670" s="122" t="s">
        <v>1431</v>
      </c>
      <c r="BJ670" s="122" t="s">
        <v>1431</v>
      </c>
      <c r="BX670" s="122" t="s">
        <v>697</v>
      </c>
      <c r="BZ670" s="122" t="s">
        <v>2020</v>
      </c>
      <c r="CL670" s="122" t="s">
        <v>204</v>
      </c>
    </row>
    <row r="671" spans="1:99" x14ac:dyDescent="0.45">
      <c r="A671" s="122">
        <v>670</v>
      </c>
      <c r="B671" s="122" t="s">
        <v>10348</v>
      </c>
      <c r="C671" s="122" t="s">
        <v>838</v>
      </c>
      <c r="F671" s="122" t="s">
        <v>14336</v>
      </c>
      <c r="G671" s="122" t="s">
        <v>7151</v>
      </c>
      <c r="H671" s="122">
        <v>4440</v>
      </c>
      <c r="I671" s="122" t="s">
        <v>212</v>
      </c>
      <c r="J671" s="122" t="str">
        <f t="shared" si="27"/>
        <v>Quercus muehlenbergii</v>
      </c>
      <c r="K671" s="122" t="s">
        <v>1849</v>
      </c>
      <c r="M671" s="122" t="s">
        <v>3226</v>
      </c>
      <c r="N671" s="122" t="s">
        <v>3198</v>
      </c>
      <c r="O671" s="121">
        <v>41073</v>
      </c>
      <c r="P671" s="122" t="s">
        <v>2751</v>
      </c>
      <c r="Q671" s="122" t="s">
        <v>14724</v>
      </c>
      <c r="S671" s="122" t="s">
        <v>14693</v>
      </c>
      <c r="T671" s="122" t="s">
        <v>1171</v>
      </c>
      <c r="U671" s="122" t="s">
        <v>3484</v>
      </c>
      <c r="V671" s="122" t="s">
        <v>2521</v>
      </c>
      <c r="W671" s="122" t="s">
        <v>1759</v>
      </c>
      <c r="X671" s="122" t="s">
        <v>2818</v>
      </c>
      <c r="Y671" s="122" t="s">
        <v>2020</v>
      </c>
      <c r="AC671" s="122" t="s">
        <v>1317</v>
      </c>
      <c r="AE671" s="122">
        <v>20</v>
      </c>
      <c r="AF671" s="122">
        <v>3.1</v>
      </c>
      <c r="AJ671" s="122" t="s">
        <v>1849</v>
      </c>
      <c r="AK671" s="122" t="s">
        <v>1849</v>
      </c>
      <c r="AL671" s="122" t="s">
        <v>7412</v>
      </c>
      <c r="AM671" s="121">
        <v>41578</v>
      </c>
      <c r="AN671" s="122" t="s">
        <v>7413</v>
      </c>
      <c r="AO671" s="122" t="s">
        <v>697</v>
      </c>
      <c r="AP671" s="122" t="s">
        <v>2630</v>
      </c>
      <c r="AQ671" s="122" t="s">
        <v>2735</v>
      </c>
      <c r="AR671" s="122" t="s">
        <v>7426</v>
      </c>
      <c r="AS671" s="122" t="s">
        <v>1318</v>
      </c>
      <c r="AT671" s="122">
        <v>39.935273899999999</v>
      </c>
      <c r="AU671" s="122">
        <v>-89.799767149999994</v>
      </c>
      <c r="AW671" s="122" t="s">
        <v>1318</v>
      </c>
      <c r="AX671" s="122" t="s">
        <v>1318</v>
      </c>
      <c r="AY671" s="122" t="s">
        <v>1318</v>
      </c>
      <c r="AZ671" s="122" t="s">
        <v>1318</v>
      </c>
      <c r="BA671" s="122" t="s">
        <v>3369</v>
      </c>
      <c r="BC671" s="122" t="s">
        <v>2853</v>
      </c>
      <c r="BE671" s="122" t="s">
        <v>3411</v>
      </c>
      <c r="BF671" s="122" t="s">
        <v>1415</v>
      </c>
      <c r="BG671" s="122" t="s">
        <v>1415</v>
      </c>
      <c r="BH671" s="122" t="s">
        <v>1431</v>
      </c>
      <c r="BI671" s="122" t="s">
        <v>1431</v>
      </c>
      <c r="BJ671" s="122" t="s">
        <v>1431</v>
      </c>
      <c r="BK671" s="122">
        <v>175345</v>
      </c>
      <c r="BR671" s="122" t="s">
        <v>4862</v>
      </c>
      <c r="BS671" s="122" t="s">
        <v>5785</v>
      </c>
      <c r="BT671" s="122" t="s">
        <v>4862</v>
      </c>
      <c r="BU671" s="122" t="s">
        <v>4862</v>
      </c>
      <c r="BV671" s="122">
        <v>4440</v>
      </c>
      <c r="BX671" s="122" t="s">
        <v>697</v>
      </c>
      <c r="BZ671" s="122" t="s">
        <v>2020</v>
      </c>
      <c r="CB671" s="122">
        <v>35.623899000000002</v>
      </c>
      <c r="CC671" s="122">
        <v>-99.008733000000007</v>
      </c>
      <c r="CD671" s="122" t="s">
        <v>7152</v>
      </c>
      <c r="CE671" s="122" t="s">
        <v>1171</v>
      </c>
      <c r="CF671" s="122" t="s">
        <v>6819</v>
      </c>
      <c r="CG671" s="122" t="s">
        <v>6820</v>
      </c>
      <c r="CI671" s="122" t="s">
        <v>5167</v>
      </c>
      <c r="CJ671" s="122" t="s">
        <v>7150</v>
      </c>
      <c r="CK671" s="122" t="s">
        <v>5631</v>
      </c>
      <c r="CL671" s="122" t="s">
        <v>212</v>
      </c>
      <c r="CM671" s="122" t="s">
        <v>5748</v>
      </c>
      <c r="CO671" s="122" t="s">
        <v>7488</v>
      </c>
      <c r="CP671" s="122" t="s">
        <v>8117</v>
      </c>
      <c r="CQ671" s="122" t="s">
        <v>4862</v>
      </c>
      <c r="CR671" s="122" t="s">
        <v>8118</v>
      </c>
      <c r="CS671" s="122" t="s">
        <v>8175</v>
      </c>
      <c r="CT671" s="122" t="s">
        <v>8193</v>
      </c>
      <c r="CU671" s="122" t="s">
        <v>8192</v>
      </c>
    </row>
    <row r="672" spans="1:99" x14ac:dyDescent="0.45">
      <c r="A672" s="122">
        <v>671</v>
      </c>
      <c r="B672" s="122" t="s">
        <v>10349</v>
      </c>
      <c r="C672" s="122" t="s">
        <v>839</v>
      </c>
      <c r="G672" s="122" t="s">
        <v>7302</v>
      </c>
      <c r="I672" s="122" t="s">
        <v>149</v>
      </c>
      <c r="J672" s="122" t="str">
        <f t="shared" si="27"/>
        <v>Quercus macrocarpa</v>
      </c>
      <c r="M672" s="122" t="s">
        <v>3226</v>
      </c>
      <c r="N672" s="122" t="s">
        <v>3173</v>
      </c>
      <c r="O672" s="122">
        <v>41073</v>
      </c>
      <c r="P672" s="122" t="s">
        <v>2751</v>
      </c>
      <c r="Q672" s="122" t="s">
        <v>14724</v>
      </c>
      <c r="S672" s="122" t="s">
        <v>14693</v>
      </c>
      <c r="T672" s="122" t="s">
        <v>1171</v>
      </c>
      <c r="U672" s="122" t="s">
        <v>3484</v>
      </c>
      <c r="V672" s="122" t="s">
        <v>2521</v>
      </c>
      <c r="W672" s="122" t="s">
        <v>1759</v>
      </c>
      <c r="X672" s="122" t="s">
        <v>2819</v>
      </c>
      <c r="Y672" s="122" t="s">
        <v>2020</v>
      </c>
      <c r="AC672" s="122" t="s">
        <v>1317</v>
      </c>
      <c r="AE672" s="122">
        <v>50</v>
      </c>
      <c r="AF672" s="122">
        <v>6.1</v>
      </c>
      <c r="AJ672" s="122" t="s">
        <v>2496</v>
      </c>
      <c r="AK672" s="122" t="s">
        <v>2496</v>
      </c>
      <c r="AO672" s="122" t="s">
        <v>697</v>
      </c>
      <c r="AS672" s="122" t="s">
        <v>1318</v>
      </c>
      <c r="AT672" s="122">
        <v>39.935499999999998</v>
      </c>
      <c r="AU672" s="122">
        <v>89.798360000000002</v>
      </c>
      <c r="AW672" s="122" t="s">
        <v>1318</v>
      </c>
      <c r="AX672" s="122" t="s">
        <v>1318</v>
      </c>
      <c r="AY672" s="122" t="s">
        <v>1318</v>
      </c>
      <c r="AZ672" s="122" t="s">
        <v>1318</v>
      </c>
      <c r="BA672" s="122" t="s">
        <v>3369</v>
      </c>
      <c r="BC672" s="122" t="s">
        <v>2854</v>
      </c>
      <c r="BE672" s="122" t="s">
        <v>3411</v>
      </c>
      <c r="BF672" s="122" t="s">
        <v>1415</v>
      </c>
      <c r="BG672" s="122" t="s">
        <v>1415</v>
      </c>
      <c r="BH672" s="122" t="s">
        <v>1431</v>
      </c>
      <c r="BI672" s="122" t="s">
        <v>1431</v>
      </c>
      <c r="BJ672" s="122" t="s">
        <v>1431</v>
      </c>
      <c r="BK672" s="122">
        <v>175268</v>
      </c>
      <c r="BX672" s="122" t="s">
        <v>697</v>
      </c>
      <c r="BZ672" s="122" t="s">
        <v>2020</v>
      </c>
      <c r="CK672" s="122" t="s">
        <v>5608</v>
      </c>
      <c r="CL672" s="122" t="s">
        <v>149</v>
      </c>
    </row>
    <row r="673" spans="1:99" x14ac:dyDescent="0.45">
      <c r="A673" s="122">
        <v>672</v>
      </c>
      <c r="B673" s="122" t="s">
        <v>10350</v>
      </c>
      <c r="C673" s="122" t="s">
        <v>840</v>
      </c>
      <c r="F673" s="122" t="s">
        <v>14350</v>
      </c>
      <c r="G673" s="122" t="s">
        <v>7163</v>
      </c>
      <c r="H673" s="122">
        <v>4029</v>
      </c>
      <c r="I673" s="122" t="s">
        <v>149</v>
      </c>
      <c r="J673" s="122" t="str">
        <f t="shared" si="27"/>
        <v>Quercus macrocarpa</v>
      </c>
      <c r="K673" s="122" t="s">
        <v>2496</v>
      </c>
      <c r="M673" s="122" t="s">
        <v>3226</v>
      </c>
      <c r="N673" s="122" t="s">
        <v>3173</v>
      </c>
      <c r="O673" s="121">
        <v>41073</v>
      </c>
      <c r="P673" s="122" t="s">
        <v>2751</v>
      </c>
      <c r="Q673" s="122" t="s">
        <v>14724</v>
      </c>
      <c r="S673" s="122" t="s">
        <v>14693</v>
      </c>
      <c r="T673" s="122" t="s">
        <v>1171</v>
      </c>
      <c r="U673" s="122" t="s">
        <v>3484</v>
      </c>
      <c r="V673" s="122" t="s">
        <v>2521</v>
      </c>
      <c r="W673" s="122" t="s">
        <v>1759</v>
      </c>
      <c r="X673" s="122" t="s">
        <v>2820</v>
      </c>
      <c r="Y673" s="122" t="s">
        <v>2020</v>
      </c>
      <c r="AC673" s="122" t="s">
        <v>1317</v>
      </c>
      <c r="AE673" s="122">
        <v>10</v>
      </c>
      <c r="AF673" s="122">
        <v>1.2</v>
      </c>
      <c r="AJ673" s="122" t="s">
        <v>2496</v>
      </c>
      <c r="AK673" s="122" t="s">
        <v>2496</v>
      </c>
      <c r="AL673" s="122" t="s">
        <v>7412</v>
      </c>
      <c r="AM673" s="121">
        <v>41578</v>
      </c>
      <c r="AN673" s="122" t="s">
        <v>7413</v>
      </c>
      <c r="AO673" s="122" t="s">
        <v>697</v>
      </c>
      <c r="AS673" s="122" t="s">
        <v>1318</v>
      </c>
      <c r="AT673" s="122">
        <v>39.935510000000001</v>
      </c>
      <c r="AU673" s="122">
        <v>89.798339999999996</v>
      </c>
      <c r="AW673" s="122" t="s">
        <v>1318</v>
      </c>
      <c r="AX673" s="122" t="s">
        <v>1318</v>
      </c>
      <c r="AY673" s="122" t="s">
        <v>1318</v>
      </c>
      <c r="AZ673" s="122" t="s">
        <v>1318</v>
      </c>
      <c r="BA673" s="122" t="s">
        <v>3369</v>
      </c>
      <c r="BC673" s="122" t="s">
        <v>2855</v>
      </c>
      <c r="BE673" s="122" t="s">
        <v>3411</v>
      </c>
      <c r="BF673" s="122" t="s">
        <v>1415</v>
      </c>
      <c r="BG673" s="122" t="s">
        <v>1415</v>
      </c>
      <c r="BH673" s="122" t="s">
        <v>1431</v>
      </c>
      <c r="BI673" s="122" t="s">
        <v>1431</v>
      </c>
      <c r="BJ673" s="122" t="s">
        <v>1431</v>
      </c>
      <c r="BK673" s="122">
        <v>175267</v>
      </c>
      <c r="BR673" s="122" t="s">
        <v>4907</v>
      </c>
      <c r="BS673" s="122" t="s">
        <v>5784</v>
      </c>
      <c r="BT673" s="122" t="s">
        <v>4907</v>
      </c>
      <c r="BU673" s="122" t="s">
        <v>4907</v>
      </c>
      <c r="BV673" s="122">
        <v>4029</v>
      </c>
      <c r="BX673" s="122" t="s">
        <v>697</v>
      </c>
      <c r="BZ673" s="122" t="s">
        <v>2020</v>
      </c>
      <c r="CB673" s="122">
        <v>45.502932999999999</v>
      </c>
      <c r="CC673" s="122">
        <v>-104.47669999999999</v>
      </c>
      <c r="CD673" s="122" t="s">
        <v>7164</v>
      </c>
      <c r="CE673" s="122" t="s">
        <v>1171</v>
      </c>
      <c r="CF673" s="122" t="s">
        <v>6821</v>
      </c>
      <c r="CG673" s="122" t="s">
        <v>6822</v>
      </c>
      <c r="CJ673" s="122" t="s">
        <v>7162</v>
      </c>
      <c r="CK673" s="122" t="s">
        <v>5622</v>
      </c>
      <c r="CL673" s="122" t="s">
        <v>149</v>
      </c>
      <c r="CM673" s="122" t="s">
        <v>5718</v>
      </c>
      <c r="CO673" s="122" t="s">
        <v>7488</v>
      </c>
      <c r="CP673" s="122">
        <v>0</v>
      </c>
      <c r="CQ673" s="122" t="s">
        <v>4907</v>
      </c>
      <c r="CR673" s="122" t="s">
        <v>7815</v>
      </c>
      <c r="CS673" s="122" t="s">
        <v>7816</v>
      </c>
      <c r="CT673" s="122" t="s">
        <v>8194</v>
      </c>
      <c r="CU673" s="122" t="s">
        <v>8194</v>
      </c>
    </row>
    <row r="674" spans="1:99" x14ac:dyDescent="0.45">
      <c r="A674" s="122">
        <v>673</v>
      </c>
      <c r="B674" s="122" t="s">
        <v>10351</v>
      </c>
      <c r="C674" s="122" t="s">
        <v>841</v>
      </c>
      <c r="F674" s="122" t="s">
        <v>14323</v>
      </c>
      <c r="G674" s="122" t="s">
        <v>7155</v>
      </c>
      <c r="H674" s="122">
        <v>6247</v>
      </c>
      <c r="I674" s="122" t="s">
        <v>149</v>
      </c>
      <c r="J674" s="122" t="str">
        <f t="shared" si="27"/>
        <v>Quercus macrocarpa</v>
      </c>
      <c r="K674" s="122" t="s">
        <v>2496</v>
      </c>
      <c r="M674" s="122" t="s">
        <v>3226</v>
      </c>
      <c r="N674" s="122" t="s">
        <v>3173</v>
      </c>
      <c r="O674" s="121">
        <v>41073</v>
      </c>
      <c r="P674" s="122" t="s">
        <v>2751</v>
      </c>
      <c r="Q674" s="122" t="s">
        <v>14724</v>
      </c>
      <c r="S674" s="122" t="s">
        <v>14693</v>
      </c>
      <c r="T674" s="122" t="s">
        <v>1171</v>
      </c>
      <c r="U674" s="122" t="s">
        <v>3484</v>
      </c>
      <c r="V674" s="122" t="s">
        <v>2521</v>
      </c>
      <c r="W674" s="122" t="s">
        <v>1759</v>
      </c>
      <c r="X674" s="122" t="s">
        <v>2821</v>
      </c>
      <c r="Y674" s="122" t="s">
        <v>2020</v>
      </c>
      <c r="AC674" s="122" t="s">
        <v>1317</v>
      </c>
      <c r="AE674" s="122">
        <v>25</v>
      </c>
      <c r="AF674" s="122">
        <v>3.1</v>
      </c>
      <c r="AJ674" s="122" t="s">
        <v>2496</v>
      </c>
      <c r="AK674" s="122" t="s">
        <v>2496</v>
      </c>
      <c r="AL674" s="122" t="s">
        <v>7412</v>
      </c>
      <c r="AM674" s="121">
        <v>41578</v>
      </c>
      <c r="AN674" s="122" t="s">
        <v>7413</v>
      </c>
      <c r="AO674" s="122" t="s">
        <v>697</v>
      </c>
      <c r="AQ674" s="122" t="s">
        <v>2736</v>
      </c>
      <c r="AR674" s="122" t="s">
        <v>7426</v>
      </c>
      <c r="AS674" s="122" t="s">
        <v>1318</v>
      </c>
      <c r="AT674" s="122">
        <v>39.935499999999998</v>
      </c>
      <c r="AU674" s="122">
        <v>89.798379999999995</v>
      </c>
      <c r="AW674" s="122" t="s">
        <v>1318</v>
      </c>
      <c r="AX674" s="122" t="s">
        <v>1318</v>
      </c>
      <c r="AY674" s="122" t="s">
        <v>1318</v>
      </c>
      <c r="AZ674" s="122" t="s">
        <v>1318</v>
      </c>
      <c r="BA674" s="122" t="s">
        <v>3369</v>
      </c>
      <c r="BC674" s="122" t="s">
        <v>2856</v>
      </c>
      <c r="BE674" s="122" t="s">
        <v>3411</v>
      </c>
      <c r="BF674" s="122" t="s">
        <v>1415</v>
      </c>
      <c r="BG674" s="122" t="s">
        <v>1415</v>
      </c>
      <c r="BH674" s="122" t="s">
        <v>1431</v>
      </c>
      <c r="BI674" s="122" t="s">
        <v>1431</v>
      </c>
      <c r="BJ674" s="122" t="s">
        <v>1431</v>
      </c>
      <c r="BK674" s="122">
        <v>175269</v>
      </c>
      <c r="BR674" s="122" t="s">
        <v>4927</v>
      </c>
      <c r="BS674" s="122" t="s">
        <v>5784</v>
      </c>
      <c r="BT674" s="122" t="s">
        <v>4927</v>
      </c>
      <c r="BU674" s="122" t="s">
        <v>4927</v>
      </c>
      <c r="BV674" s="122">
        <v>6247</v>
      </c>
      <c r="BX674" s="122" t="s">
        <v>697</v>
      </c>
      <c r="BZ674" s="122" t="s">
        <v>2020</v>
      </c>
      <c r="CB674" s="122">
        <v>39.779902999999997</v>
      </c>
      <c r="CC674" s="122">
        <v>-96.015327999999997</v>
      </c>
      <c r="CD674" s="122" t="s">
        <v>7156</v>
      </c>
      <c r="CE674" s="122" t="s">
        <v>1171</v>
      </c>
      <c r="CF674" s="122" t="s">
        <v>6867</v>
      </c>
      <c r="CG674" s="122" t="s">
        <v>6868</v>
      </c>
      <c r="CJ674" s="122" t="s">
        <v>7154</v>
      </c>
      <c r="CK674" s="122" t="s">
        <v>5620</v>
      </c>
      <c r="CL674" s="122" t="s">
        <v>149</v>
      </c>
      <c r="CM674" s="122" t="s">
        <v>5723</v>
      </c>
      <c r="CO674" s="122" t="s">
        <v>7488</v>
      </c>
      <c r="CP674" s="122">
        <v>0</v>
      </c>
      <c r="CQ674" s="122" t="s">
        <v>4927</v>
      </c>
      <c r="CR674" s="122" t="s">
        <v>7533</v>
      </c>
      <c r="CS674" s="122" t="s">
        <v>7534</v>
      </c>
      <c r="CT674" s="122" t="s">
        <v>8194</v>
      </c>
      <c r="CU674" s="122" t="s">
        <v>8194</v>
      </c>
    </row>
    <row r="675" spans="1:99" x14ac:dyDescent="0.45">
      <c r="A675" s="122">
        <v>674</v>
      </c>
      <c r="B675" s="122" t="s">
        <v>10352</v>
      </c>
      <c r="C675" s="122" t="s">
        <v>842</v>
      </c>
      <c r="F675" s="122" t="s">
        <v>4728</v>
      </c>
      <c r="G675" s="122" t="s">
        <v>7060</v>
      </c>
      <c r="H675" s="122">
        <v>6012</v>
      </c>
      <c r="I675" s="122" t="s">
        <v>708</v>
      </c>
      <c r="J675" s="122" t="str">
        <f t="shared" si="27"/>
        <v>Quercus arkansana</v>
      </c>
      <c r="K675" s="122" t="s">
        <v>2473</v>
      </c>
      <c r="M675" s="122" t="s">
        <v>3226</v>
      </c>
      <c r="N675" s="122" t="s">
        <v>3291</v>
      </c>
      <c r="O675" s="121">
        <v>41071</v>
      </c>
      <c r="P675" s="122" t="s">
        <v>2762</v>
      </c>
      <c r="Q675" s="122" t="s">
        <v>14724</v>
      </c>
      <c r="S675" s="122" t="s">
        <v>14693</v>
      </c>
      <c r="T675" s="122" t="s">
        <v>1171</v>
      </c>
      <c r="U675" s="122" t="s">
        <v>3484</v>
      </c>
      <c r="V675" s="122" t="s">
        <v>2521</v>
      </c>
      <c r="W675" s="122" t="s">
        <v>1759</v>
      </c>
      <c r="X675" s="122" t="s">
        <v>2822</v>
      </c>
      <c r="Y675" s="122" t="s">
        <v>2020</v>
      </c>
      <c r="AC675" s="122" t="s">
        <v>1317</v>
      </c>
      <c r="AE675" s="122">
        <v>2.5</v>
      </c>
      <c r="AF675" s="122">
        <v>3.7</v>
      </c>
      <c r="AJ675" s="122" t="s">
        <v>2473</v>
      </c>
      <c r="AK675" s="122" t="s">
        <v>2473</v>
      </c>
      <c r="AO675" s="122" t="s">
        <v>697</v>
      </c>
      <c r="AP675" s="122" t="s">
        <v>2631</v>
      </c>
      <c r="AQ675" s="122" t="s">
        <v>2737</v>
      </c>
      <c r="AR675" s="122" t="s">
        <v>7426</v>
      </c>
      <c r="AS675" s="122" t="s">
        <v>1318</v>
      </c>
      <c r="AT675" s="122">
        <v>39.935940930000001</v>
      </c>
      <c r="AU675" s="122">
        <v>-89.800285149999993</v>
      </c>
      <c r="AW675" s="122" t="s">
        <v>1318</v>
      </c>
      <c r="AX675" s="122" t="s">
        <v>1318</v>
      </c>
      <c r="AY675" s="122" t="s">
        <v>1318</v>
      </c>
      <c r="AZ675" s="122" t="s">
        <v>1318</v>
      </c>
      <c r="BA675" s="122" t="s">
        <v>3369</v>
      </c>
      <c r="BC675" s="122" t="s">
        <v>2857</v>
      </c>
      <c r="BE675" s="122" t="s">
        <v>3411</v>
      </c>
      <c r="BF675" s="122" t="s">
        <v>1415</v>
      </c>
      <c r="BG675" s="122" t="s">
        <v>1415</v>
      </c>
      <c r="BH675" s="122" t="s">
        <v>1431</v>
      </c>
      <c r="BI675" s="122" t="s">
        <v>1431</v>
      </c>
      <c r="BJ675" s="122" t="s">
        <v>1431</v>
      </c>
      <c r="BK675" s="122">
        <v>175321</v>
      </c>
      <c r="BR675" s="122" t="s">
        <v>4728</v>
      </c>
      <c r="BS675" s="122" t="s">
        <v>5786</v>
      </c>
      <c r="BT675" s="122" t="s">
        <v>4728</v>
      </c>
      <c r="BU675" s="122" t="s">
        <v>4728</v>
      </c>
      <c r="BV675" s="122">
        <v>6012</v>
      </c>
      <c r="BX675" s="122" t="s">
        <v>697</v>
      </c>
      <c r="BZ675" s="122" t="s">
        <v>2020</v>
      </c>
      <c r="CB675" s="122">
        <v>32.034677000000002</v>
      </c>
      <c r="CC675" s="122">
        <v>-84.538049999999998</v>
      </c>
      <c r="CD675" s="122" t="s">
        <v>7061</v>
      </c>
      <c r="CE675" s="122" t="s">
        <v>1171</v>
      </c>
      <c r="CF675" s="122" t="s">
        <v>6802</v>
      </c>
      <c r="CG675" s="122" t="s">
        <v>6866</v>
      </c>
      <c r="CI675" s="122" t="s">
        <v>5018</v>
      </c>
      <c r="CJ675" s="122" t="s">
        <v>7059</v>
      </c>
      <c r="CK675" s="122" t="s">
        <v>4729</v>
      </c>
      <c r="CL675" s="122" t="s">
        <v>708</v>
      </c>
      <c r="CO675" s="122" t="s">
        <v>7488</v>
      </c>
      <c r="CP675" s="122">
        <v>0</v>
      </c>
      <c r="CQ675" s="122" t="s">
        <v>4728</v>
      </c>
      <c r="CR675" s="122" t="s">
        <v>7939</v>
      </c>
      <c r="CS675" s="122" t="s">
        <v>7940</v>
      </c>
      <c r="CT675" s="122" t="s">
        <v>8194</v>
      </c>
      <c r="CU675" s="122" t="s">
        <v>8194</v>
      </c>
    </row>
    <row r="676" spans="1:99" x14ac:dyDescent="0.45">
      <c r="A676" s="122">
        <v>675</v>
      </c>
      <c r="B676" s="122" t="s">
        <v>10353</v>
      </c>
      <c r="C676" s="122" t="s">
        <v>843</v>
      </c>
      <c r="G676" s="122" t="s">
        <v>7303</v>
      </c>
      <c r="I676" s="122" t="s">
        <v>740</v>
      </c>
      <c r="J676" s="122" t="str">
        <f t="shared" si="27"/>
        <v>Quercus buckleyi</v>
      </c>
      <c r="M676" s="122" t="s">
        <v>3226</v>
      </c>
      <c r="N676" s="122" t="s">
        <v>3347</v>
      </c>
      <c r="O676" s="122">
        <v>41071</v>
      </c>
      <c r="P676" s="122" t="s">
        <v>2763</v>
      </c>
      <c r="Q676" s="122" t="s">
        <v>14724</v>
      </c>
      <c r="S676" s="122" t="s">
        <v>14693</v>
      </c>
      <c r="T676" s="122" t="s">
        <v>1171</v>
      </c>
      <c r="U676" s="122" t="s">
        <v>3484</v>
      </c>
      <c r="V676" s="122" t="s">
        <v>2521</v>
      </c>
      <c r="W676" s="122" t="s">
        <v>1759</v>
      </c>
      <c r="X676" s="122" t="s">
        <v>2823</v>
      </c>
      <c r="Y676" s="122" t="s">
        <v>2020</v>
      </c>
      <c r="AC676" s="122" t="s">
        <v>1317</v>
      </c>
      <c r="AE676" s="122">
        <v>2.5</v>
      </c>
      <c r="AF676" s="122">
        <v>3.1</v>
      </c>
      <c r="AJ676" s="122" t="s">
        <v>2481</v>
      </c>
      <c r="AK676" s="122" t="s">
        <v>2481</v>
      </c>
      <c r="AO676" s="122" t="s">
        <v>697</v>
      </c>
      <c r="AP676" s="122" t="s">
        <v>2632</v>
      </c>
      <c r="AQ676" s="122" t="s">
        <v>2738</v>
      </c>
      <c r="AS676" s="122" t="s">
        <v>1318</v>
      </c>
      <c r="AT676" s="122">
        <v>39.935965160000002</v>
      </c>
      <c r="AU676" s="122">
        <v>-89.800233930000005</v>
      </c>
      <c r="AW676" s="122" t="s">
        <v>1318</v>
      </c>
      <c r="AX676" s="122" t="s">
        <v>1318</v>
      </c>
      <c r="AY676" s="122" t="s">
        <v>1318</v>
      </c>
      <c r="AZ676" s="122" t="s">
        <v>1318</v>
      </c>
      <c r="BA676" s="122" t="s">
        <v>3369</v>
      </c>
      <c r="BE676" s="122" t="s">
        <v>3411</v>
      </c>
      <c r="BF676" s="122" t="s">
        <v>1415</v>
      </c>
      <c r="BG676" s="122" t="s">
        <v>1415</v>
      </c>
      <c r="BH676" s="122" t="s">
        <v>1431</v>
      </c>
      <c r="BI676" s="122" t="s">
        <v>1431</v>
      </c>
      <c r="BJ676" s="122" t="s">
        <v>1431</v>
      </c>
      <c r="BK676" s="122">
        <v>175266</v>
      </c>
      <c r="BX676" s="122" t="s">
        <v>697</v>
      </c>
      <c r="BZ676" s="122" t="s">
        <v>2020</v>
      </c>
      <c r="CB676" s="122" t="s">
        <v>4235</v>
      </c>
      <c r="CC676" s="122" t="s">
        <v>4235</v>
      </c>
      <c r="CL676" s="122" t="s">
        <v>740</v>
      </c>
    </row>
    <row r="677" spans="1:99" x14ac:dyDescent="0.45">
      <c r="A677" s="122">
        <v>676</v>
      </c>
      <c r="B677" s="122" t="s">
        <v>10354</v>
      </c>
      <c r="C677" s="122" t="s">
        <v>844</v>
      </c>
      <c r="G677" s="122" t="s">
        <v>7304</v>
      </c>
      <c r="I677" s="122" t="s">
        <v>3102</v>
      </c>
      <c r="J677" s="122" t="str">
        <f>I677</f>
        <v>Quercus (georgiana x nigra)</v>
      </c>
      <c r="L677" s="122" t="s">
        <v>3101</v>
      </c>
      <c r="M677" s="122" t="s">
        <v>3226</v>
      </c>
      <c r="N677" s="122" t="s">
        <v>3354</v>
      </c>
      <c r="O677" s="122">
        <v>41071</v>
      </c>
      <c r="P677" s="122" t="s">
        <v>2762</v>
      </c>
      <c r="Q677" s="122" t="s">
        <v>14724</v>
      </c>
      <c r="S677" s="122" t="s">
        <v>14693</v>
      </c>
      <c r="T677" s="122" t="s">
        <v>1171</v>
      </c>
      <c r="U677" s="122" t="s">
        <v>3484</v>
      </c>
      <c r="V677" s="122" t="s">
        <v>2521</v>
      </c>
      <c r="W677" s="122" t="s">
        <v>1759</v>
      </c>
      <c r="X677" s="122" t="s">
        <v>2824</v>
      </c>
      <c r="Y677" s="122" t="s">
        <v>2020</v>
      </c>
      <c r="AC677" s="122" t="s">
        <v>1317</v>
      </c>
      <c r="AE677" s="122">
        <v>10</v>
      </c>
      <c r="AF677" s="122">
        <v>4.5999999999999996</v>
      </c>
      <c r="AJ677" s="122" t="s">
        <v>2514</v>
      </c>
      <c r="AK677" s="122" t="s">
        <v>2514</v>
      </c>
      <c r="AO677" s="122" t="s">
        <v>697</v>
      </c>
      <c r="AP677" s="122" t="s">
        <v>2633</v>
      </c>
      <c r="AQ677" s="122" t="s">
        <v>2739</v>
      </c>
      <c r="AS677" s="122" t="s">
        <v>1318</v>
      </c>
      <c r="AT677" s="122">
        <v>39.93604311</v>
      </c>
      <c r="AU677" s="122">
        <v>-89.800074679999994</v>
      </c>
      <c r="AW677" s="122" t="s">
        <v>1318</v>
      </c>
      <c r="AX677" s="122" t="s">
        <v>1318</v>
      </c>
      <c r="AY677" s="122" t="s">
        <v>1318</v>
      </c>
      <c r="AZ677" s="122" t="s">
        <v>1318</v>
      </c>
      <c r="BA677" s="122" t="s">
        <v>3369</v>
      </c>
      <c r="BC677" s="122" t="s">
        <v>2858</v>
      </c>
      <c r="BE677" s="122" t="s">
        <v>3411</v>
      </c>
      <c r="BF677" s="122" t="s">
        <v>1415</v>
      </c>
      <c r="BG677" s="122" t="s">
        <v>1415</v>
      </c>
      <c r="BH677" s="122" t="s">
        <v>1416</v>
      </c>
      <c r="BI677" s="122" t="s">
        <v>1417</v>
      </c>
      <c r="BJ677" s="122" t="s">
        <v>1418</v>
      </c>
      <c r="BK677" s="122">
        <v>175270</v>
      </c>
      <c r="BX677" s="122" t="s">
        <v>697</v>
      </c>
      <c r="BZ677" s="122" t="s">
        <v>2020</v>
      </c>
      <c r="CL677" s="122" t="s">
        <v>3102</v>
      </c>
    </row>
    <row r="678" spans="1:99" x14ac:dyDescent="0.45">
      <c r="A678" s="122">
        <v>677</v>
      </c>
      <c r="B678" s="122" t="s">
        <v>10355</v>
      </c>
      <c r="C678" s="122" t="s">
        <v>845</v>
      </c>
      <c r="F678" s="122" t="s">
        <v>6711</v>
      </c>
      <c r="G678" s="122" t="s">
        <v>7137</v>
      </c>
      <c r="H678" s="122">
        <v>4622</v>
      </c>
      <c r="I678" s="122" t="s">
        <v>212</v>
      </c>
      <c r="J678" s="122" t="str">
        <f t="shared" si="27"/>
        <v>Quercus muehlenbergii</v>
      </c>
      <c r="K678" s="122" t="s">
        <v>8812</v>
      </c>
      <c r="M678" s="122" t="s">
        <v>3226</v>
      </c>
      <c r="N678" s="122" t="s">
        <v>3198</v>
      </c>
      <c r="O678" s="121">
        <v>41071</v>
      </c>
      <c r="P678" s="122" t="s">
        <v>2762</v>
      </c>
      <c r="Q678" s="122" t="s">
        <v>14724</v>
      </c>
      <c r="S678" s="122" t="s">
        <v>14693</v>
      </c>
      <c r="T678" s="122" t="s">
        <v>1171</v>
      </c>
      <c r="U678" s="122" t="s">
        <v>3484</v>
      </c>
      <c r="V678" s="122" t="s">
        <v>2521</v>
      </c>
      <c r="W678" s="122" t="s">
        <v>1759</v>
      </c>
      <c r="X678" s="122" t="s">
        <v>2824</v>
      </c>
      <c r="Y678" s="122" t="s">
        <v>2020</v>
      </c>
      <c r="AC678" s="122" t="s">
        <v>1317</v>
      </c>
      <c r="AE678" s="122">
        <v>15</v>
      </c>
      <c r="AF678" s="122">
        <v>6.1</v>
      </c>
      <c r="AJ678" s="122" t="s">
        <v>2515</v>
      </c>
      <c r="AK678" s="122" t="s">
        <v>14608</v>
      </c>
      <c r="AL678" s="122" t="s">
        <v>3100</v>
      </c>
      <c r="AO678" s="122" t="s">
        <v>697</v>
      </c>
      <c r="AP678" s="122" t="s">
        <v>2634</v>
      </c>
      <c r="AQ678" s="122" t="s">
        <v>2740</v>
      </c>
      <c r="AR678" s="122" t="s">
        <v>7426</v>
      </c>
      <c r="AS678" s="122" t="s">
        <v>1318</v>
      </c>
      <c r="AT678" s="122">
        <v>39.936109999999999</v>
      </c>
      <c r="AU678" s="122">
        <v>-89.800168970000001</v>
      </c>
      <c r="AW678" s="122" t="s">
        <v>1318</v>
      </c>
      <c r="AX678" s="122" t="s">
        <v>1318</v>
      </c>
      <c r="AY678" s="122" t="s">
        <v>1318</v>
      </c>
      <c r="AZ678" s="122" t="s">
        <v>1318</v>
      </c>
      <c r="BA678" s="122" t="s">
        <v>3369</v>
      </c>
      <c r="BE678" s="122" t="s">
        <v>3411</v>
      </c>
      <c r="BF678" s="122" t="s">
        <v>1415</v>
      </c>
      <c r="BG678" s="122" t="s">
        <v>1415</v>
      </c>
      <c r="BH678" s="122" t="s">
        <v>1431</v>
      </c>
      <c r="BI678" s="122" t="s">
        <v>1431</v>
      </c>
      <c r="BJ678" s="122" t="s">
        <v>1431</v>
      </c>
      <c r="BK678" s="122">
        <v>175271</v>
      </c>
      <c r="BR678" s="122" t="s">
        <v>6711</v>
      </c>
      <c r="BS678" s="122" t="s">
        <v>6709</v>
      </c>
      <c r="BT678" s="122" t="s">
        <v>6711</v>
      </c>
      <c r="BU678" s="122" t="s">
        <v>6711</v>
      </c>
      <c r="BV678" s="122">
        <v>4622</v>
      </c>
      <c r="BX678" s="122" t="s">
        <v>697</v>
      </c>
      <c r="BZ678" s="122" t="s">
        <v>2020</v>
      </c>
      <c r="CB678" s="122">
        <v>33.387695000000001</v>
      </c>
      <c r="CC678" s="122">
        <v>-104.525668</v>
      </c>
      <c r="CD678" s="122" t="s">
        <v>7138</v>
      </c>
      <c r="CE678" s="122" t="s">
        <v>1171</v>
      </c>
      <c r="CF678" s="122" t="s">
        <v>6865</v>
      </c>
      <c r="CG678" s="122" t="s">
        <v>6864</v>
      </c>
      <c r="CJ678" s="122" t="s">
        <v>7136</v>
      </c>
      <c r="CK678" s="122" t="s">
        <v>5606</v>
      </c>
      <c r="CL678" s="122" t="s">
        <v>3099</v>
      </c>
      <c r="CO678" s="122" t="s">
        <v>7488</v>
      </c>
      <c r="CP678" s="122">
        <v>0</v>
      </c>
      <c r="CQ678" s="122" t="s">
        <v>6711</v>
      </c>
      <c r="CR678" s="122" t="s">
        <v>7698</v>
      </c>
      <c r="CS678" s="122" t="s">
        <v>7699</v>
      </c>
      <c r="CT678" s="122" t="s">
        <v>8194</v>
      </c>
      <c r="CU678" s="122" t="s">
        <v>8194</v>
      </c>
    </row>
    <row r="679" spans="1:99" x14ac:dyDescent="0.45">
      <c r="A679" s="122">
        <v>678</v>
      </c>
      <c r="B679" s="122" t="s">
        <v>10356</v>
      </c>
      <c r="C679" s="122" t="s">
        <v>846</v>
      </c>
      <c r="F679" s="122" t="s">
        <v>4722</v>
      </c>
      <c r="G679" s="122" t="s">
        <v>7142</v>
      </c>
      <c r="H679" s="122">
        <v>5671</v>
      </c>
      <c r="I679" s="122" t="s">
        <v>162</v>
      </c>
      <c r="J679" s="122" t="str">
        <f t="shared" si="27"/>
        <v>Quercus prinoides</v>
      </c>
      <c r="K679" s="122" t="s">
        <v>1095</v>
      </c>
      <c r="M679" s="122" t="s">
        <v>3226</v>
      </c>
      <c r="N679" s="122" t="s">
        <v>3179</v>
      </c>
      <c r="O679" s="121">
        <v>41071</v>
      </c>
      <c r="P679" s="122" t="s">
        <v>2762</v>
      </c>
      <c r="Q679" s="122" t="s">
        <v>14724</v>
      </c>
      <c r="S679" s="122" t="s">
        <v>14693</v>
      </c>
      <c r="T679" s="122" t="s">
        <v>1171</v>
      </c>
      <c r="U679" s="122" t="s">
        <v>3484</v>
      </c>
      <c r="V679" s="122" t="s">
        <v>2521</v>
      </c>
      <c r="W679" s="122" t="s">
        <v>1759</v>
      </c>
      <c r="X679" s="122" t="s">
        <v>2825</v>
      </c>
      <c r="Y679" s="122" t="s">
        <v>2020</v>
      </c>
      <c r="AC679" s="122" t="s">
        <v>1317</v>
      </c>
      <c r="AF679" s="122">
        <v>1.8</v>
      </c>
      <c r="AJ679" s="122" t="s">
        <v>1095</v>
      </c>
      <c r="AK679" s="122" t="s">
        <v>1095</v>
      </c>
      <c r="AO679" s="122" t="s">
        <v>697</v>
      </c>
      <c r="AP679" s="122" t="s">
        <v>2635</v>
      </c>
      <c r="AQ679" s="122" t="s">
        <v>2741</v>
      </c>
      <c r="AR679" s="122" t="s">
        <v>7426</v>
      </c>
      <c r="AS679" s="122" t="s">
        <v>1318</v>
      </c>
      <c r="AT679" s="122">
        <v>39.936084180000002</v>
      </c>
      <c r="AU679" s="122">
        <v>-89.799578049999994</v>
      </c>
      <c r="AW679" s="122" t="s">
        <v>1318</v>
      </c>
      <c r="AX679" s="122" t="s">
        <v>1318</v>
      </c>
      <c r="AY679" s="122" t="s">
        <v>1318</v>
      </c>
      <c r="AZ679" s="122" t="s">
        <v>1318</v>
      </c>
      <c r="BA679" s="122" t="s">
        <v>3369</v>
      </c>
      <c r="BC679" s="122" t="s">
        <v>2859</v>
      </c>
      <c r="BE679" s="122" t="s">
        <v>3411</v>
      </c>
      <c r="BF679" s="122" t="s">
        <v>1415</v>
      </c>
      <c r="BG679" s="122" t="s">
        <v>1415</v>
      </c>
      <c r="BH679" s="122" t="s">
        <v>1431</v>
      </c>
      <c r="BI679" s="122" t="s">
        <v>1431</v>
      </c>
      <c r="BJ679" s="122" t="s">
        <v>1431</v>
      </c>
      <c r="BK679" s="122">
        <v>175238</v>
      </c>
      <c r="BR679" s="122" t="s">
        <v>4722</v>
      </c>
      <c r="BS679" s="122" t="s">
        <v>5787</v>
      </c>
      <c r="BT679" s="122" t="s">
        <v>4722</v>
      </c>
      <c r="BU679" s="122" t="s">
        <v>4722</v>
      </c>
      <c r="BV679" s="122">
        <v>5671</v>
      </c>
      <c r="BX679" s="122" t="s">
        <v>697</v>
      </c>
      <c r="BZ679" s="122" t="s">
        <v>2020</v>
      </c>
      <c r="CB679" s="122">
        <v>40.076296999999997</v>
      </c>
      <c r="CC679" s="122">
        <v>-95.720956000000001</v>
      </c>
      <c r="CD679" s="122" t="s">
        <v>7143</v>
      </c>
      <c r="CE679" s="122" t="s">
        <v>1171</v>
      </c>
      <c r="CF679" s="122" t="s">
        <v>6863</v>
      </c>
      <c r="CG679" s="122" t="s">
        <v>6862</v>
      </c>
      <c r="CI679" s="122" t="s">
        <v>5205</v>
      </c>
      <c r="CJ679" s="122" t="s">
        <v>7141</v>
      </c>
      <c r="CL679" s="122" t="s">
        <v>162</v>
      </c>
      <c r="CM679" s="122" t="s">
        <v>5750</v>
      </c>
      <c r="CO679" s="122" t="s">
        <v>7488</v>
      </c>
      <c r="CP679" s="122" t="s">
        <v>8123</v>
      </c>
      <c r="CQ679" s="122" t="s">
        <v>4722</v>
      </c>
      <c r="CR679" s="122" t="s">
        <v>8124</v>
      </c>
      <c r="CS679" s="122" t="s">
        <v>8178</v>
      </c>
      <c r="CT679" s="122" t="s">
        <v>8193</v>
      </c>
      <c r="CU679" s="122" t="s">
        <v>8192</v>
      </c>
    </row>
    <row r="680" spans="1:99" x14ac:dyDescent="0.45">
      <c r="A680" s="122">
        <v>679</v>
      </c>
      <c r="B680" s="122" t="s">
        <v>10357</v>
      </c>
      <c r="C680" s="122" t="s">
        <v>847</v>
      </c>
      <c r="G680" s="122" t="s">
        <v>7305</v>
      </c>
      <c r="I680" s="122" t="s">
        <v>848</v>
      </c>
      <c r="J680" s="122" t="str">
        <f t="shared" si="27"/>
        <v>Quercus ellipsoidalis</v>
      </c>
      <c r="M680" s="122" t="s">
        <v>3226</v>
      </c>
      <c r="N680" s="122" t="s">
        <v>3191</v>
      </c>
      <c r="O680" s="122">
        <v>41072</v>
      </c>
      <c r="P680" s="122" t="s">
        <v>2764</v>
      </c>
      <c r="Q680" s="122" t="s">
        <v>14724</v>
      </c>
      <c r="S680" s="122" t="s">
        <v>14693</v>
      </c>
      <c r="T680" s="122" t="s">
        <v>1171</v>
      </c>
      <c r="U680" s="122" t="s">
        <v>3484</v>
      </c>
      <c r="V680" s="122" t="s">
        <v>2521</v>
      </c>
      <c r="W680" s="122" t="s">
        <v>1759</v>
      </c>
      <c r="X680" s="122" t="s">
        <v>2826</v>
      </c>
      <c r="Y680" s="122" t="s">
        <v>2020</v>
      </c>
      <c r="AC680" s="122" t="s">
        <v>1317</v>
      </c>
      <c r="AE680" s="122">
        <v>6</v>
      </c>
      <c r="AF680" s="122">
        <v>3.7</v>
      </c>
      <c r="AJ680" s="122" t="s">
        <v>2516</v>
      </c>
      <c r="AK680" s="122" t="s">
        <v>2516</v>
      </c>
      <c r="AO680" s="122" t="s">
        <v>697</v>
      </c>
      <c r="AP680" s="122" t="s">
        <v>2636</v>
      </c>
      <c r="AQ680" s="122" t="s">
        <v>2742</v>
      </c>
      <c r="AS680" s="122" t="s">
        <v>1318</v>
      </c>
      <c r="AT680" s="122">
        <v>39.935054549999997</v>
      </c>
      <c r="AU680" s="122">
        <v>-89.800266870000002</v>
      </c>
      <c r="AW680" s="122" t="s">
        <v>1318</v>
      </c>
      <c r="AX680" s="122" t="s">
        <v>1318</v>
      </c>
      <c r="AY680" s="122" t="s">
        <v>1318</v>
      </c>
      <c r="AZ680" s="122" t="s">
        <v>1318</v>
      </c>
      <c r="BA680" s="122" t="s">
        <v>3369</v>
      </c>
      <c r="BE680" s="122" t="s">
        <v>3411</v>
      </c>
      <c r="BF680" s="122" t="s">
        <v>1415</v>
      </c>
      <c r="BG680" s="122" t="s">
        <v>1415</v>
      </c>
      <c r="BH680" s="122" t="s">
        <v>1416</v>
      </c>
      <c r="BI680" s="122" t="s">
        <v>1417</v>
      </c>
      <c r="BJ680" s="122" t="s">
        <v>1418</v>
      </c>
      <c r="BK680" s="122">
        <v>175237</v>
      </c>
      <c r="BX680" s="122" t="s">
        <v>697</v>
      </c>
      <c r="BZ680" s="122" t="s">
        <v>2020</v>
      </c>
      <c r="CL680" s="122" t="s">
        <v>848</v>
      </c>
    </row>
    <row r="681" spans="1:99" x14ac:dyDescent="0.45">
      <c r="A681" s="122">
        <v>680</v>
      </c>
      <c r="B681" s="122" t="s">
        <v>10358</v>
      </c>
      <c r="C681" s="122" t="s">
        <v>849</v>
      </c>
      <c r="F681" s="122" t="s">
        <v>4739</v>
      </c>
      <c r="G681" s="122" t="s">
        <v>6896</v>
      </c>
      <c r="H681" s="122">
        <v>6514</v>
      </c>
      <c r="I681" s="122" t="s">
        <v>441</v>
      </c>
      <c r="J681" s="122" t="str">
        <f t="shared" si="27"/>
        <v>Quercus pungens</v>
      </c>
      <c r="K681" s="122" t="s">
        <v>1845</v>
      </c>
      <c r="M681" s="122" t="s">
        <v>3226</v>
      </c>
      <c r="N681" s="122" t="s">
        <v>3252</v>
      </c>
      <c r="O681" s="121">
        <v>41072</v>
      </c>
      <c r="P681" s="122" t="s">
        <v>2745</v>
      </c>
      <c r="Q681" s="122" t="s">
        <v>14724</v>
      </c>
      <c r="S681" s="122" t="s">
        <v>14693</v>
      </c>
      <c r="T681" s="122" t="s">
        <v>1171</v>
      </c>
      <c r="U681" s="122" t="s">
        <v>3484</v>
      </c>
      <c r="V681" s="122" t="s">
        <v>2521</v>
      </c>
      <c r="W681" s="122" t="s">
        <v>1759</v>
      </c>
      <c r="X681" s="122" t="s">
        <v>2765</v>
      </c>
      <c r="Y681" s="122" t="s">
        <v>2020</v>
      </c>
      <c r="AC681" s="122" t="s">
        <v>1317</v>
      </c>
      <c r="AF681" s="122">
        <v>0.2</v>
      </c>
      <c r="AJ681" s="122" t="s">
        <v>1845</v>
      </c>
      <c r="AK681" s="122" t="s">
        <v>1845</v>
      </c>
      <c r="AO681" s="122" t="s">
        <v>697</v>
      </c>
      <c r="AP681" s="122" t="s">
        <v>2637</v>
      </c>
      <c r="AQ681" s="122" t="s">
        <v>2675</v>
      </c>
      <c r="AR681" s="122" t="s">
        <v>7426</v>
      </c>
      <c r="AS681" s="122" t="s">
        <v>1318</v>
      </c>
      <c r="AT681" s="122">
        <v>39.935160410000002</v>
      </c>
      <c r="AU681" s="122">
        <v>-89.800621930000005</v>
      </c>
      <c r="AW681" s="122" t="s">
        <v>1318</v>
      </c>
      <c r="AX681" s="122" t="s">
        <v>1318</v>
      </c>
      <c r="AY681" s="122" t="s">
        <v>1318</v>
      </c>
      <c r="AZ681" s="122" t="s">
        <v>1318</v>
      </c>
      <c r="BA681" s="122" t="s">
        <v>3369</v>
      </c>
      <c r="BE681" s="122" t="s">
        <v>3411</v>
      </c>
      <c r="BF681" s="122" t="s">
        <v>1415</v>
      </c>
      <c r="BG681" s="122" t="s">
        <v>2744</v>
      </c>
      <c r="BH681" s="122" t="s">
        <v>1431</v>
      </c>
      <c r="BI681" s="122" t="s">
        <v>1431</v>
      </c>
      <c r="BJ681" s="122" t="s">
        <v>1431</v>
      </c>
      <c r="BK681" s="122">
        <v>176067</v>
      </c>
      <c r="BR681" s="122" t="s">
        <v>4739</v>
      </c>
      <c r="BS681" s="122" t="s">
        <v>5786</v>
      </c>
      <c r="BT681" s="122" t="s">
        <v>4739</v>
      </c>
      <c r="BU681" s="122" t="s">
        <v>4739</v>
      </c>
      <c r="BV681" s="122">
        <v>6514</v>
      </c>
      <c r="BX681" s="122" t="s">
        <v>697</v>
      </c>
      <c r="BZ681" s="122" t="s">
        <v>2020</v>
      </c>
      <c r="CB681" s="122">
        <v>31.97917</v>
      </c>
      <c r="CC681" s="122">
        <v>-104.75417</v>
      </c>
      <c r="CD681" s="122" t="s">
        <v>4709</v>
      </c>
      <c r="CE681" s="122" t="s">
        <v>1171</v>
      </c>
      <c r="CF681" s="122" t="s">
        <v>3670</v>
      </c>
      <c r="CI681" s="122" t="s">
        <v>5209</v>
      </c>
      <c r="CJ681" s="122" t="s">
        <v>6895</v>
      </c>
      <c r="CK681" s="122" t="s">
        <v>4738</v>
      </c>
      <c r="CL681" s="122" t="s">
        <v>441</v>
      </c>
      <c r="CO681" s="122" t="s">
        <v>7488</v>
      </c>
      <c r="CP681" s="122">
        <v>0</v>
      </c>
      <c r="CQ681" s="122" t="s">
        <v>4739</v>
      </c>
      <c r="CR681" s="122" t="s">
        <v>7767</v>
      </c>
      <c r="CS681" s="122" t="s">
        <v>7777</v>
      </c>
      <c r="CT681" s="122" t="s">
        <v>8194</v>
      </c>
      <c r="CU681" s="122" t="s">
        <v>8194</v>
      </c>
    </row>
    <row r="682" spans="1:99" x14ac:dyDescent="0.45">
      <c r="A682" s="122">
        <v>681</v>
      </c>
      <c r="B682" s="122" t="s">
        <v>10359</v>
      </c>
      <c r="C682" s="122" t="s">
        <v>850</v>
      </c>
      <c r="F682" s="122" t="s">
        <v>3914</v>
      </c>
      <c r="G682" s="122" t="s">
        <v>6915</v>
      </c>
      <c r="H682" s="122">
        <v>6778</v>
      </c>
      <c r="I682" s="122" t="s">
        <v>851</v>
      </c>
      <c r="J682" s="122" t="str">
        <f t="shared" si="27"/>
        <v>Quercus havardii</v>
      </c>
      <c r="K682" s="122" t="s">
        <v>1106</v>
      </c>
      <c r="M682" s="122" t="s">
        <v>3226</v>
      </c>
      <c r="N682" s="122" t="s">
        <v>3318</v>
      </c>
      <c r="O682" s="121">
        <v>41072</v>
      </c>
      <c r="P682" s="122" t="s">
        <v>2745</v>
      </c>
      <c r="Q682" s="122" t="s">
        <v>14724</v>
      </c>
      <c r="S682" s="122" t="s">
        <v>14693</v>
      </c>
      <c r="T682" s="122" t="s">
        <v>1171</v>
      </c>
      <c r="U682" s="122" t="s">
        <v>3484</v>
      </c>
      <c r="V682" s="122" t="s">
        <v>2521</v>
      </c>
      <c r="W682" s="122" t="s">
        <v>1759</v>
      </c>
      <c r="X682" s="122" t="s">
        <v>2766</v>
      </c>
      <c r="Y682" s="122" t="s">
        <v>2020</v>
      </c>
      <c r="AC682" s="122" t="s">
        <v>1317</v>
      </c>
      <c r="AF682" s="122">
        <v>0</v>
      </c>
      <c r="AJ682" s="122" t="s">
        <v>1106</v>
      </c>
      <c r="AK682" s="122" t="s">
        <v>1106</v>
      </c>
      <c r="AO682" s="122" t="s">
        <v>697</v>
      </c>
      <c r="AP682" s="122" t="s">
        <v>2638</v>
      </c>
      <c r="AQ682" s="122" t="s">
        <v>2743</v>
      </c>
      <c r="AR682" s="122" t="s">
        <v>7426</v>
      </c>
      <c r="AS682" s="122" t="s">
        <v>1318</v>
      </c>
      <c r="AT682" s="122">
        <v>39.935163430000003</v>
      </c>
      <c r="AU682" s="122">
        <v>-89.800687730000007</v>
      </c>
      <c r="AW682" s="122" t="s">
        <v>1318</v>
      </c>
      <c r="AX682" s="122" t="s">
        <v>1318</v>
      </c>
      <c r="AY682" s="122" t="s">
        <v>1318</v>
      </c>
      <c r="AZ682" s="122" t="s">
        <v>1318</v>
      </c>
      <c r="BA682" s="122" t="s">
        <v>3369</v>
      </c>
      <c r="BE682" s="122" t="s">
        <v>3411</v>
      </c>
      <c r="BF682" s="122" t="s">
        <v>1415</v>
      </c>
      <c r="BG682" s="122" t="s">
        <v>2744</v>
      </c>
      <c r="BH682" s="122" t="s">
        <v>1431</v>
      </c>
      <c r="BI682" s="122" t="s">
        <v>1431</v>
      </c>
      <c r="BJ682" s="122" t="s">
        <v>1431</v>
      </c>
      <c r="BK682" s="122">
        <v>176064</v>
      </c>
      <c r="BR682" s="122" t="s">
        <v>3914</v>
      </c>
      <c r="BS682" s="122" t="s">
        <v>5786</v>
      </c>
      <c r="BT682" s="122" t="s">
        <v>3914</v>
      </c>
      <c r="BU682" s="122" t="s">
        <v>3914</v>
      </c>
      <c r="BV682" s="122">
        <v>6778</v>
      </c>
      <c r="BX682" s="122" t="s">
        <v>697</v>
      </c>
      <c r="BZ682" s="122" t="s">
        <v>2020</v>
      </c>
      <c r="CB682" s="122">
        <v>32.285640000000001</v>
      </c>
      <c r="CC682" s="122">
        <v>-99.449410999999998</v>
      </c>
      <c r="CD682" s="122" t="s">
        <v>6916</v>
      </c>
      <c r="CE682" s="122" t="s">
        <v>1171</v>
      </c>
      <c r="CF682" s="122" t="s">
        <v>3670</v>
      </c>
      <c r="CG682" s="122" t="s">
        <v>6861</v>
      </c>
      <c r="CI682" s="122" t="s">
        <v>5108</v>
      </c>
      <c r="CJ682" s="122" t="s">
        <v>6914</v>
      </c>
      <c r="CK682" s="122" t="s">
        <v>4738</v>
      </c>
      <c r="CL682" s="122" t="s">
        <v>851</v>
      </c>
      <c r="CO682" s="122" t="s">
        <v>7488</v>
      </c>
      <c r="CP682" s="122">
        <v>0</v>
      </c>
      <c r="CQ682" s="122" t="s">
        <v>3914</v>
      </c>
      <c r="CR682" s="122" t="s">
        <v>7778</v>
      </c>
      <c r="CS682" s="122" t="s">
        <v>7779</v>
      </c>
      <c r="CT682" s="122" t="s">
        <v>8194</v>
      </c>
      <c r="CU682" s="122" t="s">
        <v>8194</v>
      </c>
    </row>
    <row r="683" spans="1:99" x14ac:dyDescent="0.45">
      <c r="A683" s="122">
        <v>682</v>
      </c>
      <c r="B683" s="122" t="s">
        <v>10360</v>
      </c>
      <c r="C683" s="122" t="s">
        <v>955</v>
      </c>
      <c r="F683" s="122" t="s">
        <v>4785</v>
      </c>
      <c r="G683" s="122" t="s">
        <v>4243</v>
      </c>
      <c r="H683" s="122">
        <v>4955</v>
      </c>
      <c r="I683" s="122" t="s">
        <v>3151</v>
      </c>
      <c r="J683" s="122" t="str">
        <f>LEFT(I683, FIND(" ", I683, 25) -1)</f>
        <v>Quercus durata var. gabrielensis</v>
      </c>
      <c r="K683" s="122" t="s">
        <v>1857</v>
      </c>
      <c r="M683" s="122" t="s">
        <v>3226</v>
      </c>
      <c r="N683" s="122" t="s">
        <v>3319</v>
      </c>
      <c r="O683" s="121">
        <v>41020</v>
      </c>
      <c r="P683" s="122" t="s">
        <v>3103</v>
      </c>
      <c r="S683" s="122" t="s">
        <v>14696</v>
      </c>
      <c r="T683" s="122" t="s">
        <v>1171</v>
      </c>
      <c r="U683" s="122" t="s">
        <v>389</v>
      </c>
      <c r="V683" s="122" t="s">
        <v>5328</v>
      </c>
      <c r="W683" s="122" t="s">
        <v>1759</v>
      </c>
      <c r="X683" s="122" t="s">
        <v>5329</v>
      </c>
      <c r="AH683" s="122" t="s">
        <v>3139</v>
      </c>
      <c r="AJ683" s="122" t="s">
        <v>956</v>
      </c>
      <c r="AK683" s="122" t="s">
        <v>956</v>
      </c>
      <c r="AQ683" s="122" t="s">
        <v>1318</v>
      </c>
      <c r="AR683" s="122" t="s">
        <v>7426</v>
      </c>
      <c r="AS683" s="122" t="s">
        <v>1318</v>
      </c>
      <c r="AT683" s="122">
        <v>34.232529999999997</v>
      </c>
      <c r="AU683" s="122">
        <v>-117.75727999999999</v>
      </c>
      <c r="BF683" s="122" t="s">
        <v>1417</v>
      </c>
      <c r="BG683" s="122" t="s">
        <v>1415</v>
      </c>
      <c r="BK683" s="122">
        <v>177656</v>
      </c>
      <c r="BR683" s="122" t="s">
        <v>4785</v>
      </c>
      <c r="BS683" s="122" t="s">
        <v>5786</v>
      </c>
      <c r="BT683" s="122" t="s">
        <v>4785</v>
      </c>
      <c r="BU683" s="122" t="s">
        <v>4785</v>
      </c>
      <c r="BV683" s="122">
        <v>4955</v>
      </c>
      <c r="BX683" s="122" t="s">
        <v>3150</v>
      </c>
      <c r="CB683" s="122">
        <v>34.232529999999997</v>
      </c>
      <c r="CC683" s="122">
        <v>-117.75727999999999</v>
      </c>
      <c r="CE683" s="122" t="s">
        <v>1171</v>
      </c>
      <c r="CF683" s="122" t="s">
        <v>389</v>
      </c>
      <c r="CG683" s="122" t="s">
        <v>5328</v>
      </c>
      <c r="CI683" s="122" t="s">
        <v>5067</v>
      </c>
      <c r="CJ683" s="122" t="s">
        <v>7114</v>
      </c>
      <c r="CL683" s="122" t="s">
        <v>474</v>
      </c>
      <c r="CO683" s="122" t="s">
        <v>7488</v>
      </c>
      <c r="CP683" s="122">
        <v>0</v>
      </c>
      <c r="CQ683" s="122" t="s">
        <v>4785</v>
      </c>
      <c r="CR683" s="122" t="s">
        <v>7503</v>
      </c>
      <c r="CS683" s="122" t="s">
        <v>7924</v>
      </c>
      <c r="CT683" s="122" t="s">
        <v>8194</v>
      </c>
      <c r="CU683" s="122" t="s">
        <v>8194</v>
      </c>
    </row>
    <row r="684" spans="1:99" x14ac:dyDescent="0.45">
      <c r="A684" s="122">
        <v>683</v>
      </c>
      <c r="B684" s="122" t="s">
        <v>10361</v>
      </c>
      <c r="C684" s="122" t="s">
        <v>957</v>
      </c>
      <c r="F684" s="122" t="s">
        <v>4786</v>
      </c>
      <c r="G684" s="122" t="s">
        <v>4244</v>
      </c>
      <c r="H684" s="122">
        <v>5634</v>
      </c>
      <c r="I684" s="122" t="s">
        <v>395</v>
      </c>
      <c r="J684" s="122" t="str">
        <f t="shared" ref="J684:J715" si="28">LEFT(I684, FIND(" ", I684, 12) -1)</f>
        <v>Quercus agrifolia</v>
      </c>
      <c r="K684" s="122" t="s">
        <v>5571</v>
      </c>
      <c r="M684" s="122" t="s">
        <v>3226</v>
      </c>
      <c r="N684" s="122" t="s">
        <v>3238</v>
      </c>
      <c r="O684" s="121">
        <v>41020</v>
      </c>
      <c r="P684" s="122" t="s">
        <v>3103</v>
      </c>
      <c r="S684" s="122" t="s">
        <v>14696</v>
      </c>
      <c r="T684" s="122" t="s">
        <v>1171</v>
      </c>
      <c r="U684" s="122" t="s">
        <v>389</v>
      </c>
      <c r="V684" s="122" t="s">
        <v>5328</v>
      </c>
      <c r="W684" s="122" t="s">
        <v>1759</v>
      </c>
      <c r="X684" s="122" t="s">
        <v>5330</v>
      </c>
      <c r="AH684" s="122" t="s">
        <v>3139</v>
      </c>
      <c r="AJ684" s="122" t="s">
        <v>958</v>
      </c>
      <c r="AK684" s="122" t="s">
        <v>958</v>
      </c>
      <c r="AQ684" s="122" t="s">
        <v>1318</v>
      </c>
      <c r="AR684" s="122" t="s">
        <v>7426</v>
      </c>
      <c r="AS684" s="122" t="s">
        <v>1318</v>
      </c>
      <c r="AT684" s="122">
        <v>34.232529999999997</v>
      </c>
      <c r="AU684" s="122">
        <v>-117.75727999999999</v>
      </c>
      <c r="BF684" s="122" t="s">
        <v>1417</v>
      </c>
      <c r="BG684" s="122" t="s">
        <v>1415</v>
      </c>
      <c r="BK684" s="122">
        <v>177657</v>
      </c>
      <c r="BR684" s="122" t="s">
        <v>4786</v>
      </c>
      <c r="BS684" s="122" t="s">
        <v>5786</v>
      </c>
      <c r="BT684" s="122" t="s">
        <v>4786</v>
      </c>
      <c r="BU684" s="122" t="s">
        <v>4786</v>
      </c>
      <c r="BV684" s="122">
        <v>5634</v>
      </c>
      <c r="BX684" s="122" t="s">
        <v>3150</v>
      </c>
      <c r="CB684" s="122">
        <v>34.232529999999997</v>
      </c>
      <c r="CC684" s="122">
        <v>-117.75727999999999</v>
      </c>
      <c r="CE684" s="122" t="s">
        <v>1171</v>
      </c>
      <c r="CF684" s="122" t="s">
        <v>389</v>
      </c>
      <c r="CG684" s="122" t="s">
        <v>5328</v>
      </c>
      <c r="CI684" s="122" t="s">
        <v>5007</v>
      </c>
      <c r="CJ684" s="122" t="s">
        <v>7457</v>
      </c>
      <c r="CL684" s="122" t="s">
        <v>395</v>
      </c>
      <c r="CO684" s="122" t="s">
        <v>7488</v>
      </c>
      <c r="CP684" s="122">
        <v>0</v>
      </c>
      <c r="CQ684" s="122" t="s">
        <v>4786</v>
      </c>
      <c r="CR684" s="122" t="s">
        <v>7657</v>
      </c>
      <c r="CS684" s="122" t="s">
        <v>7658</v>
      </c>
      <c r="CT684" s="122" t="s">
        <v>8194</v>
      </c>
      <c r="CU684" s="122" t="s">
        <v>8194</v>
      </c>
    </row>
    <row r="685" spans="1:99" ht="15" customHeight="1" x14ac:dyDescent="0.45">
      <c r="A685" s="122">
        <v>684</v>
      </c>
      <c r="B685" s="122" t="s">
        <v>10362</v>
      </c>
      <c r="C685" s="122" t="s">
        <v>959</v>
      </c>
      <c r="F685" s="122" t="s">
        <v>14416</v>
      </c>
      <c r="G685" s="122" t="s">
        <v>4245</v>
      </c>
      <c r="H685" s="122">
        <v>4044</v>
      </c>
      <c r="I685" s="122" t="s">
        <v>3152</v>
      </c>
      <c r="J685" s="122" t="str">
        <f t="shared" si="28"/>
        <v>Quercus pacifica</v>
      </c>
      <c r="K685" s="122" t="s">
        <v>960</v>
      </c>
      <c r="M685" s="122" t="s">
        <v>3226</v>
      </c>
      <c r="N685" s="122" t="s">
        <v>3237</v>
      </c>
      <c r="O685" s="121">
        <v>41021</v>
      </c>
      <c r="P685" s="122" t="s">
        <v>3103</v>
      </c>
      <c r="S685" s="122" t="s">
        <v>14696</v>
      </c>
      <c r="T685" s="122" t="s">
        <v>1171</v>
      </c>
      <c r="U685" s="122" t="s">
        <v>389</v>
      </c>
      <c r="V685" s="122" t="s">
        <v>5328</v>
      </c>
      <c r="W685" s="122" t="s">
        <v>1759</v>
      </c>
      <c r="X685" s="122" t="s">
        <v>5331</v>
      </c>
      <c r="Y685" s="122" t="s">
        <v>3488</v>
      </c>
      <c r="Z685" s="122" t="s">
        <v>1318</v>
      </c>
      <c r="AJ685" s="122" t="s">
        <v>960</v>
      </c>
      <c r="AK685" s="122" t="s">
        <v>960</v>
      </c>
      <c r="AO685" s="122" t="s">
        <v>3489</v>
      </c>
      <c r="AP685" s="122" t="s">
        <v>42</v>
      </c>
      <c r="AQ685" s="122" t="s">
        <v>5338</v>
      </c>
      <c r="AR685" s="122" t="s">
        <v>7426</v>
      </c>
      <c r="AS685" s="122" t="s">
        <v>1318</v>
      </c>
      <c r="AT685" s="122">
        <v>34.115428999999999</v>
      </c>
      <c r="AU685" s="122">
        <v>-117.715827</v>
      </c>
      <c r="BE685" s="122" t="s">
        <v>3411</v>
      </c>
      <c r="BF685" s="122" t="s">
        <v>1417</v>
      </c>
      <c r="BG685" s="122" t="s">
        <v>1415</v>
      </c>
      <c r="BK685" s="122">
        <v>177658</v>
      </c>
      <c r="BR685" s="122" t="s">
        <v>4805</v>
      </c>
      <c r="BS685" s="122" t="s">
        <v>5785</v>
      </c>
      <c r="BT685" s="122" t="s">
        <v>4805</v>
      </c>
      <c r="BU685" s="122" t="s">
        <v>4805</v>
      </c>
      <c r="BV685" s="122">
        <v>4044</v>
      </c>
      <c r="BX685" s="122" t="s">
        <v>3150</v>
      </c>
      <c r="BZ685" s="122" t="s">
        <v>2020</v>
      </c>
      <c r="CB685" s="122">
        <v>33.375518999999997</v>
      </c>
      <c r="CC685" s="122">
        <v>-118.41795500000001</v>
      </c>
      <c r="CD685" s="122" t="s">
        <v>4806</v>
      </c>
      <c r="CE685" s="122" t="s">
        <v>1171</v>
      </c>
      <c r="CF685" s="122" t="s">
        <v>389</v>
      </c>
      <c r="CG685" s="122" t="s">
        <v>5328</v>
      </c>
      <c r="CI685" s="122" t="s">
        <v>5184</v>
      </c>
      <c r="CJ685" s="122" t="s">
        <v>7122</v>
      </c>
      <c r="CL685" s="122" t="s">
        <v>3152</v>
      </c>
      <c r="CO685" s="122" t="s">
        <v>7488</v>
      </c>
      <c r="CP685" s="122">
        <v>0</v>
      </c>
      <c r="CQ685" s="122" t="s">
        <v>4805</v>
      </c>
      <c r="CR685" s="122" t="s">
        <v>7554</v>
      </c>
      <c r="CS685" s="122" t="s">
        <v>7555</v>
      </c>
      <c r="CT685" s="122" t="s">
        <v>8194</v>
      </c>
      <c r="CU685" s="122" t="s">
        <v>8194</v>
      </c>
    </row>
    <row r="686" spans="1:99" ht="15" customHeight="1" x14ac:dyDescent="0.45">
      <c r="A686" s="122">
        <v>685</v>
      </c>
      <c r="B686" s="122" t="s">
        <v>10363</v>
      </c>
      <c r="C686" s="122" t="s">
        <v>961</v>
      </c>
      <c r="F686" s="122" t="s">
        <v>4787</v>
      </c>
      <c r="G686" s="122" t="s">
        <v>4259</v>
      </c>
      <c r="H686" s="122">
        <v>5507</v>
      </c>
      <c r="I686" s="122" t="s">
        <v>398</v>
      </c>
      <c r="J686" s="122" t="str">
        <f t="shared" si="28"/>
        <v>Quercus tomentella</v>
      </c>
      <c r="K686" s="122" t="s">
        <v>962</v>
      </c>
      <c r="M686" s="122" t="s">
        <v>3226</v>
      </c>
      <c r="N686" s="122" t="s">
        <v>3239</v>
      </c>
      <c r="O686" s="121">
        <v>41021</v>
      </c>
      <c r="P686" s="122" t="s">
        <v>3103</v>
      </c>
      <c r="S686" s="122" t="s">
        <v>14696</v>
      </c>
      <c r="T686" s="122" t="s">
        <v>1171</v>
      </c>
      <c r="U686" s="122" t="s">
        <v>389</v>
      </c>
      <c r="V686" s="122" t="s">
        <v>5328</v>
      </c>
      <c r="W686" s="122" t="s">
        <v>1759</v>
      </c>
      <c r="X686" s="122" t="s">
        <v>5332</v>
      </c>
      <c r="Y686" s="122" t="s">
        <v>3488</v>
      </c>
      <c r="Z686" s="122" t="s">
        <v>1318</v>
      </c>
      <c r="AJ686" s="122" t="s">
        <v>962</v>
      </c>
      <c r="AK686" s="122" t="s">
        <v>962</v>
      </c>
      <c r="AO686" s="122" t="s">
        <v>3489</v>
      </c>
      <c r="AP686" s="122">
        <v>12616</v>
      </c>
      <c r="AQ686" s="122" t="s">
        <v>5339</v>
      </c>
      <c r="AR686" s="122" t="s">
        <v>7426</v>
      </c>
      <c r="AS686" s="122" t="s">
        <v>1318</v>
      </c>
      <c r="AT686" s="122">
        <v>34.115428999999999</v>
      </c>
      <c r="AU686" s="122">
        <v>-117.715827</v>
      </c>
      <c r="BE686" s="122" t="s">
        <v>3411</v>
      </c>
      <c r="BF686" s="122" t="s">
        <v>1417</v>
      </c>
      <c r="BG686" s="122" t="s">
        <v>1415</v>
      </c>
      <c r="BK686" s="122">
        <v>177644</v>
      </c>
      <c r="BR686" s="122" t="s">
        <v>4787</v>
      </c>
      <c r="BS686" s="122" t="s">
        <v>5786</v>
      </c>
      <c r="BT686" s="122" t="s">
        <v>4787</v>
      </c>
      <c r="BU686" s="122" t="s">
        <v>4787</v>
      </c>
      <c r="BV686" s="122">
        <v>5507</v>
      </c>
      <c r="BX686" s="122" t="s">
        <v>3150</v>
      </c>
      <c r="BZ686" s="122" t="s">
        <v>2020</v>
      </c>
      <c r="CB686" s="122">
        <v>33.374701999999999</v>
      </c>
      <c r="CC686" s="122">
        <v>-118.35378799999999</v>
      </c>
      <c r="CD686" s="122" t="s">
        <v>6818</v>
      </c>
      <c r="CE686" s="122" t="s">
        <v>1171</v>
      </c>
      <c r="CF686" s="122" t="s">
        <v>389</v>
      </c>
      <c r="CG686" s="122" t="s">
        <v>5328</v>
      </c>
      <c r="CI686" s="122" t="s">
        <v>5240</v>
      </c>
      <c r="CJ686" s="122" t="s">
        <v>6934</v>
      </c>
      <c r="CL686" s="122" t="s">
        <v>398</v>
      </c>
      <c r="CO686" s="122" t="s">
        <v>7488</v>
      </c>
      <c r="CP686" s="122">
        <v>0</v>
      </c>
      <c r="CQ686" s="122" t="s">
        <v>4787</v>
      </c>
      <c r="CR686" s="122" t="s">
        <v>7659</v>
      </c>
      <c r="CS686" s="122" t="s">
        <v>7660</v>
      </c>
      <c r="CT686" s="122" t="s">
        <v>8194</v>
      </c>
      <c r="CU686" s="122" t="s">
        <v>8194</v>
      </c>
    </row>
    <row r="687" spans="1:99" ht="15" customHeight="1" x14ac:dyDescent="0.45">
      <c r="A687" s="122">
        <v>686</v>
      </c>
      <c r="B687" s="122" t="s">
        <v>10364</v>
      </c>
      <c r="C687" s="122" t="s">
        <v>963</v>
      </c>
      <c r="F687" s="122" t="s">
        <v>14419</v>
      </c>
      <c r="G687" s="122" t="s">
        <v>4260</v>
      </c>
      <c r="H687" s="122">
        <v>4842</v>
      </c>
      <c r="I687" s="122" t="s">
        <v>469</v>
      </c>
      <c r="J687" s="122" t="str">
        <f t="shared" si="28"/>
        <v>Quercus kelloggii</v>
      </c>
      <c r="K687" s="122" t="s">
        <v>964</v>
      </c>
      <c r="M687" s="122" t="s">
        <v>3226</v>
      </c>
      <c r="N687" s="122" t="s">
        <v>3261</v>
      </c>
      <c r="O687" s="121">
        <v>41021</v>
      </c>
      <c r="P687" s="122" t="s">
        <v>3103</v>
      </c>
      <c r="S687" s="122" t="s">
        <v>14696</v>
      </c>
      <c r="T687" s="122" t="s">
        <v>1171</v>
      </c>
      <c r="U687" s="122" t="s">
        <v>389</v>
      </c>
      <c r="V687" s="122" t="s">
        <v>5328</v>
      </c>
      <c r="W687" s="122" t="s">
        <v>1759</v>
      </c>
      <c r="X687" s="122" t="s">
        <v>5333</v>
      </c>
      <c r="Y687" s="122" t="s">
        <v>3488</v>
      </c>
      <c r="Z687" s="122" t="s">
        <v>1318</v>
      </c>
      <c r="AJ687" s="122" t="s">
        <v>964</v>
      </c>
      <c r="AK687" s="122" t="s">
        <v>964</v>
      </c>
      <c r="AO687" s="122" t="s">
        <v>3489</v>
      </c>
      <c r="AP687" s="122" t="s">
        <v>42</v>
      </c>
      <c r="AQ687" s="122" t="s">
        <v>389</v>
      </c>
      <c r="AS687" s="122" t="s">
        <v>1318</v>
      </c>
      <c r="AT687" s="122">
        <v>34.115428999999999</v>
      </c>
      <c r="AU687" s="122">
        <v>-117.715827</v>
      </c>
      <c r="BE687" s="122" t="s">
        <v>3411</v>
      </c>
      <c r="BF687" s="122" t="s">
        <v>1417</v>
      </c>
      <c r="BG687" s="122" t="s">
        <v>1415</v>
      </c>
      <c r="BK687" s="122">
        <v>177642</v>
      </c>
      <c r="BR687" s="122" t="s">
        <v>4807</v>
      </c>
      <c r="BS687" s="122" t="s">
        <v>5785</v>
      </c>
      <c r="BT687" s="122" t="s">
        <v>4807</v>
      </c>
      <c r="BU687" s="122" t="s">
        <v>4807</v>
      </c>
      <c r="BV687" s="122">
        <v>4842</v>
      </c>
      <c r="BX687" s="122" t="s">
        <v>3150</v>
      </c>
      <c r="BZ687" s="122" t="s">
        <v>2020</v>
      </c>
      <c r="CB687" s="122" t="s">
        <v>4235</v>
      </c>
      <c r="CC687" s="122" t="s">
        <v>4235</v>
      </c>
      <c r="CD687" s="122" t="s">
        <v>4235</v>
      </c>
      <c r="CE687" s="122" t="s">
        <v>1171</v>
      </c>
      <c r="CF687" s="122" t="s">
        <v>389</v>
      </c>
      <c r="CI687" s="122" t="s">
        <v>5123</v>
      </c>
      <c r="CJ687" s="122" t="s">
        <v>6942</v>
      </c>
      <c r="CL687" s="122" t="s">
        <v>469</v>
      </c>
      <c r="CO687" s="122" t="s">
        <v>7488</v>
      </c>
      <c r="CP687" s="122">
        <v>0</v>
      </c>
      <c r="CQ687" s="122" t="s">
        <v>4807</v>
      </c>
      <c r="CR687" s="122" t="s">
        <v>7647</v>
      </c>
      <c r="CS687" s="122" t="s">
        <v>7648</v>
      </c>
      <c r="CT687" s="122" t="s">
        <v>8194</v>
      </c>
      <c r="CU687" s="122" t="s">
        <v>8194</v>
      </c>
    </row>
    <row r="688" spans="1:99" ht="15" customHeight="1" x14ac:dyDescent="0.45">
      <c r="A688" s="122">
        <v>687</v>
      </c>
      <c r="B688" s="122" t="s">
        <v>10365</v>
      </c>
      <c r="C688" s="122" t="s">
        <v>965</v>
      </c>
      <c r="G688" s="122" t="s">
        <v>4258</v>
      </c>
      <c r="I688" s="122" t="s">
        <v>443</v>
      </c>
      <c r="J688" s="122" t="str">
        <f t="shared" si="28"/>
        <v>Quercus douglasii</v>
      </c>
      <c r="M688" s="122" t="s">
        <v>3226</v>
      </c>
      <c r="N688" s="122" t="s">
        <v>3253</v>
      </c>
      <c r="O688" s="122">
        <v>41021</v>
      </c>
      <c r="P688" s="122" t="s">
        <v>3103</v>
      </c>
      <c r="S688" s="122" t="s">
        <v>14696</v>
      </c>
      <c r="T688" s="122" t="s">
        <v>1171</v>
      </c>
      <c r="U688" s="122" t="s">
        <v>389</v>
      </c>
      <c r="V688" s="122" t="s">
        <v>5328</v>
      </c>
      <c r="W688" s="122" t="s">
        <v>1759</v>
      </c>
      <c r="X688" s="122" t="s">
        <v>5334</v>
      </c>
      <c r="Y688" s="122" t="s">
        <v>3488</v>
      </c>
      <c r="Z688" s="122" t="s">
        <v>1318</v>
      </c>
      <c r="AJ688" s="122" t="s">
        <v>966</v>
      </c>
      <c r="AK688" s="122" t="s">
        <v>966</v>
      </c>
      <c r="AO688" s="122" t="s">
        <v>3489</v>
      </c>
      <c r="AP688" s="122">
        <v>10473</v>
      </c>
      <c r="AQ688" s="122" t="s">
        <v>5340</v>
      </c>
      <c r="AS688" s="122" t="s">
        <v>1318</v>
      </c>
      <c r="AT688" s="122">
        <v>34.115428999999999</v>
      </c>
      <c r="AU688" s="122">
        <v>-117.715827</v>
      </c>
      <c r="BE688" s="122" t="s">
        <v>3411</v>
      </c>
      <c r="BF688" s="122" t="s">
        <v>1417</v>
      </c>
      <c r="BG688" s="122" t="s">
        <v>1415</v>
      </c>
      <c r="BK688" s="122">
        <v>177641</v>
      </c>
      <c r="BX688" s="122" t="s">
        <v>3150</v>
      </c>
      <c r="BZ688" s="122" t="s">
        <v>2020</v>
      </c>
      <c r="CL688" s="122" t="s">
        <v>443</v>
      </c>
    </row>
    <row r="689" spans="1:99" ht="15" customHeight="1" x14ac:dyDescent="0.45">
      <c r="A689" s="122">
        <v>688</v>
      </c>
      <c r="B689" s="122" t="s">
        <v>10366</v>
      </c>
      <c r="C689" s="122" t="s">
        <v>967</v>
      </c>
      <c r="G689" s="122" t="s">
        <v>4240</v>
      </c>
      <c r="I689" s="122" t="s">
        <v>449</v>
      </c>
      <c r="J689" s="122" t="str">
        <f t="shared" si="28"/>
        <v>Quercus wislizeni</v>
      </c>
      <c r="M689" s="122" t="s">
        <v>3226</v>
      </c>
      <c r="N689" s="122" t="s">
        <v>3255</v>
      </c>
      <c r="O689" s="122">
        <v>41021</v>
      </c>
      <c r="P689" s="122" t="s">
        <v>3103</v>
      </c>
      <c r="S689" s="122" t="s">
        <v>14696</v>
      </c>
      <c r="T689" s="122" t="s">
        <v>1171</v>
      </c>
      <c r="U689" s="122" t="s">
        <v>389</v>
      </c>
      <c r="V689" s="122" t="s">
        <v>5328</v>
      </c>
      <c r="W689" s="122" t="s">
        <v>1759</v>
      </c>
      <c r="X689" s="122" t="s">
        <v>5335</v>
      </c>
      <c r="Y689" s="122" t="s">
        <v>3488</v>
      </c>
      <c r="Z689" s="122" t="s">
        <v>1318</v>
      </c>
      <c r="AJ689" s="122" t="s">
        <v>968</v>
      </c>
      <c r="AK689" s="122" t="s">
        <v>968</v>
      </c>
      <c r="AO689" s="122" t="s">
        <v>3489</v>
      </c>
      <c r="AP689" s="122">
        <v>8567</v>
      </c>
      <c r="AQ689" s="122" t="s">
        <v>5341</v>
      </c>
      <c r="AS689" s="122" t="s">
        <v>1318</v>
      </c>
      <c r="AT689" s="122">
        <v>34.115428999999999</v>
      </c>
      <c r="AU689" s="122">
        <v>-117.715827</v>
      </c>
      <c r="BE689" s="122" t="s">
        <v>3411</v>
      </c>
      <c r="BF689" s="122" t="s">
        <v>1417</v>
      </c>
      <c r="BX689" s="122" t="s">
        <v>3150</v>
      </c>
      <c r="BZ689" s="122" t="s">
        <v>2020</v>
      </c>
      <c r="CL689" s="122" t="s">
        <v>449</v>
      </c>
    </row>
    <row r="690" spans="1:99" ht="15" customHeight="1" x14ac:dyDescent="0.45">
      <c r="A690" s="122">
        <v>689</v>
      </c>
      <c r="B690" s="122" t="s">
        <v>10367</v>
      </c>
      <c r="C690" s="122" t="s">
        <v>969</v>
      </c>
      <c r="G690" s="122" t="s">
        <v>4257</v>
      </c>
      <c r="I690" s="122" t="s">
        <v>246</v>
      </c>
      <c r="J690" s="122" t="str">
        <f t="shared" si="28"/>
        <v>Quercus chrysolepis</v>
      </c>
      <c r="M690" s="122" t="s">
        <v>3226</v>
      </c>
      <c r="N690" s="122" t="s">
        <v>3206</v>
      </c>
      <c r="O690" s="122">
        <v>41021</v>
      </c>
      <c r="P690" s="122" t="s">
        <v>3103</v>
      </c>
      <c r="S690" s="122" t="s">
        <v>14696</v>
      </c>
      <c r="T690" s="122" t="s">
        <v>1171</v>
      </c>
      <c r="U690" s="122" t="s">
        <v>389</v>
      </c>
      <c r="V690" s="122" t="s">
        <v>5328</v>
      </c>
      <c r="W690" s="122" t="s">
        <v>1759</v>
      </c>
      <c r="X690" s="122" t="s">
        <v>5336</v>
      </c>
      <c r="Y690" s="122" t="s">
        <v>3488</v>
      </c>
      <c r="Z690" s="122" t="s">
        <v>1318</v>
      </c>
      <c r="AJ690" s="122" t="s">
        <v>970</v>
      </c>
      <c r="AK690" s="122" t="s">
        <v>970</v>
      </c>
      <c r="AO690" s="122" t="s">
        <v>3489</v>
      </c>
      <c r="AP690" s="122">
        <v>9690</v>
      </c>
      <c r="AQ690" s="122" t="s">
        <v>5342</v>
      </c>
      <c r="AS690" s="122" t="s">
        <v>1318</v>
      </c>
      <c r="AT690" s="122">
        <v>34.115428999999999</v>
      </c>
      <c r="AU690" s="122">
        <v>-117.715827</v>
      </c>
      <c r="BE690" s="122" t="s">
        <v>3411</v>
      </c>
      <c r="BF690" s="122" t="s">
        <v>1417</v>
      </c>
      <c r="BG690" s="122" t="s">
        <v>1415</v>
      </c>
      <c r="BK690" s="122">
        <v>177640</v>
      </c>
      <c r="BX690" s="122" t="s">
        <v>3150</v>
      </c>
      <c r="BZ690" s="122" t="s">
        <v>2020</v>
      </c>
      <c r="CL690" s="122" t="s">
        <v>246</v>
      </c>
    </row>
    <row r="691" spans="1:99" ht="15" customHeight="1" x14ac:dyDescent="0.45">
      <c r="A691" s="122">
        <v>690</v>
      </c>
      <c r="B691" s="122" t="s">
        <v>10368</v>
      </c>
      <c r="C691" s="122" t="s">
        <v>971</v>
      </c>
      <c r="G691" s="122" t="s">
        <v>4256</v>
      </c>
      <c r="I691" s="122" t="s">
        <v>415</v>
      </c>
      <c r="J691" s="122" t="str">
        <f t="shared" si="28"/>
        <v>Quercus engelmannii</v>
      </c>
      <c r="M691" s="122" t="s">
        <v>3226</v>
      </c>
      <c r="N691" s="122" t="s">
        <v>3246</v>
      </c>
      <c r="O691" s="122">
        <v>41021</v>
      </c>
      <c r="P691" s="122" t="s">
        <v>3103</v>
      </c>
      <c r="S691" s="122" t="s">
        <v>14696</v>
      </c>
      <c r="T691" s="122" t="s">
        <v>1171</v>
      </c>
      <c r="U691" s="122" t="s">
        <v>389</v>
      </c>
      <c r="V691" s="122" t="s">
        <v>5328</v>
      </c>
      <c r="W691" s="122" t="s">
        <v>1759</v>
      </c>
      <c r="X691" s="122" t="s">
        <v>5337</v>
      </c>
      <c r="Y691" s="122" t="s">
        <v>3488</v>
      </c>
      <c r="Z691" s="122" t="s">
        <v>1318</v>
      </c>
      <c r="AJ691" s="122" t="s">
        <v>972</v>
      </c>
      <c r="AK691" s="122" t="s">
        <v>972</v>
      </c>
      <c r="AO691" s="122" t="s">
        <v>3489</v>
      </c>
      <c r="AP691" s="122">
        <v>8102</v>
      </c>
      <c r="AQ691" s="122" t="s">
        <v>5343</v>
      </c>
      <c r="AS691" s="122" t="s">
        <v>1318</v>
      </c>
      <c r="AT691" s="122">
        <v>34.115428999999999</v>
      </c>
      <c r="AU691" s="122">
        <v>-117.715827</v>
      </c>
      <c r="BE691" s="122" t="s">
        <v>3411</v>
      </c>
      <c r="BF691" s="122" t="s">
        <v>1417</v>
      </c>
      <c r="BG691" s="122" t="s">
        <v>1415</v>
      </c>
      <c r="BK691" s="122">
        <v>177639</v>
      </c>
      <c r="BX691" s="122" t="s">
        <v>3150</v>
      </c>
      <c r="BZ691" s="122" t="s">
        <v>2020</v>
      </c>
      <c r="CL691" s="122" t="s">
        <v>415</v>
      </c>
    </row>
    <row r="692" spans="1:99" x14ac:dyDescent="0.45">
      <c r="A692" s="122">
        <v>691</v>
      </c>
      <c r="B692" s="122" t="s">
        <v>10369</v>
      </c>
      <c r="C692" s="122" t="s">
        <v>973</v>
      </c>
      <c r="F692" s="122" t="s">
        <v>14413</v>
      </c>
      <c r="G692" s="122" t="s">
        <v>4255</v>
      </c>
      <c r="H692" s="122">
        <v>4195</v>
      </c>
      <c r="I692" s="122" t="s">
        <v>147</v>
      </c>
      <c r="J692" s="122" t="str">
        <f t="shared" si="28"/>
        <v>Quercus pagoda</v>
      </c>
      <c r="K692" s="122" t="s">
        <v>974</v>
      </c>
      <c r="M692" s="122" t="s">
        <v>3226</v>
      </c>
      <c r="N692" s="122" t="s">
        <v>3172</v>
      </c>
      <c r="O692" s="121">
        <v>41028</v>
      </c>
      <c r="P692" s="122" t="s">
        <v>3103</v>
      </c>
      <c r="S692" s="122" t="s">
        <v>14696</v>
      </c>
      <c r="T692" s="122" t="s">
        <v>1171</v>
      </c>
      <c r="U692" s="122" t="s">
        <v>975</v>
      </c>
      <c r="V692" s="122" t="s">
        <v>3492</v>
      </c>
      <c r="W692" s="122" t="s">
        <v>1759</v>
      </c>
      <c r="X692" s="122" t="s">
        <v>3107</v>
      </c>
      <c r="AJ692" s="122" t="s">
        <v>974</v>
      </c>
      <c r="AK692" s="122" t="s">
        <v>974</v>
      </c>
      <c r="AQ692" s="122" t="s">
        <v>1318</v>
      </c>
      <c r="AR692" s="122" t="s">
        <v>7426</v>
      </c>
      <c r="AS692" s="122" t="s">
        <v>1318</v>
      </c>
      <c r="AT692" s="122">
        <v>35.976736000000002</v>
      </c>
      <c r="AU692" s="122">
        <v>-78.986549999999994</v>
      </c>
      <c r="BF692" s="122" t="s">
        <v>1417</v>
      </c>
      <c r="BG692" s="122" t="s">
        <v>1415</v>
      </c>
      <c r="BK692" s="122">
        <v>177638</v>
      </c>
      <c r="BR692" s="122" t="s">
        <v>4808</v>
      </c>
      <c r="BS692" s="122" t="s">
        <v>5785</v>
      </c>
      <c r="BT692" s="122" t="s">
        <v>4808</v>
      </c>
      <c r="BU692" s="122" t="s">
        <v>4808</v>
      </c>
      <c r="BV692" s="122">
        <v>4195</v>
      </c>
      <c r="BX692" s="122" t="s">
        <v>3150</v>
      </c>
      <c r="CB692" s="122">
        <v>35.976736000000002</v>
      </c>
      <c r="CC692" s="122">
        <v>-78.986549999999994</v>
      </c>
      <c r="CE692" s="122" t="s">
        <v>1171</v>
      </c>
      <c r="CF692" s="122" t="s">
        <v>975</v>
      </c>
      <c r="CG692" s="122" t="s">
        <v>3492</v>
      </c>
      <c r="CI692" s="122" t="s">
        <v>5186</v>
      </c>
      <c r="CJ692" s="122" t="s">
        <v>7041</v>
      </c>
      <c r="CL692" s="122" t="s">
        <v>147</v>
      </c>
      <c r="CO692" s="122" t="s">
        <v>7488</v>
      </c>
      <c r="CP692" s="122">
        <v>0</v>
      </c>
      <c r="CQ692" s="122" t="s">
        <v>4808</v>
      </c>
      <c r="CR692" s="122" t="s">
        <v>7641</v>
      </c>
      <c r="CS692" s="122" t="s">
        <v>7642</v>
      </c>
      <c r="CT692" s="122" t="s">
        <v>8194</v>
      </c>
      <c r="CU692" s="122" t="s">
        <v>8194</v>
      </c>
    </row>
    <row r="693" spans="1:99" x14ac:dyDescent="0.45">
      <c r="A693" s="122">
        <v>692</v>
      </c>
      <c r="B693" s="122" t="s">
        <v>10370</v>
      </c>
      <c r="C693" s="122" t="s">
        <v>976</v>
      </c>
      <c r="F693" s="122" t="s">
        <v>4745</v>
      </c>
      <c r="G693" s="122" t="s">
        <v>4277</v>
      </c>
      <c r="H693" s="122">
        <v>6370</v>
      </c>
      <c r="I693" s="122" t="s">
        <v>201</v>
      </c>
      <c r="J693" s="122" t="str">
        <f t="shared" si="28"/>
        <v>Quercus stellata</v>
      </c>
      <c r="K693" s="122" t="s">
        <v>977</v>
      </c>
      <c r="M693" s="122" t="s">
        <v>3226</v>
      </c>
      <c r="N693" s="122" t="s">
        <v>3195</v>
      </c>
      <c r="O693" s="121">
        <v>41028</v>
      </c>
      <c r="P693" s="122" t="s">
        <v>3103</v>
      </c>
      <c r="S693" s="122" t="s">
        <v>14696</v>
      </c>
      <c r="T693" s="122" t="s">
        <v>1171</v>
      </c>
      <c r="U693" s="122" t="s">
        <v>975</v>
      </c>
      <c r="V693" s="122" t="s">
        <v>3492</v>
      </c>
      <c r="W693" s="122" t="s">
        <v>1759</v>
      </c>
      <c r="X693" s="122" t="s">
        <v>3107</v>
      </c>
      <c r="AJ693" s="122" t="s">
        <v>977</v>
      </c>
      <c r="AK693" s="122" t="s">
        <v>977</v>
      </c>
      <c r="AQ693" s="122" t="s">
        <v>1318</v>
      </c>
      <c r="AR693" s="122" t="s">
        <v>7426</v>
      </c>
      <c r="AS693" s="122" t="s">
        <v>1318</v>
      </c>
      <c r="AT693" s="122">
        <v>35.976736000000002</v>
      </c>
      <c r="AU693" s="122">
        <v>-78.986549999999994</v>
      </c>
      <c r="BF693" s="122" t="s">
        <v>1417</v>
      </c>
      <c r="BG693" s="122" t="s">
        <v>1415</v>
      </c>
      <c r="BK693" s="122">
        <v>177602</v>
      </c>
      <c r="BR693" s="122" t="s">
        <v>4745</v>
      </c>
      <c r="BS693" s="122" t="s">
        <v>5786</v>
      </c>
      <c r="BT693" s="122" t="s">
        <v>4745</v>
      </c>
      <c r="BU693" s="122" t="s">
        <v>4745</v>
      </c>
      <c r="BV693" s="122">
        <v>6370</v>
      </c>
      <c r="BX693" s="122" t="s">
        <v>3150</v>
      </c>
      <c r="CB693" s="122">
        <v>35.976736000000002</v>
      </c>
      <c r="CC693" s="122">
        <v>-78.986549999999994</v>
      </c>
      <c r="CE693" s="122" t="s">
        <v>1171</v>
      </c>
      <c r="CF693" s="122" t="s">
        <v>975</v>
      </c>
      <c r="CG693" s="122" t="s">
        <v>3492</v>
      </c>
      <c r="CI693" s="122" t="s">
        <v>5236</v>
      </c>
      <c r="CJ693" s="122" t="s">
        <v>6910</v>
      </c>
      <c r="CL693" s="122" t="s">
        <v>201</v>
      </c>
      <c r="CO693" s="122" t="s">
        <v>7488</v>
      </c>
      <c r="CP693" s="122">
        <v>0</v>
      </c>
      <c r="CQ693" s="122" t="s">
        <v>4745</v>
      </c>
      <c r="CR693" s="122" t="s">
        <v>7886</v>
      </c>
      <c r="CS693" s="122" t="s">
        <v>7887</v>
      </c>
      <c r="CT693" s="122" t="s">
        <v>8194</v>
      </c>
      <c r="CU693" s="122" t="s">
        <v>8194</v>
      </c>
    </row>
    <row r="694" spans="1:99" x14ac:dyDescent="0.45">
      <c r="A694" s="122">
        <v>693</v>
      </c>
      <c r="B694" s="122" t="s">
        <v>10371</v>
      </c>
      <c r="C694" s="122" t="s">
        <v>978</v>
      </c>
      <c r="F694" s="122" t="s">
        <v>14414</v>
      </c>
      <c r="G694" s="122" t="s">
        <v>5344</v>
      </c>
      <c r="H694" s="122">
        <v>4089</v>
      </c>
      <c r="I694" s="122" t="s">
        <v>731</v>
      </c>
      <c r="J694" s="122" t="str">
        <f t="shared" si="28"/>
        <v>Quercus marilandica</v>
      </c>
      <c r="K694" s="122" t="s">
        <v>979</v>
      </c>
      <c r="M694" s="122" t="s">
        <v>3226</v>
      </c>
      <c r="N694" s="122" t="s">
        <v>3175</v>
      </c>
      <c r="O694" s="121">
        <v>41028</v>
      </c>
      <c r="P694" s="122" t="s">
        <v>3103</v>
      </c>
      <c r="S694" s="122" t="s">
        <v>14696</v>
      </c>
      <c r="T694" s="122" t="s">
        <v>1171</v>
      </c>
      <c r="U694" s="122" t="s">
        <v>975</v>
      </c>
      <c r="V694" s="122" t="s">
        <v>3492</v>
      </c>
      <c r="W694" s="122" t="s">
        <v>1759</v>
      </c>
      <c r="X694" s="122" t="s">
        <v>3108</v>
      </c>
      <c r="AJ694" s="122" t="s">
        <v>979</v>
      </c>
      <c r="AK694" s="122" t="s">
        <v>979</v>
      </c>
      <c r="AQ694" s="122" t="s">
        <v>1318</v>
      </c>
      <c r="AR694" s="122" t="s">
        <v>7426</v>
      </c>
      <c r="AS694" s="122" t="s">
        <v>1318</v>
      </c>
      <c r="AT694" s="122">
        <v>35.983097999999998</v>
      </c>
      <c r="AU694" s="122">
        <v>-78.989951000000005</v>
      </c>
      <c r="BF694" s="122" t="s">
        <v>1417</v>
      </c>
      <c r="BR694" s="122" t="s">
        <v>4809</v>
      </c>
      <c r="BS694" s="122" t="s">
        <v>5785</v>
      </c>
      <c r="BT694" s="122" t="s">
        <v>4809</v>
      </c>
      <c r="BU694" s="122" t="s">
        <v>4809</v>
      </c>
      <c r="BV694" s="122">
        <v>4089</v>
      </c>
      <c r="BX694" s="122" t="s">
        <v>3150</v>
      </c>
      <c r="CB694" s="122">
        <v>35.983097999999998</v>
      </c>
      <c r="CC694" s="122">
        <v>-78.989951000000005</v>
      </c>
      <c r="CE694" s="122" t="s">
        <v>1171</v>
      </c>
      <c r="CF694" s="122" t="s">
        <v>975</v>
      </c>
      <c r="CG694" s="122" t="s">
        <v>3492</v>
      </c>
      <c r="CI694" s="122" t="s">
        <v>5153</v>
      </c>
      <c r="CJ694" s="122" t="s">
        <v>7066</v>
      </c>
      <c r="CL694" s="122" t="s">
        <v>731</v>
      </c>
      <c r="CO694" s="122" t="s">
        <v>7488</v>
      </c>
      <c r="CP694" s="122">
        <v>0</v>
      </c>
      <c r="CQ694" s="122" t="s">
        <v>4809</v>
      </c>
      <c r="CR694" s="122" t="s">
        <v>7878</v>
      </c>
      <c r="CS694" s="122" t="s">
        <v>7879</v>
      </c>
      <c r="CT694" s="122" t="s">
        <v>8194</v>
      </c>
      <c r="CU694" s="122" t="s">
        <v>8194</v>
      </c>
    </row>
    <row r="695" spans="1:99" x14ac:dyDescent="0.45">
      <c r="A695" s="122">
        <v>694</v>
      </c>
      <c r="B695" s="122" t="s">
        <v>10372</v>
      </c>
      <c r="C695" s="122" t="s">
        <v>980</v>
      </c>
      <c r="G695" s="122" t="s">
        <v>4278</v>
      </c>
      <c r="I695" s="122" t="s">
        <v>185</v>
      </c>
      <c r="J695" s="122" t="str">
        <f t="shared" si="28"/>
        <v>Quercus rubra</v>
      </c>
      <c r="M695" s="122" t="s">
        <v>3226</v>
      </c>
      <c r="N695" s="122" t="s">
        <v>3189</v>
      </c>
      <c r="O695" s="122">
        <v>41028</v>
      </c>
      <c r="P695" s="122" t="s">
        <v>3103</v>
      </c>
      <c r="S695" s="122" t="s">
        <v>14696</v>
      </c>
      <c r="T695" s="122" t="s">
        <v>1171</v>
      </c>
      <c r="U695" s="122" t="s">
        <v>975</v>
      </c>
      <c r="V695" s="122" t="s">
        <v>3492</v>
      </c>
      <c r="W695" s="122" t="s">
        <v>1759</v>
      </c>
      <c r="X695" s="122" t="s">
        <v>3109</v>
      </c>
      <c r="AJ695" s="122" t="s">
        <v>981</v>
      </c>
      <c r="AK695" s="122" t="s">
        <v>981</v>
      </c>
      <c r="AS695" s="122" t="s">
        <v>1318</v>
      </c>
      <c r="AT695" s="122">
        <v>36.012323000000002</v>
      </c>
      <c r="AU695" s="122">
        <v>-78.974051000000003</v>
      </c>
      <c r="BF695" s="122" t="s">
        <v>1417</v>
      </c>
      <c r="BG695" s="122" t="s">
        <v>1415</v>
      </c>
      <c r="BK695" s="122">
        <v>177603</v>
      </c>
      <c r="BX695" s="122" t="s">
        <v>3150</v>
      </c>
      <c r="CB695" s="122">
        <v>36.012323000000002</v>
      </c>
      <c r="CC695" s="122">
        <v>-78.974051000000003</v>
      </c>
      <c r="CE695" s="122" t="s">
        <v>1171</v>
      </c>
      <c r="CF695" s="122" t="s">
        <v>975</v>
      </c>
      <c r="CG695" s="122" t="s">
        <v>3492</v>
      </c>
      <c r="CL695" s="122" t="s">
        <v>185</v>
      </c>
    </row>
    <row r="696" spans="1:99" x14ac:dyDescent="0.45">
      <c r="A696" s="122">
        <v>695</v>
      </c>
      <c r="B696" s="122" t="s">
        <v>10373</v>
      </c>
      <c r="C696" s="122" t="s">
        <v>982</v>
      </c>
      <c r="G696" s="122" t="s">
        <v>5345</v>
      </c>
      <c r="I696" s="122" t="s">
        <v>3402</v>
      </c>
      <c r="J696" s="122" t="str">
        <f t="shared" si="28"/>
        <v>Castanea pumila</v>
      </c>
      <c r="M696" s="122" t="s">
        <v>3355</v>
      </c>
      <c r="N696" s="122" t="s">
        <v>3299</v>
      </c>
      <c r="O696" s="122">
        <v>41028</v>
      </c>
      <c r="P696" s="122" t="s">
        <v>3103</v>
      </c>
      <c r="S696" s="122" t="s">
        <v>14696</v>
      </c>
      <c r="T696" s="122" t="s">
        <v>1171</v>
      </c>
      <c r="U696" s="122" t="s">
        <v>975</v>
      </c>
      <c r="V696" s="122" t="s">
        <v>3492</v>
      </c>
      <c r="W696" s="122" t="s">
        <v>1759</v>
      </c>
      <c r="X696" s="122" t="s">
        <v>3109</v>
      </c>
      <c r="AJ696" s="122" t="s">
        <v>983</v>
      </c>
      <c r="AK696" s="122" t="s">
        <v>983</v>
      </c>
      <c r="AS696" s="122" t="s">
        <v>1318</v>
      </c>
      <c r="AT696" s="122">
        <v>36.012323000000002</v>
      </c>
      <c r="AU696" s="122">
        <v>-78.974051000000003</v>
      </c>
      <c r="BF696" s="122" t="s">
        <v>1417</v>
      </c>
      <c r="BX696" s="122" t="s">
        <v>3150</v>
      </c>
      <c r="CB696" s="122">
        <v>36.012323000000002</v>
      </c>
      <c r="CC696" s="122">
        <v>-78.974051000000003</v>
      </c>
      <c r="CE696" s="122" t="s">
        <v>1171</v>
      </c>
      <c r="CF696" s="122" t="s">
        <v>975</v>
      </c>
      <c r="CG696" s="122" t="s">
        <v>3492</v>
      </c>
      <c r="CL696" s="122" t="s">
        <v>3402</v>
      </c>
    </row>
    <row r="697" spans="1:99" x14ac:dyDescent="0.45">
      <c r="A697" s="122">
        <v>696</v>
      </c>
      <c r="B697" s="122" t="s">
        <v>10374</v>
      </c>
      <c r="C697" s="122" t="s">
        <v>984</v>
      </c>
      <c r="G697" s="122" t="s">
        <v>4247</v>
      </c>
      <c r="I697" s="122" t="s">
        <v>208</v>
      </c>
      <c r="J697" s="122" t="str">
        <f t="shared" si="28"/>
        <v>Quercus falcata</v>
      </c>
      <c r="M697" s="122" t="s">
        <v>3226</v>
      </c>
      <c r="N697" s="122" t="s">
        <v>3197</v>
      </c>
      <c r="O697" s="122">
        <v>41028</v>
      </c>
      <c r="P697" s="122" t="s">
        <v>3103</v>
      </c>
      <c r="S697" s="122" t="s">
        <v>14696</v>
      </c>
      <c r="T697" s="122" t="s">
        <v>1171</v>
      </c>
      <c r="U697" s="122" t="s">
        <v>975</v>
      </c>
      <c r="V697" s="122" t="s">
        <v>3492</v>
      </c>
      <c r="W697" s="122" t="s">
        <v>1759</v>
      </c>
      <c r="X697" s="122" t="s">
        <v>3110</v>
      </c>
      <c r="AJ697" s="122" t="s">
        <v>985</v>
      </c>
      <c r="AK697" s="122" t="s">
        <v>985</v>
      </c>
      <c r="AS697" s="122" t="s">
        <v>1318</v>
      </c>
      <c r="AT697" s="122">
        <v>36.000489999999999</v>
      </c>
      <c r="AU697" s="122">
        <v>-78.962501000000003</v>
      </c>
      <c r="BF697" s="122" t="s">
        <v>1417</v>
      </c>
      <c r="BG697" s="122" t="s">
        <v>1415</v>
      </c>
      <c r="BK697" s="122">
        <v>177660</v>
      </c>
      <c r="BX697" s="122" t="s">
        <v>3150</v>
      </c>
      <c r="CB697" s="122">
        <v>36.000489999999999</v>
      </c>
      <c r="CC697" s="122">
        <v>-78.962501000000003</v>
      </c>
      <c r="CE697" s="122" t="s">
        <v>1171</v>
      </c>
      <c r="CF697" s="122" t="s">
        <v>975</v>
      </c>
      <c r="CG697" s="122" t="s">
        <v>3492</v>
      </c>
      <c r="CL697" s="122" t="s">
        <v>208</v>
      </c>
    </row>
    <row r="698" spans="1:99" x14ac:dyDescent="0.45">
      <c r="A698" s="122">
        <v>697</v>
      </c>
      <c r="B698" s="122" t="s">
        <v>10375</v>
      </c>
      <c r="C698" s="122" t="s">
        <v>986</v>
      </c>
      <c r="G698" s="122" t="s">
        <v>4250</v>
      </c>
      <c r="I698" s="122" t="s">
        <v>201</v>
      </c>
      <c r="J698" s="122" t="str">
        <f t="shared" si="28"/>
        <v>Quercus stellata</v>
      </c>
      <c r="M698" s="122" t="s">
        <v>3226</v>
      </c>
      <c r="N698" s="122" t="s">
        <v>3195</v>
      </c>
      <c r="O698" s="122">
        <v>41028</v>
      </c>
      <c r="P698" s="122" t="s">
        <v>3103</v>
      </c>
      <c r="S698" s="122" t="s">
        <v>14696</v>
      </c>
      <c r="T698" s="122" t="s">
        <v>1171</v>
      </c>
      <c r="U698" s="122" t="s">
        <v>975</v>
      </c>
      <c r="V698" s="122" t="s">
        <v>3494</v>
      </c>
      <c r="W698" s="122" t="s">
        <v>1759</v>
      </c>
      <c r="X698" s="122" t="s">
        <v>5346</v>
      </c>
      <c r="AJ698" s="122" t="s">
        <v>977</v>
      </c>
      <c r="AK698" s="122" t="s">
        <v>977</v>
      </c>
      <c r="AS698" s="122" t="s">
        <v>1318</v>
      </c>
      <c r="AT698" s="122">
        <v>35.999543000000003</v>
      </c>
      <c r="AU698" s="122">
        <v>-79.023894999999996</v>
      </c>
      <c r="BF698" s="122" t="s">
        <v>1417</v>
      </c>
      <c r="BG698" s="122" t="s">
        <v>1415</v>
      </c>
      <c r="BK698" s="122">
        <v>177663</v>
      </c>
      <c r="BX698" s="122" t="s">
        <v>3150</v>
      </c>
      <c r="CB698" s="122">
        <v>35.999543000000003</v>
      </c>
      <c r="CC698" s="122">
        <v>-79.023894999999996</v>
      </c>
      <c r="CE698" s="122" t="s">
        <v>1171</v>
      </c>
      <c r="CF698" s="122" t="s">
        <v>975</v>
      </c>
      <c r="CG698" s="122" t="s">
        <v>3494</v>
      </c>
      <c r="CL698" s="122" t="s">
        <v>201</v>
      </c>
    </row>
    <row r="699" spans="1:99" x14ac:dyDescent="0.45">
      <c r="A699" s="122">
        <v>698</v>
      </c>
      <c r="B699" s="122" t="s">
        <v>10376</v>
      </c>
      <c r="C699" s="122" t="s">
        <v>987</v>
      </c>
      <c r="G699" s="122" t="s">
        <v>4253</v>
      </c>
      <c r="I699" s="122" t="s">
        <v>3153</v>
      </c>
      <c r="J699" s="122" t="str">
        <f t="shared" si="28"/>
        <v>Quercus coccinea</v>
      </c>
      <c r="M699" s="122" t="s">
        <v>3226</v>
      </c>
      <c r="N699" s="122" t="s">
        <v>3185</v>
      </c>
      <c r="O699" s="122">
        <v>41028</v>
      </c>
      <c r="P699" s="122" t="s">
        <v>3103</v>
      </c>
      <c r="S699" s="122" t="s">
        <v>14696</v>
      </c>
      <c r="T699" s="122" t="s">
        <v>1171</v>
      </c>
      <c r="U699" s="122" t="s">
        <v>975</v>
      </c>
      <c r="V699" s="122" t="s">
        <v>3494</v>
      </c>
      <c r="W699" s="122" t="s">
        <v>1759</v>
      </c>
      <c r="X699" s="122" t="s">
        <v>5347</v>
      </c>
      <c r="AJ699" s="122" t="s">
        <v>988</v>
      </c>
      <c r="AK699" s="122" t="s">
        <v>988</v>
      </c>
      <c r="AS699" s="122" t="s">
        <v>1318</v>
      </c>
      <c r="AT699" s="122">
        <v>35.999543000000003</v>
      </c>
      <c r="AU699" s="122">
        <v>-79.023894999999996</v>
      </c>
      <c r="BF699" s="122" t="s">
        <v>1417</v>
      </c>
      <c r="BG699" s="122" t="s">
        <v>1415</v>
      </c>
      <c r="BK699" s="122">
        <v>177668</v>
      </c>
      <c r="BX699" s="122" t="s">
        <v>3150</v>
      </c>
      <c r="CB699" s="122">
        <v>35.999543000000003</v>
      </c>
      <c r="CC699" s="122">
        <v>-79.023894999999996</v>
      </c>
      <c r="CE699" s="122" t="s">
        <v>1171</v>
      </c>
      <c r="CF699" s="122" t="s">
        <v>975</v>
      </c>
      <c r="CG699" s="122" t="s">
        <v>3494</v>
      </c>
      <c r="CL699" s="122" t="s">
        <v>3153</v>
      </c>
    </row>
    <row r="700" spans="1:99" x14ac:dyDescent="0.45">
      <c r="A700" s="122">
        <v>699</v>
      </c>
      <c r="B700" s="122" t="s">
        <v>10377</v>
      </c>
      <c r="C700" s="122" t="s">
        <v>989</v>
      </c>
      <c r="G700" s="122" t="s">
        <v>4242</v>
      </c>
      <c r="I700" s="122" t="s">
        <v>731</v>
      </c>
      <c r="J700" s="122" t="str">
        <f t="shared" si="28"/>
        <v>Quercus marilandica</v>
      </c>
      <c r="M700" s="122" t="s">
        <v>3226</v>
      </c>
      <c r="N700" s="122" t="s">
        <v>3175</v>
      </c>
      <c r="O700" s="122">
        <v>41028</v>
      </c>
      <c r="P700" s="122" t="s">
        <v>3103</v>
      </c>
      <c r="S700" s="122" t="s">
        <v>14696</v>
      </c>
      <c r="T700" s="122" t="s">
        <v>1171</v>
      </c>
      <c r="U700" s="122" t="s">
        <v>975</v>
      </c>
      <c r="V700" s="122" t="s">
        <v>3494</v>
      </c>
      <c r="W700" s="122" t="s">
        <v>1759</v>
      </c>
      <c r="X700" s="122" t="s">
        <v>5348</v>
      </c>
      <c r="AJ700" s="122" t="s">
        <v>979</v>
      </c>
      <c r="AK700" s="122" t="s">
        <v>979</v>
      </c>
      <c r="AS700" s="122" t="s">
        <v>1318</v>
      </c>
      <c r="AT700" s="122">
        <v>36.021818000000003</v>
      </c>
      <c r="AU700" s="122">
        <v>-79.016068000000004</v>
      </c>
      <c r="BF700" s="122" t="s">
        <v>1417</v>
      </c>
      <c r="BG700" s="122" t="s">
        <v>1415</v>
      </c>
      <c r="BK700" s="122">
        <v>177655</v>
      </c>
      <c r="BX700" s="122" t="s">
        <v>3150</v>
      </c>
      <c r="CB700" s="122">
        <v>36.021818000000003</v>
      </c>
      <c r="CC700" s="122">
        <v>-79.016068000000004</v>
      </c>
      <c r="CE700" s="122" t="s">
        <v>1171</v>
      </c>
      <c r="CF700" s="122" t="s">
        <v>975</v>
      </c>
      <c r="CG700" s="122" t="s">
        <v>3494</v>
      </c>
      <c r="CL700" s="122" t="s">
        <v>731</v>
      </c>
    </row>
    <row r="701" spans="1:99" x14ac:dyDescent="0.45">
      <c r="A701" s="122">
        <v>700</v>
      </c>
      <c r="B701" s="122" t="s">
        <v>10378</v>
      </c>
      <c r="C701" s="122" t="s">
        <v>990</v>
      </c>
      <c r="F701" s="122" t="s">
        <v>14415</v>
      </c>
      <c r="G701" s="122" t="s">
        <v>4254</v>
      </c>
      <c r="H701" s="122">
        <v>3879</v>
      </c>
      <c r="I701" s="122" t="s">
        <v>187</v>
      </c>
      <c r="J701" s="122" t="str">
        <f t="shared" si="28"/>
        <v>Quercus alba</v>
      </c>
      <c r="K701" s="122" t="s">
        <v>991</v>
      </c>
      <c r="M701" s="122" t="s">
        <v>3226</v>
      </c>
      <c r="N701" s="122" t="s">
        <v>3190</v>
      </c>
      <c r="O701" s="121">
        <v>41028</v>
      </c>
      <c r="P701" s="122" t="s">
        <v>3103</v>
      </c>
      <c r="S701" s="122" t="s">
        <v>14696</v>
      </c>
      <c r="T701" s="122" t="s">
        <v>1171</v>
      </c>
      <c r="U701" s="122" t="s">
        <v>975</v>
      </c>
      <c r="V701" s="122" t="s">
        <v>3494</v>
      </c>
      <c r="W701" s="122" t="s">
        <v>1759</v>
      </c>
      <c r="X701" s="122" t="s">
        <v>5348</v>
      </c>
      <c r="AJ701" s="122" t="s">
        <v>991</v>
      </c>
      <c r="AK701" s="122" t="s">
        <v>991</v>
      </c>
      <c r="AQ701" s="122" t="s">
        <v>1318</v>
      </c>
      <c r="AR701" s="122" t="s">
        <v>7426</v>
      </c>
      <c r="AS701" s="122" t="s">
        <v>1318</v>
      </c>
      <c r="AT701" s="122">
        <v>36.021818000000003</v>
      </c>
      <c r="AU701" s="122">
        <v>-79.016068000000004</v>
      </c>
      <c r="BF701" s="122" t="s">
        <v>1417</v>
      </c>
      <c r="BG701" s="122" t="s">
        <v>1415</v>
      </c>
      <c r="BK701" s="122">
        <v>177669</v>
      </c>
      <c r="BR701" s="122" t="s">
        <v>990</v>
      </c>
      <c r="BS701" s="122" t="s">
        <v>5785</v>
      </c>
      <c r="BT701" s="122" t="s">
        <v>990</v>
      </c>
      <c r="BU701" s="122" t="s">
        <v>990</v>
      </c>
      <c r="BV701" s="122">
        <v>3879</v>
      </c>
      <c r="BX701" s="122" t="s">
        <v>3150</v>
      </c>
      <c r="CB701" s="122">
        <v>36.021818000000003</v>
      </c>
      <c r="CC701" s="122">
        <v>-79.016068000000004</v>
      </c>
      <c r="CE701" s="122" t="s">
        <v>1171</v>
      </c>
      <c r="CF701" s="122" t="s">
        <v>975</v>
      </c>
      <c r="CG701" s="122" t="s">
        <v>3494</v>
      </c>
      <c r="CI701" s="122" t="s">
        <v>5013</v>
      </c>
      <c r="CJ701" s="122" t="s">
        <v>7206</v>
      </c>
      <c r="CL701" s="122" t="s">
        <v>187</v>
      </c>
      <c r="CM701" s="122" t="s">
        <v>5708</v>
      </c>
      <c r="CO701" s="122" t="s">
        <v>7488</v>
      </c>
      <c r="CP701" s="122" t="s">
        <v>8054</v>
      </c>
      <c r="CQ701" s="122" t="s">
        <v>990</v>
      </c>
      <c r="CR701" s="122" t="s">
        <v>8055</v>
      </c>
      <c r="CS701" s="122" t="s">
        <v>8141</v>
      </c>
      <c r="CT701" s="122" t="s">
        <v>8193</v>
      </c>
      <c r="CU701" s="122" t="s">
        <v>8192</v>
      </c>
    </row>
    <row r="702" spans="1:99" x14ac:dyDescent="0.45">
      <c r="A702" s="122">
        <v>701</v>
      </c>
      <c r="B702" s="122" t="s">
        <v>10379</v>
      </c>
      <c r="C702" s="122" t="s">
        <v>992</v>
      </c>
      <c r="G702" s="122" t="s">
        <v>4241</v>
      </c>
      <c r="I702" s="122" t="s">
        <v>185</v>
      </c>
      <c r="J702" s="122" t="str">
        <f t="shared" si="28"/>
        <v>Quercus rubra</v>
      </c>
      <c r="M702" s="122" t="s">
        <v>3226</v>
      </c>
      <c r="N702" s="122" t="s">
        <v>3189</v>
      </c>
      <c r="O702" s="122">
        <v>41028</v>
      </c>
      <c r="P702" s="122" t="s">
        <v>3103</v>
      </c>
      <c r="S702" s="122" t="s">
        <v>14696</v>
      </c>
      <c r="T702" s="122" t="s">
        <v>1171</v>
      </c>
      <c r="U702" s="122" t="s">
        <v>975</v>
      </c>
      <c r="V702" s="122" t="s">
        <v>3494</v>
      </c>
      <c r="W702" s="122" t="s">
        <v>1759</v>
      </c>
      <c r="X702" s="122" t="s">
        <v>5349</v>
      </c>
      <c r="AJ702" s="122" t="s">
        <v>981</v>
      </c>
      <c r="AK702" s="122" t="s">
        <v>981</v>
      </c>
      <c r="AS702" s="122" t="s">
        <v>1318</v>
      </c>
      <c r="AT702" s="122">
        <v>36.021093</v>
      </c>
      <c r="AU702" s="122">
        <v>-79.002988999999999</v>
      </c>
      <c r="BF702" s="122" t="s">
        <v>1417</v>
      </c>
      <c r="BG702" s="122" t="s">
        <v>1415</v>
      </c>
      <c r="BK702" s="122">
        <v>177654</v>
      </c>
      <c r="BX702" s="122" t="s">
        <v>3150</v>
      </c>
      <c r="CB702" s="122">
        <v>36.021093</v>
      </c>
      <c r="CC702" s="122">
        <v>-79.002988999999999</v>
      </c>
      <c r="CE702" s="122" t="s">
        <v>1171</v>
      </c>
      <c r="CF702" s="122" t="s">
        <v>975</v>
      </c>
      <c r="CG702" s="122" t="s">
        <v>3494</v>
      </c>
      <c r="CL702" s="122" t="s">
        <v>185</v>
      </c>
    </row>
    <row r="703" spans="1:99" x14ac:dyDescent="0.45">
      <c r="A703" s="122">
        <v>702</v>
      </c>
      <c r="B703" s="122" t="s">
        <v>10380</v>
      </c>
      <c r="C703" s="122" t="s">
        <v>993</v>
      </c>
      <c r="G703" s="122" t="s">
        <v>4251</v>
      </c>
      <c r="I703" s="122" t="s">
        <v>169</v>
      </c>
      <c r="J703" s="122" t="str">
        <f t="shared" si="28"/>
        <v>Quercus velutina</v>
      </c>
      <c r="M703" s="122" t="s">
        <v>3226</v>
      </c>
      <c r="N703" s="122" t="s">
        <v>3182</v>
      </c>
      <c r="O703" s="122">
        <v>41028</v>
      </c>
      <c r="P703" s="122" t="s">
        <v>3103</v>
      </c>
      <c r="S703" s="122" t="s">
        <v>14696</v>
      </c>
      <c r="T703" s="122" t="s">
        <v>1171</v>
      </c>
      <c r="U703" s="122" t="s">
        <v>975</v>
      </c>
      <c r="V703" s="122" t="s">
        <v>3494</v>
      </c>
      <c r="W703" s="122" t="s">
        <v>1759</v>
      </c>
      <c r="X703" s="122" t="s">
        <v>5349</v>
      </c>
      <c r="AJ703" s="122" t="s">
        <v>994</v>
      </c>
      <c r="AK703" s="122" t="s">
        <v>994</v>
      </c>
      <c r="AS703" s="122" t="s">
        <v>1318</v>
      </c>
      <c r="AT703" s="122">
        <v>36.021093</v>
      </c>
      <c r="AU703" s="122">
        <v>-79.002988999999999</v>
      </c>
      <c r="BF703" s="122" t="s">
        <v>1417</v>
      </c>
      <c r="BG703" s="122" t="s">
        <v>1415</v>
      </c>
      <c r="BK703" s="122">
        <v>177666</v>
      </c>
      <c r="BX703" s="122" t="s">
        <v>3150</v>
      </c>
      <c r="CB703" s="122">
        <v>36.021093</v>
      </c>
      <c r="CC703" s="122">
        <v>-79.002988999999999</v>
      </c>
      <c r="CE703" s="122" t="s">
        <v>1171</v>
      </c>
      <c r="CF703" s="122" t="s">
        <v>975</v>
      </c>
      <c r="CG703" s="122" t="s">
        <v>3494</v>
      </c>
      <c r="CL703" s="122" t="s">
        <v>169</v>
      </c>
    </row>
    <row r="704" spans="1:99" x14ac:dyDescent="0.45">
      <c r="A704" s="122">
        <v>703</v>
      </c>
      <c r="B704" s="122" t="s">
        <v>10381</v>
      </c>
      <c r="C704" s="122" t="s">
        <v>995</v>
      </c>
      <c r="G704" s="122" t="s">
        <v>4287</v>
      </c>
      <c r="I704" s="122" t="s">
        <v>3153</v>
      </c>
      <c r="J704" s="122" t="str">
        <f t="shared" si="28"/>
        <v>Quercus coccinea</v>
      </c>
      <c r="M704" s="122" t="s">
        <v>3226</v>
      </c>
      <c r="N704" s="122" t="s">
        <v>3185</v>
      </c>
      <c r="O704" s="122">
        <v>41028</v>
      </c>
      <c r="P704" s="122" t="s">
        <v>3103</v>
      </c>
      <c r="S704" s="122" t="s">
        <v>14696</v>
      </c>
      <c r="T704" s="122" t="s">
        <v>1171</v>
      </c>
      <c r="U704" s="122" t="s">
        <v>975</v>
      </c>
      <c r="V704" s="122" t="s">
        <v>3494</v>
      </c>
      <c r="W704" s="122" t="s">
        <v>1759</v>
      </c>
      <c r="X704" s="122" t="s">
        <v>5349</v>
      </c>
      <c r="AJ704" s="122" t="s">
        <v>988</v>
      </c>
      <c r="AK704" s="122" t="s">
        <v>988</v>
      </c>
      <c r="AS704" s="122" t="s">
        <v>1318</v>
      </c>
      <c r="AT704" s="122">
        <v>36.021093</v>
      </c>
      <c r="AU704" s="122">
        <v>-79.002988999999999</v>
      </c>
      <c r="BF704" s="122" t="s">
        <v>1417</v>
      </c>
      <c r="BG704" s="122" t="s">
        <v>1415</v>
      </c>
      <c r="BK704" s="122">
        <v>177583</v>
      </c>
      <c r="BX704" s="122" t="s">
        <v>3150</v>
      </c>
      <c r="CB704" s="122">
        <v>36.021093</v>
      </c>
      <c r="CC704" s="122">
        <v>-79.002988999999999</v>
      </c>
      <c r="CE704" s="122" t="s">
        <v>1171</v>
      </c>
      <c r="CF704" s="122" t="s">
        <v>975</v>
      </c>
      <c r="CG704" s="122" t="s">
        <v>3494</v>
      </c>
      <c r="CL704" s="122" t="s">
        <v>3153</v>
      </c>
    </row>
    <row r="705" spans="1:90" x14ac:dyDescent="0.45">
      <c r="A705" s="122">
        <v>704</v>
      </c>
      <c r="B705" s="122" t="s">
        <v>10382</v>
      </c>
      <c r="C705" s="122" t="s">
        <v>996</v>
      </c>
      <c r="G705" s="122" t="s">
        <v>4249</v>
      </c>
      <c r="I705" s="122" t="s">
        <v>737</v>
      </c>
      <c r="J705" s="122" t="str">
        <f t="shared" si="28"/>
        <v>Quercus phellos</v>
      </c>
      <c r="M705" s="122" t="s">
        <v>3226</v>
      </c>
      <c r="N705" s="122" t="s">
        <v>3297</v>
      </c>
      <c r="O705" s="122">
        <v>41028</v>
      </c>
      <c r="P705" s="122" t="s">
        <v>3103</v>
      </c>
      <c r="S705" s="122" t="s">
        <v>14696</v>
      </c>
      <c r="T705" s="122" t="s">
        <v>1171</v>
      </c>
      <c r="U705" s="122" t="s">
        <v>975</v>
      </c>
      <c r="V705" s="122" t="s">
        <v>3492</v>
      </c>
      <c r="W705" s="122" t="s">
        <v>1759</v>
      </c>
      <c r="X705" s="122" t="s">
        <v>5350</v>
      </c>
      <c r="AJ705" s="122" t="s">
        <v>997</v>
      </c>
      <c r="AK705" s="122" t="s">
        <v>997</v>
      </c>
      <c r="AS705" s="122" t="s">
        <v>1318</v>
      </c>
      <c r="AT705" s="122">
        <v>36.015787000000003</v>
      </c>
      <c r="AU705" s="122">
        <v>-78.922448000000003</v>
      </c>
      <c r="BF705" s="122" t="s">
        <v>1417</v>
      </c>
      <c r="BG705" s="122" t="s">
        <v>1415</v>
      </c>
      <c r="BK705" s="122">
        <v>177665</v>
      </c>
      <c r="BX705" s="122" t="s">
        <v>3150</v>
      </c>
      <c r="CB705" s="122">
        <v>36.015787000000003</v>
      </c>
      <c r="CC705" s="122">
        <v>-78.922448000000003</v>
      </c>
      <c r="CE705" s="122" t="s">
        <v>1171</v>
      </c>
      <c r="CF705" s="122" t="s">
        <v>975</v>
      </c>
      <c r="CG705" s="122" t="s">
        <v>3492</v>
      </c>
      <c r="CL705" s="122" t="s">
        <v>737</v>
      </c>
    </row>
    <row r="706" spans="1:90" x14ac:dyDescent="0.45">
      <c r="A706" s="122">
        <v>705</v>
      </c>
      <c r="B706" s="122" t="s">
        <v>10383</v>
      </c>
      <c r="C706" s="122" t="s">
        <v>998</v>
      </c>
      <c r="G706" s="122" t="s">
        <v>4246</v>
      </c>
      <c r="I706" s="122" t="s">
        <v>145</v>
      </c>
      <c r="J706" s="122" t="str">
        <f t="shared" si="28"/>
        <v>Quercus michauxii</v>
      </c>
      <c r="M706" s="122" t="s">
        <v>3226</v>
      </c>
      <c r="N706" s="122" t="s">
        <v>3171</v>
      </c>
      <c r="O706" s="122">
        <v>41028</v>
      </c>
      <c r="P706" s="122" t="s">
        <v>3103</v>
      </c>
      <c r="S706" s="122" t="s">
        <v>14696</v>
      </c>
      <c r="T706" s="122" t="s">
        <v>1171</v>
      </c>
      <c r="U706" s="122" t="s">
        <v>975</v>
      </c>
      <c r="V706" s="122" t="s">
        <v>3492</v>
      </c>
      <c r="W706" s="122" t="s">
        <v>1759</v>
      </c>
      <c r="X706" s="122" t="s">
        <v>5351</v>
      </c>
      <c r="AJ706" s="122" t="s">
        <v>999</v>
      </c>
      <c r="AK706" s="122" t="s">
        <v>999</v>
      </c>
      <c r="AS706" s="122" t="s">
        <v>1318</v>
      </c>
      <c r="AT706" s="122">
        <v>36.013629999999999</v>
      </c>
      <c r="AU706" s="122">
        <v>-78.892931000000004</v>
      </c>
      <c r="BF706" s="122" t="s">
        <v>1417</v>
      </c>
      <c r="BG706" s="122" t="s">
        <v>1415</v>
      </c>
      <c r="BK706" s="122">
        <v>177659</v>
      </c>
      <c r="BX706" s="122" t="s">
        <v>3150</v>
      </c>
      <c r="CB706" s="122">
        <v>36.013629999999999</v>
      </c>
      <c r="CC706" s="122">
        <v>-78.892931000000004</v>
      </c>
      <c r="CE706" s="122" t="s">
        <v>1171</v>
      </c>
      <c r="CF706" s="122" t="s">
        <v>975</v>
      </c>
      <c r="CG706" s="122" t="s">
        <v>3492</v>
      </c>
      <c r="CL706" s="122" t="s">
        <v>145</v>
      </c>
    </row>
    <row r="707" spans="1:90" x14ac:dyDescent="0.45">
      <c r="A707" s="122">
        <v>706</v>
      </c>
      <c r="B707" s="122" t="s">
        <v>10384</v>
      </c>
      <c r="C707" s="122" t="s">
        <v>1000</v>
      </c>
      <c r="G707" s="122" t="s">
        <v>4280</v>
      </c>
      <c r="I707" s="122" t="s">
        <v>185</v>
      </c>
      <c r="J707" s="122" t="str">
        <f t="shared" si="28"/>
        <v>Quercus rubra</v>
      </c>
      <c r="M707" s="122" t="s">
        <v>3226</v>
      </c>
      <c r="N707" s="122" t="s">
        <v>3189</v>
      </c>
      <c r="O707" s="122">
        <v>41049</v>
      </c>
      <c r="P707" s="122" t="s">
        <v>3103</v>
      </c>
      <c r="S707" s="122" t="s">
        <v>14696</v>
      </c>
      <c r="T707" s="122" t="s">
        <v>1171</v>
      </c>
      <c r="U707" s="122" t="s">
        <v>975</v>
      </c>
      <c r="V707" s="122" t="s">
        <v>3493</v>
      </c>
      <c r="W707" s="122" t="s">
        <v>1759</v>
      </c>
      <c r="X707" s="122" t="s">
        <v>5352</v>
      </c>
      <c r="AJ707" s="122" t="s">
        <v>981</v>
      </c>
      <c r="AK707" s="122" t="s">
        <v>981</v>
      </c>
      <c r="AS707" s="122" t="s">
        <v>1318</v>
      </c>
      <c r="AT707" s="122">
        <v>36.169997000000002</v>
      </c>
      <c r="AU707" s="122">
        <v>-81.715817999999999</v>
      </c>
      <c r="BF707" s="122" t="s">
        <v>1417</v>
      </c>
      <c r="BG707" s="122" t="s">
        <v>1415</v>
      </c>
      <c r="BK707" s="122">
        <v>177605</v>
      </c>
      <c r="BX707" s="122" t="s">
        <v>3150</v>
      </c>
      <c r="CB707" s="122">
        <v>36.169997000000002</v>
      </c>
      <c r="CC707" s="122">
        <v>-81.715817999999999</v>
      </c>
      <c r="CE707" s="122" t="s">
        <v>1171</v>
      </c>
      <c r="CF707" s="122" t="s">
        <v>975</v>
      </c>
      <c r="CG707" s="122" t="s">
        <v>3493</v>
      </c>
      <c r="CL707" s="122" t="s">
        <v>185</v>
      </c>
    </row>
    <row r="708" spans="1:90" x14ac:dyDescent="0.45">
      <c r="A708" s="122">
        <v>707</v>
      </c>
      <c r="B708" s="122" t="s">
        <v>10385</v>
      </c>
      <c r="C708" s="122" t="s">
        <v>1001</v>
      </c>
      <c r="G708" s="122" t="s">
        <v>4279</v>
      </c>
      <c r="I708" s="122" t="s">
        <v>156</v>
      </c>
      <c r="J708" s="122" t="str">
        <f t="shared" si="28"/>
        <v>Quercus montana</v>
      </c>
      <c r="M708" s="122" t="s">
        <v>3226</v>
      </c>
      <c r="N708" s="122" t="s">
        <v>3176</v>
      </c>
      <c r="O708" s="122">
        <v>41051</v>
      </c>
      <c r="P708" s="122" t="s">
        <v>3103</v>
      </c>
      <c r="S708" s="122" t="s">
        <v>14696</v>
      </c>
      <c r="T708" s="122" t="s">
        <v>1171</v>
      </c>
      <c r="U708" s="122" t="s">
        <v>975</v>
      </c>
      <c r="V708" s="122" t="s">
        <v>3494</v>
      </c>
      <c r="W708" s="122" t="s">
        <v>1759</v>
      </c>
      <c r="X708" s="122" t="s">
        <v>3111</v>
      </c>
      <c r="AH708" s="122" t="s">
        <v>3140</v>
      </c>
      <c r="AJ708" s="122" t="s">
        <v>1002</v>
      </c>
      <c r="AK708" s="122" t="s">
        <v>1002</v>
      </c>
      <c r="AS708" s="122" t="s">
        <v>1318</v>
      </c>
      <c r="AT708" s="122">
        <v>36.06035</v>
      </c>
      <c r="AU708" s="122">
        <v>-79.120850000000004</v>
      </c>
      <c r="BF708" s="122" t="s">
        <v>1417</v>
      </c>
      <c r="BG708" s="122" t="s">
        <v>1415</v>
      </c>
      <c r="BK708" s="122">
        <v>177604</v>
      </c>
      <c r="BX708" s="122" t="s">
        <v>3150</v>
      </c>
      <c r="CB708" s="122">
        <v>36.06035</v>
      </c>
      <c r="CC708" s="122">
        <v>-79.120850000000004</v>
      </c>
      <c r="CE708" s="122" t="s">
        <v>1171</v>
      </c>
      <c r="CF708" s="122" t="s">
        <v>975</v>
      </c>
      <c r="CG708" s="122" t="s">
        <v>3494</v>
      </c>
      <c r="CL708" s="122" t="s">
        <v>156</v>
      </c>
    </row>
    <row r="709" spans="1:90" x14ac:dyDescent="0.45">
      <c r="A709" s="122">
        <v>708</v>
      </c>
      <c r="B709" s="122" t="s">
        <v>10386</v>
      </c>
      <c r="C709" s="122" t="s">
        <v>1003</v>
      </c>
      <c r="G709" s="122" t="s">
        <v>4264</v>
      </c>
      <c r="I709" s="122" t="s">
        <v>3153</v>
      </c>
      <c r="J709" s="122" t="str">
        <f t="shared" si="28"/>
        <v>Quercus coccinea</v>
      </c>
      <c r="M709" s="122" t="s">
        <v>3226</v>
      </c>
      <c r="N709" s="122" t="s">
        <v>3185</v>
      </c>
      <c r="O709" s="122">
        <v>41051</v>
      </c>
      <c r="P709" s="122" t="s">
        <v>3103</v>
      </c>
      <c r="S709" s="122" t="s">
        <v>14696</v>
      </c>
      <c r="T709" s="122" t="s">
        <v>1171</v>
      </c>
      <c r="U709" s="122" t="s">
        <v>975</v>
      </c>
      <c r="V709" s="122" t="s">
        <v>3494</v>
      </c>
      <c r="W709" s="122" t="s">
        <v>1759</v>
      </c>
      <c r="X709" s="122" t="s">
        <v>3111</v>
      </c>
      <c r="AH709" s="122" t="s">
        <v>3140</v>
      </c>
      <c r="AJ709" s="122" t="s">
        <v>988</v>
      </c>
      <c r="AK709" s="122" t="s">
        <v>988</v>
      </c>
      <c r="AS709" s="122" t="s">
        <v>1318</v>
      </c>
      <c r="AT709" s="122">
        <v>36.06035</v>
      </c>
      <c r="AU709" s="122">
        <v>-79.120850000000004</v>
      </c>
      <c r="BF709" s="122" t="s">
        <v>1417</v>
      </c>
      <c r="BG709" s="122" t="s">
        <v>1415</v>
      </c>
      <c r="BK709" s="122">
        <v>177664</v>
      </c>
      <c r="BX709" s="122" t="s">
        <v>3150</v>
      </c>
      <c r="CB709" s="122">
        <v>36.06035</v>
      </c>
      <c r="CC709" s="122">
        <v>-79.120850000000004</v>
      </c>
      <c r="CE709" s="122" t="s">
        <v>1171</v>
      </c>
      <c r="CF709" s="122" t="s">
        <v>975</v>
      </c>
      <c r="CG709" s="122" t="s">
        <v>3494</v>
      </c>
      <c r="CL709" s="122" t="s">
        <v>3153</v>
      </c>
    </row>
    <row r="710" spans="1:90" x14ac:dyDescent="0.45">
      <c r="A710" s="122">
        <v>709</v>
      </c>
      <c r="B710" s="122" t="s">
        <v>10387</v>
      </c>
      <c r="C710" s="122" t="s">
        <v>1004</v>
      </c>
      <c r="G710" s="122" t="s">
        <v>4248</v>
      </c>
      <c r="I710" s="122" t="s">
        <v>199</v>
      </c>
      <c r="J710" s="122" t="str">
        <f t="shared" si="28"/>
        <v>Quercus bicolor</v>
      </c>
      <c r="M710" s="122" t="s">
        <v>3226</v>
      </c>
      <c r="N710" s="122" t="s">
        <v>3194</v>
      </c>
      <c r="O710" s="122">
        <v>41052</v>
      </c>
      <c r="P710" s="122" t="s">
        <v>3103</v>
      </c>
      <c r="S710" s="122" t="s">
        <v>14696</v>
      </c>
      <c r="T710" s="122" t="s">
        <v>1171</v>
      </c>
      <c r="U710" s="122" t="s">
        <v>975</v>
      </c>
      <c r="V710" s="122" t="s">
        <v>3495</v>
      </c>
      <c r="W710" s="122" t="s">
        <v>1759</v>
      </c>
      <c r="X710" s="122" t="s">
        <v>3112</v>
      </c>
      <c r="AJ710" s="122" t="s">
        <v>1005</v>
      </c>
      <c r="AK710" s="122" t="s">
        <v>1005</v>
      </c>
      <c r="AS710" s="122" t="s">
        <v>1318</v>
      </c>
      <c r="AT710" s="122">
        <v>36.402299999999997</v>
      </c>
      <c r="AU710" s="122">
        <v>-78.758219999999994</v>
      </c>
      <c r="BF710" s="122" t="s">
        <v>1417</v>
      </c>
      <c r="BG710" s="122" t="s">
        <v>1415</v>
      </c>
      <c r="BK710" s="122">
        <v>177662</v>
      </c>
      <c r="BX710" s="122" t="s">
        <v>3150</v>
      </c>
      <c r="CB710" s="122">
        <v>36.402299999999997</v>
      </c>
      <c r="CC710" s="122">
        <v>-78.758219999999994</v>
      </c>
      <c r="CE710" s="122" t="s">
        <v>1171</v>
      </c>
      <c r="CF710" s="122" t="s">
        <v>975</v>
      </c>
      <c r="CG710" s="122" t="s">
        <v>3495</v>
      </c>
      <c r="CL710" s="122" t="s">
        <v>199</v>
      </c>
    </row>
    <row r="711" spans="1:90" x14ac:dyDescent="0.45">
      <c r="A711" s="122">
        <v>710</v>
      </c>
      <c r="B711" s="122" t="s">
        <v>10388</v>
      </c>
      <c r="C711" s="122" t="s">
        <v>1006</v>
      </c>
      <c r="G711" s="122" t="s">
        <v>4276</v>
      </c>
      <c r="I711" s="122" t="s">
        <v>181</v>
      </c>
      <c r="J711" s="122" t="str">
        <f t="shared" si="28"/>
        <v>Quercus shumardii</v>
      </c>
      <c r="M711" s="122" t="s">
        <v>3226</v>
      </c>
      <c r="N711" s="122" t="s">
        <v>3187</v>
      </c>
      <c r="O711" s="122">
        <v>41052</v>
      </c>
      <c r="P711" s="122" t="s">
        <v>3103</v>
      </c>
      <c r="S711" s="122" t="s">
        <v>14696</v>
      </c>
      <c r="T711" s="122" t="s">
        <v>1171</v>
      </c>
      <c r="U711" s="122" t="s">
        <v>975</v>
      </c>
      <c r="V711" s="122" t="s">
        <v>3492</v>
      </c>
      <c r="W711" s="122" t="s">
        <v>1759</v>
      </c>
      <c r="X711" s="122" t="s">
        <v>5353</v>
      </c>
      <c r="AJ711" s="122" t="s">
        <v>1007</v>
      </c>
      <c r="AK711" s="122" t="s">
        <v>1007</v>
      </c>
      <c r="AS711" s="122" t="s">
        <v>1318</v>
      </c>
      <c r="AT711" s="122">
        <v>36.109327</v>
      </c>
      <c r="AU711" s="122">
        <v>-78.805330999999995</v>
      </c>
      <c r="BF711" s="122" t="s">
        <v>1417</v>
      </c>
      <c r="BG711" s="122" t="s">
        <v>1415</v>
      </c>
      <c r="BK711" s="122">
        <v>177601</v>
      </c>
      <c r="BX711" s="122" t="s">
        <v>3150</v>
      </c>
      <c r="CB711" s="122">
        <v>36.109327</v>
      </c>
      <c r="CC711" s="122">
        <v>-78.805330999999995</v>
      </c>
      <c r="CE711" s="122" t="s">
        <v>1171</v>
      </c>
      <c r="CF711" s="122" t="s">
        <v>975</v>
      </c>
      <c r="CG711" s="122" t="s">
        <v>3492</v>
      </c>
      <c r="CL711" s="122" t="s">
        <v>181</v>
      </c>
    </row>
    <row r="712" spans="1:90" x14ac:dyDescent="0.45">
      <c r="A712" s="122">
        <v>711</v>
      </c>
      <c r="B712" s="122" t="s">
        <v>10389</v>
      </c>
      <c r="C712" s="122" t="s">
        <v>1008</v>
      </c>
      <c r="G712" s="122" t="s">
        <v>4281</v>
      </c>
      <c r="I712" s="122" t="s">
        <v>3154</v>
      </c>
      <c r="J712" s="122" t="str">
        <f t="shared" si="28"/>
        <v>Quercus palustris</v>
      </c>
      <c r="M712" s="122" t="s">
        <v>3226</v>
      </c>
      <c r="N712" s="122" t="s">
        <v>3174</v>
      </c>
      <c r="O712" s="122">
        <v>41052</v>
      </c>
      <c r="P712" s="122" t="s">
        <v>3103</v>
      </c>
      <c r="S712" s="122" t="s">
        <v>14696</v>
      </c>
      <c r="T712" s="122" t="s">
        <v>1171</v>
      </c>
      <c r="U712" s="122" t="s">
        <v>975</v>
      </c>
      <c r="V712" s="122" t="s">
        <v>3492</v>
      </c>
      <c r="W712" s="122" t="s">
        <v>1759</v>
      </c>
      <c r="X712" s="122" t="s">
        <v>5353</v>
      </c>
      <c r="AJ712" s="122" t="s">
        <v>1009</v>
      </c>
      <c r="AK712" s="122" t="s">
        <v>1009</v>
      </c>
      <c r="AS712" s="122" t="s">
        <v>1318</v>
      </c>
      <c r="AT712" s="122">
        <v>36.109327</v>
      </c>
      <c r="AU712" s="122">
        <v>-78.805330999999995</v>
      </c>
      <c r="BF712" s="122" t="s">
        <v>1417</v>
      </c>
      <c r="BG712" s="122" t="s">
        <v>1415</v>
      </c>
      <c r="BK712" s="122">
        <v>177606</v>
      </c>
      <c r="BX712" s="122" t="s">
        <v>3150</v>
      </c>
      <c r="CB712" s="122">
        <v>36.109327</v>
      </c>
      <c r="CC712" s="122">
        <v>-78.805330999999995</v>
      </c>
      <c r="CE712" s="122" t="s">
        <v>1171</v>
      </c>
      <c r="CF712" s="122" t="s">
        <v>975</v>
      </c>
      <c r="CG712" s="122" t="s">
        <v>3492</v>
      </c>
      <c r="CL712" s="122" t="s">
        <v>3154</v>
      </c>
    </row>
    <row r="713" spans="1:90" x14ac:dyDescent="0.45">
      <c r="A713" s="122">
        <v>712</v>
      </c>
      <c r="B713" s="122" t="s">
        <v>10390</v>
      </c>
      <c r="C713" s="122" t="s">
        <v>1010</v>
      </c>
      <c r="G713" s="122" t="s">
        <v>4275</v>
      </c>
      <c r="I713" s="122" t="s">
        <v>173</v>
      </c>
      <c r="J713" s="122" t="str">
        <f t="shared" si="28"/>
        <v>Quercus lyrata</v>
      </c>
      <c r="M713" s="122" t="s">
        <v>3226</v>
      </c>
      <c r="N713" s="122" t="s">
        <v>3184</v>
      </c>
      <c r="O713" s="122">
        <v>41052</v>
      </c>
      <c r="P713" s="122" t="s">
        <v>3103</v>
      </c>
      <c r="S713" s="122" t="s">
        <v>14696</v>
      </c>
      <c r="T713" s="122" t="s">
        <v>1171</v>
      </c>
      <c r="U713" s="122" t="s">
        <v>975</v>
      </c>
      <c r="V713" s="122" t="s">
        <v>3492</v>
      </c>
      <c r="W713" s="122" t="s">
        <v>1759</v>
      </c>
      <c r="X713" s="122" t="s">
        <v>5353</v>
      </c>
      <c r="AJ713" s="122" t="s">
        <v>1011</v>
      </c>
      <c r="AK713" s="122" t="s">
        <v>1011</v>
      </c>
      <c r="AS713" s="122" t="s">
        <v>1318</v>
      </c>
      <c r="AT713" s="122">
        <v>36.109327</v>
      </c>
      <c r="AU713" s="122">
        <v>-78.805330999999995</v>
      </c>
      <c r="BF713" s="122" t="s">
        <v>1417</v>
      </c>
      <c r="BG713" s="122" t="s">
        <v>1415</v>
      </c>
      <c r="BK713" s="122">
        <v>177600</v>
      </c>
      <c r="BX713" s="122" t="s">
        <v>3150</v>
      </c>
      <c r="CB713" s="122">
        <v>36.109327</v>
      </c>
      <c r="CC713" s="122">
        <v>-78.805330999999995</v>
      </c>
      <c r="CE713" s="122" t="s">
        <v>1171</v>
      </c>
      <c r="CF713" s="122" t="s">
        <v>975</v>
      </c>
      <c r="CG713" s="122" t="s">
        <v>3492</v>
      </c>
      <c r="CL713" s="122" t="s">
        <v>173</v>
      </c>
    </row>
    <row r="714" spans="1:90" x14ac:dyDescent="0.45">
      <c r="A714" s="122">
        <v>713</v>
      </c>
      <c r="B714" s="122" t="s">
        <v>10391</v>
      </c>
      <c r="C714" s="122" t="s">
        <v>1012</v>
      </c>
      <c r="G714" s="122" t="s">
        <v>4282</v>
      </c>
      <c r="I714" s="122" t="s">
        <v>497</v>
      </c>
      <c r="J714" s="122" t="str">
        <f t="shared" si="28"/>
        <v>Quercus nigra</v>
      </c>
      <c r="M714" s="122" t="s">
        <v>3226</v>
      </c>
      <c r="N714" s="122" t="s">
        <v>3266</v>
      </c>
      <c r="O714" s="122">
        <v>41052</v>
      </c>
      <c r="P714" s="122" t="s">
        <v>3103</v>
      </c>
      <c r="S714" s="122" t="s">
        <v>14696</v>
      </c>
      <c r="T714" s="122" t="s">
        <v>1171</v>
      </c>
      <c r="U714" s="122" t="s">
        <v>975</v>
      </c>
      <c r="V714" s="122" t="s">
        <v>3492</v>
      </c>
      <c r="W714" s="122" t="s">
        <v>1759</v>
      </c>
      <c r="X714" s="122" t="s">
        <v>5353</v>
      </c>
      <c r="AJ714" s="122" t="s">
        <v>1013</v>
      </c>
      <c r="AK714" s="122" t="s">
        <v>1013</v>
      </c>
      <c r="AS714" s="122" t="s">
        <v>1318</v>
      </c>
      <c r="AT714" s="122">
        <v>36.109327</v>
      </c>
      <c r="AU714" s="122">
        <v>-78.805330999999995</v>
      </c>
      <c r="BF714" s="122" t="s">
        <v>1417</v>
      </c>
      <c r="BG714" s="122" t="s">
        <v>1415</v>
      </c>
      <c r="BK714" s="122">
        <v>177588</v>
      </c>
      <c r="BX714" s="122" t="s">
        <v>3150</v>
      </c>
      <c r="CB714" s="122">
        <v>36.109327</v>
      </c>
      <c r="CC714" s="122">
        <v>-78.805330999999995</v>
      </c>
      <c r="CE714" s="122" t="s">
        <v>1171</v>
      </c>
      <c r="CF714" s="122" t="s">
        <v>975</v>
      </c>
      <c r="CG714" s="122" t="s">
        <v>3492</v>
      </c>
      <c r="CL714" s="122" t="s">
        <v>497</v>
      </c>
    </row>
    <row r="715" spans="1:90" x14ac:dyDescent="0.45">
      <c r="A715" s="122">
        <v>714</v>
      </c>
      <c r="B715" s="122" t="s">
        <v>10392</v>
      </c>
      <c r="C715" s="122" t="s">
        <v>1014</v>
      </c>
      <c r="G715" s="122" t="s">
        <v>4274</v>
      </c>
      <c r="I715" s="122" t="s">
        <v>145</v>
      </c>
      <c r="J715" s="122" t="str">
        <f t="shared" si="28"/>
        <v>Quercus michauxii</v>
      </c>
      <c r="M715" s="122" t="s">
        <v>3226</v>
      </c>
      <c r="N715" s="122" t="s">
        <v>3171</v>
      </c>
      <c r="O715" s="122">
        <v>41052</v>
      </c>
      <c r="P715" s="122" t="s">
        <v>3103</v>
      </c>
      <c r="S715" s="122" t="s">
        <v>14696</v>
      </c>
      <c r="T715" s="122" t="s">
        <v>1171</v>
      </c>
      <c r="U715" s="122" t="s">
        <v>975</v>
      </c>
      <c r="V715" s="122" t="s">
        <v>3492</v>
      </c>
      <c r="W715" s="122" t="s">
        <v>1759</v>
      </c>
      <c r="X715" s="122" t="s">
        <v>5353</v>
      </c>
      <c r="AJ715" s="122" t="s">
        <v>999</v>
      </c>
      <c r="AK715" s="122" t="s">
        <v>999</v>
      </c>
      <c r="AS715" s="122" t="s">
        <v>1318</v>
      </c>
      <c r="AT715" s="122">
        <v>36.109327</v>
      </c>
      <c r="AU715" s="122">
        <v>-78.805330999999995</v>
      </c>
      <c r="BF715" s="122" t="s">
        <v>1417</v>
      </c>
      <c r="BG715" s="122" t="s">
        <v>1415</v>
      </c>
      <c r="BK715" s="122">
        <v>177599</v>
      </c>
      <c r="BX715" s="122" t="s">
        <v>3150</v>
      </c>
      <c r="CB715" s="122">
        <v>36.109327</v>
      </c>
      <c r="CC715" s="122">
        <v>-78.805330999999995</v>
      </c>
      <c r="CE715" s="122" t="s">
        <v>1171</v>
      </c>
      <c r="CF715" s="122" t="s">
        <v>975</v>
      </c>
      <c r="CG715" s="122" t="s">
        <v>3492</v>
      </c>
      <c r="CL715" s="122" t="s">
        <v>145</v>
      </c>
    </row>
    <row r="716" spans="1:90" x14ac:dyDescent="0.45">
      <c r="A716" s="122">
        <v>715</v>
      </c>
      <c r="B716" s="122" t="s">
        <v>10393</v>
      </c>
      <c r="C716" s="122" t="s">
        <v>1015</v>
      </c>
      <c r="G716" s="122" t="s">
        <v>4273</v>
      </c>
      <c r="I716" s="122" t="s">
        <v>737</v>
      </c>
      <c r="J716" s="122" t="str">
        <f t="shared" ref="J716:J747" si="29">LEFT(I716, FIND(" ", I716, 12) -1)</f>
        <v>Quercus phellos</v>
      </c>
      <c r="M716" s="122" t="s">
        <v>3226</v>
      </c>
      <c r="N716" s="122" t="s">
        <v>3297</v>
      </c>
      <c r="O716" s="122">
        <v>41052</v>
      </c>
      <c r="P716" s="122" t="s">
        <v>3103</v>
      </c>
      <c r="S716" s="122" t="s">
        <v>14696</v>
      </c>
      <c r="T716" s="122" t="s">
        <v>1171</v>
      </c>
      <c r="U716" s="122" t="s">
        <v>975</v>
      </c>
      <c r="V716" s="122" t="s">
        <v>3492</v>
      </c>
      <c r="W716" s="122" t="s">
        <v>1759</v>
      </c>
      <c r="X716" s="122" t="s">
        <v>5353</v>
      </c>
      <c r="AJ716" s="122" t="s">
        <v>997</v>
      </c>
      <c r="AK716" s="122" t="s">
        <v>997</v>
      </c>
      <c r="AS716" s="122" t="s">
        <v>1318</v>
      </c>
      <c r="AT716" s="122">
        <v>36.109327</v>
      </c>
      <c r="AU716" s="122">
        <v>-78.805330999999995</v>
      </c>
      <c r="BF716" s="122" t="s">
        <v>1417</v>
      </c>
      <c r="BG716" s="122" t="s">
        <v>1415</v>
      </c>
      <c r="BK716" s="122">
        <v>177598</v>
      </c>
      <c r="BX716" s="122" t="s">
        <v>3150</v>
      </c>
      <c r="CB716" s="122">
        <v>36.109327</v>
      </c>
      <c r="CC716" s="122">
        <v>-78.805330999999995</v>
      </c>
      <c r="CE716" s="122" t="s">
        <v>1171</v>
      </c>
      <c r="CF716" s="122" t="s">
        <v>975</v>
      </c>
      <c r="CG716" s="122" t="s">
        <v>3492</v>
      </c>
      <c r="CL716" s="122" t="s">
        <v>737</v>
      </c>
    </row>
    <row r="717" spans="1:90" x14ac:dyDescent="0.45">
      <c r="A717" s="122">
        <v>716</v>
      </c>
      <c r="B717" s="122" t="s">
        <v>10394</v>
      </c>
      <c r="C717" s="122" t="s">
        <v>1016</v>
      </c>
      <c r="G717" s="122" t="s">
        <v>4272</v>
      </c>
      <c r="I717" s="122" t="s">
        <v>147</v>
      </c>
      <c r="J717" s="122" t="str">
        <f t="shared" si="29"/>
        <v>Quercus pagoda</v>
      </c>
      <c r="M717" s="122" t="s">
        <v>3226</v>
      </c>
      <c r="N717" s="122" t="s">
        <v>3172</v>
      </c>
      <c r="O717" s="122">
        <v>41052</v>
      </c>
      <c r="P717" s="122" t="s">
        <v>3103</v>
      </c>
      <c r="S717" s="122" t="s">
        <v>14696</v>
      </c>
      <c r="T717" s="122" t="s">
        <v>1171</v>
      </c>
      <c r="U717" s="122" t="s">
        <v>975</v>
      </c>
      <c r="V717" s="122" t="s">
        <v>3492</v>
      </c>
      <c r="W717" s="122" t="s">
        <v>1759</v>
      </c>
      <c r="X717" s="122" t="s">
        <v>5353</v>
      </c>
      <c r="AJ717" s="122" t="s">
        <v>974</v>
      </c>
      <c r="AK717" s="122" t="s">
        <v>974</v>
      </c>
      <c r="AS717" s="122" t="s">
        <v>1318</v>
      </c>
      <c r="AT717" s="122">
        <v>36.109327</v>
      </c>
      <c r="AU717" s="122">
        <v>-78.805330999999995</v>
      </c>
      <c r="BF717" s="122" t="s">
        <v>1417</v>
      </c>
      <c r="BG717" s="122" t="s">
        <v>1415</v>
      </c>
      <c r="BK717" s="122">
        <v>177597</v>
      </c>
      <c r="BX717" s="122" t="s">
        <v>3150</v>
      </c>
      <c r="CB717" s="122">
        <v>36.109327</v>
      </c>
      <c r="CC717" s="122">
        <v>-78.805330999999995</v>
      </c>
      <c r="CE717" s="122" t="s">
        <v>1171</v>
      </c>
      <c r="CF717" s="122" t="s">
        <v>975</v>
      </c>
      <c r="CG717" s="122" t="s">
        <v>3492</v>
      </c>
      <c r="CL717" s="122" t="s">
        <v>147</v>
      </c>
    </row>
    <row r="718" spans="1:90" x14ac:dyDescent="0.45">
      <c r="A718" s="122">
        <v>717</v>
      </c>
      <c r="B718" s="122" t="s">
        <v>10395</v>
      </c>
      <c r="C718" s="122" t="s">
        <v>1017</v>
      </c>
      <c r="G718" s="122" t="s">
        <v>4270</v>
      </c>
      <c r="I718" s="122" t="s">
        <v>3155</v>
      </c>
      <c r="J718" s="122" t="str">
        <f>I718</f>
        <v>Quercus (lyrata x michauxii)</v>
      </c>
      <c r="M718" s="122" t="s">
        <v>3226</v>
      </c>
      <c r="N718" s="122" t="s">
        <v>3356</v>
      </c>
      <c r="O718" s="122">
        <v>41052</v>
      </c>
      <c r="P718" s="122" t="s">
        <v>3103</v>
      </c>
      <c r="S718" s="122" t="s">
        <v>14696</v>
      </c>
      <c r="T718" s="122" t="s">
        <v>1171</v>
      </c>
      <c r="U718" s="122" t="s">
        <v>975</v>
      </c>
      <c r="V718" s="122" t="s">
        <v>3492</v>
      </c>
      <c r="W718" s="122" t="s">
        <v>1759</v>
      </c>
      <c r="X718" s="122" t="s">
        <v>5353</v>
      </c>
      <c r="AJ718" s="122" t="s">
        <v>1018</v>
      </c>
      <c r="AK718" s="122" t="s">
        <v>1018</v>
      </c>
      <c r="AS718" s="122" t="s">
        <v>1318</v>
      </c>
      <c r="AT718" s="122">
        <v>36.109327</v>
      </c>
      <c r="AU718" s="122">
        <v>-78.805330999999995</v>
      </c>
      <c r="BF718" s="122" t="s">
        <v>1417</v>
      </c>
      <c r="BG718" s="122" t="s">
        <v>1415</v>
      </c>
      <c r="BK718" s="122">
        <v>177596</v>
      </c>
      <c r="BX718" s="122" t="s">
        <v>3150</v>
      </c>
      <c r="CB718" s="122">
        <v>36.109327</v>
      </c>
      <c r="CC718" s="122">
        <v>-78.805330999999995</v>
      </c>
      <c r="CE718" s="122" t="s">
        <v>1171</v>
      </c>
      <c r="CF718" s="122" t="s">
        <v>975</v>
      </c>
      <c r="CG718" s="122" t="s">
        <v>3492</v>
      </c>
      <c r="CL718" s="122" t="s">
        <v>3155</v>
      </c>
    </row>
    <row r="719" spans="1:90" x14ac:dyDescent="0.45">
      <c r="A719" s="122">
        <v>718</v>
      </c>
      <c r="B719" s="122" t="s">
        <v>10396</v>
      </c>
      <c r="C719" s="122" t="s">
        <v>1019</v>
      </c>
      <c r="G719" s="122" t="s">
        <v>4271</v>
      </c>
      <c r="I719" s="122" t="s">
        <v>187</v>
      </c>
      <c r="J719" s="122" t="str">
        <f t="shared" si="29"/>
        <v>Quercus alba</v>
      </c>
      <c r="M719" s="122" t="s">
        <v>3226</v>
      </c>
      <c r="N719" s="122" t="s">
        <v>3190</v>
      </c>
      <c r="O719" s="122">
        <v>41055</v>
      </c>
      <c r="P719" s="122" t="s">
        <v>3103</v>
      </c>
      <c r="S719" s="122" t="s">
        <v>14696</v>
      </c>
      <c r="T719" s="122" t="s">
        <v>1171</v>
      </c>
      <c r="U719" s="122" t="s">
        <v>975</v>
      </c>
      <c r="V719" s="122" t="s">
        <v>3494</v>
      </c>
      <c r="W719" s="122" t="s">
        <v>1759</v>
      </c>
      <c r="X719" s="122" t="s">
        <v>3113</v>
      </c>
      <c r="AH719" s="122" t="s">
        <v>3141</v>
      </c>
      <c r="AJ719" s="122" t="s">
        <v>991</v>
      </c>
      <c r="AK719" s="122" t="s">
        <v>991</v>
      </c>
      <c r="AS719" s="122" t="s">
        <v>1318</v>
      </c>
      <c r="AT719" s="122">
        <v>36.092770000000002</v>
      </c>
      <c r="AU719" s="122">
        <v>-79.026619999999994</v>
      </c>
      <c r="BF719" s="122" t="s">
        <v>1417</v>
      </c>
      <c r="BG719" s="122" t="s">
        <v>1415</v>
      </c>
      <c r="BK719" s="122">
        <v>177595</v>
      </c>
      <c r="BX719" s="122" t="s">
        <v>3150</v>
      </c>
      <c r="CB719" s="122">
        <v>36.092770000000002</v>
      </c>
      <c r="CC719" s="122">
        <v>-79.026619999999994</v>
      </c>
      <c r="CE719" s="122" t="s">
        <v>1171</v>
      </c>
      <c r="CF719" s="122" t="s">
        <v>975</v>
      </c>
      <c r="CG719" s="122" t="s">
        <v>3494</v>
      </c>
      <c r="CL719" s="122" t="s">
        <v>187</v>
      </c>
    </row>
    <row r="720" spans="1:90" x14ac:dyDescent="0.45">
      <c r="A720" s="122">
        <v>719</v>
      </c>
      <c r="B720" s="122" t="s">
        <v>10397</v>
      </c>
      <c r="C720" s="122" t="s">
        <v>1020</v>
      </c>
      <c r="G720" s="122" t="s">
        <v>4293</v>
      </c>
      <c r="I720" s="122" t="s">
        <v>3156</v>
      </c>
      <c r="J720" s="122" t="str">
        <f>I720</f>
        <v>Quercus (alba x montana)</v>
      </c>
      <c r="M720" s="122" t="s">
        <v>3226</v>
      </c>
      <c r="N720" s="122" t="s">
        <v>3357</v>
      </c>
      <c r="O720" s="122">
        <v>41055</v>
      </c>
      <c r="P720" s="122" t="s">
        <v>3103</v>
      </c>
      <c r="S720" s="122" t="s">
        <v>14696</v>
      </c>
      <c r="T720" s="122" t="s">
        <v>1171</v>
      </c>
      <c r="U720" s="122" t="s">
        <v>975</v>
      </c>
      <c r="V720" s="122" t="s">
        <v>3494</v>
      </c>
      <c r="W720" s="122" t="s">
        <v>1759</v>
      </c>
      <c r="X720" s="122" t="s">
        <v>3113</v>
      </c>
      <c r="AH720" s="122" t="s">
        <v>3141</v>
      </c>
      <c r="AJ720" s="122" t="s">
        <v>1021</v>
      </c>
      <c r="AK720" s="122" t="s">
        <v>14609</v>
      </c>
      <c r="AL720" s="122" t="s">
        <v>1756</v>
      </c>
      <c r="AM720" s="121">
        <v>41676</v>
      </c>
      <c r="AN720" s="122" t="s">
        <v>4295</v>
      </c>
      <c r="AS720" s="122" t="s">
        <v>1318</v>
      </c>
      <c r="AT720" s="122">
        <v>36.092770000000002</v>
      </c>
      <c r="AU720" s="122">
        <v>-79.026619999999994</v>
      </c>
      <c r="BF720" s="122" t="s">
        <v>1417</v>
      </c>
      <c r="BG720" s="122" t="s">
        <v>1415</v>
      </c>
      <c r="BK720" s="122">
        <v>177593</v>
      </c>
      <c r="BX720" s="122" t="s">
        <v>3150</v>
      </c>
      <c r="CB720" s="122">
        <v>36.092770000000002</v>
      </c>
      <c r="CC720" s="122">
        <v>-79.026619999999994</v>
      </c>
      <c r="CE720" s="122" t="s">
        <v>1171</v>
      </c>
      <c r="CF720" s="122" t="s">
        <v>975</v>
      </c>
      <c r="CG720" s="122" t="s">
        <v>3494</v>
      </c>
      <c r="CL720" s="122" t="s">
        <v>3156</v>
      </c>
    </row>
    <row r="721" spans="1:99" x14ac:dyDescent="0.45">
      <c r="A721" s="122">
        <v>720</v>
      </c>
      <c r="B721" s="122" t="s">
        <v>10398</v>
      </c>
      <c r="C721" s="122" t="s">
        <v>1022</v>
      </c>
      <c r="G721" s="122" t="s">
        <v>4292</v>
      </c>
      <c r="I721" s="122" t="s">
        <v>3156</v>
      </c>
      <c r="J721" s="122" t="str">
        <f>I721</f>
        <v>Quercus (alba x montana)</v>
      </c>
      <c r="M721" s="122" t="s">
        <v>3226</v>
      </c>
      <c r="N721" s="122" t="s">
        <v>3357</v>
      </c>
      <c r="O721" s="122">
        <v>41055</v>
      </c>
      <c r="P721" s="122" t="s">
        <v>3103</v>
      </c>
      <c r="S721" s="122" t="s">
        <v>14696</v>
      </c>
      <c r="T721" s="122" t="s">
        <v>1171</v>
      </c>
      <c r="U721" s="122" t="s">
        <v>975</v>
      </c>
      <c r="V721" s="122" t="s">
        <v>3494</v>
      </c>
      <c r="W721" s="122" t="s">
        <v>1759</v>
      </c>
      <c r="X721" s="122" t="s">
        <v>3113</v>
      </c>
      <c r="AH721" s="122" t="s">
        <v>3141</v>
      </c>
      <c r="AJ721" s="122" t="s">
        <v>1021</v>
      </c>
      <c r="AK721" s="122" t="s">
        <v>14609</v>
      </c>
      <c r="AL721" s="122" t="s">
        <v>1756</v>
      </c>
      <c r="AM721" s="121">
        <v>41676</v>
      </c>
      <c r="AN721" s="122" t="s">
        <v>4295</v>
      </c>
      <c r="AS721" s="122" t="s">
        <v>1318</v>
      </c>
      <c r="AT721" s="122">
        <v>36.092770000000002</v>
      </c>
      <c r="AU721" s="122">
        <v>-79.026619999999994</v>
      </c>
      <c r="BF721" s="122" t="s">
        <v>1417</v>
      </c>
      <c r="BG721" s="122" t="s">
        <v>1415</v>
      </c>
      <c r="BK721" s="122">
        <v>177594</v>
      </c>
      <c r="BX721" s="122" t="s">
        <v>3150</v>
      </c>
      <c r="CB721" s="122">
        <v>36.092770000000002</v>
      </c>
      <c r="CC721" s="122">
        <v>-79.026619999999994</v>
      </c>
      <c r="CE721" s="122" t="s">
        <v>1171</v>
      </c>
      <c r="CF721" s="122" t="s">
        <v>975</v>
      </c>
      <c r="CG721" s="122" t="s">
        <v>3494</v>
      </c>
      <c r="CL721" s="122" t="s">
        <v>3156</v>
      </c>
    </row>
    <row r="722" spans="1:99" x14ac:dyDescent="0.45">
      <c r="A722" s="122">
        <v>721</v>
      </c>
      <c r="B722" s="122" t="s">
        <v>10399</v>
      </c>
      <c r="C722" s="122" t="s">
        <v>1023</v>
      </c>
      <c r="G722" s="122" t="s">
        <v>5354</v>
      </c>
      <c r="I722" s="122" t="s">
        <v>3156</v>
      </c>
      <c r="J722" s="122" t="str">
        <f>I722</f>
        <v>Quercus (alba x montana)</v>
      </c>
      <c r="M722" s="122" t="s">
        <v>3226</v>
      </c>
      <c r="N722" s="122" t="s">
        <v>3357</v>
      </c>
      <c r="O722" s="122">
        <v>41055</v>
      </c>
      <c r="P722" s="122" t="s">
        <v>3103</v>
      </c>
      <c r="S722" s="122" t="s">
        <v>14696</v>
      </c>
      <c r="T722" s="122" t="s">
        <v>1171</v>
      </c>
      <c r="U722" s="122" t="s">
        <v>975</v>
      </c>
      <c r="V722" s="122" t="s">
        <v>3494</v>
      </c>
      <c r="W722" s="122" t="s">
        <v>1759</v>
      </c>
      <c r="X722" s="122" t="s">
        <v>3113</v>
      </c>
      <c r="AH722" s="122" t="s">
        <v>3141</v>
      </c>
      <c r="AJ722" s="122" t="s">
        <v>1021</v>
      </c>
      <c r="AK722" s="122" t="s">
        <v>14609</v>
      </c>
      <c r="AL722" s="122" t="s">
        <v>1756</v>
      </c>
      <c r="AM722" s="121">
        <v>41676</v>
      </c>
      <c r="AN722" s="122" t="s">
        <v>4295</v>
      </c>
      <c r="AS722" s="122" t="s">
        <v>1318</v>
      </c>
      <c r="AT722" s="122">
        <v>36.092770000000002</v>
      </c>
      <c r="AU722" s="122">
        <v>-79.026619999999994</v>
      </c>
      <c r="BF722" s="122" t="s">
        <v>1417</v>
      </c>
      <c r="BX722" s="122" t="s">
        <v>3150</v>
      </c>
      <c r="CB722" s="122">
        <v>36.092770000000002</v>
      </c>
      <c r="CC722" s="122">
        <v>-79.026619999999994</v>
      </c>
      <c r="CE722" s="122" t="s">
        <v>1171</v>
      </c>
      <c r="CF722" s="122" t="s">
        <v>975</v>
      </c>
      <c r="CG722" s="122" t="s">
        <v>3494</v>
      </c>
      <c r="CL722" s="122" t="s">
        <v>3156</v>
      </c>
    </row>
    <row r="723" spans="1:99" x14ac:dyDescent="0.45">
      <c r="A723" s="122">
        <v>722</v>
      </c>
      <c r="B723" s="122" t="s">
        <v>10400</v>
      </c>
      <c r="C723" s="122" t="s">
        <v>1024</v>
      </c>
      <c r="G723" s="122" t="s">
        <v>4302</v>
      </c>
      <c r="I723" s="122" t="s">
        <v>156</v>
      </c>
      <c r="J723" s="122" t="str">
        <f t="shared" si="29"/>
        <v>Quercus montana</v>
      </c>
      <c r="M723" s="122" t="s">
        <v>3226</v>
      </c>
      <c r="N723" s="122" t="s">
        <v>3176</v>
      </c>
      <c r="O723" s="122">
        <v>41055</v>
      </c>
      <c r="P723" s="122" t="s">
        <v>3103</v>
      </c>
      <c r="S723" s="122" t="s">
        <v>14696</v>
      </c>
      <c r="T723" s="122" t="s">
        <v>1171</v>
      </c>
      <c r="U723" s="122" t="s">
        <v>975</v>
      </c>
      <c r="V723" s="122" t="s">
        <v>3494</v>
      </c>
      <c r="W723" s="122" t="s">
        <v>1759</v>
      </c>
      <c r="X723" s="122" t="s">
        <v>3113</v>
      </c>
      <c r="AH723" s="122" t="s">
        <v>3141</v>
      </c>
      <c r="AJ723" s="122" t="s">
        <v>1002</v>
      </c>
      <c r="AK723" s="122" t="s">
        <v>1002</v>
      </c>
      <c r="AS723" s="122" t="s">
        <v>1318</v>
      </c>
      <c r="AT723" s="122">
        <v>36.092770000000002</v>
      </c>
      <c r="AU723" s="122">
        <v>-79.026619999999994</v>
      </c>
      <c r="BF723" s="122" t="s">
        <v>1417</v>
      </c>
      <c r="BG723" s="122" t="s">
        <v>1415</v>
      </c>
      <c r="BK723" s="122">
        <v>177731</v>
      </c>
      <c r="BX723" s="122" t="s">
        <v>3150</v>
      </c>
      <c r="CB723" s="122">
        <v>36.092770000000002</v>
      </c>
      <c r="CC723" s="122">
        <v>-79.026619999999994</v>
      </c>
      <c r="CE723" s="122" t="s">
        <v>1171</v>
      </c>
      <c r="CF723" s="122" t="s">
        <v>975</v>
      </c>
      <c r="CG723" s="122" t="s">
        <v>3494</v>
      </c>
      <c r="CL723" s="122" t="s">
        <v>156</v>
      </c>
    </row>
    <row r="724" spans="1:99" x14ac:dyDescent="0.45">
      <c r="A724" s="122">
        <v>723</v>
      </c>
      <c r="B724" s="122" t="s">
        <v>10401</v>
      </c>
      <c r="C724" s="122" t="s">
        <v>1025</v>
      </c>
      <c r="G724" s="122" t="s">
        <v>4301</v>
      </c>
      <c r="I724" s="122" t="s">
        <v>201</v>
      </c>
      <c r="J724" s="122" t="str">
        <f t="shared" si="29"/>
        <v>Quercus stellata</v>
      </c>
      <c r="M724" s="122" t="s">
        <v>3226</v>
      </c>
      <c r="N724" s="122" t="s">
        <v>3195</v>
      </c>
      <c r="O724" s="122">
        <v>41055</v>
      </c>
      <c r="P724" s="122" t="s">
        <v>3103</v>
      </c>
      <c r="S724" s="122" t="s">
        <v>14696</v>
      </c>
      <c r="T724" s="122" t="s">
        <v>1171</v>
      </c>
      <c r="U724" s="122" t="s">
        <v>975</v>
      </c>
      <c r="V724" s="122" t="s">
        <v>3494</v>
      </c>
      <c r="W724" s="122" t="s">
        <v>1759</v>
      </c>
      <c r="X724" s="122" t="s">
        <v>3113</v>
      </c>
      <c r="AH724" s="122" t="s">
        <v>3141</v>
      </c>
      <c r="AJ724" s="122" t="s">
        <v>977</v>
      </c>
      <c r="AK724" s="122" t="s">
        <v>977</v>
      </c>
      <c r="AS724" s="122" t="s">
        <v>1318</v>
      </c>
      <c r="AT724" s="122">
        <v>36.092770000000002</v>
      </c>
      <c r="AU724" s="122">
        <v>-79.026619999999994</v>
      </c>
      <c r="BF724" s="122" t="s">
        <v>1417</v>
      </c>
      <c r="BG724" s="122" t="s">
        <v>1415</v>
      </c>
      <c r="BK724" s="122">
        <v>177732</v>
      </c>
      <c r="BX724" s="122" t="s">
        <v>3150</v>
      </c>
      <c r="CB724" s="122">
        <v>36.092770000000002</v>
      </c>
      <c r="CC724" s="122">
        <v>-79.026619999999994</v>
      </c>
      <c r="CE724" s="122" t="s">
        <v>1171</v>
      </c>
      <c r="CF724" s="122" t="s">
        <v>975</v>
      </c>
      <c r="CG724" s="122" t="s">
        <v>3494</v>
      </c>
      <c r="CL724" s="122" t="s">
        <v>201</v>
      </c>
    </row>
    <row r="725" spans="1:99" x14ac:dyDescent="0.45">
      <c r="A725" s="122">
        <v>724</v>
      </c>
      <c r="B725" s="122" t="s">
        <v>10402</v>
      </c>
      <c r="C725" s="122" t="s">
        <v>1026</v>
      </c>
      <c r="G725" s="122" t="s">
        <v>4300</v>
      </c>
      <c r="I725" s="122" t="s">
        <v>3157</v>
      </c>
      <c r="J725" s="122" t="str">
        <f t="shared" si="29"/>
        <v>Quercus laevis</v>
      </c>
      <c r="M725" s="122" t="s">
        <v>3226</v>
      </c>
      <c r="N725" s="122" t="s">
        <v>3320</v>
      </c>
      <c r="O725" s="122">
        <v>41056</v>
      </c>
      <c r="P725" s="122" t="s">
        <v>3103</v>
      </c>
      <c r="S725" s="122" t="s">
        <v>14696</v>
      </c>
      <c r="T725" s="122" t="s">
        <v>1171</v>
      </c>
      <c r="U725" s="122" t="s">
        <v>975</v>
      </c>
      <c r="V725" s="122" t="s">
        <v>3496</v>
      </c>
      <c r="W725" s="122" t="s">
        <v>1759</v>
      </c>
      <c r="X725" s="122" t="s">
        <v>5356</v>
      </c>
      <c r="AH725" s="122" t="s">
        <v>3142</v>
      </c>
      <c r="AJ725" s="122" t="s">
        <v>1027</v>
      </c>
      <c r="AK725" s="122" t="s">
        <v>1027</v>
      </c>
      <c r="AS725" s="122" t="s">
        <v>1318</v>
      </c>
      <c r="AT725" s="122">
        <v>34.729399999999998</v>
      </c>
      <c r="AU725" s="122">
        <v>-78.437650000000005</v>
      </c>
      <c r="BF725" s="122" t="s">
        <v>1417</v>
      </c>
      <c r="BG725" s="122" t="s">
        <v>1415</v>
      </c>
      <c r="BK725" s="122">
        <v>177733</v>
      </c>
      <c r="BX725" s="122" t="s">
        <v>3150</v>
      </c>
      <c r="CB725" s="122">
        <v>34.729399999999998</v>
      </c>
      <c r="CC725" s="122">
        <v>-78.437650000000005</v>
      </c>
      <c r="CE725" s="122" t="s">
        <v>1171</v>
      </c>
      <c r="CF725" s="122" t="s">
        <v>975</v>
      </c>
      <c r="CG725" s="122" t="s">
        <v>3496</v>
      </c>
      <c r="CL725" s="122" t="s">
        <v>3157</v>
      </c>
    </row>
    <row r="726" spans="1:99" x14ac:dyDescent="0.45">
      <c r="A726" s="122">
        <v>725</v>
      </c>
      <c r="B726" s="122" t="s">
        <v>10403</v>
      </c>
      <c r="C726" s="122" t="s">
        <v>1028</v>
      </c>
      <c r="G726" s="122" t="s">
        <v>4268</v>
      </c>
      <c r="I726" s="122" t="s">
        <v>497</v>
      </c>
      <c r="J726" s="122" t="str">
        <f t="shared" si="29"/>
        <v>Quercus nigra</v>
      </c>
      <c r="M726" s="122" t="s">
        <v>3226</v>
      </c>
      <c r="N726" s="122" t="s">
        <v>3266</v>
      </c>
      <c r="O726" s="122">
        <v>41056</v>
      </c>
      <c r="P726" s="122" t="s">
        <v>3103</v>
      </c>
      <c r="S726" s="122" t="s">
        <v>14696</v>
      </c>
      <c r="T726" s="122" t="s">
        <v>1171</v>
      </c>
      <c r="U726" s="122" t="s">
        <v>975</v>
      </c>
      <c r="V726" s="122" t="s">
        <v>3496</v>
      </c>
      <c r="W726" s="122" t="s">
        <v>1759</v>
      </c>
      <c r="X726" s="122" t="s">
        <v>5356</v>
      </c>
      <c r="AH726" s="122" t="s">
        <v>3142</v>
      </c>
      <c r="AJ726" s="122" t="s">
        <v>1013</v>
      </c>
      <c r="AK726" s="122" t="s">
        <v>1013</v>
      </c>
      <c r="AS726" s="122" t="s">
        <v>1318</v>
      </c>
      <c r="AT726" s="122">
        <v>34.729399999999998</v>
      </c>
      <c r="AU726" s="122">
        <v>-78.437650000000005</v>
      </c>
      <c r="BF726" s="122" t="s">
        <v>1417</v>
      </c>
      <c r="BG726" s="122" t="s">
        <v>1415</v>
      </c>
      <c r="BK726" s="122">
        <v>177576</v>
      </c>
      <c r="BX726" s="122" t="s">
        <v>3150</v>
      </c>
      <c r="CB726" s="122">
        <v>34.729399999999998</v>
      </c>
      <c r="CC726" s="122">
        <v>-78.437650000000005</v>
      </c>
      <c r="CE726" s="122" t="s">
        <v>1171</v>
      </c>
      <c r="CF726" s="122" t="s">
        <v>975</v>
      </c>
      <c r="CG726" s="122" t="s">
        <v>3496</v>
      </c>
      <c r="CL726" s="122" t="s">
        <v>497</v>
      </c>
    </row>
    <row r="727" spans="1:99" x14ac:dyDescent="0.45">
      <c r="A727" s="122">
        <v>726</v>
      </c>
      <c r="B727" s="122" t="s">
        <v>10404</v>
      </c>
      <c r="C727" s="122" t="s">
        <v>1029</v>
      </c>
      <c r="G727" s="122" t="s">
        <v>4291</v>
      </c>
      <c r="I727" s="122" t="s">
        <v>3158</v>
      </c>
      <c r="J727" s="122" t="str">
        <f>I727</f>
        <v>Quercus (laevis x nigra)</v>
      </c>
      <c r="M727" s="122" t="s">
        <v>3226</v>
      </c>
      <c r="N727" s="122" t="s">
        <v>3358</v>
      </c>
      <c r="O727" s="122">
        <v>41056</v>
      </c>
      <c r="P727" s="122" t="s">
        <v>3103</v>
      </c>
      <c r="S727" s="122" t="s">
        <v>14696</v>
      </c>
      <c r="T727" s="122" t="s">
        <v>1171</v>
      </c>
      <c r="U727" s="122" t="s">
        <v>975</v>
      </c>
      <c r="V727" s="122" t="s">
        <v>3496</v>
      </c>
      <c r="W727" s="122" t="s">
        <v>1759</v>
      </c>
      <c r="X727" s="122" t="s">
        <v>5356</v>
      </c>
      <c r="AH727" s="122" t="s">
        <v>3142</v>
      </c>
      <c r="AJ727" s="122" t="s">
        <v>1030</v>
      </c>
      <c r="AK727" s="122" t="s">
        <v>14610</v>
      </c>
      <c r="AL727" s="122" t="s">
        <v>1756</v>
      </c>
      <c r="AM727" s="121">
        <v>41676</v>
      </c>
      <c r="AN727" s="122" t="s">
        <v>4296</v>
      </c>
      <c r="AS727" s="122" t="s">
        <v>1318</v>
      </c>
      <c r="AT727" s="122">
        <v>34.729399999999998</v>
      </c>
      <c r="AU727" s="122">
        <v>-78.437650000000005</v>
      </c>
      <c r="BF727" s="122" t="s">
        <v>1417</v>
      </c>
      <c r="BG727" s="122" t="s">
        <v>1415</v>
      </c>
      <c r="BK727" s="122">
        <v>177577</v>
      </c>
      <c r="BX727" s="122" t="s">
        <v>3150</v>
      </c>
      <c r="CB727" s="122">
        <v>34.729399999999998</v>
      </c>
      <c r="CC727" s="122">
        <v>-78.437650000000005</v>
      </c>
      <c r="CE727" s="122" t="s">
        <v>1171</v>
      </c>
      <c r="CF727" s="122" t="s">
        <v>975</v>
      </c>
      <c r="CG727" s="122" t="s">
        <v>3496</v>
      </c>
      <c r="CL727" s="122" t="s">
        <v>3158</v>
      </c>
    </row>
    <row r="728" spans="1:99" x14ac:dyDescent="0.45">
      <c r="A728" s="122">
        <v>727</v>
      </c>
      <c r="B728" s="122" t="s">
        <v>10405</v>
      </c>
      <c r="C728" s="122" t="s">
        <v>1031</v>
      </c>
      <c r="G728" s="122" t="s">
        <v>4298</v>
      </c>
      <c r="I728" s="122" t="s">
        <v>455</v>
      </c>
      <c r="J728" s="122" t="str">
        <f t="shared" si="29"/>
        <v>Quercus margarettae</v>
      </c>
      <c r="M728" s="122" t="s">
        <v>3226</v>
      </c>
      <c r="N728" s="122" t="s">
        <v>3257</v>
      </c>
      <c r="O728" s="122">
        <v>41056</v>
      </c>
      <c r="P728" s="122" t="s">
        <v>3103</v>
      </c>
      <c r="S728" s="122" t="s">
        <v>14696</v>
      </c>
      <c r="T728" s="122" t="s">
        <v>1171</v>
      </c>
      <c r="U728" s="122" t="s">
        <v>975</v>
      </c>
      <c r="V728" s="122" t="s">
        <v>3496</v>
      </c>
      <c r="W728" s="122" t="s">
        <v>1759</v>
      </c>
      <c r="X728" s="122" t="s">
        <v>5357</v>
      </c>
      <c r="AH728" s="122" t="s">
        <v>3143</v>
      </c>
      <c r="AJ728" s="122" t="s">
        <v>1032</v>
      </c>
      <c r="AK728" s="122" t="s">
        <v>1032</v>
      </c>
      <c r="AS728" s="122" t="s">
        <v>1318</v>
      </c>
      <c r="AT728" s="122">
        <v>34.516883</v>
      </c>
      <c r="AU728" s="122">
        <v>-78.410200000000003</v>
      </c>
      <c r="BF728" s="122" t="s">
        <v>1417</v>
      </c>
      <c r="BG728" s="122" t="s">
        <v>1415</v>
      </c>
      <c r="BK728" s="122">
        <v>177738</v>
      </c>
      <c r="BX728" s="122" t="s">
        <v>3150</v>
      </c>
      <c r="CB728" s="122">
        <v>34.516883</v>
      </c>
      <c r="CC728" s="122">
        <v>-78.410200000000003</v>
      </c>
      <c r="CE728" s="122" t="s">
        <v>1171</v>
      </c>
      <c r="CF728" s="122" t="s">
        <v>975</v>
      </c>
      <c r="CG728" s="122" t="s">
        <v>3496</v>
      </c>
      <c r="CL728" s="122" t="s">
        <v>455</v>
      </c>
    </row>
    <row r="729" spans="1:99" x14ac:dyDescent="0.45">
      <c r="A729" s="122">
        <v>728</v>
      </c>
      <c r="B729" s="122" t="s">
        <v>10406</v>
      </c>
      <c r="C729" s="122" t="s">
        <v>1033</v>
      </c>
      <c r="F729" s="122" t="s">
        <v>14417</v>
      </c>
      <c r="G729" s="122" t="s">
        <v>4299</v>
      </c>
      <c r="H729" s="122">
        <v>4343</v>
      </c>
      <c r="I729" s="122" t="s">
        <v>501</v>
      </c>
      <c r="J729" s="122" t="str">
        <f t="shared" si="29"/>
        <v>Quercus hemisphaerica</v>
      </c>
      <c r="K729" s="122" t="s">
        <v>1034</v>
      </c>
      <c r="M729" s="122" t="s">
        <v>3226</v>
      </c>
      <c r="N729" s="122" t="s">
        <v>3267</v>
      </c>
      <c r="O729" s="121">
        <v>41056</v>
      </c>
      <c r="P729" s="122" t="s">
        <v>3103</v>
      </c>
      <c r="S729" s="122" t="s">
        <v>14696</v>
      </c>
      <c r="T729" s="122" t="s">
        <v>1171</v>
      </c>
      <c r="U729" s="122" t="s">
        <v>975</v>
      </c>
      <c r="V729" s="122" t="s">
        <v>3496</v>
      </c>
      <c r="W729" s="122" t="s">
        <v>1759</v>
      </c>
      <c r="X729" s="122" t="s">
        <v>5357</v>
      </c>
      <c r="AH729" s="122" t="s">
        <v>3143</v>
      </c>
      <c r="AJ729" s="122" t="s">
        <v>1034</v>
      </c>
      <c r="AK729" s="122" t="s">
        <v>1034</v>
      </c>
      <c r="AQ729" s="122" t="s">
        <v>1318</v>
      </c>
      <c r="AR729" s="122" t="s">
        <v>7426</v>
      </c>
      <c r="AS729" s="122" t="s">
        <v>1318</v>
      </c>
      <c r="AT729" s="122">
        <v>34.516883</v>
      </c>
      <c r="AU729" s="122">
        <v>-78.410200000000003</v>
      </c>
      <c r="BF729" s="122" t="s">
        <v>1417</v>
      </c>
      <c r="BG729" s="122" t="s">
        <v>1415</v>
      </c>
      <c r="BK729" s="122">
        <v>177737</v>
      </c>
      <c r="BR729" s="122" t="s">
        <v>4810</v>
      </c>
      <c r="BS729" s="122" t="s">
        <v>5785</v>
      </c>
      <c r="BT729" s="122" t="s">
        <v>4810</v>
      </c>
      <c r="BU729" s="122" t="s">
        <v>4810</v>
      </c>
      <c r="BV729" s="122">
        <v>4343</v>
      </c>
      <c r="BX729" s="122" t="s">
        <v>3150</v>
      </c>
      <c r="CB729" s="122">
        <v>34.516883</v>
      </c>
      <c r="CC729" s="122">
        <v>-78.410200000000003</v>
      </c>
      <c r="CE729" s="122" t="s">
        <v>1171</v>
      </c>
      <c r="CF729" s="122" t="s">
        <v>975</v>
      </c>
      <c r="CG729" s="122" t="s">
        <v>3496</v>
      </c>
      <c r="CI729" s="122" t="s">
        <v>5109</v>
      </c>
      <c r="CJ729" s="122" t="s">
        <v>7049</v>
      </c>
      <c r="CL729" s="122" t="s">
        <v>501</v>
      </c>
      <c r="CO729" s="122" t="s">
        <v>7488</v>
      </c>
      <c r="CP729" s="122">
        <v>0</v>
      </c>
      <c r="CQ729" s="122" t="s">
        <v>4810</v>
      </c>
      <c r="CR729" s="122" t="s">
        <v>7643</v>
      </c>
      <c r="CS729" s="122" t="s">
        <v>7644</v>
      </c>
      <c r="CT729" s="122" t="s">
        <v>8194</v>
      </c>
      <c r="CU729" s="122" t="s">
        <v>8194</v>
      </c>
    </row>
    <row r="730" spans="1:99" x14ac:dyDescent="0.45">
      <c r="A730" s="122">
        <v>729</v>
      </c>
      <c r="B730" s="122" t="s">
        <v>10407</v>
      </c>
      <c r="C730" s="122" t="s">
        <v>1035</v>
      </c>
      <c r="G730" s="122" t="s">
        <v>4262</v>
      </c>
      <c r="I730" s="122" t="s">
        <v>266</v>
      </c>
      <c r="J730" s="122" t="str">
        <f t="shared" si="29"/>
        <v>Quercus incana</v>
      </c>
      <c r="M730" s="122" t="s">
        <v>3226</v>
      </c>
      <c r="N730" s="122" t="s">
        <v>3211</v>
      </c>
      <c r="O730" s="122">
        <v>41056</v>
      </c>
      <c r="P730" s="122" t="s">
        <v>3103</v>
      </c>
      <c r="S730" s="122" t="s">
        <v>14696</v>
      </c>
      <c r="T730" s="122" t="s">
        <v>1171</v>
      </c>
      <c r="U730" s="122" t="s">
        <v>975</v>
      </c>
      <c r="V730" s="122" t="s">
        <v>3496</v>
      </c>
      <c r="W730" s="122" t="s">
        <v>1759</v>
      </c>
      <c r="X730" s="122" t="s">
        <v>5357</v>
      </c>
      <c r="AJ730" s="122" t="s">
        <v>1036</v>
      </c>
      <c r="AK730" s="122" t="s">
        <v>1036</v>
      </c>
      <c r="AS730" s="122" t="s">
        <v>1318</v>
      </c>
      <c r="AT730" s="122">
        <v>34.446883</v>
      </c>
      <c r="AU730" s="122">
        <v>-78.220299999999995</v>
      </c>
      <c r="BF730" s="122" t="s">
        <v>1417</v>
      </c>
      <c r="BG730" s="122" t="s">
        <v>1415</v>
      </c>
      <c r="BK730" s="122">
        <v>177651</v>
      </c>
      <c r="BX730" s="122" t="s">
        <v>3150</v>
      </c>
      <c r="CB730" s="122">
        <v>34.446883</v>
      </c>
      <c r="CC730" s="122">
        <v>-78.220299999999995</v>
      </c>
      <c r="CE730" s="122" t="s">
        <v>1171</v>
      </c>
      <c r="CF730" s="122" t="s">
        <v>975</v>
      </c>
      <c r="CG730" s="122" t="s">
        <v>3496</v>
      </c>
      <c r="CL730" s="122" t="s">
        <v>266</v>
      </c>
    </row>
    <row r="731" spans="1:99" x14ac:dyDescent="0.45">
      <c r="A731" s="122">
        <v>730</v>
      </c>
      <c r="B731" s="122" t="s">
        <v>10408</v>
      </c>
      <c r="C731" s="122" t="s">
        <v>1037</v>
      </c>
      <c r="F731" s="122" t="s">
        <v>14418</v>
      </c>
      <c r="G731" s="122" t="s">
        <v>5355</v>
      </c>
      <c r="H731" s="122">
        <v>4879</v>
      </c>
      <c r="I731" s="122" t="s">
        <v>266</v>
      </c>
      <c r="J731" s="122" t="str">
        <f t="shared" si="29"/>
        <v>Quercus incana</v>
      </c>
      <c r="K731" s="122" t="s">
        <v>1036</v>
      </c>
      <c r="M731" s="122" t="s">
        <v>3226</v>
      </c>
      <c r="N731" s="122" t="s">
        <v>3211</v>
      </c>
      <c r="O731" s="121">
        <v>41056</v>
      </c>
      <c r="P731" s="122" t="s">
        <v>3103</v>
      </c>
      <c r="S731" s="122" t="s">
        <v>14696</v>
      </c>
      <c r="T731" s="122" t="s">
        <v>1171</v>
      </c>
      <c r="U731" s="122" t="s">
        <v>975</v>
      </c>
      <c r="V731" s="122" t="s">
        <v>3496</v>
      </c>
      <c r="W731" s="122" t="s">
        <v>1759</v>
      </c>
      <c r="X731" s="122" t="s">
        <v>5357</v>
      </c>
      <c r="AJ731" s="122" t="s">
        <v>1036</v>
      </c>
      <c r="AK731" s="122" t="s">
        <v>1036</v>
      </c>
      <c r="AQ731" s="122" t="s">
        <v>1318</v>
      </c>
      <c r="AR731" s="122" t="s">
        <v>7426</v>
      </c>
      <c r="AS731" s="122" t="s">
        <v>1318</v>
      </c>
      <c r="AT731" s="122">
        <v>34.446883</v>
      </c>
      <c r="AU731" s="122">
        <v>-78.220299999999995</v>
      </c>
      <c r="BF731" s="122" t="s">
        <v>1417</v>
      </c>
      <c r="BG731" s="122" t="s">
        <v>1415</v>
      </c>
      <c r="BK731" s="122">
        <v>178905</v>
      </c>
      <c r="BR731" s="122" t="s">
        <v>1037</v>
      </c>
      <c r="BS731" s="122" t="s">
        <v>5785</v>
      </c>
      <c r="BT731" s="122" t="s">
        <v>1037</v>
      </c>
      <c r="BU731" s="122" t="s">
        <v>1037</v>
      </c>
      <c r="BV731" s="122">
        <v>4879</v>
      </c>
      <c r="BX731" s="122" t="s">
        <v>3150</v>
      </c>
      <c r="CB731" s="122">
        <v>34.446883</v>
      </c>
      <c r="CC731" s="122">
        <v>-78.220299999999995</v>
      </c>
      <c r="CE731" s="122" t="s">
        <v>1171</v>
      </c>
      <c r="CF731" s="122" t="s">
        <v>975</v>
      </c>
      <c r="CG731" s="122" t="s">
        <v>3496</v>
      </c>
      <c r="CI731" s="122" t="s">
        <v>5117</v>
      </c>
      <c r="CJ731" s="122" t="s">
        <v>7055</v>
      </c>
      <c r="CL731" s="122" t="s">
        <v>266</v>
      </c>
      <c r="CO731" s="122" t="s">
        <v>7488</v>
      </c>
      <c r="CP731" s="122">
        <v>0</v>
      </c>
      <c r="CQ731" s="122" t="s">
        <v>1037</v>
      </c>
      <c r="CR731" s="122" t="s">
        <v>7645</v>
      </c>
      <c r="CS731" s="122" t="s">
        <v>7646</v>
      </c>
      <c r="CT731" s="122" t="s">
        <v>8194</v>
      </c>
      <c r="CU731" s="122" t="s">
        <v>8194</v>
      </c>
    </row>
    <row r="732" spans="1:99" x14ac:dyDescent="0.45">
      <c r="A732" s="122">
        <v>731</v>
      </c>
      <c r="B732" s="122" t="s">
        <v>10409</v>
      </c>
      <c r="C732" s="122" t="s">
        <v>1038</v>
      </c>
      <c r="G732" s="122" t="s">
        <v>4305</v>
      </c>
      <c r="I732" s="122" t="s">
        <v>455</v>
      </c>
      <c r="J732" s="122" t="str">
        <f t="shared" si="29"/>
        <v>Quercus margarettae</v>
      </c>
      <c r="M732" s="122" t="s">
        <v>3226</v>
      </c>
      <c r="N732" s="122" t="s">
        <v>3257</v>
      </c>
      <c r="O732" s="122">
        <v>41056</v>
      </c>
      <c r="P732" s="122" t="s">
        <v>3103</v>
      </c>
      <c r="S732" s="122" t="s">
        <v>14696</v>
      </c>
      <c r="T732" s="122" t="s">
        <v>1171</v>
      </c>
      <c r="U732" s="122" t="s">
        <v>975</v>
      </c>
      <c r="V732" s="122" t="s">
        <v>3496</v>
      </c>
      <c r="W732" s="122" t="s">
        <v>1759</v>
      </c>
      <c r="X732" s="122" t="s">
        <v>5357</v>
      </c>
      <c r="AJ732" s="122" t="s">
        <v>1032</v>
      </c>
      <c r="AK732" s="122" t="s">
        <v>1032</v>
      </c>
      <c r="AS732" s="122" t="s">
        <v>1318</v>
      </c>
      <c r="AT732" s="122">
        <v>34.446883</v>
      </c>
      <c r="AU732" s="122">
        <v>-78.220299999999995</v>
      </c>
      <c r="BF732" s="122" t="s">
        <v>1417</v>
      </c>
      <c r="BG732" s="122" t="s">
        <v>1415</v>
      </c>
      <c r="BK732" s="122">
        <v>177726</v>
      </c>
      <c r="BX732" s="122" t="s">
        <v>3150</v>
      </c>
      <c r="CB732" s="122">
        <v>34.446883</v>
      </c>
      <c r="CC732" s="122">
        <v>-78.220299999999995</v>
      </c>
      <c r="CE732" s="122" t="s">
        <v>1171</v>
      </c>
      <c r="CF732" s="122" t="s">
        <v>975</v>
      </c>
      <c r="CG732" s="122" t="s">
        <v>3496</v>
      </c>
      <c r="CL732" s="122" t="s">
        <v>455</v>
      </c>
    </row>
    <row r="733" spans="1:99" x14ac:dyDescent="0.45">
      <c r="A733" s="122">
        <v>732</v>
      </c>
      <c r="B733" s="122" t="s">
        <v>10410</v>
      </c>
      <c r="C733" s="122" t="s">
        <v>1039</v>
      </c>
      <c r="G733" s="122" t="s">
        <v>5367</v>
      </c>
      <c r="I733" s="122" t="s">
        <v>187</v>
      </c>
      <c r="J733" s="122" t="str">
        <f t="shared" si="29"/>
        <v>Quercus alba</v>
      </c>
      <c r="M733" s="122" t="s">
        <v>3226</v>
      </c>
      <c r="N733" s="122" t="s">
        <v>3190</v>
      </c>
      <c r="O733" s="122">
        <v>41059</v>
      </c>
      <c r="P733" s="122" t="s">
        <v>3103</v>
      </c>
      <c r="S733" s="122" t="s">
        <v>14696</v>
      </c>
      <c r="T733" s="122" t="s">
        <v>1171</v>
      </c>
      <c r="U733" s="122" t="s">
        <v>975</v>
      </c>
      <c r="V733" s="122" t="s">
        <v>3492</v>
      </c>
      <c r="W733" s="122" t="s">
        <v>1759</v>
      </c>
      <c r="X733" s="122" t="s">
        <v>5358</v>
      </c>
      <c r="AH733" s="122" t="s">
        <v>3144</v>
      </c>
      <c r="AJ733" s="122" t="s">
        <v>991</v>
      </c>
      <c r="AK733" s="122" t="s">
        <v>991</v>
      </c>
      <c r="AS733" s="122" t="s">
        <v>1318</v>
      </c>
      <c r="AT733" s="122">
        <v>36.018783300000003</v>
      </c>
      <c r="AU733" s="122">
        <v>-78.932475999999994</v>
      </c>
      <c r="BF733" s="122" t="s">
        <v>1417</v>
      </c>
      <c r="BG733" s="122" t="s">
        <v>1415</v>
      </c>
      <c r="BK733" s="122">
        <v>178906</v>
      </c>
      <c r="BX733" s="122" t="s">
        <v>3150</v>
      </c>
      <c r="CB733" s="122">
        <v>36.018783300000003</v>
      </c>
      <c r="CC733" s="122">
        <v>-78.932475999999994</v>
      </c>
      <c r="CE733" s="122" t="s">
        <v>1171</v>
      </c>
      <c r="CF733" s="122" t="s">
        <v>975</v>
      </c>
      <c r="CG733" s="122" t="s">
        <v>3492</v>
      </c>
      <c r="CL733" s="122" t="s">
        <v>187</v>
      </c>
    </row>
    <row r="734" spans="1:99" x14ac:dyDescent="0.45">
      <c r="A734" s="122">
        <v>733</v>
      </c>
      <c r="B734" s="122" t="s">
        <v>10411</v>
      </c>
      <c r="C734" s="122" t="s">
        <v>1068</v>
      </c>
      <c r="G734" s="122" t="s">
        <v>5368</v>
      </c>
      <c r="I734" s="122" t="s">
        <v>167</v>
      </c>
      <c r="J734" s="122" t="str">
        <f t="shared" si="29"/>
        <v>Quercus ilicifolia</v>
      </c>
      <c r="M734" s="122" t="s">
        <v>3226</v>
      </c>
      <c r="N734" s="122" t="s">
        <v>3181</v>
      </c>
      <c r="O734" s="122">
        <v>41079</v>
      </c>
      <c r="P734" s="122" t="s">
        <v>3103</v>
      </c>
      <c r="S734" s="122" t="s">
        <v>14696</v>
      </c>
      <c r="T734" s="122" t="s">
        <v>1171</v>
      </c>
      <c r="U734" s="122" t="s">
        <v>975</v>
      </c>
      <c r="V734" s="122" t="s">
        <v>5366</v>
      </c>
      <c r="W734" s="122" t="s">
        <v>1759</v>
      </c>
      <c r="X734" s="122" t="s">
        <v>5359</v>
      </c>
      <c r="AH734" s="122" t="s">
        <v>3145</v>
      </c>
      <c r="AJ734" s="122" t="s">
        <v>1069</v>
      </c>
      <c r="AK734" s="122" t="s">
        <v>1069</v>
      </c>
      <c r="AS734" s="122" t="s">
        <v>1318</v>
      </c>
      <c r="AT734" s="122">
        <v>36.566899999999997</v>
      </c>
      <c r="AU734" s="122">
        <v>-80.790369999999996</v>
      </c>
      <c r="BF734" s="122" t="s">
        <v>1417</v>
      </c>
      <c r="BX734" s="122" t="s">
        <v>3150</v>
      </c>
      <c r="CB734" s="122">
        <v>36.566899999999997</v>
      </c>
      <c r="CC734" s="122">
        <v>-80.790369999999996</v>
      </c>
      <c r="CE734" s="122" t="s">
        <v>1171</v>
      </c>
      <c r="CF734" s="122" t="s">
        <v>975</v>
      </c>
      <c r="CG734" s="122" t="s">
        <v>5366</v>
      </c>
      <c r="CL734" s="122" t="s">
        <v>167</v>
      </c>
    </row>
    <row r="735" spans="1:99" x14ac:dyDescent="0.45">
      <c r="A735" s="122">
        <v>734</v>
      </c>
      <c r="B735" s="122" t="s">
        <v>10412</v>
      </c>
      <c r="C735" s="122" t="s">
        <v>1070</v>
      </c>
      <c r="G735" s="122" t="s">
        <v>5369</v>
      </c>
      <c r="I735" s="122" t="s">
        <v>497</v>
      </c>
      <c r="J735" s="122" t="str">
        <f t="shared" si="29"/>
        <v>Quercus nigra</v>
      </c>
      <c r="M735" s="122" t="s">
        <v>3226</v>
      </c>
      <c r="N735" s="122" t="s">
        <v>3266</v>
      </c>
      <c r="O735" s="122">
        <v>41089</v>
      </c>
      <c r="P735" s="122" t="s">
        <v>3103</v>
      </c>
      <c r="S735" s="122" t="s">
        <v>14696</v>
      </c>
      <c r="T735" s="122" t="s">
        <v>1171</v>
      </c>
      <c r="U735" s="122" t="s">
        <v>975</v>
      </c>
      <c r="V735" s="122" t="s">
        <v>3497</v>
      </c>
      <c r="W735" s="122" t="s">
        <v>1759</v>
      </c>
      <c r="X735" s="122" t="s">
        <v>5360</v>
      </c>
      <c r="AH735" s="122" t="s">
        <v>3146</v>
      </c>
      <c r="AJ735" s="122" t="s">
        <v>1013</v>
      </c>
      <c r="AK735" s="122" t="s">
        <v>1013</v>
      </c>
      <c r="AS735" s="122" t="s">
        <v>1318</v>
      </c>
      <c r="AT735" s="122">
        <v>35.267294</v>
      </c>
      <c r="AU735" s="122">
        <v>-81.855269000000007</v>
      </c>
      <c r="BF735" s="122" t="s">
        <v>1417</v>
      </c>
      <c r="BX735" s="122" t="s">
        <v>3150</v>
      </c>
      <c r="CB735" s="122">
        <v>35.267294</v>
      </c>
      <c r="CC735" s="122">
        <v>-81.855269000000007</v>
      </c>
      <c r="CE735" s="122" t="s">
        <v>1171</v>
      </c>
      <c r="CF735" s="122" t="s">
        <v>975</v>
      </c>
      <c r="CG735" s="122" t="s">
        <v>3497</v>
      </c>
      <c r="CL735" s="122" t="s">
        <v>497</v>
      </c>
    </row>
    <row r="736" spans="1:99" x14ac:dyDescent="0.45">
      <c r="A736" s="122">
        <v>735</v>
      </c>
      <c r="B736" s="122" t="s">
        <v>10413</v>
      </c>
      <c r="C736" s="122" t="s">
        <v>1071</v>
      </c>
      <c r="G736" s="122" t="s">
        <v>5370</v>
      </c>
      <c r="I736" s="122" t="s">
        <v>497</v>
      </c>
      <c r="J736" s="122" t="str">
        <f t="shared" si="29"/>
        <v>Quercus nigra</v>
      </c>
      <c r="M736" s="122" t="s">
        <v>3226</v>
      </c>
      <c r="N736" s="122" t="s">
        <v>3266</v>
      </c>
      <c r="O736" s="122">
        <v>41089</v>
      </c>
      <c r="P736" s="122" t="s">
        <v>3103</v>
      </c>
      <c r="S736" s="122" t="s">
        <v>14696</v>
      </c>
      <c r="T736" s="122" t="s">
        <v>1171</v>
      </c>
      <c r="U736" s="122" t="s">
        <v>975</v>
      </c>
      <c r="V736" s="122" t="s">
        <v>3497</v>
      </c>
      <c r="W736" s="122" t="s">
        <v>1759</v>
      </c>
      <c r="X736" s="122" t="s">
        <v>5360</v>
      </c>
      <c r="AH736" s="122" t="s">
        <v>3146</v>
      </c>
      <c r="AJ736" s="122" t="s">
        <v>1013</v>
      </c>
      <c r="AK736" s="122" t="s">
        <v>1013</v>
      </c>
      <c r="AS736" s="122" t="s">
        <v>1318</v>
      </c>
      <c r="AT736" s="122">
        <v>35.267294</v>
      </c>
      <c r="AU736" s="122">
        <v>-81.855269000000007</v>
      </c>
      <c r="BF736" s="122" t="s">
        <v>1417</v>
      </c>
      <c r="BX736" s="122" t="s">
        <v>3150</v>
      </c>
      <c r="CB736" s="122">
        <v>35.267294</v>
      </c>
      <c r="CC736" s="122">
        <v>-81.855269000000007</v>
      </c>
      <c r="CE736" s="122" t="s">
        <v>1171</v>
      </c>
      <c r="CF736" s="122" t="s">
        <v>975</v>
      </c>
      <c r="CG736" s="122" t="s">
        <v>3497</v>
      </c>
      <c r="CL736" s="122" t="s">
        <v>497</v>
      </c>
    </row>
    <row r="737" spans="1:99" x14ac:dyDescent="0.45">
      <c r="A737" s="122">
        <v>736</v>
      </c>
      <c r="B737" s="122" t="s">
        <v>10414</v>
      </c>
      <c r="C737" s="122" t="s">
        <v>1072</v>
      </c>
      <c r="F737" s="122" t="s">
        <v>8048</v>
      </c>
      <c r="G737" s="122" t="s">
        <v>5371</v>
      </c>
      <c r="H737" s="122">
        <v>4117</v>
      </c>
      <c r="I737" s="122" t="s">
        <v>156</v>
      </c>
      <c r="J737" s="122" t="str">
        <f t="shared" si="29"/>
        <v>Quercus montana</v>
      </c>
      <c r="M737" s="122" t="s">
        <v>3226</v>
      </c>
      <c r="N737" s="122" t="s">
        <v>3176</v>
      </c>
      <c r="O737" s="122">
        <v>41089</v>
      </c>
      <c r="P737" s="122" t="s">
        <v>3103</v>
      </c>
      <c r="S737" s="122" t="s">
        <v>14696</v>
      </c>
      <c r="T737" s="122" t="s">
        <v>1171</v>
      </c>
      <c r="U737" s="122" t="s">
        <v>975</v>
      </c>
      <c r="V737" s="122" t="s">
        <v>3497</v>
      </c>
      <c r="W737" s="122" t="s">
        <v>1759</v>
      </c>
      <c r="X737" s="122" t="s">
        <v>5360</v>
      </c>
      <c r="AH737" s="122" t="s">
        <v>3146</v>
      </c>
      <c r="AJ737" s="122" t="s">
        <v>1002</v>
      </c>
      <c r="AK737" s="122" t="s">
        <v>1002</v>
      </c>
      <c r="AS737" s="122" t="s">
        <v>1318</v>
      </c>
      <c r="AT737" s="122">
        <v>35.267294</v>
      </c>
      <c r="AU737" s="122">
        <v>-81.855269000000007</v>
      </c>
      <c r="BF737" s="122" t="s">
        <v>1417</v>
      </c>
      <c r="BR737" s="122" t="s">
        <v>8048</v>
      </c>
      <c r="BS737" s="122" t="s">
        <v>5785</v>
      </c>
      <c r="BT737" s="122" t="s">
        <v>1072</v>
      </c>
      <c r="BU737" s="122" t="s">
        <v>1072</v>
      </c>
      <c r="BV737" s="122">
        <v>4117</v>
      </c>
      <c r="BX737" s="122" t="s">
        <v>3150</v>
      </c>
      <c r="CB737" s="122">
        <v>35.267294</v>
      </c>
      <c r="CC737" s="122">
        <v>-81.855269000000007</v>
      </c>
      <c r="CE737" s="122" t="s">
        <v>1171</v>
      </c>
      <c r="CF737" s="122" t="s">
        <v>975</v>
      </c>
      <c r="CG737" s="122" t="s">
        <v>3497</v>
      </c>
      <c r="CI737" s="122" t="s">
        <v>5165</v>
      </c>
      <c r="CL737" s="122" t="s">
        <v>156</v>
      </c>
      <c r="CO737" s="122" t="s">
        <v>7488</v>
      </c>
      <c r="CQ737" s="122" t="s">
        <v>8048</v>
      </c>
      <c r="CR737" s="160" t="s">
        <v>8049</v>
      </c>
      <c r="CS737" s="122">
        <v>0</v>
      </c>
      <c r="CT737" s="122" t="s">
        <v>8199</v>
      </c>
      <c r="CU737" s="122" t="s">
        <v>8198</v>
      </c>
    </row>
    <row r="738" spans="1:99" x14ac:dyDescent="0.45">
      <c r="A738" s="122">
        <v>737</v>
      </c>
      <c r="B738" s="122" t="s">
        <v>10415</v>
      </c>
      <c r="C738" s="122" t="s">
        <v>1073</v>
      </c>
      <c r="G738" s="122" t="s">
        <v>5372</v>
      </c>
      <c r="I738" s="122" t="s">
        <v>147</v>
      </c>
      <c r="J738" s="122" t="str">
        <f t="shared" si="29"/>
        <v>Quercus pagoda</v>
      </c>
      <c r="M738" s="122" t="s">
        <v>3226</v>
      </c>
      <c r="N738" s="122" t="s">
        <v>3172</v>
      </c>
      <c r="O738" s="122">
        <v>41089</v>
      </c>
      <c r="P738" s="122" t="s">
        <v>3103</v>
      </c>
      <c r="S738" s="122" t="s">
        <v>14696</v>
      </c>
      <c r="T738" s="122" t="s">
        <v>1171</v>
      </c>
      <c r="U738" s="122" t="s">
        <v>1074</v>
      </c>
      <c r="V738" s="122" t="s">
        <v>3498</v>
      </c>
      <c r="W738" s="122" t="s">
        <v>1759</v>
      </c>
      <c r="X738" s="122" t="s">
        <v>5361</v>
      </c>
      <c r="AJ738" s="122" t="s">
        <v>974</v>
      </c>
      <c r="AK738" s="122" t="s">
        <v>974</v>
      </c>
      <c r="AS738" s="122" t="s">
        <v>1318</v>
      </c>
      <c r="AT738" s="122">
        <v>34.146999999999998</v>
      </c>
      <c r="AU738" s="122">
        <v>-82.024079999999998</v>
      </c>
      <c r="BF738" s="122" t="s">
        <v>1417</v>
      </c>
      <c r="BX738" s="122" t="s">
        <v>3150</v>
      </c>
      <c r="CB738" s="122">
        <v>34.146999999999998</v>
      </c>
      <c r="CC738" s="122">
        <v>-82.024079999999998</v>
      </c>
      <c r="CE738" s="122" t="s">
        <v>1171</v>
      </c>
      <c r="CF738" s="122" t="s">
        <v>1074</v>
      </c>
      <c r="CG738" s="122" t="s">
        <v>3498</v>
      </c>
      <c r="CL738" s="122" t="s">
        <v>147</v>
      </c>
    </row>
    <row r="739" spans="1:99" x14ac:dyDescent="0.45">
      <c r="A739" s="122">
        <v>738</v>
      </c>
      <c r="B739" s="122" t="s">
        <v>10416</v>
      </c>
      <c r="C739" s="122" t="s">
        <v>1075</v>
      </c>
      <c r="G739" s="122" t="s">
        <v>5373</v>
      </c>
      <c r="I739" s="122" t="s">
        <v>728</v>
      </c>
      <c r="J739" s="122" t="str">
        <f t="shared" si="29"/>
        <v>Quercus oglethorpensis</v>
      </c>
      <c r="M739" s="122" t="s">
        <v>3226</v>
      </c>
      <c r="N739" s="122" t="s">
        <v>3199</v>
      </c>
      <c r="O739" s="122">
        <v>41089</v>
      </c>
      <c r="P739" s="122" t="s">
        <v>3103</v>
      </c>
      <c r="S739" s="122" t="s">
        <v>14696</v>
      </c>
      <c r="T739" s="122" t="s">
        <v>1171</v>
      </c>
      <c r="U739" s="122" t="s">
        <v>1074</v>
      </c>
      <c r="V739" s="122" t="s">
        <v>3498</v>
      </c>
      <c r="W739" s="122" t="s">
        <v>1759</v>
      </c>
      <c r="X739" s="122" t="s">
        <v>5362</v>
      </c>
      <c r="AJ739" s="122" t="s">
        <v>1076</v>
      </c>
      <c r="AK739" s="122" t="s">
        <v>1076</v>
      </c>
      <c r="AS739" s="122" t="s">
        <v>1318</v>
      </c>
      <c r="AT739" s="122">
        <v>34.146999999999998</v>
      </c>
      <c r="AU739" s="122">
        <v>-82.024079999999998</v>
      </c>
      <c r="BF739" s="122" t="s">
        <v>1417</v>
      </c>
      <c r="BX739" s="122" t="s">
        <v>3150</v>
      </c>
      <c r="CB739" s="122">
        <v>34.146999999999998</v>
      </c>
      <c r="CC739" s="122">
        <v>-82.024079999999998</v>
      </c>
      <c r="CE739" s="122" t="s">
        <v>1171</v>
      </c>
      <c r="CF739" s="122" t="s">
        <v>1074</v>
      </c>
      <c r="CG739" s="122" t="s">
        <v>3498</v>
      </c>
      <c r="CL739" s="122" t="s">
        <v>728</v>
      </c>
    </row>
    <row r="740" spans="1:99" x14ac:dyDescent="0.45">
      <c r="A740" s="122">
        <v>739</v>
      </c>
      <c r="B740" s="122" t="s">
        <v>10417</v>
      </c>
      <c r="C740" s="122" t="s">
        <v>1077</v>
      </c>
      <c r="G740" s="122" t="s">
        <v>4304</v>
      </c>
      <c r="I740" s="122" t="s">
        <v>167</v>
      </c>
      <c r="J740" s="122" t="str">
        <f t="shared" si="29"/>
        <v>Quercus ilicifolia</v>
      </c>
      <c r="M740" s="122" t="s">
        <v>3226</v>
      </c>
      <c r="N740" s="122" t="s">
        <v>3181</v>
      </c>
      <c r="O740" s="122">
        <v>41105</v>
      </c>
      <c r="P740" s="122" t="s">
        <v>3103</v>
      </c>
      <c r="S740" s="122" t="s">
        <v>14696</v>
      </c>
      <c r="T740" s="122" t="s">
        <v>1171</v>
      </c>
      <c r="U740" s="122" t="s">
        <v>3485</v>
      </c>
      <c r="V740" s="122" t="s">
        <v>3486</v>
      </c>
      <c r="W740" s="122" t="s">
        <v>1759</v>
      </c>
      <c r="X740" s="122" t="s">
        <v>5363</v>
      </c>
      <c r="AH740" s="122" t="s">
        <v>3147</v>
      </c>
      <c r="AJ740" s="122" t="s">
        <v>1069</v>
      </c>
      <c r="AK740" s="122" t="s">
        <v>1069</v>
      </c>
      <c r="AS740" s="122" t="s">
        <v>1318</v>
      </c>
      <c r="AT740" s="122">
        <v>40.861015999999999</v>
      </c>
      <c r="AU740" s="122">
        <v>-72.644729999999996</v>
      </c>
      <c r="BF740" s="122" t="s">
        <v>1417</v>
      </c>
      <c r="BG740" s="122" t="s">
        <v>1415</v>
      </c>
      <c r="BK740" s="122">
        <v>177728</v>
      </c>
      <c r="BX740" s="122" t="s">
        <v>3150</v>
      </c>
      <c r="CB740" s="122">
        <v>40.861015999999999</v>
      </c>
      <c r="CC740" s="122">
        <v>-72.644729999999996</v>
      </c>
      <c r="CE740" s="122" t="s">
        <v>1171</v>
      </c>
      <c r="CF740" s="122" t="s">
        <v>3485</v>
      </c>
      <c r="CG740" s="122" t="s">
        <v>3486</v>
      </c>
      <c r="CL740" s="122" t="s">
        <v>167</v>
      </c>
    </row>
    <row r="741" spans="1:99" x14ac:dyDescent="0.45">
      <c r="A741" s="122">
        <v>740</v>
      </c>
      <c r="B741" s="122" t="s">
        <v>10418</v>
      </c>
      <c r="C741" s="122" t="s">
        <v>1078</v>
      </c>
      <c r="F741" s="122" t="s">
        <v>14420</v>
      </c>
      <c r="G741" s="122" t="s">
        <v>4297</v>
      </c>
      <c r="H741" s="122">
        <v>5049</v>
      </c>
      <c r="I741" s="122" t="s">
        <v>167</v>
      </c>
      <c r="J741" s="122" t="str">
        <f t="shared" si="29"/>
        <v>Quercus ilicifolia</v>
      </c>
      <c r="K741" s="122" t="s">
        <v>1069</v>
      </c>
      <c r="M741" s="122" t="s">
        <v>3226</v>
      </c>
      <c r="N741" s="122" t="s">
        <v>3181</v>
      </c>
      <c r="O741" s="121">
        <v>41105</v>
      </c>
      <c r="P741" s="122" t="s">
        <v>3103</v>
      </c>
      <c r="S741" s="122" t="s">
        <v>14696</v>
      </c>
      <c r="T741" s="122" t="s">
        <v>1171</v>
      </c>
      <c r="U741" s="122" t="s">
        <v>3485</v>
      </c>
      <c r="V741" s="122" t="s">
        <v>3486</v>
      </c>
      <c r="W741" s="122" t="s">
        <v>1759</v>
      </c>
      <c r="X741" s="122" t="s">
        <v>5363</v>
      </c>
      <c r="AH741" s="122" t="s">
        <v>3147</v>
      </c>
      <c r="AJ741" s="122" t="s">
        <v>1069</v>
      </c>
      <c r="AK741" s="122" t="s">
        <v>1069</v>
      </c>
      <c r="AQ741" s="122" t="s">
        <v>1318</v>
      </c>
      <c r="AR741" s="122" t="s">
        <v>7426</v>
      </c>
      <c r="AS741" s="122" t="s">
        <v>1318</v>
      </c>
      <c r="AT741" s="122">
        <v>40.861015999999999</v>
      </c>
      <c r="AU741" s="122">
        <v>-72.644729999999996</v>
      </c>
      <c r="BF741" s="122" t="s">
        <v>1417</v>
      </c>
      <c r="BG741" s="122" t="s">
        <v>1415</v>
      </c>
      <c r="BK741" s="122">
        <v>177743</v>
      </c>
      <c r="BR741" s="122" t="s">
        <v>4803</v>
      </c>
      <c r="BS741" s="122" t="s">
        <v>5785</v>
      </c>
      <c r="BT741" s="122" t="s">
        <v>4803</v>
      </c>
      <c r="BU741" s="122" t="s">
        <v>4803</v>
      </c>
      <c r="BV741" s="122">
        <v>5049</v>
      </c>
      <c r="BX741" s="122" t="s">
        <v>3150</v>
      </c>
      <c r="CB741" s="122">
        <v>40.861015999999999</v>
      </c>
      <c r="CC741" s="122">
        <v>-72.644729999999996</v>
      </c>
      <c r="CE741" s="122" t="s">
        <v>1171</v>
      </c>
      <c r="CF741" s="122" t="s">
        <v>3485</v>
      </c>
      <c r="CG741" s="122" t="s">
        <v>3486</v>
      </c>
      <c r="CI741" s="122" t="s">
        <v>5112</v>
      </c>
      <c r="CJ741" s="122" t="s">
        <v>7042</v>
      </c>
      <c r="CL741" s="122" t="s">
        <v>167</v>
      </c>
      <c r="CO741" s="122" t="s">
        <v>7488</v>
      </c>
      <c r="CP741" s="122">
        <v>0</v>
      </c>
      <c r="CQ741" s="122" t="s">
        <v>4803</v>
      </c>
      <c r="CR741" s="122" t="s">
        <v>7649</v>
      </c>
      <c r="CS741" s="122" t="s">
        <v>7650</v>
      </c>
      <c r="CT741" s="122" t="s">
        <v>8194</v>
      </c>
      <c r="CU741" s="122" t="s">
        <v>8194</v>
      </c>
    </row>
    <row r="742" spans="1:99" x14ac:dyDescent="0.45">
      <c r="A742" s="122">
        <v>741</v>
      </c>
      <c r="B742" s="122" t="s">
        <v>10419</v>
      </c>
      <c r="C742" s="122" t="s">
        <v>1079</v>
      </c>
      <c r="G742" s="122" t="s">
        <v>5374</v>
      </c>
      <c r="I742" s="122" t="s">
        <v>167</v>
      </c>
      <c r="J742" s="122" t="str">
        <f t="shared" si="29"/>
        <v>Quercus ilicifolia</v>
      </c>
      <c r="M742" s="122" t="s">
        <v>3226</v>
      </c>
      <c r="N742" s="122" t="s">
        <v>3181</v>
      </c>
      <c r="O742" s="122">
        <v>41105</v>
      </c>
      <c r="P742" s="122" t="s">
        <v>3103</v>
      </c>
      <c r="S742" s="122" t="s">
        <v>14696</v>
      </c>
      <c r="T742" s="122" t="s">
        <v>1171</v>
      </c>
      <c r="U742" s="122" t="s">
        <v>3485</v>
      </c>
      <c r="V742" s="122" t="s">
        <v>3486</v>
      </c>
      <c r="W742" s="122" t="s">
        <v>1759</v>
      </c>
      <c r="X742" s="122" t="s">
        <v>5363</v>
      </c>
      <c r="AH742" s="122" t="s">
        <v>3147</v>
      </c>
      <c r="AJ742" s="122" t="s">
        <v>1069</v>
      </c>
      <c r="AK742" s="122" t="s">
        <v>1069</v>
      </c>
      <c r="AS742" s="122" t="s">
        <v>1318</v>
      </c>
      <c r="AT742" s="122">
        <v>40.861015999999999</v>
      </c>
      <c r="AU742" s="122">
        <v>-72.644729999999996</v>
      </c>
      <c r="BF742" s="122" t="s">
        <v>1417</v>
      </c>
      <c r="BG742" s="122" t="s">
        <v>1415</v>
      </c>
      <c r="BK742" s="122">
        <v>178902</v>
      </c>
      <c r="BX742" s="122" t="s">
        <v>3150</v>
      </c>
      <c r="CB742" s="122">
        <v>40.861015999999999</v>
      </c>
      <c r="CC742" s="122">
        <v>-72.644729999999996</v>
      </c>
      <c r="CE742" s="122" t="s">
        <v>1171</v>
      </c>
      <c r="CF742" s="122" t="s">
        <v>3485</v>
      </c>
      <c r="CG742" s="122" t="s">
        <v>3486</v>
      </c>
      <c r="CL742" s="122" t="s">
        <v>167</v>
      </c>
    </row>
    <row r="743" spans="1:99" x14ac:dyDescent="0.45">
      <c r="A743" s="122">
        <v>742</v>
      </c>
      <c r="B743" s="122" t="s">
        <v>10420</v>
      </c>
      <c r="C743" s="122" t="s">
        <v>1080</v>
      </c>
      <c r="G743" s="122" t="s">
        <v>4267</v>
      </c>
      <c r="I743" s="122" t="s">
        <v>156</v>
      </c>
      <c r="J743" s="122" t="str">
        <f t="shared" si="29"/>
        <v>Quercus montana</v>
      </c>
      <c r="M743" s="122" t="s">
        <v>3226</v>
      </c>
      <c r="N743" s="122" t="s">
        <v>3176</v>
      </c>
      <c r="O743" s="122">
        <v>41105</v>
      </c>
      <c r="P743" s="122" t="s">
        <v>3103</v>
      </c>
      <c r="S743" s="122" t="s">
        <v>14696</v>
      </c>
      <c r="T743" s="122" t="s">
        <v>1171</v>
      </c>
      <c r="U743" s="122" t="s">
        <v>3485</v>
      </c>
      <c r="V743" s="122" t="s">
        <v>3486</v>
      </c>
      <c r="W743" s="122" t="s">
        <v>1759</v>
      </c>
      <c r="X743" s="122" t="s">
        <v>5364</v>
      </c>
      <c r="AH743" s="122" t="s">
        <v>3148</v>
      </c>
      <c r="AJ743" s="122" t="s">
        <v>1002</v>
      </c>
      <c r="AK743" s="122" t="s">
        <v>1002</v>
      </c>
      <c r="AS743" s="122" t="s">
        <v>1318</v>
      </c>
      <c r="AT743" s="122">
        <v>40.90222</v>
      </c>
      <c r="AU743" s="122">
        <v>-72.529229999999998</v>
      </c>
      <c r="BF743" s="122" t="s">
        <v>1417</v>
      </c>
      <c r="BG743" s="122" t="s">
        <v>1415</v>
      </c>
      <c r="BK743" s="122">
        <v>177578</v>
      </c>
      <c r="BX743" s="122" t="s">
        <v>3150</v>
      </c>
      <c r="CB743" s="122">
        <v>40.90222</v>
      </c>
      <c r="CC743" s="122">
        <v>-72.529229999999998</v>
      </c>
      <c r="CE743" s="122" t="s">
        <v>1171</v>
      </c>
      <c r="CF743" s="122" t="s">
        <v>3485</v>
      </c>
      <c r="CG743" s="122" t="s">
        <v>3486</v>
      </c>
      <c r="CL743" s="122" t="s">
        <v>156</v>
      </c>
    </row>
    <row r="744" spans="1:99" x14ac:dyDescent="0.45">
      <c r="A744" s="122">
        <v>743</v>
      </c>
      <c r="B744" s="122" t="s">
        <v>10421</v>
      </c>
      <c r="C744" s="122" t="s">
        <v>1081</v>
      </c>
      <c r="G744" s="122" t="s">
        <v>4290</v>
      </c>
      <c r="I744" s="122" t="s">
        <v>187</v>
      </c>
      <c r="J744" s="122" t="str">
        <f t="shared" si="29"/>
        <v>Quercus alba</v>
      </c>
      <c r="M744" s="122" t="s">
        <v>3226</v>
      </c>
      <c r="N744" s="122" t="s">
        <v>3190</v>
      </c>
      <c r="O744" s="122">
        <v>41105</v>
      </c>
      <c r="P744" s="122" t="s">
        <v>3103</v>
      </c>
      <c r="S744" s="122" t="s">
        <v>14696</v>
      </c>
      <c r="T744" s="122" t="s">
        <v>1171</v>
      </c>
      <c r="U744" s="122" t="s">
        <v>3485</v>
      </c>
      <c r="V744" s="122" t="s">
        <v>3486</v>
      </c>
      <c r="W744" s="122" t="s">
        <v>1759</v>
      </c>
      <c r="X744" s="122" t="s">
        <v>5364</v>
      </c>
      <c r="AH744" s="122" t="s">
        <v>3148</v>
      </c>
      <c r="AJ744" s="122" t="s">
        <v>991</v>
      </c>
      <c r="AK744" s="122" t="s">
        <v>991</v>
      </c>
      <c r="AS744" s="122" t="s">
        <v>1318</v>
      </c>
      <c r="AT744" s="122">
        <v>40.90222</v>
      </c>
      <c r="AU744" s="122">
        <v>-72.529229999999998</v>
      </c>
      <c r="BF744" s="122" t="s">
        <v>1417</v>
      </c>
      <c r="BG744" s="122" t="s">
        <v>1415</v>
      </c>
      <c r="BK744" s="122">
        <v>177579</v>
      </c>
      <c r="BX744" s="122" t="s">
        <v>3150</v>
      </c>
      <c r="CB744" s="122">
        <v>40.90222</v>
      </c>
      <c r="CC744" s="122">
        <v>-72.529229999999998</v>
      </c>
      <c r="CE744" s="122" t="s">
        <v>1171</v>
      </c>
      <c r="CF744" s="122" t="s">
        <v>3485</v>
      </c>
      <c r="CG744" s="122" t="s">
        <v>3486</v>
      </c>
      <c r="CL744" s="122" t="s">
        <v>187</v>
      </c>
    </row>
    <row r="745" spans="1:99" x14ac:dyDescent="0.45">
      <c r="A745" s="122">
        <v>744</v>
      </c>
      <c r="B745" s="122" t="s">
        <v>10422</v>
      </c>
      <c r="C745" s="122" t="s">
        <v>1082</v>
      </c>
      <c r="G745" s="122" t="s">
        <v>4261</v>
      </c>
      <c r="I745" s="122" t="s">
        <v>201</v>
      </c>
      <c r="J745" s="122" t="str">
        <f t="shared" si="29"/>
        <v>Quercus stellata</v>
      </c>
      <c r="M745" s="122" t="s">
        <v>3226</v>
      </c>
      <c r="N745" s="122" t="s">
        <v>3195</v>
      </c>
      <c r="O745" s="122">
        <v>41105</v>
      </c>
      <c r="P745" s="122" t="s">
        <v>3103</v>
      </c>
      <c r="S745" s="122" t="s">
        <v>14696</v>
      </c>
      <c r="T745" s="122" t="s">
        <v>1171</v>
      </c>
      <c r="U745" s="122" t="s">
        <v>3485</v>
      </c>
      <c r="V745" s="122" t="s">
        <v>3486</v>
      </c>
      <c r="W745" s="122" t="s">
        <v>1759</v>
      </c>
      <c r="X745" s="122" t="s">
        <v>5364</v>
      </c>
      <c r="AH745" s="122" t="s">
        <v>3148</v>
      </c>
      <c r="AJ745" s="122" t="s">
        <v>977</v>
      </c>
      <c r="AK745" s="122" t="s">
        <v>977</v>
      </c>
      <c r="AS745" s="122" t="s">
        <v>1318</v>
      </c>
      <c r="AT745" s="122">
        <v>40.90222</v>
      </c>
      <c r="AU745" s="122">
        <v>-72.529229999999998</v>
      </c>
      <c r="BF745" s="122" t="s">
        <v>1417</v>
      </c>
      <c r="BG745" s="122" t="s">
        <v>1415</v>
      </c>
      <c r="BK745" s="122">
        <v>177650</v>
      </c>
      <c r="BX745" s="122" t="s">
        <v>3150</v>
      </c>
      <c r="CB745" s="122">
        <v>40.90222</v>
      </c>
      <c r="CC745" s="122">
        <v>-72.529229999999998</v>
      </c>
      <c r="CE745" s="122" t="s">
        <v>1171</v>
      </c>
      <c r="CF745" s="122" t="s">
        <v>3485</v>
      </c>
      <c r="CG745" s="122" t="s">
        <v>3486</v>
      </c>
      <c r="CL745" s="122" t="s">
        <v>201</v>
      </c>
    </row>
    <row r="746" spans="1:99" x14ac:dyDescent="0.45">
      <c r="A746" s="122">
        <v>745</v>
      </c>
      <c r="B746" s="122" t="s">
        <v>10423</v>
      </c>
      <c r="C746" s="122" t="s">
        <v>1083</v>
      </c>
      <c r="G746" s="122" t="s">
        <v>4266</v>
      </c>
      <c r="I746" s="122" t="s">
        <v>169</v>
      </c>
      <c r="J746" s="122" t="str">
        <f t="shared" si="29"/>
        <v>Quercus velutina</v>
      </c>
      <c r="M746" s="122" t="s">
        <v>3226</v>
      </c>
      <c r="N746" s="122" t="s">
        <v>3182</v>
      </c>
      <c r="O746" s="122">
        <v>41105</v>
      </c>
      <c r="P746" s="122" t="s">
        <v>3103</v>
      </c>
      <c r="S746" s="122" t="s">
        <v>14696</v>
      </c>
      <c r="T746" s="122" t="s">
        <v>1171</v>
      </c>
      <c r="U746" s="122" t="s">
        <v>3485</v>
      </c>
      <c r="V746" s="122" t="s">
        <v>3486</v>
      </c>
      <c r="W746" s="122" t="s">
        <v>1759</v>
      </c>
      <c r="X746" s="122" t="s">
        <v>5364</v>
      </c>
      <c r="AH746" s="122" t="s">
        <v>3148</v>
      </c>
      <c r="AJ746" s="122" t="s">
        <v>994</v>
      </c>
      <c r="AK746" s="122" t="s">
        <v>994</v>
      </c>
      <c r="AS746" s="122" t="s">
        <v>1318</v>
      </c>
      <c r="AT746" s="122">
        <v>40.90222</v>
      </c>
      <c r="AU746" s="122">
        <v>-72.529229999999998</v>
      </c>
      <c r="BF746" s="122" t="s">
        <v>1417</v>
      </c>
      <c r="BG746" s="122" t="s">
        <v>1415</v>
      </c>
      <c r="BK746" s="122">
        <v>177580</v>
      </c>
      <c r="BX746" s="122" t="s">
        <v>3150</v>
      </c>
      <c r="CB746" s="122">
        <v>40.90222</v>
      </c>
      <c r="CC746" s="122">
        <v>-72.529229999999998</v>
      </c>
      <c r="CE746" s="122" t="s">
        <v>1171</v>
      </c>
      <c r="CF746" s="122" t="s">
        <v>3485</v>
      </c>
      <c r="CG746" s="122" t="s">
        <v>3486</v>
      </c>
      <c r="CL746" s="122" t="s">
        <v>169</v>
      </c>
    </row>
    <row r="747" spans="1:99" x14ac:dyDescent="0.45">
      <c r="A747" s="122">
        <v>746</v>
      </c>
      <c r="B747" s="122" t="s">
        <v>10424</v>
      </c>
      <c r="C747" s="122" t="s">
        <v>1084</v>
      </c>
      <c r="G747" s="122" t="s">
        <v>4265</v>
      </c>
      <c r="I747" s="122" t="s">
        <v>3153</v>
      </c>
      <c r="J747" s="122" t="str">
        <f t="shared" si="29"/>
        <v>Quercus coccinea</v>
      </c>
      <c r="M747" s="122" t="s">
        <v>3226</v>
      </c>
      <c r="N747" s="122" t="s">
        <v>3185</v>
      </c>
      <c r="O747" s="122">
        <v>41105</v>
      </c>
      <c r="P747" s="122" t="s">
        <v>3103</v>
      </c>
      <c r="S747" s="122" t="s">
        <v>14696</v>
      </c>
      <c r="T747" s="122" t="s">
        <v>1171</v>
      </c>
      <c r="U747" s="122" t="s">
        <v>3485</v>
      </c>
      <c r="V747" s="122" t="s">
        <v>3486</v>
      </c>
      <c r="W747" s="122" t="s">
        <v>1759</v>
      </c>
      <c r="X747" s="122" t="s">
        <v>5364</v>
      </c>
      <c r="AH747" s="122" t="s">
        <v>3148</v>
      </c>
      <c r="AJ747" s="122" t="s">
        <v>988</v>
      </c>
      <c r="AK747" s="122" t="s">
        <v>988</v>
      </c>
      <c r="AS747" s="122" t="s">
        <v>1318</v>
      </c>
      <c r="AT747" s="122">
        <v>40.90222</v>
      </c>
      <c r="AU747" s="122">
        <v>-72.529229999999998</v>
      </c>
      <c r="BF747" s="122" t="s">
        <v>1417</v>
      </c>
      <c r="BG747" s="122" t="s">
        <v>1415</v>
      </c>
      <c r="BK747" s="122">
        <v>177581</v>
      </c>
      <c r="BX747" s="122" t="s">
        <v>3150</v>
      </c>
      <c r="CB747" s="122">
        <v>40.90222</v>
      </c>
      <c r="CC747" s="122">
        <v>-72.529229999999998</v>
      </c>
      <c r="CE747" s="122" t="s">
        <v>1171</v>
      </c>
      <c r="CF747" s="122" t="s">
        <v>3485</v>
      </c>
      <c r="CG747" s="122" t="s">
        <v>3486</v>
      </c>
      <c r="CL747" s="122" t="s">
        <v>3153</v>
      </c>
    </row>
    <row r="748" spans="1:99" x14ac:dyDescent="0.45">
      <c r="A748" s="122">
        <v>747</v>
      </c>
      <c r="B748" s="122" t="s">
        <v>10425</v>
      </c>
      <c r="C748" s="122" t="s">
        <v>1085</v>
      </c>
      <c r="G748" s="122" t="s">
        <v>5375</v>
      </c>
      <c r="I748" s="122" t="s">
        <v>3154</v>
      </c>
      <c r="J748" s="122" t="str">
        <f t="shared" ref="J748:J767" si="30">LEFT(I748, FIND(" ", I748, 12) -1)</f>
        <v>Quercus palustris</v>
      </c>
      <c r="M748" s="122" t="s">
        <v>3226</v>
      </c>
      <c r="N748" s="122" t="s">
        <v>3174</v>
      </c>
      <c r="O748" s="122">
        <v>41106</v>
      </c>
      <c r="P748" s="122" t="s">
        <v>3103</v>
      </c>
      <c r="S748" s="122" t="s">
        <v>14696</v>
      </c>
      <c r="T748" s="122" t="s">
        <v>1171</v>
      </c>
      <c r="U748" s="122" t="s">
        <v>1086</v>
      </c>
      <c r="V748" s="122" t="s">
        <v>3487</v>
      </c>
      <c r="W748" s="122" t="s">
        <v>1759</v>
      </c>
      <c r="X748" s="122" t="s">
        <v>5365</v>
      </c>
      <c r="AH748" s="122" t="s">
        <v>3149</v>
      </c>
      <c r="AJ748" s="122" t="s">
        <v>1009</v>
      </c>
      <c r="AK748" s="122" t="s">
        <v>1009</v>
      </c>
      <c r="AS748" s="122" t="s">
        <v>1318</v>
      </c>
      <c r="AT748" s="122">
        <v>40.643673</v>
      </c>
      <c r="AU748" s="122">
        <v>-74.319272999999995</v>
      </c>
      <c r="BF748" s="122" t="s">
        <v>1417</v>
      </c>
      <c r="BG748" s="122" t="s">
        <v>1415</v>
      </c>
      <c r="BK748" s="122">
        <v>178904</v>
      </c>
      <c r="BX748" s="122" t="s">
        <v>3150</v>
      </c>
      <c r="CB748" s="122">
        <v>40.643673</v>
      </c>
      <c r="CC748" s="122">
        <v>-74.319272999999995</v>
      </c>
      <c r="CE748" s="122" t="s">
        <v>1171</v>
      </c>
      <c r="CF748" s="122" t="s">
        <v>1086</v>
      </c>
      <c r="CG748" s="122" t="s">
        <v>3487</v>
      </c>
      <c r="CL748" s="122" t="s">
        <v>3154</v>
      </c>
    </row>
    <row r="749" spans="1:99" x14ac:dyDescent="0.45">
      <c r="A749" s="122">
        <v>748</v>
      </c>
      <c r="B749" s="122" t="s">
        <v>10426</v>
      </c>
      <c r="C749" s="122" t="s">
        <v>1087</v>
      </c>
      <c r="G749" s="122" t="s">
        <v>4286</v>
      </c>
      <c r="I749" s="122" t="s">
        <v>185</v>
      </c>
      <c r="J749" s="122" t="str">
        <f t="shared" si="30"/>
        <v>Quercus rubra</v>
      </c>
      <c r="M749" s="122" t="s">
        <v>3226</v>
      </c>
      <c r="N749" s="122" t="s">
        <v>3189</v>
      </c>
      <c r="O749" s="122">
        <v>41106</v>
      </c>
      <c r="P749" s="122" t="s">
        <v>3103</v>
      </c>
      <c r="S749" s="122" t="s">
        <v>14696</v>
      </c>
      <c r="T749" s="122" t="s">
        <v>1171</v>
      </c>
      <c r="U749" s="122" t="s">
        <v>1086</v>
      </c>
      <c r="V749" s="122" t="s">
        <v>3487</v>
      </c>
      <c r="W749" s="122" t="s">
        <v>1759</v>
      </c>
      <c r="X749" s="122" t="s">
        <v>5365</v>
      </c>
      <c r="AH749" s="122" t="s">
        <v>3149</v>
      </c>
      <c r="AJ749" s="122" t="s">
        <v>981</v>
      </c>
      <c r="AK749" s="122" t="s">
        <v>981</v>
      </c>
      <c r="AS749" s="122" t="s">
        <v>1318</v>
      </c>
      <c r="AT749" s="122">
        <v>40.643673</v>
      </c>
      <c r="AU749" s="122">
        <v>-74.319272999999995</v>
      </c>
      <c r="BF749" s="122" t="s">
        <v>1417</v>
      </c>
      <c r="BG749" s="122" t="s">
        <v>1415</v>
      </c>
      <c r="BK749" s="122">
        <v>177582</v>
      </c>
      <c r="BX749" s="122" t="s">
        <v>3150</v>
      </c>
      <c r="CB749" s="122">
        <v>40.643673</v>
      </c>
      <c r="CC749" s="122">
        <v>-74.319272999999995</v>
      </c>
      <c r="CE749" s="122" t="s">
        <v>1171</v>
      </c>
      <c r="CF749" s="122" t="s">
        <v>1086</v>
      </c>
      <c r="CG749" s="122" t="s">
        <v>3487</v>
      </c>
      <c r="CL749" s="122" t="s">
        <v>185</v>
      </c>
    </row>
    <row r="750" spans="1:99" x14ac:dyDescent="0.45">
      <c r="A750" s="122">
        <v>749</v>
      </c>
      <c r="B750" s="122" t="s">
        <v>10427</v>
      </c>
      <c r="C750" s="122" t="s">
        <v>1088</v>
      </c>
      <c r="G750" s="122" t="s">
        <v>4269</v>
      </c>
      <c r="I750" s="122" t="s">
        <v>3153</v>
      </c>
      <c r="J750" s="122" t="str">
        <f t="shared" si="30"/>
        <v>Quercus coccinea</v>
      </c>
      <c r="M750" s="122" t="s">
        <v>3226</v>
      </c>
      <c r="N750" s="122" t="s">
        <v>3185</v>
      </c>
      <c r="O750" s="122">
        <v>41106</v>
      </c>
      <c r="P750" s="122" t="s">
        <v>3103</v>
      </c>
      <c r="S750" s="122" t="s">
        <v>14696</v>
      </c>
      <c r="T750" s="122" t="s">
        <v>1171</v>
      </c>
      <c r="U750" s="122" t="s">
        <v>1086</v>
      </c>
      <c r="V750" s="122" t="s">
        <v>3487</v>
      </c>
      <c r="W750" s="122" t="s">
        <v>1759</v>
      </c>
      <c r="X750" s="122" t="s">
        <v>5365</v>
      </c>
      <c r="AH750" s="122" t="s">
        <v>3149</v>
      </c>
      <c r="AJ750" s="122" t="s">
        <v>988</v>
      </c>
      <c r="AK750" s="122" t="s">
        <v>988</v>
      </c>
      <c r="AS750" s="122" t="s">
        <v>1318</v>
      </c>
      <c r="AT750" s="122">
        <v>40.643673</v>
      </c>
      <c r="AU750" s="122">
        <v>-74.319272999999995</v>
      </c>
      <c r="BF750" s="122" t="s">
        <v>1417</v>
      </c>
      <c r="BG750" s="122" t="s">
        <v>1415</v>
      </c>
      <c r="BK750" s="122">
        <v>177575</v>
      </c>
      <c r="BX750" s="122" t="s">
        <v>3150</v>
      </c>
      <c r="CB750" s="122">
        <v>40.643673</v>
      </c>
      <c r="CC750" s="122">
        <v>-74.319272999999995</v>
      </c>
      <c r="CE750" s="122" t="s">
        <v>1171</v>
      </c>
      <c r="CF750" s="122" t="s">
        <v>1086</v>
      </c>
      <c r="CG750" s="122" t="s">
        <v>3487</v>
      </c>
      <c r="CL750" s="122" t="s">
        <v>3153</v>
      </c>
    </row>
    <row r="751" spans="1:99" x14ac:dyDescent="0.45">
      <c r="A751" s="122">
        <v>750</v>
      </c>
      <c r="B751" s="122" t="s">
        <v>10428</v>
      </c>
      <c r="C751" s="122" t="s">
        <v>1089</v>
      </c>
      <c r="G751" s="122" t="s">
        <v>5376</v>
      </c>
      <c r="I751" s="122" t="s">
        <v>212</v>
      </c>
      <c r="J751" s="122" t="str">
        <f t="shared" si="30"/>
        <v>Quercus muehlenbergii</v>
      </c>
      <c r="M751" s="122" t="s">
        <v>3226</v>
      </c>
      <c r="N751" s="122" t="s">
        <v>3198</v>
      </c>
      <c r="O751" s="122">
        <v>41111</v>
      </c>
      <c r="P751" s="122" t="s">
        <v>3104</v>
      </c>
      <c r="S751" s="122" t="s">
        <v>14696</v>
      </c>
      <c r="T751" s="122" t="s">
        <v>1171</v>
      </c>
      <c r="U751" s="122" t="s">
        <v>1091</v>
      </c>
      <c r="V751" s="122" t="s">
        <v>5381</v>
      </c>
      <c r="W751" s="122" t="s">
        <v>1759</v>
      </c>
      <c r="X751" s="122" t="s">
        <v>5382</v>
      </c>
      <c r="AJ751" s="122" t="s">
        <v>1090</v>
      </c>
      <c r="AK751" s="122" t="s">
        <v>1090</v>
      </c>
      <c r="AS751" s="122" t="s">
        <v>1318</v>
      </c>
      <c r="AT751" s="122">
        <v>36.299925999999999</v>
      </c>
      <c r="AU751" s="122">
        <v>-82.365427999999994</v>
      </c>
      <c r="BF751" s="122" t="s">
        <v>1417</v>
      </c>
      <c r="BG751" s="122" t="s">
        <v>1415</v>
      </c>
      <c r="BK751" s="122">
        <v>177592</v>
      </c>
      <c r="BX751" s="122" t="s">
        <v>3150</v>
      </c>
      <c r="CB751" s="122">
        <v>36.299925999999999</v>
      </c>
      <c r="CC751" s="122">
        <v>-82.365427999999994</v>
      </c>
      <c r="CE751" s="122" t="s">
        <v>1171</v>
      </c>
      <c r="CF751" s="122" t="s">
        <v>1091</v>
      </c>
      <c r="CG751" s="122" t="s">
        <v>5381</v>
      </c>
      <c r="CL751" s="122" t="s">
        <v>212</v>
      </c>
    </row>
    <row r="752" spans="1:99" x14ac:dyDescent="0.45">
      <c r="A752" s="122">
        <v>751</v>
      </c>
      <c r="B752" s="122" t="s">
        <v>10429</v>
      </c>
      <c r="C752" s="122" t="s">
        <v>1092</v>
      </c>
      <c r="G752" s="122" t="s">
        <v>4285</v>
      </c>
      <c r="I752" s="122" t="s">
        <v>167</v>
      </c>
      <c r="J752" s="122" t="str">
        <f t="shared" si="30"/>
        <v>Quercus ilicifolia</v>
      </c>
      <c r="M752" s="122" t="s">
        <v>3226</v>
      </c>
      <c r="N752" s="122" t="s">
        <v>3181</v>
      </c>
      <c r="O752" s="122">
        <v>41109</v>
      </c>
      <c r="P752" s="122" t="s">
        <v>3105</v>
      </c>
      <c r="S752" s="122" t="s">
        <v>14696</v>
      </c>
      <c r="T752" s="122" t="s">
        <v>1171</v>
      </c>
      <c r="U752" s="122" t="s">
        <v>3485</v>
      </c>
      <c r="V752" s="122" t="s">
        <v>5383</v>
      </c>
      <c r="W752" s="122" t="s">
        <v>1759</v>
      </c>
      <c r="AJ752" s="122" t="s">
        <v>1069</v>
      </c>
      <c r="AK752" s="122" t="s">
        <v>1069</v>
      </c>
      <c r="AS752" s="122" t="s">
        <v>1318</v>
      </c>
      <c r="AT752" s="122">
        <v>42.000962999999999</v>
      </c>
      <c r="AU752" s="122">
        <v>-76.596666999999997</v>
      </c>
      <c r="BF752" s="122" t="s">
        <v>1417</v>
      </c>
      <c r="BG752" s="122" t="s">
        <v>1415</v>
      </c>
      <c r="BK752" s="122">
        <v>177591</v>
      </c>
      <c r="BX752" s="122" t="s">
        <v>3150</v>
      </c>
      <c r="CB752" s="122">
        <v>42.000962999999999</v>
      </c>
      <c r="CC752" s="122">
        <v>-76.596666999999997</v>
      </c>
      <c r="CE752" s="122" t="s">
        <v>1171</v>
      </c>
      <c r="CF752" s="122" t="s">
        <v>3485</v>
      </c>
      <c r="CG752" s="122" t="s">
        <v>5383</v>
      </c>
      <c r="CL752" s="122" t="s">
        <v>167</v>
      </c>
    </row>
    <row r="753" spans="1:99" x14ac:dyDescent="0.45">
      <c r="A753" s="122">
        <v>752</v>
      </c>
      <c r="B753" s="122" t="s">
        <v>10430</v>
      </c>
      <c r="C753" s="122" t="s">
        <v>1093</v>
      </c>
      <c r="G753" s="122" t="s">
        <v>4252</v>
      </c>
      <c r="I753" s="122" t="s">
        <v>169</v>
      </c>
      <c r="J753" s="122" t="str">
        <f t="shared" si="30"/>
        <v>Quercus velutina</v>
      </c>
      <c r="M753" s="122" t="s">
        <v>3226</v>
      </c>
      <c r="N753" s="122" t="s">
        <v>3182</v>
      </c>
      <c r="O753" s="122">
        <v>41109</v>
      </c>
      <c r="P753" s="122" t="s">
        <v>3105</v>
      </c>
      <c r="S753" s="122" t="s">
        <v>14696</v>
      </c>
      <c r="T753" s="122" t="s">
        <v>1171</v>
      </c>
      <c r="U753" s="122" t="s">
        <v>3485</v>
      </c>
      <c r="V753" s="122" t="s">
        <v>5383</v>
      </c>
      <c r="W753" s="122" t="s">
        <v>1759</v>
      </c>
      <c r="AJ753" s="122" t="s">
        <v>994</v>
      </c>
      <c r="AK753" s="122" t="s">
        <v>994</v>
      </c>
      <c r="AS753" s="122" t="s">
        <v>1318</v>
      </c>
      <c r="AT753" s="122">
        <v>42.000962999999999</v>
      </c>
      <c r="AU753" s="122">
        <v>-76.596666999999997</v>
      </c>
      <c r="BF753" s="122" t="s">
        <v>1417</v>
      </c>
      <c r="BG753" s="122" t="s">
        <v>1415</v>
      </c>
      <c r="BK753" s="122">
        <v>177667</v>
      </c>
      <c r="BX753" s="122" t="s">
        <v>3150</v>
      </c>
      <c r="CB753" s="122">
        <v>42.000962999999999</v>
      </c>
      <c r="CC753" s="122">
        <v>-76.596666999999997</v>
      </c>
      <c r="CE753" s="122" t="s">
        <v>1171</v>
      </c>
      <c r="CF753" s="122" t="s">
        <v>3485</v>
      </c>
      <c r="CG753" s="122" t="s">
        <v>5383</v>
      </c>
      <c r="CL753" s="122" t="s">
        <v>169</v>
      </c>
    </row>
    <row r="754" spans="1:99" x14ac:dyDescent="0.45">
      <c r="A754" s="122">
        <v>753</v>
      </c>
      <c r="B754" s="122" t="s">
        <v>10431</v>
      </c>
      <c r="C754" s="122" t="s">
        <v>1094</v>
      </c>
      <c r="F754" s="122" t="s">
        <v>14421</v>
      </c>
      <c r="G754" s="122" t="s">
        <v>4239</v>
      </c>
      <c r="H754" s="122">
        <v>3727</v>
      </c>
      <c r="I754" s="122" t="s">
        <v>162</v>
      </c>
      <c r="J754" s="122" t="str">
        <f t="shared" si="30"/>
        <v>Quercus prinoides</v>
      </c>
      <c r="K754" s="122" t="s">
        <v>1095</v>
      </c>
      <c r="M754" s="122" t="s">
        <v>3226</v>
      </c>
      <c r="N754" s="122" t="s">
        <v>3179</v>
      </c>
      <c r="O754" s="121">
        <v>41109</v>
      </c>
      <c r="P754" s="122" t="s">
        <v>3105</v>
      </c>
      <c r="S754" s="122" t="s">
        <v>14696</v>
      </c>
      <c r="T754" s="122" t="s">
        <v>1171</v>
      </c>
      <c r="U754" s="122" t="s">
        <v>3485</v>
      </c>
      <c r="V754" s="122" t="s">
        <v>5383</v>
      </c>
      <c r="W754" s="122" t="s">
        <v>1759</v>
      </c>
      <c r="AJ754" s="122" t="s">
        <v>1095</v>
      </c>
      <c r="AK754" s="122" t="s">
        <v>1095</v>
      </c>
      <c r="AQ754" s="122" t="s">
        <v>1318</v>
      </c>
      <c r="AR754" s="122" t="s">
        <v>7426</v>
      </c>
      <c r="AS754" s="122" t="s">
        <v>1318</v>
      </c>
      <c r="AT754" s="122">
        <v>42.001477000000001</v>
      </c>
      <c r="AU754" s="122">
        <v>-76.599120999999997</v>
      </c>
      <c r="BF754" s="122" t="s">
        <v>1417</v>
      </c>
      <c r="BG754" s="122" t="s">
        <v>1415</v>
      </c>
      <c r="BK754" s="122">
        <v>177653</v>
      </c>
      <c r="BR754" s="122" t="s">
        <v>4811</v>
      </c>
      <c r="BS754" s="122" t="s">
        <v>5785</v>
      </c>
      <c r="BT754" s="122" t="s">
        <v>4811</v>
      </c>
      <c r="BU754" s="122" t="s">
        <v>4811</v>
      </c>
      <c r="BV754" s="122">
        <v>3727</v>
      </c>
      <c r="BX754" s="122" t="s">
        <v>3150</v>
      </c>
      <c r="CB754" s="122">
        <v>42.001477000000001</v>
      </c>
      <c r="CC754" s="122">
        <v>-76.599120999999997</v>
      </c>
      <c r="CE754" s="122" t="s">
        <v>1171</v>
      </c>
      <c r="CF754" s="122" t="s">
        <v>3485</v>
      </c>
      <c r="CG754" s="122" t="s">
        <v>5383</v>
      </c>
      <c r="CI754" s="122" t="s">
        <v>5206</v>
      </c>
      <c r="CJ754" s="122" t="s">
        <v>7148</v>
      </c>
      <c r="CL754" s="122" t="s">
        <v>162</v>
      </c>
      <c r="CO754" s="122" t="s">
        <v>7488</v>
      </c>
      <c r="CP754" s="122">
        <v>0</v>
      </c>
      <c r="CQ754" s="122" t="s">
        <v>4811</v>
      </c>
      <c r="CR754" s="122" t="s">
        <v>7880</v>
      </c>
      <c r="CS754" s="122" t="s">
        <v>7881</v>
      </c>
      <c r="CT754" s="122" t="s">
        <v>8194</v>
      </c>
      <c r="CU754" s="122" t="s">
        <v>8194</v>
      </c>
    </row>
    <row r="755" spans="1:99" x14ac:dyDescent="0.45">
      <c r="A755" s="122">
        <v>754</v>
      </c>
      <c r="B755" s="122" t="s">
        <v>10432</v>
      </c>
      <c r="C755" s="122" t="s">
        <v>1096</v>
      </c>
      <c r="G755" s="122" t="s">
        <v>5377</v>
      </c>
      <c r="I755" s="122" t="s">
        <v>162</v>
      </c>
      <c r="J755" s="122" t="str">
        <f t="shared" si="30"/>
        <v>Quercus prinoides</v>
      </c>
      <c r="M755" s="122" t="s">
        <v>3226</v>
      </c>
      <c r="N755" s="122" t="s">
        <v>3179</v>
      </c>
      <c r="O755" s="122">
        <v>41109</v>
      </c>
      <c r="P755" s="122" t="s">
        <v>3105</v>
      </c>
      <c r="S755" s="122" t="s">
        <v>14696</v>
      </c>
      <c r="T755" s="122" t="s">
        <v>1171</v>
      </c>
      <c r="U755" s="122" t="s">
        <v>3485</v>
      </c>
      <c r="V755" s="122" t="s">
        <v>5383</v>
      </c>
      <c r="W755" s="122" t="s">
        <v>1759</v>
      </c>
      <c r="AJ755" s="122" t="s">
        <v>1095</v>
      </c>
      <c r="AK755" s="122" t="s">
        <v>1095</v>
      </c>
      <c r="AS755" s="122" t="s">
        <v>1318</v>
      </c>
      <c r="AT755" s="122">
        <v>42.001477000000001</v>
      </c>
      <c r="AU755" s="122">
        <v>-76.599120999999997</v>
      </c>
      <c r="BF755" s="122" t="s">
        <v>1417</v>
      </c>
      <c r="BX755" s="122" t="s">
        <v>3150</v>
      </c>
      <c r="CB755" s="122">
        <v>42.001477000000001</v>
      </c>
      <c r="CC755" s="122">
        <v>-76.599120999999997</v>
      </c>
      <c r="CE755" s="122" t="s">
        <v>1171</v>
      </c>
      <c r="CF755" s="122" t="s">
        <v>3485</v>
      </c>
      <c r="CG755" s="122" t="s">
        <v>5383</v>
      </c>
      <c r="CL755" s="122" t="s">
        <v>162</v>
      </c>
    </row>
    <row r="756" spans="1:99" x14ac:dyDescent="0.45">
      <c r="A756" s="122">
        <v>755</v>
      </c>
      <c r="B756" s="122" t="s">
        <v>10433</v>
      </c>
      <c r="C756" s="122" t="s">
        <v>1097</v>
      </c>
      <c r="G756" s="122" t="s">
        <v>4284</v>
      </c>
      <c r="I756" s="122" t="s">
        <v>199</v>
      </c>
      <c r="J756" s="122" t="str">
        <f t="shared" si="30"/>
        <v>Quercus bicolor</v>
      </c>
      <c r="M756" s="122" t="s">
        <v>3226</v>
      </c>
      <c r="N756" s="122" t="s">
        <v>3194</v>
      </c>
      <c r="O756" s="122">
        <v>41109</v>
      </c>
      <c r="P756" s="122" t="s">
        <v>3105</v>
      </c>
      <c r="S756" s="122" t="s">
        <v>14696</v>
      </c>
      <c r="T756" s="122" t="s">
        <v>1171</v>
      </c>
      <c r="U756" s="122" t="s">
        <v>3485</v>
      </c>
      <c r="V756" s="122" t="s">
        <v>5384</v>
      </c>
      <c r="W756" s="122" t="s">
        <v>1759</v>
      </c>
      <c r="AJ756" s="122" t="s">
        <v>1005</v>
      </c>
      <c r="AK756" s="122" t="s">
        <v>1005</v>
      </c>
      <c r="AS756" s="122" t="s">
        <v>1318</v>
      </c>
      <c r="AT756" s="122">
        <v>42.459473000000003</v>
      </c>
      <c r="AU756" s="122">
        <v>-76.502257</v>
      </c>
      <c r="BF756" s="122" t="s">
        <v>1417</v>
      </c>
      <c r="BG756" s="122" t="s">
        <v>1415</v>
      </c>
      <c r="BK756" s="122">
        <v>177590</v>
      </c>
      <c r="BX756" s="122" t="s">
        <v>3150</v>
      </c>
      <c r="CB756" s="122">
        <v>42.459473000000003</v>
      </c>
      <c r="CC756" s="122">
        <v>-76.502257</v>
      </c>
      <c r="CE756" s="122" t="s">
        <v>1171</v>
      </c>
      <c r="CF756" s="122" t="s">
        <v>3485</v>
      </c>
      <c r="CG756" s="122" t="s">
        <v>5384</v>
      </c>
      <c r="CL756" s="122" t="s">
        <v>199</v>
      </c>
    </row>
    <row r="757" spans="1:99" x14ac:dyDescent="0.45">
      <c r="A757" s="122">
        <v>756</v>
      </c>
      <c r="B757" s="122" t="s">
        <v>10434</v>
      </c>
      <c r="C757" s="122" t="s">
        <v>1098</v>
      </c>
      <c r="F757" s="122" t="s">
        <v>4788</v>
      </c>
      <c r="G757" s="122" t="s">
        <v>4303</v>
      </c>
      <c r="H757" s="122">
        <v>6134</v>
      </c>
      <c r="I757" s="122" t="s">
        <v>199</v>
      </c>
      <c r="J757" s="122" t="str">
        <f t="shared" si="30"/>
        <v>Quercus bicolor</v>
      </c>
      <c r="K757" s="122" t="s">
        <v>1005</v>
      </c>
      <c r="M757" s="122" t="s">
        <v>3226</v>
      </c>
      <c r="N757" s="122" t="s">
        <v>3194</v>
      </c>
      <c r="O757" s="121">
        <v>41109</v>
      </c>
      <c r="P757" s="122" t="s">
        <v>3105</v>
      </c>
      <c r="S757" s="122" t="s">
        <v>14696</v>
      </c>
      <c r="T757" s="122" t="s">
        <v>1171</v>
      </c>
      <c r="U757" s="122" t="s">
        <v>3485</v>
      </c>
      <c r="V757" s="122" t="s">
        <v>5384</v>
      </c>
      <c r="W757" s="122" t="s">
        <v>1759</v>
      </c>
      <c r="AJ757" s="122" t="s">
        <v>1005</v>
      </c>
      <c r="AK757" s="122" t="s">
        <v>1005</v>
      </c>
      <c r="AQ757" s="122" t="s">
        <v>1318</v>
      </c>
      <c r="AR757" s="122" t="s">
        <v>7426</v>
      </c>
      <c r="AS757" s="122" t="s">
        <v>1318</v>
      </c>
      <c r="AT757" s="122">
        <v>42.459473000000003</v>
      </c>
      <c r="AU757" s="122">
        <v>-76.502257</v>
      </c>
      <c r="BF757" s="122" t="s">
        <v>1417</v>
      </c>
      <c r="BG757" s="122" t="s">
        <v>1415</v>
      </c>
      <c r="BK757" s="122">
        <v>177730</v>
      </c>
      <c r="BR757" s="122" t="s">
        <v>4788</v>
      </c>
      <c r="BS757" s="122" t="s">
        <v>6714</v>
      </c>
      <c r="BT757" s="122" t="s">
        <v>4788</v>
      </c>
      <c r="BU757" s="122" t="s">
        <v>4788</v>
      </c>
      <c r="BV757" s="122">
        <v>6134</v>
      </c>
      <c r="BW757" s="122" t="s">
        <v>6715</v>
      </c>
      <c r="BX757" s="122" t="s">
        <v>3150</v>
      </c>
      <c r="CB757" s="122">
        <v>42.459473000000003</v>
      </c>
      <c r="CC757" s="122">
        <v>-76.502257</v>
      </c>
      <c r="CE757" s="122" t="s">
        <v>1171</v>
      </c>
      <c r="CF757" s="122" t="s">
        <v>3485</v>
      </c>
      <c r="CG757" s="122" t="s">
        <v>5384</v>
      </c>
      <c r="CJ757" s="122" t="s">
        <v>7174</v>
      </c>
      <c r="CL757" s="122" t="s">
        <v>199</v>
      </c>
      <c r="CO757" s="122" t="s">
        <v>7488</v>
      </c>
      <c r="CP757" s="122">
        <v>0</v>
      </c>
      <c r="CQ757" s="122" t="s">
        <v>4788</v>
      </c>
      <c r="CR757" s="122" t="s">
        <v>7891</v>
      </c>
      <c r="CS757" s="122" t="s">
        <v>7892</v>
      </c>
      <c r="CT757" s="122" t="s">
        <v>8194</v>
      </c>
      <c r="CU757" s="122" t="s">
        <v>8194</v>
      </c>
    </row>
    <row r="758" spans="1:99" x14ac:dyDescent="0.45">
      <c r="A758" s="122">
        <v>757</v>
      </c>
      <c r="B758" s="122" t="s">
        <v>10435</v>
      </c>
      <c r="C758" s="122" t="s">
        <v>1099</v>
      </c>
      <c r="G758" s="122" t="s">
        <v>4283</v>
      </c>
      <c r="I758" s="122" t="s">
        <v>185</v>
      </c>
      <c r="J758" s="122" t="str">
        <f t="shared" si="30"/>
        <v>Quercus rubra</v>
      </c>
      <c r="M758" s="122" t="s">
        <v>3226</v>
      </c>
      <c r="N758" s="122" t="s">
        <v>3189</v>
      </c>
      <c r="O758" s="122">
        <v>41109</v>
      </c>
      <c r="P758" s="122" t="s">
        <v>3105</v>
      </c>
      <c r="S758" s="122" t="s">
        <v>14696</v>
      </c>
      <c r="T758" s="122" t="s">
        <v>1171</v>
      </c>
      <c r="U758" s="122" t="s">
        <v>3485</v>
      </c>
      <c r="V758" s="122" t="s">
        <v>5384</v>
      </c>
      <c r="W758" s="122" t="s">
        <v>1759</v>
      </c>
      <c r="AJ758" s="122" t="s">
        <v>981</v>
      </c>
      <c r="AK758" s="122" t="s">
        <v>981</v>
      </c>
      <c r="AS758" s="122" t="s">
        <v>1318</v>
      </c>
      <c r="AT758" s="122">
        <v>42.365535999999999</v>
      </c>
      <c r="AU758" s="122">
        <v>-76.278572999999994</v>
      </c>
      <c r="BF758" s="122" t="s">
        <v>1417</v>
      </c>
      <c r="BG758" s="122" t="s">
        <v>1415</v>
      </c>
      <c r="BK758" s="122">
        <v>177589</v>
      </c>
      <c r="BX758" s="122" t="s">
        <v>3150</v>
      </c>
      <c r="CB758" s="122">
        <v>42.365535999999999</v>
      </c>
      <c r="CC758" s="122">
        <v>-76.278572999999994</v>
      </c>
      <c r="CE758" s="122" t="s">
        <v>1171</v>
      </c>
      <c r="CF758" s="122" t="s">
        <v>3485</v>
      </c>
      <c r="CG758" s="122" t="s">
        <v>5384</v>
      </c>
      <c r="CL758" s="122" t="s">
        <v>185</v>
      </c>
    </row>
    <row r="759" spans="1:99" x14ac:dyDescent="0.45">
      <c r="A759" s="122">
        <v>758</v>
      </c>
      <c r="B759" s="122" t="s">
        <v>10436</v>
      </c>
      <c r="C759" s="122" t="s">
        <v>1100</v>
      </c>
      <c r="F759" s="122" t="s">
        <v>14422</v>
      </c>
      <c r="G759" s="122" t="s">
        <v>4289</v>
      </c>
      <c r="H759" s="122">
        <v>3972</v>
      </c>
      <c r="I759" s="122" t="s">
        <v>212</v>
      </c>
      <c r="J759" s="122" t="str">
        <f t="shared" si="30"/>
        <v>Quercus muehlenbergii</v>
      </c>
      <c r="K759" s="122" t="s">
        <v>1849</v>
      </c>
      <c r="M759" s="122" t="s">
        <v>3226</v>
      </c>
      <c r="N759" s="122" t="s">
        <v>3198</v>
      </c>
      <c r="O759" s="121">
        <v>41109</v>
      </c>
      <c r="P759" s="122" t="s">
        <v>3105</v>
      </c>
      <c r="S759" s="122" t="s">
        <v>14696</v>
      </c>
      <c r="T759" s="122" t="s">
        <v>1171</v>
      </c>
      <c r="U759" s="122" t="s">
        <v>3485</v>
      </c>
      <c r="V759" s="122" t="s">
        <v>5385</v>
      </c>
      <c r="W759" s="122" t="s">
        <v>1759</v>
      </c>
      <c r="AJ759" s="122" t="s">
        <v>1090</v>
      </c>
      <c r="AK759" s="122" t="s">
        <v>1090</v>
      </c>
      <c r="AQ759" s="122" t="s">
        <v>1318</v>
      </c>
      <c r="AR759" s="122" t="s">
        <v>7426</v>
      </c>
      <c r="AS759" s="122" t="s">
        <v>1318</v>
      </c>
      <c r="AT759" s="122">
        <v>42.564255000000003</v>
      </c>
      <c r="AU759" s="122">
        <v>-76.873839000000004</v>
      </c>
      <c r="BF759" s="122" t="s">
        <v>1417</v>
      </c>
      <c r="BG759" s="122" t="s">
        <v>1415</v>
      </c>
      <c r="BK759" s="122">
        <v>177587</v>
      </c>
      <c r="BR759" s="122" t="s">
        <v>1100</v>
      </c>
      <c r="BS759" s="122" t="s">
        <v>5785</v>
      </c>
      <c r="BT759" s="122" t="s">
        <v>1100</v>
      </c>
      <c r="BU759" s="122" t="s">
        <v>1100</v>
      </c>
      <c r="BV759" s="122">
        <v>3972</v>
      </c>
      <c r="BX759" s="122" t="s">
        <v>3150</v>
      </c>
      <c r="CB759" s="122">
        <v>42.564255000000003</v>
      </c>
      <c r="CC759" s="122">
        <v>-76.873839000000004</v>
      </c>
      <c r="CE759" s="122" t="s">
        <v>1171</v>
      </c>
      <c r="CF759" s="122" t="s">
        <v>3485</v>
      </c>
      <c r="CG759" s="122" t="s">
        <v>5385</v>
      </c>
      <c r="CI759" s="122" t="s">
        <v>5169</v>
      </c>
      <c r="CJ759" s="122" t="s">
        <v>7144</v>
      </c>
      <c r="CL759" s="122" t="s">
        <v>212</v>
      </c>
      <c r="CO759" s="122" t="s">
        <v>7488</v>
      </c>
      <c r="CP759" s="122">
        <v>0</v>
      </c>
      <c r="CQ759" s="122" t="s">
        <v>1100</v>
      </c>
      <c r="CR759" s="122" t="s">
        <v>7882</v>
      </c>
      <c r="CS759" s="122" t="s">
        <v>7883</v>
      </c>
      <c r="CT759" s="122" t="s">
        <v>8194</v>
      </c>
      <c r="CU759" s="122" t="s">
        <v>8194</v>
      </c>
    </row>
    <row r="760" spans="1:99" x14ac:dyDescent="0.45">
      <c r="A760" s="122">
        <v>759</v>
      </c>
      <c r="B760" s="122" t="s">
        <v>10437</v>
      </c>
      <c r="C760" s="122" t="s">
        <v>1101</v>
      </c>
      <c r="G760" s="122" t="s">
        <v>5378</v>
      </c>
      <c r="I760" s="122" t="s">
        <v>212</v>
      </c>
      <c r="J760" s="122" t="str">
        <f t="shared" si="30"/>
        <v>Quercus muehlenbergii</v>
      </c>
      <c r="M760" s="122" t="s">
        <v>3226</v>
      </c>
      <c r="N760" s="122" t="s">
        <v>3198</v>
      </c>
      <c r="O760" s="122">
        <v>41109</v>
      </c>
      <c r="P760" s="122" t="s">
        <v>3105</v>
      </c>
      <c r="S760" s="122" t="s">
        <v>14696</v>
      </c>
      <c r="T760" s="122" t="s">
        <v>1171</v>
      </c>
      <c r="U760" s="122" t="s">
        <v>3485</v>
      </c>
      <c r="V760" s="122" t="s">
        <v>5385</v>
      </c>
      <c r="W760" s="122" t="s">
        <v>1759</v>
      </c>
      <c r="X760" s="122" t="s">
        <v>5386</v>
      </c>
      <c r="AJ760" s="122" t="s">
        <v>1090</v>
      </c>
      <c r="AK760" s="122" t="s">
        <v>1090</v>
      </c>
      <c r="AS760" s="122" t="s">
        <v>1318</v>
      </c>
      <c r="AT760" s="122">
        <v>42.564255000000003</v>
      </c>
      <c r="AU760" s="122">
        <v>-76.873839000000004</v>
      </c>
      <c r="BF760" s="122" t="s">
        <v>1417</v>
      </c>
      <c r="BX760" s="122" t="s">
        <v>3150</v>
      </c>
      <c r="CB760" s="122">
        <v>42.564255000000003</v>
      </c>
      <c r="CC760" s="122">
        <v>-76.873839000000004</v>
      </c>
      <c r="CE760" s="122" t="s">
        <v>1171</v>
      </c>
      <c r="CF760" s="122" t="s">
        <v>3485</v>
      </c>
      <c r="CG760" s="122" t="s">
        <v>5385</v>
      </c>
      <c r="CL760" s="122" t="s">
        <v>212</v>
      </c>
    </row>
    <row r="761" spans="1:99" x14ac:dyDescent="0.45">
      <c r="A761" s="122">
        <v>760</v>
      </c>
      <c r="B761" s="122" t="s">
        <v>10438</v>
      </c>
      <c r="C761" s="122" t="s">
        <v>1102</v>
      </c>
      <c r="G761" s="122" t="s">
        <v>5379</v>
      </c>
      <c r="I761" s="122" t="s">
        <v>722</v>
      </c>
      <c r="J761" s="122" t="str">
        <f t="shared" si="30"/>
        <v>Quercus georgiana</v>
      </c>
      <c r="M761" s="122" t="s">
        <v>3226</v>
      </c>
      <c r="N761" s="122" t="s">
        <v>3295</v>
      </c>
      <c r="O761" s="122">
        <v>41115</v>
      </c>
      <c r="P761" s="122" t="s">
        <v>3106</v>
      </c>
      <c r="S761" s="122" t="s">
        <v>14696</v>
      </c>
      <c r="T761" s="122" t="s">
        <v>1171</v>
      </c>
      <c r="U761" s="122" t="s">
        <v>975</v>
      </c>
      <c r="V761" s="122" t="s">
        <v>3497</v>
      </c>
      <c r="W761" s="122" t="s">
        <v>1759</v>
      </c>
      <c r="X761" s="122" t="s">
        <v>5387</v>
      </c>
      <c r="AJ761" s="122" t="s">
        <v>1103</v>
      </c>
      <c r="AK761" s="122" t="s">
        <v>1103</v>
      </c>
      <c r="AS761" s="122" t="s">
        <v>1318</v>
      </c>
      <c r="AT761" s="122">
        <v>35.267294</v>
      </c>
      <c r="AU761" s="122">
        <v>-81.855269000000007</v>
      </c>
      <c r="BF761" s="122" t="s">
        <v>1417</v>
      </c>
      <c r="BX761" s="122" t="s">
        <v>3150</v>
      </c>
      <c r="CB761" s="122">
        <v>35.267294</v>
      </c>
      <c r="CC761" s="122">
        <v>-81.855269000000007</v>
      </c>
      <c r="CE761" s="122" t="s">
        <v>1171</v>
      </c>
      <c r="CF761" s="122" t="s">
        <v>975</v>
      </c>
      <c r="CG761" s="122" t="s">
        <v>3497</v>
      </c>
      <c r="CL761" s="122" t="s">
        <v>722</v>
      </c>
    </row>
    <row r="762" spans="1:99" x14ac:dyDescent="0.45">
      <c r="A762" s="122">
        <v>761</v>
      </c>
      <c r="B762" s="122" t="s">
        <v>10439</v>
      </c>
      <c r="C762" s="122" t="s">
        <v>1104</v>
      </c>
      <c r="F762" s="122" t="s">
        <v>14410</v>
      </c>
      <c r="G762" s="122" t="s">
        <v>5380</v>
      </c>
      <c r="H762" s="122">
        <v>4084</v>
      </c>
      <c r="I762" s="122" t="s">
        <v>722</v>
      </c>
      <c r="J762" s="122" t="str">
        <f t="shared" si="30"/>
        <v>Quercus georgiana</v>
      </c>
      <c r="K762" s="122" t="s">
        <v>1103</v>
      </c>
      <c r="M762" s="122" t="s">
        <v>3226</v>
      </c>
      <c r="N762" s="122" t="s">
        <v>3295</v>
      </c>
      <c r="O762" s="121">
        <v>41115</v>
      </c>
      <c r="P762" s="122" t="s">
        <v>3106</v>
      </c>
      <c r="S762" s="122" t="s">
        <v>14696</v>
      </c>
      <c r="T762" s="122" t="s">
        <v>1171</v>
      </c>
      <c r="U762" s="122" t="s">
        <v>975</v>
      </c>
      <c r="V762" s="122" t="s">
        <v>3497</v>
      </c>
      <c r="W762" s="122" t="s">
        <v>1759</v>
      </c>
      <c r="X762" s="122" t="s">
        <v>5387</v>
      </c>
      <c r="AJ762" s="122" t="s">
        <v>1103</v>
      </c>
      <c r="AK762" s="122" t="s">
        <v>1103</v>
      </c>
      <c r="AQ762" s="122" t="s">
        <v>1318</v>
      </c>
      <c r="AR762" s="122" t="s">
        <v>7426</v>
      </c>
      <c r="AS762" s="122" t="s">
        <v>1318</v>
      </c>
      <c r="AT762" s="122">
        <v>35.267294</v>
      </c>
      <c r="AU762" s="122">
        <v>-81.855269000000007</v>
      </c>
      <c r="BF762" s="122" t="s">
        <v>1417</v>
      </c>
      <c r="BR762" s="122" t="s">
        <v>4812</v>
      </c>
      <c r="BS762" s="122" t="s">
        <v>5785</v>
      </c>
      <c r="BT762" s="122" t="s">
        <v>4812</v>
      </c>
      <c r="BU762" s="122" t="s">
        <v>4812</v>
      </c>
      <c r="BV762" s="122">
        <v>4084</v>
      </c>
      <c r="BX762" s="122" t="s">
        <v>3150</v>
      </c>
      <c r="CB762" s="122">
        <v>35.267294</v>
      </c>
      <c r="CC762" s="122">
        <v>-81.855269000000007</v>
      </c>
      <c r="CE762" s="122" t="s">
        <v>1171</v>
      </c>
      <c r="CF762" s="122" t="s">
        <v>975</v>
      </c>
      <c r="CG762" s="122" t="s">
        <v>3497</v>
      </c>
      <c r="CI762" s="122" t="s">
        <v>5091</v>
      </c>
      <c r="CJ762" s="122" t="s">
        <v>7034</v>
      </c>
      <c r="CL762" s="122" t="s">
        <v>722</v>
      </c>
      <c r="CO762" s="122" t="s">
        <v>7488</v>
      </c>
      <c r="CP762" s="122">
        <v>0</v>
      </c>
      <c r="CQ762" s="122" t="s">
        <v>4812</v>
      </c>
      <c r="CR762" s="122" t="s">
        <v>7720</v>
      </c>
      <c r="CS762" s="122" t="s">
        <v>7721</v>
      </c>
      <c r="CT762" s="122" t="s">
        <v>8194</v>
      </c>
      <c r="CU762" s="122" t="s">
        <v>8194</v>
      </c>
    </row>
    <row r="763" spans="1:99" x14ac:dyDescent="0.45">
      <c r="A763" s="122">
        <v>762</v>
      </c>
      <c r="B763" s="122" t="s">
        <v>10440</v>
      </c>
      <c r="C763" s="122" t="s">
        <v>1105</v>
      </c>
      <c r="G763" s="122" t="s">
        <v>4288</v>
      </c>
      <c r="I763" s="122" t="s">
        <v>851</v>
      </c>
      <c r="J763" s="122" t="str">
        <f t="shared" si="30"/>
        <v>Quercus havardii</v>
      </c>
      <c r="M763" s="122" t="s">
        <v>3226</v>
      </c>
      <c r="N763" s="122" t="s">
        <v>3318</v>
      </c>
      <c r="O763" s="122">
        <v>41115</v>
      </c>
      <c r="P763" s="122" t="s">
        <v>5389</v>
      </c>
      <c r="S763" s="122" t="s">
        <v>14696</v>
      </c>
      <c r="T763" s="122" t="s">
        <v>1171</v>
      </c>
      <c r="U763" s="122" t="s">
        <v>1107</v>
      </c>
      <c r="V763" s="122" t="s">
        <v>5388</v>
      </c>
      <c r="W763" s="122" t="s">
        <v>1759</v>
      </c>
      <c r="AJ763" s="122" t="s">
        <v>1106</v>
      </c>
      <c r="AK763" s="122" t="s">
        <v>1106</v>
      </c>
      <c r="AS763" s="122" t="s">
        <v>1318</v>
      </c>
      <c r="AT763" s="122">
        <v>32.813800299275997</v>
      </c>
      <c r="AU763" s="122">
        <v>-103.784023572352</v>
      </c>
      <c r="BF763" s="122" t="s">
        <v>1417</v>
      </c>
      <c r="BG763" s="122" t="s">
        <v>1415</v>
      </c>
      <c r="BK763" s="122">
        <v>177584</v>
      </c>
      <c r="BX763" s="122" t="s">
        <v>3150</v>
      </c>
      <c r="CB763" s="122">
        <v>32.813800299275997</v>
      </c>
      <c r="CC763" s="122">
        <v>-103.784023572352</v>
      </c>
      <c r="CE763" s="122" t="s">
        <v>1171</v>
      </c>
      <c r="CF763" s="122" t="s">
        <v>1107</v>
      </c>
      <c r="CG763" s="122" t="s">
        <v>5388</v>
      </c>
      <c r="CL763" s="122" t="s">
        <v>851</v>
      </c>
    </row>
    <row r="764" spans="1:99" x14ac:dyDescent="0.45">
      <c r="A764" s="122">
        <v>763</v>
      </c>
      <c r="B764" s="122" t="s">
        <v>10441</v>
      </c>
      <c r="C764" s="122" t="s">
        <v>1108</v>
      </c>
      <c r="F764" s="122" t="s">
        <v>14411</v>
      </c>
      <c r="G764" s="122" t="s">
        <v>5390</v>
      </c>
      <c r="H764" s="122">
        <v>3114</v>
      </c>
      <c r="I764" s="122" t="s">
        <v>12387</v>
      </c>
      <c r="J764" s="122" t="str">
        <f t="shared" si="30"/>
        <v>Quercus sadleriana</v>
      </c>
      <c r="K764" s="122" t="s">
        <v>1109</v>
      </c>
      <c r="M764" s="122" t="s">
        <v>3226</v>
      </c>
      <c r="N764" s="122" t="s">
        <v>3321</v>
      </c>
      <c r="O764" s="121">
        <v>41146</v>
      </c>
      <c r="P764" s="122" t="s">
        <v>5391</v>
      </c>
      <c r="S764" s="122" t="s">
        <v>14696</v>
      </c>
      <c r="T764" s="122" t="s">
        <v>1171</v>
      </c>
      <c r="U764" s="122" t="s">
        <v>389</v>
      </c>
      <c r="AJ764" s="122" t="s">
        <v>1109</v>
      </c>
      <c r="AK764" s="122" t="s">
        <v>1109</v>
      </c>
      <c r="AQ764" s="122" t="s">
        <v>1318</v>
      </c>
      <c r="AR764" s="122" t="s">
        <v>7426</v>
      </c>
      <c r="AS764" s="122" t="s">
        <v>1318</v>
      </c>
      <c r="BF764" s="122" t="s">
        <v>1417</v>
      </c>
      <c r="BR764" s="122" t="s">
        <v>4813</v>
      </c>
      <c r="BS764" s="122" t="s">
        <v>5785</v>
      </c>
      <c r="BT764" s="122" t="s">
        <v>4813</v>
      </c>
      <c r="BU764" s="122" t="s">
        <v>4813</v>
      </c>
      <c r="BV764" s="122">
        <v>3114</v>
      </c>
      <c r="BX764" s="122" t="s">
        <v>3150</v>
      </c>
      <c r="CB764" s="122" t="s">
        <v>4235</v>
      </c>
      <c r="CC764" s="122" t="s">
        <v>4235</v>
      </c>
      <c r="CD764" s="122" t="s">
        <v>4235</v>
      </c>
      <c r="CE764" s="122" t="s">
        <v>1171</v>
      </c>
      <c r="CF764" s="122" t="s">
        <v>389</v>
      </c>
      <c r="CI764" s="122" t="s">
        <v>5221</v>
      </c>
      <c r="CJ764" s="122" t="s">
        <v>7088</v>
      </c>
      <c r="CL764" s="122" t="s">
        <v>12387</v>
      </c>
      <c r="CO764" s="122" t="s">
        <v>7488</v>
      </c>
      <c r="CP764" s="122">
        <v>0</v>
      </c>
      <c r="CQ764" s="122" t="s">
        <v>4813</v>
      </c>
      <c r="CR764" s="122" t="s">
        <v>7684</v>
      </c>
      <c r="CS764" s="122" t="s">
        <v>7685</v>
      </c>
      <c r="CT764" s="122" t="s">
        <v>8194</v>
      </c>
      <c r="CU764" s="122" t="s">
        <v>8194</v>
      </c>
    </row>
    <row r="765" spans="1:99" x14ac:dyDescent="0.45">
      <c r="A765" s="122">
        <v>764</v>
      </c>
      <c r="B765" s="122" t="s">
        <v>10442</v>
      </c>
      <c r="C765" s="122" t="s">
        <v>1110</v>
      </c>
      <c r="F765" s="122" t="s">
        <v>14412</v>
      </c>
      <c r="G765" s="122" t="s">
        <v>4263</v>
      </c>
      <c r="H765" s="122">
        <v>5013</v>
      </c>
      <c r="I765" s="122" t="s">
        <v>266</v>
      </c>
      <c r="J765" s="122" t="str">
        <f t="shared" si="30"/>
        <v>Quercus incana</v>
      </c>
      <c r="K765" s="122" t="s">
        <v>1036</v>
      </c>
      <c r="M765" s="122" t="s">
        <v>3226</v>
      </c>
      <c r="N765" s="122" t="s">
        <v>3211</v>
      </c>
      <c r="O765" s="121">
        <v>41182</v>
      </c>
      <c r="P765" s="122" t="s">
        <v>5398</v>
      </c>
      <c r="S765" s="122" t="s">
        <v>14696</v>
      </c>
      <c r="T765" s="122" t="s">
        <v>1171</v>
      </c>
      <c r="U765" s="122" t="s">
        <v>5400</v>
      </c>
      <c r="V765" s="122" t="s">
        <v>5402</v>
      </c>
      <c r="W765" s="122" t="s">
        <v>1759</v>
      </c>
      <c r="X765" s="122" t="s">
        <v>5405</v>
      </c>
      <c r="AJ765" s="122" t="s">
        <v>1036</v>
      </c>
      <c r="AK765" s="122" t="s">
        <v>1036</v>
      </c>
      <c r="AQ765" s="122" t="s">
        <v>1318</v>
      </c>
      <c r="AR765" s="122" t="s">
        <v>7426</v>
      </c>
      <c r="AS765" s="122" t="s">
        <v>1318</v>
      </c>
      <c r="AT765" s="122">
        <v>31.302790999999999</v>
      </c>
      <c r="AU765" s="122">
        <v>-89.441458999999995</v>
      </c>
      <c r="BF765" s="122" t="s">
        <v>1417</v>
      </c>
      <c r="BG765" s="122" t="s">
        <v>1415</v>
      </c>
      <c r="BK765" s="122">
        <v>177652</v>
      </c>
      <c r="BR765" s="122" t="s">
        <v>4804</v>
      </c>
      <c r="BS765" s="122" t="s">
        <v>5785</v>
      </c>
      <c r="BT765" s="122" t="s">
        <v>4804</v>
      </c>
      <c r="BU765" s="122" t="s">
        <v>4804</v>
      </c>
      <c r="BV765" s="122">
        <v>5013</v>
      </c>
      <c r="BX765" s="122" t="s">
        <v>3150</v>
      </c>
      <c r="CB765" s="122">
        <v>31.302790999999999</v>
      </c>
      <c r="CC765" s="122">
        <v>-89.441458999999995</v>
      </c>
      <c r="CE765" s="122" t="s">
        <v>1171</v>
      </c>
      <c r="CF765" s="122" t="s">
        <v>5400</v>
      </c>
      <c r="CG765" s="122" t="s">
        <v>5402</v>
      </c>
      <c r="CI765" s="122" t="s">
        <v>5116</v>
      </c>
      <c r="CJ765" s="130" t="s">
        <v>7056</v>
      </c>
      <c r="CL765" s="122" t="s">
        <v>266</v>
      </c>
      <c r="CO765" s="122" t="s">
        <v>7488</v>
      </c>
      <c r="CP765" s="122">
        <v>0</v>
      </c>
      <c r="CQ765" s="122" t="s">
        <v>4804</v>
      </c>
      <c r="CR765" s="122" t="s">
        <v>7639</v>
      </c>
      <c r="CS765" s="122" t="s">
        <v>7640</v>
      </c>
      <c r="CT765" s="122" t="s">
        <v>8194</v>
      </c>
      <c r="CU765" s="122" t="s">
        <v>8194</v>
      </c>
    </row>
    <row r="766" spans="1:99" x14ac:dyDescent="0.45">
      <c r="A766" s="122">
        <v>765</v>
      </c>
      <c r="B766" s="122" t="s">
        <v>10443</v>
      </c>
      <c r="C766" s="122" t="s">
        <v>1111</v>
      </c>
      <c r="G766" s="122" t="s">
        <v>5392</v>
      </c>
      <c r="I766" s="122" t="s">
        <v>731</v>
      </c>
      <c r="J766" s="122" t="str">
        <f t="shared" si="30"/>
        <v>Quercus marilandica</v>
      </c>
      <c r="M766" s="122" t="s">
        <v>3226</v>
      </c>
      <c r="N766" s="122" t="s">
        <v>3175</v>
      </c>
      <c r="O766" s="122">
        <v>41182</v>
      </c>
      <c r="P766" s="122" t="s">
        <v>5398</v>
      </c>
      <c r="S766" s="122" t="s">
        <v>14696</v>
      </c>
      <c r="T766" s="122" t="s">
        <v>1171</v>
      </c>
      <c r="U766" s="122" t="s">
        <v>5400</v>
      </c>
      <c r="V766" s="122" t="s">
        <v>5402</v>
      </c>
      <c r="W766" s="122" t="s">
        <v>1759</v>
      </c>
      <c r="X766" s="122" t="s">
        <v>5405</v>
      </c>
      <c r="AJ766" s="122" t="s">
        <v>979</v>
      </c>
      <c r="AK766" s="122" t="s">
        <v>979</v>
      </c>
      <c r="AS766" s="122" t="s">
        <v>1318</v>
      </c>
      <c r="AT766" s="122">
        <v>31.302790999999999</v>
      </c>
      <c r="AU766" s="122">
        <v>-89.441458999999995</v>
      </c>
      <c r="BF766" s="122" t="s">
        <v>1417</v>
      </c>
      <c r="BG766" s="122" t="s">
        <v>1415</v>
      </c>
      <c r="BK766" s="122">
        <v>177585</v>
      </c>
      <c r="BL766" s="122" t="s">
        <v>5568</v>
      </c>
      <c r="BX766" s="122" t="s">
        <v>3150</v>
      </c>
      <c r="CB766" s="122">
        <v>31.302790999999999</v>
      </c>
      <c r="CC766" s="122">
        <v>-89.441458999999995</v>
      </c>
      <c r="CE766" s="122" t="s">
        <v>1171</v>
      </c>
      <c r="CF766" s="122" t="s">
        <v>5400</v>
      </c>
      <c r="CG766" s="122" t="s">
        <v>5402</v>
      </c>
      <c r="CL766" s="122" t="s">
        <v>979</v>
      </c>
    </row>
    <row r="767" spans="1:99" x14ac:dyDescent="0.45">
      <c r="A767" s="122">
        <v>766</v>
      </c>
      <c r="B767" s="122" t="s">
        <v>10444</v>
      </c>
      <c r="C767" s="122" t="s">
        <v>1112</v>
      </c>
      <c r="D767" s="150">
        <v>43308</v>
      </c>
      <c r="E767" s="139">
        <v>7</v>
      </c>
      <c r="F767" s="122" t="s">
        <v>1112</v>
      </c>
      <c r="G767" s="122" t="s">
        <v>5393</v>
      </c>
      <c r="H767" s="122">
        <v>152</v>
      </c>
      <c r="I767" s="122" t="s">
        <v>258</v>
      </c>
      <c r="J767" s="122" t="str">
        <f t="shared" si="30"/>
        <v>Quercus austrina</v>
      </c>
      <c r="M767" s="122" t="s">
        <v>3226</v>
      </c>
      <c r="N767" s="122" t="s">
        <v>3209</v>
      </c>
      <c r="O767" s="122">
        <v>41182</v>
      </c>
      <c r="P767" s="122" t="s">
        <v>5398</v>
      </c>
      <c r="S767" s="122" t="s">
        <v>14696</v>
      </c>
      <c r="T767" s="122" t="s">
        <v>1171</v>
      </c>
      <c r="U767" s="122" t="s">
        <v>5400</v>
      </c>
      <c r="V767" s="122" t="s">
        <v>5403</v>
      </c>
      <c r="W767" s="122" t="s">
        <v>1759</v>
      </c>
      <c r="X767" s="122" t="s">
        <v>5406</v>
      </c>
      <c r="AJ767" s="122" t="s">
        <v>258</v>
      </c>
      <c r="AK767" s="122" t="s">
        <v>258</v>
      </c>
      <c r="AS767" s="122" t="s">
        <v>1318</v>
      </c>
      <c r="AT767" s="122">
        <v>31.70138888</v>
      </c>
      <c r="AU767" s="122">
        <v>-89.025833332999994</v>
      </c>
      <c r="BF767" s="122" t="s">
        <v>1417</v>
      </c>
      <c r="BG767" s="122" t="s">
        <v>1415</v>
      </c>
      <c r="BK767" s="122">
        <v>177573</v>
      </c>
      <c r="BL767" s="122" t="s">
        <v>5568</v>
      </c>
      <c r="BR767" s="122" t="s">
        <v>1112</v>
      </c>
      <c r="BS767" s="122" t="s">
        <v>9006</v>
      </c>
      <c r="BT767" s="122" t="s">
        <v>1112</v>
      </c>
      <c r="BU767" s="122" t="s">
        <v>1112</v>
      </c>
      <c r="BV767" s="122">
        <v>152</v>
      </c>
      <c r="BX767" s="122" t="s">
        <v>3150</v>
      </c>
      <c r="CB767" s="122">
        <v>31.70138888</v>
      </c>
      <c r="CC767" s="122">
        <v>-89.025833332999994</v>
      </c>
      <c r="CE767" s="122" t="s">
        <v>1171</v>
      </c>
      <c r="CF767" s="122" t="s">
        <v>5400</v>
      </c>
      <c r="CG767" s="122" t="s">
        <v>5403</v>
      </c>
      <c r="CL767" s="122" t="s">
        <v>258</v>
      </c>
    </row>
    <row r="768" spans="1:99" x14ac:dyDescent="0.45">
      <c r="A768" s="122">
        <v>767</v>
      </c>
      <c r="B768" s="122" t="s">
        <v>10445</v>
      </c>
      <c r="C768" s="122" t="s">
        <v>1113</v>
      </c>
      <c r="F768" s="122" t="s">
        <v>14423</v>
      </c>
      <c r="G768" s="122" t="s">
        <v>5394</v>
      </c>
      <c r="H768" s="122">
        <v>7314</v>
      </c>
      <c r="I768" s="122" t="s">
        <v>4866</v>
      </c>
      <c r="J768" s="122" t="str">
        <f>I768</f>
        <v>Quercus similis</v>
      </c>
      <c r="K768" s="122" t="s">
        <v>4866</v>
      </c>
      <c r="M768" s="122" t="s">
        <v>3226</v>
      </c>
      <c r="N768" s="122" t="s">
        <v>5412</v>
      </c>
      <c r="O768" s="121">
        <v>41190</v>
      </c>
      <c r="P768" s="122" t="s">
        <v>5399</v>
      </c>
      <c r="S768" s="122" t="s">
        <v>14696</v>
      </c>
      <c r="T768" s="122" t="s">
        <v>1171</v>
      </c>
      <c r="U768" s="122" t="s">
        <v>5401</v>
      </c>
      <c r="V768" s="122" t="s">
        <v>5404</v>
      </c>
      <c r="W768" s="122" t="s">
        <v>1759</v>
      </c>
      <c r="X768" s="122" t="s">
        <v>5407</v>
      </c>
      <c r="AJ768" s="122" t="s">
        <v>4866</v>
      </c>
      <c r="AK768" s="122" t="s">
        <v>4866</v>
      </c>
      <c r="AQ768" s="122" t="s">
        <v>1318</v>
      </c>
      <c r="AR768" s="122" t="s">
        <v>7426</v>
      </c>
      <c r="AS768" s="122" t="s">
        <v>1318</v>
      </c>
      <c r="AT768" s="122">
        <v>32.195740000000001</v>
      </c>
      <c r="AU768" s="122">
        <v>-93.291179999999997</v>
      </c>
      <c r="BF768" s="122" t="s">
        <v>1417</v>
      </c>
      <c r="BG768" s="122" t="s">
        <v>1415</v>
      </c>
      <c r="BK768" s="122">
        <v>177586</v>
      </c>
      <c r="BL768" s="122" t="s">
        <v>5568</v>
      </c>
      <c r="BR768" s="122" t="s">
        <v>4865</v>
      </c>
      <c r="BS768" s="122" t="s">
        <v>5785</v>
      </c>
      <c r="BT768" s="122" t="s">
        <v>4865</v>
      </c>
      <c r="BU768" s="122" t="s">
        <v>4865</v>
      </c>
      <c r="BV768" s="122">
        <v>7314</v>
      </c>
      <c r="BX768" s="122" t="s">
        <v>3150</v>
      </c>
      <c r="CB768" s="122">
        <v>32.195740000000001</v>
      </c>
      <c r="CC768" s="122">
        <v>-93.291179999999997</v>
      </c>
      <c r="CE768" s="122" t="s">
        <v>1171</v>
      </c>
      <c r="CF768" s="122" t="s">
        <v>5401</v>
      </c>
      <c r="CG768" s="122" t="s">
        <v>5404</v>
      </c>
      <c r="CI768" s="122" t="s">
        <v>5231</v>
      </c>
      <c r="CJ768" s="122" t="s">
        <v>6911</v>
      </c>
      <c r="CL768" s="122" t="s">
        <v>4866</v>
      </c>
      <c r="CO768" s="122" t="s">
        <v>7488</v>
      </c>
      <c r="CP768" s="122">
        <v>0</v>
      </c>
      <c r="CQ768" s="122" t="s">
        <v>4865</v>
      </c>
      <c r="CR768" s="122" t="s">
        <v>7884</v>
      </c>
      <c r="CS768" s="122" t="s">
        <v>7885</v>
      </c>
      <c r="CT768" s="122" t="s">
        <v>8194</v>
      </c>
      <c r="CU768" s="122" t="s">
        <v>8194</v>
      </c>
    </row>
    <row r="769" spans="1:90" x14ac:dyDescent="0.45">
      <c r="A769" s="122">
        <v>768</v>
      </c>
      <c r="B769" s="122" t="s">
        <v>10446</v>
      </c>
      <c r="C769" s="122" t="s">
        <v>1114</v>
      </c>
      <c r="G769" s="122" t="s">
        <v>5395</v>
      </c>
      <c r="I769" s="122" t="s">
        <v>4866</v>
      </c>
      <c r="J769" s="122" t="str">
        <f>I769</f>
        <v>Quercus similis</v>
      </c>
      <c r="M769" s="122" t="s">
        <v>3226</v>
      </c>
      <c r="N769" s="122" t="s">
        <v>5412</v>
      </c>
      <c r="O769" s="122">
        <v>41190</v>
      </c>
      <c r="P769" s="122" t="s">
        <v>5399</v>
      </c>
      <c r="S769" s="122" t="s">
        <v>14696</v>
      </c>
      <c r="T769" s="122" t="s">
        <v>1171</v>
      </c>
      <c r="U769" s="122" t="s">
        <v>5401</v>
      </c>
      <c r="V769" s="122" t="s">
        <v>5404</v>
      </c>
      <c r="W769" s="122" t="s">
        <v>1759</v>
      </c>
      <c r="X769" s="122" t="s">
        <v>5408</v>
      </c>
      <c r="AJ769" s="122" t="s">
        <v>4866</v>
      </c>
      <c r="AK769" s="122" t="s">
        <v>4866</v>
      </c>
      <c r="AS769" s="122" t="s">
        <v>1318</v>
      </c>
      <c r="AT769" s="122">
        <v>32.201700000000002</v>
      </c>
      <c r="AU769" s="122">
        <v>-93.290890000000005</v>
      </c>
      <c r="BF769" s="122" t="s">
        <v>1417</v>
      </c>
      <c r="BG769" s="122" t="s">
        <v>1415</v>
      </c>
      <c r="BK769" s="122">
        <v>177574</v>
      </c>
      <c r="BL769" s="122" t="s">
        <v>5568</v>
      </c>
      <c r="BX769" s="122" t="s">
        <v>3150</v>
      </c>
      <c r="CB769" s="122">
        <v>32.201700000000002</v>
      </c>
      <c r="CC769" s="122">
        <v>-93.290890000000005</v>
      </c>
      <c r="CE769" s="122" t="s">
        <v>1171</v>
      </c>
      <c r="CF769" s="122" t="s">
        <v>5401</v>
      </c>
      <c r="CG769" s="122" t="s">
        <v>5404</v>
      </c>
      <c r="CL769" s="122" t="s">
        <v>4866</v>
      </c>
    </row>
    <row r="770" spans="1:90" x14ac:dyDescent="0.45">
      <c r="A770" s="122">
        <v>769</v>
      </c>
      <c r="B770" s="122" t="s">
        <v>10447</v>
      </c>
      <c r="C770" s="122" t="s">
        <v>1115</v>
      </c>
      <c r="G770" s="122" t="s">
        <v>5396</v>
      </c>
      <c r="I770" s="122" t="s">
        <v>4866</v>
      </c>
      <c r="J770" s="122" t="str">
        <f>I770</f>
        <v>Quercus similis</v>
      </c>
      <c r="M770" s="122" t="s">
        <v>3226</v>
      </c>
      <c r="N770" s="122" t="s">
        <v>5412</v>
      </c>
      <c r="O770" s="122">
        <v>41193</v>
      </c>
      <c r="P770" s="122" t="s">
        <v>5398</v>
      </c>
      <c r="S770" s="122" t="s">
        <v>14696</v>
      </c>
      <c r="T770" s="122" t="s">
        <v>1171</v>
      </c>
      <c r="U770" s="122" t="s">
        <v>5400</v>
      </c>
      <c r="V770" s="122" t="s">
        <v>5381</v>
      </c>
      <c r="W770" s="122" t="s">
        <v>1759</v>
      </c>
      <c r="X770" s="122" t="s">
        <v>5409</v>
      </c>
      <c r="AJ770" s="122" t="s">
        <v>4866</v>
      </c>
      <c r="AK770" s="122" t="s">
        <v>4866</v>
      </c>
      <c r="AS770" s="122" t="s">
        <v>1318</v>
      </c>
      <c r="AT770" s="122">
        <v>33.509320000000002</v>
      </c>
      <c r="AU770" s="122">
        <v>-90.760852999999997</v>
      </c>
      <c r="BF770" s="122" t="s">
        <v>1417</v>
      </c>
      <c r="BG770" s="122" t="s">
        <v>1415</v>
      </c>
      <c r="BK770" s="122">
        <v>177735</v>
      </c>
      <c r="BL770" s="122" t="s">
        <v>5568</v>
      </c>
      <c r="BX770" s="122" t="s">
        <v>3150</v>
      </c>
      <c r="CB770" s="122">
        <v>33.509320000000002</v>
      </c>
      <c r="CC770" s="122">
        <v>-90.760852999999997</v>
      </c>
      <c r="CE770" s="122" t="s">
        <v>1171</v>
      </c>
      <c r="CF770" s="122" t="s">
        <v>5400</v>
      </c>
      <c r="CG770" s="122" t="s">
        <v>5381</v>
      </c>
      <c r="CL770" s="122" t="s">
        <v>4866</v>
      </c>
    </row>
    <row r="771" spans="1:90" x14ac:dyDescent="0.45">
      <c r="A771" s="122">
        <v>770</v>
      </c>
      <c r="B771" s="122" t="s">
        <v>10448</v>
      </c>
      <c r="C771" s="122" t="s">
        <v>1117</v>
      </c>
      <c r="G771" s="122" t="s">
        <v>5397</v>
      </c>
      <c r="I771" s="122" t="s">
        <v>4866</v>
      </c>
      <c r="J771" s="122" t="str">
        <f>I771</f>
        <v>Quercus similis</v>
      </c>
      <c r="M771" s="122" t="s">
        <v>3226</v>
      </c>
      <c r="N771" s="122" t="s">
        <v>5412</v>
      </c>
      <c r="O771" s="122">
        <v>41193</v>
      </c>
      <c r="P771" s="122" t="s">
        <v>5398</v>
      </c>
      <c r="S771" s="122" t="s">
        <v>14696</v>
      </c>
      <c r="T771" s="122" t="s">
        <v>1171</v>
      </c>
      <c r="U771" s="122" t="s">
        <v>5400</v>
      </c>
      <c r="V771" s="122" t="s">
        <v>5381</v>
      </c>
      <c r="W771" s="122" t="s">
        <v>1759</v>
      </c>
      <c r="X771" s="122" t="s">
        <v>5410</v>
      </c>
      <c r="AJ771" s="122" t="s">
        <v>4866</v>
      </c>
      <c r="AK771" s="122" t="s">
        <v>4866</v>
      </c>
      <c r="AS771" s="122" t="s">
        <v>1318</v>
      </c>
      <c r="AT771" s="122">
        <v>33.503920000000001</v>
      </c>
      <c r="AU771" s="122">
        <v>-90.760852999999997</v>
      </c>
      <c r="BF771" s="122" t="s">
        <v>1417</v>
      </c>
      <c r="BG771" s="122" t="s">
        <v>1415</v>
      </c>
      <c r="BK771" s="122">
        <v>177734</v>
      </c>
      <c r="BL771" s="122" t="s">
        <v>5568</v>
      </c>
      <c r="BX771" s="122" t="s">
        <v>3150</v>
      </c>
      <c r="CB771" s="122">
        <v>33.503920000000001</v>
      </c>
      <c r="CC771" s="122">
        <v>-90.760852999999997</v>
      </c>
      <c r="CE771" s="122" t="s">
        <v>1171</v>
      </c>
      <c r="CF771" s="122" t="s">
        <v>5400</v>
      </c>
      <c r="CG771" s="122" t="s">
        <v>5381</v>
      </c>
      <c r="CL771" s="122" t="s">
        <v>4866</v>
      </c>
    </row>
    <row r="772" spans="1:90" x14ac:dyDescent="0.45">
      <c r="A772" s="122">
        <v>771</v>
      </c>
      <c r="B772" s="122" t="s">
        <v>10449</v>
      </c>
      <c r="C772" s="122" t="s">
        <v>1118</v>
      </c>
      <c r="I772" s="122" t="s">
        <v>851</v>
      </c>
      <c r="J772" s="122" t="str">
        <f t="shared" ref="J772:J789" si="31">LEFT(I772, FIND(" ", I772, 12) -1)</f>
        <v>Quercus havardii</v>
      </c>
      <c r="M772" s="122" t="s">
        <v>3226</v>
      </c>
      <c r="N772" s="122" t="s">
        <v>3318</v>
      </c>
      <c r="O772" s="122"/>
      <c r="P772" s="122" t="s">
        <v>5411</v>
      </c>
      <c r="S772" s="122" t="s">
        <v>14696</v>
      </c>
      <c r="T772" s="122" t="s">
        <v>1171</v>
      </c>
      <c r="X772" s="122" t="s">
        <v>5419</v>
      </c>
      <c r="AJ772" s="122" t="s">
        <v>1106</v>
      </c>
      <c r="AK772" s="122" t="s">
        <v>1106</v>
      </c>
      <c r="AS772" s="122" t="s">
        <v>1318</v>
      </c>
      <c r="BF772" s="122" t="s">
        <v>1417</v>
      </c>
      <c r="BL772" s="122" t="s">
        <v>5567</v>
      </c>
      <c r="BX772" s="122" t="s">
        <v>3150</v>
      </c>
      <c r="CE772" s="122" t="s">
        <v>1171</v>
      </c>
      <c r="CL772" s="122" t="s">
        <v>851</v>
      </c>
    </row>
    <row r="773" spans="1:90" x14ac:dyDescent="0.45">
      <c r="A773" s="122">
        <v>772</v>
      </c>
      <c r="B773" s="122" t="s">
        <v>10450</v>
      </c>
      <c r="C773" s="122" t="s">
        <v>1119</v>
      </c>
      <c r="I773" s="122" t="s">
        <v>266</v>
      </c>
      <c r="J773" s="122" t="str">
        <f t="shared" si="31"/>
        <v>Quercus incana</v>
      </c>
      <c r="M773" s="122" t="s">
        <v>3226</v>
      </c>
      <c r="N773" s="122" t="s">
        <v>3211</v>
      </c>
      <c r="O773" s="122"/>
      <c r="P773" s="122" t="s">
        <v>5413</v>
      </c>
      <c r="S773" s="122" t="s">
        <v>14696</v>
      </c>
      <c r="T773" s="122" t="s">
        <v>1171</v>
      </c>
      <c r="U773" s="122" t="s">
        <v>5417</v>
      </c>
      <c r="X773" s="122" t="s">
        <v>3114</v>
      </c>
      <c r="AJ773" s="122" t="s">
        <v>1036</v>
      </c>
      <c r="AK773" s="122" t="s">
        <v>1036</v>
      </c>
      <c r="AS773" s="122" t="s">
        <v>1318</v>
      </c>
      <c r="BF773" s="122" t="s">
        <v>1417</v>
      </c>
      <c r="BL773" s="122" t="s">
        <v>5567</v>
      </c>
      <c r="BX773" s="122" t="s">
        <v>3150</v>
      </c>
      <c r="CE773" s="122" t="s">
        <v>1171</v>
      </c>
      <c r="CF773" s="122" t="s">
        <v>5417</v>
      </c>
      <c r="CL773" s="122" t="s">
        <v>266</v>
      </c>
    </row>
    <row r="774" spans="1:90" x14ac:dyDescent="0.45">
      <c r="A774" s="122">
        <v>773</v>
      </c>
      <c r="B774" s="122" t="s">
        <v>10451</v>
      </c>
      <c r="C774" s="122" t="s">
        <v>1120</v>
      </c>
      <c r="I774" s="122" t="s">
        <v>497</v>
      </c>
      <c r="J774" s="122" t="str">
        <f t="shared" si="31"/>
        <v>Quercus nigra</v>
      </c>
      <c r="M774" s="122" t="s">
        <v>3226</v>
      </c>
      <c r="N774" s="122" t="s">
        <v>3266</v>
      </c>
      <c r="O774" s="122"/>
      <c r="P774" s="122" t="s">
        <v>5413</v>
      </c>
      <c r="S774" s="122" t="s">
        <v>14696</v>
      </c>
      <c r="T774" s="122" t="s">
        <v>1171</v>
      </c>
      <c r="U774" s="122" t="s">
        <v>5417</v>
      </c>
      <c r="X774" s="122" t="s">
        <v>5420</v>
      </c>
      <c r="AJ774" s="122" t="s">
        <v>1013</v>
      </c>
      <c r="AK774" s="122" t="s">
        <v>1013</v>
      </c>
      <c r="AS774" s="122" t="s">
        <v>1318</v>
      </c>
      <c r="BF774" s="122" t="s">
        <v>1417</v>
      </c>
      <c r="BL774" s="122" t="s">
        <v>5567</v>
      </c>
      <c r="BX774" s="122" t="s">
        <v>3150</v>
      </c>
      <c r="CE774" s="122" t="s">
        <v>1171</v>
      </c>
      <c r="CF774" s="122" t="s">
        <v>5417</v>
      </c>
      <c r="CL774" s="122" t="s">
        <v>497</v>
      </c>
    </row>
    <row r="775" spans="1:90" x14ac:dyDescent="0.45">
      <c r="A775" s="122">
        <v>774</v>
      </c>
      <c r="B775" s="122" t="s">
        <v>10452</v>
      </c>
      <c r="C775" s="122" t="s">
        <v>1122</v>
      </c>
      <c r="I775" s="122" t="s">
        <v>501</v>
      </c>
      <c r="J775" s="122" t="str">
        <f t="shared" si="31"/>
        <v>Quercus hemisphaerica</v>
      </c>
      <c r="M775" s="122" t="s">
        <v>3226</v>
      </c>
      <c r="N775" s="122" t="s">
        <v>3267</v>
      </c>
      <c r="O775" s="122"/>
      <c r="P775" s="122" t="s">
        <v>5413</v>
      </c>
      <c r="S775" s="122" t="s">
        <v>14696</v>
      </c>
      <c r="T775" s="122" t="s">
        <v>1171</v>
      </c>
      <c r="U775" s="122" t="s">
        <v>5417</v>
      </c>
      <c r="X775" s="122" t="s">
        <v>3115</v>
      </c>
      <c r="AJ775" s="122" t="s">
        <v>1034</v>
      </c>
      <c r="AK775" s="122" t="s">
        <v>1034</v>
      </c>
      <c r="AS775" s="122" t="s">
        <v>1318</v>
      </c>
      <c r="BF775" s="122" t="s">
        <v>1417</v>
      </c>
      <c r="BL775" s="122" t="s">
        <v>5567</v>
      </c>
      <c r="BX775" s="122" t="s">
        <v>3150</v>
      </c>
      <c r="CE775" s="122" t="s">
        <v>1171</v>
      </c>
      <c r="CF775" s="122" t="s">
        <v>5417</v>
      </c>
      <c r="CL775" s="122" t="s">
        <v>501</v>
      </c>
    </row>
    <row r="776" spans="1:90" x14ac:dyDescent="0.45">
      <c r="A776" s="122">
        <v>775</v>
      </c>
      <c r="B776" s="122" t="s">
        <v>10453</v>
      </c>
      <c r="C776" s="122" t="s">
        <v>1123</v>
      </c>
      <c r="I776" s="122" t="s">
        <v>501</v>
      </c>
      <c r="J776" s="122" t="str">
        <f t="shared" si="31"/>
        <v>Quercus hemisphaerica</v>
      </c>
      <c r="M776" s="122" t="s">
        <v>3226</v>
      </c>
      <c r="N776" s="122" t="s">
        <v>3267</v>
      </c>
      <c r="O776" s="122"/>
      <c r="P776" s="122" t="s">
        <v>5413</v>
      </c>
      <c r="S776" s="122" t="s">
        <v>14696</v>
      </c>
      <c r="T776" s="122" t="s">
        <v>1171</v>
      </c>
      <c r="U776" s="122" t="s">
        <v>5417</v>
      </c>
      <c r="X776" s="122" t="s">
        <v>3116</v>
      </c>
      <c r="AJ776" s="122" t="s">
        <v>1034</v>
      </c>
      <c r="AK776" s="122" t="s">
        <v>1034</v>
      </c>
      <c r="AS776" s="122" t="s">
        <v>1318</v>
      </c>
      <c r="BF776" s="122" t="s">
        <v>1417</v>
      </c>
      <c r="BL776" s="122" t="s">
        <v>5567</v>
      </c>
      <c r="BX776" s="122" t="s">
        <v>3150</v>
      </c>
      <c r="CE776" s="122" t="s">
        <v>1171</v>
      </c>
      <c r="CF776" s="122" t="s">
        <v>5417</v>
      </c>
      <c r="CL776" s="122" t="s">
        <v>501</v>
      </c>
    </row>
    <row r="777" spans="1:90" x14ac:dyDescent="0.45">
      <c r="A777" s="122">
        <v>776</v>
      </c>
      <c r="B777" s="122" t="s">
        <v>10454</v>
      </c>
      <c r="C777" s="122" t="s">
        <v>1124</v>
      </c>
      <c r="I777" s="122" t="s">
        <v>208</v>
      </c>
      <c r="J777" s="122" t="str">
        <f t="shared" si="31"/>
        <v>Quercus falcata</v>
      </c>
      <c r="M777" s="122" t="s">
        <v>3226</v>
      </c>
      <c r="N777" s="122" t="s">
        <v>3197</v>
      </c>
      <c r="O777" s="122"/>
      <c r="P777" s="122" t="s">
        <v>5413</v>
      </c>
      <c r="S777" s="122" t="s">
        <v>14696</v>
      </c>
      <c r="T777" s="122" t="s">
        <v>1171</v>
      </c>
      <c r="U777" s="122" t="s">
        <v>5417</v>
      </c>
      <c r="X777" s="122" t="s">
        <v>1815</v>
      </c>
      <c r="AJ777" s="122" t="s">
        <v>985</v>
      </c>
      <c r="AK777" s="122" t="s">
        <v>985</v>
      </c>
      <c r="AS777" s="122" t="s">
        <v>1318</v>
      </c>
      <c r="BF777" s="122" t="s">
        <v>1417</v>
      </c>
      <c r="BL777" s="122" t="s">
        <v>5567</v>
      </c>
      <c r="BX777" s="122" t="s">
        <v>3150</v>
      </c>
      <c r="CE777" s="122" t="s">
        <v>1171</v>
      </c>
      <c r="CF777" s="122" t="s">
        <v>5417</v>
      </c>
      <c r="CL777" s="122" t="s">
        <v>208</v>
      </c>
    </row>
    <row r="778" spans="1:90" x14ac:dyDescent="0.45">
      <c r="A778" s="122">
        <v>777</v>
      </c>
      <c r="B778" s="122" t="s">
        <v>10455</v>
      </c>
      <c r="C778" s="122" t="s">
        <v>1125</v>
      </c>
      <c r="I778" s="122" t="s">
        <v>263</v>
      </c>
      <c r="J778" s="122" t="str">
        <f t="shared" si="31"/>
        <v>Quercus chapmanii</v>
      </c>
      <c r="M778" s="122" t="s">
        <v>3226</v>
      </c>
      <c r="N778" s="122" t="s">
        <v>3210</v>
      </c>
      <c r="O778" s="122"/>
      <c r="P778" s="122" t="s">
        <v>5413</v>
      </c>
      <c r="S778" s="122" t="s">
        <v>14696</v>
      </c>
      <c r="T778" s="122" t="s">
        <v>1171</v>
      </c>
      <c r="U778" s="122" t="s">
        <v>5417</v>
      </c>
      <c r="X778" s="122" t="s">
        <v>3117</v>
      </c>
      <c r="AJ778" s="122" t="s">
        <v>1116</v>
      </c>
      <c r="AK778" s="122" t="s">
        <v>1116</v>
      </c>
      <c r="AS778" s="122" t="s">
        <v>1318</v>
      </c>
      <c r="BF778" s="122" t="s">
        <v>1417</v>
      </c>
      <c r="BL778" s="122" t="s">
        <v>5567</v>
      </c>
      <c r="BX778" s="122" t="s">
        <v>3150</v>
      </c>
      <c r="CE778" s="122" t="s">
        <v>1171</v>
      </c>
      <c r="CF778" s="122" t="s">
        <v>5417</v>
      </c>
      <c r="CL778" s="122" t="s">
        <v>263</v>
      </c>
    </row>
    <row r="779" spans="1:90" x14ac:dyDescent="0.45">
      <c r="A779" s="122">
        <v>778</v>
      </c>
      <c r="B779" s="122" t="s">
        <v>10456</v>
      </c>
      <c r="C779" s="122" t="s">
        <v>1126</v>
      </c>
      <c r="I779" s="122" t="s">
        <v>3157</v>
      </c>
      <c r="J779" s="122" t="str">
        <f t="shared" si="31"/>
        <v>Quercus laevis</v>
      </c>
      <c r="M779" s="122" t="s">
        <v>3226</v>
      </c>
      <c r="N779" s="122" t="s">
        <v>3320</v>
      </c>
      <c r="O779" s="122"/>
      <c r="P779" s="122" t="s">
        <v>5413</v>
      </c>
      <c r="S779" s="122" t="s">
        <v>14696</v>
      </c>
      <c r="T779" s="122" t="s">
        <v>1171</v>
      </c>
      <c r="U779" s="122" t="s">
        <v>5417</v>
      </c>
      <c r="X779" s="122" t="s">
        <v>3118</v>
      </c>
      <c r="AJ779" s="122" t="s">
        <v>1027</v>
      </c>
      <c r="AK779" s="122" t="s">
        <v>1027</v>
      </c>
      <c r="AS779" s="122" t="s">
        <v>1318</v>
      </c>
      <c r="BF779" s="122" t="s">
        <v>1417</v>
      </c>
      <c r="BL779" s="122" t="s">
        <v>5567</v>
      </c>
      <c r="BX779" s="122" t="s">
        <v>3150</v>
      </c>
      <c r="CE779" s="122" t="s">
        <v>1171</v>
      </c>
      <c r="CF779" s="122" t="s">
        <v>5417</v>
      </c>
      <c r="CL779" s="122" t="s">
        <v>3157</v>
      </c>
    </row>
    <row r="780" spans="1:90" x14ac:dyDescent="0.45">
      <c r="A780" s="122">
        <v>779</v>
      </c>
      <c r="B780" s="122" t="s">
        <v>10457</v>
      </c>
      <c r="C780" s="122" t="s">
        <v>1127</v>
      </c>
      <c r="I780" s="122" t="s">
        <v>3157</v>
      </c>
      <c r="J780" s="122" t="str">
        <f t="shared" si="31"/>
        <v>Quercus laevis</v>
      </c>
      <c r="M780" s="122" t="s">
        <v>3226</v>
      </c>
      <c r="N780" s="122" t="s">
        <v>3320</v>
      </c>
      <c r="O780" s="122"/>
      <c r="P780" s="122" t="s">
        <v>5413</v>
      </c>
      <c r="S780" s="122" t="s">
        <v>14696</v>
      </c>
      <c r="T780" s="122" t="s">
        <v>1171</v>
      </c>
      <c r="U780" s="122" t="s">
        <v>5417</v>
      </c>
      <c r="X780" s="122" t="s">
        <v>3119</v>
      </c>
      <c r="AJ780" s="122" t="s">
        <v>1027</v>
      </c>
      <c r="AK780" s="122" t="s">
        <v>1027</v>
      </c>
      <c r="AS780" s="122" t="s">
        <v>1318</v>
      </c>
      <c r="BF780" s="122" t="s">
        <v>1417</v>
      </c>
      <c r="BL780" s="122" t="s">
        <v>5567</v>
      </c>
      <c r="BX780" s="122" t="s">
        <v>3150</v>
      </c>
      <c r="CE780" s="122" t="s">
        <v>1171</v>
      </c>
      <c r="CF780" s="122" t="s">
        <v>5417</v>
      </c>
      <c r="CL780" s="122" t="s">
        <v>3157</v>
      </c>
    </row>
    <row r="781" spans="1:90" x14ac:dyDescent="0.45">
      <c r="A781" s="122">
        <v>780</v>
      </c>
      <c r="B781" s="122" t="s">
        <v>10458</v>
      </c>
      <c r="C781" s="122" t="s">
        <v>1128</v>
      </c>
      <c r="I781" s="122" t="s">
        <v>3157</v>
      </c>
      <c r="J781" s="122" t="str">
        <f t="shared" si="31"/>
        <v>Quercus laevis</v>
      </c>
      <c r="M781" s="122" t="s">
        <v>3226</v>
      </c>
      <c r="N781" s="122" t="s">
        <v>3320</v>
      </c>
      <c r="O781" s="122"/>
      <c r="P781" s="122" t="s">
        <v>5413</v>
      </c>
      <c r="S781" s="122" t="s">
        <v>14696</v>
      </c>
      <c r="T781" s="122" t="s">
        <v>1171</v>
      </c>
      <c r="U781" s="122" t="s">
        <v>5417</v>
      </c>
      <c r="X781" s="122" t="s">
        <v>3120</v>
      </c>
      <c r="AJ781" s="122" t="s">
        <v>1027</v>
      </c>
      <c r="AK781" s="122" t="s">
        <v>1027</v>
      </c>
      <c r="AS781" s="122" t="s">
        <v>1318</v>
      </c>
      <c r="BF781" s="122" t="s">
        <v>1417</v>
      </c>
      <c r="BL781" s="122" t="s">
        <v>5567</v>
      </c>
      <c r="BX781" s="122" t="s">
        <v>3150</v>
      </c>
      <c r="CE781" s="122" t="s">
        <v>1171</v>
      </c>
      <c r="CF781" s="122" t="s">
        <v>5417</v>
      </c>
      <c r="CL781" s="122" t="s">
        <v>3157</v>
      </c>
    </row>
    <row r="782" spans="1:90" x14ac:dyDescent="0.45">
      <c r="A782" s="122">
        <v>781</v>
      </c>
      <c r="B782" s="122" t="s">
        <v>10459</v>
      </c>
      <c r="C782" s="122" t="s">
        <v>1130</v>
      </c>
      <c r="I782" s="122" t="s">
        <v>275</v>
      </c>
      <c r="J782" s="122" t="str">
        <f t="shared" si="31"/>
        <v>Quercus myrtifolia</v>
      </c>
      <c r="M782" s="122" t="s">
        <v>3226</v>
      </c>
      <c r="N782" s="122" t="s">
        <v>3214</v>
      </c>
      <c r="O782" s="122"/>
      <c r="P782" s="122" t="s">
        <v>5413</v>
      </c>
      <c r="S782" s="122" t="s">
        <v>14696</v>
      </c>
      <c r="T782" s="122" t="s">
        <v>1171</v>
      </c>
      <c r="U782" s="122" t="s">
        <v>5417</v>
      </c>
      <c r="X782" s="122" t="s">
        <v>3121</v>
      </c>
      <c r="AJ782" s="122" t="s">
        <v>1121</v>
      </c>
      <c r="AK782" s="122" t="s">
        <v>1121</v>
      </c>
      <c r="AS782" s="122" t="s">
        <v>1318</v>
      </c>
      <c r="BF782" s="122" t="s">
        <v>1417</v>
      </c>
      <c r="BL782" s="122" t="s">
        <v>5567</v>
      </c>
      <c r="BX782" s="122" t="s">
        <v>3150</v>
      </c>
      <c r="CE782" s="122" t="s">
        <v>1171</v>
      </c>
      <c r="CF782" s="122" t="s">
        <v>5417</v>
      </c>
      <c r="CL782" s="122" t="s">
        <v>275</v>
      </c>
    </row>
    <row r="783" spans="1:90" x14ac:dyDescent="0.45">
      <c r="A783" s="122">
        <v>782</v>
      </c>
      <c r="B783" s="122" t="s">
        <v>10460</v>
      </c>
      <c r="C783" s="122" t="s">
        <v>1131</v>
      </c>
      <c r="I783" s="122" t="s">
        <v>145</v>
      </c>
      <c r="J783" s="122" t="str">
        <f t="shared" si="31"/>
        <v>Quercus michauxii</v>
      </c>
      <c r="M783" s="122" t="s">
        <v>3226</v>
      </c>
      <c r="N783" s="122" t="s">
        <v>3171</v>
      </c>
      <c r="O783" s="122"/>
      <c r="P783" s="122" t="s">
        <v>5413</v>
      </c>
      <c r="S783" s="122" t="s">
        <v>14696</v>
      </c>
      <c r="T783" s="122" t="s">
        <v>1171</v>
      </c>
      <c r="U783" s="122" t="s">
        <v>5417</v>
      </c>
      <c r="X783" s="122" t="s">
        <v>3122</v>
      </c>
      <c r="AJ783" s="122" t="s">
        <v>999</v>
      </c>
      <c r="AK783" s="122" t="s">
        <v>999</v>
      </c>
      <c r="AS783" s="122" t="s">
        <v>1318</v>
      </c>
      <c r="BF783" s="122" t="s">
        <v>1417</v>
      </c>
      <c r="BL783" s="122" t="s">
        <v>5567</v>
      </c>
      <c r="BX783" s="122" t="s">
        <v>3150</v>
      </c>
      <c r="CE783" s="122" t="s">
        <v>1171</v>
      </c>
      <c r="CF783" s="122" t="s">
        <v>5417</v>
      </c>
      <c r="CL783" s="122" t="s">
        <v>145</v>
      </c>
    </row>
    <row r="784" spans="1:90" x14ac:dyDescent="0.45">
      <c r="A784" s="122">
        <v>783</v>
      </c>
      <c r="B784" s="122" t="s">
        <v>10461</v>
      </c>
      <c r="C784" s="122" t="s">
        <v>1132</v>
      </c>
      <c r="I784" s="122" t="s">
        <v>145</v>
      </c>
      <c r="J784" s="122" t="str">
        <f t="shared" si="31"/>
        <v>Quercus michauxii</v>
      </c>
      <c r="M784" s="122" t="s">
        <v>3226</v>
      </c>
      <c r="N784" s="122" t="s">
        <v>3171</v>
      </c>
      <c r="O784" s="122"/>
      <c r="P784" s="122" t="s">
        <v>5413</v>
      </c>
      <c r="S784" s="122" t="s">
        <v>14696</v>
      </c>
      <c r="T784" s="122" t="s">
        <v>1171</v>
      </c>
      <c r="U784" s="122" t="s">
        <v>5417</v>
      </c>
      <c r="X784" s="122" t="s">
        <v>3123</v>
      </c>
      <c r="AJ784" s="122" t="s">
        <v>999</v>
      </c>
      <c r="AK784" s="122" t="s">
        <v>999</v>
      </c>
      <c r="AS784" s="122" t="s">
        <v>1318</v>
      </c>
      <c r="BF784" s="122" t="s">
        <v>1417</v>
      </c>
      <c r="BL784" s="122" t="s">
        <v>5567</v>
      </c>
      <c r="BX784" s="122" t="s">
        <v>3150</v>
      </c>
      <c r="CE784" s="122" t="s">
        <v>1171</v>
      </c>
      <c r="CF784" s="122" t="s">
        <v>5417</v>
      </c>
      <c r="CL784" s="122" t="s">
        <v>145</v>
      </c>
    </row>
    <row r="785" spans="1:90" x14ac:dyDescent="0.45">
      <c r="A785" s="122">
        <v>784</v>
      </c>
      <c r="B785" s="122" t="s">
        <v>10462</v>
      </c>
      <c r="C785" s="122" t="s">
        <v>1134</v>
      </c>
      <c r="I785" s="122" t="s">
        <v>455</v>
      </c>
      <c r="J785" s="122" t="str">
        <f t="shared" si="31"/>
        <v>Quercus margarettae</v>
      </c>
      <c r="M785" s="122" t="s">
        <v>3226</v>
      </c>
      <c r="N785" s="122" t="s">
        <v>3257</v>
      </c>
      <c r="O785" s="122"/>
      <c r="P785" s="122" t="s">
        <v>5413</v>
      </c>
      <c r="S785" s="122" t="s">
        <v>14696</v>
      </c>
      <c r="T785" s="122" t="s">
        <v>1171</v>
      </c>
      <c r="U785" s="122" t="s">
        <v>5417</v>
      </c>
      <c r="X785" s="122" t="s">
        <v>3124</v>
      </c>
      <c r="AJ785" s="122" t="s">
        <v>1032</v>
      </c>
      <c r="AK785" s="122" t="s">
        <v>1032</v>
      </c>
      <c r="AS785" s="122" t="s">
        <v>1318</v>
      </c>
      <c r="BF785" s="122" t="s">
        <v>1417</v>
      </c>
      <c r="BL785" s="122" t="s">
        <v>5567</v>
      </c>
      <c r="BX785" s="122" t="s">
        <v>3150</v>
      </c>
      <c r="CE785" s="122" t="s">
        <v>1171</v>
      </c>
      <c r="CF785" s="122" t="s">
        <v>5417</v>
      </c>
      <c r="CL785" s="122" t="s">
        <v>455</v>
      </c>
    </row>
    <row r="786" spans="1:90" x14ac:dyDescent="0.45">
      <c r="A786" s="122">
        <v>785</v>
      </c>
      <c r="B786" s="122" t="s">
        <v>10463</v>
      </c>
      <c r="C786" s="122" t="s">
        <v>1135</v>
      </c>
      <c r="I786" s="122" t="s">
        <v>455</v>
      </c>
      <c r="J786" s="122" t="str">
        <f t="shared" si="31"/>
        <v>Quercus margarettae</v>
      </c>
      <c r="M786" s="122" t="s">
        <v>3226</v>
      </c>
      <c r="N786" s="122" t="s">
        <v>3257</v>
      </c>
      <c r="O786" s="122"/>
      <c r="P786" s="122" t="s">
        <v>5413</v>
      </c>
      <c r="S786" s="122" t="s">
        <v>14696</v>
      </c>
      <c r="T786" s="122" t="s">
        <v>1171</v>
      </c>
      <c r="U786" s="122" t="s">
        <v>5417</v>
      </c>
      <c r="X786" s="122" t="s">
        <v>5421</v>
      </c>
      <c r="AJ786" s="122" t="s">
        <v>1032</v>
      </c>
      <c r="AK786" s="122" t="s">
        <v>1032</v>
      </c>
      <c r="AS786" s="122" t="s">
        <v>1318</v>
      </c>
      <c r="BF786" s="122" t="s">
        <v>1417</v>
      </c>
      <c r="BL786" s="122" t="s">
        <v>5567</v>
      </c>
      <c r="BX786" s="122" t="s">
        <v>3150</v>
      </c>
      <c r="CE786" s="122" t="s">
        <v>1171</v>
      </c>
      <c r="CF786" s="122" t="s">
        <v>5417</v>
      </c>
      <c r="CL786" s="122" t="s">
        <v>455</v>
      </c>
    </row>
    <row r="787" spans="1:90" x14ac:dyDescent="0.45">
      <c r="A787" s="122">
        <v>786</v>
      </c>
      <c r="B787" s="122" t="s">
        <v>10464</v>
      </c>
      <c r="C787" s="122" t="s">
        <v>1136</v>
      </c>
      <c r="I787" s="122" t="s">
        <v>181</v>
      </c>
      <c r="J787" s="122" t="str">
        <f t="shared" si="31"/>
        <v>Quercus shumardii</v>
      </c>
      <c r="M787" s="122" t="s">
        <v>3226</v>
      </c>
      <c r="N787" s="122" t="s">
        <v>3187</v>
      </c>
      <c r="O787" s="122"/>
      <c r="P787" s="122" t="s">
        <v>5413</v>
      </c>
      <c r="S787" s="122" t="s">
        <v>14696</v>
      </c>
      <c r="T787" s="122" t="s">
        <v>1171</v>
      </c>
      <c r="U787" s="122" t="s">
        <v>5417</v>
      </c>
      <c r="X787" s="122" t="s">
        <v>3125</v>
      </c>
      <c r="AJ787" s="122" t="s">
        <v>1007</v>
      </c>
      <c r="AK787" s="122" t="s">
        <v>1007</v>
      </c>
      <c r="AS787" s="122" t="s">
        <v>1318</v>
      </c>
      <c r="BF787" s="122" t="s">
        <v>1417</v>
      </c>
      <c r="BL787" s="122" t="s">
        <v>5567</v>
      </c>
      <c r="BX787" s="122" t="s">
        <v>3150</v>
      </c>
      <c r="CE787" s="122" t="s">
        <v>1171</v>
      </c>
      <c r="CF787" s="122" t="s">
        <v>5417</v>
      </c>
      <c r="CL787" s="122" t="s">
        <v>181</v>
      </c>
    </row>
    <row r="788" spans="1:90" x14ac:dyDescent="0.45">
      <c r="A788" s="122">
        <v>787</v>
      </c>
      <c r="B788" s="122" t="s">
        <v>10465</v>
      </c>
      <c r="C788" s="122" t="s">
        <v>1137</v>
      </c>
      <c r="I788" s="122" t="s">
        <v>181</v>
      </c>
      <c r="J788" s="122" t="str">
        <f t="shared" si="31"/>
        <v>Quercus shumardii</v>
      </c>
      <c r="M788" s="122" t="s">
        <v>3226</v>
      </c>
      <c r="N788" s="122" t="s">
        <v>3187</v>
      </c>
      <c r="O788" s="122"/>
      <c r="P788" s="122" t="s">
        <v>5413</v>
      </c>
      <c r="S788" s="122" t="s">
        <v>14696</v>
      </c>
      <c r="T788" s="122" t="s">
        <v>1171</v>
      </c>
      <c r="U788" s="122" t="s">
        <v>5417</v>
      </c>
      <c r="X788" s="122" t="s">
        <v>3126</v>
      </c>
      <c r="AJ788" s="122" t="s">
        <v>1007</v>
      </c>
      <c r="AK788" s="122" t="s">
        <v>1007</v>
      </c>
      <c r="AS788" s="122" t="s">
        <v>1318</v>
      </c>
      <c r="BF788" s="122" t="s">
        <v>1417</v>
      </c>
      <c r="BL788" s="122" t="s">
        <v>5567</v>
      </c>
      <c r="BX788" s="122" t="s">
        <v>3150</v>
      </c>
      <c r="CE788" s="122" t="s">
        <v>1171</v>
      </c>
      <c r="CF788" s="122" t="s">
        <v>5417</v>
      </c>
      <c r="CL788" s="122" t="s">
        <v>181</v>
      </c>
    </row>
    <row r="789" spans="1:90" x14ac:dyDescent="0.45">
      <c r="A789" s="122">
        <v>788</v>
      </c>
      <c r="B789" s="122" t="s">
        <v>10466</v>
      </c>
      <c r="C789" s="122" t="s">
        <v>1139</v>
      </c>
      <c r="I789" s="122" t="s">
        <v>5416</v>
      </c>
      <c r="J789" s="122" t="str">
        <f t="shared" si="31"/>
        <v>Quercus vaccinifollia</v>
      </c>
      <c r="M789" s="122" t="s">
        <v>3226</v>
      </c>
      <c r="N789" s="122" t="s">
        <v>5418</v>
      </c>
      <c r="O789" s="122"/>
      <c r="P789" s="122" t="s">
        <v>5414</v>
      </c>
      <c r="S789" s="122" t="s">
        <v>14696</v>
      </c>
      <c r="T789" s="122" t="s">
        <v>1171</v>
      </c>
      <c r="U789" s="122" t="s">
        <v>4171</v>
      </c>
      <c r="X789" s="122" t="s">
        <v>3127</v>
      </c>
      <c r="AJ789" s="122" t="s">
        <v>1129</v>
      </c>
      <c r="AK789" s="122" t="s">
        <v>1129</v>
      </c>
      <c r="AS789" s="122" t="s">
        <v>1318</v>
      </c>
      <c r="BF789" s="122" t="s">
        <v>1417</v>
      </c>
      <c r="BL789" s="122" t="s">
        <v>5567</v>
      </c>
      <c r="BX789" s="122" t="s">
        <v>3150</v>
      </c>
      <c r="CE789" s="122" t="s">
        <v>1171</v>
      </c>
      <c r="CF789" s="122" t="s">
        <v>4171</v>
      </c>
      <c r="CL789" s="122" t="s">
        <v>5416</v>
      </c>
    </row>
    <row r="790" spans="1:90" x14ac:dyDescent="0.45">
      <c r="A790" s="122">
        <v>789</v>
      </c>
      <c r="B790" s="122" t="s">
        <v>10467</v>
      </c>
      <c r="C790" s="122" t="s">
        <v>1140</v>
      </c>
      <c r="I790" s="122" t="s">
        <v>1129</v>
      </c>
      <c r="J790" s="122" t="str">
        <f>I790</f>
        <v>Quercus vaccinifolia</v>
      </c>
      <c r="M790" s="122" t="s">
        <v>3226</v>
      </c>
      <c r="N790" s="122" t="s">
        <v>5418</v>
      </c>
      <c r="O790" s="122"/>
      <c r="P790" s="122" t="s">
        <v>5414</v>
      </c>
      <c r="S790" s="122" t="s">
        <v>14696</v>
      </c>
      <c r="T790" s="122" t="s">
        <v>1171</v>
      </c>
      <c r="U790" s="122" t="s">
        <v>4171</v>
      </c>
      <c r="X790" s="122" t="s">
        <v>3128</v>
      </c>
      <c r="AJ790" s="122" t="s">
        <v>1129</v>
      </c>
      <c r="AK790" s="122" t="s">
        <v>1129</v>
      </c>
      <c r="AS790" s="122" t="s">
        <v>1318</v>
      </c>
      <c r="BF790" s="122" t="s">
        <v>1417</v>
      </c>
      <c r="BL790" s="122" t="s">
        <v>5567</v>
      </c>
      <c r="BX790" s="122" t="s">
        <v>3150</v>
      </c>
      <c r="CE790" s="122" t="s">
        <v>1171</v>
      </c>
      <c r="CF790" s="122" t="s">
        <v>4171</v>
      </c>
      <c r="CL790" s="122" t="s">
        <v>1129</v>
      </c>
    </row>
    <row r="791" spans="1:90" x14ac:dyDescent="0.45">
      <c r="A791" s="122">
        <v>790</v>
      </c>
      <c r="B791" s="122" t="s">
        <v>10468</v>
      </c>
      <c r="C791" s="122" t="s">
        <v>1142</v>
      </c>
      <c r="I791" s="122" t="s">
        <v>1129</v>
      </c>
      <c r="J791" s="122" t="str">
        <f>I791</f>
        <v>Quercus vaccinifolia</v>
      </c>
      <c r="M791" s="122" t="s">
        <v>3226</v>
      </c>
      <c r="N791" s="122" t="s">
        <v>5418</v>
      </c>
      <c r="O791" s="122"/>
      <c r="P791" s="122" t="s">
        <v>5414</v>
      </c>
      <c r="S791" s="122" t="s">
        <v>14696</v>
      </c>
      <c r="T791" s="122" t="s">
        <v>1171</v>
      </c>
      <c r="U791" s="122" t="s">
        <v>4171</v>
      </c>
      <c r="X791" s="122" t="s">
        <v>3129</v>
      </c>
      <c r="AJ791" s="122" t="s">
        <v>1129</v>
      </c>
      <c r="AK791" s="122" t="s">
        <v>1129</v>
      </c>
      <c r="AS791" s="122" t="s">
        <v>1318</v>
      </c>
      <c r="BF791" s="122" t="s">
        <v>1417</v>
      </c>
      <c r="BL791" s="122" t="s">
        <v>5567</v>
      </c>
      <c r="BX791" s="122" t="s">
        <v>3150</v>
      </c>
      <c r="CE791" s="122" t="s">
        <v>1171</v>
      </c>
      <c r="CF791" s="122" t="s">
        <v>4171</v>
      </c>
      <c r="CL791" s="122" t="s">
        <v>1129</v>
      </c>
    </row>
    <row r="792" spans="1:90" x14ac:dyDescent="0.45">
      <c r="A792" s="122">
        <v>791</v>
      </c>
      <c r="B792" s="122" t="s">
        <v>10469</v>
      </c>
      <c r="C792" s="122" t="s">
        <v>1143</v>
      </c>
      <c r="I792" s="122" t="s">
        <v>5415</v>
      </c>
      <c r="J792" s="122" t="str">
        <f t="shared" ref="J792:J817" si="32">LEFT(I792, FIND(" ", I792, 12) -1)</f>
        <v>Quercus dumosa</v>
      </c>
      <c r="M792" s="122" t="s">
        <v>3226</v>
      </c>
      <c r="N792" s="122" t="s">
        <v>3322</v>
      </c>
      <c r="O792" s="122"/>
      <c r="P792" s="122" t="s">
        <v>5414</v>
      </c>
      <c r="S792" s="122" t="s">
        <v>14696</v>
      </c>
      <c r="T792" s="122" t="s">
        <v>1171</v>
      </c>
      <c r="U792" s="122" t="s">
        <v>4171</v>
      </c>
      <c r="X792" s="122" t="s">
        <v>3130</v>
      </c>
      <c r="AJ792" s="122" t="s">
        <v>1133</v>
      </c>
      <c r="AK792" s="122" t="s">
        <v>1133</v>
      </c>
      <c r="AS792" s="122" t="s">
        <v>1318</v>
      </c>
      <c r="BF792" s="122" t="s">
        <v>1417</v>
      </c>
      <c r="BL792" s="122" t="s">
        <v>5567</v>
      </c>
      <c r="BX792" s="122" t="s">
        <v>3150</v>
      </c>
      <c r="CE792" s="122" t="s">
        <v>1171</v>
      </c>
      <c r="CF792" s="122" t="s">
        <v>4171</v>
      </c>
      <c r="CL792" s="122" t="s">
        <v>5415</v>
      </c>
    </row>
    <row r="793" spans="1:90" x14ac:dyDescent="0.45">
      <c r="A793" s="122">
        <v>792</v>
      </c>
      <c r="B793" s="122" t="s">
        <v>10470</v>
      </c>
      <c r="C793" s="122" t="s">
        <v>1146</v>
      </c>
      <c r="I793" s="122" t="s">
        <v>398</v>
      </c>
      <c r="J793" s="122" t="str">
        <f t="shared" si="32"/>
        <v>Quercus tomentella</v>
      </c>
      <c r="M793" s="122" t="s">
        <v>3226</v>
      </c>
      <c r="N793" s="122" t="s">
        <v>3239</v>
      </c>
      <c r="O793" s="122"/>
      <c r="P793" s="122" t="s">
        <v>5414</v>
      </c>
      <c r="S793" s="122" t="s">
        <v>14696</v>
      </c>
      <c r="T793" s="122" t="s">
        <v>1171</v>
      </c>
      <c r="U793" s="122" t="s">
        <v>4171</v>
      </c>
      <c r="X793" s="122" t="s">
        <v>3131</v>
      </c>
      <c r="AJ793" s="122" t="s">
        <v>962</v>
      </c>
      <c r="AK793" s="122" t="s">
        <v>962</v>
      </c>
      <c r="AS793" s="122" t="s">
        <v>1318</v>
      </c>
      <c r="BF793" s="122" t="s">
        <v>1417</v>
      </c>
      <c r="BL793" s="122" t="s">
        <v>5567</v>
      </c>
      <c r="BX793" s="122" t="s">
        <v>3150</v>
      </c>
      <c r="CE793" s="122" t="s">
        <v>1171</v>
      </c>
      <c r="CF793" s="122" t="s">
        <v>4171</v>
      </c>
      <c r="CL793" s="122" t="s">
        <v>398</v>
      </c>
    </row>
    <row r="794" spans="1:90" x14ac:dyDescent="0.45">
      <c r="A794" s="122">
        <v>793</v>
      </c>
      <c r="B794" s="122" t="s">
        <v>10471</v>
      </c>
      <c r="C794" s="122" t="s">
        <v>852</v>
      </c>
      <c r="I794" s="122" t="s">
        <v>853</v>
      </c>
      <c r="J794" s="122" t="str">
        <f>I794</f>
        <v>Quercus (buckleyi x gravesii)</v>
      </c>
      <c r="M794" s="122" t="s">
        <v>3226</v>
      </c>
      <c r="N794" s="122" t="s">
        <v>3359</v>
      </c>
      <c r="O794" s="122">
        <v>41071</v>
      </c>
      <c r="P794" s="122" t="s">
        <v>2883</v>
      </c>
      <c r="Q794" s="122" t="s">
        <v>14724</v>
      </c>
      <c r="S794" s="122" t="s">
        <v>14693</v>
      </c>
      <c r="T794" s="122" t="s">
        <v>1171</v>
      </c>
      <c r="U794" s="122" t="s">
        <v>3484</v>
      </c>
      <c r="V794" s="122" t="s">
        <v>2521</v>
      </c>
      <c r="W794" s="122" t="s">
        <v>1759</v>
      </c>
      <c r="X794" s="122" t="s">
        <v>2896</v>
      </c>
      <c r="Y794" s="122" t="s">
        <v>2893</v>
      </c>
      <c r="Z794" s="122" t="s">
        <v>1318</v>
      </c>
      <c r="AC794" s="122" t="s">
        <v>1317</v>
      </c>
      <c r="AH794" s="122" t="s">
        <v>1318</v>
      </c>
      <c r="AI794" s="122" t="s">
        <v>1318</v>
      </c>
      <c r="AJ794" s="122" t="s">
        <v>3056</v>
      </c>
      <c r="AK794" s="122" t="s">
        <v>3056</v>
      </c>
      <c r="AO794" s="122" t="s">
        <v>697</v>
      </c>
      <c r="AS794" s="122" t="s">
        <v>1318</v>
      </c>
      <c r="AT794" s="122" t="s">
        <v>1318</v>
      </c>
      <c r="AU794" s="122" t="s">
        <v>1318</v>
      </c>
      <c r="AV794" s="122" t="s">
        <v>1318</v>
      </c>
      <c r="AW794" s="122" t="s">
        <v>1318</v>
      </c>
      <c r="AX794" s="122" t="s">
        <v>1318</v>
      </c>
      <c r="AY794" s="122" t="s">
        <v>1318</v>
      </c>
      <c r="AZ794" s="122" t="s">
        <v>1318</v>
      </c>
      <c r="BC794" s="122" t="s">
        <v>2985</v>
      </c>
      <c r="BE794" s="122" t="s">
        <v>3411</v>
      </c>
      <c r="BF794" s="122" t="s">
        <v>1415</v>
      </c>
      <c r="BH794" s="122" t="s">
        <v>2591</v>
      </c>
      <c r="BI794" s="122" t="s">
        <v>2591</v>
      </c>
      <c r="BJ794" s="122" t="s">
        <v>2591</v>
      </c>
      <c r="BX794" s="122" t="s">
        <v>854</v>
      </c>
      <c r="BZ794" s="122" t="s">
        <v>2020</v>
      </c>
      <c r="CL794" s="122" t="s">
        <v>853</v>
      </c>
    </row>
    <row r="795" spans="1:90" x14ac:dyDescent="0.45">
      <c r="A795" s="122">
        <v>794</v>
      </c>
      <c r="B795" s="122" t="s">
        <v>10472</v>
      </c>
      <c r="C795" s="122" t="s">
        <v>855</v>
      </c>
      <c r="I795" s="122" t="s">
        <v>856</v>
      </c>
      <c r="J795" s="122" t="str">
        <f>I795</f>
        <v>Quercus (faginea x rotundifolia)</v>
      </c>
      <c r="M795" s="122" t="s">
        <v>3226</v>
      </c>
      <c r="N795" s="122" t="s">
        <v>3360</v>
      </c>
      <c r="O795" s="122">
        <v>41071</v>
      </c>
      <c r="P795" s="122" t="s">
        <v>2883</v>
      </c>
      <c r="Q795" s="122" t="s">
        <v>14724</v>
      </c>
      <c r="S795" s="122" t="s">
        <v>14693</v>
      </c>
      <c r="T795" s="122" t="s">
        <v>1171</v>
      </c>
      <c r="U795" s="122" t="s">
        <v>3484</v>
      </c>
      <c r="V795" s="122" t="s">
        <v>2521</v>
      </c>
      <c r="W795" s="122" t="s">
        <v>1759</v>
      </c>
      <c r="X795" s="122" t="s">
        <v>2896</v>
      </c>
      <c r="Y795" s="122" t="s">
        <v>2893</v>
      </c>
      <c r="Z795" s="122" t="s">
        <v>1318</v>
      </c>
      <c r="AC795" s="122" t="s">
        <v>1317</v>
      </c>
      <c r="AH795" s="122" t="s">
        <v>1318</v>
      </c>
      <c r="AI795" s="122" t="s">
        <v>1318</v>
      </c>
      <c r="AJ795" s="122" t="s">
        <v>3057</v>
      </c>
      <c r="AK795" s="122" t="s">
        <v>3057</v>
      </c>
      <c r="AO795" s="122" t="s">
        <v>697</v>
      </c>
      <c r="AS795" s="122" t="s">
        <v>1318</v>
      </c>
      <c r="AT795" s="122" t="s">
        <v>1318</v>
      </c>
      <c r="AU795" s="122" t="s">
        <v>1318</v>
      </c>
      <c r="AV795" s="122" t="s">
        <v>1318</v>
      </c>
      <c r="AW795" s="122" t="s">
        <v>1318</v>
      </c>
      <c r="AX795" s="122" t="s">
        <v>1318</v>
      </c>
      <c r="AY795" s="122" t="s">
        <v>1318</v>
      </c>
      <c r="AZ795" s="122" t="s">
        <v>1318</v>
      </c>
      <c r="BC795" s="122" t="s">
        <v>2986</v>
      </c>
      <c r="BE795" s="122" t="s">
        <v>3411</v>
      </c>
      <c r="BF795" s="122" t="s">
        <v>1415</v>
      </c>
      <c r="BH795" s="122" t="s">
        <v>2591</v>
      </c>
      <c r="BI795" s="122" t="s">
        <v>2591</v>
      </c>
      <c r="BJ795" s="122" t="s">
        <v>2591</v>
      </c>
      <c r="BX795" s="122" t="s">
        <v>854</v>
      </c>
      <c r="BZ795" s="122" t="s">
        <v>2020</v>
      </c>
      <c r="CL795" s="122" t="s">
        <v>856</v>
      </c>
    </row>
    <row r="796" spans="1:90" x14ac:dyDescent="0.45">
      <c r="A796" s="122">
        <v>795</v>
      </c>
      <c r="B796" s="122" t="s">
        <v>10473</v>
      </c>
      <c r="C796" s="122" t="s">
        <v>857</v>
      </c>
      <c r="I796" s="122" t="s">
        <v>858</v>
      </c>
      <c r="J796" s="122" t="str">
        <f t="shared" si="32"/>
        <v>Quercus × organensis</v>
      </c>
      <c r="M796" s="122" t="s">
        <v>3226</v>
      </c>
      <c r="N796" s="122" t="s">
        <v>3325</v>
      </c>
      <c r="O796" s="122">
        <v>41071</v>
      </c>
      <c r="P796" s="122" t="s">
        <v>2883</v>
      </c>
      <c r="Q796" s="122" t="s">
        <v>14724</v>
      </c>
      <c r="S796" s="122" t="s">
        <v>14693</v>
      </c>
      <c r="T796" s="122" t="s">
        <v>1171</v>
      </c>
      <c r="U796" s="122" t="s">
        <v>3484</v>
      </c>
      <c r="V796" s="122" t="s">
        <v>2521</v>
      </c>
      <c r="W796" s="122" t="s">
        <v>1759</v>
      </c>
      <c r="X796" s="122" t="s">
        <v>2897</v>
      </c>
      <c r="Y796" s="122" t="s">
        <v>2893</v>
      </c>
      <c r="Z796" s="122" t="s">
        <v>1318</v>
      </c>
      <c r="AC796" s="122" t="s">
        <v>1317</v>
      </c>
      <c r="AH796" s="122" t="s">
        <v>1318</v>
      </c>
      <c r="AI796" s="122" t="s">
        <v>1318</v>
      </c>
      <c r="AJ796" s="122" t="s">
        <v>3058</v>
      </c>
      <c r="AK796" s="122" t="s">
        <v>3058</v>
      </c>
      <c r="AO796" s="122" t="s">
        <v>697</v>
      </c>
      <c r="AP796" s="122" t="s">
        <v>2904</v>
      </c>
      <c r="AQ796" s="122" t="s">
        <v>2946</v>
      </c>
      <c r="AS796" s="122" t="s">
        <v>1318</v>
      </c>
      <c r="AT796" s="122" t="s">
        <v>1318</v>
      </c>
      <c r="AU796" s="122" t="s">
        <v>1318</v>
      </c>
      <c r="AV796" s="122" t="s">
        <v>1318</v>
      </c>
      <c r="AW796" s="122" t="s">
        <v>1318</v>
      </c>
      <c r="AX796" s="122" t="s">
        <v>1318</v>
      </c>
      <c r="AY796" s="122" t="s">
        <v>1318</v>
      </c>
      <c r="AZ796" s="122" t="s">
        <v>1318</v>
      </c>
      <c r="BC796" s="122" t="s">
        <v>2987</v>
      </c>
      <c r="BE796" s="122" t="s">
        <v>3411</v>
      </c>
      <c r="BF796" s="122" t="s">
        <v>1415</v>
      </c>
      <c r="BH796" s="122" t="s">
        <v>2591</v>
      </c>
      <c r="BI796" s="122" t="s">
        <v>2591</v>
      </c>
      <c r="BJ796" s="122" t="s">
        <v>2591</v>
      </c>
      <c r="BX796" s="122" t="s">
        <v>854</v>
      </c>
      <c r="BZ796" s="122" t="s">
        <v>2020</v>
      </c>
      <c r="CL796" s="122" t="s">
        <v>858</v>
      </c>
    </row>
    <row r="797" spans="1:90" x14ac:dyDescent="0.45">
      <c r="A797" s="122">
        <v>796</v>
      </c>
      <c r="B797" s="122" t="s">
        <v>10474</v>
      </c>
      <c r="C797" s="122" t="s">
        <v>859</v>
      </c>
      <c r="I797" s="122" t="s">
        <v>860</v>
      </c>
      <c r="J797" s="122" t="str">
        <f t="shared" si="32"/>
        <v>Quercus × undulata</v>
      </c>
      <c r="M797" s="122" t="s">
        <v>3226</v>
      </c>
      <c r="N797" s="122" t="s">
        <v>3326</v>
      </c>
      <c r="O797" s="122">
        <v>41071</v>
      </c>
      <c r="P797" s="122" t="s">
        <v>2883</v>
      </c>
      <c r="Q797" s="122" t="s">
        <v>14724</v>
      </c>
      <c r="S797" s="122" t="s">
        <v>14693</v>
      </c>
      <c r="T797" s="122" t="s">
        <v>1171</v>
      </c>
      <c r="U797" s="122" t="s">
        <v>3484</v>
      </c>
      <c r="V797" s="122" t="s">
        <v>2521</v>
      </c>
      <c r="W797" s="122" t="s">
        <v>1759</v>
      </c>
      <c r="X797" s="122" t="s">
        <v>2897</v>
      </c>
      <c r="Y797" s="122" t="s">
        <v>2893</v>
      </c>
      <c r="Z797" s="122" t="s">
        <v>1318</v>
      </c>
      <c r="AC797" s="122" t="s">
        <v>1317</v>
      </c>
      <c r="AH797" s="122" t="s">
        <v>1318</v>
      </c>
      <c r="AI797" s="122" t="s">
        <v>1318</v>
      </c>
      <c r="AJ797" s="122" t="s">
        <v>3059</v>
      </c>
      <c r="AK797" s="122" t="s">
        <v>3059</v>
      </c>
      <c r="AO797" s="122" t="s">
        <v>697</v>
      </c>
      <c r="AP797" s="122" t="s">
        <v>2905</v>
      </c>
      <c r="AQ797" s="122" t="s">
        <v>2947</v>
      </c>
      <c r="AS797" s="122" t="s">
        <v>1318</v>
      </c>
      <c r="AT797" s="122" t="s">
        <v>1318</v>
      </c>
      <c r="AU797" s="122" t="s">
        <v>1318</v>
      </c>
      <c r="AV797" s="122" t="s">
        <v>1318</v>
      </c>
      <c r="AW797" s="122" t="s">
        <v>1318</v>
      </c>
      <c r="AX797" s="122" t="s">
        <v>1318</v>
      </c>
      <c r="AY797" s="122" t="s">
        <v>1318</v>
      </c>
      <c r="AZ797" s="122" t="s">
        <v>1318</v>
      </c>
      <c r="BC797" s="122" t="s">
        <v>2988</v>
      </c>
      <c r="BE797" s="122" t="s">
        <v>3411</v>
      </c>
      <c r="BF797" s="122" t="s">
        <v>1415</v>
      </c>
      <c r="BH797" s="122" t="s">
        <v>2591</v>
      </c>
      <c r="BI797" s="122" t="s">
        <v>2591</v>
      </c>
      <c r="BJ797" s="122" t="s">
        <v>2591</v>
      </c>
      <c r="BX797" s="122" t="s">
        <v>854</v>
      </c>
      <c r="BZ797" s="122" t="s">
        <v>2020</v>
      </c>
      <c r="CL797" s="122" t="s">
        <v>860</v>
      </c>
    </row>
    <row r="798" spans="1:90" x14ac:dyDescent="0.45">
      <c r="A798" s="122">
        <v>797</v>
      </c>
      <c r="B798" s="122" t="s">
        <v>10475</v>
      </c>
      <c r="C798" s="122" t="s">
        <v>861</v>
      </c>
      <c r="I798" s="122" t="s">
        <v>860</v>
      </c>
      <c r="J798" s="122" t="str">
        <f t="shared" si="32"/>
        <v>Quercus × undulata</v>
      </c>
      <c r="M798" s="122" t="s">
        <v>3226</v>
      </c>
      <c r="N798" s="122" t="s">
        <v>3326</v>
      </c>
      <c r="O798" s="122">
        <v>41071</v>
      </c>
      <c r="P798" s="122" t="s">
        <v>2883</v>
      </c>
      <c r="Q798" s="122" t="s">
        <v>14724</v>
      </c>
      <c r="S798" s="122" t="s">
        <v>14693</v>
      </c>
      <c r="T798" s="122" t="s">
        <v>1171</v>
      </c>
      <c r="U798" s="122" t="s">
        <v>3484</v>
      </c>
      <c r="V798" s="122" t="s">
        <v>2521</v>
      </c>
      <c r="W798" s="122" t="s">
        <v>1759</v>
      </c>
      <c r="X798" s="122" t="s">
        <v>2897</v>
      </c>
      <c r="Y798" s="122" t="s">
        <v>2893</v>
      </c>
      <c r="Z798" s="122" t="s">
        <v>1318</v>
      </c>
      <c r="AC798" s="122" t="s">
        <v>1317</v>
      </c>
      <c r="AH798" s="122" t="s">
        <v>1318</v>
      </c>
      <c r="AI798" s="122" t="s">
        <v>1318</v>
      </c>
      <c r="AJ798" s="122" t="s">
        <v>3060</v>
      </c>
      <c r="AK798" s="122" t="s">
        <v>3060</v>
      </c>
      <c r="AO798" s="122" t="s">
        <v>697</v>
      </c>
      <c r="AP798" s="122" t="s">
        <v>2906</v>
      </c>
      <c r="AQ798" s="122" t="s">
        <v>2948</v>
      </c>
      <c r="AS798" s="122" t="s">
        <v>1318</v>
      </c>
      <c r="AT798" s="122" t="s">
        <v>1318</v>
      </c>
      <c r="AU798" s="122" t="s">
        <v>1318</v>
      </c>
      <c r="AV798" s="122" t="s">
        <v>1318</v>
      </c>
      <c r="AW798" s="122" t="s">
        <v>1318</v>
      </c>
      <c r="AX798" s="122" t="s">
        <v>1318</v>
      </c>
      <c r="AY798" s="122" t="s">
        <v>1318</v>
      </c>
      <c r="AZ798" s="122" t="s">
        <v>1318</v>
      </c>
      <c r="BC798" s="122" t="s">
        <v>2989</v>
      </c>
      <c r="BE798" s="122" t="s">
        <v>3411</v>
      </c>
      <c r="BF798" s="122" t="s">
        <v>1415</v>
      </c>
      <c r="BH798" s="122" t="s">
        <v>2591</v>
      </c>
      <c r="BI798" s="122" t="s">
        <v>2591</v>
      </c>
      <c r="BJ798" s="122" t="s">
        <v>2591</v>
      </c>
      <c r="BX798" s="122" t="s">
        <v>854</v>
      </c>
      <c r="BZ798" s="122" t="s">
        <v>2020</v>
      </c>
      <c r="CL798" s="122" t="s">
        <v>860</v>
      </c>
    </row>
    <row r="799" spans="1:90" x14ac:dyDescent="0.45">
      <c r="A799" s="122">
        <v>798</v>
      </c>
      <c r="B799" s="122" t="s">
        <v>10476</v>
      </c>
      <c r="C799" s="122" t="s">
        <v>862</v>
      </c>
      <c r="I799" s="122" t="s">
        <v>295</v>
      </c>
      <c r="J799" s="122" t="str">
        <f t="shared" si="32"/>
        <v>Quercus acutifolia</v>
      </c>
      <c r="M799" s="122" t="s">
        <v>3226</v>
      </c>
      <c r="N799" s="122" t="s">
        <v>3219</v>
      </c>
      <c r="O799" s="122">
        <v>41071</v>
      </c>
      <c r="P799" s="122" t="s">
        <v>2884</v>
      </c>
      <c r="Q799" s="122" t="s">
        <v>14724</v>
      </c>
      <c r="S799" s="122" t="s">
        <v>14693</v>
      </c>
      <c r="T799" s="122" t="s">
        <v>1171</v>
      </c>
      <c r="U799" s="122" t="s">
        <v>3484</v>
      </c>
      <c r="V799" s="122" t="s">
        <v>2521</v>
      </c>
      <c r="W799" s="122" t="s">
        <v>1759</v>
      </c>
      <c r="X799" s="122" t="s">
        <v>2898</v>
      </c>
      <c r="Y799" s="122" t="s">
        <v>2893</v>
      </c>
      <c r="Z799" s="122" t="s">
        <v>1318</v>
      </c>
      <c r="AC799" s="122" t="s">
        <v>1317</v>
      </c>
      <c r="AH799" s="122" t="s">
        <v>1318</v>
      </c>
      <c r="AI799" s="122" t="s">
        <v>1318</v>
      </c>
      <c r="AJ799" s="122" t="s">
        <v>2082</v>
      </c>
      <c r="AK799" s="122" t="s">
        <v>2082</v>
      </c>
      <c r="AO799" s="122" t="s">
        <v>697</v>
      </c>
      <c r="AS799" s="122" t="s">
        <v>1318</v>
      </c>
      <c r="AT799" s="122" t="s">
        <v>1318</v>
      </c>
      <c r="AU799" s="122" t="s">
        <v>1318</v>
      </c>
      <c r="AV799" s="122" t="s">
        <v>1318</v>
      </c>
      <c r="AW799" s="122" t="s">
        <v>1318</v>
      </c>
      <c r="AX799" s="122" t="s">
        <v>1318</v>
      </c>
      <c r="AY799" s="122" t="s">
        <v>1318</v>
      </c>
      <c r="AZ799" s="122" t="s">
        <v>1318</v>
      </c>
      <c r="BC799" s="122" t="s">
        <v>2990</v>
      </c>
      <c r="BE799" s="122" t="s">
        <v>3411</v>
      </c>
      <c r="BF799" s="122" t="s">
        <v>1415</v>
      </c>
      <c r="BH799" s="122" t="s">
        <v>2591</v>
      </c>
      <c r="BI799" s="122" t="s">
        <v>2591</v>
      </c>
      <c r="BJ799" s="122" t="s">
        <v>2591</v>
      </c>
      <c r="BX799" s="122" t="s">
        <v>854</v>
      </c>
      <c r="BZ799" s="122" t="s">
        <v>2020</v>
      </c>
      <c r="CL799" s="122" t="s">
        <v>295</v>
      </c>
    </row>
    <row r="800" spans="1:90" x14ac:dyDescent="0.45">
      <c r="A800" s="122">
        <v>799</v>
      </c>
      <c r="B800" s="122" t="s">
        <v>10477</v>
      </c>
      <c r="C800" s="122" t="s">
        <v>863</v>
      </c>
      <c r="I800" s="122" t="s">
        <v>864</v>
      </c>
      <c r="J800" s="122" t="str">
        <f t="shared" si="32"/>
        <v>Quercus afares</v>
      </c>
      <c r="M800" s="122" t="s">
        <v>3226</v>
      </c>
      <c r="N800" s="122" t="s">
        <v>3327</v>
      </c>
      <c r="O800" s="122">
        <v>41071</v>
      </c>
      <c r="P800" s="122" t="s">
        <v>2885</v>
      </c>
      <c r="Q800" s="122" t="s">
        <v>14724</v>
      </c>
      <c r="S800" s="122" t="s">
        <v>14693</v>
      </c>
      <c r="T800" s="122" t="s">
        <v>1171</v>
      </c>
      <c r="U800" s="122" t="s">
        <v>3484</v>
      </c>
      <c r="V800" s="122" t="s">
        <v>2521</v>
      </c>
      <c r="W800" s="122" t="s">
        <v>1759</v>
      </c>
      <c r="X800" s="122" t="s">
        <v>2896</v>
      </c>
      <c r="Y800" s="122" t="s">
        <v>2893</v>
      </c>
      <c r="Z800" s="122" t="s">
        <v>1318</v>
      </c>
      <c r="AC800" s="122" t="s">
        <v>1317</v>
      </c>
      <c r="AH800" s="122" t="s">
        <v>1318</v>
      </c>
      <c r="AI800" s="122" t="s">
        <v>1318</v>
      </c>
      <c r="AJ800" s="122" t="s">
        <v>3061</v>
      </c>
      <c r="AK800" s="122" t="s">
        <v>3061</v>
      </c>
      <c r="AO800" s="122" t="s">
        <v>697</v>
      </c>
      <c r="AS800" s="122" t="s">
        <v>1318</v>
      </c>
      <c r="AT800" s="122" t="s">
        <v>1318</v>
      </c>
      <c r="AU800" s="122" t="s">
        <v>1318</v>
      </c>
      <c r="AV800" s="122" t="s">
        <v>1318</v>
      </c>
      <c r="AW800" s="122" t="s">
        <v>1318</v>
      </c>
      <c r="AX800" s="122" t="s">
        <v>1318</v>
      </c>
      <c r="AY800" s="122" t="s">
        <v>1318</v>
      </c>
      <c r="AZ800" s="122" t="s">
        <v>1318</v>
      </c>
      <c r="BC800" s="122" t="s">
        <v>2991</v>
      </c>
      <c r="BE800" s="122" t="s">
        <v>3411</v>
      </c>
      <c r="BF800" s="122" t="s">
        <v>1415</v>
      </c>
      <c r="BH800" s="122" t="s">
        <v>2591</v>
      </c>
      <c r="BI800" s="122" t="s">
        <v>2591</v>
      </c>
      <c r="BJ800" s="122" t="s">
        <v>2591</v>
      </c>
      <c r="BX800" s="122" t="s">
        <v>854</v>
      </c>
      <c r="BZ800" s="122" t="s">
        <v>2020</v>
      </c>
      <c r="CL800" s="122" t="s">
        <v>864</v>
      </c>
    </row>
    <row r="801" spans="1:99" x14ac:dyDescent="0.45">
      <c r="A801" s="122">
        <v>800</v>
      </c>
      <c r="B801" s="122" t="s">
        <v>10478</v>
      </c>
      <c r="C801" s="122" t="s">
        <v>865</v>
      </c>
      <c r="I801" s="122" t="s">
        <v>258</v>
      </c>
      <c r="J801" s="122" t="str">
        <f t="shared" si="32"/>
        <v>Quercus austrina</v>
      </c>
      <c r="M801" s="122" t="s">
        <v>3226</v>
      </c>
      <c r="N801" s="122" t="s">
        <v>3209</v>
      </c>
      <c r="O801" s="122">
        <v>41071</v>
      </c>
      <c r="P801" s="122" t="s">
        <v>2885</v>
      </c>
      <c r="Q801" s="122" t="s">
        <v>14724</v>
      </c>
      <c r="S801" s="122" t="s">
        <v>14693</v>
      </c>
      <c r="T801" s="122" t="s">
        <v>1171</v>
      </c>
      <c r="U801" s="122" t="s">
        <v>3484</v>
      </c>
      <c r="V801" s="122" t="s">
        <v>2521</v>
      </c>
      <c r="W801" s="122" t="s">
        <v>1759</v>
      </c>
      <c r="X801" s="122" t="s">
        <v>2897</v>
      </c>
      <c r="Y801" s="122" t="s">
        <v>2893</v>
      </c>
      <c r="Z801" s="122" t="s">
        <v>1318</v>
      </c>
      <c r="AC801" s="122" t="s">
        <v>1317</v>
      </c>
      <c r="AH801" s="122" t="s">
        <v>1318</v>
      </c>
      <c r="AI801" s="122" t="s">
        <v>1318</v>
      </c>
      <c r="AJ801" s="122" t="s">
        <v>2512</v>
      </c>
      <c r="AK801" s="122" t="s">
        <v>2512</v>
      </c>
      <c r="AO801" s="122" t="s">
        <v>697</v>
      </c>
      <c r="AP801" s="122" t="s">
        <v>2907</v>
      </c>
      <c r="AQ801" s="122" t="s">
        <v>2949</v>
      </c>
      <c r="AS801" s="122" t="s">
        <v>1318</v>
      </c>
      <c r="AT801" s="122" t="s">
        <v>1318</v>
      </c>
      <c r="AU801" s="122" t="s">
        <v>1318</v>
      </c>
      <c r="AV801" s="122" t="s">
        <v>1318</v>
      </c>
      <c r="AW801" s="122" t="s">
        <v>1318</v>
      </c>
      <c r="AX801" s="122" t="s">
        <v>1318</v>
      </c>
      <c r="AY801" s="122" t="s">
        <v>1318</v>
      </c>
      <c r="AZ801" s="122" t="s">
        <v>1318</v>
      </c>
      <c r="BC801" s="122" t="s">
        <v>2992</v>
      </c>
      <c r="BE801" s="122" t="s">
        <v>3411</v>
      </c>
      <c r="BF801" s="122" t="s">
        <v>1415</v>
      </c>
      <c r="BH801" s="122" t="s">
        <v>2591</v>
      </c>
      <c r="BI801" s="122" t="s">
        <v>2591</v>
      </c>
      <c r="BJ801" s="122" t="s">
        <v>2591</v>
      </c>
      <c r="BX801" s="122" t="s">
        <v>854</v>
      </c>
      <c r="BZ801" s="122" t="s">
        <v>2020</v>
      </c>
      <c r="CL801" s="122" t="s">
        <v>258</v>
      </c>
    </row>
    <row r="802" spans="1:99" x14ac:dyDescent="0.45">
      <c r="A802" s="122">
        <v>801</v>
      </c>
      <c r="B802" s="122" t="s">
        <v>10479</v>
      </c>
      <c r="C802" s="122" t="s">
        <v>866</v>
      </c>
      <c r="I802" s="122" t="s">
        <v>706</v>
      </c>
      <c r="J802" s="122" t="str">
        <f t="shared" si="32"/>
        <v>Quercus boyntonii</v>
      </c>
      <c r="M802" s="122" t="s">
        <v>3226</v>
      </c>
      <c r="N802" s="122" t="s">
        <v>3290</v>
      </c>
      <c r="O802" s="122">
        <v>41071</v>
      </c>
      <c r="P802" s="122" t="s">
        <v>2885</v>
      </c>
      <c r="Q802" s="122" t="s">
        <v>14724</v>
      </c>
      <c r="S802" s="122" t="s">
        <v>14693</v>
      </c>
      <c r="T802" s="122" t="s">
        <v>1171</v>
      </c>
      <c r="U802" s="122" t="s">
        <v>3484</v>
      </c>
      <c r="V802" s="122" t="s">
        <v>2521</v>
      </c>
      <c r="W802" s="122" t="s">
        <v>1759</v>
      </c>
      <c r="X802" s="122" t="s">
        <v>2896</v>
      </c>
      <c r="Y802" s="122" t="s">
        <v>2893</v>
      </c>
      <c r="Z802" s="122" t="s">
        <v>1318</v>
      </c>
      <c r="AC802" s="122" t="s">
        <v>1317</v>
      </c>
      <c r="AH802" s="122" t="s">
        <v>1318</v>
      </c>
      <c r="AI802" s="122" t="s">
        <v>1318</v>
      </c>
      <c r="AJ802" s="122" t="s">
        <v>2472</v>
      </c>
      <c r="AK802" s="122" t="s">
        <v>2472</v>
      </c>
      <c r="AO802" s="122" t="s">
        <v>697</v>
      </c>
      <c r="AS802" s="122" t="s">
        <v>1318</v>
      </c>
      <c r="AT802" s="122" t="s">
        <v>1318</v>
      </c>
      <c r="AU802" s="122" t="s">
        <v>1318</v>
      </c>
      <c r="AV802" s="122" t="s">
        <v>1318</v>
      </c>
      <c r="AW802" s="122" t="s">
        <v>1318</v>
      </c>
      <c r="AX802" s="122" t="s">
        <v>1318</v>
      </c>
      <c r="AY802" s="122" t="s">
        <v>1318</v>
      </c>
      <c r="AZ802" s="122" t="s">
        <v>1318</v>
      </c>
      <c r="BC802" s="122" t="s">
        <v>2993</v>
      </c>
      <c r="BE802" s="122" t="s">
        <v>3411</v>
      </c>
      <c r="BF802" s="122" t="s">
        <v>1415</v>
      </c>
      <c r="BH802" s="122" t="s">
        <v>2591</v>
      </c>
      <c r="BI802" s="122" t="s">
        <v>2591</v>
      </c>
      <c r="BJ802" s="122" t="s">
        <v>2591</v>
      </c>
      <c r="BX802" s="122" t="s">
        <v>854</v>
      </c>
      <c r="BZ802" s="122" t="s">
        <v>2020</v>
      </c>
      <c r="CL802" s="122" t="s">
        <v>706</v>
      </c>
    </row>
    <row r="803" spans="1:99" x14ac:dyDescent="0.45">
      <c r="A803" s="122">
        <v>802</v>
      </c>
      <c r="B803" s="122" t="s">
        <v>10480</v>
      </c>
      <c r="C803" s="122" t="s">
        <v>867</v>
      </c>
      <c r="I803" s="122" t="s">
        <v>868</v>
      </c>
      <c r="J803" s="122" t="str">
        <f t="shared" si="32"/>
        <v>Quercus brantii</v>
      </c>
      <c r="M803" s="122" t="s">
        <v>3226</v>
      </c>
      <c r="N803" s="122" t="s">
        <v>3328</v>
      </c>
      <c r="O803" s="122">
        <v>41071</v>
      </c>
      <c r="P803" s="122" t="s">
        <v>2885</v>
      </c>
      <c r="Q803" s="122" t="s">
        <v>14724</v>
      </c>
      <c r="S803" s="122" t="s">
        <v>14693</v>
      </c>
      <c r="T803" s="122" t="s">
        <v>1171</v>
      </c>
      <c r="U803" s="122" t="s">
        <v>3484</v>
      </c>
      <c r="V803" s="122" t="s">
        <v>2521</v>
      </c>
      <c r="W803" s="122" t="s">
        <v>1759</v>
      </c>
      <c r="X803" s="122" t="s">
        <v>2896</v>
      </c>
      <c r="Y803" s="122" t="s">
        <v>2893</v>
      </c>
      <c r="Z803" s="122" t="s">
        <v>1318</v>
      </c>
      <c r="AC803" s="122" t="s">
        <v>1317</v>
      </c>
      <c r="AH803" s="122" t="s">
        <v>1318</v>
      </c>
      <c r="AI803" s="122" t="s">
        <v>1318</v>
      </c>
      <c r="AJ803" s="122" t="s">
        <v>3062</v>
      </c>
      <c r="AK803" s="122" t="s">
        <v>3062</v>
      </c>
      <c r="AO803" s="122" t="s">
        <v>697</v>
      </c>
      <c r="AS803" s="122" t="s">
        <v>1318</v>
      </c>
      <c r="AT803" s="122" t="s">
        <v>1318</v>
      </c>
      <c r="AU803" s="122" t="s">
        <v>1318</v>
      </c>
      <c r="AV803" s="122" t="s">
        <v>1318</v>
      </c>
      <c r="AW803" s="122" t="s">
        <v>1318</v>
      </c>
      <c r="AX803" s="122" t="s">
        <v>1318</v>
      </c>
      <c r="AY803" s="122" t="s">
        <v>1318</v>
      </c>
      <c r="AZ803" s="122" t="s">
        <v>1318</v>
      </c>
      <c r="BC803" s="122" t="s">
        <v>2994</v>
      </c>
      <c r="BE803" s="122" t="s">
        <v>3411</v>
      </c>
      <c r="BF803" s="122" t="s">
        <v>1415</v>
      </c>
      <c r="BH803" s="122" t="s">
        <v>2591</v>
      </c>
      <c r="BI803" s="122" t="s">
        <v>2591</v>
      </c>
      <c r="BJ803" s="122" t="s">
        <v>2591</v>
      </c>
      <c r="BX803" s="122" t="s">
        <v>854</v>
      </c>
      <c r="BZ803" s="122" t="s">
        <v>2020</v>
      </c>
      <c r="CL803" s="122" t="s">
        <v>868</v>
      </c>
    </row>
    <row r="804" spans="1:99" x14ac:dyDescent="0.45">
      <c r="A804" s="122">
        <v>803</v>
      </c>
      <c r="B804" s="122" t="s">
        <v>10481</v>
      </c>
      <c r="C804" s="122" t="s">
        <v>869</v>
      </c>
      <c r="I804" s="122" t="s">
        <v>868</v>
      </c>
      <c r="J804" s="122" t="str">
        <f t="shared" si="32"/>
        <v>Quercus brantii</v>
      </c>
      <c r="M804" s="122" t="s">
        <v>3226</v>
      </c>
      <c r="N804" s="122" t="s">
        <v>3328</v>
      </c>
      <c r="O804" s="122">
        <v>41071</v>
      </c>
      <c r="P804" s="122" t="s">
        <v>2885</v>
      </c>
      <c r="Q804" s="122" t="s">
        <v>14724</v>
      </c>
      <c r="S804" s="122" t="s">
        <v>14693</v>
      </c>
      <c r="T804" s="122" t="s">
        <v>1171</v>
      </c>
      <c r="U804" s="122" t="s">
        <v>3484</v>
      </c>
      <c r="V804" s="122" t="s">
        <v>2521</v>
      </c>
      <c r="W804" s="122" t="s">
        <v>1759</v>
      </c>
      <c r="X804" s="122" t="s">
        <v>2896</v>
      </c>
      <c r="Y804" s="122" t="s">
        <v>2893</v>
      </c>
      <c r="Z804" s="122" t="s">
        <v>1318</v>
      </c>
      <c r="AC804" s="122" t="s">
        <v>1317</v>
      </c>
      <c r="AH804" s="122" t="s">
        <v>1318</v>
      </c>
      <c r="AI804" s="122" t="s">
        <v>1318</v>
      </c>
      <c r="AJ804" s="122" t="s">
        <v>3062</v>
      </c>
      <c r="AK804" s="122" t="s">
        <v>3062</v>
      </c>
      <c r="AO804" s="122" t="s">
        <v>697</v>
      </c>
      <c r="AS804" s="122" t="s">
        <v>1318</v>
      </c>
      <c r="AT804" s="122" t="s">
        <v>1318</v>
      </c>
      <c r="AU804" s="122" t="s">
        <v>1318</v>
      </c>
      <c r="AV804" s="122" t="s">
        <v>1318</v>
      </c>
      <c r="AW804" s="122" t="s">
        <v>1318</v>
      </c>
      <c r="AX804" s="122" t="s">
        <v>1318</v>
      </c>
      <c r="AY804" s="122" t="s">
        <v>1318</v>
      </c>
      <c r="AZ804" s="122" t="s">
        <v>1318</v>
      </c>
      <c r="BC804" s="122" t="s">
        <v>2995</v>
      </c>
      <c r="BE804" s="122" t="s">
        <v>3411</v>
      </c>
      <c r="BF804" s="122" t="s">
        <v>1415</v>
      </c>
      <c r="BH804" s="122" t="s">
        <v>2591</v>
      </c>
      <c r="BI804" s="122" t="s">
        <v>2591</v>
      </c>
      <c r="BJ804" s="122" t="s">
        <v>2591</v>
      </c>
      <c r="BX804" s="122" t="s">
        <v>854</v>
      </c>
      <c r="BZ804" s="122" t="s">
        <v>2020</v>
      </c>
      <c r="CL804" s="122" t="s">
        <v>868</v>
      </c>
    </row>
    <row r="805" spans="1:99" x14ac:dyDescent="0.45">
      <c r="A805" s="122">
        <v>804</v>
      </c>
      <c r="B805" s="122" t="s">
        <v>10482</v>
      </c>
      <c r="C805" s="122" t="s">
        <v>870</v>
      </c>
      <c r="I805" s="122" t="s">
        <v>871</v>
      </c>
      <c r="J805" s="122" t="str">
        <f t="shared" si="32"/>
        <v>Quercus calliprinos</v>
      </c>
      <c r="M805" s="122" t="s">
        <v>3226</v>
      </c>
      <c r="N805" s="122" t="s">
        <v>3329</v>
      </c>
      <c r="O805" s="122">
        <v>41071</v>
      </c>
      <c r="P805" s="122" t="s">
        <v>2885</v>
      </c>
      <c r="Q805" s="122" t="s">
        <v>14724</v>
      </c>
      <c r="S805" s="122" t="s">
        <v>14693</v>
      </c>
      <c r="T805" s="122" t="s">
        <v>1171</v>
      </c>
      <c r="U805" s="122" t="s">
        <v>3484</v>
      </c>
      <c r="V805" s="122" t="s">
        <v>2521</v>
      </c>
      <c r="W805" s="122" t="s">
        <v>1759</v>
      </c>
      <c r="X805" s="122" t="s">
        <v>2896</v>
      </c>
      <c r="Y805" s="122" t="s">
        <v>2893</v>
      </c>
      <c r="Z805" s="122" t="s">
        <v>1318</v>
      </c>
      <c r="AC805" s="122" t="s">
        <v>1317</v>
      </c>
      <c r="AH805" s="122" t="s">
        <v>1318</v>
      </c>
      <c r="AI805" s="122" t="s">
        <v>1318</v>
      </c>
      <c r="AJ805" s="122" t="s">
        <v>3063</v>
      </c>
      <c r="AK805" s="122" t="s">
        <v>3063</v>
      </c>
      <c r="AO805" s="122" t="s">
        <v>697</v>
      </c>
      <c r="AS805" s="122" t="s">
        <v>1318</v>
      </c>
      <c r="AT805" s="122" t="s">
        <v>1318</v>
      </c>
      <c r="AU805" s="122" t="s">
        <v>1318</v>
      </c>
      <c r="AV805" s="122" t="s">
        <v>1318</v>
      </c>
      <c r="AW805" s="122" t="s">
        <v>1318</v>
      </c>
      <c r="AX805" s="122" t="s">
        <v>1318</v>
      </c>
      <c r="AY805" s="122" t="s">
        <v>1318</v>
      </c>
      <c r="AZ805" s="122" t="s">
        <v>1318</v>
      </c>
      <c r="BC805" s="122" t="s">
        <v>2996</v>
      </c>
      <c r="BE805" s="122" t="s">
        <v>3411</v>
      </c>
      <c r="BF805" s="122" t="s">
        <v>1415</v>
      </c>
      <c r="BH805" s="122" t="s">
        <v>2591</v>
      </c>
      <c r="BI805" s="122" t="s">
        <v>2591</v>
      </c>
      <c r="BJ805" s="122" t="s">
        <v>2591</v>
      </c>
      <c r="BX805" s="122" t="s">
        <v>854</v>
      </c>
      <c r="BZ805" s="122" t="s">
        <v>2020</v>
      </c>
      <c r="CL805" s="122" t="s">
        <v>871</v>
      </c>
    </row>
    <row r="806" spans="1:99" x14ac:dyDescent="0.45">
      <c r="A806" s="122">
        <v>805</v>
      </c>
      <c r="B806" s="122" t="s">
        <v>10483</v>
      </c>
      <c r="C806" s="122" t="s">
        <v>872</v>
      </c>
      <c r="I806" s="122" t="s">
        <v>459</v>
      </c>
      <c r="J806" s="122" t="str">
        <f t="shared" si="32"/>
        <v>Quercus canariensis</v>
      </c>
      <c r="M806" s="122" t="s">
        <v>3226</v>
      </c>
      <c r="N806" s="122" t="s">
        <v>3259</v>
      </c>
      <c r="O806" s="122">
        <v>41071</v>
      </c>
      <c r="P806" s="122" t="s">
        <v>2885</v>
      </c>
      <c r="Q806" s="122" t="s">
        <v>14724</v>
      </c>
      <c r="S806" s="122" t="s">
        <v>14693</v>
      </c>
      <c r="T806" s="122" t="s">
        <v>1171</v>
      </c>
      <c r="U806" s="122" t="s">
        <v>3484</v>
      </c>
      <c r="V806" s="122" t="s">
        <v>2521</v>
      </c>
      <c r="W806" s="122" t="s">
        <v>1759</v>
      </c>
      <c r="X806" s="122" t="s">
        <v>2899</v>
      </c>
      <c r="Y806" s="122" t="s">
        <v>2893</v>
      </c>
      <c r="Z806" s="122" t="s">
        <v>1318</v>
      </c>
      <c r="AC806" s="122" t="s">
        <v>1317</v>
      </c>
      <c r="AH806" s="122" t="s">
        <v>1318</v>
      </c>
      <c r="AI806" s="122" t="s">
        <v>1318</v>
      </c>
      <c r="AJ806" s="122" t="s">
        <v>1852</v>
      </c>
      <c r="AK806" s="122" t="s">
        <v>1852</v>
      </c>
      <c r="AO806" s="122" t="s">
        <v>697</v>
      </c>
      <c r="AP806" s="122" t="s">
        <v>2908</v>
      </c>
      <c r="AQ806" s="122" t="s">
        <v>2950</v>
      </c>
      <c r="AS806" s="122" t="s">
        <v>1318</v>
      </c>
      <c r="AT806" s="122" t="s">
        <v>1318</v>
      </c>
      <c r="AU806" s="122" t="s">
        <v>1318</v>
      </c>
      <c r="AV806" s="122" t="s">
        <v>1318</v>
      </c>
      <c r="AW806" s="122" t="s">
        <v>1318</v>
      </c>
      <c r="AX806" s="122" t="s">
        <v>1318</v>
      </c>
      <c r="AY806" s="122" t="s">
        <v>1318</v>
      </c>
      <c r="AZ806" s="122" t="s">
        <v>1318</v>
      </c>
      <c r="BC806" s="122" t="s">
        <v>2997</v>
      </c>
      <c r="BE806" s="122" t="s">
        <v>3411</v>
      </c>
      <c r="BF806" s="122" t="s">
        <v>1415</v>
      </c>
      <c r="BH806" s="122" t="s">
        <v>2591</v>
      </c>
      <c r="BI806" s="122" t="s">
        <v>2591</v>
      </c>
      <c r="BJ806" s="122" t="s">
        <v>2591</v>
      </c>
      <c r="BX806" s="122" t="s">
        <v>854</v>
      </c>
      <c r="BZ806" s="122" t="s">
        <v>2020</v>
      </c>
      <c r="CL806" s="122" t="s">
        <v>459</v>
      </c>
    </row>
    <row r="807" spans="1:99" ht="14.25" customHeight="1" x14ac:dyDescent="0.45">
      <c r="A807" s="122">
        <v>806</v>
      </c>
      <c r="B807" s="122" t="s">
        <v>10484</v>
      </c>
      <c r="C807" s="122" t="s">
        <v>873</v>
      </c>
      <c r="I807" s="122" t="s">
        <v>459</v>
      </c>
      <c r="J807" s="122" t="str">
        <f t="shared" si="32"/>
        <v>Quercus canariensis</v>
      </c>
      <c r="M807" s="122" t="s">
        <v>3226</v>
      </c>
      <c r="N807" s="122" t="s">
        <v>3259</v>
      </c>
      <c r="O807" s="122">
        <v>41071</v>
      </c>
      <c r="P807" s="122" t="s">
        <v>2885</v>
      </c>
      <c r="Q807" s="122" t="s">
        <v>14724</v>
      </c>
      <c r="S807" s="122" t="s">
        <v>14693</v>
      </c>
      <c r="T807" s="122" t="s">
        <v>1171</v>
      </c>
      <c r="U807" s="122" t="s">
        <v>3484</v>
      </c>
      <c r="V807" s="122" t="s">
        <v>2521</v>
      </c>
      <c r="W807" s="122" t="s">
        <v>1759</v>
      </c>
      <c r="X807" s="122" t="s">
        <v>2898</v>
      </c>
      <c r="Y807" s="122" t="s">
        <v>2893</v>
      </c>
      <c r="Z807" s="122" t="s">
        <v>1318</v>
      </c>
      <c r="AC807" s="122" t="s">
        <v>1317</v>
      </c>
      <c r="AH807" s="122" t="s">
        <v>1318</v>
      </c>
      <c r="AI807" s="122" t="s">
        <v>1318</v>
      </c>
      <c r="AJ807" s="122" t="s">
        <v>1852</v>
      </c>
      <c r="AK807" s="122" t="s">
        <v>1852</v>
      </c>
      <c r="AO807" s="122" t="s">
        <v>697</v>
      </c>
      <c r="AP807" s="122" t="s">
        <v>2909</v>
      </c>
      <c r="AQ807" s="122" t="s">
        <v>8229</v>
      </c>
      <c r="AS807" s="122" t="s">
        <v>1318</v>
      </c>
      <c r="AT807" s="122" t="s">
        <v>1318</v>
      </c>
      <c r="AU807" s="122" t="s">
        <v>1318</v>
      </c>
      <c r="AV807" s="122" t="s">
        <v>1318</v>
      </c>
      <c r="AW807" s="122" t="s">
        <v>1318</v>
      </c>
      <c r="AX807" s="122" t="s">
        <v>1318</v>
      </c>
      <c r="AY807" s="122" t="s">
        <v>1318</v>
      </c>
      <c r="AZ807" s="122" t="s">
        <v>1318</v>
      </c>
      <c r="BC807" s="122" t="s">
        <v>2998</v>
      </c>
      <c r="BE807" s="122" t="s">
        <v>3411</v>
      </c>
      <c r="BF807" s="122" t="s">
        <v>1415</v>
      </c>
      <c r="BH807" s="122" t="s">
        <v>2591</v>
      </c>
      <c r="BI807" s="122" t="s">
        <v>2591</v>
      </c>
      <c r="BJ807" s="122" t="s">
        <v>2591</v>
      </c>
      <c r="BX807" s="122" t="s">
        <v>854</v>
      </c>
      <c r="BZ807" s="122" t="s">
        <v>2020</v>
      </c>
      <c r="CB807" s="122" t="s">
        <v>4235</v>
      </c>
      <c r="CC807" s="122" t="s">
        <v>4235</v>
      </c>
      <c r="CD807" s="122" t="s">
        <v>4235</v>
      </c>
      <c r="CE807" s="122" t="s">
        <v>8230</v>
      </c>
      <c r="CL807" s="122" t="s">
        <v>459</v>
      </c>
    </row>
    <row r="808" spans="1:99" x14ac:dyDescent="0.45">
      <c r="A808" s="122">
        <v>807</v>
      </c>
      <c r="B808" s="122" t="s">
        <v>10485</v>
      </c>
      <c r="C808" s="122" t="s">
        <v>874</v>
      </c>
      <c r="F808" s="122" t="s">
        <v>4726</v>
      </c>
      <c r="H808" s="122">
        <v>6267</v>
      </c>
      <c r="I808" s="122" t="s">
        <v>699</v>
      </c>
      <c r="J808" s="122" t="str">
        <f t="shared" si="32"/>
        <v>Quercus canbyi</v>
      </c>
      <c r="K808" s="122" t="s">
        <v>3064</v>
      </c>
      <c r="M808" s="122" t="s">
        <v>3226</v>
      </c>
      <c r="N808" s="122" t="s">
        <v>3289</v>
      </c>
      <c r="O808" s="121">
        <v>41071</v>
      </c>
      <c r="P808" s="122" t="s">
        <v>2886</v>
      </c>
      <c r="Q808" s="122" t="s">
        <v>14724</v>
      </c>
      <c r="S808" s="122" t="s">
        <v>14693</v>
      </c>
      <c r="T808" s="122" t="s">
        <v>1171</v>
      </c>
      <c r="U808" s="122" t="s">
        <v>3484</v>
      </c>
      <c r="V808" s="122" t="s">
        <v>2521</v>
      </c>
      <c r="W808" s="122" t="s">
        <v>1759</v>
      </c>
      <c r="X808" s="122" t="s">
        <v>2896</v>
      </c>
      <c r="Y808" s="122" t="s">
        <v>2893</v>
      </c>
      <c r="Z808" s="122" t="s">
        <v>1318</v>
      </c>
      <c r="AC808" s="122" t="s">
        <v>1317</v>
      </c>
      <c r="AH808" s="122" t="s">
        <v>1318</v>
      </c>
      <c r="AI808" s="122" t="s">
        <v>1318</v>
      </c>
      <c r="AJ808" s="122" t="s">
        <v>3064</v>
      </c>
      <c r="AK808" s="122" t="s">
        <v>3064</v>
      </c>
      <c r="AO808" s="122" t="s">
        <v>697</v>
      </c>
      <c r="AS808" s="122" t="s">
        <v>1318</v>
      </c>
      <c r="AT808" s="122" t="s">
        <v>1318</v>
      </c>
      <c r="AU808" s="122" t="s">
        <v>1318</v>
      </c>
      <c r="AV808" s="122" t="s">
        <v>1318</v>
      </c>
      <c r="AW808" s="122" t="s">
        <v>1318</v>
      </c>
      <c r="AX808" s="122" t="s">
        <v>1318</v>
      </c>
      <c r="AY808" s="122" t="s">
        <v>1318</v>
      </c>
      <c r="AZ808" s="122" t="s">
        <v>1318</v>
      </c>
      <c r="BC808" s="122" t="s">
        <v>2999</v>
      </c>
      <c r="BE808" s="122" t="s">
        <v>3411</v>
      </c>
      <c r="BF808" s="122" t="s">
        <v>1415</v>
      </c>
      <c r="BG808" s="122" t="s">
        <v>4684</v>
      </c>
      <c r="BH808" s="122" t="s">
        <v>2591</v>
      </c>
      <c r="BI808" s="122" t="s">
        <v>2591</v>
      </c>
      <c r="BJ808" s="122" t="s">
        <v>2591</v>
      </c>
      <c r="BK808" s="122" t="s">
        <v>5566</v>
      </c>
      <c r="BR808" s="122" t="s">
        <v>4726</v>
      </c>
      <c r="BS808" s="122" t="s">
        <v>5786</v>
      </c>
      <c r="BT808" s="122" t="s">
        <v>4726</v>
      </c>
      <c r="BU808" s="122" t="s">
        <v>4726</v>
      </c>
      <c r="BV808" s="122">
        <v>6267</v>
      </c>
      <c r="BX808" s="122" t="s">
        <v>854</v>
      </c>
      <c r="BZ808" s="122" t="s">
        <v>2020</v>
      </c>
      <c r="CB808" s="97" t="s">
        <v>4235</v>
      </c>
      <c r="CC808" s="97" t="s">
        <v>4235</v>
      </c>
      <c r="CD808" s="122" t="s">
        <v>8223</v>
      </c>
      <c r="CI808" s="122" t="s">
        <v>5031</v>
      </c>
      <c r="CJ808" s="122" t="s">
        <v>7009</v>
      </c>
      <c r="CK808" s="122" t="s">
        <v>4727</v>
      </c>
      <c r="CL808" s="122" t="s">
        <v>699</v>
      </c>
      <c r="CO808" s="122" t="s">
        <v>7488</v>
      </c>
      <c r="CP808" s="122">
        <v>0</v>
      </c>
      <c r="CQ808" s="122" t="s">
        <v>4726</v>
      </c>
      <c r="CR808" s="122" t="s">
        <v>8208</v>
      </c>
      <c r="CS808" s="122" t="s">
        <v>7599</v>
      </c>
      <c r="CT808" s="122" t="s">
        <v>8194</v>
      </c>
      <c r="CU808" s="122" t="s">
        <v>8194</v>
      </c>
    </row>
    <row r="809" spans="1:99" x14ac:dyDescent="0.45">
      <c r="A809" s="122">
        <v>808</v>
      </c>
      <c r="B809" s="122" t="s">
        <v>10486</v>
      </c>
      <c r="C809" s="122" t="s">
        <v>875</v>
      </c>
      <c r="F809" s="122" t="s">
        <v>4723</v>
      </c>
      <c r="H809" s="122">
        <v>5363</v>
      </c>
      <c r="I809" s="122" t="s">
        <v>699</v>
      </c>
      <c r="J809" s="122" t="str">
        <f t="shared" si="32"/>
        <v>Quercus canbyi</v>
      </c>
      <c r="K809" s="122" t="s">
        <v>3064</v>
      </c>
      <c r="M809" s="122" t="s">
        <v>3226</v>
      </c>
      <c r="N809" s="122" t="s">
        <v>3289</v>
      </c>
      <c r="O809" s="121">
        <v>41071</v>
      </c>
      <c r="P809" s="122" t="s">
        <v>2885</v>
      </c>
      <c r="Q809" s="122" t="s">
        <v>14724</v>
      </c>
      <c r="S809" s="122" t="s">
        <v>14693</v>
      </c>
      <c r="T809" s="122" t="s">
        <v>1171</v>
      </c>
      <c r="U809" s="122" t="s">
        <v>3484</v>
      </c>
      <c r="V809" s="122" t="s">
        <v>2521</v>
      </c>
      <c r="W809" s="122" t="s">
        <v>1759</v>
      </c>
      <c r="X809" s="122" t="s">
        <v>2898</v>
      </c>
      <c r="Y809" s="122" t="s">
        <v>2893</v>
      </c>
      <c r="Z809" s="122" t="s">
        <v>1318</v>
      </c>
      <c r="AC809" s="122" t="s">
        <v>1317</v>
      </c>
      <c r="AH809" s="122" t="s">
        <v>1318</v>
      </c>
      <c r="AI809" s="122" t="s">
        <v>1318</v>
      </c>
      <c r="AJ809" s="122" t="s">
        <v>3064</v>
      </c>
      <c r="AK809" s="122" t="s">
        <v>3064</v>
      </c>
      <c r="AO809" s="122" t="s">
        <v>697</v>
      </c>
      <c r="AP809" s="122" t="s">
        <v>2910</v>
      </c>
      <c r="AQ809" s="122" t="s">
        <v>2951</v>
      </c>
      <c r="AR809" s="122" t="s">
        <v>7426</v>
      </c>
      <c r="AS809" s="122" t="s">
        <v>1318</v>
      </c>
      <c r="AT809" s="122" t="s">
        <v>1318</v>
      </c>
      <c r="AU809" s="122" t="s">
        <v>1318</v>
      </c>
      <c r="AV809" s="122" t="s">
        <v>1318</v>
      </c>
      <c r="AW809" s="122" t="s">
        <v>1318</v>
      </c>
      <c r="AX809" s="122" t="s">
        <v>1318</v>
      </c>
      <c r="AY809" s="122" t="s">
        <v>1318</v>
      </c>
      <c r="AZ809" s="122" t="s">
        <v>1318</v>
      </c>
      <c r="BC809" s="122" t="s">
        <v>3000</v>
      </c>
      <c r="BE809" s="122" t="s">
        <v>3411</v>
      </c>
      <c r="BF809" s="122" t="s">
        <v>1415</v>
      </c>
      <c r="BG809" s="122" t="s">
        <v>4684</v>
      </c>
      <c r="BH809" s="122" t="s">
        <v>2591</v>
      </c>
      <c r="BI809" s="122" t="s">
        <v>2591</v>
      </c>
      <c r="BJ809" s="122" t="s">
        <v>2591</v>
      </c>
      <c r="BK809" s="122" t="s">
        <v>5566</v>
      </c>
      <c r="BR809" s="122" t="s">
        <v>4723</v>
      </c>
      <c r="BS809" s="122" t="s">
        <v>5786</v>
      </c>
      <c r="BT809" s="122" t="s">
        <v>4723</v>
      </c>
      <c r="BU809" s="122" t="s">
        <v>4723</v>
      </c>
      <c r="BV809" s="122">
        <v>5363</v>
      </c>
      <c r="BX809" s="122" t="s">
        <v>854</v>
      </c>
      <c r="BZ809" s="122" t="s">
        <v>2020</v>
      </c>
      <c r="CB809" s="122">
        <v>25.643757999999998</v>
      </c>
      <c r="CC809" s="122">
        <v>-100.21169</v>
      </c>
      <c r="CD809" s="122" t="s">
        <v>4725</v>
      </c>
      <c r="CE809" s="122" t="s">
        <v>2100</v>
      </c>
      <c r="CF809" s="122" t="s">
        <v>12388</v>
      </c>
      <c r="CH809" s="122" t="s">
        <v>7454</v>
      </c>
      <c r="CI809" s="122" t="s">
        <v>5030</v>
      </c>
      <c r="CJ809" s="122" t="s">
        <v>7008</v>
      </c>
      <c r="CK809" s="122" t="s">
        <v>4724</v>
      </c>
      <c r="CL809" s="122" t="s">
        <v>699</v>
      </c>
      <c r="CO809" s="122" t="s">
        <v>7488</v>
      </c>
      <c r="CP809" s="122">
        <v>0</v>
      </c>
      <c r="CQ809" s="122" t="s">
        <v>4723</v>
      </c>
      <c r="CR809" s="122" t="s">
        <v>7585</v>
      </c>
      <c r="CS809" s="122" t="s">
        <v>7586</v>
      </c>
      <c r="CT809" s="122" t="s">
        <v>8194</v>
      </c>
      <c r="CU809" s="122" t="s">
        <v>8194</v>
      </c>
    </row>
    <row r="810" spans="1:99" x14ac:dyDescent="0.45">
      <c r="A810" s="122">
        <v>809</v>
      </c>
      <c r="B810" s="122" t="s">
        <v>10487</v>
      </c>
      <c r="C810" s="122" t="s">
        <v>876</v>
      </c>
      <c r="I810" s="122" t="s">
        <v>432</v>
      </c>
      <c r="J810" s="122" t="str">
        <f t="shared" si="32"/>
        <v>Quercus candicans</v>
      </c>
      <c r="M810" s="122" t="s">
        <v>3226</v>
      </c>
      <c r="N810" s="122" t="s">
        <v>3163</v>
      </c>
      <c r="O810" s="122">
        <v>41071</v>
      </c>
      <c r="P810" s="122" t="s">
        <v>2885</v>
      </c>
      <c r="Q810" s="122" t="s">
        <v>14724</v>
      </c>
      <c r="S810" s="122" t="s">
        <v>14693</v>
      </c>
      <c r="T810" s="122" t="s">
        <v>1171</v>
      </c>
      <c r="U810" s="122" t="s">
        <v>3484</v>
      </c>
      <c r="V810" s="122" t="s">
        <v>2521</v>
      </c>
      <c r="W810" s="122" t="s">
        <v>1759</v>
      </c>
      <c r="X810" s="122" t="s">
        <v>2897</v>
      </c>
      <c r="Y810" s="122" t="s">
        <v>2893</v>
      </c>
      <c r="Z810" s="122" t="s">
        <v>1318</v>
      </c>
      <c r="AC810" s="122" t="s">
        <v>1317</v>
      </c>
      <c r="AH810" s="122" t="s">
        <v>1318</v>
      </c>
      <c r="AI810" s="122" t="s">
        <v>1318</v>
      </c>
      <c r="AJ810" s="122" t="s">
        <v>1842</v>
      </c>
      <c r="AK810" s="122" t="s">
        <v>1842</v>
      </c>
      <c r="AO810" s="122" t="s">
        <v>697</v>
      </c>
      <c r="AP810" s="122" t="s">
        <v>2911</v>
      </c>
      <c r="AQ810" s="122" t="s">
        <v>2952</v>
      </c>
      <c r="AS810" s="122" t="s">
        <v>1318</v>
      </c>
      <c r="AT810" s="122" t="s">
        <v>1318</v>
      </c>
      <c r="AU810" s="122" t="s">
        <v>1318</v>
      </c>
      <c r="AV810" s="122" t="s">
        <v>1318</v>
      </c>
      <c r="AW810" s="122" t="s">
        <v>1318</v>
      </c>
      <c r="AX810" s="122" t="s">
        <v>1318</v>
      </c>
      <c r="AY810" s="122" t="s">
        <v>1318</v>
      </c>
      <c r="AZ810" s="122" t="s">
        <v>1318</v>
      </c>
      <c r="BC810" s="122" t="s">
        <v>3001</v>
      </c>
      <c r="BE810" s="122" t="s">
        <v>3411</v>
      </c>
      <c r="BF810" s="122" t="s">
        <v>1415</v>
      </c>
      <c r="BH810" s="122" t="s">
        <v>2591</v>
      </c>
      <c r="BI810" s="122" t="s">
        <v>2591</v>
      </c>
      <c r="BJ810" s="122" t="s">
        <v>2591</v>
      </c>
      <c r="BX810" s="122" t="s">
        <v>854</v>
      </c>
      <c r="BZ810" s="122" t="s">
        <v>2020</v>
      </c>
      <c r="CL810" s="122" t="s">
        <v>432</v>
      </c>
    </row>
    <row r="811" spans="1:99" x14ac:dyDescent="0.45">
      <c r="A811" s="122">
        <v>810</v>
      </c>
      <c r="B811" s="122" t="s">
        <v>10488</v>
      </c>
      <c r="C811" s="122" t="s">
        <v>877</v>
      </c>
      <c r="F811" s="122" t="s">
        <v>4704</v>
      </c>
      <c r="H811" s="122">
        <v>7365</v>
      </c>
      <c r="I811" s="122" t="s">
        <v>263</v>
      </c>
      <c r="J811" s="122" t="str">
        <f t="shared" si="32"/>
        <v>Quercus chapmanii</v>
      </c>
      <c r="K811" s="122" t="s">
        <v>1116</v>
      </c>
      <c r="M811" s="122" t="s">
        <v>3226</v>
      </c>
      <c r="N811" s="122" t="s">
        <v>3210</v>
      </c>
      <c r="O811" s="122">
        <v>41071</v>
      </c>
      <c r="P811" s="122" t="s">
        <v>2885</v>
      </c>
      <c r="Q811" s="122" t="s">
        <v>14724</v>
      </c>
      <c r="S811" s="122" t="s">
        <v>14693</v>
      </c>
      <c r="T811" s="122" t="s">
        <v>1171</v>
      </c>
      <c r="U811" s="122" t="s">
        <v>3484</v>
      </c>
      <c r="V811" s="122" t="s">
        <v>2521</v>
      </c>
      <c r="W811" s="122" t="s">
        <v>1759</v>
      </c>
      <c r="X811" s="122" t="s">
        <v>2897</v>
      </c>
      <c r="Y811" s="122" t="s">
        <v>2893</v>
      </c>
      <c r="Z811" s="122" t="s">
        <v>1318</v>
      </c>
      <c r="AC811" s="122" t="s">
        <v>1317</v>
      </c>
      <c r="AH811" s="122" t="s">
        <v>1318</v>
      </c>
      <c r="AI811" s="122" t="s">
        <v>1318</v>
      </c>
      <c r="AJ811" s="122" t="s">
        <v>1116</v>
      </c>
      <c r="AK811" s="122" t="s">
        <v>1116</v>
      </c>
      <c r="AO811" s="122" t="s">
        <v>697</v>
      </c>
      <c r="AP811" s="122" t="s">
        <v>2912</v>
      </c>
      <c r="AQ811" s="122" t="s">
        <v>2953</v>
      </c>
      <c r="AS811" s="122" t="s">
        <v>1318</v>
      </c>
      <c r="AT811" s="122" t="s">
        <v>1318</v>
      </c>
      <c r="AU811" s="122" t="s">
        <v>1318</v>
      </c>
      <c r="AV811" s="122" t="s">
        <v>1318</v>
      </c>
      <c r="AW811" s="122" t="s">
        <v>1318</v>
      </c>
      <c r="AX811" s="122" t="s">
        <v>1318</v>
      </c>
      <c r="AY811" s="122" t="s">
        <v>1318</v>
      </c>
      <c r="AZ811" s="122" t="s">
        <v>1318</v>
      </c>
      <c r="BC811" s="122" t="s">
        <v>3002</v>
      </c>
      <c r="BE811" s="122" t="s">
        <v>3411</v>
      </c>
      <c r="BF811" s="122" t="s">
        <v>1415</v>
      </c>
      <c r="BG811" s="122" t="s">
        <v>4684</v>
      </c>
      <c r="BH811" s="122" t="s">
        <v>2591</v>
      </c>
      <c r="BI811" s="122" t="s">
        <v>2591</v>
      </c>
      <c r="BJ811" s="122" t="s">
        <v>2591</v>
      </c>
      <c r="BK811" s="122" t="s">
        <v>5566</v>
      </c>
      <c r="BR811" s="122" t="s">
        <v>4704</v>
      </c>
      <c r="BS811" s="122" t="s">
        <v>5787</v>
      </c>
      <c r="BT811" s="122" t="s">
        <v>4704</v>
      </c>
      <c r="BU811" s="122" t="s">
        <v>4704</v>
      </c>
      <c r="BV811" s="122">
        <v>7365</v>
      </c>
      <c r="BX811" s="122" t="s">
        <v>854</v>
      </c>
      <c r="BZ811" s="122" t="s">
        <v>2020</v>
      </c>
      <c r="CB811" s="122">
        <v>29.815436999999999</v>
      </c>
      <c r="CC811" s="122">
        <v>-84.932002999999995</v>
      </c>
      <c r="CD811" s="122" t="s">
        <v>4706</v>
      </c>
      <c r="CE811" s="122" t="s">
        <v>1171</v>
      </c>
      <c r="CF811" s="122" t="s">
        <v>1665</v>
      </c>
      <c r="CI811" s="122" t="s">
        <v>5036</v>
      </c>
      <c r="CK811" s="122" t="s">
        <v>4705</v>
      </c>
      <c r="CL811" s="122" t="s">
        <v>263</v>
      </c>
    </row>
    <row r="812" spans="1:99" x14ac:dyDescent="0.45">
      <c r="A812" s="122">
        <v>811</v>
      </c>
      <c r="B812" s="122" t="s">
        <v>10489</v>
      </c>
      <c r="C812" s="122" t="s">
        <v>878</v>
      </c>
      <c r="I812" s="122" t="s">
        <v>879</v>
      </c>
      <c r="J812" s="122" t="str">
        <f t="shared" si="32"/>
        <v>Quercus crenata</v>
      </c>
      <c r="M812" s="122" t="s">
        <v>3226</v>
      </c>
      <c r="N812" s="122" t="s">
        <v>3330</v>
      </c>
      <c r="O812" s="122">
        <v>41071</v>
      </c>
      <c r="P812" s="122" t="s">
        <v>2883</v>
      </c>
      <c r="Q812" s="122" t="s">
        <v>14724</v>
      </c>
      <c r="S812" s="122" t="s">
        <v>14693</v>
      </c>
      <c r="T812" s="122" t="s">
        <v>1171</v>
      </c>
      <c r="U812" s="122" t="s">
        <v>3484</v>
      </c>
      <c r="V812" s="122" t="s">
        <v>2521</v>
      </c>
      <c r="W812" s="122" t="s">
        <v>1759</v>
      </c>
      <c r="X812" s="122" t="s">
        <v>2896</v>
      </c>
      <c r="Y812" s="122" t="s">
        <v>2893</v>
      </c>
      <c r="Z812" s="122" t="s">
        <v>1318</v>
      </c>
      <c r="AC812" s="122" t="s">
        <v>1317</v>
      </c>
      <c r="AH812" s="122" t="s">
        <v>1318</v>
      </c>
      <c r="AI812" s="122" t="s">
        <v>1318</v>
      </c>
      <c r="AJ812" s="122" t="s">
        <v>3065</v>
      </c>
      <c r="AK812" s="122" t="s">
        <v>3065</v>
      </c>
      <c r="AO812" s="122" t="s">
        <v>697</v>
      </c>
      <c r="AS812" s="122" t="s">
        <v>1318</v>
      </c>
      <c r="AT812" s="122" t="s">
        <v>1318</v>
      </c>
      <c r="AU812" s="122" t="s">
        <v>1318</v>
      </c>
      <c r="AV812" s="122" t="s">
        <v>1318</v>
      </c>
      <c r="AW812" s="122" t="s">
        <v>1318</v>
      </c>
      <c r="AX812" s="122" t="s">
        <v>1318</v>
      </c>
      <c r="AY812" s="122" t="s">
        <v>1318</v>
      </c>
      <c r="AZ812" s="122" t="s">
        <v>1318</v>
      </c>
      <c r="BC812" s="122" t="s">
        <v>3003</v>
      </c>
      <c r="BE812" s="122" t="s">
        <v>3411</v>
      </c>
      <c r="BF812" s="122" t="s">
        <v>1415</v>
      </c>
      <c r="BH812" s="122" t="s">
        <v>2591</v>
      </c>
      <c r="BI812" s="122" t="s">
        <v>2591</v>
      </c>
      <c r="BJ812" s="122" t="s">
        <v>2591</v>
      </c>
      <c r="BX812" s="122" t="s">
        <v>854</v>
      </c>
      <c r="BZ812" s="122" t="s">
        <v>2020</v>
      </c>
      <c r="CL812" s="122" t="s">
        <v>879</v>
      </c>
    </row>
    <row r="813" spans="1:99" x14ac:dyDescent="0.45">
      <c r="A813" s="122">
        <v>812</v>
      </c>
      <c r="B813" s="122" t="s">
        <v>10490</v>
      </c>
      <c r="C813" s="122" t="s">
        <v>880</v>
      </c>
      <c r="I813" s="122" t="s">
        <v>415</v>
      </c>
      <c r="J813" s="122" t="str">
        <f t="shared" si="32"/>
        <v>Quercus engelmannii</v>
      </c>
      <c r="M813" s="122" t="s">
        <v>3226</v>
      </c>
      <c r="N813" s="122" t="s">
        <v>3246</v>
      </c>
      <c r="O813" s="122">
        <v>41071</v>
      </c>
      <c r="P813" s="122" t="s">
        <v>2885</v>
      </c>
      <c r="Q813" s="122" t="s">
        <v>14724</v>
      </c>
      <c r="S813" s="122" t="s">
        <v>14693</v>
      </c>
      <c r="T813" s="122" t="s">
        <v>1171</v>
      </c>
      <c r="U813" s="122" t="s">
        <v>3484</v>
      </c>
      <c r="V813" s="122" t="s">
        <v>2521</v>
      </c>
      <c r="W813" s="122" t="s">
        <v>1759</v>
      </c>
      <c r="X813" s="122" t="s">
        <v>2896</v>
      </c>
      <c r="Y813" s="122" t="s">
        <v>2893</v>
      </c>
      <c r="Z813" s="122" t="s">
        <v>1318</v>
      </c>
      <c r="AC813" s="122" t="s">
        <v>1317</v>
      </c>
      <c r="AH813" s="122" t="s">
        <v>1318</v>
      </c>
      <c r="AI813" s="122" t="s">
        <v>1318</v>
      </c>
      <c r="AJ813" s="122" t="s">
        <v>1843</v>
      </c>
      <c r="AK813" s="122" t="s">
        <v>1843</v>
      </c>
      <c r="AO813" s="122" t="s">
        <v>697</v>
      </c>
      <c r="AS813" s="122" t="s">
        <v>1318</v>
      </c>
      <c r="AT813" s="122" t="s">
        <v>1318</v>
      </c>
      <c r="AU813" s="122" t="s">
        <v>1318</v>
      </c>
      <c r="AV813" s="122" t="s">
        <v>1318</v>
      </c>
      <c r="AW813" s="122" t="s">
        <v>1318</v>
      </c>
      <c r="AX813" s="122" t="s">
        <v>1318</v>
      </c>
      <c r="AY813" s="122" t="s">
        <v>1318</v>
      </c>
      <c r="AZ813" s="122" t="s">
        <v>1318</v>
      </c>
      <c r="BC813" s="122" t="s">
        <v>3004</v>
      </c>
      <c r="BE813" s="122" t="s">
        <v>3411</v>
      </c>
      <c r="BF813" s="122" t="s">
        <v>1415</v>
      </c>
      <c r="BH813" s="122" t="s">
        <v>2591</v>
      </c>
      <c r="BI813" s="122" t="s">
        <v>2591</v>
      </c>
      <c r="BJ813" s="122" t="s">
        <v>2591</v>
      </c>
      <c r="BX813" s="122" t="s">
        <v>854</v>
      </c>
      <c r="BZ813" s="122" t="s">
        <v>2020</v>
      </c>
      <c r="CL813" s="122" t="s">
        <v>415</v>
      </c>
    </row>
    <row r="814" spans="1:99" x14ac:dyDescent="0.45">
      <c r="A814" s="122">
        <v>813</v>
      </c>
      <c r="B814" s="122" t="s">
        <v>10491</v>
      </c>
      <c r="C814" s="122" t="s">
        <v>881</v>
      </c>
      <c r="I814" s="122" t="s">
        <v>415</v>
      </c>
      <c r="J814" s="122" t="str">
        <f t="shared" si="32"/>
        <v>Quercus engelmannii</v>
      </c>
      <c r="M814" s="122" t="s">
        <v>3226</v>
      </c>
      <c r="N814" s="122" t="s">
        <v>3246</v>
      </c>
      <c r="O814" s="122">
        <v>41071</v>
      </c>
      <c r="P814" s="122" t="s">
        <v>2885</v>
      </c>
      <c r="Q814" s="122" t="s">
        <v>14724</v>
      </c>
      <c r="S814" s="122" t="s">
        <v>14693</v>
      </c>
      <c r="T814" s="122" t="s">
        <v>1171</v>
      </c>
      <c r="U814" s="122" t="s">
        <v>3484</v>
      </c>
      <c r="V814" s="122" t="s">
        <v>2521</v>
      </c>
      <c r="W814" s="122" t="s">
        <v>1759</v>
      </c>
      <c r="X814" s="122" t="s">
        <v>2896</v>
      </c>
      <c r="Y814" s="122" t="s">
        <v>2893</v>
      </c>
      <c r="Z814" s="122" t="s">
        <v>1318</v>
      </c>
      <c r="AC814" s="122" t="s">
        <v>1317</v>
      </c>
      <c r="AH814" s="122" t="s">
        <v>1318</v>
      </c>
      <c r="AI814" s="122" t="s">
        <v>1318</v>
      </c>
      <c r="AJ814" s="122" t="s">
        <v>1843</v>
      </c>
      <c r="AK814" s="122" t="s">
        <v>1843</v>
      </c>
      <c r="AO814" s="122" t="s">
        <v>697</v>
      </c>
      <c r="AS814" s="122" t="s">
        <v>1318</v>
      </c>
      <c r="AT814" s="122" t="s">
        <v>1318</v>
      </c>
      <c r="AU814" s="122" t="s">
        <v>1318</v>
      </c>
      <c r="AV814" s="122" t="s">
        <v>1318</v>
      </c>
      <c r="AW814" s="122" t="s">
        <v>1318</v>
      </c>
      <c r="AX814" s="122" t="s">
        <v>1318</v>
      </c>
      <c r="AY814" s="122" t="s">
        <v>1318</v>
      </c>
      <c r="AZ814" s="122" t="s">
        <v>1318</v>
      </c>
      <c r="BC814" s="122" t="s">
        <v>3005</v>
      </c>
      <c r="BE814" s="122" t="s">
        <v>3411</v>
      </c>
      <c r="BF814" s="122" t="s">
        <v>1415</v>
      </c>
      <c r="BH814" s="122" t="s">
        <v>2591</v>
      </c>
      <c r="BI814" s="122" t="s">
        <v>2591</v>
      </c>
      <c r="BJ814" s="122" t="s">
        <v>2591</v>
      </c>
      <c r="BX814" s="122" t="s">
        <v>854</v>
      </c>
      <c r="BZ814" s="122" t="s">
        <v>2020</v>
      </c>
      <c r="CL814" s="122" t="s">
        <v>415</v>
      </c>
    </row>
    <row r="815" spans="1:99" x14ac:dyDescent="0.45">
      <c r="A815" s="122">
        <v>814</v>
      </c>
      <c r="B815" s="122" t="s">
        <v>10492</v>
      </c>
      <c r="C815" s="122" t="s">
        <v>882</v>
      </c>
      <c r="F815" s="122" t="s">
        <v>7482</v>
      </c>
      <c r="H815" s="122">
        <v>4771</v>
      </c>
      <c r="I815" s="122" t="s">
        <v>883</v>
      </c>
      <c r="J815" s="122" t="str">
        <f t="shared" si="32"/>
        <v>Quercus fabri</v>
      </c>
      <c r="K815" s="122" t="s">
        <v>3066</v>
      </c>
      <c r="M815" s="122" t="s">
        <v>3226</v>
      </c>
      <c r="N815" s="122" t="s">
        <v>3331</v>
      </c>
      <c r="O815" s="121">
        <v>41071</v>
      </c>
      <c r="P815" s="122" t="s">
        <v>2885</v>
      </c>
      <c r="Q815" s="122" t="s">
        <v>14724</v>
      </c>
      <c r="S815" s="122" t="s">
        <v>14693</v>
      </c>
      <c r="T815" s="122" t="s">
        <v>1171</v>
      </c>
      <c r="U815" s="122" t="s">
        <v>3484</v>
      </c>
      <c r="V815" s="122" t="s">
        <v>2521</v>
      </c>
      <c r="W815" s="122" t="s">
        <v>1759</v>
      </c>
      <c r="X815" s="122" t="s">
        <v>2896</v>
      </c>
      <c r="Y815" s="122" t="s">
        <v>2893</v>
      </c>
      <c r="Z815" s="122" t="s">
        <v>1318</v>
      </c>
      <c r="AC815" s="122" t="s">
        <v>1317</v>
      </c>
      <c r="AH815" s="122" t="s">
        <v>1318</v>
      </c>
      <c r="AI815" s="122" t="s">
        <v>1318</v>
      </c>
      <c r="AJ815" s="122" t="s">
        <v>3066</v>
      </c>
      <c r="AK815" s="122" t="s">
        <v>3066</v>
      </c>
      <c r="AO815" s="122" t="s">
        <v>697</v>
      </c>
      <c r="AQ815" s="122" t="s">
        <v>7476</v>
      </c>
      <c r="AS815" s="122" t="s">
        <v>1318</v>
      </c>
      <c r="AT815" s="122" t="s">
        <v>1318</v>
      </c>
      <c r="AU815" s="122" t="s">
        <v>1318</v>
      </c>
      <c r="AV815" s="122" t="s">
        <v>1318</v>
      </c>
      <c r="AW815" s="122" t="s">
        <v>1318</v>
      </c>
      <c r="AX815" s="122" t="s">
        <v>1318</v>
      </c>
      <c r="AY815" s="122" t="s">
        <v>1318</v>
      </c>
      <c r="AZ815" s="122" t="s">
        <v>1318</v>
      </c>
      <c r="BC815" s="122" t="s">
        <v>3006</v>
      </c>
      <c r="BE815" s="122" t="s">
        <v>3411</v>
      </c>
      <c r="BF815" s="122" t="s">
        <v>1415</v>
      </c>
      <c r="BG815" s="122" t="s">
        <v>4684</v>
      </c>
      <c r="BH815" s="122" t="s">
        <v>2591</v>
      </c>
      <c r="BI815" s="122" t="s">
        <v>2591</v>
      </c>
      <c r="BJ815" s="122" t="s">
        <v>2591</v>
      </c>
      <c r="BK815" s="122" t="s">
        <v>5566</v>
      </c>
      <c r="BR815" s="122" t="s">
        <v>7482</v>
      </c>
      <c r="BS815" s="122" t="s">
        <v>5786</v>
      </c>
      <c r="BT815" s="122" t="s">
        <v>7482</v>
      </c>
      <c r="BU815" s="122" t="s">
        <v>7482</v>
      </c>
      <c r="BV815" s="122">
        <v>4771</v>
      </c>
      <c r="BX815" s="122" t="s">
        <v>854</v>
      </c>
      <c r="BZ815" s="122" t="s">
        <v>2020</v>
      </c>
      <c r="CB815" s="122">
        <v>24.978588999999999</v>
      </c>
      <c r="CC815" s="122">
        <v>102.61960500000001</v>
      </c>
      <c r="CD815" s="122" t="s">
        <v>4731</v>
      </c>
      <c r="CE815" s="122" t="s">
        <v>4680</v>
      </c>
      <c r="CF815" s="122" t="s">
        <v>7463</v>
      </c>
      <c r="CI815" s="122" t="s">
        <v>5081</v>
      </c>
      <c r="CJ815" s="122" t="s">
        <v>7181</v>
      </c>
      <c r="CK815" s="122" t="s">
        <v>4730</v>
      </c>
      <c r="CL815" s="122" t="s">
        <v>883</v>
      </c>
      <c r="CO815" s="122" t="s">
        <v>7488</v>
      </c>
      <c r="CP815" s="122">
        <v>0</v>
      </c>
      <c r="CQ815" s="122" t="s">
        <v>7482</v>
      </c>
      <c r="CR815" s="122" t="s">
        <v>7807</v>
      </c>
      <c r="CS815" s="122" t="s">
        <v>7808</v>
      </c>
      <c r="CT815" s="122" t="s">
        <v>8194</v>
      </c>
      <c r="CU815" s="122" t="s">
        <v>8194</v>
      </c>
    </row>
    <row r="816" spans="1:99" x14ac:dyDescent="0.45">
      <c r="A816" s="122">
        <v>815</v>
      </c>
      <c r="B816" s="122" t="s">
        <v>10493</v>
      </c>
      <c r="C816" s="122" t="s">
        <v>884</v>
      </c>
      <c r="I816" s="122" t="s">
        <v>811</v>
      </c>
      <c r="J816" s="122" t="str">
        <f t="shared" si="32"/>
        <v>Quercus faginea</v>
      </c>
      <c r="M816" s="122" t="s">
        <v>3226</v>
      </c>
      <c r="N816" s="122" t="s">
        <v>3315</v>
      </c>
      <c r="O816" s="122">
        <v>41071</v>
      </c>
      <c r="P816" s="122" t="s">
        <v>2885</v>
      </c>
      <c r="Q816" s="122" t="s">
        <v>14724</v>
      </c>
      <c r="S816" s="122" t="s">
        <v>14693</v>
      </c>
      <c r="T816" s="122" t="s">
        <v>1171</v>
      </c>
      <c r="U816" s="122" t="s">
        <v>3484</v>
      </c>
      <c r="V816" s="122" t="s">
        <v>2521</v>
      </c>
      <c r="W816" s="122" t="s">
        <v>1759</v>
      </c>
      <c r="X816" s="122" t="s">
        <v>2896</v>
      </c>
      <c r="Y816" s="122" t="s">
        <v>2893</v>
      </c>
      <c r="Z816" s="122" t="s">
        <v>1318</v>
      </c>
      <c r="AC816" s="122" t="s">
        <v>1317</v>
      </c>
      <c r="AH816" s="122" t="s">
        <v>1318</v>
      </c>
      <c r="AI816" s="122" t="s">
        <v>1318</v>
      </c>
      <c r="AJ816" s="122" t="s">
        <v>3067</v>
      </c>
      <c r="AK816" s="122" t="s">
        <v>3067</v>
      </c>
      <c r="AO816" s="122" t="s">
        <v>697</v>
      </c>
      <c r="AS816" s="122" t="s">
        <v>1318</v>
      </c>
      <c r="AT816" s="122" t="s">
        <v>1318</v>
      </c>
      <c r="AU816" s="122" t="s">
        <v>1318</v>
      </c>
      <c r="AV816" s="122" t="s">
        <v>1318</v>
      </c>
      <c r="AW816" s="122" t="s">
        <v>1318</v>
      </c>
      <c r="AX816" s="122" t="s">
        <v>1318</v>
      </c>
      <c r="AY816" s="122" t="s">
        <v>1318</v>
      </c>
      <c r="AZ816" s="122" t="s">
        <v>1318</v>
      </c>
      <c r="BC816" s="122" t="s">
        <v>3007</v>
      </c>
      <c r="BE816" s="122" t="s">
        <v>3411</v>
      </c>
      <c r="BF816" s="122" t="s">
        <v>1415</v>
      </c>
      <c r="BH816" s="122" t="s">
        <v>2591</v>
      </c>
      <c r="BI816" s="122" t="s">
        <v>2591</v>
      </c>
      <c r="BJ816" s="122" t="s">
        <v>2591</v>
      </c>
      <c r="BX816" s="122" t="s">
        <v>854</v>
      </c>
      <c r="BZ816" s="122" t="s">
        <v>2020</v>
      </c>
      <c r="CL816" s="122" t="s">
        <v>811</v>
      </c>
    </row>
    <row r="817" spans="1:99" x14ac:dyDescent="0.45">
      <c r="A817" s="122">
        <v>816</v>
      </c>
      <c r="B817" s="122" t="s">
        <v>10494</v>
      </c>
      <c r="C817" s="122" t="s">
        <v>885</v>
      </c>
      <c r="I817" s="122" t="s">
        <v>811</v>
      </c>
      <c r="J817" s="122" t="str">
        <f t="shared" si="32"/>
        <v>Quercus faginea</v>
      </c>
      <c r="M817" s="122" t="s">
        <v>3226</v>
      </c>
      <c r="N817" s="122" t="s">
        <v>3315</v>
      </c>
      <c r="O817" s="122">
        <v>41071</v>
      </c>
      <c r="P817" s="122" t="s">
        <v>2885</v>
      </c>
      <c r="Q817" s="122" t="s">
        <v>14724</v>
      </c>
      <c r="S817" s="122" t="s">
        <v>14693</v>
      </c>
      <c r="T817" s="122" t="s">
        <v>1171</v>
      </c>
      <c r="U817" s="122" t="s">
        <v>3484</v>
      </c>
      <c r="V817" s="122" t="s">
        <v>2521</v>
      </c>
      <c r="W817" s="122" t="s">
        <v>1759</v>
      </c>
      <c r="X817" s="122" t="s">
        <v>2900</v>
      </c>
      <c r="Y817" s="122" t="s">
        <v>2893</v>
      </c>
      <c r="Z817" s="122" t="s">
        <v>1318</v>
      </c>
      <c r="AC817" s="122" t="s">
        <v>1317</v>
      </c>
      <c r="AH817" s="122" t="s">
        <v>1318</v>
      </c>
      <c r="AI817" s="122" t="s">
        <v>1318</v>
      </c>
      <c r="AJ817" s="122" t="s">
        <v>3067</v>
      </c>
      <c r="AK817" s="122" t="s">
        <v>3067</v>
      </c>
      <c r="AO817" s="122" t="s">
        <v>697</v>
      </c>
      <c r="AP817" s="122" t="s">
        <v>2913</v>
      </c>
      <c r="AQ817" s="122" t="s">
        <v>2954</v>
      </c>
      <c r="AS817" s="122" t="s">
        <v>1318</v>
      </c>
      <c r="AT817" s="122" t="s">
        <v>1318</v>
      </c>
      <c r="AU817" s="122" t="s">
        <v>1318</v>
      </c>
      <c r="AV817" s="122" t="s">
        <v>1318</v>
      </c>
      <c r="AW817" s="122" t="s">
        <v>1318</v>
      </c>
      <c r="AX817" s="122" t="s">
        <v>1318</v>
      </c>
      <c r="AY817" s="122" t="s">
        <v>1318</v>
      </c>
      <c r="AZ817" s="122" t="s">
        <v>1318</v>
      </c>
      <c r="BC817" s="122" t="s">
        <v>3008</v>
      </c>
      <c r="BE817" s="122" t="s">
        <v>3411</v>
      </c>
      <c r="BF817" s="122" t="s">
        <v>1415</v>
      </c>
      <c r="BH817" s="122" t="s">
        <v>2591</v>
      </c>
      <c r="BI817" s="122" t="s">
        <v>2591</v>
      </c>
      <c r="BJ817" s="122" t="s">
        <v>2591</v>
      </c>
      <c r="BX817" s="122" t="s">
        <v>854</v>
      </c>
      <c r="BZ817" s="122" t="s">
        <v>2020</v>
      </c>
      <c r="CL817" s="122" t="s">
        <v>811</v>
      </c>
    </row>
    <row r="818" spans="1:99" x14ac:dyDescent="0.45">
      <c r="A818" s="122">
        <v>817</v>
      </c>
      <c r="B818" s="122" t="s">
        <v>10495</v>
      </c>
      <c r="C818" s="122" t="s">
        <v>886</v>
      </c>
      <c r="D818" s="150">
        <v>43307</v>
      </c>
      <c r="E818" s="139">
        <v>8</v>
      </c>
      <c r="F818" s="122" t="s">
        <v>4657</v>
      </c>
      <c r="H818" s="122">
        <v>3971</v>
      </c>
      <c r="I818" s="122" t="s">
        <v>14684</v>
      </c>
      <c r="J818" s="122" t="str">
        <f>LEFT(I818, FIND(" ", I818, 25)-1)</f>
        <v>Quercus faginea ssp. alpestris</v>
      </c>
      <c r="K818" s="122" t="s">
        <v>8627</v>
      </c>
      <c r="M818" s="122" t="s">
        <v>3226</v>
      </c>
      <c r="N818" s="122" t="s">
        <v>3361</v>
      </c>
      <c r="O818" s="122">
        <v>41071</v>
      </c>
      <c r="P818" s="122" t="s">
        <v>2885</v>
      </c>
      <c r="Q818" s="122" t="s">
        <v>14724</v>
      </c>
      <c r="S818" s="122" t="s">
        <v>14693</v>
      </c>
      <c r="T818" s="122" t="s">
        <v>1171</v>
      </c>
      <c r="U818" s="122" t="s">
        <v>3484</v>
      </c>
      <c r="V818" s="122" t="s">
        <v>2521</v>
      </c>
      <c r="W818" s="122" t="s">
        <v>1759</v>
      </c>
      <c r="X818" s="122" t="s">
        <v>2897</v>
      </c>
      <c r="Y818" s="122" t="s">
        <v>2893</v>
      </c>
      <c r="Z818" s="122" t="s">
        <v>1318</v>
      </c>
      <c r="AC818" s="122" t="s">
        <v>1317</v>
      </c>
      <c r="AH818" s="122" t="s">
        <v>1318</v>
      </c>
      <c r="AI818" s="122" t="s">
        <v>1318</v>
      </c>
      <c r="AJ818" s="122" t="s">
        <v>3068</v>
      </c>
      <c r="AK818" s="122" t="s">
        <v>3068</v>
      </c>
      <c r="AO818" s="122" t="s">
        <v>697</v>
      </c>
      <c r="AS818" s="122" t="s">
        <v>1318</v>
      </c>
      <c r="AT818" s="122" t="s">
        <v>1318</v>
      </c>
      <c r="AU818" s="122" t="s">
        <v>1318</v>
      </c>
      <c r="AV818" s="122" t="s">
        <v>1318</v>
      </c>
      <c r="AW818" s="122" t="s">
        <v>1318</v>
      </c>
      <c r="AX818" s="122" t="s">
        <v>1318</v>
      </c>
      <c r="AY818" s="122" t="s">
        <v>1318</v>
      </c>
      <c r="AZ818" s="122" t="s">
        <v>1318</v>
      </c>
      <c r="BC818" s="122" t="s">
        <v>3009</v>
      </c>
      <c r="BE818" s="122" t="s">
        <v>3411</v>
      </c>
      <c r="BF818" s="122" t="s">
        <v>1415</v>
      </c>
      <c r="BG818" s="122" t="s">
        <v>4216</v>
      </c>
      <c r="BH818" s="122" t="s">
        <v>2591</v>
      </c>
      <c r="BI818" s="122" t="s">
        <v>2591</v>
      </c>
      <c r="BJ818" s="122" t="s">
        <v>2591</v>
      </c>
      <c r="BK818" s="122" t="s">
        <v>5323</v>
      </c>
      <c r="BL818" s="122" t="s">
        <v>5323</v>
      </c>
      <c r="BR818" s="122" t="s">
        <v>4657</v>
      </c>
      <c r="BS818" s="122" t="s">
        <v>5787</v>
      </c>
      <c r="BT818" s="122" t="s">
        <v>4657</v>
      </c>
      <c r="BU818" s="122" t="s">
        <v>4657</v>
      </c>
      <c r="BV818" s="122">
        <v>3971</v>
      </c>
      <c r="BX818" s="122" t="s">
        <v>854</v>
      </c>
      <c r="BZ818" s="122" t="s">
        <v>2020</v>
      </c>
      <c r="CB818" s="122" t="s">
        <v>4235</v>
      </c>
      <c r="CC818" s="122" t="s">
        <v>4235</v>
      </c>
      <c r="CD818" s="122" t="s">
        <v>4235</v>
      </c>
      <c r="CE818" s="122" t="s">
        <v>1171</v>
      </c>
      <c r="CI818" s="122" t="s">
        <v>5082</v>
      </c>
      <c r="CK818" s="122" t="s">
        <v>4216</v>
      </c>
      <c r="CL818" s="122" t="s">
        <v>811</v>
      </c>
    </row>
    <row r="819" spans="1:99" x14ac:dyDescent="0.45">
      <c r="A819" s="122">
        <v>818</v>
      </c>
      <c r="B819" s="122" t="s">
        <v>10496</v>
      </c>
      <c r="C819" s="122" t="s">
        <v>887</v>
      </c>
      <c r="I819" s="122" t="s">
        <v>888</v>
      </c>
      <c r="J819" s="122" t="str">
        <f t="shared" ref="J819:J857" si="33">LEFT(I819, FIND(" ", I819, 12) -1)</f>
        <v>Quercus franchetii</v>
      </c>
      <c r="M819" s="122" t="s">
        <v>3226</v>
      </c>
      <c r="N819" s="122" t="s">
        <v>3362</v>
      </c>
      <c r="O819" s="122">
        <v>41071</v>
      </c>
      <c r="P819" s="122" t="s">
        <v>2885</v>
      </c>
      <c r="Q819" s="122" t="s">
        <v>14724</v>
      </c>
      <c r="S819" s="122" t="s">
        <v>14693</v>
      </c>
      <c r="T819" s="122" t="s">
        <v>1171</v>
      </c>
      <c r="U819" s="122" t="s">
        <v>3484</v>
      </c>
      <c r="V819" s="122" t="s">
        <v>2521</v>
      </c>
      <c r="W819" s="122" t="s">
        <v>1759</v>
      </c>
      <c r="X819" s="122" t="s">
        <v>2896</v>
      </c>
      <c r="Y819" s="122" t="s">
        <v>2893</v>
      </c>
      <c r="Z819" s="122" t="s">
        <v>1318</v>
      </c>
      <c r="AC819" s="122" t="s">
        <v>1317</v>
      </c>
      <c r="AH819" s="122" t="s">
        <v>1318</v>
      </c>
      <c r="AI819" s="122" t="s">
        <v>1318</v>
      </c>
      <c r="AJ819" s="122" t="s">
        <v>3069</v>
      </c>
      <c r="AK819" s="122" t="s">
        <v>3069</v>
      </c>
      <c r="AO819" s="122" t="s">
        <v>697</v>
      </c>
      <c r="AS819" s="122" t="s">
        <v>1318</v>
      </c>
      <c r="AT819" s="122" t="s">
        <v>1318</v>
      </c>
      <c r="AU819" s="122" t="s">
        <v>1318</v>
      </c>
      <c r="AV819" s="122" t="s">
        <v>1318</v>
      </c>
      <c r="AW819" s="122" t="s">
        <v>1318</v>
      </c>
      <c r="AX819" s="122" t="s">
        <v>1318</v>
      </c>
      <c r="AY819" s="122" t="s">
        <v>1318</v>
      </c>
      <c r="AZ819" s="122" t="s">
        <v>1318</v>
      </c>
      <c r="BC819" s="122" t="s">
        <v>3010</v>
      </c>
      <c r="BE819" s="122" t="s">
        <v>3411</v>
      </c>
      <c r="BF819" s="122" t="s">
        <v>1415</v>
      </c>
      <c r="BH819" s="122" t="s">
        <v>2591</v>
      </c>
      <c r="BI819" s="122" t="s">
        <v>2591</v>
      </c>
      <c r="BJ819" s="122" t="s">
        <v>2591</v>
      </c>
      <c r="BX819" s="122" t="s">
        <v>854</v>
      </c>
      <c r="BZ819" s="122" t="s">
        <v>2020</v>
      </c>
      <c r="CL819" s="122" t="s">
        <v>888</v>
      </c>
    </row>
    <row r="820" spans="1:99" x14ac:dyDescent="0.45">
      <c r="A820" s="122">
        <v>819</v>
      </c>
      <c r="B820" s="122" t="s">
        <v>10497</v>
      </c>
      <c r="C820" s="122" t="s">
        <v>889</v>
      </c>
      <c r="I820" s="122" t="s">
        <v>890</v>
      </c>
      <c r="J820" s="122" t="str">
        <f t="shared" si="33"/>
        <v>Quercus fusiformis</v>
      </c>
      <c r="L820" s="122" t="s">
        <v>2894</v>
      </c>
      <c r="M820" s="122" t="s">
        <v>3226</v>
      </c>
      <c r="N820" s="122" t="s">
        <v>3298</v>
      </c>
      <c r="O820" s="122">
        <v>41071</v>
      </c>
      <c r="P820" s="122" t="s">
        <v>2883</v>
      </c>
      <c r="Q820" s="122" t="s">
        <v>14724</v>
      </c>
      <c r="S820" s="122" t="s">
        <v>14693</v>
      </c>
      <c r="T820" s="122" t="s">
        <v>1171</v>
      </c>
      <c r="U820" s="122" t="s">
        <v>3484</v>
      </c>
      <c r="V820" s="122" t="s">
        <v>2521</v>
      </c>
      <c r="W820" s="122" t="s">
        <v>1759</v>
      </c>
      <c r="X820" s="122" t="s">
        <v>2896</v>
      </c>
      <c r="Y820" s="122" t="s">
        <v>2893</v>
      </c>
      <c r="Z820" s="122" t="s">
        <v>1318</v>
      </c>
      <c r="AC820" s="122" t="s">
        <v>1317</v>
      </c>
      <c r="AH820" s="122" t="s">
        <v>1318</v>
      </c>
      <c r="AI820" s="122" t="s">
        <v>1318</v>
      </c>
      <c r="AJ820" s="122" t="s">
        <v>3070</v>
      </c>
      <c r="AK820" s="122" t="s">
        <v>3070</v>
      </c>
      <c r="AO820" s="122" t="s">
        <v>697</v>
      </c>
      <c r="AS820" s="122" t="s">
        <v>1318</v>
      </c>
      <c r="AT820" s="122" t="s">
        <v>1318</v>
      </c>
      <c r="AU820" s="122" t="s">
        <v>1318</v>
      </c>
      <c r="AV820" s="122" t="s">
        <v>1318</v>
      </c>
      <c r="AW820" s="122" t="s">
        <v>1318</v>
      </c>
      <c r="AX820" s="122" t="s">
        <v>1318</v>
      </c>
      <c r="AY820" s="122" t="s">
        <v>1318</v>
      </c>
      <c r="AZ820" s="122" t="s">
        <v>1318</v>
      </c>
      <c r="BC820" s="122" t="s">
        <v>3011</v>
      </c>
      <c r="BE820" s="122" t="s">
        <v>3411</v>
      </c>
      <c r="BF820" s="122" t="s">
        <v>1415</v>
      </c>
      <c r="BH820" s="122" t="s">
        <v>2591</v>
      </c>
      <c r="BI820" s="122" t="s">
        <v>2591</v>
      </c>
      <c r="BJ820" s="122" t="s">
        <v>2591</v>
      </c>
      <c r="BX820" s="122" t="s">
        <v>854</v>
      </c>
      <c r="BZ820" s="122" t="s">
        <v>2020</v>
      </c>
      <c r="CL820" s="122" t="s">
        <v>890</v>
      </c>
    </row>
    <row r="821" spans="1:99" x14ac:dyDescent="0.45">
      <c r="A821" s="122">
        <v>820</v>
      </c>
      <c r="B821" s="122" t="s">
        <v>10498</v>
      </c>
      <c r="C821" s="122" t="s">
        <v>891</v>
      </c>
      <c r="I821" s="122" t="s">
        <v>890</v>
      </c>
      <c r="J821" s="122" t="str">
        <f t="shared" si="33"/>
        <v>Quercus fusiformis</v>
      </c>
      <c r="M821" s="122" t="s">
        <v>3226</v>
      </c>
      <c r="N821" s="122" t="s">
        <v>3298</v>
      </c>
      <c r="O821" s="122">
        <v>41071</v>
      </c>
      <c r="P821" s="122" t="s">
        <v>2885</v>
      </c>
      <c r="Q821" s="122" t="s">
        <v>14724</v>
      </c>
      <c r="S821" s="122" t="s">
        <v>14693</v>
      </c>
      <c r="T821" s="122" t="s">
        <v>1171</v>
      </c>
      <c r="U821" s="122" t="s">
        <v>3484</v>
      </c>
      <c r="V821" s="122" t="s">
        <v>2521</v>
      </c>
      <c r="W821" s="122" t="s">
        <v>1759</v>
      </c>
      <c r="X821" s="122" t="s">
        <v>2896</v>
      </c>
      <c r="Y821" s="122" t="s">
        <v>2893</v>
      </c>
      <c r="Z821" s="122" t="s">
        <v>1318</v>
      </c>
      <c r="AC821" s="122" t="s">
        <v>1317</v>
      </c>
      <c r="AH821" s="122" t="s">
        <v>1318</v>
      </c>
      <c r="AI821" s="122" t="s">
        <v>1318</v>
      </c>
      <c r="AJ821" s="122" t="s">
        <v>2483</v>
      </c>
      <c r="AK821" s="122" t="s">
        <v>2483</v>
      </c>
      <c r="AO821" s="122" t="s">
        <v>697</v>
      </c>
      <c r="AS821" s="122" t="s">
        <v>1318</v>
      </c>
      <c r="AT821" s="122" t="s">
        <v>1318</v>
      </c>
      <c r="AU821" s="122" t="s">
        <v>1318</v>
      </c>
      <c r="AV821" s="122" t="s">
        <v>1318</v>
      </c>
      <c r="AW821" s="122" t="s">
        <v>1318</v>
      </c>
      <c r="AX821" s="122" t="s">
        <v>1318</v>
      </c>
      <c r="AY821" s="122" t="s">
        <v>1318</v>
      </c>
      <c r="AZ821" s="122" t="s">
        <v>1318</v>
      </c>
      <c r="BC821" s="122" t="s">
        <v>3012</v>
      </c>
      <c r="BE821" s="122" t="s">
        <v>3411</v>
      </c>
      <c r="BF821" s="122" t="s">
        <v>1415</v>
      </c>
      <c r="BH821" s="122" t="s">
        <v>2591</v>
      </c>
      <c r="BI821" s="122" t="s">
        <v>2591</v>
      </c>
      <c r="BJ821" s="122" t="s">
        <v>2591</v>
      </c>
      <c r="BX821" s="122" t="s">
        <v>854</v>
      </c>
      <c r="BZ821" s="122" t="s">
        <v>2020</v>
      </c>
      <c r="CL821" s="122" t="s">
        <v>890</v>
      </c>
    </row>
    <row r="822" spans="1:99" x14ac:dyDescent="0.45">
      <c r="A822" s="122">
        <v>821</v>
      </c>
      <c r="B822" s="122" t="s">
        <v>10499</v>
      </c>
      <c r="C822" s="122" t="s">
        <v>892</v>
      </c>
      <c r="I822" s="122" t="s">
        <v>890</v>
      </c>
      <c r="J822" s="122" t="str">
        <f t="shared" si="33"/>
        <v>Quercus fusiformis</v>
      </c>
      <c r="M822" s="122" t="s">
        <v>3226</v>
      </c>
      <c r="N822" s="122" t="s">
        <v>3298</v>
      </c>
      <c r="O822" s="122">
        <v>41071</v>
      </c>
      <c r="P822" s="122" t="s">
        <v>2885</v>
      </c>
      <c r="Q822" s="122" t="s">
        <v>14724</v>
      </c>
      <c r="S822" s="122" t="s">
        <v>14693</v>
      </c>
      <c r="T822" s="122" t="s">
        <v>1171</v>
      </c>
      <c r="U822" s="122" t="s">
        <v>3484</v>
      </c>
      <c r="V822" s="122" t="s">
        <v>2521</v>
      </c>
      <c r="W822" s="122" t="s">
        <v>1759</v>
      </c>
      <c r="X822" s="122" t="s">
        <v>2896</v>
      </c>
      <c r="Y822" s="122" t="s">
        <v>2893</v>
      </c>
      <c r="Z822" s="122" t="s">
        <v>1318</v>
      </c>
      <c r="AC822" s="122" t="s">
        <v>1317</v>
      </c>
      <c r="AH822" s="122" t="s">
        <v>1318</v>
      </c>
      <c r="AI822" s="122" t="s">
        <v>1318</v>
      </c>
      <c r="AJ822" s="122" t="s">
        <v>2483</v>
      </c>
      <c r="AK822" s="122" t="s">
        <v>2483</v>
      </c>
      <c r="AO822" s="122" t="s">
        <v>697</v>
      </c>
      <c r="AS822" s="122" t="s">
        <v>1318</v>
      </c>
      <c r="AT822" s="122" t="s">
        <v>1318</v>
      </c>
      <c r="AU822" s="122" t="s">
        <v>1318</v>
      </c>
      <c r="AV822" s="122" t="s">
        <v>1318</v>
      </c>
      <c r="AW822" s="122" t="s">
        <v>1318</v>
      </c>
      <c r="AX822" s="122" t="s">
        <v>1318</v>
      </c>
      <c r="AY822" s="122" t="s">
        <v>1318</v>
      </c>
      <c r="AZ822" s="122" t="s">
        <v>1318</v>
      </c>
      <c r="BC822" s="122" t="s">
        <v>3013</v>
      </c>
      <c r="BE822" s="122" t="s">
        <v>3411</v>
      </c>
      <c r="BF822" s="122" t="s">
        <v>1415</v>
      </c>
      <c r="BH822" s="122" t="s">
        <v>2591</v>
      </c>
      <c r="BI822" s="122" t="s">
        <v>2591</v>
      </c>
      <c r="BJ822" s="122" t="s">
        <v>2591</v>
      </c>
      <c r="BX822" s="122" t="s">
        <v>854</v>
      </c>
      <c r="BZ822" s="122" t="s">
        <v>2020</v>
      </c>
      <c r="CL822" s="122" t="s">
        <v>890</v>
      </c>
    </row>
    <row r="823" spans="1:99" x14ac:dyDescent="0.45">
      <c r="A823" s="122">
        <v>822</v>
      </c>
      <c r="B823" s="122" t="s">
        <v>10500</v>
      </c>
      <c r="C823" s="122" t="s">
        <v>893</v>
      </c>
      <c r="F823" s="122" t="s">
        <v>3904</v>
      </c>
      <c r="H823" s="122">
        <v>3733</v>
      </c>
      <c r="I823" s="122" t="s">
        <v>894</v>
      </c>
      <c r="J823" s="122" t="str">
        <f t="shared" si="33"/>
        <v>Quercus germana</v>
      </c>
      <c r="K823" s="122" t="s">
        <v>8654</v>
      </c>
      <c r="M823" s="122" t="s">
        <v>3226</v>
      </c>
      <c r="N823" s="122" t="s">
        <v>3332</v>
      </c>
      <c r="O823" s="121">
        <v>41071</v>
      </c>
      <c r="P823" s="122" t="s">
        <v>2887</v>
      </c>
      <c r="Q823" s="122" t="s">
        <v>14724</v>
      </c>
      <c r="S823" s="122" t="s">
        <v>14693</v>
      </c>
      <c r="T823" s="122" t="s">
        <v>1171</v>
      </c>
      <c r="U823" s="122" t="s">
        <v>3484</v>
      </c>
      <c r="V823" s="122" t="s">
        <v>2521</v>
      </c>
      <c r="W823" s="122" t="s">
        <v>1759</v>
      </c>
      <c r="X823" s="122" t="s">
        <v>2896</v>
      </c>
      <c r="Y823" s="122" t="s">
        <v>2893</v>
      </c>
      <c r="Z823" s="122" t="s">
        <v>1318</v>
      </c>
      <c r="AC823" s="122" t="s">
        <v>1317</v>
      </c>
      <c r="AH823" s="122" t="s">
        <v>1318</v>
      </c>
      <c r="AI823" s="122" t="s">
        <v>1318</v>
      </c>
      <c r="AJ823" s="122" t="s">
        <v>3071</v>
      </c>
      <c r="AK823" s="122" t="s">
        <v>3071</v>
      </c>
      <c r="AO823" s="122" t="s">
        <v>697</v>
      </c>
      <c r="AP823" s="122" t="s">
        <v>2914</v>
      </c>
      <c r="AQ823" s="122" t="s">
        <v>8221</v>
      </c>
      <c r="AR823" s="122" t="s">
        <v>8221</v>
      </c>
      <c r="AS823" s="122" t="s">
        <v>8221</v>
      </c>
      <c r="AT823" s="122" t="s">
        <v>8221</v>
      </c>
      <c r="AU823" s="122" t="s">
        <v>8221</v>
      </c>
      <c r="AV823" s="122" t="s">
        <v>8221</v>
      </c>
      <c r="AW823" s="122" t="s">
        <v>8221</v>
      </c>
      <c r="AX823" s="122" t="s">
        <v>8221</v>
      </c>
      <c r="AY823" s="122" t="s">
        <v>8221</v>
      </c>
      <c r="AZ823" s="122" t="s">
        <v>8221</v>
      </c>
      <c r="BA823" s="122" t="s">
        <v>8221</v>
      </c>
      <c r="BB823" s="122" t="s">
        <v>8221</v>
      </c>
      <c r="BC823" s="122" t="s">
        <v>8221</v>
      </c>
      <c r="BD823" s="122" t="s">
        <v>8221</v>
      </c>
      <c r="BE823" s="122" t="s">
        <v>8221</v>
      </c>
      <c r="BF823" s="122" t="s">
        <v>8221</v>
      </c>
      <c r="BG823" s="122" t="s">
        <v>8221</v>
      </c>
      <c r="BH823" s="122" t="s">
        <v>8221</v>
      </c>
      <c r="BI823" s="122" t="s">
        <v>8221</v>
      </c>
      <c r="BJ823" s="122" t="s">
        <v>8221</v>
      </c>
      <c r="BK823" s="122" t="s">
        <v>8221</v>
      </c>
      <c r="BL823" s="122" t="s">
        <v>8221</v>
      </c>
      <c r="BM823" s="122" t="s">
        <v>8221</v>
      </c>
      <c r="BN823" s="122" t="s">
        <v>8221</v>
      </c>
      <c r="BO823" s="122" t="s">
        <v>8221</v>
      </c>
      <c r="BP823" s="122" t="s">
        <v>8221</v>
      </c>
      <c r="BQ823" s="122" t="s">
        <v>8221</v>
      </c>
      <c r="BR823" s="122" t="s">
        <v>3904</v>
      </c>
      <c r="BS823" s="122" t="s">
        <v>5787</v>
      </c>
      <c r="BT823" s="122" t="s">
        <v>3904</v>
      </c>
      <c r="BU823" s="122" t="s">
        <v>3904</v>
      </c>
      <c r="BV823" s="122">
        <v>3733</v>
      </c>
      <c r="BX823" s="122" t="s">
        <v>854</v>
      </c>
      <c r="BZ823" s="122" t="s">
        <v>2020</v>
      </c>
      <c r="CB823" s="122">
        <v>19.537130000000001</v>
      </c>
      <c r="CC823" s="122">
        <v>-96.894559999999998</v>
      </c>
      <c r="CD823" s="122" t="s">
        <v>8220</v>
      </c>
      <c r="CE823" s="122" t="s">
        <v>2100</v>
      </c>
      <c r="CF823" s="122" t="s">
        <v>2434</v>
      </c>
      <c r="CH823" s="122" t="s">
        <v>8219</v>
      </c>
      <c r="CI823" s="122" t="s">
        <v>5093</v>
      </c>
      <c r="CJ823" s="122" t="s">
        <v>7222</v>
      </c>
      <c r="CK823" s="122" t="s">
        <v>4216</v>
      </c>
      <c r="CL823" s="122" t="s">
        <v>894</v>
      </c>
      <c r="CO823" s="122" t="s">
        <v>7488</v>
      </c>
      <c r="CP823" s="122">
        <v>0</v>
      </c>
      <c r="CQ823" s="122" t="s">
        <v>3904</v>
      </c>
      <c r="CR823" s="122" t="s">
        <v>7722</v>
      </c>
      <c r="CS823" s="122" t="s">
        <v>7783</v>
      </c>
      <c r="CT823" s="122" t="s">
        <v>8194</v>
      </c>
      <c r="CU823" s="122" t="s">
        <v>8194</v>
      </c>
    </row>
    <row r="824" spans="1:99" x14ac:dyDescent="0.45">
      <c r="A824" s="122">
        <v>823</v>
      </c>
      <c r="B824" s="122" t="s">
        <v>10501</v>
      </c>
      <c r="C824" s="122" t="s">
        <v>895</v>
      </c>
      <c r="F824" s="122" t="s">
        <v>4700</v>
      </c>
      <c r="H824" s="122">
        <v>6411</v>
      </c>
      <c r="I824" s="122" t="s">
        <v>894</v>
      </c>
      <c r="J824" s="122" t="str">
        <f t="shared" si="33"/>
        <v>Quercus germana</v>
      </c>
      <c r="K824" s="122" t="s">
        <v>8654</v>
      </c>
      <c r="M824" s="122" t="s">
        <v>3226</v>
      </c>
      <c r="N824" s="122" t="s">
        <v>3332</v>
      </c>
      <c r="O824" s="121">
        <v>41071</v>
      </c>
      <c r="P824" s="122" t="s">
        <v>2885</v>
      </c>
      <c r="Q824" s="122" t="s">
        <v>14724</v>
      </c>
      <c r="S824" s="122" t="s">
        <v>14693</v>
      </c>
      <c r="T824" s="122" t="s">
        <v>1171</v>
      </c>
      <c r="U824" s="122" t="s">
        <v>3484</v>
      </c>
      <c r="V824" s="122" t="s">
        <v>2521</v>
      </c>
      <c r="W824" s="122" t="s">
        <v>1759</v>
      </c>
      <c r="X824" s="122" t="s">
        <v>2897</v>
      </c>
      <c r="Y824" s="122" t="s">
        <v>2893</v>
      </c>
      <c r="Z824" s="122" t="s">
        <v>1318</v>
      </c>
      <c r="AC824" s="122" t="s">
        <v>1317</v>
      </c>
      <c r="AH824" s="122" t="s">
        <v>1318</v>
      </c>
      <c r="AI824" s="122" t="s">
        <v>1318</v>
      </c>
      <c r="AJ824" s="122" t="s">
        <v>3071</v>
      </c>
      <c r="AK824" s="122" t="s">
        <v>3071</v>
      </c>
      <c r="AO824" s="122" t="s">
        <v>697</v>
      </c>
      <c r="AP824" s="122" t="s">
        <v>2915</v>
      </c>
      <c r="AQ824" s="122" t="s">
        <v>8222</v>
      </c>
      <c r="AR824" s="122" t="s">
        <v>42</v>
      </c>
      <c r="AS824" s="122" t="s">
        <v>1318</v>
      </c>
      <c r="AT824" s="122" t="s">
        <v>1318</v>
      </c>
      <c r="AU824" s="122" t="s">
        <v>1318</v>
      </c>
      <c r="AV824" s="122" t="s">
        <v>1318</v>
      </c>
      <c r="AW824" s="122" t="s">
        <v>1318</v>
      </c>
      <c r="AX824" s="122" t="s">
        <v>1318</v>
      </c>
      <c r="AY824" s="122" t="s">
        <v>1318</v>
      </c>
      <c r="AZ824" s="122" t="s">
        <v>1318</v>
      </c>
      <c r="BC824" s="122" t="s">
        <v>2204</v>
      </c>
      <c r="BE824" s="122" t="s">
        <v>3411</v>
      </c>
      <c r="BF824" s="122" t="s">
        <v>1415</v>
      </c>
      <c r="BG824" s="122" t="s">
        <v>4684</v>
      </c>
      <c r="BH824" s="122" t="s">
        <v>2591</v>
      </c>
      <c r="BI824" s="122" t="s">
        <v>2591</v>
      </c>
      <c r="BJ824" s="122" t="s">
        <v>2591</v>
      </c>
      <c r="BK824" s="122" t="s">
        <v>5566</v>
      </c>
      <c r="BR824" s="122" t="s">
        <v>4700</v>
      </c>
      <c r="BS824" s="122" t="s">
        <v>5787</v>
      </c>
      <c r="BT824" s="122" t="s">
        <v>4700</v>
      </c>
      <c r="BU824" s="122" t="s">
        <v>4700</v>
      </c>
      <c r="BV824" s="122">
        <v>6411</v>
      </c>
      <c r="BX824" s="122" t="s">
        <v>854</v>
      </c>
      <c r="BZ824" s="122" t="s">
        <v>2020</v>
      </c>
      <c r="CB824" s="122" t="s">
        <v>4235</v>
      </c>
      <c r="CC824" s="122" t="s">
        <v>4235</v>
      </c>
      <c r="CD824" s="122" t="s">
        <v>8223</v>
      </c>
      <c r="CI824" s="122" t="s">
        <v>5092</v>
      </c>
      <c r="CJ824" s="122" t="s">
        <v>7224</v>
      </c>
      <c r="CK824" s="122" t="s">
        <v>4701</v>
      </c>
      <c r="CL824" s="122" t="s">
        <v>894</v>
      </c>
      <c r="CO824" s="122" t="s">
        <v>7488</v>
      </c>
      <c r="CP824" s="122">
        <v>0</v>
      </c>
      <c r="CQ824" s="122" t="s">
        <v>4700</v>
      </c>
      <c r="CR824" s="122" t="s">
        <v>8224</v>
      </c>
      <c r="CS824" s="122" t="s">
        <v>7756</v>
      </c>
      <c r="CT824" s="122" t="s">
        <v>8194</v>
      </c>
      <c r="CU824" s="122" t="s">
        <v>8194</v>
      </c>
    </row>
    <row r="825" spans="1:99" x14ac:dyDescent="0.45">
      <c r="A825" s="122">
        <v>824</v>
      </c>
      <c r="B825" s="122" t="s">
        <v>10502</v>
      </c>
      <c r="C825" s="122" t="s">
        <v>896</v>
      </c>
      <c r="F825" s="122" t="s">
        <v>4661</v>
      </c>
      <c r="H825" s="122">
        <v>3401</v>
      </c>
      <c r="I825" s="122" t="s">
        <v>695</v>
      </c>
      <c r="J825" s="122" t="str">
        <f t="shared" si="33"/>
        <v>Quercus glabrescens</v>
      </c>
      <c r="K825" s="122" t="s">
        <v>3072</v>
      </c>
      <c r="M825" s="122" t="s">
        <v>3226</v>
      </c>
      <c r="N825" s="122" t="s">
        <v>3288</v>
      </c>
      <c r="O825" s="121">
        <v>41071</v>
      </c>
      <c r="P825" s="122" t="s">
        <v>2887</v>
      </c>
      <c r="Q825" s="122" t="s">
        <v>14724</v>
      </c>
      <c r="S825" s="122" t="s">
        <v>14693</v>
      </c>
      <c r="T825" s="122" t="s">
        <v>1171</v>
      </c>
      <c r="U825" s="122" t="s">
        <v>3484</v>
      </c>
      <c r="V825" s="122" t="s">
        <v>2521</v>
      </c>
      <c r="W825" s="122" t="s">
        <v>1759</v>
      </c>
      <c r="X825" s="122" t="s">
        <v>2897</v>
      </c>
      <c r="Y825" s="122" t="s">
        <v>2893</v>
      </c>
      <c r="Z825" s="122" t="s">
        <v>1318</v>
      </c>
      <c r="AC825" s="122" t="s">
        <v>1317</v>
      </c>
      <c r="AH825" s="122" t="s">
        <v>1318</v>
      </c>
      <c r="AI825" s="122" t="s">
        <v>1318</v>
      </c>
      <c r="AJ825" s="122" t="s">
        <v>3072</v>
      </c>
      <c r="AK825" s="122" t="s">
        <v>3072</v>
      </c>
      <c r="AO825" s="122" t="s">
        <v>697</v>
      </c>
      <c r="AP825" s="122" t="s">
        <v>2916</v>
      </c>
      <c r="AQ825" s="122" t="s">
        <v>2955</v>
      </c>
      <c r="AR825" s="122" t="s">
        <v>7426</v>
      </c>
      <c r="AS825" s="122" t="s">
        <v>1318</v>
      </c>
      <c r="AT825" s="122" t="s">
        <v>1318</v>
      </c>
      <c r="AU825" s="122" t="s">
        <v>1318</v>
      </c>
      <c r="AV825" s="122" t="s">
        <v>1318</v>
      </c>
      <c r="AW825" s="122" t="s">
        <v>1318</v>
      </c>
      <c r="AX825" s="122" t="s">
        <v>1318</v>
      </c>
      <c r="AY825" s="122" t="s">
        <v>1318</v>
      </c>
      <c r="AZ825" s="122" t="s">
        <v>1318</v>
      </c>
      <c r="BC825" s="122" t="s">
        <v>3014</v>
      </c>
      <c r="BE825" s="122" t="s">
        <v>3411</v>
      </c>
      <c r="BF825" s="122" t="s">
        <v>1415</v>
      </c>
      <c r="BG825" s="122" t="s">
        <v>4216</v>
      </c>
      <c r="BH825" s="122" t="s">
        <v>2591</v>
      </c>
      <c r="BI825" s="122" t="s">
        <v>2591</v>
      </c>
      <c r="BJ825" s="122" t="s">
        <v>2591</v>
      </c>
      <c r="BK825" s="122" t="s">
        <v>5323</v>
      </c>
      <c r="BL825" s="122" t="s">
        <v>5323</v>
      </c>
      <c r="BR825" s="122" t="s">
        <v>4661</v>
      </c>
      <c r="BS825" s="122" t="s">
        <v>5787</v>
      </c>
      <c r="BT825" s="122" t="s">
        <v>4661</v>
      </c>
      <c r="BU825" s="122" t="s">
        <v>4661</v>
      </c>
      <c r="BV825" s="122">
        <v>3401</v>
      </c>
      <c r="BX825" s="122" t="s">
        <v>854</v>
      </c>
      <c r="BZ825" s="122" t="s">
        <v>2020</v>
      </c>
      <c r="CB825" s="122">
        <v>20.091096</v>
      </c>
      <c r="CC825" s="122">
        <v>-98.762387000000004</v>
      </c>
      <c r="CD825" s="122" t="s">
        <v>4662</v>
      </c>
      <c r="CE825" s="122" t="s">
        <v>2100</v>
      </c>
      <c r="CF825" s="122" t="s">
        <v>2435</v>
      </c>
      <c r="CI825" s="122" t="s">
        <v>5096</v>
      </c>
      <c r="CJ825" s="122" t="s">
        <v>7275</v>
      </c>
      <c r="CK825" s="122" t="s">
        <v>4216</v>
      </c>
      <c r="CL825" s="122" t="s">
        <v>695</v>
      </c>
      <c r="CO825" s="122" t="s">
        <v>7488</v>
      </c>
      <c r="CP825" s="122">
        <v>0</v>
      </c>
      <c r="CQ825" s="122" t="s">
        <v>4661</v>
      </c>
      <c r="CR825" s="122" t="s">
        <v>7780</v>
      </c>
      <c r="CS825" s="122" t="s">
        <v>7781</v>
      </c>
      <c r="CT825" s="122" t="s">
        <v>8194</v>
      </c>
      <c r="CU825" s="122" t="s">
        <v>8194</v>
      </c>
    </row>
    <row r="826" spans="1:99" x14ac:dyDescent="0.45">
      <c r="A826" s="122">
        <v>825</v>
      </c>
      <c r="B826" s="122" t="s">
        <v>10503</v>
      </c>
      <c r="C826" s="122" t="s">
        <v>897</v>
      </c>
      <c r="I826" s="122" t="s">
        <v>898</v>
      </c>
      <c r="J826" s="122" t="str">
        <f t="shared" si="33"/>
        <v>Quercus glauca</v>
      </c>
      <c r="M826" s="122" t="s">
        <v>3226</v>
      </c>
      <c r="N826" s="122" t="s">
        <v>3333</v>
      </c>
      <c r="O826" s="122">
        <v>41071</v>
      </c>
      <c r="P826" s="122" t="s">
        <v>2887</v>
      </c>
      <c r="Q826" s="122" t="s">
        <v>14724</v>
      </c>
      <c r="S826" s="122" t="s">
        <v>14693</v>
      </c>
      <c r="T826" s="122" t="s">
        <v>1171</v>
      </c>
      <c r="U826" s="122" t="s">
        <v>3484</v>
      </c>
      <c r="V826" s="122" t="s">
        <v>2521</v>
      </c>
      <c r="W826" s="122" t="s">
        <v>1759</v>
      </c>
      <c r="X826" s="122" t="s">
        <v>2896</v>
      </c>
      <c r="Y826" s="122" t="s">
        <v>2893</v>
      </c>
      <c r="Z826" s="122" t="s">
        <v>1318</v>
      </c>
      <c r="AC826" s="122" t="s">
        <v>1317</v>
      </c>
      <c r="AH826" s="122" t="s">
        <v>1318</v>
      </c>
      <c r="AI826" s="122" t="s">
        <v>1318</v>
      </c>
      <c r="AJ826" s="122" t="s">
        <v>3073</v>
      </c>
      <c r="AK826" s="122" t="s">
        <v>3073</v>
      </c>
      <c r="AO826" s="122" t="s">
        <v>697</v>
      </c>
      <c r="AS826" s="122" t="s">
        <v>1318</v>
      </c>
      <c r="AT826" s="122" t="s">
        <v>1318</v>
      </c>
      <c r="AU826" s="122" t="s">
        <v>1318</v>
      </c>
      <c r="AV826" s="122" t="s">
        <v>1318</v>
      </c>
      <c r="AW826" s="122" t="s">
        <v>1318</v>
      </c>
      <c r="AX826" s="122" t="s">
        <v>1318</v>
      </c>
      <c r="AY826" s="122" t="s">
        <v>1318</v>
      </c>
      <c r="AZ826" s="122" t="s">
        <v>1318</v>
      </c>
      <c r="BC826" s="122" t="s">
        <v>3015</v>
      </c>
      <c r="BE826" s="122" t="s">
        <v>3411</v>
      </c>
      <c r="BF826" s="122" t="s">
        <v>1415</v>
      </c>
      <c r="BH826" s="122" t="s">
        <v>2591</v>
      </c>
      <c r="BI826" s="122" t="s">
        <v>2591</v>
      </c>
      <c r="BJ826" s="122" t="s">
        <v>2591</v>
      </c>
      <c r="BX826" s="122" t="s">
        <v>854</v>
      </c>
      <c r="BZ826" s="122" t="s">
        <v>2020</v>
      </c>
      <c r="CL826" s="122" t="s">
        <v>898</v>
      </c>
    </row>
    <row r="827" spans="1:99" x14ac:dyDescent="0.45">
      <c r="A827" s="122">
        <v>826</v>
      </c>
      <c r="B827" s="122" t="s">
        <v>10504</v>
      </c>
      <c r="C827" s="122" t="s">
        <v>899</v>
      </c>
      <c r="F827" s="122" t="s">
        <v>4735</v>
      </c>
      <c r="H827" s="122">
        <v>7266</v>
      </c>
      <c r="I827" s="122" t="s">
        <v>900</v>
      </c>
      <c r="J827" s="122" t="str">
        <f t="shared" si="33"/>
        <v>Quercus graciliformis</v>
      </c>
      <c r="K827" s="122" t="s">
        <v>3074</v>
      </c>
      <c r="M827" s="122" t="s">
        <v>3226</v>
      </c>
      <c r="N827" s="122" t="s">
        <v>3334</v>
      </c>
      <c r="O827" s="122">
        <v>41071</v>
      </c>
      <c r="P827" s="122" t="s">
        <v>2887</v>
      </c>
      <c r="Q827" s="122" t="s">
        <v>14724</v>
      </c>
      <c r="S827" s="122" t="s">
        <v>14693</v>
      </c>
      <c r="T827" s="122" t="s">
        <v>1171</v>
      </c>
      <c r="U827" s="122" t="s">
        <v>3484</v>
      </c>
      <c r="V827" s="122" t="s">
        <v>2521</v>
      </c>
      <c r="W827" s="122" t="s">
        <v>1759</v>
      </c>
      <c r="X827" s="122" t="s">
        <v>2897</v>
      </c>
      <c r="Y827" s="122" t="s">
        <v>2893</v>
      </c>
      <c r="Z827" s="122" t="s">
        <v>1318</v>
      </c>
      <c r="AC827" s="122" t="s">
        <v>1317</v>
      </c>
      <c r="AH827" s="122" t="s">
        <v>1318</v>
      </c>
      <c r="AI827" s="122" t="s">
        <v>1318</v>
      </c>
      <c r="AJ827" s="122" t="s">
        <v>3074</v>
      </c>
      <c r="AK827" s="122" t="s">
        <v>3074</v>
      </c>
      <c r="AO827" s="122" t="s">
        <v>697</v>
      </c>
      <c r="AP827" s="122" t="s">
        <v>2917</v>
      </c>
      <c r="AQ827" s="122" t="s">
        <v>2956</v>
      </c>
      <c r="AS827" s="122" t="s">
        <v>1318</v>
      </c>
      <c r="AT827" s="122" t="s">
        <v>1318</v>
      </c>
      <c r="AU827" s="122" t="s">
        <v>1318</v>
      </c>
      <c r="AV827" s="122" t="s">
        <v>1318</v>
      </c>
      <c r="AW827" s="122" t="s">
        <v>1318</v>
      </c>
      <c r="AX827" s="122" t="s">
        <v>1318</v>
      </c>
      <c r="AY827" s="122" t="s">
        <v>1318</v>
      </c>
      <c r="AZ827" s="122" t="s">
        <v>1318</v>
      </c>
      <c r="BC827" s="122" t="s">
        <v>3016</v>
      </c>
      <c r="BE827" s="122" t="s">
        <v>3411</v>
      </c>
      <c r="BF827" s="122" t="s">
        <v>1415</v>
      </c>
      <c r="BG827" s="122" t="s">
        <v>4684</v>
      </c>
      <c r="BH827" s="122" t="s">
        <v>2591</v>
      </c>
      <c r="BI827" s="122" t="s">
        <v>2591</v>
      </c>
      <c r="BJ827" s="122" t="s">
        <v>2591</v>
      </c>
      <c r="BK827" s="122" t="s">
        <v>5566</v>
      </c>
      <c r="BR827" s="122" t="s">
        <v>4735</v>
      </c>
      <c r="BS827" s="122" t="s">
        <v>5786</v>
      </c>
      <c r="BT827" s="122" t="s">
        <v>4735</v>
      </c>
      <c r="BU827" s="122" t="s">
        <v>4735</v>
      </c>
      <c r="BV827" s="122">
        <v>7266</v>
      </c>
      <c r="BX827" s="122" t="s">
        <v>854</v>
      </c>
      <c r="BZ827" s="122" t="s">
        <v>2020</v>
      </c>
      <c r="CB827" s="122">
        <v>29.216498999999999</v>
      </c>
      <c r="CC827" s="122">
        <v>-103.369292</v>
      </c>
      <c r="CD827" s="122" t="s">
        <v>4737</v>
      </c>
      <c r="CE827" s="122" t="s">
        <v>1171</v>
      </c>
      <c r="CI827" s="122" t="s">
        <v>5101</v>
      </c>
      <c r="CK827" s="122" t="s">
        <v>4736</v>
      </c>
      <c r="CL827" s="122" t="s">
        <v>900</v>
      </c>
    </row>
    <row r="828" spans="1:99" x14ac:dyDescent="0.45">
      <c r="A828" s="122">
        <v>827</v>
      </c>
      <c r="B828" s="122" t="s">
        <v>10505</v>
      </c>
      <c r="C828" s="122" t="s">
        <v>901</v>
      </c>
      <c r="I828" s="122" t="s">
        <v>447</v>
      </c>
      <c r="J828" s="122" t="str">
        <f t="shared" si="33"/>
        <v>Quercus gravesii</v>
      </c>
      <c r="M828" s="122" t="s">
        <v>3226</v>
      </c>
      <c r="N828" s="122" t="s">
        <v>3254</v>
      </c>
      <c r="O828" s="122">
        <v>41071</v>
      </c>
      <c r="P828" s="122" t="s">
        <v>2887</v>
      </c>
      <c r="Q828" s="122" t="s">
        <v>14724</v>
      </c>
      <c r="S828" s="122" t="s">
        <v>14693</v>
      </c>
      <c r="T828" s="122" t="s">
        <v>1171</v>
      </c>
      <c r="U828" s="122" t="s">
        <v>3484</v>
      </c>
      <c r="V828" s="122" t="s">
        <v>2521</v>
      </c>
      <c r="W828" s="122" t="s">
        <v>1759</v>
      </c>
      <c r="X828" s="122" t="s">
        <v>2896</v>
      </c>
      <c r="Y828" s="122" t="s">
        <v>2893</v>
      </c>
      <c r="Z828" s="122" t="s">
        <v>1318</v>
      </c>
      <c r="AC828" s="122" t="s">
        <v>1317</v>
      </c>
      <c r="AH828" s="122" t="s">
        <v>1318</v>
      </c>
      <c r="AI828" s="122" t="s">
        <v>1318</v>
      </c>
      <c r="AJ828" s="122" t="s">
        <v>2470</v>
      </c>
      <c r="AK828" s="122" t="s">
        <v>2470</v>
      </c>
      <c r="AO828" s="122" t="s">
        <v>697</v>
      </c>
      <c r="AQ828" s="122" t="s">
        <v>4068</v>
      </c>
      <c r="AS828" s="122" t="s">
        <v>1318</v>
      </c>
      <c r="AT828" s="122" t="s">
        <v>1318</v>
      </c>
      <c r="AU828" s="122" t="s">
        <v>1318</v>
      </c>
      <c r="AV828" s="122" t="s">
        <v>1318</v>
      </c>
      <c r="AW828" s="122" t="s">
        <v>1318</v>
      </c>
      <c r="AX828" s="122" t="s">
        <v>1318</v>
      </c>
      <c r="AY828" s="122" t="s">
        <v>1318</v>
      </c>
      <c r="AZ828" s="122" t="s">
        <v>1318</v>
      </c>
      <c r="BC828" s="122" t="s">
        <v>3017</v>
      </c>
      <c r="BE828" s="122" t="s">
        <v>3411</v>
      </c>
      <c r="BF828" s="122" t="s">
        <v>1415</v>
      </c>
      <c r="BH828" s="122" t="s">
        <v>2591</v>
      </c>
      <c r="BI828" s="122" t="s">
        <v>2591</v>
      </c>
      <c r="BJ828" s="122" t="s">
        <v>2591</v>
      </c>
      <c r="BX828" s="122" t="s">
        <v>854</v>
      </c>
      <c r="BZ828" s="122" t="s">
        <v>2020</v>
      </c>
      <c r="CL828" s="122" t="s">
        <v>447</v>
      </c>
    </row>
    <row r="829" spans="1:99" x14ac:dyDescent="0.45">
      <c r="A829" s="122">
        <v>828</v>
      </c>
      <c r="B829" s="122" t="s">
        <v>10506</v>
      </c>
      <c r="C829" s="122" t="s">
        <v>902</v>
      </c>
      <c r="I829" s="122" t="s">
        <v>447</v>
      </c>
      <c r="J829" s="122" t="str">
        <f t="shared" si="33"/>
        <v>Quercus gravesii</v>
      </c>
      <c r="M829" s="122" t="s">
        <v>3226</v>
      </c>
      <c r="N829" s="122" t="s">
        <v>3254</v>
      </c>
      <c r="O829" s="122">
        <v>41071</v>
      </c>
      <c r="P829" s="122" t="s">
        <v>2887</v>
      </c>
      <c r="Q829" s="122" t="s">
        <v>14724</v>
      </c>
      <c r="S829" s="122" t="s">
        <v>14693</v>
      </c>
      <c r="T829" s="122" t="s">
        <v>1171</v>
      </c>
      <c r="U829" s="122" t="s">
        <v>3484</v>
      </c>
      <c r="V829" s="122" t="s">
        <v>2521</v>
      </c>
      <c r="W829" s="122" t="s">
        <v>1759</v>
      </c>
      <c r="X829" s="122" t="s">
        <v>2896</v>
      </c>
      <c r="Y829" s="122" t="s">
        <v>2893</v>
      </c>
      <c r="Z829" s="122" t="s">
        <v>1318</v>
      </c>
      <c r="AC829" s="122" t="s">
        <v>1317</v>
      </c>
      <c r="AH829" s="122" t="s">
        <v>1318</v>
      </c>
      <c r="AI829" s="122" t="s">
        <v>1318</v>
      </c>
      <c r="AJ829" s="122" t="s">
        <v>1846</v>
      </c>
      <c r="AK829" s="122" t="s">
        <v>1846</v>
      </c>
      <c r="AO829" s="122" t="s">
        <v>697</v>
      </c>
      <c r="AQ829" s="122" t="s">
        <v>4069</v>
      </c>
      <c r="AS829" s="122" t="s">
        <v>1318</v>
      </c>
      <c r="AT829" s="122" t="s">
        <v>1318</v>
      </c>
      <c r="AU829" s="122" t="s">
        <v>1318</v>
      </c>
      <c r="AV829" s="122" t="s">
        <v>1318</v>
      </c>
      <c r="AW829" s="122" t="s">
        <v>1318</v>
      </c>
      <c r="AX829" s="122" t="s">
        <v>1318</v>
      </c>
      <c r="AY829" s="122" t="s">
        <v>1318</v>
      </c>
      <c r="AZ829" s="122" t="s">
        <v>1318</v>
      </c>
      <c r="BC829" s="122" t="s">
        <v>3018</v>
      </c>
      <c r="BE829" s="122" t="s">
        <v>3411</v>
      </c>
      <c r="BF829" s="122" t="s">
        <v>1415</v>
      </c>
      <c r="BH829" s="122" t="s">
        <v>2591</v>
      </c>
      <c r="BI829" s="122" t="s">
        <v>2591</v>
      </c>
      <c r="BJ829" s="122" t="s">
        <v>2591</v>
      </c>
      <c r="BX829" s="122" t="s">
        <v>854</v>
      </c>
      <c r="BZ829" s="122" t="s">
        <v>2020</v>
      </c>
      <c r="CL829" s="122" t="s">
        <v>447</v>
      </c>
    </row>
    <row r="830" spans="1:99" x14ac:dyDescent="0.45">
      <c r="A830" s="122">
        <v>829</v>
      </c>
      <c r="B830" s="122" t="s">
        <v>10507</v>
      </c>
      <c r="C830" s="122" t="s">
        <v>903</v>
      </c>
      <c r="F830" s="122" t="s">
        <v>4718</v>
      </c>
      <c r="H830" s="122">
        <v>4770</v>
      </c>
      <c r="I830" s="122" t="s">
        <v>904</v>
      </c>
      <c r="J830" s="122" t="str">
        <f t="shared" si="33"/>
        <v>Quercus griffithii</v>
      </c>
      <c r="K830" s="122" t="s">
        <v>8679</v>
      </c>
      <c r="M830" s="122" t="s">
        <v>3226</v>
      </c>
      <c r="N830" s="122" t="s">
        <v>3335</v>
      </c>
      <c r="O830" s="121">
        <v>41071</v>
      </c>
      <c r="P830" s="122" t="s">
        <v>2887</v>
      </c>
      <c r="Q830" s="122" t="s">
        <v>14724</v>
      </c>
      <c r="S830" s="122" t="s">
        <v>14693</v>
      </c>
      <c r="T830" s="122" t="s">
        <v>1171</v>
      </c>
      <c r="U830" s="122" t="s">
        <v>3484</v>
      </c>
      <c r="V830" s="122" t="s">
        <v>2521</v>
      </c>
      <c r="W830" s="122" t="s">
        <v>1759</v>
      </c>
      <c r="X830" s="122" t="s">
        <v>2896</v>
      </c>
      <c r="Y830" s="122" t="s">
        <v>2893</v>
      </c>
      <c r="Z830" s="122" t="s">
        <v>1318</v>
      </c>
      <c r="AC830" s="122" t="s">
        <v>1317</v>
      </c>
      <c r="AH830" s="122" t="s">
        <v>1318</v>
      </c>
      <c r="AI830" s="122" t="s">
        <v>1318</v>
      </c>
      <c r="AJ830" s="122" t="s">
        <v>3075</v>
      </c>
      <c r="AK830" s="122" t="s">
        <v>3075</v>
      </c>
      <c r="AO830" s="122" t="s">
        <v>697</v>
      </c>
      <c r="AS830" s="122" t="s">
        <v>1318</v>
      </c>
      <c r="AT830" s="122" t="s">
        <v>1318</v>
      </c>
      <c r="AU830" s="122" t="s">
        <v>1318</v>
      </c>
      <c r="AV830" s="122" t="s">
        <v>1318</v>
      </c>
      <c r="AW830" s="122" t="s">
        <v>1318</v>
      </c>
      <c r="AX830" s="122" t="s">
        <v>1318</v>
      </c>
      <c r="AY830" s="122" t="s">
        <v>1318</v>
      </c>
      <c r="AZ830" s="122" t="s">
        <v>1318</v>
      </c>
      <c r="BC830" s="122" t="s">
        <v>3019</v>
      </c>
      <c r="BE830" s="122" t="s">
        <v>3411</v>
      </c>
      <c r="BF830" s="122" t="s">
        <v>1415</v>
      </c>
      <c r="BG830" s="122" t="s">
        <v>4684</v>
      </c>
      <c r="BH830" s="122" t="s">
        <v>2591</v>
      </c>
      <c r="BI830" s="122" t="s">
        <v>2591</v>
      </c>
      <c r="BJ830" s="122" t="s">
        <v>2591</v>
      </c>
      <c r="BK830" s="122" t="s">
        <v>5566</v>
      </c>
      <c r="BR830" s="122" t="s">
        <v>4718</v>
      </c>
      <c r="BS830" s="122" t="s">
        <v>5787</v>
      </c>
      <c r="BT830" s="122" t="s">
        <v>4718</v>
      </c>
      <c r="BU830" s="122" t="s">
        <v>4718</v>
      </c>
      <c r="BV830" s="122">
        <v>4770</v>
      </c>
      <c r="BX830" s="122" t="s">
        <v>854</v>
      </c>
      <c r="BZ830" s="122" t="s">
        <v>2020</v>
      </c>
      <c r="CB830" s="122">
        <v>27.428684000000001</v>
      </c>
      <c r="CC830" s="122">
        <v>89.416364999999999</v>
      </c>
      <c r="CD830" s="122" t="s">
        <v>4721</v>
      </c>
      <c r="CE830" s="122" t="s">
        <v>4720</v>
      </c>
      <c r="CH830" s="122" t="s">
        <v>6790</v>
      </c>
      <c r="CI830" s="122" t="s">
        <v>5105</v>
      </c>
      <c r="CJ830" s="122" t="s">
        <v>7180</v>
      </c>
      <c r="CK830" s="122" t="s">
        <v>4719</v>
      </c>
      <c r="CL830" s="122" t="s">
        <v>904</v>
      </c>
      <c r="CO830" s="122" t="s">
        <v>7488</v>
      </c>
      <c r="CP830" s="122">
        <v>0</v>
      </c>
      <c r="CQ830" s="122" t="s">
        <v>4718</v>
      </c>
      <c r="CR830" s="122" t="s">
        <v>7799</v>
      </c>
      <c r="CS830" s="122" t="s">
        <v>7800</v>
      </c>
      <c r="CT830" s="122" t="s">
        <v>8194</v>
      </c>
      <c r="CU830" s="122" t="s">
        <v>8194</v>
      </c>
    </row>
    <row r="831" spans="1:99" x14ac:dyDescent="0.45">
      <c r="A831" s="122">
        <v>830</v>
      </c>
      <c r="B831" s="122" t="s">
        <v>10508</v>
      </c>
      <c r="C831" s="122" t="s">
        <v>905</v>
      </c>
      <c r="I831" s="122" t="s">
        <v>236</v>
      </c>
      <c r="J831" s="122" t="str">
        <f t="shared" si="33"/>
        <v>Quercus grisea</v>
      </c>
      <c r="M831" s="122" t="s">
        <v>3226</v>
      </c>
      <c r="N831" s="122" t="s">
        <v>3205</v>
      </c>
      <c r="O831" s="122">
        <v>41071</v>
      </c>
      <c r="P831" s="122" t="s">
        <v>2887</v>
      </c>
      <c r="Q831" s="122" t="s">
        <v>14724</v>
      </c>
      <c r="S831" s="122" t="s">
        <v>14693</v>
      </c>
      <c r="T831" s="122" t="s">
        <v>1171</v>
      </c>
      <c r="U831" s="122" t="s">
        <v>3484</v>
      </c>
      <c r="V831" s="122" t="s">
        <v>2521</v>
      </c>
      <c r="W831" s="122" t="s">
        <v>1759</v>
      </c>
      <c r="X831" s="122" t="s">
        <v>2898</v>
      </c>
      <c r="Y831" s="122" t="s">
        <v>2893</v>
      </c>
      <c r="Z831" s="122" t="s">
        <v>1318</v>
      </c>
      <c r="AC831" s="122" t="s">
        <v>1317</v>
      </c>
      <c r="AH831" s="122" t="s">
        <v>1318</v>
      </c>
      <c r="AI831" s="122" t="s">
        <v>1318</v>
      </c>
      <c r="AJ831" s="122" t="s">
        <v>1053</v>
      </c>
      <c r="AK831" s="122" t="s">
        <v>1053</v>
      </c>
      <c r="AO831" s="122" t="s">
        <v>697</v>
      </c>
      <c r="AP831" s="122" t="s">
        <v>2918</v>
      </c>
      <c r="AQ831" s="122" t="s">
        <v>2957</v>
      </c>
      <c r="AS831" s="122" t="s">
        <v>1318</v>
      </c>
      <c r="AT831" s="122" t="s">
        <v>1318</v>
      </c>
      <c r="AU831" s="122" t="s">
        <v>1318</v>
      </c>
      <c r="AV831" s="122" t="s">
        <v>1318</v>
      </c>
      <c r="AW831" s="122" t="s">
        <v>1318</v>
      </c>
      <c r="AX831" s="122" t="s">
        <v>1318</v>
      </c>
      <c r="AY831" s="122" t="s">
        <v>1318</v>
      </c>
      <c r="AZ831" s="122" t="s">
        <v>1318</v>
      </c>
      <c r="BC831" s="122" t="s">
        <v>3020</v>
      </c>
      <c r="BE831" s="122" t="s">
        <v>3411</v>
      </c>
      <c r="BF831" s="122" t="s">
        <v>1415</v>
      </c>
      <c r="BH831" s="122" t="s">
        <v>2591</v>
      </c>
      <c r="BI831" s="122" t="s">
        <v>2591</v>
      </c>
      <c r="BJ831" s="122" t="s">
        <v>2591</v>
      </c>
      <c r="BX831" s="122" t="s">
        <v>854</v>
      </c>
      <c r="BZ831" s="122" t="s">
        <v>2020</v>
      </c>
      <c r="CL831" s="122" t="s">
        <v>236</v>
      </c>
    </row>
    <row r="832" spans="1:99" x14ac:dyDescent="0.45">
      <c r="A832" s="122">
        <v>831</v>
      </c>
      <c r="B832" s="122" t="s">
        <v>10509</v>
      </c>
      <c r="C832" s="122" t="s">
        <v>906</v>
      </c>
      <c r="I832" s="122" t="s">
        <v>501</v>
      </c>
      <c r="J832" s="122" t="str">
        <f t="shared" si="33"/>
        <v>Quercus hemisphaerica</v>
      </c>
      <c r="M832" s="122" t="s">
        <v>3226</v>
      </c>
      <c r="N832" s="122" t="s">
        <v>3267</v>
      </c>
      <c r="O832" s="122">
        <v>41071</v>
      </c>
      <c r="P832" s="122" t="s">
        <v>2887</v>
      </c>
      <c r="Q832" s="122" t="s">
        <v>14724</v>
      </c>
      <c r="S832" s="122" t="s">
        <v>14693</v>
      </c>
      <c r="T832" s="122" t="s">
        <v>1171</v>
      </c>
      <c r="U832" s="122" t="s">
        <v>3484</v>
      </c>
      <c r="V832" s="122" t="s">
        <v>2521</v>
      </c>
      <c r="W832" s="122" t="s">
        <v>1759</v>
      </c>
      <c r="X832" s="122" t="s">
        <v>2898</v>
      </c>
      <c r="Y832" s="122" t="s">
        <v>2893</v>
      </c>
      <c r="Z832" s="122" t="s">
        <v>1318</v>
      </c>
      <c r="AC832" s="122" t="s">
        <v>1317</v>
      </c>
      <c r="AH832" s="122" t="s">
        <v>1318</v>
      </c>
      <c r="AI832" s="122" t="s">
        <v>1318</v>
      </c>
      <c r="AJ832" s="122" t="s">
        <v>1034</v>
      </c>
      <c r="AK832" s="122" t="s">
        <v>1034</v>
      </c>
      <c r="AO832" s="122" t="s">
        <v>697</v>
      </c>
      <c r="AP832" s="122" t="s">
        <v>2919</v>
      </c>
      <c r="AQ832" s="122" t="s">
        <v>2958</v>
      </c>
      <c r="AS832" s="122" t="s">
        <v>1318</v>
      </c>
      <c r="AT832" s="122" t="s">
        <v>1318</v>
      </c>
      <c r="AU832" s="122" t="s">
        <v>1318</v>
      </c>
      <c r="AV832" s="122" t="s">
        <v>1318</v>
      </c>
      <c r="AW832" s="122" t="s">
        <v>1318</v>
      </c>
      <c r="AX832" s="122" t="s">
        <v>1318</v>
      </c>
      <c r="AY832" s="122" t="s">
        <v>1318</v>
      </c>
      <c r="AZ832" s="122" t="s">
        <v>1318</v>
      </c>
      <c r="BC832" s="122" t="s">
        <v>3021</v>
      </c>
      <c r="BE832" s="122" t="s">
        <v>3411</v>
      </c>
      <c r="BF832" s="122" t="s">
        <v>1415</v>
      </c>
      <c r="BH832" s="122" t="s">
        <v>2591</v>
      </c>
      <c r="BI832" s="122" t="s">
        <v>2591</v>
      </c>
      <c r="BJ832" s="122" t="s">
        <v>2591</v>
      </c>
      <c r="BX832" s="122" t="s">
        <v>854</v>
      </c>
      <c r="BZ832" s="122" t="s">
        <v>2020</v>
      </c>
      <c r="CL832" s="122" t="s">
        <v>501</v>
      </c>
    </row>
    <row r="833" spans="1:99" x14ac:dyDescent="0.45">
      <c r="A833" s="122">
        <v>832</v>
      </c>
      <c r="B833" s="122" t="s">
        <v>10510</v>
      </c>
      <c r="C833" s="122" t="s">
        <v>907</v>
      </c>
      <c r="I833" s="122" t="s">
        <v>908</v>
      </c>
      <c r="J833" s="122" t="str">
        <f t="shared" si="33"/>
        <v>Quercus ilex</v>
      </c>
      <c r="M833" s="122" t="s">
        <v>3226</v>
      </c>
      <c r="N833" s="122" t="s">
        <v>3336</v>
      </c>
      <c r="O833" s="122">
        <v>41071</v>
      </c>
      <c r="P833" s="122" t="s">
        <v>2887</v>
      </c>
      <c r="Q833" s="122" t="s">
        <v>14724</v>
      </c>
      <c r="S833" s="122" t="s">
        <v>14693</v>
      </c>
      <c r="T833" s="122" t="s">
        <v>1171</v>
      </c>
      <c r="U833" s="122" t="s">
        <v>3484</v>
      </c>
      <c r="V833" s="122" t="s">
        <v>2521</v>
      </c>
      <c r="W833" s="122" t="s">
        <v>1759</v>
      </c>
      <c r="X833" s="122" t="s">
        <v>2896</v>
      </c>
      <c r="Y833" s="122" t="s">
        <v>2893</v>
      </c>
      <c r="Z833" s="122" t="s">
        <v>1318</v>
      </c>
      <c r="AC833" s="122" t="s">
        <v>1317</v>
      </c>
      <c r="AH833" s="122" t="s">
        <v>1318</v>
      </c>
      <c r="AI833" s="122" t="s">
        <v>1318</v>
      </c>
      <c r="AJ833" s="122" t="s">
        <v>3076</v>
      </c>
      <c r="AK833" s="122" t="s">
        <v>3076</v>
      </c>
      <c r="AO833" s="122" t="s">
        <v>697</v>
      </c>
      <c r="AS833" s="122" t="s">
        <v>1318</v>
      </c>
      <c r="AT833" s="122" t="s">
        <v>1318</v>
      </c>
      <c r="AU833" s="122" t="s">
        <v>1318</v>
      </c>
      <c r="AV833" s="122" t="s">
        <v>1318</v>
      </c>
      <c r="AW833" s="122" t="s">
        <v>1318</v>
      </c>
      <c r="AX833" s="122" t="s">
        <v>1318</v>
      </c>
      <c r="AY833" s="122" t="s">
        <v>1318</v>
      </c>
      <c r="AZ833" s="122" t="s">
        <v>1318</v>
      </c>
      <c r="BC833" s="122" t="s">
        <v>3022</v>
      </c>
      <c r="BE833" s="122" t="s">
        <v>3411</v>
      </c>
      <c r="BF833" s="122" t="s">
        <v>1415</v>
      </c>
      <c r="BH833" s="122" t="s">
        <v>2591</v>
      </c>
      <c r="BI833" s="122" t="s">
        <v>2591</v>
      </c>
      <c r="BJ833" s="122" t="s">
        <v>2591</v>
      </c>
      <c r="BX833" s="122" t="s">
        <v>854</v>
      </c>
      <c r="BZ833" s="122" t="s">
        <v>2020</v>
      </c>
      <c r="CL833" s="122" t="s">
        <v>908</v>
      </c>
    </row>
    <row r="834" spans="1:99" x14ac:dyDescent="0.45">
      <c r="A834" s="122">
        <v>833</v>
      </c>
      <c r="B834" s="122" t="s">
        <v>10511</v>
      </c>
      <c r="C834" s="122" t="s">
        <v>909</v>
      </c>
      <c r="I834" s="122" t="s">
        <v>266</v>
      </c>
      <c r="J834" s="122" t="str">
        <f t="shared" si="33"/>
        <v>Quercus incana</v>
      </c>
      <c r="M834" s="122" t="s">
        <v>3226</v>
      </c>
      <c r="N834" s="122" t="s">
        <v>3211</v>
      </c>
      <c r="O834" s="122">
        <v>41071</v>
      </c>
      <c r="P834" s="122" t="s">
        <v>2887</v>
      </c>
      <c r="Q834" s="122" t="s">
        <v>14724</v>
      </c>
      <c r="S834" s="122" t="s">
        <v>14693</v>
      </c>
      <c r="T834" s="122" t="s">
        <v>1171</v>
      </c>
      <c r="U834" s="122" t="s">
        <v>3484</v>
      </c>
      <c r="V834" s="122" t="s">
        <v>2521</v>
      </c>
      <c r="W834" s="122" t="s">
        <v>1759</v>
      </c>
      <c r="X834" s="122" t="s">
        <v>2899</v>
      </c>
      <c r="Y834" s="122" t="s">
        <v>2893</v>
      </c>
      <c r="Z834" s="122" t="s">
        <v>1318</v>
      </c>
      <c r="AC834" s="122" t="s">
        <v>1317</v>
      </c>
      <c r="AH834" s="122" t="s">
        <v>1318</v>
      </c>
      <c r="AI834" s="122" t="s">
        <v>1318</v>
      </c>
      <c r="AJ834" s="122" t="s">
        <v>1036</v>
      </c>
      <c r="AK834" s="122" t="s">
        <v>1036</v>
      </c>
      <c r="AO834" s="122" t="s">
        <v>697</v>
      </c>
      <c r="AP834" s="122" t="s">
        <v>2920</v>
      </c>
      <c r="AQ834" s="122" t="s">
        <v>2959</v>
      </c>
      <c r="AS834" s="122" t="s">
        <v>1318</v>
      </c>
      <c r="AT834" s="122" t="s">
        <v>1318</v>
      </c>
      <c r="AU834" s="122" t="s">
        <v>1318</v>
      </c>
      <c r="AV834" s="122" t="s">
        <v>1318</v>
      </c>
      <c r="AW834" s="122" t="s">
        <v>1318</v>
      </c>
      <c r="AX834" s="122" t="s">
        <v>1318</v>
      </c>
      <c r="AY834" s="122" t="s">
        <v>1318</v>
      </c>
      <c r="AZ834" s="122" t="s">
        <v>1318</v>
      </c>
      <c r="BC834" s="122" t="s">
        <v>3023</v>
      </c>
      <c r="BE834" s="122" t="s">
        <v>3411</v>
      </c>
      <c r="BF834" s="122" t="s">
        <v>1415</v>
      </c>
      <c r="BH834" s="122" t="s">
        <v>2591</v>
      </c>
      <c r="BI834" s="122" t="s">
        <v>2591</v>
      </c>
      <c r="BJ834" s="122" t="s">
        <v>2591</v>
      </c>
      <c r="BX834" s="122" t="s">
        <v>854</v>
      </c>
      <c r="BZ834" s="122" t="s">
        <v>2020</v>
      </c>
      <c r="CL834" s="122" t="s">
        <v>266</v>
      </c>
    </row>
    <row r="835" spans="1:99" x14ac:dyDescent="0.45">
      <c r="A835" s="122">
        <v>834</v>
      </c>
      <c r="B835" s="122" t="s">
        <v>10512</v>
      </c>
      <c r="C835" s="122" t="s">
        <v>910</v>
      </c>
      <c r="I835" s="122" t="s">
        <v>266</v>
      </c>
      <c r="J835" s="122" t="str">
        <f t="shared" si="33"/>
        <v>Quercus incana</v>
      </c>
      <c r="M835" s="122" t="s">
        <v>3226</v>
      </c>
      <c r="N835" s="122" t="s">
        <v>3211</v>
      </c>
      <c r="O835" s="122">
        <v>41071</v>
      </c>
      <c r="P835" s="122" t="s">
        <v>2887</v>
      </c>
      <c r="Q835" s="122" t="s">
        <v>14724</v>
      </c>
      <c r="S835" s="122" t="s">
        <v>14693</v>
      </c>
      <c r="T835" s="122" t="s">
        <v>1171</v>
      </c>
      <c r="U835" s="122" t="s">
        <v>3484</v>
      </c>
      <c r="V835" s="122" t="s">
        <v>2521</v>
      </c>
      <c r="W835" s="122" t="s">
        <v>1759</v>
      </c>
      <c r="X835" s="122" t="s">
        <v>2896</v>
      </c>
      <c r="Y835" s="122" t="s">
        <v>2893</v>
      </c>
      <c r="Z835" s="122" t="s">
        <v>1318</v>
      </c>
      <c r="AC835" s="122" t="s">
        <v>1317</v>
      </c>
      <c r="AH835" s="122" t="s">
        <v>1318</v>
      </c>
      <c r="AI835" s="122" t="s">
        <v>1318</v>
      </c>
      <c r="AJ835" s="122" t="s">
        <v>2488</v>
      </c>
      <c r="AK835" s="122" t="s">
        <v>2488</v>
      </c>
      <c r="AO835" s="122" t="s">
        <v>697</v>
      </c>
      <c r="AS835" s="122" t="s">
        <v>1318</v>
      </c>
      <c r="AT835" s="122" t="s">
        <v>1318</v>
      </c>
      <c r="AU835" s="122" t="s">
        <v>1318</v>
      </c>
      <c r="AV835" s="122" t="s">
        <v>1318</v>
      </c>
      <c r="AW835" s="122" t="s">
        <v>1318</v>
      </c>
      <c r="AX835" s="122" t="s">
        <v>1318</v>
      </c>
      <c r="AY835" s="122" t="s">
        <v>1318</v>
      </c>
      <c r="AZ835" s="122" t="s">
        <v>1318</v>
      </c>
      <c r="BC835" s="122" t="s">
        <v>3024</v>
      </c>
      <c r="BE835" s="122" t="s">
        <v>3411</v>
      </c>
      <c r="BF835" s="122" t="s">
        <v>1415</v>
      </c>
      <c r="BH835" s="122" t="s">
        <v>2591</v>
      </c>
      <c r="BI835" s="122" t="s">
        <v>2591</v>
      </c>
      <c r="BJ835" s="122" t="s">
        <v>2591</v>
      </c>
      <c r="BX835" s="122" t="s">
        <v>854</v>
      </c>
      <c r="BZ835" s="122" t="s">
        <v>2020</v>
      </c>
      <c r="CL835" s="122" t="s">
        <v>266</v>
      </c>
    </row>
    <row r="836" spans="1:99" x14ac:dyDescent="0.45">
      <c r="A836" s="122">
        <v>835</v>
      </c>
      <c r="B836" s="122" t="s">
        <v>10513</v>
      </c>
      <c r="C836" s="122" t="s">
        <v>911</v>
      </c>
      <c r="I836" s="122" t="s">
        <v>268</v>
      </c>
      <c r="J836" s="122" t="str">
        <f t="shared" si="33"/>
        <v>Quercus inopina</v>
      </c>
      <c r="M836" s="122" t="s">
        <v>3226</v>
      </c>
      <c r="N836" s="122" t="s">
        <v>3212</v>
      </c>
      <c r="O836" s="122">
        <v>41071</v>
      </c>
      <c r="P836" s="122" t="s">
        <v>2887</v>
      </c>
      <c r="Q836" s="122" t="s">
        <v>14724</v>
      </c>
      <c r="S836" s="122" t="s">
        <v>14693</v>
      </c>
      <c r="T836" s="122" t="s">
        <v>1171</v>
      </c>
      <c r="U836" s="122" t="s">
        <v>3484</v>
      </c>
      <c r="V836" s="122" t="s">
        <v>2521</v>
      </c>
      <c r="W836" s="122" t="s">
        <v>1759</v>
      </c>
      <c r="X836" s="122" t="s">
        <v>2896</v>
      </c>
      <c r="Y836" s="122" t="s">
        <v>2893</v>
      </c>
      <c r="Z836" s="122" t="s">
        <v>1318</v>
      </c>
      <c r="AC836" s="122" t="s">
        <v>1317</v>
      </c>
      <c r="AH836" s="122" t="s">
        <v>1318</v>
      </c>
      <c r="AI836" s="122" t="s">
        <v>1318</v>
      </c>
      <c r="AJ836" s="122" t="s">
        <v>3077</v>
      </c>
      <c r="AK836" s="122" t="s">
        <v>3077</v>
      </c>
      <c r="AO836" s="122" t="s">
        <v>697</v>
      </c>
      <c r="AS836" s="122" t="s">
        <v>1318</v>
      </c>
      <c r="AT836" s="122" t="s">
        <v>1318</v>
      </c>
      <c r="AU836" s="122" t="s">
        <v>1318</v>
      </c>
      <c r="AV836" s="122" t="s">
        <v>1318</v>
      </c>
      <c r="AW836" s="122" t="s">
        <v>1318</v>
      </c>
      <c r="AX836" s="122" t="s">
        <v>1318</v>
      </c>
      <c r="AY836" s="122" t="s">
        <v>1318</v>
      </c>
      <c r="AZ836" s="122" t="s">
        <v>1318</v>
      </c>
      <c r="BC836" s="122" t="s">
        <v>3025</v>
      </c>
      <c r="BE836" s="122" t="s">
        <v>3411</v>
      </c>
      <c r="BF836" s="122" t="s">
        <v>1415</v>
      </c>
      <c r="BH836" s="122" t="s">
        <v>2591</v>
      </c>
      <c r="BI836" s="122" t="s">
        <v>2591</v>
      </c>
      <c r="BJ836" s="122" t="s">
        <v>2591</v>
      </c>
      <c r="BX836" s="122" t="s">
        <v>854</v>
      </c>
      <c r="BZ836" s="122" t="s">
        <v>2020</v>
      </c>
      <c r="CL836" s="122" t="s">
        <v>268</v>
      </c>
    </row>
    <row r="837" spans="1:99" x14ac:dyDescent="0.45">
      <c r="A837" s="122">
        <v>836</v>
      </c>
      <c r="B837" s="122" t="s">
        <v>10514</v>
      </c>
      <c r="C837" s="122" t="s">
        <v>912</v>
      </c>
      <c r="I837" s="122" t="s">
        <v>641</v>
      </c>
      <c r="J837" s="122" t="str">
        <f t="shared" si="33"/>
        <v>Quercus insignis</v>
      </c>
      <c r="M837" s="122" t="s">
        <v>3226</v>
      </c>
      <c r="N837" s="122" t="s">
        <v>3280</v>
      </c>
      <c r="O837" s="122">
        <v>41071</v>
      </c>
      <c r="P837" s="122" t="s">
        <v>2887</v>
      </c>
      <c r="Q837" s="122" t="s">
        <v>14724</v>
      </c>
      <c r="S837" s="122" t="s">
        <v>14693</v>
      </c>
      <c r="T837" s="122" t="s">
        <v>1171</v>
      </c>
      <c r="U837" s="122" t="s">
        <v>3484</v>
      </c>
      <c r="V837" s="122" t="s">
        <v>2521</v>
      </c>
      <c r="W837" s="122" t="s">
        <v>1759</v>
      </c>
      <c r="X837" s="122" t="s">
        <v>2897</v>
      </c>
      <c r="Y837" s="122" t="s">
        <v>2893</v>
      </c>
      <c r="Z837" s="122" t="s">
        <v>1318</v>
      </c>
      <c r="AC837" s="122" t="s">
        <v>1317</v>
      </c>
      <c r="AH837" s="122" t="s">
        <v>1318</v>
      </c>
      <c r="AI837" s="122" t="s">
        <v>1318</v>
      </c>
      <c r="AJ837" s="122" t="s">
        <v>3078</v>
      </c>
      <c r="AK837" s="122" t="s">
        <v>3078</v>
      </c>
      <c r="AO837" s="122" t="s">
        <v>697</v>
      </c>
      <c r="AP837" s="122" t="s">
        <v>2921</v>
      </c>
      <c r="AQ837" s="122" t="s">
        <v>2960</v>
      </c>
      <c r="AS837" s="122" t="s">
        <v>1318</v>
      </c>
      <c r="AT837" s="122" t="s">
        <v>1318</v>
      </c>
      <c r="AU837" s="122" t="s">
        <v>1318</v>
      </c>
      <c r="AV837" s="122" t="s">
        <v>1318</v>
      </c>
      <c r="AW837" s="122" t="s">
        <v>1318</v>
      </c>
      <c r="AX837" s="122" t="s">
        <v>1318</v>
      </c>
      <c r="AY837" s="122" t="s">
        <v>1318</v>
      </c>
      <c r="AZ837" s="122" t="s">
        <v>1318</v>
      </c>
      <c r="BC837" s="122" t="s">
        <v>3026</v>
      </c>
      <c r="BE837" s="122" t="s">
        <v>3411</v>
      </c>
      <c r="BF837" s="122" t="s">
        <v>1415</v>
      </c>
      <c r="BH837" s="122" t="s">
        <v>2591</v>
      </c>
      <c r="BI837" s="122" t="s">
        <v>2591</v>
      </c>
      <c r="BJ837" s="122" t="s">
        <v>2591</v>
      </c>
      <c r="BX837" s="122" t="s">
        <v>854</v>
      </c>
      <c r="BZ837" s="122" t="s">
        <v>2020</v>
      </c>
      <c r="CL837" s="122" t="s">
        <v>641</v>
      </c>
    </row>
    <row r="838" spans="1:99" x14ac:dyDescent="0.45">
      <c r="A838" s="122">
        <v>837</v>
      </c>
      <c r="B838" s="122" t="s">
        <v>10515</v>
      </c>
      <c r="C838" s="122" t="s">
        <v>913</v>
      </c>
      <c r="I838" s="122" t="s">
        <v>639</v>
      </c>
      <c r="J838" s="122" t="str">
        <f t="shared" si="33"/>
        <v>Quercus lancifolia</v>
      </c>
      <c r="M838" s="122" t="s">
        <v>3226</v>
      </c>
      <c r="N838" s="122" t="s">
        <v>3279</v>
      </c>
      <c r="O838" s="122">
        <v>41071</v>
      </c>
      <c r="P838" s="122" t="s">
        <v>2885</v>
      </c>
      <c r="Q838" s="122" t="s">
        <v>14724</v>
      </c>
      <c r="S838" s="122" t="s">
        <v>14693</v>
      </c>
      <c r="T838" s="122" t="s">
        <v>1171</v>
      </c>
      <c r="U838" s="122" t="s">
        <v>3484</v>
      </c>
      <c r="V838" s="122" t="s">
        <v>2521</v>
      </c>
      <c r="W838" s="122" t="s">
        <v>1759</v>
      </c>
      <c r="X838" s="122" t="s">
        <v>2897</v>
      </c>
      <c r="Y838" s="122" t="s">
        <v>2893</v>
      </c>
      <c r="Z838" s="122" t="s">
        <v>1318</v>
      </c>
      <c r="AC838" s="122" t="s">
        <v>1317</v>
      </c>
      <c r="AH838" s="122" t="s">
        <v>1318</v>
      </c>
      <c r="AI838" s="122" t="s">
        <v>1318</v>
      </c>
      <c r="AJ838" s="122" t="s">
        <v>3079</v>
      </c>
      <c r="AK838" s="122" t="s">
        <v>3079</v>
      </c>
      <c r="AO838" s="122" t="s">
        <v>697</v>
      </c>
      <c r="AP838" s="122" t="s">
        <v>2922</v>
      </c>
      <c r="AQ838" s="122" t="s">
        <v>2961</v>
      </c>
      <c r="AS838" s="122" t="s">
        <v>1318</v>
      </c>
      <c r="AT838" s="122" t="s">
        <v>1318</v>
      </c>
      <c r="AU838" s="122" t="s">
        <v>1318</v>
      </c>
      <c r="AV838" s="122" t="s">
        <v>1318</v>
      </c>
      <c r="AW838" s="122" t="s">
        <v>1318</v>
      </c>
      <c r="AX838" s="122" t="s">
        <v>1318</v>
      </c>
      <c r="AY838" s="122" t="s">
        <v>1318</v>
      </c>
      <c r="AZ838" s="122" t="s">
        <v>1318</v>
      </c>
      <c r="BC838" s="122" t="s">
        <v>3027</v>
      </c>
      <c r="BE838" s="122" t="s">
        <v>3411</v>
      </c>
      <c r="BF838" s="122" t="s">
        <v>1415</v>
      </c>
      <c r="BH838" s="122" t="s">
        <v>2591</v>
      </c>
      <c r="BI838" s="122" t="s">
        <v>2591</v>
      </c>
      <c r="BJ838" s="122" t="s">
        <v>2591</v>
      </c>
      <c r="BX838" s="122" t="s">
        <v>854</v>
      </c>
      <c r="BZ838" s="122" t="s">
        <v>2020</v>
      </c>
      <c r="CL838" s="122" t="s">
        <v>639</v>
      </c>
    </row>
    <row r="839" spans="1:99" x14ac:dyDescent="0.45">
      <c r="A839" s="122">
        <v>838</v>
      </c>
      <c r="B839" s="122" t="s">
        <v>10516</v>
      </c>
      <c r="C839" s="122" t="s">
        <v>914</v>
      </c>
      <c r="I839" s="122" t="s">
        <v>915</v>
      </c>
      <c r="J839" s="122" t="str">
        <f t="shared" si="33"/>
        <v>Quercus langtry</v>
      </c>
      <c r="M839" s="122" t="s">
        <v>3226</v>
      </c>
      <c r="N839" s="122" t="s">
        <v>3337</v>
      </c>
      <c r="O839" s="122">
        <v>41071</v>
      </c>
      <c r="P839" s="122" t="s">
        <v>2887</v>
      </c>
      <c r="Q839" s="122" t="s">
        <v>14724</v>
      </c>
      <c r="S839" s="122" t="s">
        <v>14693</v>
      </c>
      <c r="T839" s="122" t="s">
        <v>1171</v>
      </c>
      <c r="U839" s="122" t="s">
        <v>3484</v>
      </c>
      <c r="V839" s="122" t="s">
        <v>2521</v>
      </c>
      <c r="W839" s="122" t="s">
        <v>1759</v>
      </c>
      <c r="X839" s="122" t="s">
        <v>2896</v>
      </c>
      <c r="Y839" s="122" t="s">
        <v>2893</v>
      </c>
      <c r="Z839" s="122" t="s">
        <v>1318</v>
      </c>
      <c r="AC839" s="122" t="s">
        <v>1317</v>
      </c>
      <c r="AH839" s="122" t="s">
        <v>1318</v>
      </c>
      <c r="AI839" s="122" t="s">
        <v>1318</v>
      </c>
      <c r="AJ839" s="122" t="s">
        <v>3080</v>
      </c>
      <c r="AK839" s="122" t="s">
        <v>3080</v>
      </c>
      <c r="AO839" s="122" t="s">
        <v>697</v>
      </c>
      <c r="AS839" s="122" t="s">
        <v>1318</v>
      </c>
      <c r="AT839" s="122" t="s">
        <v>1318</v>
      </c>
      <c r="AU839" s="122" t="s">
        <v>1318</v>
      </c>
      <c r="AV839" s="122" t="s">
        <v>1318</v>
      </c>
      <c r="AW839" s="122" t="s">
        <v>1318</v>
      </c>
      <c r="AX839" s="122" t="s">
        <v>1318</v>
      </c>
      <c r="AY839" s="122" t="s">
        <v>1318</v>
      </c>
      <c r="AZ839" s="122" t="s">
        <v>1318</v>
      </c>
      <c r="BC839" s="122" t="s">
        <v>3028</v>
      </c>
      <c r="BE839" s="122" t="s">
        <v>3411</v>
      </c>
      <c r="BF839" s="122" t="s">
        <v>1415</v>
      </c>
      <c r="BH839" s="122" t="s">
        <v>2591</v>
      </c>
      <c r="BI839" s="122" t="s">
        <v>2591</v>
      </c>
      <c r="BJ839" s="122" t="s">
        <v>2591</v>
      </c>
      <c r="BX839" s="122" t="s">
        <v>854</v>
      </c>
      <c r="BZ839" s="122" t="s">
        <v>2020</v>
      </c>
      <c r="CL839" s="122" t="s">
        <v>915</v>
      </c>
    </row>
    <row r="840" spans="1:99" x14ac:dyDescent="0.45">
      <c r="A840" s="122">
        <v>839</v>
      </c>
      <c r="B840" s="122" t="s">
        <v>10517</v>
      </c>
      <c r="C840" s="122" t="s">
        <v>916</v>
      </c>
      <c r="I840" s="122" t="s">
        <v>915</v>
      </c>
      <c r="J840" s="122" t="str">
        <f t="shared" si="33"/>
        <v>Quercus langtry</v>
      </c>
      <c r="M840" s="122" t="s">
        <v>3226</v>
      </c>
      <c r="N840" s="122" t="s">
        <v>3337</v>
      </c>
      <c r="O840" s="122">
        <v>41071</v>
      </c>
      <c r="P840" s="122" t="s">
        <v>2887</v>
      </c>
      <c r="Q840" s="122" t="s">
        <v>14724</v>
      </c>
      <c r="S840" s="122" t="s">
        <v>14693</v>
      </c>
      <c r="T840" s="122" t="s">
        <v>1171</v>
      </c>
      <c r="U840" s="122" t="s">
        <v>3484</v>
      </c>
      <c r="V840" s="122" t="s">
        <v>2521</v>
      </c>
      <c r="W840" s="122" t="s">
        <v>1759</v>
      </c>
      <c r="X840" s="122" t="s">
        <v>2896</v>
      </c>
      <c r="Y840" s="122" t="s">
        <v>2893</v>
      </c>
      <c r="Z840" s="122" t="s">
        <v>1318</v>
      </c>
      <c r="AC840" s="122" t="s">
        <v>1317</v>
      </c>
      <c r="AH840" s="122" t="s">
        <v>1318</v>
      </c>
      <c r="AI840" s="122" t="s">
        <v>1318</v>
      </c>
      <c r="AJ840" s="122" t="s">
        <v>3080</v>
      </c>
      <c r="AK840" s="122" t="s">
        <v>3080</v>
      </c>
      <c r="AO840" s="122" t="s">
        <v>697</v>
      </c>
      <c r="AS840" s="122" t="s">
        <v>1318</v>
      </c>
      <c r="AT840" s="122" t="s">
        <v>1318</v>
      </c>
      <c r="AU840" s="122" t="s">
        <v>1318</v>
      </c>
      <c r="AV840" s="122" t="s">
        <v>1318</v>
      </c>
      <c r="AW840" s="122" t="s">
        <v>1318</v>
      </c>
      <c r="AX840" s="122" t="s">
        <v>1318</v>
      </c>
      <c r="AY840" s="122" t="s">
        <v>1318</v>
      </c>
      <c r="AZ840" s="122" t="s">
        <v>1318</v>
      </c>
      <c r="BC840" s="122" t="s">
        <v>3029</v>
      </c>
      <c r="BE840" s="122" t="s">
        <v>3411</v>
      </c>
      <c r="BF840" s="122" t="s">
        <v>1415</v>
      </c>
      <c r="BH840" s="122" t="s">
        <v>2591</v>
      </c>
      <c r="BI840" s="122" t="s">
        <v>2591</v>
      </c>
      <c r="BJ840" s="122" t="s">
        <v>2591</v>
      </c>
      <c r="BX840" s="122" t="s">
        <v>854</v>
      </c>
      <c r="BZ840" s="122" t="s">
        <v>2020</v>
      </c>
      <c r="CL840" s="122" t="s">
        <v>915</v>
      </c>
    </row>
    <row r="841" spans="1:99" x14ac:dyDescent="0.45">
      <c r="A841" s="122">
        <v>840</v>
      </c>
      <c r="B841" s="122" t="s">
        <v>10518</v>
      </c>
      <c r="C841" s="122" t="s">
        <v>917</v>
      </c>
      <c r="I841" s="122" t="s">
        <v>918</v>
      </c>
      <c r="J841" s="122" t="str">
        <f t="shared" si="33"/>
        <v>Quercus larbyi</v>
      </c>
      <c r="M841" s="122" t="s">
        <v>3226</v>
      </c>
      <c r="N841" s="122" t="s">
        <v>3338</v>
      </c>
      <c r="O841" s="122">
        <v>41071</v>
      </c>
      <c r="P841" s="122" t="s">
        <v>2887</v>
      </c>
      <c r="Q841" s="122" t="s">
        <v>14724</v>
      </c>
      <c r="S841" s="122" t="s">
        <v>14693</v>
      </c>
      <c r="T841" s="122" t="s">
        <v>1171</v>
      </c>
      <c r="U841" s="122" t="s">
        <v>3484</v>
      </c>
      <c r="V841" s="122" t="s">
        <v>2521</v>
      </c>
      <c r="W841" s="122" t="s">
        <v>1759</v>
      </c>
      <c r="X841" s="122" t="s">
        <v>2896</v>
      </c>
      <c r="Y841" s="122" t="s">
        <v>2893</v>
      </c>
      <c r="Z841" s="122" t="s">
        <v>1318</v>
      </c>
      <c r="AC841" s="122" t="s">
        <v>1317</v>
      </c>
      <c r="AH841" s="122" t="s">
        <v>1318</v>
      </c>
      <c r="AI841" s="122" t="s">
        <v>1318</v>
      </c>
      <c r="AJ841" s="122" t="s">
        <v>3081</v>
      </c>
      <c r="AK841" s="122" t="s">
        <v>3081</v>
      </c>
      <c r="AO841" s="122" t="s">
        <v>697</v>
      </c>
      <c r="AS841" s="122" t="s">
        <v>1318</v>
      </c>
      <c r="AT841" s="122" t="s">
        <v>1318</v>
      </c>
      <c r="AU841" s="122" t="s">
        <v>1318</v>
      </c>
      <c r="AV841" s="122" t="s">
        <v>1318</v>
      </c>
      <c r="AW841" s="122" t="s">
        <v>1318</v>
      </c>
      <c r="AX841" s="122" t="s">
        <v>1318</v>
      </c>
      <c r="AY841" s="122" t="s">
        <v>1318</v>
      </c>
      <c r="AZ841" s="122" t="s">
        <v>1318</v>
      </c>
      <c r="BC841" s="122" t="s">
        <v>3030</v>
      </c>
      <c r="BE841" s="122" t="s">
        <v>3411</v>
      </c>
      <c r="BF841" s="122" t="s">
        <v>1415</v>
      </c>
      <c r="BH841" s="122" t="s">
        <v>2591</v>
      </c>
      <c r="BI841" s="122" t="s">
        <v>2591</v>
      </c>
      <c r="BJ841" s="122" t="s">
        <v>2591</v>
      </c>
      <c r="BX841" s="122" t="s">
        <v>854</v>
      </c>
      <c r="BZ841" s="122" t="s">
        <v>2020</v>
      </c>
      <c r="CL841" s="122" t="s">
        <v>3081</v>
      </c>
    </row>
    <row r="842" spans="1:99" x14ac:dyDescent="0.45">
      <c r="A842" s="122">
        <v>841</v>
      </c>
      <c r="B842" s="122" t="s">
        <v>10519</v>
      </c>
      <c r="C842" s="122" t="s">
        <v>919</v>
      </c>
      <c r="I842" s="122" t="s">
        <v>271</v>
      </c>
      <c r="J842" s="122" t="str">
        <f t="shared" si="33"/>
        <v>Quercus laurifolia</v>
      </c>
      <c r="M842" s="122" t="s">
        <v>3226</v>
      </c>
      <c r="N842" s="122" t="s">
        <v>3213</v>
      </c>
      <c r="O842" s="122">
        <v>41071</v>
      </c>
      <c r="P842" s="122" t="s">
        <v>2887</v>
      </c>
      <c r="Q842" s="122" t="s">
        <v>14724</v>
      </c>
      <c r="S842" s="122" t="s">
        <v>14693</v>
      </c>
      <c r="T842" s="122" t="s">
        <v>1171</v>
      </c>
      <c r="U842" s="122" t="s">
        <v>3484</v>
      </c>
      <c r="V842" s="122" t="s">
        <v>2521</v>
      </c>
      <c r="W842" s="122" t="s">
        <v>1759</v>
      </c>
      <c r="X842" s="122" t="s">
        <v>2897</v>
      </c>
      <c r="Y842" s="122" t="s">
        <v>2893</v>
      </c>
      <c r="Z842" s="122" t="s">
        <v>1318</v>
      </c>
      <c r="AC842" s="122" t="s">
        <v>1317</v>
      </c>
      <c r="AH842" s="122" t="s">
        <v>1318</v>
      </c>
      <c r="AI842" s="122" t="s">
        <v>1318</v>
      </c>
      <c r="AJ842" s="122" t="s">
        <v>3082</v>
      </c>
      <c r="AK842" s="122" t="s">
        <v>3082</v>
      </c>
      <c r="AO842" s="122" t="s">
        <v>697</v>
      </c>
      <c r="AP842" s="122" t="s">
        <v>2923</v>
      </c>
      <c r="AQ842" s="122" t="s">
        <v>2962</v>
      </c>
      <c r="AS842" s="122" t="s">
        <v>1318</v>
      </c>
      <c r="AT842" s="122" t="s">
        <v>1318</v>
      </c>
      <c r="AU842" s="122" t="s">
        <v>1318</v>
      </c>
      <c r="AV842" s="122" t="s">
        <v>1318</v>
      </c>
      <c r="AW842" s="122" t="s">
        <v>1318</v>
      </c>
      <c r="AX842" s="122" t="s">
        <v>1318</v>
      </c>
      <c r="AY842" s="122" t="s">
        <v>1318</v>
      </c>
      <c r="AZ842" s="122" t="s">
        <v>1318</v>
      </c>
      <c r="BC842" s="122" t="s">
        <v>3031</v>
      </c>
      <c r="BE842" s="122" t="s">
        <v>3411</v>
      </c>
      <c r="BF842" s="122" t="s">
        <v>1415</v>
      </c>
      <c r="BH842" s="122" t="s">
        <v>2591</v>
      </c>
      <c r="BI842" s="122" t="s">
        <v>2591</v>
      </c>
      <c r="BJ842" s="122" t="s">
        <v>2591</v>
      </c>
      <c r="BX842" s="122" t="s">
        <v>854</v>
      </c>
      <c r="BZ842" s="122" t="s">
        <v>2020</v>
      </c>
      <c r="CL842" s="122" t="s">
        <v>271</v>
      </c>
    </row>
    <row r="843" spans="1:99" x14ac:dyDescent="0.45">
      <c r="A843" s="122">
        <v>842</v>
      </c>
      <c r="B843" s="122" t="s">
        <v>10520</v>
      </c>
      <c r="C843" s="122" t="s">
        <v>920</v>
      </c>
      <c r="I843" s="122" t="s">
        <v>765</v>
      </c>
      <c r="J843" s="122" t="str">
        <f t="shared" si="33"/>
        <v>Quercus libani</v>
      </c>
      <c r="M843" s="122" t="s">
        <v>3226</v>
      </c>
      <c r="N843" s="122" t="s">
        <v>3304</v>
      </c>
      <c r="O843" s="122">
        <v>41071</v>
      </c>
      <c r="P843" s="122" t="s">
        <v>2887</v>
      </c>
      <c r="Q843" s="122" t="s">
        <v>14724</v>
      </c>
      <c r="S843" s="122" t="s">
        <v>14693</v>
      </c>
      <c r="T843" s="122" t="s">
        <v>1171</v>
      </c>
      <c r="U843" s="122" t="s">
        <v>3484</v>
      </c>
      <c r="V843" s="122" t="s">
        <v>2521</v>
      </c>
      <c r="W843" s="122" t="s">
        <v>1759</v>
      </c>
      <c r="X843" s="122" t="s">
        <v>2901</v>
      </c>
      <c r="Y843" s="122" t="s">
        <v>2893</v>
      </c>
      <c r="Z843" s="122" t="s">
        <v>1318</v>
      </c>
      <c r="AC843" s="122" t="s">
        <v>1317</v>
      </c>
      <c r="AH843" s="122" t="s">
        <v>1318</v>
      </c>
      <c r="AI843" s="122" t="s">
        <v>1318</v>
      </c>
      <c r="AJ843" s="122" t="s">
        <v>3083</v>
      </c>
      <c r="AK843" s="122" t="s">
        <v>3083</v>
      </c>
      <c r="AO843" s="122" t="s">
        <v>697</v>
      </c>
      <c r="AP843" s="122" t="s">
        <v>2924</v>
      </c>
      <c r="AQ843" s="122" t="s">
        <v>2963</v>
      </c>
      <c r="AS843" s="122" t="s">
        <v>1318</v>
      </c>
      <c r="AT843" s="122" t="s">
        <v>1318</v>
      </c>
      <c r="AU843" s="122" t="s">
        <v>1318</v>
      </c>
      <c r="AV843" s="122" t="s">
        <v>1318</v>
      </c>
      <c r="AW843" s="122" t="s">
        <v>1318</v>
      </c>
      <c r="AX843" s="122" t="s">
        <v>1318</v>
      </c>
      <c r="AY843" s="122" t="s">
        <v>1318</v>
      </c>
      <c r="AZ843" s="122" t="s">
        <v>1318</v>
      </c>
      <c r="BC843" s="122" t="s">
        <v>3032</v>
      </c>
      <c r="BE843" s="122" t="s">
        <v>3411</v>
      </c>
      <c r="BF843" s="122" t="s">
        <v>1415</v>
      </c>
      <c r="BH843" s="122" t="s">
        <v>2591</v>
      </c>
      <c r="BI843" s="122" t="s">
        <v>2591</v>
      </c>
      <c r="BJ843" s="122" t="s">
        <v>2591</v>
      </c>
      <c r="BX843" s="122" t="s">
        <v>854</v>
      </c>
      <c r="BZ843" s="122" t="s">
        <v>2020</v>
      </c>
      <c r="CL843" s="122" t="s">
        <v>765</v>
      </c>
    </row>
    <row r="844" spans="1:99" x14ac:dyDescent="0.45">
      <c r="A844" s="122">
        <v>843</v>
      </c>
      <c r="B844" s="122" t="s">
        <v>10521</v>
      </c>
      <c r="C844" s="122" t="s">
        <v>921</v>
      </c>
      <c r="I844" s="122" t="s">
        <v>461</v>
      </c>
      <c r="J844" s="122" t="str">
        <f t="shared" si="33"/>
        <v>Quercus lobata</v>
      </c>
      <c r="M844" s="122" t="s">
        <v>3226</v>
      </c>
      <c r="N844" s="122" t="s">
        <v>3183</v>
      </c>
      <c r="O844" s="122">
        <v>41071</v>
      </c>
      <c r="P844" s="122" t="s">
        <v>2887</v>
      </c>
      <c r="Q844" s="122" t="s">
        <v>14724</v>
      </c>
      <c r="S844" s="122" t="s">
        <v>14693</v>
      </c>
      <c r="T844" s="122" t="s">
        <v>1171</v>
      </c>
      <c r="U844" s="122" t="s">
        <v>3484</v>
      </c>
      <c r="V844" s="122" t="s">
        <v>2521</v>
      </c>
      <c r="W844" s="122" t="s">
        <v>1759</v>
      </c>
      <c r="X844" s="122" t="s">
        <v>2896</v>
      </c>
      <c r="Y844" s="122" t="s">
        <v>2893</v>
      </c>
      <c r="Z844" s="122" t="s">
        <v>1318</v>
      </c>
      <c r="AC844" s="122" t="s">
        <v>1317</v>
      </c>
      <c r="AH844" s="122" t="s">
        <v>1318</v>
      </c>
      <c r="AI844" s="122" t="s">
        <v>1318</v>
      </c>
      <c r="AJ844" s="122" t="s">
        <v>1853</v>
      </c>
      <c r="AK844" s="122" t="s">
        <v>1853</v>
      </c>
      <c r="AO844" s="122" t="s">
        <v>697</v>
      </c>
      <c r="AP844" s="122" t="s">
        <v>2925</v>
      </c>
      <c r="AQ844" s="122" t="s">
        <v>2964</v>
      </c>
      <c r="AS844" s="122" t="s">
        <v>1318</v>
      </c>
      <c r="AT844" s="122" t="s">
        <v>1318</v>
      </c>
      <c r="AU844" s="122" t="s">
        <v>1318</v>
      </c>
      <c r="AV844" s="122" t="s">
        <v>1318</v>
      </c>
      <c r="AW844" s="122" t="s">
        <v>1318</v>
      </c>
      <c r="AX844" s="122" t="s">
        <v>1318</v>
      </c>
      <c r="AY844" s="122" t="s">
        <v>1318</v>
      </c>
      <c r="AZ844" s="122" t="s">
        <v>1318</v>
      </c>
      <c r="BC844" s="122" t="s">
        <v>3033</v>
      </c>
      <c r="BE844" s="122" t="s">
        <v>3411</v>
      </c>
      <c r="BF844" s="122" t="s">
        <v>1415</v>
      </c>
      <c r="BH844" s="122" t="s">
        <v>2591</v>
      </c>
      <c r="BI844" s="122" t="s">
        <v>2591</v>
      </c>
      <c r="BJ844" s="122" t="s">
        <v>2591</v>
      </c>
      <c r="BX844" s="122" t="s">
        <v>854</v>
      </c>
      <c r="BZ844" s="122" t="s">
        <v>2020</v>
      </c>
      <c r="CL844" s="122" t="s">
        <v>461</v>
      </c>
    </row>
    <row r="845" spans="1:99" x14ac:dyDescent="0.45">
      <c r="A845" s="122">
        <v>844</v>
      </c>
      <c r="B845" s="122" t="s">
        <v>10522</v>
      </c>
      <c r="C845" s="122" t="s">
        <v>922</v>
      </c>
      <c r="F845" s="122" t="s">
        <v>4674</v>
      </c>
      <c r="H845" s="122">
        <v>7117</v>
      </c>
      <c r="I845" s="122" t="s">
        <v>422</v>
      </c>
      <c r="J845" s="122" t="str">
        <f t="shared" si="33"/>
        <v>Quercus mexicana</v>
      </c>
      <c r="K845" s="122" t="s">
        <v>1837</v>
      </c>
      <c r="M845" s="122" t="s">
        <v>3226</v>
      </c>
      <c r="N845" s="122" t="s">
        <v>3248</v>
      </c>
      <c r="O845" s="121">
        <v>41071</v>
      </c>
      <c r="P845" s="122" t="s">
        <v>2887</v>
      </c>
      <c r="Q845" s="122" t="s">
        <v>14724</v>
      </c>
      <c r="S845" s="122" t="s">
        <v>14693</v>
      </c>
      <c r="T845" s="122" t="s">
        <v>1171</v>
      </c>
      <c r="U845" s="122" t="s">
        <v>3484</v>
      </c>
      <c r="V845" s="122" t="s">
        <v>2521</v>
      </c>
      <c r="W845" s="122" t="s">
        <v>1759</v>
      </c>
      <c r="X845" s="122" t="s">
        <v>2898</v>
      </c>
      <c r="Y845" s="122" t="s">
        <v>2893</v>
      </c>
      <c r="Z845" s="122" t="s">
        <v>1318</v>
      </c>
      <c r="AC845" s="122" t="s">
        <v>1317</v>
      </c>
      <c r="AH845" s="122" t="s">
        <v>1318</v>
      </c>
      <c r="AI845" s="122" t="s">
        <v>1318</v>
      </c>
      <c r="AJ845" s="122" t="s">
        <v>1837</v>
      </c>
      <c r="AK845" s="122" t="s">
        <v>1837</v>
      </c>
      <c r="AO845" s="122" t="s">
        <v>697</v>
      </c>
      <c r="AP845" s="122" t="s">
        <v>2926</v>
      </c>
      <c r="AQ845" s="122" t="s">
        <v>2965</v>
      </c>
      <c r="AR845" s="122" t="s">
        <v>7426</v>
      </c>
      <c r="AS845" s="122" t="s">
        <v>1318</v>
      </c>
      <c r="AT845" s="122" t="s">
        <v>1318</v>
      </c>
      <c r="AU845" s="122" t="s">
        <v>1318</v>
      </c>
      <c r="AV845" s="122" t="s">
        <v>1318</v>
      </c>
      <c r="AW845" s="122" t="s">
        <v>1318</v>
      </c>
      <c r="AX845" s="122" t="s">
        <v>1318</v>
      </c>
      <c r="AY845" s="122" t="s">
        <v>1318</v>
      </c>
      <c r="AZ845" s="122" t="s">
        <v>1318</v>
      </c>
      <c r="BC845" s="122" t="s">
        <v>3034</v>
      </c>
      <c r="BE845" s="122" t="s">
        <v>3411</v>
      </c>
      <c r="BF845" s="122" t="s">
        <v>1415</v>
      </c>
      <c r="BG845" s="122" t="s">
        <v>4684</v>
      </c>
      <c r="BH845" s="122" t="s">
        <v>2591</v>
      </c>
      <c r="BI845" s="122" t="s">
        <v>2591</v>
      </c>
      <c r="BJ845" s="122" t="s">
        <v>2591</v>
      </c>
      <c r="BK845" s="122" t="s">
        <v>5566</v>
      </c>
      <c r="BR845" s="122" t="s">
        <v>4674</v>
      </c>
      <c r="BS845" s="122" t="s">
        <v>5787</v>
      </c>
      <c r="BT845" s="122" t="s">
        <v>4674</v>
      </c>
      <c r="BU845" s="122" t="s">
        <v>4674</v>
      </c>
      <c r="BV845" s="122">
        <v>7117</v>
      </c>
      <c r="BX845" s="122" t="s">
        <v>854</v>
      </c>
      <c r="BZ845" s="122" t="s">
        <v>2020</v>
      </c>
      <c r="CB845" s="122">
        <v>25.349813999999999</v>
      </c>
      <c r="CC845" s="122">
        <v>-100.28336</v>
      </c>
      <c r="CD845" s="122" t="s">
        <v>4676</v>
      </c>
      <c r="CE845" s="122" t="s">
        <v>2100</v>
      </c>
      <c r="CI845" s="122" t="s">
        <v>5155</v>
      </c>
      <c r="CJ845" s="122" t="s">
        <v>6979</v>
      </c>
      <c r="CK845" s="122" t="s">
        <v>4675</v>
      </c>
      <c r="CL845" s="122" t="s">
        <v>422</v>
      </c>
      <c r="CO845" s="122" t="s">
        <v>7488</v>
      </c>
      <c r="CP845" s="122">
        <v>0</v>
      </c>
      <c r="CQ845" s="122" t="s">
        <v>4674</v>
      </c>
      <c r="CR845" s="122" t="s">
        <v>7704</v>
      </c>
      <c r="CS845" s="122" t="s">
        <v>7708</v>
      </c>
      <c r="CT845" s="122" t="s">
        <v>8194</v>
      </c>
      <c r="CU845" s="122" t="s">
        <v>8194</v>
      </c>
    </row>
    <row r="846" spans="1:99" x14ac:dyDescent="0.45">
      <c r="A846" s="122">
        <v>845</v>
      </c>
      <c r="B846" s="122" t="s">
        <v>10523</v>
      </c>
      <c r="C846" s="122" t="s">
        <v>923</v>
      </c>
      <c r="I846" s="122" t="s">
        <v>426</v>
      </c>
      <c r="J846" s="122" t="str">
        <f t="shared" si="33"/>
        <v>Quercus oleoides</v>
      </c>
      <c r="M846" s="122" t="s">
        <v>3226</v>
      </c>
      <c r="N846" s="122" t="s">
        <v>3249</v>
      </c>
      <c r="O846" s="122">
        <v>41071</v>
      </c>
      <c r="P846" s="122" t="s">
        <v>2883</v>
      </c>
      <c r="Q846" s="122" t="s">
        <v>14724</v>
      </c>
      <c r="S846" s="122" t="s">
        <v>14693</v>
      </c>
      <c r="T846" s="122" t="s">
        <v>1171</v>
      </c>
      <c r="U846" s="122" t="s">
        <v>3484</v>
      </c>
      <c r="V846" s="122" t="s">
        <v>2521</v>
      </c>
      <c r="W846" s="122" t="s">
        <v>1759</v>
      </c>
      <c r="X846" s="122" t="s">
        <v>2897</v>
      </c>
      <c r="Y846" s="122" t="s">
        <v>2893</v>
      </c>
      <c r="Z846" s="122" t="s">
        <v>1318</v>
      </c>
      <c r="AC846" s="122" t="s">
        <v>1317</v>
      </c>
      <c r="AH846" s="122" t="s">
        <v>1318</v>
      </c>
      <c r="AI846" s="122" t="s">
        <v>1318</v>
      </c>
      <c r="AJ846" s="122" t="s">
        <v>3084</v>
      </c>
      <c r="AK846" s="122" t="s">
        <v>3084</v>
      </c>
      <c r="AO846" s="122" t="s">
        <v>697</v>
      </c>
      <c r="AP846" s="122" t="s">
        <v>2927</v>
      </c>
      <c r="AQ846" s="122" t="s">
        <v>2966</v>
      </c>
      <c r="AS846" s="122" t="s">
        <v>1318</v>
      </c>
      <c r="AT846" s="122" t="s">
        <v>1318</v>
      </c>
      <c r="AU846" s="122" t="s">
        <v>1318</v>
      </c>
      <c r="AV846" s="122" t="s">
        <v>1318</v>
      </c>
      <c r="AW846" s="122" t="s">
        <v>1318</v>
      </c>
      <c r="AX846" s="122" t="s">
        <v>1318</v>
      </c>
      <c r="AY846" s="122" t="s">
        <v>1318</v>
      </c>
      <c r="AZ846" s="122" t="s">
        <v>1318</v>
      </c>
      <c r="BC846" s="122" t="s">
        <v>3035</v>
      </c>
      <c r="BE846" s="122" t="s">
        <v>3411</v>
      </c>
      <c r="BF846" s="122" t="s">
        <v>1415</v>
      </c>
      <c r="BH846" s="122" t="s">
        <v>2591</v>
      </c>
      <c r="BI846" s="122" t="s">
        <v>2591</v>
      </c>
      <c r="BJ846" s="122" t="s">
        <v>2591</v>
      </c>
      <c r="BX846" s="122" t="s">
        <v>854</v>
      </c>
      <c r="BZ846" s="122" t="s">
        <v>2020</v>
      </c>
      <c r="CL846" s="122" t="s">
        <v>426</v>
      </c>
    </row>
    <row r="847" spans="1:99" x14ac:dyDescent="0.45">
      <c r="A847" s="122">
        <v>846</v>
      </c>
      <c r="B847" s="122" t="s">
        <v>10524</v>
      </c>
      <c r="C847" s="122" t="s">
        <v>924</v>
      </c>
      <c r="I847" s="122" t="s">
        <v>925</v>
      </c>
      <c r="J847" s="122" t="str">
        <f t="shared" si="33"/>
        <v>Quercus phillyraeoides</v>
      </c>
      <c r="M847" s="122" t="s">
        <v>3226</v>
      </c>
      <c r="N847" s="122" t="s">
        <v>3339</v>
      </c>
      <c r="O847" s="122">
        <v>41071</v>
      </c>
      <c r="P847" s="122" t="s">
        <v>2883</v>
      </c>
      <c r="Q847" s="122" t="s">
        <v>14724</v>
      </c>
      <c r="S847" s="122" t="s">
        <v>14693</v>
      </c>
      <c r="T847" s="122" t="s">
        <v>1171</v>
      </c>
      <c r="U847" s="122" t="s">
        <v>3484</v>
      </c>
      <c r="V847" s="122" t="s">
        <v>2521</v>
      </c>
      <c r="W847" s="122" t="s">
        <v>1759</v>
      </c>
      <c r="X847" s="122" t="s">
        <v>2902</v>
      </c>
      <c r="Y847" s="122" t="s">
        <v>2893</v>
      </c>
      <c r="Z847" s="122" t="s">
        <v>1318</v>
      </c>
      <c r="AC847" s="122" t="s">
        <v>1317</v>
      </c>
      <c r="AH847" s="122" t="s">
        <v>1318</v>
      </c>
      <c r="AI847" s="122" t="s">
        <v>1318</v>
      </c>
      <c r="AJ847" s="122" t="s">
        <v>3085</v>
      </c>
      <c r="AK847" s="122" t="s">
        <v>3085</v>
      </c>
      <c r="AO847" s="122" t="s">
        <v>697</v>
      </c>
      <c r="AP847" s="122" t="s">
        <v>2928</v>
      </c>
      <c r="AQ847" s="122" t="s">
        <v>2967</v>
      </c>
      <c r="AS847" s="122" t="s">
        <v>1318</v>
      </c>
      <c r="AT847" s="122" t="s">
        <v>1318</v>
      </c>
      <c r="AU847" s="122" t="s">
        <v>1318</v>
      </c>
      <c r="AV847" s="122" t="s">
        <v>1318</v>
      </c>
      <c r="AW847" s="122" t="s">
        <v>1318</v>
      </c>
      <c r="AX847" s="122" t="s">
        <v>1318</v>
      </c>
      <c r="AY847" s="122" t="s">
        <v>1318</v>
      </c>
      <c r="AZ847" s="122" t="s">
        <v>1318</v>
      </c>
      <c r="BC847" s="122" t="s">
        <v>3036</v>
      </c>
      <c r="BE847" s="122" t="s">
        <v>3411</v>
      </c>
      <c r="BF847" s="122" t="s">
        <v>1415</v>
      </c>
      <c r="BH847" s="122" t="s">
        <v>2591</v>
      </c>
      <c r="BI847" s="122" t="s">
        <v>2591</v>
      </c>
      <c r="BJ847" s="122" t="s">
        <v>2591</v>
      </c>
      <c r="BX847" s="122" t="s">
        <v>854</v>
      </c>
      <c r="BZ847" s="122" t="s">
        <v>2020</v>
      </c>
      <c r="CL847" s="122" t="s">
        <v>925</v>
      </c>
    </row>
    <row r="848" spans="1:99" x14ac:dyDescent="0.45">
      <c r="A848" s="122">
        <v>847</v>
      </c>
      <c r="B848" s="122" t="s">
        <v>10525</v>
      </c>
      <c r="C848" s="122" t="s">
        <v>926</v>
      </c>
      <c r="I848" s="122" t="s">
        <v>925</v>
      </c>
      <c r="J848" s="122" t="str">
        <f t="shared" si="33"/>
        <v>Quercus phillyraeoides</v>
      </c>
      <c r="M848" s="122" t="s">
        <v>3226</v>
      </c>
      <c r="N848" s="122" t="s">
        <v>3339</v>
      </c>
      <c r="O848" s="122">
        <v>41071</v>
      </c>
      <c r="P848" s="122" t="s">
        <v>2883</v>
      </c>
      <c r="Q848" s="122" t="s">
        <v>14724</v>
      </c>
      <c r="S848" s="122" t="s">
        <v>14693</v>
      </c>
      <c r="T848" s="122" t="s">
        <v>1171</v>
      </c>
      <c r="U848" s="122" t="s">
        <v>3484</v>
      </c>
      <c r="V848" s="122" t="s">
        <v>2521</v>
      </c>
      <c r="W848" s="122" t="s">
        <v>1759</v>
      </c>
      <c r="X848" s="122" t="s">
        <v>2902</v>
      </c>
      <c r="Y848" s="122" t="s">
        <v>2893</v>
      </c>
      <c r="Z848" s="122" t="s">
        <v>1318</v>
      </c>
      <c r="AC848" s="122" t="s">
        <v>1317</v>
      </c>
      <c r="AH848" s="122" t="s">
        <v>1318</v>
      </c>
      <c r="AI848" s="122" t="s">
        <v>1318</v>
      </c>
      <c r="AJ848" s="122" t="s">
        <v>3086</v>
      </c>
      <c r="AK848" s="122" t="s">
        <v>3086</v>
      </c>
      <c r="AO848" s="122" t="s">
        <v>697</v>
      </c>
      <c r="AP848" s="122" t="s">
        <v>2928</v>
      </c>
      <c r="AQ848" s="122" t="s">
        <v>2967</v>
      </c>
      <c r="AS848" s="122" t="s">
        <v>1318</v>
      </c>
      <c r="AT848" s="122" t="s">
        <v>1318</v>
      </c>
      <c r="AU848" s="122" t="s">
        <v>1318</v>
      </c>
      <c r="AV848" s="122" t="s">
        <v>1318</v>
      </c>
      <c r="AW848" s="122" t="s">
        <v>1318</v>
      </c>
      <c r="AX848" s="122" t="s">
        <v>1318</v>
      </c>
      <c r="AY848" s="122" t="s">
        <v>1318</v>
      </c>
      <c r="AZ848" s="122" t="s">
        <v>1318</v>
      </c>
      <c r="BC848" s="122" t="s">
        <v>3036</v>
      </c>
      <c r="BE848" s="122" t="s">
        <v>3411</v>
      </c>
      <c r="BF848" s="122" t="s">
        <v>1415</v>
      </c>
      <c r="BH848" s="122" t="s">
        <v>2591</v>
      </c>
      <c r="BI848" s="122" t="s">
        <v>2591</v>
      </c>
      <c r="BJ848" s="122" t="s">
        <v>2591</v>
      </c>
      <c r="BX848" s="122" t="s">
        <v>854</v>
      </c>
      <c r="BZ848" s="122" t="s">
        <v>2020</v>
      </c>
      <c r="CL848" s="122" t="s">
        <v>925</v>
      </c>
    </row>
    <row r="849" spans="1:99" x14ac:dyDescent="0.45">
      <c r="A849" s="122">
        <v>848</v>
      </c>
      <c r="B849" s="122" t="s">
        <v>10526</v>
      </c>
      <c r="C849" s="122" t="s">
        <v>927</v>
      </c>
      <c r="F849" s="122" t="s">
        <v>4707</v>
      </c>
      <c r="H849" s="122">
        <v>6615</v>
      </c>
      <c r="I849" s="122" t="s">
        <v>928</v>
      </c>
      <c r="J849" s="122" t="str">
        <f t="shared" si="33"/>
        <v>Quercus planipocula</v>
      </c>
      <c r="K849" s="122" t="s">
        <v>3087</v>
      </c>
      <c r="M849" s="122" t="s">
        <v>3226</v>
      </c>
      <c r="N849" s="122" t="s">
        <v>3340</v>
      </c>
      <c r="O849" s="121">
        <v>41071</v>
      </c>
      <c r="P849" s="122" t="s">
        <v>2883</v>
      </c>
      <c r="Q849" s="122" t="s">
        <v>14724</v>
      </c>
      <c r="S849" s="122" t="s">
        <v>14693</v>
      </c>
      <c r="T849" s="122" t="s">
        <v>1171</v>
      </c>
      <c r="U849" s="122" t="s">
        <v>3484</v>
      </c>
      <c r="V849" s="122" t="s">
        <v>2521</v>
      </c>
      <c r="W849" s="122" t="s">
        <v>1759</v>
      </c>
      <c r="X849" s="122" t="s">
        <v>2897</v>
      </c>
      <c r="Y849" s="122" t="s">
        <v>2893</v>
      </c>
      <c r="Z849" s="122" t="s">
        <v>1318</v>
      </c>
      <c r="AC849" s="122" t="s">
        <v>1317</v>
      </c>
      <c r="AH849" s="122" t="s">
        <v>1318</v>
      </c>
      <c r="AI849" s="122" t="s">
        <v>1318</v>
      </c>
      <c r="AJ849" s="122" t="s">
        <v>3087</v>
      </c>
      <c r="AK849" s="122" t="s">
        <v>3087</v>
      </c>
      <c r="AO849" s="122" t="s">
        <v>697</v>
      </c>
      <c r="AP849" s="122" t="s">
        <v>2929</v>
      </c>
      <c r="AQ849" s="122" t="s">
        <v>2968</v>
      </c>
      <c r="AR849" s="122" t="s">
        <v>7426</v>
      </c>
      <c r="AS849" s="122" t="s">
        <v>1318</v>
      </c>
      <c r="AT849" s="122" t="s">
        <v>1318</v>
      </c>
      <c r="AU849" s="122" t="s">
        <v>1318</v>
      </c>
      <c r="AV849" s="122" t="s">
        <v>1318</v>
      </c>
      <c r="AW849" s="122" t="s">
        <v>1318</v>
      </c>
      <c r="AX849" s="122" t="s">
        <v>1318</v>
      </c>
      <c r="AY849" s="122" t="s">
        <v>1318</v>
      </c>
      <c r="AZ849" s="122" t="s">
        <v>1318</v>
      </c>
      <c r="BC849" s="122" t="s">
        <v>3037</v>
      </c>
      <c r="BE849" s="122" t="s">
        <v>3411</v>
      </c>
      <c r="BF849" s="122" t="s">
        <v>1415</v>
      </c>
      <c r="BG849" s="122" t="s">
        <v>4216</v>
      </c>
      <c r="BH849" s="122" t="s">
        <v>2591</v>
      </c>
      <c r="BI849" s="122" t="s">
        <v>2591</v>
      </c>
      <c r="BJ849" s="122" t="s">
        <v>2591</v>
      </c>
      <c r="BK849" s="122" t="s">
        <v>5323</v>
      </c>
      <c r="BL849" s="122" t="s">
        <v>5323</v>
      </c>
      <c r="BR849" s="122" t="s">
        <v>4707</v>
      </c>
      <c r="BS849" s="122" t="s">
        <v>5787</v>
      </c>
      <c r="BT849" s="122" t="s">
        <v>4707</v>
      </c>
      <c r="BU849" s="122" t="s">
        <v>4707</v>
      </c>
      <c r="BV849" s="122">
        <v>6615</v>
      </c>
      <c r="BX849" s="122" t="s">
        <v>854</v>
      </c>
      <c r="BZ849" s="122" t="s">
        <v>2020</v>
      </c>
      <c r="CB849" s="122">
        <v>21.345269999999999</v>
      </c>
      <c r="CC849" s="122">
        <v>-104.92359999999999</v>
      </c>
      <c r="CD849" s="122" t="s">
        <v>4665</v>
      </c>
      <c r="CE849" s="122" t="s">
        <v>2100</v>
      </c>
      <c r="CF849" s="122" t="s">
        <v>7475</v>
      </c>
      <c r="CI849" s="122" t="s">
        <v>5196</v>
      </c>
      <c r="CJ849" s="122" t="s">
        <v>7005</v>
      </c>
      <c r="CK849" s="122" t="s">
        <v>4216</v>
      </c>
      <c r="CL849" s="122" t="s">
        <v>928</v>
      </c>
      <c r="CO849" s="122" t="s">
        <v>7488</v>
      </c>
      <c r="CP849" s="122">
        <v>0</v>
      </c>
      <c r="CQ849" s="122" t="s">
        <v>4707</v>
      </c>
      <c r="CR849" s="122" t="s">
        <v>7791</v>
      </c>
      <c r="CS849" s="122" t="s">
        <v>7792</v>
      </c>
      <c r="CT849" s="122" t="s">
        <v>8194</v>
      </c>
      <c r="CU849" s="122" t="s">
        <v>8194</v>
      </c>
    </row>
    <row r="850" spans="1:99" x14ac:dyDescent="0.45">
      <c r="A850" s="122">
        <v>849</v>
      </c>
      <c r="B850" s="122" t="s">
        <v>10527</v>
      </c>
      <c r="C850" s="122" t="s">
        <v>929</v>
      </c>
      <c r="I850" s="122" t="s">
        <v>509</v>
      </c>
      <c r="J850" s="122" t="str">
        <f t="shared" si="33"/>
        <v>Quercus polymorpha</v>
      </c>
      <c r="M850" s="122" t="s">
        <v>3226</v>
      </c>
      <c r="N850" s="122" t="s">
        <v>3268</v>
      </c>
      <c r="O850" s="122">
        <v>41071</v>
      </c>
      <c r="P850" s="122" t="s">
        <v>2883</v>
      </c>
      <c r="Q850" s="122" t="s">
        <v>14724</v>
      </c>
      <c r="S850" s="122" t="s">
        <v>14693</v>
      </c>
      <c r="T850" s="122" t="s">
        <v>1171</v>
      </c>
      <c r="U850" s="122" t="s">
        <v>3484</v>
      </c>
      <c r="V850" s="122" t="s">
        <v>2521</v>
      </c>
      <c r="W850" s="122" t="s">
        <v>1759</v>
      </c>
      <c r="X850" s="122" t="s">
        <v>2898</v>
      </c>
      <c r="Y850" s="122" t="s">
        <v>2893</v>
      </c>
      <c r="Z850" s="122" t="s">
        <v>1318</v>
      </c>
      <c r="AC850" s="122" t="s">
        <v>1317</v>
      </c>
      <c r="AH850" s="122" t="s">
        <v>1318</v>
      </c>
      <c r="AI850" s="122" t="s">
        <v>1318</v>
      </c>
      <c r="AJ850" s="122" t="s">
        <v>3088</v>
      </c>
      <c r="AK850" s="122" t="s">
        <v>3088</v>
      </c>
      <c r="AO850" s="122" t="s">
        <v>697</v>
      </c>
      <c r="AP850" s="122" t="s">
        <v>2930</v>
      </c>
      <c r="AQ850" s="122" t="s">
        <v>2969</v>
      </c>
      <c r="AS850" s="122" t="s">
        <v>1318</v>
      </c>
      <c r="AT850" s="122" t="s">
        <v>1318</v>
      </c>
      <c r="AU850" s="122" t="s">
        <v>1318</v>
      </c>
      <c r="AV850" s="122" t="s">
        <v>1318</v>
      </c>
      <c r="AW850" s="122" t="s">
        <v>1318</v>
      </c>
      <c r="AX850" s="122" t="s">
        <v>1318</v>
      </c>
      <c r="AY850" s="122" t="s">
        <v>1318</v>
      </c>
      <c r="AZ850" s="122" t="s">
        <v>1318</v>
      </c>
      <c r="BC850" s="122" t="s">
        <v>3038</v>
      </c>
      <c r="BE850" s="122" t="s">
        <v>3411</v>
      </c>
      <c r="BF850" s="122" t="s">
        <v>1415</v>
      </c>
      <c r="BH850" s="122" t="s">
        <v>2591</v>
      </c>
      <c r="BI850" s="122" t="s">
        <v>2591</v>
      </c>
      <c r="BJ850" s="122" t="s">
        <v>2591</v>
      </c>
      <c r="BX850" s="122" t="s">
        <v>854</v>
      </c>
      <c r="BZ850" s="122" t="s">
        <v>2020</v>
      </c>
      <c r="CL850" s="122" t="s">
        <v>509</v>
      </c>
    </row>
    <row r="851" spans="1:99" x14ac:dyDescent="0.45">
      <c r="A851" s="122">
        <v>850</v>
      </c>
      <c r="B851" s="122" t="s">
        <v>10528</v>
      </c>
      <c r="C851" s="122" t="s">
        <v>930</v>
      </c>
      <c r="F851" s="122" t="s">
        <v>4688</v>
      </c>
      <c r="H851" s="122">
        <v>6047</v>
      </c>
      <c r="I851" s="122" t="s">
        <v>509</v>
      </c>
      <c r="J851" s="122" t="str">
        <f t="shared" si="33"/>
        <v>Quercus polymorpha</v>
      </c>
      <c r="K851" s="122" t="s">
        <v>3088</v>
      </c>
      <c r="M851" s="122" t="s">
        <v>3226</v>
      </c>
      <c r="N851" s="122" t="s">
        <v>3268</v>
      </c>
      <c r="O851" s="121">
        <v>41071</v>
      </c>
      <c r="P851" s="122" t="s">
        <v>2883</v>
      </c>
      <c r="Q851" s="122" t="s">
        <v>14724</v>
      </c>
      <c r="S851" s="122" t="s">
        <v>14693</v>
      </c>
      <c r="T851" s="122" t="s">
        <v>1171</v>
      </c>
      <c r="U851" s="122" t="s">
        <v>3484</v>
      </c>
      <c r="V851" s="122" t="s">
        <v>2521</v>
      </c>
      <c r="W851" s="122" t="s">
        <v>1759</v>
      </c>
      <c r="X851" s="122" t="s">
        <v>2897</v>
      </c>
      <c r="Y851" s="122" t="s">
        <v>2893</v>
      </c>
      <c r="Z851" s="122" t="s">
        <v>1318</v>
      </c>
      <c r="AC851" s="122" t="s">
        <v>1317</v>
      </c>
      <c r="AH851" s="122" t="s">
        <v>1318</v>
      </c>
      <c r="AI851" s="122" t="s">
        <v>1318</v>
      </c>
      <c r="AJ851" s="122" t="s">
        <v>3088</v>
      </c>
      <c r="AK851" s="122" t="s">
        <v>3088</v>
      </c>
      <c r="AO851" s="122" t="s">
        <v>697</v>
      </c>
      <c r="AP851" s="122" t="s">
        <v>2931</v>
      </c>
      <c r="AQ851" s="122" t="s">
        <v>2970</v>
      </c>
      <c r="AR851" s="122" t="s">
        <v>7426</v>
      </c>
      <c r="AS851" s="122" t="s">
        <v>1318</v>
      </c>
      <c r="AT851" s="122" t="s">
        <v>1318</v>
      </c>
      <c r="AU851" s="122" t="s">
        <v>1318</v>
      </c>
      <c r="AV851" s="122" t="s">
        <v>1318</v>
      </c>
      <c r="AW851" s="122" t="s">
        <v>1318</v>
      </c>
      <c r="AX851" s="122" t="s">
        <v>1318</v>
      </c>
      <c r="AY851" s="122" t="s">
        <v>1318</v>
      </c>
      <c r="AZ851" s="122" t="s">
        <v>1318</v>
      </c>
      <c r="BC851" s="122" t="s">
        <v>3039</v>
      </c>
      <c r="BE851" s="122" t="s">
        <v>3411</v>
      </c>
      <c r="BF851" s="122" t="s">
        <v>1415</v>
      </c>
      <c r="BG851" s="122" t="s">
        <v>4684</v>
      </c>
      <c r="BH851" s="122" t="s">
        <v>2591</v>
      </c>
      <c r="BI851" s="122" t="s">
        <v>2591</v>
      </c>
      <c r="BJ851" s="122" t="s">
        <v>2591</v>
      </c>
      <c r="BK851" s="122" t="s">
        <v>5566</v>
      </c>
      <c r="BR851" s="122" t="s">
        <v>4688</v>
      </c>
      <c r="BS851" s="122" t="s">
        <v>5787</v>
      </c>
      <c r="BT851" s="122" t="s">
        <v>4688</v>
      </c>
      <c r="BU851" s="122" t="s">
        <v>4688</v>
      </c>
      <c r="BV851" s="122">
        <v>6047</v>
      </c>
      <c r="BX851" s="122" t="s">
        <v>854</v>
      </c>
      <c r="BZ851" s="122" t="s">
        <v>2020</v>
      </c>
      <c r="CB851" s="122">
        <v>25.677806</v>
      </c>
      <c r="CC851" s="122">
        <v>-100.808778</v>
      </c>
      <c r="CD851" s="122" t="s">
        <v>4690</v>
      </c>
      <c r="CE851" s="122" t="s">
        <v>2100</v>
      </c>
      <c r="CF851" s="122" t="s">
        <v>6789</v>
      </c>
      <c r="CI851" s="122" t="s">
        <v>5198</v>
      </c>
      <c r="CJ851" s="122" t="s">
        <v>6878</v>
      </c>
      <c r="CK851" s="122" t="s">
        <v>4689</v>
      </c>
      <c r="CL851" s="122" t="s">
        <v>509</v>
      </c>
      <c r="CO851" s="122" t="s">
        <v>7488</v>
      </c>
      <c r="CP851" s="122">
        <v>0</v>
      </c>
      <c r="CQ851" s="122" t="s">
        <v>4688</v>
      </c>
      <c r="CR851" s="122" t="s">
        <v>7745</v>
      </c>
      <c r="CS851" s="122" t="s">
        <v>7746</v>
      </c>
      <c r="CT851" s="122" t="s">
        <v>8194</v>
      </c>
      <c r="CU851" s="122" t="s">
        <v>8194</v>
      </c>
    </row>
    <row r="852" spans="1:99" x14ac:dyDescent="0.45">
      <c r="A852" s="122">
        <v>851</v>
      </c>
      <c r="B852" s="122" t="s">
        <v>10529</v>
      </c>
      <c r="C852" s="122" t="s">
        <v>931</v>
      </c>
      <c r="F852" s="122" t="s">
        <v>4691</v>
      </c>
      <c r="H852" s="122">
        <v>5996</v>
      </c>
      <c r="I852" s="122" t="s">
        <v>509</v>
      </c>
      <c r="J852" s="122" t="str">
        <f t="shared" si="33"/>
        <v>Quercus polymorpha</v>
      </c>
      <c r="K852" s="122" t="s">
        <v>3088</v>
      </c>
      <c r="M852" s="122" t="s">
        <v>3226</v>
      </c>
      <c r="N852" s="122" t="s">
        <v>3268</v>
      </c>
      <c r="O852" s="121">
        <v>41071</v>
      </c>
      <c r="P852" s="122" t="s">
        <v>2883</v>
      </c>
      <c r="Q852" s="122" t="s">
        <v>14724</v>
      </c>
      <c r="S852" s="122" t="s">
        <v>14693</v>
      </c>
      <c r="T852" s="122" t="s">
        <v>1171</v>
      </c>
      <c r="U852" s="122" t="s">
        <v>3484</v>
      </c>
      <c r="V852" s="122" t="s">
        <v>2521</v>
      </c>
      <c r="W852" s="122" t="s">
        <v>1759</v>
      </c>
      <c r="X852" s="122" t="s">
        <v>2903</v>
      </c>
      <c r="Y852" s="122" t="s">
        <v>2893</v>
      </c>
      <c r="Z852" s="122" t="s">
        <v>1318</v>
      </c>
      <c r="AC852" s="122" t="s">
        <v>1317</v>
      </c>
      <c r="AH852" s="122" t="s">
        <v>1318</v>
      </c>
      <c r="AI852" s="122" t="s">
        <v>1318</v>
      </c>
      <c r="AJ852" s="122" t="s">
        <v>3088</v>
      </c>
      <c r="AK852" s="122" t="s">
        <v>3088</v>
      </c>
      <c r="AO852" s="122" t="s">
        <v>697</v>
      </c>
      <c r="AP852" s="122" t="s">
        <v>2932</v>
      </c>
      <c r="AQ852" s="122" t="s">
        <v>2971</v>
      </c>
      <c r="AR852" s="122" t="s">
        <v>7426</v>
      </c>
      <c r="AS852" s="122" t="s">
        <v>1318</v>
      </c>
      <c r="AT852" s="122" t="s">
        <v>1318</v>
      </c>
      <c r="AU852" s="122" t="s">
        <v>1318</v>
      </c>
      <c r="AV852" s="122" t="s">
        <v>1318</v>
      </c>
      <c r="AW852" s="122" t="s">
        <v>1318</v>
      </c>
      <c r="AX852" s="122" t="s">
        <v>1318</v>
      </c>
      <c r="AY852" s="122" t="s">
        <v>1318</v>
      </c>
      <c r="AZ852" s="122" t="s">
        <v>1318</v>
      </c>
      <c r="BC852" s="122" t="s">
        <v>3040</v>
      </c>
      <c r="BE852" s="122" t="s">
        <v>3411</v>
      </c>
      <c r="BF852" s="122" t="s">
        <v>1415</v>
      </c>
      <c r="BG852" s="122" t="s">
        <v>4684</v>
      </c>
      <c r="BH852" s="122" t="s">
        <v>2591</v>
      </c>
      <c r="BI852" s="122" t="s">
        <v>2591</v>
      </c>
      <c r="BJ852" s="122" t="s">
        <v>2591</v>
      </c>
      <c r="BK852" s="122" t="s">
        <v>5566</v>
      </c>
      <c r="BR852" s="122" t="s">
        <v>4691</v>
      </c>
      <c r="BS852" s="122" t="s">
        <v>5787</v>
      </c>
      <c r="BT852" s="122" t="s">
        <v>4691</v>
      </c>
      <c r="BU852" s="122" t="s">
        <v>4691</v>
      </c>
      <c r="BV852" s="122">
        <v>5996</v>
      </c>
      <c r="BX852" s="122" t="s">
        <v>854</v>
      </c>
      <c r="BZ852" s="122" t="s">
        <v>2020</v>
      </c>
      <c r="CB852" s="122">
        <v>29.883333</v>
      </c>
      <c r="CC852" s="122">
        <v>-101</v>
      </c>
      <c r="CD852" s="122" t="s">
        <v>4693</v>
      </c>
      <c r="CE852" s="122" t="s">
        <v>1171</v>
      </c>
      <c r="CF852" s="122" t="s">
        <v>3670</v>
      </c>
      <c r="CG852" s="91" t="s">
        <v>6891</v>
      </c>
      <c r="CI852" s="122" t="s">
        <v>5199</v>
      </c>
      <c r="CJ852" s="122" t="s">
        <v>6879</v>
      </c>
      <c r="CK852" s="122" t="s">
        <v>4692</v>
      </c>
      <c r="CL852" s="122" t="s">
        <v>509</v>
      </c>
      <c r="CO852" s="122" t="s">
        <v>7488</v>
      </c>
      <c r="CP852" s="122">
        <v>0</v>
      </c>
      <c r="CQ852" s="122" t="s">
        <v>4691</v>
      </c>
      <c r="CR852" s="122" t="s">
        <v>7747</v>
      </c>
      <c r="CS852" s="122" t="s">
        <v>7748</v>
      </c>
      <c r="CT852" s="122" t="s">
        <v>8194</v>
      </c>
      <c r="CU852" s="122" t="s">
        <v>8194</v>
      </c>
    </row>
    <row r="853" spans="1:99" x14ac:dyDescent="0.45">
      <c r="A853" s="122">
        <v>852</v>
      </c>
      <c r="B853" s="122" t="s">
        <v>10530</v>
      </c>
      <c r="C853" s="122" t="s">
        <v>932</v>
      </c>
      <c r="I853" s="122" t="s">
        <v>745</v>
      </c>
      <c r="J853" s="122" t="str">
        <f t="shared" si="33"/>
        <v>Quercus pumila</v>
      </c>
      <c r="M853" s="122" t="s">
        <v>3226</v>
      </c>
      <c r="N853" s="122" t="s">
        <v>3299</v>
      </c>
      <c r="O853" s="122">
        <v>41071</v>
      </c>
      <c r="P853" s="122" t="s">
        <v>2883</v>
      </c>
      <c r="Q853" s="122" t="s">
        <v>14724</v>
      </c>
      <c r="S853" s="122" t="s">
        <v>14693</v>
      </c>
      <c r="T853" s="122" t="s">
        <v>1171</v>
      </c>
      <c r="U853" s="122" t="s">
        <v>3484</v>
      </c>
      <c r="V853" s="122" t="s">
        <v>2521</v>
      </c>
      <c r="W853" s="122" t="s">
        <v>1759</v>
      </c>
      <c r="X853" s="122" t="s">
        <v>2897</v>
      </c>
      <c r="Y853" s="122" t="s">
        <v>2893</v>
      </c>
      <c r="Z853" s="122" t="s">
        <v>1318</v>
      </c>
      <c r="AC853" s="122" t="s">
        <v>1317</v>
      </c>
      <c r="AH853" s="122" t="s">
        <v>1318</v>
      </c>
      <c r="AI853" s="122" t="s">
        <v>1318</v>
      </c>
      <c r="AJ853" s="122" t="s">
        <v>3089</v>
      </c>
      <c r="AK853" s="122" t="s">
        <v>3089</v>
      </c>
      <c r="AO853" s="122" t="s">
        <v>697</v>
      </c>
      <c r="AP853" s="122" t="s">
        <v>2933</v>
      </c>
      <c r="AQ853" s="122" t="s">
        <v>2972</v>
      </c>
      <c r="AS853" s="122" t="s">
        <v>1318</v>
      </c>
      <c r="AT853" s="122" t="s">
        <v>1318</v>
      </c>
      <c r="AU853" s="122" t="s">
        <v>1318</v>
      </c>
      <c r="AV853" s="122" t="s">
        <v>1318</v>
      </c>
      <c r="AW853" s="122" t="s">
        <v>1318</v>
      </c>
      <c r="AX853" s="122" t="s">
        <v>1318</v>
      </c>
      <c r="AY853" s="122" t="s">
        <v>1318</v>
      </c>
      <c r="AZ853" s="122" t="s">
        <v>1318</v>
      </c>
      <c r="BC853" s="122" t="s">
        <v>3041</v>
      </c>
      <c r="BE853" s="122" t="s">
        <v>3411</v>
      </c>
      <c r="BF853" s="122" t="s">
        <v>1415</v>
      </c>
      <c r="BH853" s="122" t="s">
        <v>2591</v>
      </c>
      <c r="BI853" s="122" t="s">
        <v>2591</v>
      </c>
      <c r="BJ853" s="122" t="s">
        <v>2591</v>
      </c>
      <c r="BX853" s="122" t="s">
        <v>854</v>
      </c>
      <c r="BZ853" s="122" t="s">
        <v>2020</v>
      </c>
      <c r="CL853" s="122" t="s">
        <v>745</v>
      </c>
    </row>
    <row r="854" spans="1:99" x14ac:dyDescent="0.45">
      <c r="A854" s="122">
        <v>853</v>
      </c>
      <c r="B854" s="122" t="s">
        <v>10531</v>
      </c>
      <c r="C854" s="122" t="s">
        <v>933</v>
      </c>
      <c r="I854" s="122" t="s">
        <v>441</v>
      </c>
      <c r="J854" s="122" t="str">
        <f t="shared" si="33"/>
        <v>Quercus pungens</v>
      </c>
      <c r="M854" s="122" t="s">
        <v>3226</v>
      </c>
      <c r="N854" s="122" t="s">
        <v>3252</v>
      </c>
      <c r="O854" s="122">
        <v>41071</v>
      </c>
      <c r="P854" s="122" t="s">
        <v>2883</v>
      </c>
      <c r="Q854" s="122" t="s">
        <v>14724</v>
      </c>
      <c r="S854" s="122" t="s">
        <v>14693</v>
      </c>
      <c r="T854" s="122" t="s">
        <v>1171</v>
      </c>
      <c r="U854" s="122" t="s">
        <v>3484</v>
      </c>
      <c r="V854" s="122" t="s">
        <v>2521</v>
      </c>
      <c r="W854" s="122" t="s">
        <v>1759</v>
      </c>
      <c r="X854" s="122" t="s">
        <v>2898</v>
      </c>
      <c r="Y854" s="122" t="s">
        <v>2893</v>
      </c>
      <c r="Z854" s="122" t="s">
        <v>1318</v>
      </c>
      <c r="AC854" s="122" t="s">
        <v>1317</v>
      </c>
      <c r="AH854" s="122" t="s">
        <v>1318</v>
      </c>
      <c r="AI854" s="122" t="s">
        <v>1318</v>
      </c>
      <c r="AJ854" s="122" t="s">
        <v>1845</v>
      </c>
      <c r="AK854" s="122" t="s">
        <v>1845</v>
      </c>
      <c r="AO854" s="122" t="s">
        <v>697</v>
      </c>
      <c r="AP854" s="122" t="s">
        <v>2934</v>
      </c>
      <c r="AQ854" s="122" t="s">
        <v>2973</v>
      </c>
      <c r="AS854" s="122" t="s">
        <v>1318</v>
      </c>
      <c r="AT854" s="122" t="s">
        <v>1318</v>
      </c>
      <c r="AU854" s="122" t="s">
        <v>1318</v>
      </c>
      <c r="AV854" s="122" t="s">
        <v>1318</v>
      </c>
      <c r="AW854" s="122" t="s">
        <v>1318</v>
      </c>
      <c r="AX854" s="122" t="s">
        <v>1318</v>
      </c>
      <c r="AY854" s="122" t="s">
        <v>1318</v>
      </c>
      <c r="AZ854" s="122" t="s">
        <v>1318</v>
      </c>
      <c r="BC854" s="122" t="s">
        <v>3042</v>
      </c>
      <c r="BE854" s="122" t="s">
        <v>3411</v>
      </c>
      <c r="BF854" s="122" t="s">
        <v>1415</v>
      </c>
      <c r="BH854" s="122" t="s">
        <v>2591</v>
      </c>
      <c r="BI854" s="122" t="s">
        <v>2591</v>
      </c>
      <c r="BJ854" s="122" t="s">
        <v>2591</v>
      </c>
      <c r="BX854" s="122" t="s">
        <v>854</v>
      </c>
      <c r="BZ854" s="122" t="s">
        <v>2020</v>
      </c>
      <c r="CL854" s="122" t="s">
        <v>441</v>
      </c>
    </row>
    <row r="855" spans="1:99" x14ac:dyDescent="0.45">
      <c r="A855" s="122">
        <v>854</v>
      </c>
      <c r="B855" s="122" t="s">
        <v>10532</v>
      </c>
      <c r="C855" s="122" t="s">
        <v>934</v>
      </c>
      <c r="I855" s="122" t="s">
        <v>935</v>
      </c>
      <c r="J855" s="122" t="str">
        <f t="shared" si="33"/>
        <v>Quercus resinosa</v>
      </c>
      <c r="M855" s="122" t="s">
        <v>3226</v>
      </c>
      <c r="N855" s="122" t="s">
        <v>3269</v>
      </c>
      <c r="O855" s="122">
        <v>41071</v>
      </c>
      <c r="P855" s="122" t="s">
        <v>2883</v>
      </c>
      <c r="Q855" s="122" t="s">
        <v>14724</v>
      </c>
      <c r="S855" s="122" t="s">
        <v>14693</v>
      </c>
      <c r="T855" s="122" t="s">
        <v>1171</v>
      </c>
      <c r="U855" s="122" t="s">
        <v>3484</v>
      </c>
      <c r="V855" s="122" t="s">
        <v>2521</v>
      </c>
      <c r="W855" s="122" t="s">
        <v>1759</v>
      </c>
      <c r="X855" s="122" t="s">
        <v>2897</v>
      </c>
      <c r="Y855" s="122" t="s">
        <v>2893</v>
      </c>
      <c r="Z855" s="122" t="s">
        <v>1318</v>
      </c>
      <c r="AC855" s="122" t="s">
        <v>1317</v>
      </c>
      <c r="AH855" s="122" t="s">
        <v>1318</v>
      </c>
      <c r="AI855" s="122" t="s">
        <v>1318</v>
      </c>
      <c r="AJ855" s="122" t="s">
        <v>3090</v>
      </c>
      <c r="AK855" s="122" t="s">
        <v>3090</v>
      </c>
      <c r="AO855" s="122" t="s">
        <v>697</v>
      </c>
      <c r="AP855" s="122" t="s">
        <v>2935</v>
      </c>
      <c r="AQ855" s="122" t="s">
        <v>2974</v>
      </c>
      <c r="AS855" s="122" t="s">
        <v>1318</v>
      </c>
      <c r="AT855" s="122" t="s">
        <v>1318</v>
      </c>
      <c r="AU855" s="122" t="s">
        <v>1318</v>
      </c>
      <c r="AV855" s="122" t="s">
        <v>1318</v>
      </c>
      <c r="AW855" s="122" t="s">
        <v>1318</v>
      </c>
      <c r="AX855" s="122" t="s">
        <v>1318</v>
      </c>
      <c r="AY855" s="122" t="s">
        <v>1318</v>
      </c>
      <c r="AZ855" s="122" t="s">
        <v>1318</v>
      </c>
      <c r="BC855" s="122" t="s">
        <v>3043</v>
      </c>
      <c r="BE855" s="122" t="s">
        <v>3411</v>
      </c>
      <c r="BF855" s="122" t="s">
        <v>1415</v>
      </c>
      <c r="BH855" s="122" t="s">
        <v>2591</v>
      </c>
      <c r="BI855" s="122" t="s">
        <v>2591</v>
      </c>
      <c r="BJ855" s="122" t="s">
        <v>2591</v>
      </c>
      <c r="BX855" s="122" t="s">
        <v>854</v>
      </c>
      <c r="BZ855" s="122" t="s">
        <v>2020</v>
      </c>
      <c r="CL855" s="122" t="s">
        <v>935</v>
      </c>
    </row>
    <row r="856" spans="1:99" x14ac:dyDescent="0.45">
      <c r="A856" s="122">
        <v>855</v>
      </c>
      <c r="B856" s="122" t="s">
        <v>10533</v>
      </c>
      <c r="C856" s="122" t="s">
        <v>936</v>
      </c>
      <c r="F856" s="122" t="s">
        <v>4708</v>
      </c>
      <c r="H856" s="122">
        <v>6355</v>
      </c>
      <c r="I856" s="122" t="s">
        <v>937</v>
      </c>
      <c r="J856" s="122" t="str">
        <f t="shared" si="33"/>
        <v>Quercus sartorii</v>
      </c>
      <c r="K856" s="122" t="s">
        <v>3091</v>
      </c>
      <c r="M856" s="122" t="s">
        <v>3226</v>
      </c>
      <c r="N856" s="122" t="s">
        <v>3363</v>
      </c>
      <c r="O856" s="122">
        <v>41071</v>
      </c>
      <c r="P856" s="122" t="s">
        <v>2883</v>
      </c>
      <c r="Q856" s="122" t="s">
        <v>14724</v>
      </c>
      <c r="S856" s="122" t="s">
        <v>14693</v>
      </c>
      <c r="T856" s="122" t="s">
        <v>1171</v>
      </c>
      <c r="U856" s="122" t="s">
        <v>3484</v>
      </c>
      <c r="V856" s="122" t="s">
        <v>2521</v>
      </c>
      <c r="W856" s="122" t="s">
        <v>1759</v>
      </c>
      <c r="X856" s="122" t="s">
        <v>2898</v>
      </c>
      <c r="Y856" s="122" t="s">
        <v>2893</v>
      </c>
      <c r="Z856" s="122" t="s">
        <v>1318</v>
      </c>
      <c r="AC856" s="122" t="s">
        <v>1317</v>
      </c>
      <c r="AH856" s="122" t="s">
        <v>1318</v>
      </c>
      <c r="AI856" s="122" t="s">
        <v>1318</v>
      </c>
      <c r="AJ856" s="122" t="s">
        <v>3091</v>
      </c>
      <c r="AK856" s="122" t="s">
        <v>3091</v>
      </c>
      <c r="AO856" s="122" t="s">
        <v>697</v>
      </c>
      <c r="AP856" s="122" t="s">
        <v>2936</v>
      </c>
      <c r="AQ856" s="122" t="s">
        <v>2975</v>
      </c>
      <c r="AS856" s="122" t="s">
        <v>1318</v>
      </c>
      <c r="AT856" s="122" t="s">
        <v>1318</v>
      </c>
      <c r="AU856" s="122" t="s">
        <v>1318</v>
      </c>
      <c r="AV856" s="122" t="s">
        <v>1318</v>
      </c>
      <c r="AW856" s="122" t="s">
        <v>1318</v>
      </c>
      <c r="AX856" s="122" t="s">
        <v>1318</v>
      </c>
      <c r="AY856" s="122" t="s">
        <v>1318</v>
      </c>
      <c r="AZ856" s="122" t="s">
        <v>1318</v>
      </c>
      <c r="BC856" s="122" t="s">
        <v>3044</v>
      </c>
      <c r="BE856" s="122" t="s">
        <v>3411</v>
      </c>
      <c r="BF856" s="122" t="s">
        <v>1415</v>
      </c>
      <c r="BG856" s="122" t="s">
        <v>4216</v>
      </c>
      <c r="BH856" s="122" t="s">
        <v>2591</v>
      </c>
      <c r="BI856" s="122" t="s">
        <v>2591</v>
      </c>
      <c r="BJ856" s="122" t="s">
        <v>2591</v>
      </c>
      <c r="BK856" s="122" t="s">
        <v>5323</v>
      </c>
      <c r="BL856" s="122" t="s">
        <v>5323</v>
      </c>
      <c r="BR856" s="122" t="s">
        <v>4708</v>
      </c>
      <c r="BS856" s="122" t="s">
        <v>5787</v>
      </c>
      <c r="BT856" s="122" t="s">
        <v>4708</v>
      </c>
      <c r="BU856" s="122" t="s">
        <v>4708</v>
      </c>
      <c r="BV856" s="122">
        <v>6355</v>
      </c>
      <c r="BX856" s="122" t="s">
        <v>854</v>
      </c>
      <c r="BZ856" s="122" t="s">
        <v>2020</v>
      </c>
      <c r="CB856" s="122" t="s">
        <v>4235</v>
      </c>
      <c r="CC856" s="122" t="s">
        <v>4235</v>
      </c>
      <c r="CD856" s="122" t="s">
        <v>4235</v>
      </c>
      <c r="CI856" s="122" t="s">
        <v>5225</v>
      </c>
      <c r="CK856" s="122" t="s">
        <v>4216</v>
      </c>
      <c r="CL856" s="122" t="s">
        <v>937</v>
      </c>
    </row>
    <row r="857" spans="1:99" x14ac:dyDescent="0.45">
      <c r="A857" s="122">
        <v>856</v>
      </c>
      <c r="B857" s="122" t="s">
        <v>10534</v>
      </c>
      <c r="C857" s="122" t="s">
        <v>938</v>
      </c>
      <c r="I857" s="122" t="s">
        <v>404</v>
      </c>
      <c r="J857" s="122" t="str">
        <f t="shared" si="33"/>
        <v>Quercus sinuata</v>
      </c>
      <c r="M857" s="122" t="s">
        <v>3226</v>
      </c>
      <c r="N857" s="122" t="s">
        <v>3242</v>
      </c>
      <c r="O857" s="122">
        <v>41071</v>
      </c>
      <c r="P857" s="122" t="s">
        <v>2883</v>
      </c>
      <c r="Q857" s="122" t="s">
        <v>14724</v>
      </c>
      <c r="S857" s="122" t="s">
        <v>14693</v>
      </c>
      <c r="T857" s="122" t="s">
        <v>1171</v>
      </c>
      <c r="U857" s="122" t="s">
        <v>3484</v>
      </c>
      <c r="V857" s="122" t="s">
        <v>2521</v>
      </c>
      <c r="W857" s="122" t="s">
        <v>1759</v>
      </c>
      <c r="X857" s="122" t="s">
        <v>2898</v>
      </c>
      <c r="Y857" s="122" t="s">
        <v>2893</v>
      </c>
      <c r="Z857" s="122" t="s">
        <v>1318</v>
      </c>
      <c r="AC857" s="122" t="s">
        <v>1317</v>
      </c>
      <c r="AH857" s="122" t="s">
        <v>1318</v>
      </c>
      <c r="AI857" s="122" t="s">
        <v>1318</v>
      </c>
      <c r="AJ857" s="122" t="s">
        <v>1831</v>
      </c>
      <c r="AK857" s="122" t="s">
        <v>1831</v>
      </c>
      <c r="AO857" s="122" t="s">
        <v>697</v>
      </c>
      <c r="AP857" s="122" t="s">
        <v>2937</v>
      </c>
      <c r="AQ857" s="122" t="s">
        <v>2976</v>
      </c>
      <c r="AS857" s="122" t="s">
        <v>1318</v>
      </c>
      <c r="AT857" s="122" t="s">
        <v>1318</v>
      </c>
      <c r="AU857" s="122" t="s">
        <v>1318</v>
      </c>
      <c r="AV857" s="122" t="s">
        <v>1318</v>
      </c>
      <c r="AW857" s="122" t="s">
        <v>1318</v>
      </c>
      <c r="AX857" s="122" t="s">
        <v>1318</v>
      </c>
      <c r="AY857" s="122" t="s">
        <v>1318</v>
      </c>
      <c r="AZ857" s="122" t="s">
        <v>1318</v>
      </c>
      <c r="BC857" s="122" t="s">
        <v>3045</v>
      </c>
      <c r="BE857" s="122" t="s">
        <v>3411</v>
      </c>
      <c r="BF857" s="122" t="s">
        <v>1415</v>
      </c>
      <c r="BH857" s="122" t="s">
        <v>2591</v>
      </c>
      <c r="BI857" s="122" t="s">
        <v>2591</v>
      </c>
      <c r="BJ857" s="122" t="s">
        <v>2591</v>
      </c>
      <c r="BX857" s="122" t="s">
        <v>854</v>
      </c>
      <c r="BZ857" s="122" t="s">
        <v>2020</v>
      </c>
      <c r="CL857" s="122" t="s">
        <v>404</v>
      </c>
    </row>
    <row r="858" spans="1:99" x14ac:dyDescent="0.45">
      <c r="A858" s="122">
        <v>857</v>
      </c>
      <c r="B858" s="122" t="s">
        <v>10535</v>
      </c>
      <c r="C858" s="122" t="s">
        <v>939</v>
      </c>
      <c r="I858" s="122" t="s">
        <v>14679</v>
      </c>
      <c r="J858" s="122" t="str">
        <f>I858</f>
        <v>Quercus sinuata var. breviloba (Torr.) C.H. Mull.</v>
      </c>
      <c r="M858" s="122" t="s">
        <v>3226</v>
      </c>
      <c r="N858" s="122" t="s">
        <v>3303</v>
      </c>
      <c r="O858" s="122">
        <v>41071</v>
      </c>
      <c r="P858" s="122" t="s">
        <v>2883</v>
      </c>
      <c r="Q858" s="122" t="s">
        <v>14724</v>
      </c>
      <c r="S858" s="122" t="s">
        <v>14693</v>
      </c>
      <c r="T858" s="122" t="s">
        <v>1171</v>
      </c>
      <c r="U858" s="122" t="s">
        <v>3484</v>
      </c>
      <c r="V858" s="122" t="s">
        <v>2521</v>
      </c>
      <c r="W858" s="122" t="s">
        <v>1759</v>
      </c>
      <c r="X858" s="122" t="s">
        <v>2897</v>
      </c>
      <c r="Y858" s="122" t="s">
        <v>2893</v>
      </c>
      <c r="Z858" s="122" t="s">
        <v>1318</v>
      </c>
      <c r="AC858" s="122" t="s">
        <v>1317</v>
      </c>
      <c r="AH858" s="122" t="s">
        <v>1318</v>
      </c>
      <c r="AI858" s="122" t="s">
        <v>1318</v>
      </c>
      <c r="AJ858" s="122" t="s">
        <v>2491</v>
      </c>
      <c r="AK858" s="122" t="s">
        <v>2491</v>
      </c>
      <c r="AO858" s="122" t="s">
        <v>697</v>
      </c>
      <c r="AP858" s="122" t="s">
        <v>2938</v>
      </c>
      <c r="AQ858" s="122" t="s">
        <v>2977</v>
      </c>
      <c r="AS858" s="122" t="s">
        <v>1318</v>
      </c>
      <c r="AT858" s="122" t="s">
        <v>1318</v>
      </c>
      <c r="AU858" s="122" t="s">
        <v>1318</v>
      </c>
      <c r="AV858" s="122" t="s">
        <v>1318</v>
      </c>
      <c r="AW858" s="122" t="s">
        <v>1318</v>
      </c>
      <c r="AX858" s="122" t="s">
        <v>1318</v>
      </c>
      <c r="AY858" s="122" t="s">
        <v>1318</v>
      </c>
      <c r="AZ858" s="122" t="s">
        <v>1318</v>
      </c>
      <c r="BC858" s="122" t="s">
        <v>3046</v>
      </c>
      <c r="BE858" s="122" t="s">
        <v>3411</v>
      </c>
      <c r="BF858" s="122" t="s">
        <v>1415</v>
      </c>
      <c r="BH858" s="122" t="s">
        <v>2591</v>
      </c>
      <c r="BI858" s="122" t="s">
        <v>2591</v>
      </c>
      <c r="BJ858" s="122" t="s">
        <v>2591</v>
      </c>
      <c r="BX858" s="122" t="s">
        <v>854</v>
      </c>
      <c r="BZ858" s="122" t="s">
        <v>2020</v>
      </c>
      <c r="CL858" s="122" t="s">
        <v>404</v>
      </c>
    </row>
    <row r="859" spans="1:99" x14ac:dyDescent="0.45">
      <c r="A859" s="122">
        <v>858</v>
      </c>
      <c r="B859" s="122" t="s">
        <v>10536</v>
      </c>
      <c r="C859" s="122" t="s">
        <v>940</v>
      </c>
      <c r="I859" s="122" t="s">
        <v>398</v>
      </c>
      <c r="J859" s="122" t="str">
        <f t="shared" ref="J859:J896" si="34">LEFT(I859, FIND(" ", I859, 12) -1)</f>
        <v>Quercus tomentella</v>
      </c>
      <c r="M859" s="122" t="s">
        <v>3226</v>
      </c>
      <c r="N859" s="122" t="s">
        <v>3239</v>
      </c>
      <c r="O859" s="122">
        <v>41071</v>
      </c>
      <c r="P859" s="122" t="s">
        <v>2883</v>
      </c>
      <c r="Q859" s="122" t="s">
        <v>14724</v>
      </c>
      <c r="S859" s="122" t="s">
        <v>14693</v>
      </c>
      <c r="T859" s="122" t="s">
        <v>1171</v>
      </c>
      <c r="U859" s="122" t="s">
        <v>3484</v>
      </c>
      <c r="V859" s="122" t="s">
        <v>2521</v>
      </c>
      <c r="W859" s="122" t="s">
        <v>1759</v>
      </c>
      <c r="X859" s="122" t="s">
        <v>2897</v>
      </c>
      <c r="Y859" s="122" t="s">
        <v>2893</v>
      </c>
      <c r="Z859" s="122" t="s">
        <v>1318</v>
      </c>
      <c r="AC859" s="122" t="s">
        <v>1317</v>
      </c>
      <c r="AH859" s="122" t="s">
        <v>1318</v>
      </c>
      <c r="AI859" s="122" t="s">
        <v>1318</v>
      </c>
      <c r="AJ859" s="122" t="s">
        <v>3092</v>
      </c>
      <c r="AK859" s="122" t="s">
        <v>3092</v>
      </c>
      <c r="AO859" s="122" t="s">
        <v>697</v>
      </c>
      <c r="AP859" s="122" t="s">
        <v>2939</v>
      </c>
      <c r="AQ859" s="122" t="s">
        <v>2978</v>
      </c>
      <c r="AS859" s="122" t="s">
        <v>1318</v>
      </c>
      <c r="AT859" s="122" t="s">
        <v>1318</v>
      </c>
      <c r="AU859" s="122" t="s">
        <v>1318</v>
      </c>
      <c r="AV859" s="122" t="s">
        <v>1318</v>
      </c>
      <c r="AW859" s="122" t="s">
        <v>1318</v>
      </c>
      <c r="AX859" s="122" t="s">
        <v>1318</v>
      </c>
      <c r="AY859" s="122" t="s">
        <v>1318</v>
      </c>
      <c r="AZ859" s="122" t="s">
        <v>1318</v>
      </c>
      <c r="BC859" s="122" t="s">
        <v>3047</v>
      </c>
      <c r="BE859" s="122" t="s">
        <v>3411</v>
      </c>
      <c r="BF859" s="122" t="s">
        <v>1415</v>
      </c>
      <c r="BH859" s="122" t="s">
        <v>2591</v>
      </c>
      <c r="BI859" s="122" t="s">
        <v>2591</v>
      </c>
      <c r="BJ859" s="122" t="s">
        <v>2591</v>
      </c>
      <c r="BX859" s="122" t="s">
        <v>854</v>
      </c>
      <c r="BZ859" s="122" t="s">
        <v>2020</v>
      </c>
      <c r="CL859" s="122" t="s">
        <v>398</v>
      </c>
    </row>
    <row r="860" spans="1:99" x14ac:dyDescent="0.45">
      <c r="A860" s="122">
        <v>859</v>
      </c>
      <c r="B860" s="122" t="s">
        <v>10537</v>
      </c>
      <c r="C860" s="122" t="s">
        <v>941</v>
      </c>
      <c r="I860" s="122" t="s">
        <v>942</v>
      </c>
      <c r="J860" s="122" t="str">
        <f t="shared" si="34"/>
        <v>Quercus tristis</v>
      </c>
      <c r="M860" s="122" t="s">
        <v>3226</v>
      </c>
      <c r="N860" s="122" t="s">
        <v>3341</v>
      </c>
      <c r="O860" s="122">
        <v>41071</v>
      </c>
      <c r="P860" s="122" t="s">
        <v>2883</v>
      </c>
      <c r="Q860" s="122" t="s">
        <v>14724</v>
      </c>
      <c r="S860" s="122" t="s">
        <v>14693</v>
      </c>
      <c r="T860" s="122" t="s">
        <v>1171</v>
      </c>
      <c r="U860" s="122" t="s">
        <v>3484</v>
      </c>
      <c r="V860" s="122" t="s">
        <v>2521</v>
      </c>
      <c r="W860" s="122" t="s">
        <v>1759</v>
      </c>
      <c r="X860" s="122" t="s">
        <v>2897</v>
      </c>
      <c r="Y860" s="122" t="s">
        <v>2893</v>
      </c>
      <c r="Z860" s="122" t="s">
        <v>1318</v>
      </c>
      <c r="AC860" s="122" t="s">
        <v>1317</v>
      </c>
      <c r="AH860" s="122" t="s">
        <v>1318</v>
      </c>
      <c r="AI860" s="122" t="s">
        <v>1318</v>
      </c>
      <c r="AJ860" s="122" t="s">
        <v>3093</v>
      </c>
      <c r="AK860" s="122" t="s">
        <v>3093</v>
      </c>
      <c r="AO860" s="122" t="s">
        <v>697</v>
      </c>
      <c r="AP860" s="122" t="s">
        <v>2940</v>
      </c>
      <c r="AQ860" s="122" t="s">
        <v>2979</v>
      </c>
      <c r="AS860" s="122" t="s">
        <v>1318</v>
      </c>
      <c r="AT860" s="122" t="s">
        <v>1318</v>
      </c>
      <c r="AU860" s="122" t="s">
        <v>1318</v>
      </c>
      <c r="AV860" s="122" t="s">
        <v>1318</v>
      </c>
      <c r="AW860" s="122" t="s">
        <v>1318</v>
      </c>
      <c r="AX860" s="122" t="s">
        <v>1318</v>
      </c>
      <c r="AY860" s="122" t="s">
        <v>1318</v>
      </c>
      <c r="AZ860" s="122" t="s">
        <v>1318</v>
      </c>
      <c r="BC860" s="122" t="s">
        <v>3048</v>
      </c>
      <c r="BE860" s="122" t="s">
        <v>3411</v>
      </c>
      <c r="BF860" s="122" t="s">
        <v>1415</v>
      </c>
      <c r="BH860" s="122" t="s">
        <v>2591</v>
      </c>
      <c r="BI860" s="122" t="s">
        <v>2591</v>
      </c>
      <c r="BJ860" s="122" t="s">
        <v>2591</v>
      </c>
      <c r="BX860" s="122" t="s">
        <v>854</v>
      </c>
      <c r="BZ860" s="122" t="s">
        <v>2020</v>
      </c>
      <c r="CL860" s="122" t="s">
        <v>942</v>
      </c>
    </row>
    <row r="861" spans="1:99" x14ac:dyDescent="0.45">
      <c r="A861" s="122">
        <v>860</v>
      </c>
      <c r="B861" s="122" t="s">
        <v>10538</v>
      </c>
      <c r="C861" s="122" t="s">
        <v>943</v>
      </c>
      <c r="I861" s="122" t="s">
        <v>944</v>
      </c>
      <c r="J861" s="122" t="str">
        <f t="shared" si="34"/>
        <v>Quercus trojana</v>
      </c>
      <c r="M861" s="122" t="s">
        <v>3226</v>
      </c>
      <c r="N861" s="122" t="s">
        <v>3342</v>
      </c>
      <c r="O861" s="122">
        <v>41071</v>
      </c>
      <c r="P861" s="122" t="s">
        <v>2883</v>
      </c>
      <c r="Q861" s="122" t="s">
        <v>14724</v>
      </c>
      <c r="S861" s="122" t="s">
        <v>14693</v>
      </c>
      <c r="T861" s="122" t="s">
        <v>1171</v>
      </c>
      <c r="U861" s="122" t="s">
        <v>3484</v>
      </c>
      <c r="V861" s="122" t="s">
        <v>2521</v>
      </c>
      <c r="W861" s="122" t="s">
        <v>1759</v>
      </c>
      <c r="X861" s="122" t="s">
        <v>2897</v>
      </c>
      <c r="Y861" s="122" t="s">
        <v>2893</v>
      </c>
      <c r="Z861" s="122" t="s">
        <v>1318</v>
      </c>
      <c r="AC861" s="122" t="s">
        <v>1317</v>
      </c>
      <c r="AH861" s="122" t="s">
        <v>1318</v>
      </c>
      <c r="AI861" s="122" t="s">
        <v>1318</v>
      </c>
      <c r="AJ861" s="122" t="s">
        <v>3094</v>
      </c>
      <c r="AK861" s="122" t="s">
        <v>3094</v>
      </c>
      <c r="AO861" s="122" t="s">
        <v>697</v>
      </c>
      <c r="AP861" s="122" t="s">
        <v>2941</v>
      </c>
      <c r="AQ861" s="122" t="s">
        <v>2980</v>
      </c>
      <c r="AS861" s="122" t="s">
        <v>1318</v>
      </c>
      <c r="AT861" s="122" t="s">
        <v>1318</v>
      </c>
      <c r="AU861" s="122" t="s">
        <v>1318</v>
      </c>
      <c r="AV861" s="122" t="s">
        <v>1318</v>
      </c>
      <c r="AW861" s="122" t="s">
        <v>1318</v>
      </c>
      <c r="AX861" s="122" t="s">
        <v>1318</v>
      </c>
      <c r="AY861" s="122" t="s">
        <v>1318</v>
      </c>
      <c r="AZ861" s="122" t="s">
        <v>1318</v>
      </c>
      <c r="BC861" s="122" t="s">
        <v>3049</v>
      </c>
      <c r="BE861" s="122" t="s">
        <v>3411</v>
      </c>
      <c r="BF861" s="122" t="s">
        <v>1415</v>
      </c>
      <c r="BH861" s="122" t="s">
        <v>2591</v>
      </c>
      <c r="BI861" s="122" t="s">
        <v>2591</v>
      </c>
      <c r="BJ861" s="122" t="s">
        <v>2591</v>
      </c>
      <c r="BX861" s="122" t="s">
        <v>854</v>
      </c>
      <c r="BZ861" s="122" t="s">
        <v>2020</v>
      </c>
      <c r="CL861" s="122" t="s">
        <v>944</v>
      </c>
    </row>
    <row r="862" spans="1:99" x14ac:dyDescent="0.45">
      <c r="A862" s="122">
        <v>861</v>
      </c>
      <c r="B862" s="122" t="s">
        <v>10539</v>
      </c>
      <c r="C862" s="122" t="s">
        <v>945</v>
      </c>
      <c r="I862" s="122" t="s">
        <v>944</v>
      </c>
      <c r="J862" s="122" t="str">
        <f t="shared" si="34"/>
        <v>Quercus trojana</v>
      </c>
      <c r="M862" s="122" t="s">
        <v>3226</v>
      </c>
      <c r="N862" s="122" t="s">
        <v>3342</v>
      </c>
      <c r="O862" s="122">
        <v>41071</v>
      </c>
      <c r="P862" s="122" t="s">
        <v>2883</v>
      </c>
      <c r="Q862" s="122" t="s">
        <v>14724</v>
      </c>
      <c r="S862" s="122" t="s">
        <v>14693</v>
      </c>
      <c r="T862" s="122" t="s">
        <v>1171</v>
      </c>
      <c r="U862" s="122" t="s">
        <v>3484</v>
      </c>
      <c r="V862" s="122" t="s">
        <v>2521</v>
      </c>
      <c r="W862" s="122" t="s">
        <v>1759</v>
      </c>
      <c r="X862" s="122" t="s">
        <v>2898</v>
      </c>
      <c r="Y862" s="122" t="s">
        <v>2893</v>
      </c>
      <c r="Z862" s="122" t="s">
        <v>1318</v>
      </c>
      <c r="AC862" s="122" t="s">
        <v>1317</v>
      </c>
      <c r="AH862" s="122" t="s">
        <v>1318</v>
      </c>
      <c r="AI862" s="122" t="s">
        <v>1318</v>
      </c>
      <c r="AJ862" s="122" t="s">
        <v>3094</v>
      </c>
      <c r="AK862" s="122" t="s">
        <v>3094</v>
      </c>
      <c r="AO862" s="122" t="s">
        <v>697</v>
      </c>
      <c r="AP862" s="122" t="s">
        <v>2942</v>
      </c>
      <c r="AQ862" s="122" t="s">
        <v>2981</v>
      </c>
      <c r="AS862" s="122" t="s">
        <v>1318</v>
      </c>
      <c r="AT862" s="122" t="s">
        <v>1318</v>
      </c>
      <c r="AU862" s="122" t="s">
        <v>1318</v>
      </c>
      <c r="AV862" s="122" t="s">
        <v>1318</v>
      </c>
      <c r="AW862" s="122" t="s">
        <v>1318</v>
      </c>
      <c r="AX862" s="122" t="s">
        <v>1318</v>
      </c>
      <c r="AY862" s="122" t="s">
        <v>1318</v>
      </c>
      <c r="AZ862" s="122" t="s">
        <v>1318</v>
      </c>
      <c r="BC862" s="122" t="s">
        <v>3050</v>
      </c>
      <c r="BE862" s="122" t="s">
        <v>3411</v>
      </c>
      <c r="BF862" s="122" t="s">
        <v>1415</v>
      </c>
      <c r="BH862" s="122" t="s">
        <v>2591</v>
      </c>
      <c r="BI862" s="122" t="s">
        <v>2591</v>
      </c>
      <c r="BJ862" s="122" t="s">
        <v>2591</v>
      </c>
      <c r="BX862" s="122" t="s">
        <v>854</v>
      </c>
      <c r="BZ862" s="122" t="s">
        <v>2020</v>
      </c>
      <c r="CL862" s="122" t="s">
        <v>944</v>
      </c>
    </row>
    <row r="863" spans="1:99" x14ac:dyDescent="0.45">
      <c r="A863" s="122">
        <v>862</v>
      </c>
      <c r="B863" s="122" t="s">
        <v>10540</v>
      </c>
      <c r="C863" s="122" t="s">
        <v>946</v>
      </c>
      <c r="I863" s="122" t="s">
        <v>947</v>
      </c>
      <c r="J863" s="122" t="str">
        <f t="shared" si="34"/>
        <v>Quercus uxoris</v>
      </c>
      <c r="M863" s="122" t="s">
        <v>3226</v>
      </c>
      <c r="N863" s="122" t="s">
        <v>3230</v>
      </c>
      <c r="O863" s="122">
        <v>41071</v>
      </c>
      <c r="P863" s="122" t="s">
        <v>2883</v>
      </c>
      <c r="Q863" s="122" t="s">
        <v>14724</v>
      </c>
      <c r="S863" s="122" t="s">
        <v>14693</v>
      </c>
      <c r="T863" s="122" t="s">
        <v>1171</v>
      </c>
      <c r="U863" s="122" t="s">
        <v>3484</v>
      </c>
      <c r="V863" s="122" t="s">
        <v>2521</v>
      </c>
      <c r="W863" s="122" t="s">
        <v>1759</v>
      </c>
      <c r="X863" s="122" t="s">
        <v>2897</v>
      </c>
      <c r="Y863" s="122" t="s">
        <v>2893</v>
      </c>
      <c r="Z863" s="122" t="s">
        <v>1318</v>
      </c>
      <c r="AC863" s="122" t="s">
        <v>1317</v>
      </c>
      <c r="AH863" s="122" t="s">
        <v>1318</v>
      </c>
      <c r="AI863" s="122" t="s">
        <v>1318</v>
      </c>
      <c r="AJ863" s="122" t="s">
        <v>2133</v>
      </c>
      <c r="AK863" s="122" t="s">
        <v>2133</v>
      </c>
      <c r="AO863" s="122" t="s">
        <v>697</v>
      </c>
      <c r="AP863" s="122" t="s">
        <v>2943</v>
      </c>
      <c r="AQ863" s="122" t="s">
        <v>2982</v>
      </c>
      <c r="AS863" s="122" t="s">
        <v>1318</v>
      </c>
      <c r="AT863" s="122" t="s">
        <v>1318</v>
      </c>
      <c r="AU863" s="122" t="s">
        <v>1318</v>
      </c>
      <c r="AV863" s="122" t="s">
        <v>1318</v>
      </c>
      <c r="AW863" s="122" t="s">
        <v>1318</v>
      </c>
      <c r="AX863" s="122" t="s">
        <v>1318</v>
      </c>
      <c r="AY863" s="122" t="s">
        <v>1318</v>
      </c>
      <c r="AZ863" s="122" t="s">
        <v>1318</v>
      </c>
      <c r="BC863" s="122" t="s">
        <v>3051</v>
      </c>
      <c r="BE863" s="122" t="s">
        <v>3411</v>
      </c>
      <c r="BF863" s="122" t="s">
        <v>1415</v>
      </c>
      <c r="BH863" s="122" t="s">
        <v>2591</v>
      </c>
      <c r="BI863" s="122" t="s">
        <v>2591</v>
      </c>
      <c r="BJ863" s="122" t="s">
        <v>2591</v>
      </c>
      <c r="BX863" s="122" t="s">
        <v>854</v>
      </c>
      <c r="BZ863" s="122" t="s">
        <v>2020</v>
      </c>
      <c r="CL863" s="122" t="s">
        <v>947</v>
      </c>
    </row>
    <row r="864" spans="1:99" x14ac:dyDescent="0.45">
      <c r="A864" s="122">
        <v>863</v>
      </c>
      <c r="B864" s="122" t="s">
        <v>10541</v>
      </c>
      <c r="C864" s="122" t="s">
        <v>948</v>
      </c>
      <c r="F864" s="122" t="s">
        <v>4715</v>
      </c>
      <c r="H864" s="122">
        <v>5749</v>
      </c>
      <c r="I864" s="122" t="s">
        <v>437</v>
      </c>
      <c r="J864" s="122" t="str">
        <f t="shared" si="34"/>
        <v>Quercus vaseyana</v>
      </c>
      <c r="K864" s="122" t="s">
        <v>1844</v>
      </c>
      <c r="M864" s="122" t="s">
        <v>3226</v>
      </c>
      <c r="N864" s="122" t="s">
        <v>3251</v>
      </c>
      <c r="O864" s="121">
        <v>41071</v>
      </c>
      <c r="P864" s="122" t="s">
        <v>2883</v>
      </c>
      <c r="Q864" s="122" t="s">
        <v>14724</v>
      </c>
      <c r="S864" s="122" t="s">
        <v>14693</v>
      </c>
      <c r="T864" s="122" t="s">
        <v>1171</v>
      </c>
      <c r="U864" s="122" t="s">
        <v>3484</v>
      </c>
      <c r="V864" s="122" t="s">
        <v>2521</v>
      </c>
      <c r="W864" s="122" t="s">
        <v>1759</v>
      </c>
      <c r="X864" s="122" t="s">
        <v>2898</v>
      </c>
      <c r="Y864" s="122" t="s">
        <v>2893</v>
      </c>
      <c r="Z864" s="122" t="s">
        <v>1318</v>
      </c>
      <c r="AC864" s="122" t="s">
        <v>1317</v>
      </c>
      <c r="AH864" s="122" t="s">
        <v>1318</v>
      </c>
      <c r="AI864" s="122" t="s">
        <v>1318</v>
      </c>
      <c r="AJ864" s="122" t="s">
        <v>1844</v>
      </c>
      <c r="AK864" s="122" t="s">
        <v>1844</v>
      </c>
      <c r="AO864" s="122" t="s">
        <v>697</v>
      </c>
      <c r="AP864" s="122" t="s">
        <v>2944</v>
      </c>
      <c r="AQ864" s="122" t="s">
        <v>2983</v>
      </c>
      <c r="AR864" s="122" t="s">
        <v>7426</v>
      </c>
      <c r="AS864" s="122" t="s">
        <v>1318</v>
      </c>
      <c r="AT864" s="122" t="s">
        <v>1318</v>
      </c>
      <c r="AU864" s="122" t="s">
        <v>1318</v>
      </c>
      <c r="AV864" s="122" t="s">
        <v>1318</v>
      </c>
      <c r="AW864" s="122" t="s">
        <v>1318</v>
      </c>
      <c r="AX864" s="122" t="s">
        <v>1318</v>
      </c>
      <c r="AY864" s="122" t="s">
        <v>1318</v>
      </c>
      <c r="AZ864" s="122" t="s">
        <v>1318</v>
      </c>
      <c r="BC864" s="122" t="s">
        <v>3052</v>
      </c>
      <c r="BE864" s="122" t="s">
        <v>3411</v>
      </c>
      <c r="BF864" s="122" t="s">
        <v>1415</v>
      </c>
      <c r="BG864" s="122" t="s">
        <v>4684</v>
      </c>
      <c r="BH864" s="122" t="s">
        <v>2591</v>
      </c>
      <c r="BI864" s="122" t="s">
        <v>2591</v>
      </c>
      <c r="BJ864" s="122" t="s">
        <v>2591</v>
      </c>
      <c r="BK864" s="122" t="s">
        <v>5566</v>
      </c>
      <c r="BR864" s="122" t="s">
        <v>4715</v>
      </c>
      <c r="BS864" s="122" t="s">
        <v>5787</v>
      </c>
      <c r="BT864" s="122" t="s">
        <v>4715</v>
      </c>
      <c r="BU864" s="122" t="s">
        <v>4715</v>
      </c>
      <c r="BV864" s="122">
        <v>5749</v>
      </c>
      <c r="BX864" s="122" t="s">
        <v>854</v>
      </c>
      <c r="BZ864" s="122" t="s">
        <v>2020</v>
      </c>
      <c r="CB864" s="122">
        <v>29.842714999999998</v>
      </c>
      <c r="CC864" s="122">
        <v>-99.818781000000001</v>
      </c>
      <c r="CD864" s="122" t="s">
        <v>4717</v>
      </c>
      <c r="CE864" s="122" t="s">
        <v>1171</v>
      </c>
      <c r="CF864" s="122" t="s">
        <v>3670</v>
      </c>
      <c r="CI864" s="122" t="s">
        <v>5249</v>
      </c>
      <c r="CJ864" s="122" t="s">
        <v>6889</v>
      </c>
      <c r="CK864" s="122" t="s">
        <v>4716</v>
      </c>
      <c r="CL864" s="122" t="s">
        <v>437</v>
      </c>
      <c r="CO864" s="122" t="s">
        <v>7488</v>
      </c>
      <c r="CP864" s="122">
        <v>0</v>
      </c>
      <c r="CQ864" s="122" t="s">
        <v>4715</v>
      </c>
      <c r="CR864" s="122" t="s">
        <v>7797</v>
      </c>
      <c r="CS864" s="122" t="s">
        <v>7798</v>
      </c>
      <c r="CT864" s="122" t="s">
        <v>8194</v>
      </c>
      <c r="CU864" s="122" t="s">
        <v>8194</v>
      </c>
    </row>
    <row r="865" spans="1:101" x14ac:dyDescent="0.45">
      <c r="A865" s="122">
        <v>864</v>
      </c>
      <c r="B865" s="122" t="s">
        <v>10542</v>
      </c>
      <c r="C865" s="122" t="s">
        <v>949</v>
      </c>
      <c r="I865" s="122" t="s">
        <v>950</v>
      </c>
      <c r="J865" s="122" t="str">
        <f t="shared" si="34"/>
        <v>Quercus x cerrioides</v>
      </c>
      <c r="L865" s="122" t="s">
        <v>2895</v>
      </c>
      <c r="M865" s="122" t="s">
        <v>3226</v>
      </c>
      <c r="N865" s="122" t="s">
        <v>3343</v>
      </c>
      <c r="O865" s="122">
        <v>41071</v>
      </c>
      <c r="P865" s="122" t="s">
        <v>2883</v>
      </c>
      <c r="Q865" s="122" t="s">
        <v>14724</v>
      </c>
      <c r="S865" s="122" t="s">
        <v>14693</v>
      </c>
      <c r="T865" s="122" t="s">
        <v>1171</v>
      </c>
      <c r="U865" s="122" t="s">
        <v>3484</v>
      </c>
      <c r="V865" s="122" t="s">
        <v>2521</v>
      </c>
      <c r="W865" s="122" t="s">
        <v>1759</v>
      </c>
      <c r="X865" s="122" t="s">
        <v>2896</v>
      </c>
      <c r="Y865" s="122" t="s">
        <v>2893</v>
      </c>
      <c r="Z865" s="122" t="s">
        <v>1318</v>
      </c>
      <c r="AC865" s="122" t="s">
        <v>1317</v>
      </c>
      <c r="AH865" s="122" t="s">
        <v>1318</v>
      </c>
      <c r="AI865" s="122" t="s">
        <v>1318</v>
      </c>
      <c r="AJ865" s="122" t="s">
        <v>3095</v>
      </c>
      <c r="AK865" s="122" t="s">
        <v>3095</v>
      </c>
      <c r="AO865" s="122" t="s">
        <v>697</v>
      </c>
      <c r="AS865" s="122" t="s">
        <v>1318</v>
      </c>
      <c r="AT865" s="122" t="s">
        <v>1318</v>
      </c>
      <c r="AU865" s="122" t="s">
        <v>1318</v>
      </c>
      <c r="AV865" s="122" t="s">
        <v>1318</v>
      </c>
      <c r="AW865" s="122" t="s">
        <v>1318</v>
      </c>
      <c r="AX865" s="122" t="s">
        <v>1318</v>
      </c>
      <c r="AY865" s="122" t="s">
        <v>1318</v>
      </c>
      <c r="AZ865" s="122" t="s">
        <v>1318</v>
      </c>
      <c r="BC865" s="122" t="s">
        <v>3053</v>
      </c>
      <c r="BE865" s="122" t="s">
        <v>3411</v>
      </c>
      <c r="BF865" s="122" t="s">
        <v>1415</v>
      </c>
      <c r="BH865" s="122" t="s">
        <v>2591</v>
      </c>
      <c r="BI865" s="122" t="s">
        <v>2591</v>
      </c>
      <c r="BJ865" s="122" t="s">
        <v>2591</v>
      </c>
      <c r="BX865" s="122" t="s">
        <v>854</v>
      </c>
      <c r="BZ865" s="122" t="s">
        <v>2020</v>
      </c>
      <c r="CL865" s="122" t="s">
        <v>950</v>
      </c>
    </row>
    <row r="866" spans="1:101" x14ac:dyDescent="0.45">
      <c r="A866" s="122">
        <v>865</v>
      </c>
      <c r="B866" s="122" t="s">
        <v>10543</v>
      </c>
      <c r="C866" s="122" t="s">
        <v>951</v>
      </c>
      <c r="I866" s="122" t="s">
        <v>952</v>
      </c>
      <c r="J866" s="122" t="str">
        <f t="shared" si="34"/>
        <v>Quercus yunnanensis</v>
      </c>
      <c r="M866" s="122" t="s">
        <v>3226</v>
      </c>
      <c r="N866" s="122" t="s">
        <v>3344</v>
      </c>
      <c r="O866" s="122">
        <v>41071</v>
      </c>
      <c r="P866" s="122" t="s">
        <v>2883</v>
      </c>
      <c r="Q866" s="122" t="s">
        <v>14724</v>
      </c>
      <c r="S866" s="122" t="s">
        <v>14693</v>
      </c>
      <c r="T866" s="122" t="s">
        <v>1171</v>
      </c>
      <c r="U866" s="122" t="s">
        <v>3484</v>
      </c>
      <c r="V866" s="122" t="s">
        <v>2521</v>
      </c>
      <c r="W866" s="122" t="s">
        <v>1759</v>
      </c>
      <c r="X866" s="122" t="s">
        <v>2898</v>
      </c>
      <c r="Y866" s="122" t="s">
        <v>2893</v>
      </c>
      <c r="Z866" s="122" t="s">
        <v>1318</v>
      </c>
      <c r="AC866" s="122" t="s">
        <v>1317</v>
      </c>
      <c r="AH866" s="122" t="s">
        <v>1318</v>
      </c>
      <c r="AI866" s="122" t="s">
        <v>1318</v>
      </c>
      <c r="AJ866" s="122" t="s">
        <v>3096</v>
      </c>
      <c r="AK866" s="122" t="s">
        <v>3096</v>
      </c>
      <c r="AO866" s="122" t="s">
        <v>697</v>
      </c>
      <c r="AP866" s="122" t="s">
        <v>2945</v>
      </c>
      <c r="AQ866" s="122" t="s">
        <v>2984</v>
      </c>
      <c r="AS866" s="122" t="s">
        <v>1318</v>
      </c>
      <c r="AT866" s="122" t="s">
        <v>1318</v>
      </c>
      <c r="AU866" s="122" t="s">
        <v>1318</v>
      </c>
      <c r="AV866" s="122" t="s">
        <v>1318</v>
      </c>
      <c r="AW866" s="122" t="s">
        <v>1318</v>
      </c>
      <c r="AX866" s="122" t="s">
        <v>1318</v>
      </c>
      <c r="AY866" s="122" t="s">
        <v>1318</v>
      </c>
      <c r="AZ866" s="122" t="s">
        <v>1318</v>
      </c>
      <c r="BC866" s="122" t="s">
        <v>3054</v>
      </c>
      <c r="BE866" s="122" t="s">
        <v>3411</v>
      </c>
      <c r="BF866" s="122" t="s">
        <v>1415</v>
      </c>
      <c r="BH866" s="122" t="s">
        <v>2591</v>
      </c>
      <c r="BI866" s="122" t="s">
        <v>2591</v>
      </c>
      <c r="BJ866" s="122" t="s">
        <v>2591</v>
      </c>
      <c r="BX866" s="122" t="s">
        <v>854</v>
      </c>
      <c r="BZ866" s="122" t="s">
        <v>2020</v>
      </c>
      <c r="CL866" s="122" t="s">
        <v>952</v>
      </c>
    </row>
    <row r="867" spans="1:101" x14ac:dyDescent="0.45">
      <c r="A867" s="122">
        <v>866</v>
      </c>
      <c r="B867" s="122" t="s">
        <v>10544</v>
      </c>
      <c r="C867" s="122" t="s">
        <v>953</v>
      </c>
      <c r="I867" s="122" t="s">
        <v>3368</v>
      </c>
      <c r="J867" s="122" t="str">
        <f t="shared" si="34"/>
        <v>Quercus baronii</v>
      </c>
      <c r="M867" s="122" t="s">
        <v>3226</v>
      </c>
      <c r="N867" s="122" t="s">
        <v>3345</v>
      </c>
      <c r="O867" s="122">
        <v>41071</v>
      </c>
      <c r="P867" s="122" t="s">
        <v>2885</v>
      </c>
      <c r="Q867" s="122" t="s">
        <v>14724</v>
      </c>
      <c r="S867" s="122" t="s">
        <v>14693</v>
      </c>
      <c r="T867" s="122" t="s">
        <v>1171</v>
      </c>
      <c r="U867" s="122" t="s">
        <v>3484</v>
      </c>
      <c r="V867" s="122" t="s">
        <v>2521</v>
      </c>
      <c r="W867" s="122" t="s">
        <v>1759</v>
      </c>
      <c r="X867" s="122" t="s">
        <v>2896</v>
      </c>
      <c r="Y867" s="122" t="s">
        <v>2893</v>
      </c>
      <c r="Z867" s="122" t="s">
        <v>1318</v>
      </c>
      <c r="AC867" s="122" t="s">
        <v>1317</v>
      </c>
      <c r="AH867" s="122" t="s">
        <v>1318</v>
      </c>
      <c r="AI867" s="122" t="s">
        <v>1318</v>
      </c>
      <c r="AJ867" s="122" t="s">
        <v>954</v>
      </c>
      <c r="AK867" s="122" t="s">
        <v>954</v>
      </c>
      <c r="AO867" s="122" t="s">
        <v>697</v>
      </c>
      <c r="AS867" s="122" t="s">
        <v>1318</v>
      </c>
      <c r="AT867" s="122" t="s">
        <v>1318</v>
      </c>
      <c r="AU867" s="122" t="s">
        <v>1318</v>
      </c>
      <c r="AV867" s="122" t="s">
        <v>1318</v>
      </c>
      <c r="AW867" s="122" t="s">
        <v>1318</v>
      </c>
      <c r="AX867" s="122" t="s">
        <v>1318</v>
      </c>
      <c r="AY867" s="122" t="s">
        <v>1318</v>
      </c>
      <c r="AZ867" s="122" t="s">
        <v>1318</v>
      </c>
      <c r="BC867" s="122" t="s">
        <v>3055</v>
      </c>
      <c r="BE867" s="122" t="s">
        <v>3411</v>
      </c>
      <c r="BF867" s="122" t="s">
        <v>1415</v>
      </c>
      <c r="BH867" s="122" t="s">
        <v>2591</v>
      </c>
      <c r="BI867" s="122" t="s">
        <v>2591</v>
      </c>
      <c r="BJ867" s="122" t="s">
        <v>2591</v>
      </c>
      <c r="BX867" s="122" t="s">
        <v>854</v>
      </c>
      <c r="BZ867" s="122" t="s">
        <v>2020</v>
      </c>
      <c r="CL867" s="122" t="s">
        <v>3368</v>
      </c>
    </row>
    <row r="868" spans="1:101" ht="15.75" customHeight="1" x14ac:dyDescent="0.45">
      <c r="A868" s="122">
        <v>867</v>
      </c>
      <c r="B868" s="122" t="s">
        <v>10545</v>
      </c>
      <c r="C868" s="122" t="s">
        <v>2888</v>
      </c>
      <c r="F868" s="122" t="s">
        <v>4649</v>
      </c>
      <c r="H868" s="122">
        <v>4415</v>
      </c>
      <c r="I868" s="122" t="s">
        <v>224</v>
      </c>
      <c r="J868" s="122" t="str">
        <f t="shared" si="34"/>
        <v>Quercus arizonica</v>
      </c>
      <c r="K868" s="122" t="s">
        <v>1043</v>
      </c>
      <c r="M868" s="122" t="s">
        <v>3226</v>
      </c>
      <c r="N868" s="122" t="s">
        <v>3200</v>
      </c>
      <c r="O868" s="121">
        <v>41071</v>
      </c>
      <c r="P868" s="122" t="s">
        <v>2885</v>
      </c>
      <c r="Q868" s="122" t="s">
        <v>14724</v>
      </c>
      <c r="S868" s="122" t="s">
        <v>14693</v>
      </c>
      <c r="T868" s="122" t="s">
        <v>1171</v>
      </c>
      <c r="U868" s="122" t="s">
        <v>3484</v>
      </c>
      <c r="V868" s="122" t="s">
        <v>2521</v>
      </c>
      <c r="W868" s="122" t="s">
        <v>1759</v>
      </c>
      <c r="X868" s="122" t="s">
        <v>2889</v>
      </c>
      <c r="Y868" s="122" t="s">
        <v>2893</v>
      </c>
      <c r="Z868" s="122" t="s">
        <v>1318</v>
      </c>
      <c r="AC868" s="122" t="s">
        <v>1317</v>
      </c>
      <c r="AH868" s="122" t="s">
        <v>1318</v>
      </c>
      <c r="AI868" s="122" t="s">
        <v>1318</v>
      </c>
      <c r="AJ868" s="122" t="s">
        <v>1043</v>
      </c>
      <c r="AK868" s="122" t="s">
        <v>1043</v>
      </c>
      <c r="AO868" s="122" t="s">
        <v>697</v>
      </c>
      <c r="AP868" s="122" t="s">
        <v>2890</v>
      </c>
      <c r="AQ868" s="122" t="s">
        <v>2891</v>
      </c>
      <c r="AR868" s="122" t="s">
        <v>7426</v>
      </c>
      <c r="AS868" s="122" t="s">
        <v>1318</v>
      </c>
      <c r="AT868" s="122" t="s">
        <v>1318</v>
      </c>
      <c r="AU868" s="122" t="s">
        <v>1318</v>
      </c>
      <c r="AV868" s="122" t="s">
        <v>1318</v>
      </c>
      <c r="AW868" s="122" t="s">
        <v>1318</v>
      </c>
      <c r="AX868" s="122" t="s">
        <v>1318</v>
      </c>
      <c r="AY868" s="122" t="s">
        <v>1318</v>
      </c>
      <c r="AZ868" s="122" t="s">
        <v>1318</v>
      </c>
      <c r="BC868" s="122" t="s">
        <v>2892</v>
      </c>
      <c r="BE868" s="122" t="s">
        <v>3411</v>
      </c>
      <c r="BF868" s="122" t="s">
        <v>1415</v>
      </c>
      <c r="BG868" s="122" t="s">
        <v>1415</v>
      </c>
      <c r="BH868" s="122" t="s">
        <v>2591</v>
      </c>
      <c r="BI868" s="122" t="s">
        <v>2591</v>
      </c>
      <c r="BJ868" s="122" t="s">
        <v>2591</v>
      </c>
      <c r="BK868" s="122">
        <v>175255</v>
      </c>
      <c r="BR868" s="122" t="s">
        <v>4649</v>
      </c>
      <c r="BS868" s="122" t="s">
        <v>5787</v>
      </c>
      <c r="BT868" s="122" t="s">
        <v>4649</v>
      </c>
      <c r="BU868" s="122" t="s">
        <v>4649</v>
      </c>
      <c r="BV868" s="122">
        <v>4415</v>
      </c>
      <c r="BX868" s="122" t="s">
        <v>854</v>
      </c>
      <c r="BZ868" s="122" t="s">
        <v>2020</v>
      </c>
      <c r="CB868" s="122">
        <v>34.519939999999998</v>
      </c>
      <c r="CC868" s="122">
        <v>-105.87009</v>
      </c>
      <c r="CD868" s="122" t="s">
        <v>4651</v>
      </c>
      <c r="CE868" s="122" t="s">
        <v>1171</v>
      </c>
      <c r="CI868" s="122" t="s">
        <v>5016</v>
      </c>
      <c r="CJ868" s="122" t="s">
        <v>7245</v>
      </c>
      <c r="CK868" s="122" t="s">
        <v>4650</v>
      </c>
      <c r="CL868" s="122" t="s">
        <v>224</v>
      </c>
      <c r="CO868" s="122" t="s">
        <v>7488</v>
      </c>
      <c r="CP868" s="122">
        <v>0</v>
      </c>
      <c r="CQ868" s="122" t="s">
        <v>4649</v>
      </c>
      <c r="CR868" s="122" t="s">
        <v>7803</v>
      </c>
      <c r="CS868" s="122" t="s">
        <v>7804</v>
      </c>
      <c r="CT868" s="122" t="s">
        <v>8194</v>
      </c>
      <c r="CU868" s="122" t="s">
        <v>8194</v>
      </c>
    </row>
    <row r="869" spans="1:101" x14ac:dyDescent="0.45">
      <c r="A869" s="122">
        <v>868</v>
      </c>
      <c r="B869" s="122" t="s">
        <v>10546</v>
      </c>
      <c r="C869" s="97" t="s">
        <v>7105</v>
      </c>
      <c r="D869" s="158"/>
      <c r="E869" s="140"/>
      <c r="F869" s="122" t="s">
        <v>14259</v>
      </c>
      <c r="G869" s="122" t="s">
        <v>3615</v>
      </c>
      <c r="H869" s="122">
        <v>8106</v>
      </c>
      <c r="I869" s="122" t="s">
        <v>3649</v>
      </c>
      <c r="J869" s="122" t="str">
        <f t="shared" si="34"/>
        <v>Quercus geminata</v>
      </c>
      <c r="K869" s="122" t="s">
        <v>3645</v>
      </c>
      <c r="M869" s="122" t="s">
        <v>3226</v>
      </c>
      <c r="N869" s="122" t="s">
        <v>3642</v>
      </c>
      <c r="S869" s="122" t="s">
        <v>14692</v>
      </c>
      <c r="T869" s="122" t="s">
        <v>1171</v>
      </c>
      <c r="U869" s="122" t="s">
        <v>1665</v>
      </c>
      <c r="X869" s="122" t="s">
        <v>8232</v>
      </c>
      <c r="AJ869" s="122" t="s">
        <v>3645</v>
      </c>
      <c r="AK869" s="122" t="s">
        <v>3645</v>
      </c>
      <c r="AO869" s="122" t="s">
        <v>1318</v>
      </c>
      <c r="AP869" s="122" t="s">
        <v>1318</v>
      </c>
      <c r="AQ869" s="122" t="s">
        <v>1318</v>
      </c>
      <c r="AR869" s="122" t="s">
        <v>7426</v>
      </c>
      <c r="AT869" s="97">
        <v>29.734966709999998</v>
      </c>
      <c r="AU869" s="97">
        <v>-82.447422700000004</v>
      </c>
      <c r="BE869" s="122" t="s">
        <v>3653</v>
      </c>
      <c r="BF869" s="122" t="s">
        <v>1416</v>
      </c>
      <c r="BK869" s="122" t="s">
        <v>4216</v>
      </c>
      <c r="BM869" s="122" t="s">
        <v>4216</v>
      </c>
      <c r="BR869" s="97" t="s">
        <v>7105</v>
      </c>
      <c r="BS869" s="122" t="s">
        <v>7479</v>
      </c>
      <c r="BT869" s="122" t="s">
        <v>8647</v>
      </c>
      <c r="BU869" s="122" t="s">
        <v>7105</v>
      </c>
      <c r="BV869" s="122">
        <v>8106</v>
      </c>
      <c r="BX869" s="122" t="s">
        <v>3916</v>
      </c>
      <c r="BZ869" s="122" t="s">
        <v>3654</v>
      </c>
      <c r="CB869" s="97">
        <v>29.734966709999998</v>
      </c>
      <c r="CC869" s="97">
        <v>-82.447422700000004</v>
      </c>
      <c r="CE869" s="122" t="s">
        <v>1171</v>
      </c>
      <c r="CF869" s="122" t="s">
        <v>1665</v>
      </c>
      <c r="CJ869" s="97" t="s">
        <v>7104</v>
      </c>
      <c r="CK869" s="97"/>
      <c r="CL869" s="97" t="s">
        <v>3649</v>
      </c>
      <c r="CM869" s="97"/>
      <c r="CN869" s="97"/>
      <c r="CO869" s="97" t="s">
        <v>8245</v>
      </c>
      <c r="CP869" s="97" t="s">
        <v>8285</v>
      </c>
      <c r="CQ869" s="97" t="s">
        <v>8284</v>
      </c>
      <c r="CR869" s="45" t="s">
        <v>7735</v>
      </c>
      <c r="CS869" s="45" t="s">
        <v>7736</v>
      </c>
      <c r="CT869" s="118" t="s">
        <v>8243</v>
      </c>
      <c r="CU869" s="118" t="s">
        <v>8244</v>
      </c>
      <c r="CV869" s="45" t="s">
        <v>8302</v>
      </c>
      <c r="CW869" s="118" t="s">
        <v>9055</v>
      </c>
    </row>
    <row r="870" spans="1:101" x14ac:dyDescent="0.45">
      <c r="A870" s="122">
        <v>869</v>
      </c>
      <c r="B870" s="122" t="s">
        <v>10547</v>
      </c>
      <c r="C870" s="97" t="s">
        <v>7103</v>
      </c>
      <c r="D870" s="158"/>
      <c r="E870" s="140"/>
      <c r="F870" s="122" t="s">
        <v>14257</v>
      </c>
      <c r="G870" s="122" t="s">
        <v>5314</v>
      </c>
      <c r="H870" s="122">
        <v>8160</v>
      </c>
      <c r="I870" s="122" t="s">
        <v>3649</v>
      </c>
      <c r="J870" s="122" t="str">
        <f t="shared" si="34"/>
        <v>Quercus geminata</v>
      </c>
      <c r="K870" s="122" t="s">
        <v>3645</v>
      </c>
      <c r="M870" s="122" t="s">
        <v>3226</v>
      </c>
      <c r="N870" s="122" t="s">
        <v>3642</v>
      </c>
      <c r="S870" s="122" t="s">
        <v>14692</v>
      </c>
      <c r="T870" s="122" t="s">
        <v>1171</v>
      </c>
      <c r="U870" s="122" t="s">
        <v>1665</v>
      </c>
      <c r="X870" s="122" t="s">
        <v>1672</v>
      </c>
      <c r="AJ870" s="122" t="s">
        <v>3645</v>
      </c>
      <c r="AK870" s="122" t="s">
        <v>3645</v>
      </c>
      <c r="AO870" s="122" t="s">
        <v>1318</v>
      </c>
      <c r="AP870" s="122" t="s">
        <v>1318</v>
      </c>
      <c r="AQ870" s="122" t="s">
        <v>1318</v>
      </c>
      <c r="AR870" s="122" t="s">
        <v>7426</v>
      </c>
      <c r="AT870" s="97">
        <v>27.183677320000001</v>
      </c>
      <c r="AU870" s="97">
        <v>-81.358038100000002</v>
      </c>
      <c r="BE870" s="122" t="s">
        <v>3653</v>
      </c>
      <c r="BF870" s="122" t="s">
        <v>1416</v>
      </c>
      <c r="BK870" s="122" t="s">
        <v>4216</v>
      </c>
      <c r="BM870" s="122" t="s">
        <v>4216</v>
      </c>
      <c r="BR870" s="122" t="s">
        <v>7103</v>
      </c>
      <c r="BS870" s="122" t="s">
        <v>7479</v>
      </c>
      <c r="BT870" s="122" t="s">
        <v>8646</v>
      </c>
      <c r="BU870" s="122" t="s">
        <v>7103</v>
      </c>
      <c r="BV870" s="122">
        <v>8160</v>
      </c>
      <c r="BX870" s="122" t="s">
        <v>3916</v>
      </c>
      <c r="BZ870" s="122" t="s">
        <v>3654</v>
      </c>
      <c r="CB870" s="97">
        <v>27.183677320000001</v>
      </c>
      <c r="CC870" s="97">
        <v>-81.358038100000002</v>
      </c>
      <c r="CE870" s="122" t="s">
        <v>1171</v>
      </c>
      <c r="CF870" s="122" t="s">
        <v>1665</v>
      </c>
      <c r="CI870" s="97" t="s">
        <v>5315</v>
      </c>
      <c r="CJ870" s="97" t="s">
        <v>7102</v>
      </c>
      <c r="CK870" s="97" t="s">
        <v>4216</v>
      </c>
      <c r="CL870" s="97" t="s">
        <v>3649</v>
      </c>
      <c r="CM870" s="97"/>
      <c r="CN870" s="97"/>
      <c r="CO870" s="97" t="s">
        <v>8245</v>
      </c>
      <c r="CP870" s="97" t="s">
        <v>8289</v>
      </c>
      <c r="CQ870" s="97" t="s">
        <v>8288</v>
      </c>
      <c r="CR870" s="45" t="s">
        <v>7735</v>
      </c>
      <c r="CS870" s="45" t="s">
        <v>7950</v>
      </c>
      <c r="CT870" s="118" t="s">
        <v>8243</v>
      </c>
      <c r="CU870" s="118" t="s">
        <v>8244</v>
      </c>
      <c r="CV870" s="45" t="s">
        <v>8301</v>
      </c>
      <c r="CW870" s="118" t="s">
        <v>9055</v>
      </c>
    </row>
    <row r="871" spans="1:101" x14ac:dyDescent="0.45">
      <c r="A871" s="122">
        <v>870</v>
      </c>
      <c r="B871" s="122" t="s">
        <v>10548</v>
      </c>
      <c r="C871" s="97" t="s">
        <v>7376</v>
      </c>
      <c r="D871" s="140"/>
      <c r="E871" s="140"/>
      <c r="F871" s="122" t="s">
        <v>7376</v>
      </c>
      <c r="G871" s="122" t="s">
        <v>3617</v>
      </c>
      <c r="H871" s="122">
        <v>5169</v>
      </c>
      <c r="I871" s="122" t="s">
        <v>3649</v>
      </c>
      <c r="J871" s="122" t="str">
        <f t="shared" si="34"/>
        <v>Quercus geminata</v>
      </c>
      <c r="K871" s="122" t="s">
        <v>3645</v>
      </c>
      <c r="M871" s="122" t="s">
        <v>3226</v>
      </c>
      <c r="N871" s="122" t="s">
        <v>3642</v>
      </c>
      <c r="O871" s="122"/>
      <c r="S871" s="122" t="s">
        <v>14692</v>
      </c>
      <c r="T871" s="122" t="s">
        <v>1171</v>
      </c>
      <c r="U871" s="122" t="s">
        <v>1665</v>
      </c>
      <c r="X871" s="122" t="s">
        <v>3681</v>
      </c>
      <c r="AJ871" s="122" t="s">
        <v>3645</v>
      </c>
      <c r="AK871" s="122" t="s">
        <v>3645</v>
      </c>
      <c r="AO871" s="122" t="s">
        <v>1318</v>
      </c>
      <c r="AP871" s="122" t="s">
        <v>1318</v>
      </c>
      <c r="AQ871" s="122" t="s">
        <v>1318</v>
      </c>
      <c r="AT871" s="122">
        <v>29.346039999999999</v>
      </c>
      <c r="AU871" s="122">
        <v>-81.111879999999999</v>
      </c>
      <c r="BC871" s="122" t="s">
        <v>3682</v>
      </c>
      <c r="BE871" s="122" t="s">
        <v>3653</v>
      </c>
      <c r="BF871" s="122" t="s">
        <v>1416</v>
      </c>
      <c r="BK871" s="122" t="s">
        <v>4216</v>
      </c>
      <c r="BM871" s="122" t="s">
        <v>4216</v>
      </c>
      <c r="BR871" s="122" t="s">
        <v>7376</v>
      </c>
      <c r="BS871" s="122" t="s">
        <v>7479</v>
      </c>
      <c r="BT871" s="122" t="s">
        <v>7376</v>
      </c>
      <c r="BU871" s="122" t="s">
        <v>7376</v>
      </c>
      <c r="BV871" s="122">
        <v>5169</v>
      </c>
      <c r="BX871" s="122" t="s">
        <v>3916</v>
      </c>
      <c r="BZ871" s="122" t="s">
        <v>3654</v>
      </c>
      <c r="CA871" s="122" t="s">
        <v>3657</v>
      </c>
      <c r="CB871" s="122">
        <v>29.346039999999999</v>
      </c>
      <c r="CC871" s="122">
        <v>-81.111879999999999</v>
      </c>
      <c r="CE871" s="122" t="s">
        <v>1171</v>
      </c>
      <c r="CF871" s="122" t="s">
        <v>1665</v>
      </c>
      <c r="CI871" s="97"/>
      <c r="CL871" s="122" t="s">
        <v>3649</v>
      </c>
      <c r="CO871" s="97" t="s">
        <v>8245</v>
      </c>
      <c r="CP871" s="97" t="s">
        <v>8248</v>
      </c>
      <c r="CQ871" s="97" t="s">
        <v>8249</v>
      </c>
      <c r="CR871" s="97"/>
      <c r="CS871" s="97"/>
      <c r="CT871" s="97" t="s">
        <v>8243</v>
      </c>
      <c r="CU871" s="97" t="s">
        <v>8243</v>
      </c>
      <c r="CV871" s="97"/>
      <c r="CW871" s="97"/>
    </row>
    <row r="872" spans="1:101" x14ac:dyDescent="0.45">
      <c r="A872" s="122">
        <v>871</v>
      </c>
      <c r="B872" s="122" t="s">
        <v>10549</v>
      </c>
      <c r="C872" s="97" t="s">
        <v>7377</v>
      </c>
      <c r="D872" s="140"/>
      <c r="E872" s="140"/>
      <c r="F872" s="122" t="s">
        <v>7377</v>
      </c>
      <c r="G872" s="122" t="s">
        <v>3616</v>
      </c>
      <c r="H872" s="122">
        <v>4956</v>
      </c>
      <c r="I872" s="122" t="s">
        <v>3649</v>
      </c>
      <c r="J872" s="122" t="str">
        <f t="shared" si="34"/>
        <v>Quercus geminata</v>
      </c>
      <c r="K872" s="122" t="s">
        <v>3645</v>
      </c>
      <c r="M872" s="122" t="s">
        <v>3226</v>
      </c>
      <c r="N872" s="122" t="s">
        <v>3642</v>
      </c>
      <c r="O872" s="122"/>
      <c r="S872" s="122" t="s">
        <v>14692</v>
      </c>
      <c r="T872" s="122" t="s">
        <v>1171</v>
      </c>
      <c r="U872" s="122" t="s">
        <v>1665</v>
      </c>
      <c r="X872" s="122" t="s">
        <v>3683</v>
      </c>
      <c r="AJ872" s="122" t="s">
        <v>3645</v>
      </c>
      <c r="AK872" s="122" t="s">
        <v>3645</v>
      </c>
      <c r="AO872" s="122" t="s">
        <v>1318</v>
      </c>
      <c r="AP872" s="122" t="s">
        <v>1318</v>
      </c>
      <c r="AQ872" s="122" t="s">
        <v>1318</v>
      </c>
      <c r="AT872" s="122">
        <v>29.205780780000001</v>
      </c>
      <c r="AU872" s="122">
        <v>-82.988551909999998</v>
      </c>
      <c r="BC872" s="122" t="s">
        <v>3684</v>
      </c>
      <c r="BE872" s="122" t="s">
        <v>3653</v>
      </c>
      <c r="BF872" s="122" t="s">
        <v>1416</v>
      </c>
      <c r="BK872" s="122" t="s">
        <v>4216</v>
      </c>
      <c r="BM872" s="122" t="s">
        <v>4216</v>
      </c>
      <c r="BR872" s="122" t="s">
        <v>7377</v>
      </c>
      <c r="BS872" s="122" t="s">
        <v>7479</v>
      </c>
      <c r="BT872" s="122" t="s">
        <v>7377</v>
      </c>
      <c r="BU872" s="122" t="s">
        <v>7377</v>
      </c>
      <c r="BV872" s="122">
        <v>4956</v>
      </c>
      <c r="BX872" s="122" t="s">
        <v>3916</v>
      </c>
      <c r="BZ872" s="122" t="s">
        <v>3654</v>
      </c>
      <c r="CA872" s="122" t="s">
        <v>3657</v>
      </c>
      <c r="CB872" s="122">
        <v>29.205780780000001</v>
      </c>
      <c r="CC872" s="122">
        <v>-82.988551909999998</v>
      </c>
      <c r="CE872" s="122" t="s">
        <v>1171</v>
      </c>
      <c r="CF872" s="122" t="s">
        <v>1665</v>
      </c>
      <c r="CI872" s="97"/>
      <c r="CL872" s="122" t="s">
        <v>3649</v>
      </c>
      <c r="CO872" s="97" t="s">
        <v>8245</v>
      </c>
      <c r="CP872" s="97" t="s">
        <v>8273</v>
      </c>
      <c r="CQ872" s="97" t="s">
        <v>8274</v>
      </c>
      <c r="CR872" s="97"/>
      <c r="CS872" s="97"/>
      <c r="CT872" s="97" t="s">
        <v>8243</v>
      </c>
      <c r="CU872" s="97" t="s">
        <v>8243</v>
      </c>
      <c r="CV872" s="97"/>
      <c r="CW872" s="97"/>
    </row>
    <row r="873" spans="1:101" x14ac:dyDescent="0.45">
      <c r="A873" s="122">
        <v>872</v>
      </c>
      <c r="B873" s="122" t="s">
        <v>10550</v>
      </c>
      <c r="C873" s="97" t="s">
        <v>7378</v>
      </c>
      <c r="D873" s="140"/>
      <c r="E873" s="140"/>
      <c r="F873" s="122" t="s">
        <v>7378</v>
      </c>
      <c r="G873" s="122" t="s">
        <v>3618</v>
      </c>
      <c r="H873" s="122">
        <v>3559</v>
      </c>
      <c r="I873" s="122" t="s">
        <v>3650</v>
      </c>
      <c r="J873" s="122" t="str">
        <f t="shared" si="34"/>
        <v>Quercus minima</v>
      </c>
      <c r="K873" s="122" t="s">
        <v>3646</v>
      </c>
      <c r="M873" s="122" t="s">
        <v>3226</v>
      </c>
      <c r="N873" s="122" t="s">
        <v>3643</v>
      </c>
      <c r="O873" s="122"/>
      <c r="S873" s="122" t="s">
        <v>14692</v>
      </c>
      <c r="T873" s="122" t="s">
        <v>1171</v>
      </c>
      <c r="U873" s="122" t="s">
        <v>1665</v>
      </c>
      <c r="AJ873" s="122" t="s">
        <v>3646</v>
      </c>
      <c r="AK873" s="122" t="s">
        <v>3646</v>
      </c>
      <c r="AO873" s="122" t="s">
        <v>1318</v>
      </c>
      <c r="AP873" s="122" t="s">
        <v>1318</v>
      </c>
      <c r="AQ873" s="122" t="s">
        <v>1318</v>
      </c>
      <c r="BE873" s="122" t="s">
        <v>3653</v>
      </c>
      <c r="BF873" s="122" t="s">
        <v>1416</v>
      </c>
      <c r="BK873" s="122" t="s">
        <v>4216</v>
      </c>
      <c r="BM873" s="122" t="s">
        <v>4216</v>
      </c>
      <c r="BR873" s="122" t="s">
        <v>7378</v>
      </c>
      <c r="BS873" s="122" t="s">
        <v>7479</v>
      </c>
      <c r="BT873" s="122" t="s">
        <v>7378</v>
      </c>
      <c r="BU873" s="122" t="s">
        <v>7378</v>
      </c>
      <c r="BV873" s="122">
        <v>3559</v>
      </c>
      <c r="BX873" s="122" t="s">
        <v>3916</v>
      </c>
      <c r="BZ873" s="122" t="s">
        <v>3654</v>
      </c>
      <c r="CE873" s="122" t="s">
        <v>1171</v>
      </c>
      <c r="CF873" s="122" t="s">
        <v>1665</v>
      </c>
      <c r="CI873" s="97"/>
      <c r="CL873" s="122" t="s">
        <v>3650</v>
      </c>
      <c r="CO873" s="97" t="s">
        <v>8245</v>
      </c>
      <c r="CP873" s="97" t="s">
        <v>8269</v>
      </c>
      <c r="CQ873" s="97" t="s">
        <v>8270</v>
      </c>
      <c r="CR873" s="97"/>
      <c r="CS873" s="97"/>
      <c r="CT873" s="97" t="s">
        <v>8243</v>
      </c>
      <c r="CU873" s="97" t="s">
        <v>8243</v>
      </c>
      <c r="CV873" s="97"/>
      <c r="CW873" s="97"/>
    </row>
    <row r="874" spans="1:101" x14ac:dyDescent="0.45">
      <c r="A874" s="122">
        <v>873</v>
      </c>
      <c r="B874" s="122" t="s">
        <v>10551</v>
      </c>
      <c r="C874" s="97" t="s">
        <v>7379</v>
      </c>
      <c r="D874" s="140"/>
      <c r="E874" s="140"/>
      <c r="F874" s="122" t="s">
        <v>7379</v>
      </c>
      <c r="G874" s="122" t="s">
        <v>3619</v>
      </c>
      <c r="H874" s="122">
        <v>4629</v>
      </c>
      <c r="I874" s="122" t="s">
        <v>3650</v>
      </c>
      <c r="J874" s="122" t="str">
        <f t="shared" si="34"/>
        <v>Quercus minima</v>
      </c>
      <c r="K874" s="122" t="s">
        <v>3646</v>
      </c>
      <c r="M874" s="122" t="s">
        <v>3226</v>
      </c>
      <c r="N874" s="122" t="s">
        <v>3643</v>
      </c>
      <c r="O874" s="122"/>
      <c r="S874" s="122" t="s">
        <v>14692</v>
      </c>
      <c r="T874" s="122" t="s">
        <v>1171</v>
      </c>
      <c r="U874" s="122" t="s">
        <v>1665</v>
      </c>
      <c r="AJ874" s="122" t="s">
        <v>3646</v>
      </c>
      <c r="AK874" s="122" t="s">
        <v>3646</v>
      </c>
      <c r="AO874" s="122" t="s">
        <v>1318</v>
      </c>
      <c r="AP874" s="122" t="s">
        <v>1318</v>
      </c>
      <c r="AQ874" s="122" t="s">
        <v>1318</v>
      </c>
      <c r="BE874" s="122" t="s">
        <v>3653</v>
      </c>
      <c r="BF874" s="122" t="s">
        <v>1416</v>
      </c>
      <c r="BK874" s="122" t="s">
        <v>4216</v>
      </c>
      <c r="BM874" s="122" t="s">
        <v>4216</v>
      </c>
      <c r="BR874" s="122" t="s">
        <v>7379</v>
      </c>
      <c r="BS874" s="122" t="s">
        <v>7479</v>
      </c>
      <c r="BT874" s="122" t="s">
        <v>7379</v>
      </c>
      <c r="BU874" s="122" t="s">
        <v>7379</v>
      </c>
      <c r="BV874" s="122">
        <v>4629</v>
      </c>
      <c r="BX874" s="122" t="s">
        <v>3916</v>
      </c>
      <c r="BZ874" s="122" t="s">
        <v>3654</v>
      </c>
      <c r="CE874" s="122" t="s">
        <v>1171</v>
      </c>
      <c r="CF874" s="122" t="s">
        <v>1665</v>
      </c>
      <c r="CI874" s="97"/>
      <c r="CL874" s="122" t="s">
        <v>3650</v>
      </c>
      <c r="CO874" s="97" t="s">
        <v>8245</v>
      </c>
      <c r="CP874" s="97" t="s">
        <v>8271</v>
      </c>
      <c r="CQ874" s="97" t="s">
        <v>8272</v>
      </c>
      <c r="CR874" s="97"/>
      <c r="CS874" s="97"/>
      <c r="CT874" s="97" t="s">
        <v>8243</v>
      </c>
      <c r="CU874" s="97" t="s">
        <v>8243</v>
      </c>
      <c r="CV874" s="97"/>
      <c r="CW874" s="97"/>
    </row>
    <row r="875" spans="1:101" x14ac:dyDescent="0.45">
      <c r="A875" s="122">
        <v>874</v>
      </c>
      <c r="B875" s="122" t="s">
        <v>10552</v>
      </c>
      <c r="C875" s="97" t="s">
        <v>7101</v>
      </c>
      <c r="D875" s="140"/>
      <c r="E875" s="140"/>
      <c r="F875" s="122" t="s">
        <v>7101</v>
      </c>
      <c r="G875" s="122" t="s">
        <v>3620</v>
      </c>
      <c r="H875" s="122">
        <v>4166</v>
      </c>
      <c r="I875" s="122" t="s">
        <v>3650</v>
      </c>
      <c r="J875" s="122" t="str">
        <f t="shared" si="34"/>
        <v>Quercus minima</v>
      </c>
      <c r="K875" s="122" t="s">
        <v>3646</v>
      </c>
      <c r="M875" s="122" t="s">
        <v>3226</v>
      </c>
      <c r="N875" s="122" t="s">
        <v>3643</v>
      </c>
      <c r="S875" s="122" t="s">
        <v>14692</v>
      </c>
      <c r="T875" s="122" t="s">
        <v>1171</v>
      </c>
      <c r="U875" s="122" t="s">
        <v>1665</v>
      </c>
      <c r="X875" s="122" t="s">
        <v>8233</v>
      </c>
      <c r="AJ875" s="122" t="s">
        <v>3646</v>
      </c>
      <c r="AK875" s="122" t="s">
        <v>3646</v>
      </c>
      <c r="AO875" s="122" t="s">
        <v>1318</v>
      </c>
      <c r="AP875" s="122" t="s">
        <v>1318</v>
      </c>
      <c r="AQ875" s="122" t="s">
        <v>1318</v>
      </c>
      <c r="AR875" s="122" t="s">
        <v>7426</v>
      </c>
      <c r="AT875" s="97">
        <v>29.205358499999999</v>
      </c>
      <c r="AU875" s="97">
        <v>-82.994138199999995</v>
      </c>
      <c r="BE875" s="122" t="s">
        <v>3653</v>
      </c>
      <c r="BF875" s="122" t="s">
        <v>1416</v>
      </c>
      <c r="BK875" s="122" t="s">
        <v>4216</v>
      </c>
      <c r="BM875" s="122" t="s">
        <v>4216</v>
      </c>
      <c r="BR875" s="122" t="s">
        <v>7101</v>
      </c>
      <c r="BS875" s="122" t="s">
        <v>7479</v>
      </c>
      <c r="BT875" s="122" t="s">
        <v>7101</v>
      </c>
      <c r="BU875" s="122" t="s">
        <v>7101</v>
      </c>
      <c r="BV875" s="122">
        <v>4166</v>
      </c>
      <c r="BX875" s="122" t="s">
        <v>3916</v>
      </c>
      <c r="BZ875" s="122" t="s">
        <v>3654</v>
      </c>
      <c r="CB875" s="97">
        <v>29.205358499999999</v>
      </c>
      <c r="CC875" s="97">
        <v>-82.994138199999995</v>
      </c>
      <c r="CE875" s="122" t="s">
        <v>1171</v>
      </c>
      <c r="CF875" s="122" t="s">
        <v>1665</v>
      </c>
      <c r="CI875" s="97" t="s">
        <v>4992</v>
      </c>
      <c r="CJ875" s="97" t="s">
        <v>7100</v>
      </c>
      <c r="CK875" s="97" t="s">
        <v>4216</v>
      </c>
      <c r="CL875" s="97" t="s">
        <v>3650</v>
      </c>
      <c r="CM875" s="97"/>
      <c r="CN875" s="97"/>
      <c r="CO875" s="97" t="s">
        <v>8245</v>
      </c>
      <c r="CP875" s="97" t="s">
        <v>8246</v>
      </c>
      <c r="CQ875" s="97" t="s">
        <v>8298</v>
      </c>
      <c r="CR875" s="45" t="s">
        <v>7694</v>
      </c>
      <c r="CS875" s="45" t="s">
        <v>7695</v>
      </c>
      <c r="CT875" s="118" t="s">
        <v>8243</v>
      </c>
      <c r="CU875" s="118" t="s">
        <v>8244</v>
      </c>
      <c r="CV875" s="45"/>
      <c r="CW875" s="45"/>
    </row>
    <row r="876" spans="1:101" x14ac:dyDescent="0.45">
      <c r="A876" s="122">
        <v>875</v>
      </c>
      <c r="B876" s="122" t="s">
        <v>10553</v>
      </c>
      <c r="C876" s="97" t="s">
        <v>7380</v>
      </c>
      <c r="D876" s="140"/>
      <c r="E876" s="140"/>
      <c r="F876" s="122" t="s">
        <v>7380</v>
      </c>
      <c r="G876" s="122" t="s">
        <v>3621</v>
      </c>
      <c r="H876" s="122">
        <v>4599</v>
      </c>
      <c r="I876" s="122" t="s">
        <v>3650</v>
      </c>
      <c r="J876" s="122" t="str">
        <f t="shared" si="34"/>
        <v>Quercus minima</v>
      </c>
      <c r="K876" s="122" t="s">
        <v>3646</v>
      </c>
      <c r="M876" s="122" t="s">
        <v>3226</v>
      </c>
      <c r="N876" s="122" t="s">
        <v>3643</v>
      </c>
      <c r="O876" s="122"/>
      <c r="S876" s="122" t="s">
        <v>14692</v>
      </c>
      <c r="T876" s="122" t="s">
        <v>1171</v>
      </c>
      <c r="U876" s="122" t="s">
        <v>1665</v>
      </c>
      <c r="AJ876" s="122" t="s">
        <v>3646</v>
      </c>
      <c r="AK876" s="122" t="s">
        <v>3646</v>
      </c>
      <c r="AO876" s="122" t="s">
        <v>1318</v>
      </c>
      <c r="AP876" s="122" t="s">
        <v>1318</v>
      </c>
      <c r="AQ876" s="122" t="s">
        <v>1318</v>
      </c>
      <c r="BE876" s="122" t="s">
        <v>3653</v>
      </c>
      <c r="BF876" s="122" t="s">
        <v>1416</v>
      </c>
      <c r="BK876" s="122" t="s">
        <v>4216</v>
      </c>
      <c r="BM876" s="122" t="s">
        <v>4216</v>
      </c>
      <c r="BR876" s="122" t="s">
        <v>7380</v>
      </c>
      <c r="BS876" s="122" t="s">
        <v>7479</v>
      </c>
      <c r="BT876" s="122" t="s">
        <v>7380</v>
      </c>
      <c r="BU876" s="122" t="s">
        <v>7380</v>
      </c>
      <c r="BV876" s="122">
        <v>4599</v>
      </c>
      <c r="BX876" s="122" t="s">
        <v>3916</v>
      </c>
      <c r="BZ876" s="122" t="s">
        <v>3654</v>
      </c>
      <c r="CE876" s="122" t="s">
        <v>1171</v>
      </c>
      <c r="CF876" s="122" t="s">
        <v>1665</v>
      </c>
      <c r="CI876" s="97"/>
      <c r="CJ876" s="97"/>
      <c r="CK876" s="97"/>
      <c r="CL876" s="97" t="s">
        <v>3650</v>
      </c>
      <c r="CM876" s="97"/>
      <c r="CN876" s="97"/>
      <c r="CO876" s="97" t="s">
        <v>8245</v>
      </c>
      <c r="CP876" s="97" t="s">
        <v>8265</v>
      </c>
      <c r="CQ876" s="97" t="s">
        <v>8266</v>
      </c>
      <c r="CR876" s="97"/>
      <c r="CS876" s="97"/>
      <c r="CT876" s="97" t="s">
        <v>8243</v>
      </c>
      <c r="CU876" s="97" t="s">
        <v>8243</v>
      </c>
      <c r="CV876" s="97"/>
      <c r="CW876" s="97"/>
    </row>
    <row r="877" spans="1:101" ht="14.25" customHeight="1" x14ac:dyDescent="0.45">
      <c r="A877" s="122">
        <v>876</v>
      </c>
      <c r="B877" s="122" t="s">
        <v>10554</v>
      </c>
      <c r="C877" s="97" t="s">
        <v>7107</v>
      </c>
      <c r="D877" s="140"/>
      <c r="E877" s="140"/>
      <c r="F877" s="122" t="s">
        <v>14258</v>
      </c>
      <c r="G877" s="122" t="s">
        <v>3622</v>
      </c>
      <c r="H877" s="122">
        <v>8256</v>
      </c>
      <c r="I877" s="122" t="s">
        <v>400</v>
      </c>
      <c r="J877" s="122" t="str">
        <f t="shared" si="34"/>
        <v>Quercus virginiana</v>
      </c>
      <c r="K877" s="122" t="s">
        <v>1829</v>
      </c>
      <c r="M877" s="122" t="s">
        <v>3226</v>
      </c>
      <c r="N877" s="122" t="s">
        <v>3240</v>
      </c>
      <c r="S877" s="122" t="s">
        <v>14692</v>
      </c>
      <c r="T877" s="122" t="s">
        <v>1171</v>
      </c>
      <c r="U877" s="122" t="s">
        <v>1665</v>
      </c>
      <c r="X877" s="122" t="s">
        <v>3679</v>
      </c>
      <c r="AJ877" s="122" t="s">
        <v>1829</v>
      </c>
      <c r="AK877" s="122" t="s">
        <v>1829</v>
      </c>
      <c r="AO877" s="122" t="s">
        <v>1318</v>
      </c>
      <c r="AP877" s="122" t="s">
        <v>1318</v>
      </c>
      <c r="AQ877" s="122" t="s">
        <v>1318</v>
      </c>
      <c r="AR877" s="122" t="s">
        <v>7426</v>
      </c>
      <c r="AT877" s="122">
        <v>25.726249939999999</v>
      </c>
      <c r="AU877" s="122">
        <v>-80.244017659999997</v>
      </c>
      <c r="BC877" s="122" t="s">
        <v>3680</v>
      </c>
      <c r="BE877" s="122" t="s">
        <v>3653</v>
      </c>
      <c r="BF877" s="122" t="s">
        <v>1416</v>
      </c>
      <c r="BK877" s="122" t="s">
        <v>4216</v>
      </c>
      <c r="BM877" s="122" t="s">
        <v>4216</v>
      </c>
      <c r="BR877" s="122" t="s">
        <v>7107</v>
      </c>
      <c r="BS877" s="122" t="s">
        <v>7479</v>
      </c>
      <c r="BT877" s="122" t="s">
        <v>8980</v>
      </c>
      <c r="BU877" s="122" t="s">
        <v>7107</v>
      </c>
      <c r="BV877" s="122">
        <v>8256</v>
      </c>
      <c r="BX877" s="122" t="s">
        <v>3916</v>
      </c>
      <c r="BZ877" s="122" t="s">
        <v>3654</v>
      </c>
      <c r="CA877" s="122" t="s">
        <v>3657</v>
      </c>
      <c r="CB877" s="122">
        <v>25.726249939999999</v>
      </c>
      <c r="CC877" s="122">
        <v>-80.244017659999997</v>
      </c>
      <c r="CE877" s="122" t="s">
        <v>1171</v>
      </c>
      <c r="CF877" s="122" t="s">
        <v>1665</v>
      </c>
      <c r="CI877" s="97" t="s">
        <v>4991</v>
      </c>
      <c r="CJ877" s="97" t="s">
        <v>7106</v>
      </c>
      <c r="CK877" s="97" t="s">
        <v>4216</v>
      </c>
      <c r="CL877" s="97" t="s">
        <v>400</v>
      </c>
      <c r="CM877" s="97"/>
      <c r="CN877" s="97"/>
      <c r="CO877" s="97" t="s">
        <v>8245</v>
      </c>
      <c r="CP877" s="97" t="s">
        <v>8287</v>
      </c>
      <c r="CQ877" s="97" t="s">
        <v>8286</v>
      </c>
      <c r="CR877" s="45" t="s">
        <v>7733</v>
      </c>
      <c r="CS877" s="45" t="s">
        <v>7734</v>
      </c>
      <c r="CT877" s="118" t="s">
        <v>8243</v>
      </c>
      <c r="CU877" s="118" t="s">
        <v>8244</v>
      </c>
      <c r="CV877" s="45" t="s">
        <v>8303</v>
      </c>
      <c r="CW877" s="118" t="s">
        <v>9055</v>
      </c>
    </row>
    <row r="878" spans="1:101" ht="18.75" customHeight="1" x14ac:dyDescent="0.45">
      <c r="A878" s="122">
        <v>877</v>
      </c>
      <c r="B878" s="122" t="s">
        <v>10555</v>
      </c>
      <c r="C878" s="97" t="s">
        <v>7381</v>
      </c>
      <c r="D878" s="140"/>
      <c r="E878" s="140"/>
      <c r="F878" s="122" t="s">
        <v>7381</v>
      </c>
      <c r="G878" s="122" t="s">
        <v>3623</v>
      </c>
      <c r="H878" s="122">
        <v>4450</v>
      </c>
      <c r="I878" s="122" t="s">
        <v>400</v>
      </c>
      <c r="J878" s="122" t="str">
        <f t="shared" si="34"/>
        <v>Quercus virginiana</v>
      </c>
      <c r="K878" s="122" t="s">
        <v>1829</v>
      </c>
      <c r="M878" s="122" t="s">
        <v>3226</v>
      </c>
      <c r="N878" s="122" t="s">
        <v>3240</v>
      </c>
      <c r="O878" s="122"/>
      <c r="S878" s="122" t="s">
        <v>14692</v>
      </c>
      <c r="T878" s="122" t="s">
        <v>1171</v>
      </c>
      <c r="U878" s="122" t="s">
        <v>1665</v>
      </c>
      <c r="X878" s="122" t="s">
        <v>3685</v>
      </c>
      <c r="AJ878" s="122" t="s">
        <v>1829</v>
      </c>
      <c r="AK878" s="122" t="s">
        <v>1829</v>
      </c>
      <c r="AO878" s="122" t="s">
        <v>1318</v>
      </c>
      <c r="AP878" s="122" t="s">
        <v>1318</v>
      </c>
      <c r="AQ878" s="122" t="s">
        <v>1318</v>
      </c>
      <c r="AT878" s="122">
        <v>29.747996560000001</v>
      </c>
      <c r="AU878" s="122">
        <v>-82.455342079999994</v>
      </c>
      <c r="BC878" s="122" t="s">
        <v>3686</v>
      </c>
      <c r="BE878" s="122" t="s">
        <v>3653</v>
      </c>
      <c r="BF878" s="122" t="s">
        <v>1416</v>
      </c>
      <c r="BK878" s="122" t="s">
        <v>4216</v>
      </c>
      <c r="BM878" s="122" t="s">
        <v>4216</v>
      </c>
      <c r="BR878" s="122" t="s">
        <v>7381</v>
      </c>
      <c r="BS878" s="122" t="s">
        <v>7479</v>
      </c>
      <c r="BT878" s="122" t="s">
        <v>7381</v>
      </c>
      <c r="BU878" s="122" t="s">
        <v>7381</v>
      </c>
      <c r="BV878" s="122">
        <v>4450</v>
      </c>
      <c r="BX878" s="122" t="s">
        <v>3916</v>
      </c>
      <c r="BZ878" s="122" t="s">
        <v>3654</v>
      </c>
      <c r="CA878" s="122" t="s">
        <v>3687</v>
      </c>
      <c r="CB878" s="122">
        <v>29.747996560000001</v>
      </c>
      <c r="CC878" s="122">
        <v>-82.455342079999994</v>
      </c>
      <c r="CE878" s="122" t="s">
        <v>1171</v>
      </c>
      <c r="CF878" s="122" t="s">
        <v>1665</v>
      </c>
      <c r="CI878" s="97"/>
      <c r="CJ878" s="97"/>
      <c r="CK878" s="97"/>
      <c r="CL878" s="97" t="s">
        <v>400</v>
      </c>
      <c r="CM878" s="97"/>
      <c r="CN878" s="97"/>
      <c r="CO878" s="97" t="s">
        <v>8245</v>
      </c>
      <c r="CP878" s="97" t="s">
        <v>8267</v>
      </c>
      <c r="CQ878" s="97" t="s">
        <v>8268</v>
      </c>
      <c r="CR878" s="97"/>
      <c r="CS878" s="97"/>
      <c r="CT878" s="97" t="s">
        <v>8243</v>
      </c>
      <c r="CU878" s="97" t="s">
        <v>8243</v>
      </c>
      <c r="CV878" s="97"/>
      <c r="CW878" s="97"/>
    </row>
    <row r="879" spans="1:101" x14ac:dyDescent="0.45">
      <c r="A879" s="122">
        <v>878</v>
      </c>
      <c r="B879" s="122" t="s">
        <v>10556</v>
      </c>
      <c r="C879" s="97" t="s">
        <v>7382</v>
      </c>
      <c r="D879" s="140"/>
      <c r="E879" s="140"/>
      <c r="F879" s="122" t="s">
        <v>7382</v>
      </c>
      <c r="G879" s="122" t="s">
        <v>3624</v>
      </c>
      <c r="H879" s="122">
        <v>6504</v>
      </c>
      <c r="I879" s="122" t="s">
        <v>400</v>
      </c>
      <c r="J879" s="122" t="str">
        <f t="shared" si="34"/>
        <v>Quercus virginiana</v>
      </c>
      <c r="K879" s="122" t="s">
        <v>1829</v>
      </c>
      <c r="M879" s="122" t="s">
        <v>3226</v>
      </c>
      <c r="N879" s="122" t="s">
        <v>3240</v>
      </c>
      <c r="O879" s="122"/>
      <c r="S879" s="122" t="s">
        <v>14692</v>
      </c>
      <c r="T879" s="122" t="s">
        <v>1171</v>
      </c>
      <c r="U879" s="122" t="s">
        <v>3676</v>
      </c>
      <c r="X879" s="122" t="s">
        <v>3677</v>
      </c>
      <c r="AJ879" s="122" t="s">
        <v>1829</v>
      </c>
      <c r="AK879" s="122" t="s">
        <v>1829</v>
      </c>
      <c r="AO879" s="122" t="s">
        <v>1318</v>
      </c>
      <c r="AP879" s="122" t="s">
        <v>1318</v>
      </c>
      <c r="AQ879" s="122" t="s">
        <v>1318</v>
      </c>
      <c r="AT879" s="122">
        <v>30.41143533</v>
      </c>
      <c r="AU879" s="122">
        <v>-90.053472330000005</v>
      </c>
      <c r="BC879" s="122" t="s">
        <v>3678</v>
      </c>
      <c r="BE879" s="122" t="s">
        <v>3653</v>
      </c>
      <c r="BF879" s="122" t="s">
        <v>1416</v>
      </c>
      <c r="BK879" s="122" t="s">
        <v>4216</v>
      </c>
      <c r="BM879" s="122" t="s">
        <v>4216</v>
      </c>
      <c r="BR879" s="122" t="s">
        <v>7382</v>
      </c>
      <c r="BS879" s="122" t="s">
        <v>7479</v>
      </c>
      <c r="BT879" s="122" t="s">
        <v>7382</v>
      </c>
      <c r="BU879" s="122" t="s">
        <v>7382</v>
      </c>
      <c r="BV879" s="122">
        <v>6504</v>
      </c>
      <c r="BX879" s="122" t="s">
        <v>3916</v>
      </c>
      <c r="BZ879" s="122" t="s">
        <v>3654</v>
      </c>
      <c r="CA879" s="122" t="s">
        <v>3657</v>
      </c>
      <c r="CB879" s="122">
        <v>30.41143533</v>
      </c>
      <c r="CC879" s="122">
        <v>-90.053472330000005</v>
      </c>
      <c r="CE879" s="122" t="s">
        <v>1171</v>
      </c>
      <c r="CF879" s="122" t="s">
        <v>3676</v>
      </c>
      <c r="CI879" s="97"/>
      <c r="CJ879" s="97"/>
      <c r="CK879" s="97"/>
      <c r="CL879" s="97" t="s">
        <v>400</v>
      </c>
      <c r="CM879" s="97"/>
      <c r="CN879" s="97"/>
      <c r="CO879" s="97" t="s">
        <v>8245</v>
      </c>
      <c r="CP879" s="97" t="s">
        <v>8261</v>
      </c>
      <c r="CQ879" s="97" t="s">
        <v>8262</v>
      </c>
      <c r="CR879" s="97"/>
      <c r="CS879" s="97"/>
      <c r="CT879" s="97" t="s">
        <v>8243</v>
      </c>
      <c r="CU879" s="97" t="s">
        <v>8243</v>
      </c>
      <c r="CV879" s="97"/>
      <c r="CW879" s="97"/>
    </row>
    <row r="880" spans="1:101" x14ac:dyDescent="0.45">
      <c r="A880" s="122">
        <v>879</v>
      </c>
      <c r="B880" s="122" t="s">
        <v>10557</v>
      </c>
      <c r="C880" s="97" t="s">
        <v>7383</v>
      </c>
      <c r="D880" s="140"/>
      <c r="E880" s="140"/>
      <c r="F880" s="122" t="s">
        <v>7383</v>
      </c>
      <c r="G880" s="122" t="s">
        <v>3625</v>
      </c>
      <c r="H880" s="122">
        <v>543</v>
      </c>
      <c r="I880" s="122" t="s">
        <v>400</v>
      </c>
      <c r="J880" s="122" t="str">
        <f t="shared" si="34"/>
        <v>Quercus virginiana</v>
      </c>
      <c r="K880" s="122" t="s">
        <v>1829</v>
      </c>
      <c r="M880" s="122" t="s">
        <v>3226</v>
      </c>
      <c r="N880" s="122" t="s">
        <v>3240</v>
      </c>
      <c r="O880" s="122"/>
      <c r="S880" s="122" t="s">
        <v>14692</v>
      </c>
      <c r="T880" s="122" t="s">
        <v>1171</v>
      </c>
      <c r="U880" s="122" t="s">
        <v>3670</v>
      </c>
      <c r="X880" s="122" t="s">
        <v>3671</v>
      </c>
      <c r="AJ880" s="122" t="s">
        <v>1829</v>
      </c>
      <c r="AK880" s="122" t="s">
        <v>1829</v>
      </c>
      <c r="AO880" s="122" t="s">
        <v>1318</v>
      </c>
      <c r="AP880" s="122" t="s">
        <v>1318</v>
      </c>
      <c r="AQ880" s="122" t="s">
        <v>1318</v>
      </c>
      <c r="AT880" s="122">
        <v>29.835519619999999</v>
      </c>
      <c r="AU880" s="122">
        <v>-94.769753929999993</v>
      </c>
      <c r="BC880" s="122" t="s">
        <v>3675</v>
      </c>
      <c r="BE880" s="122" t="s">
        <v>3653</v>
      </c>
      <c r="BF880" s="122" t="s">
        <v>1416</v>
      </c>
      <c r="BK880" s="122" t="s">
        <v>4216</v>
      </c>
      <c r="BM880" s="122" t="s">
        <v>4216</v>
      </c>
      <c r="BR880" s="122" t="s">
        <v>7383</v>
      </c>
      <c r="BS880" s="122" t="s">
        <v>7479</v>
      </c>
      <c r="BT880" s="122" t="s">
        <v>7383</v>
      </c>
      <c r="BU880" s="122" t="s">
        <v>7383</v>
      </c>
      <c r="BV880" s="122">
        <v>543</v>
      </c>
      <c r="BX880" s="122" t="s">
        <v>3916</v>
      </c>
      <c r="BZ880" s="122" t="s">
        <v>3654</v>
      </c>
      <c r="CA880" s="122" t="s">
        <v>3657</v>
      </c>
      <c r="CB880" s="122">
        <v>29.835519619999999</v>
      </c>
      <c r="CC880" s="122">
        <v>-94.769753929999993</v>
      </c>
      <c r="CE880" s="122" t="s">
        <v>1171</v>
      </c>
      <c r="CF880" s="122" t="s">
        <v>3670</v>
      </c>
      <c r="CI880" s="97"/>
      <c r="CJ880" s="97"/>
      <c r="CK880" s="97"/>
      <c r="CL880" s="97" t="s">
        <v>400</v>
      </c>
      <c r="CM880" s="97"/>
      <c r="CN880" s="97"/>
      <c r="CO880" s="97" t="s">
        <v>8245</v>
      </c>
      <c r="CP880" s="97" t="s">
        <v>8250</v>
      </c>
      <c r="CQ880" s="97" t="s">
        <v>8255</v>
      </c>
      <c r="CR880" s="97"/>
      <c r="CS880" s="97"/>
      <c r="CT880" s="97" t="s">
        <v>8243</v>
      </c>
      <c r="CU880" s="97" t="s">
        <v>8243</v>
      </c>
      <c r="CV880" s="97"/>
      <c r="CW880" s="97"/>
    </row>
    <row r="881" spans="1:103" x14ac:dyDescent="0.45">
      <c r="A881" s="122">
        <v>880</v>
      </c>
      <c r="B881" s="122" t="s">
        <v>10558</v>
      </c>
      <c r="C881" s="97" t="s">
        <v>7384</v>
      </c>
      <c r="D881" s="140"/>
      <c r="E881" s="140"/>
      <c r="F881" s="122" t="s">
        <v>7384</v>
      </c>
      <c r="G881" s="122" t="s">
        <v>3626</v>
      </c>
      <c r="H881" s="122">
        <v>2287</v>
      </c>
      <c r="I881" s="122" t="s">
        <v>400</v>
      </c>
      <c r="J881" s="122" t="str">
        <f t="shared" si="34"/>
        <v>Quercus virginiana</v>
      </c>
      <c r="K881" s="122" t="s">
        <v>1829</v>
      </c>
      <c r="M881" s="122" t="s">
        <v>3226</v>
      </c>
      <c r="N881" s="122" t="s">
        <v>3240</v>
      </c>
      <c r="O881" s="122"/>
      <c r="S881" s="122" t="s">
        <v>14692</v>
      </c>
      <c r="T881" s="122" t="s">
        <v>1171</v>
      </c>
      <c r="U881" s="122" t="s">
        <v>3673</v>
      </c>
      <c r="X881" s="122" t="s">
        <v>3674</v>
      </c>
      <c r="AJ881" s="122" t="s">
        <v>1829</v>
      </c>
      <c r="AK881" s="122" t="s">
        <v>1829</v>
      </c>
      <c r="AO881" s="122" t="s">
        <v>1318</v>
      </c>
      <c r="AP881" s="122" t="s">
        <v>1318</v>
      </c>
      <c r="AQ881" s="122" t="s">
        <v>1318</v>
      </c>
      <c r="AT881" s="122">
        <v>32.601530490000002</v>
      </c>
      <c r="AU881" s="122">
        <v>-80.550785759999997</v>
      </c>
      <c r="BC881" s="122" t="s">
        <v>3672</v>
      </c>
      <c r="BE881" s="122" t="s">
        <v>3653</v>
      </c>
      <c r="BF881" s="122" t="s">
        <v>1416</v>
      </c>
      <c r="BK881" s="122" t="s">
        <v>4216</v>
      </c>
      <c r="BM881" s="122" t="s">
        <v>4216</v>
      </c>
      <c r="BR881" s="122" t="s">
        <v>7384</v>
      </c>
      <c r="BS881" s="122" t="s">
        <v>7479</v>
      </c>
      <c r="BT881" s="122" t="s">
        <v>7384</v>
      </c>
      <c r="BU881" s="122" t="s">
        <v>7384</v>
      </c>
      <c r="BV881" s="122">
        <v>2287</v>
      </c>
      <c r="BX881" s="122" t="s">
        <v>3916</v>
      </c>
      <c r="BZ881" s="122" t="s">
        <v>3654</v>
      </c>
      <c r="CA881" s="122" t="s">
        <v>3657</v>
      </c>
      <c r="CB881" s="122">
        <v>32.601530490000002</v>
      </c>
      <c r="CC881" s="122">
        <v>-80.550785759999997</v>
      </c>
      <c r="CE881" s="122" t="s">
        <v>1171</v>
      </c>
      <c r="CF881" s="122" t="s">
        <v>3673</v>
      </c>
      <c r="CI881" s="97"/>
      <c r="CJ881" s="97"/>
      <c r="CK881" s="97"/>
      <c r="CL881" s="97" t="s">
        <v>400</v>
      </c>
      <c r="CM881" s="97"/>
      <c r="CN881" s="97"/>
      <c r="CO881" s="97" t="s">
        <v>8245</v>
      </c>
      <c r="CP881" s="97" t="s">
        <v>8253</v>
      </c>
      <c r="CQ881" s="97" t="s">
        <v>8254</v>
      </c>
      <c r="CR881" s="97"/>
      <c r="CS881" s="97"/>
      <c r="CT881" s="97" t="s">
        <v>8243</v>
      </c>
      <c r="CU881" s="97" t="s">
        <v>8243</v>
      </c>
      <c r="CV881" s="97"/>
      <c r="CW881" s="97"/>
    </row>
    <row r="882" spans="1:103" s="131" customFormat="1" x14ac:dyDescent="0.45">
      <c r="A882" s="131">
        <v>881</v>
      </c>
      <c r="B882" s="122" t="s">
        <v>10559</v>
      </c>
      <c r="C882" s="118" t="s">
        <v>7111</v>
      </c>
      <c r="D882" s="156"/>
      <c r="E882" s="156"/>
      <c r="F882" s="122" t="s">
        <v>14253</v>
      </c>
      <c r="G882" s="131" t="s">
        <v>3627</v>
      </c>
      <c r="H882" s="122">
        <v>8224</v>
      </c>
      <c r="I882" s="131" t="s">
        <v>426</v>
      </c>
      <c r="J882" s="122" t="str">
        <f t="shared" si="34"/>
        <v>Quercus oleoides</v>
      </c>
      <c r="K882" s="122" t="s">
        <v>1839</v>
      </c>
      <c r="L882" s="122"/>
      <c r="M882" s="122" t="s">
        <v>3226</v>
      </c>
      <c r="N882" s="122" t="s">
        <v>3249</v>
      </c>
      <c r="O882" s="121"/>
      <c r="P882" s="122"/>
      <c r="Q882" s="122"/>
      <c r="R882" s="122"/>
      <c r="S882" s="122" t="s">
        <v>14692</v>
      </c>
      <c r="T882" s="131" t="s">
        <v>3688</v>
      </c>
      <c r="Y882" s="122"/>
      <c r="Z882" s="122"/>
      <c r="AA882" s="122"/>
      <c r="AB882" s="122"/>
      <c r="AC882" s="122"/>
      <c r="AD882" s="122"/>
      <c r="AE882" s="122"/>
      <c r="AF882" s="122"/>
      <c r="AG882" s="122"/>
      <c r="AH882" s="122"/>
      <c r="AI882" s="122"/>
      <c r="AJ882" s="122" t="s">
        <v>1839</v>
      </c>
      <c r="AK882" s="122" t="s">
        <v>1839</v>
      </c>
      <c r="AL882" s="122"/>
      <c r="AM882" s="121"/>
      <c r="AN882" s="122"/>
      <c r="AO882" s="131" t="s">
        <v>1318</v>
      </c>
      <c r="AP882" s="131" t="s">
        <v>1318</v>
      </c>
      <c r="AQ882" s="131" t="s">
        <v>1318</v>
      </c>
      <c r="AR882" s="131" t="s">
        <v>7426</v>
      </c>
      <c r="AV882" s="122"/>
      <c r="AW882" s="122"/>
      <c r="AX882" s="122"/>
      <c r="AY882" s="122"/>
      <c r="AZ882" s="122"/>
      <c r="BA882" s="122"/>
      <c r="BB882" s="122"/>
      <c r="BC882" s="122" t="s">
        <v>3689</v>
      </c>
      <c r="BD882" s="122"/>
      <c r="BE882" s="122" t="s">
        <v>3653</v>
      </c>
      <c r="BF882" s="122" t="s">
        <v>1416</v>
      </c>
      <c r="BG882" s="122"/>
      <c r="BH882" s="122"/>
      <c r="BI882" s="122"/>
      <c r="BJ882" s="122"/>
      <c r="BK882" s="122" t="s">
        <v>4216</v>
      </c>
      <c r="BL882" s="122"/>
      <c r="BM882" s="122" t="s">
        <v>4216</v>
      </c>
      <c r="BN882" s="122"/>
      <c r="BO882" s="122"/>
      <c r="BP882" s="122"/>
      <c r="BQ882" s="122"/>
      <c r="BR882" s="131" t="s">
        <v>7111</v>
      </c>
      <c r="BS882" s="122" t="s">
        <v>7479</v>
      </c>
      <c r="BT882" s="122" t="s">
        <v>8845</v>
      </c>
      <c r="BU882" s="122" t="s">
        <v>7111</v>
      </c>
      <c r="BV882" s="122">
        <v>8224</v>
      </c>
      <c r="BW882" s="122"/>
      <c r="BX882" s="122" t="s">
        <v>3916</v>
      </c>
      <c r="BY882" s="122"/>
      <c r="BZ882" s="122" t="s">
        <v>3654</v>
      </c>
      <c r="CA882" s="122" t="s">
        <v>3687</v>
      </c>
      <c r="CB882" s="44"/>
      <c r="CC882" s="44"/>
      <c r="CE882" s="131" t="s">
        <v>3688</v>
      </c>
      <c r="CI882" s="118" t="s">
        <v>4989</v>
      </c>
      <c r="CJ882" s="118" t="s">
        <v>7110</v>
      </c>
      <c r="CK882" s="97" t="s">
        <v>4216</v>
      </c>
      <c r="CL882" s="97" t="s">
        <v>426</v>
      </c>
      <c r="CM882" s="97"/>
      <c r="CN882" s="97"/>
      <c r="CO882" s="97" t="s">
        <v>8245</v>
      </c>
      <c r="CP882" s="118" t="s">
        <v>8291</v>
      </c>
      <c r="CQ882" s="118" t="s">
        <v>8290</v>
      </c>
      <c r="CR882" s="45" t="s">
        <v>7731</v>
      </c>
      <c r="CS882" s="45" t="s">
        <v>7732</v>
      </c>
      <c r="CT882" s="118" t="s">
        <v>8243</v>
      </c>
      <c r="CU882" s="118" t="s">
        <v>8244</v>
      </c>
      <c r="CV882" s="45" t="s">
        <v>8304</v>
      </c>
      <c r="CW882" s="118" t="s">
        <v>9055</v>
      </c>
      <c r="CX882" s="122"/>
      <c r="CY882" s="122"/>
    </row>
    <row r="883" spans="1:103" s="131" customFormat="1" x14ac:dyDescent="0.45">
      <c r="A883" s="131">
        <v>882</v>
      </c>
      <c r="B883" s="122" t="s">
        <v>10560</v>
      </c>
      <c r="C883" s="118" t="s">
        <v>7109</v>
      </c>
      <c r="D883" s="156"/>
      <c r="E883" s="156"/>
      <c r="F883" s="122" t="s">
        <v>14252</v>
      </c>
      <c r="G883" s="131" t="s">
        <v>3628</v>
      </c>
      <c r="H883" s="122">
        <v>10178</v>
      </c>
      <c r="I883" s="131" t="s">
        <v>426</v>
      </c>
      <c r="J883" s="122" t="str">
        <f t="shared" si="34"/>
        <v>Quercus oleoides</v>
      </c>
      <c r="K883" s="122" t="s">
        <v>1839</v>
      </c>
      <c r="L883" s="122"/>
      <c r="M883" s="122" t="s">
        <v>3226</v>
      </c>
      <c r="N883" s="122" t="s">
        <v>3249</v>
      </c>
      <c r="O883" s="121"/>
      <c r="P883" s="122"/>
      <c r="Q883" s="122"/>
      <c r="R883" s="122"/>
      <c r="S883" s="122" t="s">
        <v>14692</v>
      </c>
      <c r="T883" s="131" t="s">
        <v>3688</v>
      </c>
      <c r="Y883" s="122"/>
      <c r="Z883" s="122"/>
      <c r="AA883" s="122"/>
      <c r="AB883" s="122"/>
      <c r="AC883" s="122"/>
      <c r="AD883" s="122"/>
      <c r="AE883" s="122"/>
      <c r="AF883" s="122"/>
      <c r="AG883" s="122"/>
      <c r="AH883" s="122"/>
      <c r="AI883" s="122"/>
      <c r="AJ883" s="122" t="s">
        <v>1839</v>
      </c>
      <c r="AK883" s="122" t="s">
        <v>1839</v>
      </c>
      <c r="AL883" s="122"/>
      <c r="AM883" s="121"/>
      <c r="AN883" s="122"/>
      <c r="AO883" s="131" t="s">
        <v>1318</v>
      </c>
      <c r="AP883" s="131" t="s">
        <v>1318</v>
      </c>
      <c r="AQ883" s="131" t="s">
        <v>1318</v>
      </c>
      <c r="AR883" s="131" t="s">
        <v>7426</v>
      </c>
      <c r="AV883" s="122"/>
      <c r="AW883" s="122"/>
      <c r="AX883" s="122"/>
      <c r="AY883" s="122"/>
      <c r="AZ883" s="122"/>
      <c r="BA883" s="122"/>
      <c r="BB883" s="122"/>
      <c r="BC883" s="122" t="s">
        <v>3689</v>
      </c>
      <c r="BD883" s="122"/>
      <c r="BE883" s="122" t="s">
        <v>3653</v>
      </c>
      <c r="BF883" s="122" t="s">
        <v>1416</v>
      </c>
      <c r="BG883" s="122"/>
      <c r="BH883" s="122"/>
      <c r="BI883" s="122"/>
      <c r="BJ883" s="122"/>
      <c r="BK883" s="122" t="s">
        <v>4216</v>
      </c>
      <c r="BL883" s="122"/>
      <c r="BM883" s="122" t="s">
        <v>4216</v>
      </c>
      <c r="BN883" s="122"/>
      <c r="BO883" s="122"/>
      <c r="BP883" s="122"/>
      <c r="BQ883" s="122"/>
      <c r="BR883" s="131" t="s">
        <v>7109</v>
      </c>
      <c r="BS883" s="122" t="s">
        <v>7479</v>
      </c>
      <c r="BT883" s="122" t="s">
        <v>8844</v>
      </c>
      <c r="BU883" s="122" t="s">
        <v>7109</v>
      </c>
      <c r="BV883" s="122">
        <v>10178</v>
      </c>
      <c r="BW883" s="122"/>
      <c r="BX883" s="122" t="s">
        <v>3916</v>
      </c>
      <c r="BY883" s="122"/>
      <c r="BZ883" s="122" t="s">
        <v>3654</v>
      </c>
      <c r="CA883" s="122" t="s">
        <v>3687</v>
      </c>
      <c r="CB883" s="44"/>
      <c r="CC883" s="44"/>
      <c r="CE883" s="131" t="s">
        <v>3688</v>
      </c>
      <c r="CI883" s="118"/>
      <c r="CJ883" s="118" t="s">
        <v>7108</v>
      </c>
      <c r="CK883" s="97"/>
      <c r="CL883" s="97" t="s">
        <v>426</v>
      </c>
      <c r="CM883" s="97"/>
      <c r="CN883" s="97"/>
      <c r="CO883" s="97" t="s">
        <v>8245</v>
      </c>
      <c r="CP883" s="118" t="s">
        <v>8293</v>
      </c>
      <c r="CQ883" s="118" t="s">
        <v>8292</v>
      </c>
      <c r="CR883" s="45" t="s">
        <v>7731</v>
      </c>
      <c r="CS883" s="45" t="s">
        <v>7951</v>
      </c>
      <c r="CT883" s="118" t="s">
        <v>8243</v>
      </c>
      <c r="CU883" s="118" t="s">
        <v>8244</v>
      </c>
      <c r="CV883" s="45" t="s">
        <v>8305</v>
      </c>
      <c r="CW883" s="118" t="s">
        <v>9055</v>
      </c>
      <c r="CX883" s="122"/>
      <c r="CY883" s="122"/>
    </row>
    <row r="884" spans="1:103" x14ac:dyDescent="0.45">
      <c r="A884" s="122">
        <v>883</v>
      </c>
      <c r="B884" s="122" t="s">
        <v>10561</v>
      </c>
      <c r="C884" s="97" t="s">
        <v>7385</v>
      </c>
      <c r="D884" s="140"/>
      <c r="E884" s="140"/>
      <c r="F884" s="122" t="s">
        <v>7385</v>
      </c>
      <c r="G884" s="122" t="s">
        <v>3629</v>
      </c>
      <c r="H884" s="122">
        <v>5736</v>
      </c>
      <c r="I884" s="122" t="s">
        <v>426</v>
      </c>
      <c r="J884" s="122" t="str">
        <f t="shared" si="34"/>
        <v>Quercus oleoides</v>
      </c>
      <c r="K884" s="122" t="s">
        <v>1839</v>
      </c>
      <c r="M884" s="122" t="s">
        <v>3226</v>
      </c>
      <c r="N884" s="122" t="s">
        <v>3249</v>
      </c>
      <c r="O884" s="122"/>
      <c r="S884" s="122" t="s">
        <v>14692</v>
      </c>
      <c r="T884" s="122" t="s">
        <v>623</v>
      </c>
      <c r="AJ884" s="122" t="s">
        <v>1839</v>
      </c>
      <c r="AK884" s="122" t="s">
        <v>1839</v>
      </c>
      <c r="AO884" s="122" t="s">
        <v>1318</v>
      </c>
      <c r="AP884" s="122" t="s">
        <v>1318</v>
      </c>
      <c r="AQ884" s="122" t="s">
        <v>1318</v>
      </c>
      <c r="BE884" s="122" t="s">
        <v>3653</v>
      </c>
      <c r="BF884" s="122" t="s">
        <v>1416</v>
      </c>
      <c r="BK884" s="122" t="s">
        <v>4216</v>
      </c>
      <c r="BM884" s="122" t="s">
        <v>4216</v>
      </c>
      <c r="BR884" s="122" t="s">
        <v>7385</v>
      </c>
      <c r="BS884" s="122" t="s">
        <v>7479</v>
      </c>
      <c r="BT884" s="122" t="s">
        <v>7385</v>
      </c>
      <c r="BU884" s="122" t="s">
        <v>7385</v>
      </c>
      <c r="BV884" s="122">
        <v>5736</v>
      </c>
      <c r="BX884" s="122" t="s">
        <v>3916</v>
      </c>
      <c r="BZ884" s="122" t="s">
        <v>3654</v>
      </c>
      <c r="CE884" s="122" t="s">
        <v>623</v>
      </c>
      <c r="CI884" s="97"/>
      <c r="CJ884" s="97"/>
      <c r="CK884" s="97"/>
      <c r="CL884" s="97" t="s">
        <v>426</v>
      </c>
      <c r="CM884" s="97"/>
      <c r="CN884" s="97"/>
      <c r="CO884" s="97" t="s">
        <v>8245</v>
      </c>
      <c r="CP884" s="97" t="s">
        <v>8263</v>
      </c>
      <c r="CQ884" s="97" t="s">
        <v>8264</v>
      </c>
      <c r="CR884" s="97"/>
      <c r="CS884" s="97"/>
      <c r="CT884" s="97" t="s">
        <v>8243</v>
      </c>
      <c r="CU884" s="97" t="s">
        <v>8243</v>
      </c>
      <c r="CV884" s="97"/>
      <c r="CW884" s="97"/>
    </row>
    <row r="885" spans="1:103" x14ac:dyDescent="0.45">
      <c r="A885" s="122">
        <v>884</v>
      </c>
      <c r="B885" s="122" t="s">
        <v>10562</v>
      </c>
      <c r="C885" s="97" t="s">
        <v>7386</v>
      </c>
      <c r="D885" s="140"/>
      <c r="E885" s="140"/>
      <c r="F885" s="122" t="s">
        <v>7386</v>
      </c>
      <c r="G885" s="122" t="s">
        <v>3630</v>
      </c>
      <c r="H885" s="122">
        <v>5147</v>
      </c>
      <c r="I885" s="122" t="s">
        <v>426</v>
      </c>
      <c r="J885" s="122" t="str">
        <f t="shared" si="34"/>
        <v>Quercus oleoides</v>
      </c>
      <c r="K885" s="122" t="s">
        <v>1839</v>
      </c>
      <c r="M885" s="122" t="s">
        <v>3226</v>
      </c>
      <c r="N885" s="122" t="s">
        <v>3249</v>
      </c>
      <c r="O885" s="122"/>
      <c r="S885" s="122" t="s">
        <v>14692</v>
      </c>
      <c r="T885" s="122" t="s">
        <v>2100</v>
      </c>
      <c r="X885" s="122" t="s">
        <v>3668</v>
      </c>
      <c r="AJ885" s="122" t="s">
        <v>1839</v>
      </c>
      <c r="AK885" s="122" t="s">
        <v>1839</v>
      </c>
      <c r="AO885" s="122" t="s">
        <v>1318</v>
      </c>
      <c r="AP885" s="122" t="s">
        <v>1318</v>
      </c>
      <c r="AQ885" s="122" t="s">
        <v>1318</v>
      </c>
      <c r="AT885" s="122">
        <v>17.909290810000002</v>
      </c>
      <c r="AU885" s="122">
        <v>-95.018015430000005</v>
      </c>
      <c r="BC885" s="122" t="s">
        <v>3669</v>
      </c>
      <c r="BE885" s="122" t="s">
        <v>3653</v>
      </c>
      <c r="BF885" s="122" t="s">
        <v>1416</v>
      </c>
      <c r="BK885" s="122" t="s">
        <v>4216</v>
      </c>
      <c r="BM885" s="122" t="s">
        <v>4216</v>
      </c>
      <c r="BR885" s="122" t="s">
        <v>7386</v>
      </c>
      <c r="BS885" s="122" t="s">
        <v>7479</v>
      </c>
      <c r="BT885" s="122" t="s">
        <v>7386</v>
      </c>
      <c r="BU885" s="122" t="s">
        <v>7386</v>
      </c>
      <c r="BV885" s="122">
        <v>5147</v>
      </c>
      <c r="BX885" s="122" t="s">
        <v>3916</v>
      </c>
      <c r="BZ885" s="122" t="s">
        <v>3654</v>
      </c>
      <c r="CA885" s="122" t="s">
        <v>3657</v>
      </c>
      <c r="CB885" s="122">
        <v>17.909290810000002</v>
      </c>
      <c r="CC885" s="122">
        <v>-95.018015430000005</v>
      </c>
      <c r="CE885" s="122" t="s">
        <v>2100</v>
      </c>
      <c r="CI885" s="97"/>
      <c r="CJ885" s="97"/>
      <c r="CK885" s="97"/>
      <c r="CL885" s="97" t="s">
        <v>426</v>
      </c>
      <c r="CM885" s="97"/>
      <c r="CN885" s="97"/>
      <c r="CO885" s="97" t="s">
        <v>8245</v>
      </c>
      <c r="CP885" s="97" t="s">
        <v>8258</v>
      </c>
      <c r="CQ885" s="97"/>
      <c r="CR885" s="97"/>
      <c r="CS885" s="97"/>
      <c r="CT885" s="97" t="s">
        <v>8243</v>
      </c>
      <c r="CU885" s="97" t="s">
        <v>8243</v>
      </c>
      <c r="CV885" s="97"/>
      <c r="CW885" s="97"/>
    </row>
    <row r="886" spans="1:103" x14ac:dyDescent="0.45">
      <c r="A886" s="122">
        <v>885</v>
      </c>
      <c r="B886" s="122" t="s">
        <v>10563</v>
      </c>
      <c r="C886" s="97" t="s">
        <v>7387</v>
      </c>
      <c r="D886" s="140"/>
      <c r="E886" s="140"/>
      <c r="F886" s="122" t="s">
        <v>7387</v>
      </c>
      <c r="G886" s="122" t="s">
        <v>3631</v>
      </c>
      <c r="H886" s="122">
        <v>4528</v>
      </c>
      <c r="I886" s="122" t="s">
        <v>426</v>
      </c>
      <c r="J886" s="122" t="str">
        <f t="shared" si="34"/>
        <v>Quercus oleoides</v>
      </c>
      <c r="K886" s="122" t="s">
        <v>1839</v>
      </c>
      <c r="M886" s="122" t="s">
        <v>3226</v>
      </c>
      <c r="N886" s="122" t="s">
        <v>3249</v>
      </c>
      <c r="O886" s="122"/>
      <c r="S886" s="122" t="s">
        <v>14692</v>
      </c>
      <c r="T886" s="122" t="s">
        <v>3660</v>
      </c>
      <c r="X886" s="122" t="s">
        <v>3661</v>
      </c>
      <c r="AJ886" s="122" t="s">
        <v>1839</v>
      </c>
      <c r="AK886" s="122" t="s">
        <v>1839</v>
      </c>
      <c r="AO886" s="122" t="s">
        <v>1318</v>
      </c>
      <c r="AP886" s="122" t="s">
        <v>1318</v>
      </c>
      <c r="AQ886" s="122" t="s">
        <v>1318</v>
      </c>
      <c r="AT886" s="122">
        <v>17.241199999999999</v>
      </c>
      <c r="AU886" s="122">
        <v>-88.746700000000004</v>
      </c>
      <c r="BC886" s="122" t="s">
        <v>3666</v>
      </c>
      <c r="BE886" s="122" t="s">
        <v>3653</v>
      </c>
      <c r="BF886" s="122" t="s">
        <v>1416</v>
      </c>
      <c r="BK886" s="122" t="s">
        <v>4216</v>
      </c>
      <c r="BM886" s="122" t="s">
        <v>4216</v>
      </c>
      <c r="BR886" s="122" t="s">
        <v>7387</v>
      </c>
      <c r="BS886" s="122" t="s">
        <v>7479</v>
      </c>
      <c r="BT886" s="122" t="s">
        <v>7387</v>
      </c>
      <c r="BU886" s="122" t="s">
        <v>7387</v>
      </c>
      <c r="BV886" s="122">
        <v>4528</v>
      </c>
      <c r="BX886" s="122" t="s">
        <v>3916</v>
      </c>
      <c r="BZ886" s="122" t="s">
        <v>3654</v>
      </c>
      <c r="CA886" s="122" t="s">
        <v>3657</v>
      </c>
      <c r="CB886" s="122">
        <v>17.241199999999999</v>
      </c>
      <c r="CC886" s="122">
        <v>-88.746700000000004</v>
      </c>
      <c r="CE886" s="122" t="s">
        <v>3660</v>
      </c>
      <c r="CI886" s="97"/>
      <c r="CJ886" s="97"/>
      <c r="CK886" s="97"/>
      <c r="CL886" s="97" t="s">
        <v>426</v>
      </c>
      <c r="CM886" s="97"/>
      <c r="CN886" s="97"/>
      <c r="CO886" s="97" t="s">
        <v>8245</v>
      </c>
      <c r="CP886" s="97" t="s">
        <v>8282</v>
      </c>
      <c r="CQ886" s="97" t="s">
        <v>8283</v>
      </c>
      <c r="CR886" s="97"/>
      <c r="CS886" s="97"/>
      <c r="CT886" s="97" t="s">
        <v>8243</v>
      </c>
      <c r="CU886" s="97" t="s">
        <v>8243</v>
      </c>
      <c r="CV886" s="97"/>
      <c r="CW886" s="97"/>
    </row>
    <row r="887" spans="1:103" s="131" customFormat="1" x14ac:dyDescent="0.45">
      <c r="A887" s="131">
        <v>886</v>
      </c>
      <c r="B887" s="122" t="s">
        <v>10564</v>
      </c>
      <c r="C887" s="118" t="s">
        <v>7113</v>
      </c>
      <c r="D887" s="156"/>
      <c r="E887" s="156"/>
      <c r="F887" s="122" t="s">
        <v>7113</v>
      </c>
      <c r="G887" s="131" t="s">
        <v>3632</v>
      </c>
      <c r="H887" s="122">
        <v>5814</v>
      </c>
      <c r="I887" s="131" t="s">
        <v>3651</v>
      </c>
      <c r="J887" s="122" t="str">
        <f t="shared" si="34"/>
        <v>Quercus sagraeana</v>
      </c>
      <c r="K887" s="122" t="s">
        <v>8930</v>
      </c>
      <c r="L887" s="122"/>
      <c r="M887" s="122" t="s">
        <v>3226</v>
      </c>
      <c r="N887" s="122" t="s">
        <v>3644</v>
      </c>
      <c r="O887" s="121"/>
      <c r="P887" s="122"/>
      <c r="Q887" s="122"/>
      <c r="R887" s="122"/>
      <c r="S887" s="122" t="s">
        <v>14692</v>
      </c>
      <c r="T887" s="131" t="s">
        <v>3652</v>
      </c>
      <c r="X887" s="131" t="s">
        <v>3659</v>
      </c>
      <c r="Y887" s="122"/>
      <c r="Z887" s="122"/>
      <c r="AA887" s="122"/>
      <c r="AB887" s="122"/>
      <c r="AC887" s="122"/>
      <c r="AD887" s="122"/>
      <c r="AE887" s="122"/>
      <c r="AF887" s="122"/>
      <c r="AG887" s="122"/>
      <c r="AH887" s="122"/>
      <c r="AI887" s="122"/>
      <c r="AJ887" s="122" t="s">
        <v>3647</v>
      </c>
      <c r="AK887" s="122" t="s">
        <v>3647</v>
      </c>
      <c r="AL887" s="122"/>
      <c r="AM887" s="121"/>
      <c r="AN887" s="122"/>
      <c r="AO887" s="131" t="s">
        <v>1318</v>
      </c>
      <c r="AP887" s="131" t="s">
        <v>1318</v>
      </c>
      <c r="AQ887" s="131" t="s">
        <v>1318</v>
      </c>
      <c r="AR887" s="131" t="s">
        <v>7426</v>
      </c>
      <c r="AT887" s="131">
        <v>22.365991000000001</v>
      </c>
      <c r="AU887" s="131">
        <v>-83.430020999999996</v>
      </c>
      <c r="AV887" s="122"/>
      <c r="AW887" s="122"/>
      <c r="AX887" s="122"/>
      <c r="AY887" s="122"/>
      <c r="AZ887" s="122"/>
      <c r="BA887" s="122"/>
      <c r="BB887" s="122"/>
      <c r="BC887" s="122" t="s">
        <v>3665</v>
      </c>
      <c r="BD887" s="122"/>
      <c r="BE887" s="122" t="s">
        <v>3653</v>
      </c>
      <c r="BF887" s="122" t="s">
        <v>1416</v>
      </c>
      <c r="BG887" s="122"/>
      <c r="BH887" s="122"/>
      <c r="BI887" s="122"/>
      <c r="BJ887" s="122"/>
      <c r="BK887" s="122" t="s">
        <v>4216</v>
      </c>
      <c r="BL887" s="122"/>
      <c r="BM887" s="122" t="s">
        <v>4216</v>
      </c>
      <c r="BN887" s="122"/>
      <c r="BO887" s="122"/>
      <c r="BP887" s="122"/>
      <c r="BQ887" s="122"/>
      <c r="BR887" s="131" t="s">
        <v>7113</v>
      </c>
      <c r="BS887" s="122" t="s">
        <v>7479</v>
      </c>
      <c r="BT887" s="122" t="s">
        <v>7113</v>
      </c>
      <c r="BU887" s="122" t="s">
        <v>7113</v>
      </c>
      <c r="BV887" s="122">
        <v>5814</v>
      </c>
      <c r="BW887" s="122"/>
      <c r="BX887" s="122" t="s">
        <v>3916</v>
      </c>
      <c r="BY887" s="122"/>
      <c r="BZ887" s="122" t="s">
        <v>3654</v>
      </c>
      <c r="CA887" s="122" t="s">
        <v>3657</v>
      </c>
      <c r="CB887" s="131">
        <v>22.365991000000001</v>
      </c>
      <c r="CC887" s="131">
        <v>-83.430020999999996</v>
      </c>
      <c r="CE887" s="131" t="s">
        <v>3652</v>
      </c>
      <c r="CI887" s="118" t="s">
        <v>4990</v>
      </c>
      <c r="CJ887" s="118" t="s">
        <v>7112</v>
      </c>
      <c r="CK887" s="97" t="s">
        <v>4216</v>
      </c>
      <c r="CL887" s="97" t="s">
        <v>3651</v>
      </c>
      <c r="CM887" s="97"/>
      <c r="CN887" s="97"/>
      <c r="CO887" s="97" t="s">
        <v>8245</v>
      </c>
      <c r="CP887" s="118" t="s">
        <v>8275</v>
      </c>
      <c r="CQ887" s="118" t="s">
        <v>8299</v>
      </c>
      <c r="CR887" s="45" t="s">
        <v>7495</v>
      </c>
      <c r="CS887" s="45" t="s">
        <v>7496</v>
      </c>
      <c r="CT887" s="118" t="s">
        <v>8243</v>
      </c>
      <c r="CU887" s="118" t="s">
        <v>8244</v>
      </c>
      <c r="CV887" s="45"/>
      <c r="CW887" s="45"/>
      <c r="CX887" s="122"/>
      <c r="CY887" s="122"/>
    </row>
    <row r="888" spans="1:103" ht="24" customHeight="1" x14ac:dyDescent="0.45">
      <c r="A888" s="122">
        <v>887</v>
      </c>
      <c r="B888" s="122" t="s">
        <v>10565</v>
      </c>
      <c r="C888" s="97" t="s">
        <v>7388</v>
      </c>
      <c r="D888" s="140"/>
      <c r="E888" s="140"/>
      <c r="F888" s="122" t="s">
        <v>7388</v>
      </c>
      <c r="G888" s="122" t="s">
        <v>3633</v>
      </c>
      <c r="H888" s="122">
        <v>3166</v>
      </c>
      <c r="I888" s="122" t="s">
        <v>3651</v>
      </c>
      <c r="J888" s="122" t="str">
        <f t="shared" si="34"/>
        <v>Quercus sagraeana</v>
      </c>
      <c r="K888" s="122" t="s">
        <v>8930</v>
      </c>
      <c r="M888" s="122" t="s">
        <v>3226</v>
      </c>
      <c r="N888" s="122" t="s">
        <v>3644</v>
      </c>
      <c r="O888" s="122"/>
      <c r="S888" s="122" t="s">
        <v>14692</v>
      </c>
      <c r="T888" s="122" t="s">
        <v>3652</v>
      </c>
      <c r="X888" s="122" t="s">
        <v>3662</v>
      </c>
      <c r="AJ888" s="122" t="s">
        <v>3647</v>
      </c>
      <c r="AK888" s="122" t="s">
        <v>3647</v>
      </c>
      <c r="AO888" s="122" t="s">
        <v>1318</v>
      </c>
      <c r="AP888" s="122" t="s">
        <v>1318</v>
      </c>
      <c r="AQ888" s="122" t="s">
        <v>1318</v>
      </c>
      <c r="AT888" s="122">
        <v>22.281153</v>
      </c>
      <c r="AU888" s="122">
        <v>-83.523505</v>
      </c>
      <c r="BC888" s="122" t="s">
        <v>3664</v>
      </c>
      <c r="BE888" s="122" t="s">
        <v>3653</v>
      </c>
      <c r="BF888" s="122" t="s">
        <v>1416</v>
      </c>
      <c r="BK888" s="122" t="s">
        <v>4216</v>
      </c>
      <c r="BM888" s="122" t="s">
        <v>4216</v>
      </c>
      <c r="BR888" s="122" t="s">
        <v>7388</v>
      </c>
      <c r="BS888" s="122" t="s">
        <v>7479</v>
      </c>
      <c r="BT888" s="122" t="s">
        <v>7388</v>
      </c>
      <c r="BU888" s="122" t="s">
        <v>7388</v>
      </c>
      <c r="BV888" s="122">
        <v>3166</v>
      </c>
      <c r="BX888" s="122" t="s">
        <v>3916</v>
      </c>
      <c r="BZ888" s="122" t="s">
        <v>3654</v>
      </c>
      <c r="CA888" s="122" t="s">
        <v>3657</v>
      </c>
      <c r="CB888" s="122">
        <v>22.281153</v>
      </c>
      <c r="CC888" s="122">
        <v>-83.523505</v>
      </c>
      <c r="CE888" s="122" t="s">
        <v>3652</v>
      </c>
      <c r="CI888" s="97"/>
      <c r="CJ888" s="97"/>
      <c r="CK888" s="97"/>
      <c r="CL888" s="97" t="s">
        <v>3651</v>
      </c>
      <c r="CM888" s="97"/>
      <c r="CN888" s="97"/>
      <c r="CO888" s="97" t="s">
        <v>8245</v>
      </c>
      <c r="CP888" s="97" t="s">
        <v>8280</v>
      </c>
      <c r="CQ888" s="97" t="s">
        <v>8281</v>
      </c>
      <c r="CR888" s="97"/>
      <c r="CS888" s="97"/>
      <c r="CT888" s="97" t="s">
        <v>8243</v>
      </c>
      <c r="CU888" s="97" t="s">
        <v>8243</v>
      </c>
      <c r="CV888" s="97"/>
      <c r="CW888" s="97"/>
    </row>
    <row r="889" spans="1:103" x14ac:dyDescent="0.45">
      <c r="A889" s="122">
        <v>888</v>
      </c>
      <c r="B889" s="122" t="s">
        <v>10566</v>
      </c>
      <c r="C889" s="97" t="s">
        <v>7389</v>
      </c>
      <c r="D889" s="140"/>
      <c r="E889" s="140"/>
      <c r="F889" s="122" t="s">
        <v>7389</v>
      </c>
      <c r="G889" s="122" t="s">
        <v>3634</v>
      </c>
      <c r="H889" s="122">
        <v>269</v>
      </c>
      <c r="I889" s="122" t="s">
        <v>3651</v>
      </c>
      <c r="J889" s="122" t="str">
        <f t="shared" si="34"/>
        <v>Quercus sagraeana</v>
      </c>
      <c r="K889" s="122" t="s">
        <v>8930</v>
      </c>
      <c r="M889" s="122" t="s">
        <v>3226</v>
      </c>
      <c r="N889" s="122" t="s">
        <v>3644</v>
      </c>
      <c r="O889" s="122"/>
      <c r="S889" s="122" t="s">
        <v>14692</v>
      </c>
      <c r="T889" s="122" t="s">
        <v>3652</v>
      </c>
      <c r="X889" s="122" t="s">
        <v>3655</v>
      </c>
      <c r="AJ889" s="122" t="s">
        <v>3647</v>
      </c>
      <c r="AK889" s="122" t="s">
        <v>3647</v>
      </c>
      <c r="AO889" s="122" t="s">
        <v>1318</v>
      </c>
      <c r="AP889" s="122" t="s">
        <v>1318</v>
      </c>
      <c r="AQ889" s="122" t="s">
        <v>1318</v>
      </c>
      <c r="AT889" s="122">
        <v>22.353152999999999</v>
      </c>
      <c r="AU889" s="122">
        <v>-83.565257000000003</v>
      </c>
      <c r="BC889" s="122" t="s">
        <v>3663</v>
      </c>
      <c r="BE889" s="122" t="s">
        <v>3653</v>
      </c>
      <c r="BF889" s="122" t="s">
        <v>1416</v>
      </c>
      <c r="BK889" s="122" t="s">
        <v>4216</v>
      </c>
      <c r="BM889" s="122" t="s">
        <v>4216</v>
      </c>
      <c r="BR889" s="122" t="s">
        <v>7389</v>
      </c>
      <c r="BS889" s="122" t="s">
        <v>7479</v>
      </c>
      <c r="BT889" s="122" t="s">
        <v>7389</v>
      </c>
      <c r="BU889" s="122" t="s">
        <v>7389</v>
      </c>
      <c r="BV889" s="122">
        <v>269</v>
      </c>
      <c r="BX889" s="122" t="s">
        <v>3916</v>
      </c>
      <c r="BZ889" s="122" t="s">
        <v>3654</v>
      </c>
      <c r="CA889" s="122" t="s">
        <v>3657</v>
      </c>
      <c r="CB889" s="122">
        <v>22.353152999999999</v>
      </c>
      <c r="CC889" s="122">
        <v>-83.565257000000003</v>
      </c>
      <c r="CE889" s="122" t="s">
        <v>3652</v>
      </c>
      <c r="CI889" s="97"/>
      <c r="CJ889" s="97"/>
      <c r="CK889" s="97"/>
      <c r="CL889" s="97" t="s">
        <v>3651</v>
      </c>
      <c r="CM889" s="97"/>
      <c r="CN889" s="97"/>
      <c r="CO889" s="97" t="s">
        <v>8245</v>
      </c>
      <c r="CP889" s="97" t="s">
        <v>8278</v>
      </c>
      <c r="CQ889" s="97" t="s">
        <v>8279</v>
      </c>
      <c r="CR889" s="97"/>
      <c r="CS889" s="97"/>
      <c r="CT889" s="97" t="s">
        <v>8243</v>
      </c>
      <c r="CU889" s="97" t="s">
        <v>8243</v>
      </c>
      <c r="CV889" s="97"/>
      <c r="CW889" s="97"/>
    </row>
    <row r="890" spans="1:103" x14ac:dyDescent="0.45">
      <c r="A890" s="122">
        <v>889</v>
      </c>
      <c r="B890" s="122" t="s">
        <v>10567</v>
      </c>
      <c r="C890" s="97" t="s">
        <v>7390</v>
      </c>
      <c r="D890" s="140"/>
      <c r="E890" s="140"/>
      <c r="F890" s="122" t="s">
        <v>7390</v>
      </c>
      <c r="G890" s="122" t="s">
        <v>3635</v>
      </c>
      <c r="H890" s="122">
        <v>4473</v>
      </c>
      <c r="I890" s="122" t="s">
        <v>3651</v>
      </c>
      <c r="J890" s="122" t="str">
        <f t="shared" si="34"/>
        <v>Quercus sagraeana</v>
      </c>
      <c r="K890" s="122" t="s">
        <v>8930</v>
      </c>
      <c r="M890" s="122" t="s">
        <v>3226</v>
      </c>
      <c r="N890" s="122" t="s">
        <v>3644</v>
      </c>
      <c r="O890" s="122"/>
      <c r="S890" s="122" t="s">
        <v>14692</v>
      </c>
      <c r="T890" s="122" t="s">
        <v>3652</v>
      </c>
      <c r="X890" s="122" t="s">
        <v>3658</v>
      </c>
      <c r="AJ890" s="122" t="s">
        <v>3647</v>
      </c>
      <c r="AK890" s="122" t="s">
        <v>3647</v>
      </c>
      <c r="AO890" s="122" t="s">
        <v>1318</v>
      </c>
      <c r="AP890" s="122" t="s">
        <v>1318</v>
      </c>
      <c r="AQ890" s="122" t="s">
        <v>1318</v>
      </c>
      <c r="AT890" s="122">
        <v>22.940114999999999</v>
      </c>
      <c r="AU890" s="122">
        <v>-82.364503999999997</v>
      </c>
      <c r="BC890" s="122" t="s">
        <v>3667</v>
      </c>
      <c r="BE890" s="122" t="s">
        <v>3653</v>
      </c>
      <c r="BF890" s="122" t="s">
        <v>1416</v>
      </c>
      <c r="BK890" s="122" t="s">
        <v>4216</v>
      </c>
      <c r="BM890" s="122" t="s">
        <v>4216</v>
      </c>
      <c r="BR890" s="122" t="s">
        <v>7390</v>
      </c>
      <c r="BS890" s="122" t="s">
        <v>7479</v>
      </c>
      <c r="BT890" s="122" t="s">
        <v>7390</v>
      </c>
      <c r="BU890" s="122" t="s">
        <v>7390</v>
      </c>
      <c r="BV890" s="122">
        <v>4473</v>
      </c>
      <c r="BX890" s="122" t="s">
        <v>3916</v>
      </c>
      <c r="BZ890" s="122" t="s">
        <v>3654</v>
      </c>
      <c r="CA890" s="122" t="s">
        <v>3657</v>
      </c>
      <c r="CB890" s="122">
        <v>22.940114999999999</v>
      </c>
      <c r="CC890" s="122">
        <v>-82.364503999999997</v>
      </c>
      <c r="CE890" s="122" t="s">
        <v>3652</v>
      </c>
      <c r="CI890" s="97"/>
      <c r="CJ890" s="97"/>
      <c r="CK890" s="97"/>
      <c r="CL890" s="97" t="s">
        <v>3651</v>
      </c>
      <c r="CM890" s="97"/>
      <c r="CN890" s="97"/>
      <c r="CO890" s="97" t="s">
        <v>8245</v>
      </c>
      <c r="CP890" s="97" t="s">
        <v>8276</v>
      </c>
      <c r="CQ890" s="97" t="s">
        <v>8277</v>
      </c>
      <c r="CR890" s="97"/>
      <c r="CS890" s="97"/>
      <c r="CT890" s="97" t="s">
        <v>8243</v>
      </c>
      <c r="CU890" s="97" t="s">
        <v>8243</v>
      </c>
      <c r="CV890" s="97"/>
      <c r="CW890" s="97"/>
    </row>
    <row r="891" spans="1:103" x14ac:dyDescent="0.45">
      <c r="A891" s="122">
        <v>890</v>
      </c>
      <c r="B891" s="122" t="s">
        <v>10568</v>
      </c>
      <c r="C891" s="97" t="s">
        <v>7099</v>
      </c>
      <c r="D891" s="158"/>
      <c r="E891" s="140"/>
      <c r="F891" s="122" t="s">
        <v>14246</v>
      </c>
      <c r="G891" s="122" t="s">
        <v>3636</v>
      </c>
      <c r="H891" s="122">
        <v>9193</v>
      </c>
      <c r="I891" s="122" t="s">
        <v>402</v>
      </c>
      <c r="J891" s="122" t="str">
        <f t="shared" si="34"/>
        <v>Quercus brandegeei</v>
      </c>
      <c r="K891" s="122" t="s">
        <v>3648</v>
      </c>
      <c r="M891" s="122" t="s">
        <v>3226</v>
      </c>
      <c r="N891" s="122" t="s">
        <v>3241</v>
      </c>
      <c r="S891" s="122" t="s">
        <v>14692</v>
      </c>
      <c r="T891" s="122" t="s">
        <v>2100</v>
      </c>
      <c r="U891" s="130" t="s">
        <v>6850</v>
      </c>
      <c r="X891" s="131" t="s">
        <v>8234</v>
      </c>
      <c r="AJ891" s="122" t="s">
        <v>3648</v>
      </c>
      <c r="AK891" s="122" t="s">
        <v>3648</v>
      </c>
      <c r="AO891" s="131"/>
      <c r="AQ891" s="122" t="s">
        <v>1318</v>
      </c>
      <c r="AR891" s="122" t="s">
        <v>7426</v>
      </c>
      <c r="AT891" s="97">
        <v>23.5001</v>
      </c>
      <c r="AU891" s="97">
        <v>-110.0635</v>
      </c>
      <c r="BE891" s="122" t="s">
        <v>3653</v>
      </c>
      <c r="BF891" s="122" t="s">
        <v>1416</v>
      </c>
      <c r="BK891" s="122" t="s">
        <v>4216</v>
      </c>
      <c r="BM891" s="122" t="s">
        <v>4216</v>
      </c>
      <c r="BR891" s="97" t="s">
        <v>7099</v>
      </c>
      <c r="BS891" s="122" t="s">
        <v>7479</v>
      </c>
      <c r="BT891" s="122" t="s">
        <v>8465</v>
      </c>
      <c r="BU891" s="122" t="s">
        <v>7099</v>
      </c>
      <c r="BV891" s="122">
        <v>9193</v>
      </c>
      <c r="BX891" s="122" t="s">
        <v>3916</v>
      </c>
      <c r="BZ891" s="122" t="s">
        <v>3654</v>
      </c>
      <c r="CB891" s="97">
        <v>23.5001</v>
      </c>
      <c r="CC891" s="97">
        <v>-110.0635</v>
      </c>
      <c r="CE891" s="122" t="s">
        <v>2100</v>
      </c>
      <c r="CF891" s="122" t="s">
        <v>8238</v>
      </c>
      <c r="CI891" s="97" t="s">
        <v>4988</v>
      </c>
      <c r="CJ891" s="97" t="s">
        <v>7098</v>
      </c>
      <c r="CK891" s="97" t="s">
        <v>4216</v>
      </c>
      <c r="CL891" s="97" t="s">
        <v>402</v>
      </c>
      <c r="CM891" s="97"/>
      <c r="CN891" s="97"/>
      <c r="CO891" s="97" t="s">
        <v>8245</v>
      </c>
      <c r="CP891" s="97" t="s">
        <v>8297</v>
      </c>
      <c r="CQ891" s="97" t="s">
        <v>8296</v>
      </c>
      <c r="CR891" s="45" t="s">
        <v>7491</v>
      </c>
      <c r="CS891" s="45" t="s">
        <v>7492</v>
      </c>
      <c r="CT891" s="118" t="s">
        <v>8243</v>
      </c>
      <c r="CU891" s="118" t="s">
        <v>8244</v>
      </c>
      <c r="CV891" s="45" t="s">
        <v>8306</v>
      </c>
      <c r="CW891" s="118" t="s">
        <v>9055</v>
      </c>
    </row>
    <row r="892" spans="1:103" x14ac:dyDescent="0.45">
      <c r="A892" s="122">
        <v>891</v>
      </c>
      <c r="B892" s="122" t="s">
        <v>10569</v>
      </c>
      <c r="C892" s="97" t="s">
        <v>7097</v>
      </c>
      <c r="D892" s="158"/>
      <c r="E892" s="140"/>
      <c r="F892" s="122" t="s">
        <v>14247</v>
      </c>
      <c r="G892" s="122" t="s">
        <v>3637</v>
      </c>
      <c r="H892" s="122">
        <v>8569</v>
      </c>
      <c r="I892" s="122" t="s">
        <v>402</v>
      </c>
      <c r="J892" s="122" t="str">
        <f t="shared" si="34"/>
        <v>Quercus brandegeei</v>
      </c>
      <c r="K892" s="122" t="s">
        <v>3648</v>
      </c>
      <c r="M892" s="122" t="s">
        <v>3226</v>
      </c>
      <c r="N892" s="122" t="s">
        <v>3241</v>
      </c>
      <c r="S892" s="122" t="s">
        <v>14692</v>
      </c>
      <c r="T892" s="122" t="s">
        <v>2100</v>
      </c>
      <c r="U892" s="130" t="s">
        <v>6850</v>
      </c>
      <c r="X892" s="131" t="s">
        <v>8235</v>
      </c>
      <c r="AJ892" s="122" t="s">
        <v>3648</v>
      </c>
      <c r="AK892" s="122" t="s">
        <v>3648</v>
      </c>
      <c r="AO892" s="131"/>
      <c r="AQ892" s="122" t="s">
        <v>1318</v>
      </c>
      <c r="AR892" s="122" t="s">
        <v>7426</v>
      </c>
      <c r="AT892" s="97">
        <v>23.703900000000001</v>
      </c>
      <c r="AU892" s="97">
        <v>-110.137</v>
      </c>
      <c r="BE892" s="122" t="s">
        <v>3653</v>
      </c>
      <c r="BF892" s="122" t="s">
        <v>1416</v>
      </c>
      <c r="BK892" s="122" t="s">
        <v>4216</v>
      </c>
      <c r="BM892" s="122" t="s">
        <v>4216</v>
      </c>
      <c r="BR892" s="122" t="s">
        <v>7097</v>
      </c>
      <c r="BS892" s="122" t="s">
        <v>7479</v>
      </c>
      <c r="BT892" s="122" t="s">
        <v>8466</v>
      </c>
      <c r="BU892" s="122" t="s">
        <v>7097</v>
      </c>
      <c r="BV892" s="122">
        <v>8569</v>
      </c>
      <c r="BX892" s="122" t="s">
        <v>3916</v>
      </c>
      <c r="BZ892" s="122" t="s">
        <v>3654</v>
      </c>
      <c r="CB892" s="97">
        <v>23.703900000000001</v>
      </c>
      <c r="CC892" s="97">
        <v>-110.137</v>
      </c>
      <c r="CE892" s="122" t="s">
        <v>2100</v>
      </c>
      <c r="CF892" s="122" t="s">
        <v>8238</v>
      </c>
      <c r="CI892" s="97"/>
      <c r="CJ892" s="97" t="s">
        <v>7096</v>
      </c>
      <c r="CK892" s="97"/>
      <c r="CL892" s="97" t="s">
        <v>402</v>
      </c>
      <c r="CM892" s="97"/>
      <c r="CN892" s="97"/>
      <c r="CO892" s="97" t="s">
        <v>8245</v>
      </c>
      <c r="CP892" s="97" t="s">
        <v>8295</v>
      </c>
      <c r="CQ892" s="97" t="s">
        <v>8294</v>
      </c>
      <c r="CR892" s="45" t="s">
        <v>7910</v>
      </c>
      <c r="CS892" s="45" t="s">
        <v>7911</v>
      </c>
      <c r="CT892" s="118" t="s">
        <v>8243</v>
      </c>
      <c r="CU892" s="118" t="s">
        <v>8244</v>
      </c>
      <c r="CV892" s="45" t="s">
        <v>8307</v>
      </c>
      <c r="CW892" s="118" t="s">
        <v>9055</v>
      </c>
    </row>
    <row r="893" spans="1:103" x14ac:dyDescent="0.45">
      <c r="A893" s="122">
        <v>892</v>
      </c>
      <c r="B893" s="122" t="s">
        <v>10570</v>
      </c>
      <c r="C893" s="97" t="s">
        <v>7391</v>
      </c>
      <c r="D893" s="140"/>
      <c r="E893" s="140"/>
      <c r="F893" s="122" t="s">
        <v>7391</v>
      </c>
      <c r="G893" s="122" t="s">
        <v>3638</v>
      </c>
      <c r="H893" s="122">
        <v>6615</v>
      </c>
      <c r="I893" s="122" t="s">
        <v>890</v>
      </c>
      <c r="J893" s="122" t="str">
        <f t="shared" si="34"/>
        <v>Quercus fusiformis</v>
      </c>
      <c r="K893" s="122" t="s">
        <v>2483</v>
      </c>
      <c r="M893" s="122" t="s">
        <v>3226</v>
      </c>
      <c r="N893" s="122" t="s">
        <v>3298</v>
      </c>
      <c r="O893" s="122"/>
      <c r="S893" s="122" t="s">
        <v>14692</v>
      </c>
      <c r="T893" s="122" t="s">
        <v>2100</v>
      </c>
      <c r="AJ893" s="122" t="s">
        <v>2483</v>
      </c>
      <c r="AK893" s="122" t="s">
        <v>2483</v>
      </c>
      <c r="BE893" s="122" t="s">
        <v>3653</v>
      </c>
      <c r="BF893" s="122" t="s">
        <v>1416</v>
      </c>
      <c r="BK893" s="122" t="s">
        <v>4216</v>
      </c>
      <c r="BM893" s="122" t="s">
        <v>4216</v>
      </c>
      <c r="BR893" s="122" t="s">
        <v>7391</v>
      </c>
      <c r="BS893" s="122" t="s">
        <v>7479</v>
      </c>
      <c r="BT893" s="122" t="s">
        <v>7391</v>
      </c>
      <c r="BU893" s="122" t="s">
        <v>7391</v>
      </c>
      <c r="BV893" s="122">
        <v>6615</v>
      </c>
      <c r="BX893" s="122" t="s">
        <v>3916</v>
      </c>
      <c r="BZ893" s="122" t="s">
        <v>3654</v>
      </c>
      <c r="CE893" s="122" t="s">
        <v>2100</v>
      </c>
      <c r="CI893" s="97"/>
      <c r="CJ893" s="97"/>
      <c r="CK893" s="97"/>
      <c r="CL893" s="97" t="s">
        <v>890</v>
      </c>
      <c r="CM893" s="97"/>
      <c r="CN893" s="97"/>
      <c r="CO893" s="97" t="s">
        <v>8245</v>
      </c>
      <c r="CP893" s="97" t="s">
        <v>8259</v>
      </c>
      <c r="CQ893" s="97" t="s">
        <v>8260</v>
      </c>
      <c r="CT893" s="122" t="s">
        <v>8243</v>
      </c>
      <c r="CU893" s="122" t="s">
        <v>8243</v>
      </c>
    </row>
    <row r="894" spans="1:103" x14ac:dyDescent="0.45">
      <c r="A894" s="122">
        <v>893</v>
      </c>
      <c r="B894" s="122" t="s">
        <v>10571</v>
      </c>
      <c r="C894" s="97" t="s">
        <v>7095</v>
      </c>
      <c r="D894" s="140"/>
      <c r="E894" s="140"/>
      <c r="F894" s="122" t="s">
        <v>7095</v>
      </c>
      <c r="G894" s="122" t="s">
        <v>3639</v>
      </c>
      <c r="H894" s="122">
        <v>5206</v>
      </c>
      <c r="I894" s="122" t="s">
        <v>890</v>
      </c>
      <c r="J894" s="122" t="str">
        <f t="shared" si="34"/>
        <v>Quercus fusiformis</v>
      </c>
      <c r="K894" s="122" t="s">
        <v>2483</v>
      </c>
      <c r="M894" s="122" t="s">
        <v>3226</v>
      </c>
      <c r="N894" s="122" t="s">
        <v>3298</v>
      </c>
      <c r="S894" s="122" t="s">
        <v>14692</v>
      </c>
      <c r="T894" s="122" t="s">
        <v>2100</v>
      </c>
      <c r="U894" s="122" t="s">
        <v>8237</v>
      </c>
      <c r="X894" s="130" t="s">
        <v>8236</v>
      </c>
      <c r="AJ894" s="122" t="s">
        <v>2483</v>
      </c>
      <c r="AK894" s="122" t="s">
        <v>2483</v>
      </c>
      <c r="AQ894" s="122" t="s">
        <v>1318</v>
      </c>
      <c r="AR894" s="122" t="s">
        <v>7426</v>
      </c>
      <c r="AT894" s="97">
        <v>22.591388999999999</v>
      </c>
      <c r="AU894" s="97">
        <v>-97.906389000000004</v>
      </c>
      <c r="BE894" s="122" t="s">
        <v>3653</v>
      </c>
      <c r="BF894" s="122" t="s">
        <v>1416</v>
      </c>
      <c r="BK894" s="122" t="s">
        <v>4216</v>
      </c>
      <c r="BM894" s="122" t="s">
        <v>4216</v>
      </c>
      <c r="BR894" s="122" t="s">
        <v>7095</v>
      </c>
      <c r="BS894" s="122" t="s">
        <v>7479</v>
      </c>
      <c r="BT894" s="122" t="s">
        <v>7095</v>
      </c>
      <c r="BU894" s="122" t="s">
        <v>7095</v>
      </c>
      <c r="BV894" s="122">
        <v>5206</v>
      </c>
      <c r="BX894" s="122" t="s">
        <v>3916</v>
      </c>
      <c r="BZ894" s="122" t="s">
        <v>3654</v>
      </c>
      <c r="CB894" s="97">
        <v>22.591388999999999</v>
      </c>
      <c r="CC894" s="97">
        <v>-97.906389000000004</v>
      </c>
      <c r="CE894" s="122" t="s">
        <v>2100</v>
      </c>
      <c r="CF894" s="122" t="s">
        <v>8237</v>
      </c>
      <c r="CI894" s="97" t="s">
        <v>4993</v>
      </c>
      <c r="CJ894" s="97" t="s">
        <v>7094</v>
      </c>
      <c r="CK894" s="97" t="s">
        <v>4216</v>
      </c>
      <c r="CL894" s="97" t="s">
        <v>890</v>
      </c>
      <c r="CM894" s="97"/>
      <c r="CN894" s="97"/>
      <c r="CO894" s="97" t="s">
        <v>8245</v>
      </c>
      <c r="CP894" s="97" t="s">
        <v>8247</v>
      </c>
      <c r="CQ894" s="97" t="s">
        <v>8300</v>
      </c>
      <c r="CR894" s="130" t="s">
        <v>7743</v>
      </c>
      <c r="CS894" s="130" t="s">
        <v>7744</v>
      </c>
      <c r="CT894" s="131" t="s">
        <v>8243</v>
      </c>
      <c r="CU894" s="131" t="s">
        <v>8244</v>
      </c>
      <c r="CV894" s="130"/>
      <c r="CW894" s="130"/>
    </row>
    <row r="895" spans="1:103" s="63" customFormat="1" x14ac:dyDescent="0.45">
      <c r="A895" s="63">
        <v>894</v>
      </c>
      <c r="B895" s="63" t="s">
        <v>10572</v>
      </c>
      <c r="C895" s="86" t="s">
        <v>7392</v>
      </c>
      <c r="D895" s="141"/>
      <c r="E895" s="141"/>
      <c r="F895" s="63" t="s">
        <v>7392</v>
      </c>
      <c r="G895" s="63" t="s">
        <v>3640</v>
      </c>
      <c r="H895" s="122">
        <v>4147</v>
      </c>
      <c r="I895" s="63" t="s">
        <v>890</v>
      </c>
      <c r="J895" s="122" t="str">
        <f t="shared" si="34"/>
        <v>Quercus fusiformis</v>
      </c>
      <c r="K895" s="63" t="s">
        <v>2483</v>
      </c>
      <c r="M895" s="63" t="s">
        <v>3226</v>
      </c>
      <c r="N895" s="63" t="s">
        <v>3298</v>
      </c>
      <c r="S895" s="122" t="s">
        <v>14692</v>
      </c>
      <c r="T895" s="63" t="s">
        <v>1171</v>
      </c>
      <c r="U895" s="63" t="s">
        <v>3670</v>
      </c>
      <c r="AJ895" s="63" t="s">
        <v>2483</v>
      </c>
      <c r="AK895" s="63" t="s">
        <v>2483</v>
      </c>
      <c r="AM895" s="133"/>
      <c r="BE895" s="63" t="s">
        <v>3653</v>
      </c>
      <c r="BF895" s="63" t="s">
        <v>1416</v>
      </c>
      <c r="BK895" s="63" t="s">
        <v>4216</v>
      </c>
      <c r="BM895" s="63" t="s">
        <v>4216</v>
      </c>
      <c r="BR895" s="63" t="s">
        <v>7392</v>
      </c>
      <c r="BS895" s="63" t="s">
        <v>7479</v>
      </c>
      <c r="BT895" s="63" t="s">
        <v>7392</v>
      </c>
      <c r="BU895" s="63" t="s">
        <v>7392</v>
      </c>
      <c r="BV895" s="63">
        <v>4147</v>
      </c>
      <c r="BX895" s="63" t="s">
        <v>3916</v>
      </c>
      <c r="BZ895" s="63" t="s">
        <v>3654</v>
      </c>
      <c r="CE895" s="63" t="s">
        <v>1171</v>
      </c>
      <c r="CF895" s="63" t="s">
        <v>3670</v>
      </c>
      <c r="CI895" s="86"/>
      <c r="CJ895" s="86"/>
      <c r="CK895" s="86"/>
      <c r="CL895" s="86" t="s">
        <v>890</v>
      </c>
      <c r="CM895" s="86"/>
      <c r="CN895" s="86"/>
      <c r="CO895" s="86" t="s">
        <v>8245</v>
      </c>
      <c r="CP895" s="86" t="s">
        <v>8252</v>
      </c>
      <c r="CQ895" s="86" t="s">
        <v>8256</v>
      </c>
      <c r="CT895" s="63" t="s">
        <v>8243</v>
      </c>
      <c r="CU895" s="63" t="s">
        <v>8243</v>
      </c>
    </row>
    <row r="896" spans="1:103" s="63" customFormat="1" x14ac:dyDescent="0.45">
      <c r="A896" s="63">
        <v>895</v>
      </c>
      <c r="B896" s="63" t="s">
        <v>10573</v>
      </c>
      <c r="C896" s="86" t="s">
        <v>7393</v>
      </c>
      <c r="D896" s="141"/>
      <c r="E896" s="141"/>
      <c r="F896" s="63" t="s">
        <v>7393</v>
      </c>
      <c r="G896" s="63" t="s">
        <v>3641</v>
      </c>
      <c r="H896" s="122">
        <v>4595</v>
      </c>
      <c r="I896" s="63" t="s">
        <v>890</v>
      </c>
      <c r="J896" s="122" t="str">
        <f t="shared" si="34"/>
        <v>Quercus fusiformis</v>
      </c>
      <c r="K896" s="63" t="s">
        <v>2483</v>
      </c>
      <c r="M896" s="63" t="s">
        <v>3226</v>
      </c>
      <c r="N896" s="63" t="s">
        <v>3298</v>
      </c>
      <c r="S896" s="122" t="s">
        <v>14692</v>
      </c>
      <c r="T896" s="63" t="s">
        <v>1171</v>
      </c>
      <c r="U896" s="63" t="s">
        <v>3670</v>
      </c>
      <c r="AJ896" s="63" t="s">
        <v>2483</v>
      </c>
      <c r="AK896" s="63" t="s">
        <v>2483</v>
      </c>
      <c r="AM896" s="133"/>
      <c r="BE896" s="63" t="s">
        <v>3653</v>
      </c>
      <c r="BF896" s="63" t="s">
        <v>1416</v>
      </c>
      <c r="BK896" s="63" t="s">
        <v>4216</v>
      </c>
      <c r="BM896" s="63" t="s">
        <v>4216</v>
      </c>
      <c r="BR896" s="63" t="s">
        <v>7393</v>
      </c>
      <c r="BS896" s="63" t="s">
        <v>7479</v>
      </c>
      <c r="BT896" s="63" t="s">
        <v>7393</v>
      </c>
      <c r="BU896" s="63" t="s">
        <v>7393</v>
      </c>
      <c r="BV896" s="63">
        <v>4595</v>
      </c>
      <c r="BX896" s="63" t="s">
        <v>3916</v>
      </c>
      <c r="BZ896" s="63" t="s">
        <v>3654</v>
      </c>
      <c r="CE896" s="63" t="s">
        <v>1171</v>
      </c>
      <c r="CF896" s="63" t="s">
        <v>3670</v>
      </c>
      <c r="CL896" s="63" t="s">
        <v>890</v>
      </c>
      <c r="CO896" s="86" t="s">
        <v>8245</v>
      </c>
      <c r="CP896" s="63" t="s">
        <v>8251</v>
      </c>
      <c r="CQ896" s="86" t="s">
        <v>8257</v>
      </c>
      <c r="CT896" s="63" t="s">
        <v>8243</v>
      </c>
      <c r="CU896" s="63" t="s">
        <v>8243</v>
      </c>
    </row>
    <row r="897" spans="1:90" s="86" customFormat="1" x14ac:dyDescent="0.45">
      <c r="A897" s="86">
        <v>896</v>
      </c>
      <c r="B897" s="86" t="s">
        <v>10574</v>
      </c>
      <c r="C897" s="86" t="s">
        <v>7323</v>
      </c>
      <c r="D897" s="141"/>
      <c r="E897" s="141"/>
      <c r="F897" s="86" t="s">
        <v>7323</v>
      </c>
      <c r="G897" s="86" t="s">
        <v>3765</v>
      </c>
      <c r="H897" s="122">
        <v>7939</v>
      </c>
      <c r="I897" s="86" t="s">
        <v>14572</v>
      </c>
      <c r="J897" s="122" t="str">
        <f t="shared" ref="J897:J926" si="35">I897</f>
        <v>Quercus ciliaris</v>
      </c>
      <c r="K897" s="86" t="s">
        <v>14572</v>
      </c>
      <c r="M897" s="86" t="s">
        <v>3871</v>
      </c>
      <c r="N897" s="86" t="s">
        <v>3832</v>
      </c>
      <c r="S897" s="86" t="s">
        <v>14697</v>
      </c>
      <c r="AJ897" s="86" t="s">
        <v>3691</v>
      </c>
      <c r="AK897" s="86" t="s">
        <v>14576</v>
      </c>
      <c r="AM897" s="134"/>
      <c r="BE897" s="86" t="s">
        <v>3745</v>
      </c>
      <c r="BF897" s="86" t="s">
        <v>3764</v>
      </c>
      <c r="BG897" s="86" t="s">
        <v>3746</v>
      </c>
      <c r="BH897" s="86" t="s">
        <v>1318</v>
      </c>
      <c r="BI897" s="86" t="s">
        <v>1318</v>
      </c>
      <c r="BJ897" s="86" t="s">
        <v>1318</v>
      </c>
      <c r="BK897" s="86" t="s">
        <v>1318</v>
      </c>
      <c r="BM897" s="86" t="s">
        <v>1318</v>
      </c>
      <c r="BN897" s="86" t="s">
        <v>1318</v>
      </c>
      <c r="BO897" s="86" t="s">
        <v>1318</v>
      </c>
      <c r="BP897" s="86" t="s">
        <v>1318</v>
      </c>
      <c r="BQ897" s="86" t="s">
        <v>1318</v>
      </c>
      <c r="BR897" s="86" t="s">
        <v>7323</v>
      </c>
      <c r="BS897" s="86" t="s">
        <v>4986</v>
      </c>
      <c r="BT897" s="86" t="s">
        <v>7323</v>
      </c>
      <c r="BU897" s="86" t="s">
        <v>7323</v>
      </c>
      <c r="BV897" s="86">
        <v>7939</v>
      </c>
      <c r="BX897" s="86" t="s">
        <v>3745</v>
      </c>
      <c r="BZ897" s="86" t="s">
        <v>42</v>
      </c>
      <c r="CK897" s="86" t="s">
        <v>4216</v>
      </c>
      <c r="CL897" s="86" t="s">
        <v>3691</v>
      </c>
    </row>
    <row r="898" spans="1:90" s="86" customFormat="1" x14ac:dyDescent="0.45">
      <c r="A898" s="86">
        <v>897</v>
      </c>
      <c r="B898" s="86" t="s">
        <v>10575</v>
      </c>
      <c r="C898" s="86" t="s">
        <v>7324</v>
      </c>
      <c r="D898" s="141"/>
      <c r="E898" s="141"/>
      <c r="F898" s="86" t="s">
        <v>7324</v>
      </c>
      <c r="G898" s="86" t="s">
        <v>3766</v>
      </c>
      <c r="H898" s="122">
        <v>7229</v>
      </c>
      <c r="I898" s="86" t="s">
        <v>14598</v>
      </c>
      <c r="J898" s="122" t="str">
        <f t="shared" si="35"/>
        <v>Quercus kerrii</v>
      </c>
      <c r="K898" s="86" t="s">
        <v>14598</v>
      </c>
      <c r="M898" s="86" t="s">
        <v>3872</v>
      </c>
      <c r="N898" s="86" t="s">
        <v>3864</v>
      </c>
      <c r="S898" s="86" t="s">
        <v>14697</v>
      </c>
      <c r="AJ898" s="86" t="s">
        <v>3692</v>
      </c>
      <c r="AK898" s="86" t="s">
        <v>14597</v>
      </c>
      <c r="AM898" s="134"/>
      <c r="BE898" s="86" t="s">
        <v>3745</v>
      </c>
      <c r="BF898" s="86" t="s">
        <v>3764</v>
      </c>
      <c r="BG898" s="86" t="s">
        <v>3746</v>
      </c>
      <c r="BH898" s="86" t="s">
        <v>1318</v>
      </c>
      <c r="BI898" s="86" t="s">
        <v>1318</v>
      </c>
      <c r="BJ898" s="86" t="s">
        <v>1318</v>
      </c>
      <c r="BK898" s="86" t="s">
        <v>1318</v>
      </c>
      <c r="BM898" s="86" t="s">
        <v>1318</v>
      </c>
      <c r="BN898" s="86" t="s">
        <v>1318</v>
      </c>
      <c r="BO898" s="86" t="s">
        <v>1318</v>
      </c>
      <c r="BP898" s="86" t="s">
        <v>1318</v>
      </c>
      <c r="BQ898" s="86" t="s">
        <v>1318</v>
      </c>
      <c r="BR898" s="86" t="s">
        <v>7324</v>
      </c>
      <c r="BS898" s="86" t="s">
        <v>4986</v>
      </c>
      <c r="BT898" s="86" t="s">
        <v>7324</v>
      </c>
      <c r="BU898" s="86" t="s">
        <v>7324</v>
      </c>
      <c r="BV898" s="86">
        <v>7229</v>
      </c>
      <c r="BX898" s="86" t="s">
        <v>3745</v>
      </c>
      <c r="BZ898" s="86" t="s">
        <v>42</v>
      </c>
      <c r="CK898" s="86" t="s">
        <v>4216</v>
      </c>
      <c r="CL898" s="86" t="s">
        <v>3692</v>
      </c>
    </row>
    <row r="899" spans="1:90" s="86" customFormat="1" x14ac:dyDescent="0.45">
      <c r="A899" s="86">
        <v>898</v>
      </c>
      <c r="B899" s="86" t="s">
        <v>10576</v>
      </c>
      <c r="C899" s="86" t="s">
        <v>7325</v>
      </c>
      <c r="D899" s="141"/>
      <c r="E899" s="141"/>
      <c r="F899" s="86" t="s">
        <v>7325</v>
      </c>
      <c r="G899" s="86" t="s">
        <v>3767</v>
      </c>
      <c r="H899" s="122">
        <v>6560</v>
      </c>
      <c r="I899" s="86" t="s">
        <v>14624</v>
      </c>
      <c r="J899" s="122" t="str">
        <f t="shared" si="35"/>
        <v>Quercus rex</v>
      </c>
      <c r="K899" s="86" t="s">
        <v>14624</v>
      </c>
      <c r="M899" s="86" t="s">
        <v>3871</v>
      </c>
      <c r="N899" s="86" t="s">
        <v>3833</v>
      </c>
      <c r="S899" s="86" t="s">
        <v>14697</v>
      </c>
      <c r="AJ899" s="86" t="s">
        <v>3693</v>
      </c>
      <c r="AK899" s="86" t="s">
        <v>14627</v>
      </c>
      <c r="AM899" s="134"/>
      <c r="BE899" s="86" t="s">
        <v>3745</v>
      </c>
      <c r="BF899" s="86" t="s">
        <v>3764</v>
      </c>
      <c r="BG899" s="86" t="s">
        <v>3746</v>
      </c>
      <c r="BH899" s="86" t="s">
        <v>1318</v>
      </c>
      <c r="BI899" s="86" t="s">
        <v>1318</v>
      </c>
      <c r="BJ899" s="86" t="s">
        <v>1318</v>
      </c>
      <c r="BK899" s="86" t="s">
        <v>1318</v>
      </c>
      <c r="BM899" s="86" t="s">
        <v>1318</v>
      </c>
      <c r="BN899" s="86" t="s">
        <v>1318</v>
      </c>
      <c r="BO899" s="86" t="s">
        <v>1318</v>
      </c>
      <c r="BP899" s="86" t="s">
        <v>1318</v>
      </c>
      <c r="BQ899" s="86" t="s">
        <v>1318</v>
      </c>
      <c r="BR899" s="86" t="s">
        <v>7325</v>
      </c>
      <c r="BS899" s="86" t="s">
        <v>4986</v>
      </c>
      <c r="BT899" s="86" t="s">
        <v>7325</v>
      </c>
      <c r="BU899" s="86" t="s">
        <v>7325</v>
      </c>
      <c r="BV899" s="86">
        <v>6560</v>
      </c>
      <c r="BX899" s="86" t="s">
        <v>3745</v>
      </c>
      <c r="BZ899" s="86" t="s">
        <v>42</v>
      </c>
      <c r="CK899" s="86" t="s">
        <v>4216</v>
      </c>
      <c r="CL899" s="86" t="s">
        <v>3693</v>
      </c>
    </row>
    <row r="900" spans="1:90" s="86" customFormat="1" x14ac:dyDescent="0.45">
      <c r="A900" s="86">
        <v>899</v>
      </c>
      <c r="B900" s="86" t="s">
        <v>10577</v>
      </c>
      <c r="C900" s="86" t="s">
        <v>7326</v>
      </c>
      <c r="D900" s="141"/>
      <c r="E900" s="141"/>
      <c r="F900" s="86" t="s">
        <v>7326</v>
      </c>
      <c r="G900" s="86" t="s">
        <v>3768</v>
      </c>
      <c r="H900" s="122">
        <v>7284</v>
      </c>
      <c r="I900" s="86" t="s">
        <v>14568</v>
      </c>
      <c r="J900" s="122" t="str">
        <f t="shared" si="35"/>
        <v>Quercus blakei</v>
      </c>
      <c r="K900" s="86" t="s">
        <v>14568</v>
      </c>
      <c r="M900" s="86" t="s">
        <v>3871</v>
      </c>
      <c r="N900" s="86" t="s">
        <v>3834</v>
      </c>
      <c r="S900" s="86" t="s">
        <v>14697</v>
      </c>
      <c r="AJ900" s="86" t="s">
        <v>3694</v>
      </c>
      <c r="AK900" s="86" t="s">
        <v>14577</v>
      </c>
      <c r="AM900" s="134"/>
      <c r="BE900" s="86" t="s">
        <v>3745</v>
      </c>
      <c r="BF900" s="86" t="s">
        <v>3764</v>
      </c>
      <c r="BG900" s="86" t="s">
        <v>3746</v>
      </c>
      <c r="BH900" s="86" t="s">
        <v>1318</v>
      </c>
      <c r="BI900" s="86" t="s">
        <v>1318</v>
      </c>
      <c r="BJ900" s="86" t="s">
        <v>1318</v>
      </c>
      <c r="BK900" s="86" t="s">
        <v>1318</v>
      </c>
      <c r="BM900" s="86" t="s">
        <v>1318</v>
      </c>
      <c r="BN900" s="86" t="s">
        <v>1318</v>
      </c>
      <c r="BO900" s="86" t="s">
        <v>1318</v>
      </c>
      <c r="BP900" s="86" t="s">
        <v>1318</v>
      </c>
      <c r="BQ900" s="86" t="s">
        <v>1318</v>
      </c>
      <c r="BR900" s="86" t="s">
        <v>7326</v>
      </c>
      <c r="BS900" s="86" t="s">
        <v>4986</v>
      </c>
      <c r="BT900" s="86" t="s">
        <v>7326</v>
      </c>
      <c r="BU900" s="86" t="s">
        <v>7326</v>
      </c>
      <c r="BV900" s="86">
        <v>7284</v>
      </c>
      <c r="BX900" s="86" t="s">
        <v>3745</v>
      </c>
      <c r="BZ900" s="86" t="s">
        <v>42</v>
      </c>
      <c r="CK900" s="86" t="s">
        <v>4216</v>
      </c>
      <c r="CL900" s="86" t="s">
        <v>3694</v>
      </c>
    </row>
    <row r="901" spans="1:90" s="86" customFormat="1" x14ac:dyDescent="0.45">
      <c r="A901" s="86">
        <v>900</v>
      </c>
      <c r="B901" s="86" t="s">
        <v>10578</v>
      </c>
      <c r="C901" s="86" t="s">
        <v>7327</v>
      </c>
      <c r="D901" s="141"/>
      <c r="E901" s="141"/>
      <c r="F901" s="86" t="s">
        <v>7327</v>
      </c>
      <c r="G901" s="86" t="s">
        <v>3769</v>
      </c>
      <c r="H901" s="122">
        <v>7663</v>
      </c>
      <c r="I901" s="86" t="s">
        <v>14620</v>
      </c>
      <c r="J901" s="122" t="str">
        <f t="shared" si="35"/>
        <v>Quercus oxyodon</v>
      </c>
      <c r="K901" s="86" t="s">
        <v>14620</v>
      </c>
      <c r="M901" s="86" t="s">
        <v>3871</v>
      </c>
      <c r="N901" s="86" t="s">
        <v>3835</v>
      </c>
      <c r="S901" s="86" t="s">
        <v>14697</v>
      </c>
      <c r="AJ901" s="86" t="s">
        <v>3695</v>
      </c>
      <c r="AK901" s="86" t="s">
        <v>14619</v>
      </c>
      <c r="AM901" s="134"/>
      <c r="BE901" s="86" t="s">
        <v>3745</v>
      </c>
      <c r="BF901" s="86" t="s">
        <v>3764</v>
      </c>
      <c r="BG901" s="86" t="s">
        <v>3746</v>
      </c>
      <c r="BH901" s="86" t="s">
        <v>1318</v>
      </c>
      <c r="BI901" s="86" t="s">
        <v>1318</v>
      </c>
      <c r="BJ901" s="86" t="s">
        <v>1318</v>
      </c>
      <c r="BK901" s="86" t="s">
        <v>1318</v>
      </c>
      <c r="BM901" s="86" t="s">
        <v>1318</v>
      </c>
      <c r="BN901" s="86" t="s">
        <v>1318</v>
      </c>
      <c r="BO901" s="86" t="s">
        <v>1318</v>
      </c>
      <c r="BP901" s="86" t="s">
        <v>1318</v>
      </c>
      <c r="BQ901" s="86" t="s">
        <v>1318</v>
      </c>
      <c r="BR901" s="86" t="s">
        <v>7327</v>
      </c>
      <c r="BS901" s="86" t="s">
        <v>4986</v>
      </c>
      <c r="BT901" s="86" t="s">
        <v>7327</v>
      </c>
      <c r="BU901" s="86" t="s">
        <v>7327</v>
      </c>
      <c r="BV901" s="86">
        <v>7663</v>
      </c>
      <c r="BX901" s="86" t="s">
        <v>3745</v>
      </c>
      <c r="BZ901" s="86" t="s">
        <v>42</v>
      </c>
      <c r="CK901" s="86" t="s">
        <v>4216</v>
      </c>
      <c r="CL901" s="86" t="s">
        <v>3695</v>
      </c>
    </row>
    <row r="902" spans="1:90" s="86" customFormat="1" x14ac:dyDescent="0.45">
      <c r="A902" s="86">
        <v>901</v>
      </c>
      <c r="B902" s="86" t="s">
        <v>10579</v>
      </c>
      <c r="C902" s="86" t="s">
        <v>7328</v>
      </c>
      <c r="D902" s="141"/>
      <c r="E902" s="141"/>
      <c r="F902" s="86" t="s">
        <v>7328</v>
      </c>
      <c r="G902" s="86" t="s">
        <v>3803</v>
      </c>
      <c r="H902" s="122">
        <v>7204</v>
      </c>
      <c r="I902" s="86" t="s">
        <v>14565</v>
      </c>
      <c r="J902" s="122" t="str">
        <f t="shared" si="35"/>
        <v>Quercus arbutifolia</v>
      </c>
      <c r="K902" s="86" t="s">
        <v>14565</v>
      </c>
      <c r="M902" s="86" t="s">
        <v>3871</v>
      </c>
      <c r="N902" s="86" t="s">
        <v>3836</v>
      </c>
      <c r="S902" s="86" t="s">
        <v>14697</v>
      </c>
      <c r="AJ902" s="86" t="s">
        <v>3696</v>
      </c>
      <c r="AK902" s="86" t="s">
        <v>14578</v>
      </c>
      <c r="AM902" s="134"/>
      <c r="BE902" s="86" t="s">
        <v>3745</v>
      </c>
      <c r="BF902" s="86" t="s">
        <v>3764</v>
      </c>
      <c r="BG902" s="86" t="s">
        <v>3746</v>
      </c>
      <c r="BH902" s="86" t="s">
        <v>1318</v>
      </c>
      <c r="BI902" s="86" t="s">
        <v>1318</v>
      </c>
      <c r="BJ902" s="86" t="s">
        <v>1318</v>
      </c>
      <c r="BK902" s="86" t="s">
        <v>1318</v>
      </c>
      <c r="BM902" s="86" t="s">
        <v>1318</v>
      </c>
      <c r="BN902" s="86" t="s">
        <v>1318</v>
      </c>
      <c r="BO902" s="86" t="s">
        <v>1318</v>
      </c>
      <c r="BP902" s="86" t="s">
        <v>1318</v>
      </c>
      <c r="BQ902" s="86" t="s">
        <v>1318</v>
      </c>
      <c r="BR902" s="86" t="s">
        <v>7328</v>
      </c>
      <c r="BS902" s="86" t="s">
        <v>4986</v>
      </c>
      <c r="BT902" s="86" t="s">
        <v>7328</v>
      </c>
      <c r="BU902" s="86" t="s">
        <v>7328</v>
      </c>
      <c r="BV902" s="86">
        <v>7204</v>
      </c>
      <c r="BX902" s="86" t="s">
        <v>3745</v>
      </c>
      <c r="BZ902" s="86" t="s">
        <v>42</v>
      </c>
      <c r="CK902" s="86" t="s">
        <v>4216</v>
      </c>
      <c r="CL902" s="86" t="s">
        <v>3696</v>
      </c>
    </row>
    <row r="903" spans="1:90" s="86" customFormat="1" x14ac:dyDescent="0.45">
      <c r="A903" s="86">
        <v>902</v>
      </c>
      <c r="B903" s="86" t="s">
        <v>10580</v>
      </c>
      <c r="C903" s="86" t="s">
        <v>7329</v>
      </c>
      <c r="D903" s="141"/>
      <c r="E903" s="141"/>
      <c r="F903" s="86" t="s">
        <v>7329</v>
      </c>
      <c r="G903" s="86" t="s">
        <v>3804</v>
      </c>
      <c r="H903" s="122">
        <v>5865</v>
      </c>
      <c r="I903" s="86" t="s">
        <v>14602</v>
      </c>
      <c r="J903" s="122" t="str">
        <f t="shared" si="35"/>
        <v>Quercus multinervis</v>
      </c>
      <c r="K903" s="86" t="s">
        <v>14602</v>
      </c>
      <c r="M903" s="86" t="s">
        <v>3871</v>
      </c>
      <c r="N903" s="86" t="s">
        <v>3837</v>
      </c>
      <c r="S903" s="86" t="s">
        <v>14697</v>
      </c>
      <c r="AJ903" s="86" t="s">
        <v>3697</v>
      </c>
      <c r="AK903" s="86" t="s">
        <v>14601</v>
      </c>
      <c r="AM903" s="134"/>
      <c r="BE903" s="86" t="s">
        <v>3745</v>
      </c>
      <c r="BF903" s="86" t="s">
        <v>3764</v>
      </c>
      <c r="BG903" s="86" t="s">
        <v>3746</v>
      </c>
      <c r="BH903" s="86" t="s">
        <v>1318</v>
      </c>
      <c r="BI903" s="86" t="s">
        <v>1318</v>
      </c>
      <c r="BJ903" s="86" t="s">
        <v>1318</v>
      </c>
      <c r="BK903" s="86" t="s">
        <v>1318</v>
      </c>
      <c r="BM903" s="86" t="s">
        <v>1318</v>
      </c>
      <c r="BN903" s="86" t="s">
        <v>1318</v>
      </c>
      <c r="BO903" s="86" t="s">
        <v>1318</v>
      </c>
      <c r="BP903" s="86" t="s">
        <v>1318</v>
      </c>
      <c r="BQ903" s="86" t="s">
        <v>1318</v>
      </c>
      <c r="BR903" s="86" t="s">
        <v>7329</v>
      </c>
      <c r="BS903" s="86" t="s">
        <v>4986</v>
      </c>
      <c r="BT903" s="86" t="s">
        <v>7329</v>
      </c>
      <c r="BU903" s="86" t="s">
        <v>7329</v>
      </c>
      <c r="BV903" s="86">
        <v>5865</v>
      </c>
      <c r="BX903" s="86" t="s">
        <v>3745</v>
      </c>
      <c r="BZ903" s="86" t="s">
        <v>42</v>
      </c>
      <c r="CK903" s="86" t="s">
        <v>4216</v>
      </c>
      <c r="CL903" s="86" t="s">
        <v>3697</v>
      </c>
    </row>
    <row r="904" spans="1:90" s="86" customFormat="1" x14ac:dyDescent="0.45">
      <c r="A904" s="86">
        <v>903</v>
      </c>
      <c r="B904" s="86" t="s">
        <v>10581</v>
      </c>
      <c r="C904" s="86" t="s">
        <v>7330</v>
      </c>
      <c r="D904" s="141"/>
      <c r="E904" s="141"/>
      <c r="F904" s="86" t="s">
        <v>7330</v>
      </c>
      <c r="G904" s="86" t="s">
        <v>3805</v>
      </c>
      <c r="H904" s="122">
        <v>5316</v>
      </c>
      <c r="I904" s="86" t="s">
        <v>14631</v>
      </c>
      <c r="J904" s="122" t="str">
        <f t="shared" si="35"/>
        <v>Quercus schottkyana</v>
      </c>
      <c r="K904" s="86" t="s">
        <v>14631</v>
      </c>
      <c r="M904" s="86" t="s">
        <v>3871</v>
      </c>
      <c r="N904" s="86" t="s">
        <v>3220</v>
      </c>
      <c r="S904" s="86" t="s">
        <v>14697</v>
      </c>
      <c r="AJ904" s="86" t="s">
        <v>3698</v>
      </c>
      <c r="AK904" s="86" t="s">
        <v>14630</v>
      </c>
      <c r="AM904" s="134"/>
      <c r="BE904" s="86" t="s">
        <v>3745</v>
      </c>
      <c r="BF904" s="86" t="s">
        <v>3764</v>
      </c>
      <c r="BG904" s="86" t="s">
        <v>3746</v>
      </c>
      <c r="BH904" s="86" t="s">
        <v>1318</v>
      </c>
      <c r="BI904" s="86" t="s">
        <v>1318</v>
      </c>
      <c r="BJ904" s="86" t="s">
        <v>1318</v>
      </c>
      <c r="BK904" s="86" t="s">
        <v>1318</v>
      </c>
      <c r="BM904" s="86" t="s">
        <v>1318</v>
      </c>
      <c r="BN904" s="86" t="s">
        <v>1318</v>
      </c>
      <c r="BO904" s="86" t="s">
        <v>1318</v>
      </c>
      <c r="BP904" s="86" t="s">
        <v>1318</v>
      </c>
      <c r="BQ904" s="86" t="s">
        <v>1318</v>
      </c>
      <c r="BR904" s="86" t="s">
        <v>7330</v>
      </c>
      <c r="BS904" s="86" t="s">
        <v>4986</v>
      </c>
      <c r="BT904" s="86" t="s">
        <v>7330</v>
      </c>
      <c r="BU904" s="86" t="s">
        <v>7330</v>
      </c>
      <c r="BV904" s="86">
        <v>5316</v>
      </c>
      <c r="BX904" s="86" t="s">
        <v>3745</v>
      </c>
      <c r="BZ904" s="86" t="s">
        <v>42</v>
      </c>
      <c r="CI904" s="86" t="s">
        <v>4997</v>
      </c>
      <c r="CK904" s="86" t="s">
        <v>4216</v>
      </c>
      <c r="CL904" s="86" t="s">
        <v>3698</v>
      </c>
    </row>
    <row r="905" spans="1:90" s="86" customFormat="1" x14ac:dyDescent="0.45">
      <c r="A905" s="86">
        <v>904</v>
      </c>
      <c r="B905" s="86" t="s">
        <v>10582</v>
      </c>
      <c r="C905" s="86" t="s">
        <v>7331</v>
      </c>
      <c r="D905" s="141"/>
      <c r="E905" s="141"/>
      <c r="F905" s="86" t="s">
        <v>7331</v>
      </c>
      <c r="G905" s="86" t="s">
        <v>3806</v>
      </c>
      <c r="H905" s="122">
        <v>7517</v>
      </c>
      <c r="I905" s="86" t="s">
        <v>14574</v>
      </c>
      <c r="J905" s="122" t="str">
        <f t="shared" si="35"/>
        <v>Quercus fleuryi</v>
      </c>
      <c r="K905" s="86" t="s">
        <v>14574</v>
      </c>
      <c r="M905" s="86" t="s">
        <v>3871</v>
      </c>
      <c r="N905" s="86" t="s">
        <v>3838</v>
      </c>
      <c r="S905" s="86" t="s">
        <v>14697</v>
      </c>
      <c r="AJ905" s="86" t="s">
        <v>3699</v>
      </c>
      <c r="AK905" s="135" t="s">
        <v>14641</v>
      </c>
      <c r="AM905" s="134"/>
      <c r="BE905" s="86" t="s">
        <v>3745</v>
      </c>
      <c r="BF905" s="86" t="s">
        <v>3764</v>
      </c>
      <c r="BG905" s="86" t="s">
        <v>3746</v>
      </c>
      <c r="BH905" s="86" t="s">
        <v>1318</v>
      </c>
      <c r="BI905" s="86" t="s">
        <v>1318</v>
      </c>
      <c r="BJ905" s="86" t="s">
        <v>1318</v>
      </c>
      <c r="BK905" s="86" t="s">
        <v>1318</v>
      </c>
      <c r="BM905" s="86" t="s">
        <v>1318</v>
      </c>
      <c r="BN905" s="86" t="s">
        <v>1318</v>
      </c>
      <c r="BO905" s="86" t="s">
        <v>1318</v>
      </c>
      <c r="BP905" s="86" t="s">
        <v>1318</v>
      </c>
      <c r="BQ905" s="86" t="s">
        <v>1318</v>
      </c>
      <c r="BR905" s="86" t="s">
        <v>7331</v>
      </c>
      <c r="BS905" s="86" t="s">
        <v>4986</v>
      </c>
      <c r="BT905" s="86" t="s">
        <v>7331</v>
      </c>
      <c r="BU905" s="86" t="s">
        <v>7331</v>
      </c>
      <c r="BV905" s="86">
        <v>7517</v>
      </c>
      <c r="BX905" s="86" t="s">
        <v>3745</v>
      </c>
      <c r="BZ905" s="86" t="s">
        <v>42</v>
      </c>
      <c r="CK905" s="86" t="s">
        <v>4216</v>
      </c>
      <c r="CL905" s="86" t="s">
        <v>3699</v>
      </c>
    </row>
    <row r="906" spans="1:90" s="86" customFormat="1" x14ac:dyDescent="0.45">
      <c r="A906" s="86">
        <v>905</v>
      </c>
      <c r="B906" s="86" t="s">
        <v>10583</v>
      </c>
      <c r="C906" s="86" t="s">
        <v>7332</v>
      </c>
      <c r="D906" s="141"/>
      <c r="E906" s="141"/>
      <c r="F906" s="86" t="s">
        <v>7332</v>
      </c>
      <c r="G906" s="86" t="s">
        <v>3807</v>
      </c>
      <c r="H906" s="122">
        <v>6431</v>
      </c>
      <c r="I906" s="86" t="s">
        <v>14622</v>
      </c>
      <c r="J906" s="122" t="str">
        <f t="shared" si="35"/>
        <v>Quercus pachyloma</v>
      </c>
      <c r="K906" s="86" t="s">
        <v>14622</v>
      </c>
      <c r="M906" s="86" t="s">
        <v>3871</v>
      </c>
      <c r="N906" s="86" t="s">
        <v>3839</v>
      </c>
      <c r="S906" s="86" t="s">
        <v>14697</v>
      </c>
      <c r="AJ906" s="86" t="s">
        <v>3700</v>
      </c>
      <c r="AK906" s="86" t="s">
        <v>14621</v>
      </c>
      <c r="AM906" s="134"/>
      <c r="BE906" s="86" t="s">
        <v>3745</v>
      </c>
      <c r="BF906" s="86" t="s">
        <v>3764</v>
      </c>
      <c r="BG906" s="86" t="s">
        <v>3746</v>
      </c>
      <c r="BH906" s="86" t="s">
        <v>1318</v>
      </c>
      <c r="BI906" s="86" t="s">
        <v>1318</v>
      </c>
      <c r="BJ906" s="86" t="s">
        <v>1318</v>
      </c>
      <c r="BK906" s="86" t="s">
        <v>1318</v>
      </c>
      <c r="BM906" s="86" t="s">
        <v>1318</v>
      </c>
      <c r="BN906" s="86" t="s">
        <v>1318</v>
      </c>
      <c r="BO906" s="86" t="s">
        <v>1318</v>
      </c>
      <c r="BP906" s="86" t="s">
        <v>1318</v>
      </c>
      <c r="BQ906" s="86" t="s">
        <v>1318</v>
      </c>
      <c r="BR906" s="86" t="s">
        <v>7332</v>
      </c>
      <c r="BS906" s="86" t="s">
        <v>4986</v>
      </c>
      <c r="BT906" s="86" t="s">
        <v>7332</v>
      </c>
      <c r="BU906" s="86" t="s">
        <v>7332</v>
      </c>
      <c r="BV906" s="86">
        <v>6431</v>
      </c>
      <c r="BX906" s="86" t="s">
        <v>3745</v>
      </c>
      <c r="BZ906" s="86" t="s">
        <v>42</v>
      </c>
      <c r="CI906" s="86" t="s">
        <v>4998</v>
      </c>
      <c r="CK906" s="86" t="s">
        <v>4216</v>
      </c>
      <c r="CL906" s="86" t="s">
        <v>3700</v>
      </c>
    </row>
    <row r="907" spans="1:90" s="86" customFormat="1" x14ac:dyDescent="0.45">
      <c r="A907" s="86">
        <v>906</v>
      </c>
      <c r="B907" s="86" t="s">
        <v>10584</v>
      </c>
      <c r="C907" s="86" t="s">
        <v>7333</v>
      </c>
      <c r="D907" s="141"/>
      <c r="E907" s="141"/>
      <c r="F907" s="86" t="s">
        <v>7333</v>
      </c>
      <c r="G907" s="86" t="s">
        <v>3808</v>
      </c>
      <c r="H907" s="122">
        <v>7175</v>
      </c>
      <c r="I907" s="86" t="s">
        <v>14623</v>
      </c>
      <c r="J907" s="122" t="str">
        <f t="shared" si="35"/>
        <v>Quercus patelliformis</v>
      </c>
      <c r="K907" s="86" t="s">
        <v>14623</v>
      </c>
      <c r="M907" s="86" t="s">
        <v>3871</v>
      </c>
      <c r="N907" s="86" t="s">
        <v>3840</v>
      </c>
      <c r="S907" s="86" t="s">
        <v>14697</v>
      </c>
      <c r="AJ907" s="86" t="s">
        <v>3701</v>
      </c>
      <c r="AK907" s="135" t="s">
        <v>14642</v>
      </c>
      <c r="AM907" s="134"/>
      <c r="BE907" s="86" t="s">
        <v>3745</v>
      </c>
      <c r="BF907" s="86" t="s">
        <v>3764</v>
      </c>
      <c r="BG907" s="86" t="s">
        <v>3746</v>
      </c>
      <c r="BH907" s="86" t="s">
        <v>1318</v>
      </c>
      <c r="BI907" s="86" t="s">
        <v>1318</v>
      </c>
      <c r="BJ907" s="86" t="s">
        <v>1318</v>
      </c>
      <c r="BK907" s="86" t="s">
        <v>1318</v>
      </c>
      <c r="BM907" s="86" t="s">
        <v>1318</v>
      </c>
      <c r="BN907" s="86" t="s">
        <v>1318</v>
      </c>
      <c r="BO907" s="86" t="s">
        <v>1318</v>
      </c>
      <c r="BP907" s="86" t="s">
        <v>1318</v>
      </c>
      <c r="BQ907" s="86" t="s">
        <v>1318</v>
      </c>
      <c r="BR907" s="86" t="s">
        <v>7333</v>
      </c>
      <c r="BS907" s="86" t="s">
        <v>4986</v>
      </c>
      <c r="BT907" s="86" t="s">
        <v>7333</v>
      </c>
      <c r="BU907" s="86" t="s">
        <v>7333</v>
      </c>
      <c r="BV907" s="86">
        <v>7175</v>
      </c>
      <c r="BX907" s="86" t="s">
        <v>3745</v>
      </c>
      <c r="BZ907" s="86" t="s">
        <v>42</v>
      </c>
      <c r="CK907" s="86" t="s">
        <v>4216</v>
      </c>
      <c r="CL907" s="86" t="s">
        <v>3701</v>
      </c>
    </row>
    <row r="908" spans="1:90" s="86" customFormat="1" x14ac:dyDescent="0.45">
      <c r="A908" s="86">
        <v>907</v>
      </c>
      <c r="B908" s="86" t="s">
        <v>10585</v>
      </c>
      <c r="C908" s="86" t="s">
        <v>7334</v>
      </c>
      <c r="D908" s="141"/>
      <c r="E908" s="141"/>
      <c r="F908" s="86" t="s">
        <v>7334</v>
      </c>
      <c r="G908" s="86" t="s">
        <v>3809</v>
      </c>
      <c r="H908" s="122">
        <v>6829</v>
      </c>
      <c r="I908" s="86" t="s">
        <v>14573</v>
      </c>
      <c r="J908" s="122" t="str">
        <f t="shared" si="35"/>
        <v>Quercus delavayi</v>
      </c>
      <c r="K908" s="86" t="s">
        <v>14573</v>
      </c>
      <c r="M908" s="86" t="s">
        <v>3871</v>
      </c>
      <c r="N908" s="86" t="s">
        <v>3841</v>
      </c>
      <c r="S908" s="86" t="s">
        <v>14697</v>
      </c>
      <c r="AJ908" s="86" t="s">
        <v>3702</v>
      </c>
      <c r="AK908" s="86" t="s">
        <v>14579</v>
      </c>
      <c r="AM908" s="134"/>
      <c r="BE908" s="86" t="s">
        <v>3745</v>
      </c>
      <c r="BF908" s="86" t="s">
        <v>3764</v>
      </c>
      <c r="BG908" s="86" t="s">
        <v>3746</v>
      </c>
      <c r="BH908" s="86" t="s">
        <v>1318</v>
      </c>
      <c r="BI908" s="86" t="s">
        <v>1318</v>
      </c>
      <c r="BJ908" s="86" t="s">
        <v>1318</v>
      </c>
      <c r="BK908" s="86" t="s">
        <v>1318</v>
      </c>
      <c r="BM908" s="86" t="s">
        <v>1318</v>
      </c>
      <c r="BN908" s="86" t="s">
        <v>1318</v>
      </c>
      <c r="BO908" s="86" t="s">
        <v>1318</v>
      </c>
      <c r="BP908" s="86" t="s">
        <v>1318</v>
      </c>
      <c r="BQ908" s="86" t="s">
        <v>1318</v>
      </c>
      <c r="BR908" s="86" t="s">
        <v>7334</v>
      </c>
      <c r="BS908" s="86" t="s">
        <v>4986</v>
      </c>
      <c r="BT908" s="86" t="s">
        <v>7334</v>
      </c>
      <c r="BU908" s="86" t="s">
        <v>7334</v>
      </c>
      <c r="BV908" s="86">
        <v>6829</v>
      </c>
      <c r="BX908" s="86" t="s">
        <v>3745</v>
      </c>
      <c r="BZ908" s="86" t="s">
        <v>42</v>
      </c>
      <c r="CK908" s="86" t="s">
        <v>4216</v>
      </c>
      <c r="CL908" s="86" t="s">
        <v>3702</v>
      </c>
    </row>
    <row r="909" spans="1:90" s="86" customFormat="1" x14ac:dyDescent="0.45">
      <c r="A909" s="86">
        <v>908</v>
      </c>
      <c r="B909" s="86" t="s">
        <v>10586</v>
      </c>
      <c r="C909" s="86" t="s">
        <v>7335</v>
      </c>
      <c r="D909" s="141"/>
      <c r="E909" s="141"/>
      <c r="F909" s="86" t="s">
        <v>7335</v>
      </c>
      <c r="G909" s="86" t="s">
        <v>3810</v>
      </c>
      <c r="H909" s="122">
        <v>5969</v>
      </c>
      <c r="I909" s="86" t="s">
        <v>14596</v>
      </c>
      <c r="J909" s="122" t="str">
        <f t="shared" si="35"/>
        <v>Quercus lamellosa</v>
      </c>
      <c r="K909" s="86" t="s">
        <v>14596</v>
      </c>
      <c r="M909" s="86" t="s">
        <v>3871</v>
      </c>
      <c r="N909" s="86" t="s">
        <v>3842</v>
      </c>
      <c r="S909" s="86" t="s">
        <v>14697</v>
      </c>
      <c r="AJ909" s="86" t="s">
        <v>3703</v>
      </c>
      <c r="AK909" s="86" t="s">
        <v>14595</v>
      </c>
      <c r="AM909" s="134"/>
      <c r="BE909" s="86" t="s">
        <v>3745</v>
      </c>
      <c r="BF909" s="86" t="s">
        <v>3764</v>
      </c>
      <c r="BG909" s="86" t="s">
        <v>3746</v>
      </c>
      <c r="BH909" s="86" t="s">
        <v>1318</v>
      </c>
      <c r="BI909" s="86" t="s">
        <v>1318</v>
      </c>
      <c r="BJ909" s="86" t="s">
        <v>1318</v>
      </c>
      <c r="BK909" s="86" t="s">
        <v>1318</v>
      </c>
      <c r="BM909" s="86" t="s">
        <v>1318</v>
      </c>
      <c r="BN909" s="86" t="s">
        <v>1318</v>
      </c>
      <c r="BO909" s="86" t="s">
        <v>1318</v>
      </c>
      <c r="BP909" s="86" t="s">
        <v>1318</v>
      </c>
      <c r="BQ909" s="86" t="s">
        <v>1318</v>
      </c>
      <c r="BR909" s="86" t="s">
        <v>7335</v>
      </c>
      <c r="BS909" s="86" t="s">
        <v>4986</v>
      </c>
      <c r="BT909" s="86" t="s">
        <v>7335</v>
      </c>
      <c r="BU909" s="86" t="s">
        <v>7335</v>
      </c>
      <c r="BV909" s="86">
        <v>5969</v>
      </c>
      <c r="BX909" s="86" t="s">
        <v>3745</v>
      </c>
      <c r="BZ909" s="86" t="s">
        <v>42</v>
      </c>
      <c r="CK909" s="86" t="s">
        <v>4216</v>
      </c>
      <c r="CL909" s="86" t="s">
        <v>3703</v>
      </c>
    </row>
    <row r="910" spans="1:90" s="86" customFormat="1" x14ac:dyDescent="0.45">
      <c r="A910" s="86">
        <v>909</v>
      </c>
      <c r="B910" s="86" t="s">
        <v>10587</v>
      </c>
      <c r="C910" s="86" t="s">
        <v>7336</v>
      </c>
      <c r="D910" s="141"/>
      <c r="E910" s="141"/>
      <c r="F910" s="86" t="s">
        <v>7336</v>
      </c>
      <c r="G910" s="86" t="s">
        <v>3811</v>
      </c>
      <c r="H910" s="122">
        <v>7238</v>
      </c>
      <c r="I910" s="86" t="s">
        <v>14570</v>
      </c>
      <c r="J910" s="122" t="str">
        <f t="shared" si="35"/>
        <v>Quercus chapensis</v>
      </c>
      <c r="K910" s="86" t="s">
        <v>14570</v>
      </c>
      <c r="M910" s="86" t="s">
        <v>3871</v>
      </c>
      <c r="N910" s="86" t="s">
        <v>3843</v>
      </c>
      <c r="S910" s="86" t="s">
        <v>14697</v>
      </c>
      <c r="AJ910" s="86" t="s">
        <v>3704</v>
      </c>
      <c r="AK910" s="135" t="s">
        <v>14643</v>
      </c>
      <c r="AM910" s="134"/>
      <c r="BE910" s="86" t="s">
        <v>3745</v>
      </c>
      <c r="BF910" s="86" t="s">
        <v>3764</v>
      </c>
      <c r="BG910" s="86" t="s">
        <v>3746</v>
      </c>
      <c r="BH910" s="86" t="s">
        <v>1318</v>
      </c>
      <c r="BI910" s="86" t="s">
        <v>1318</v>
      </c>
      <c r="BJ910" s="86" t="s">
        <v>1318</v>
      </c>
      <c r="BK910" s="86" t="s">
        <v>1318</v>
      </c>
      <c r="BM910" s="86" t="s">
        <v>1318</v>
      </c>
      <c r="BN910" s="86" t="s">
        <v>1318</v>
      </c>
      <c r="BO910" s="86" t="s">
        <v>1318</v>
      </c>
      <c r="BP910" s="86" t="s">
        <v>1318</v>
      </c>
      <c r="BQ910" s="86" t="s">
        <v>1318</v>
      </c>
      <c r="BR910" s="86" t="s">
        <v>7336</v>
      </c>
      <c r="BS910" s="86" t="s">
        <v>4986</v>
      </c>
      <c r="BT910" s="86" t="s">
        <v>7336</v>
      </c>
      <c r="BU910" s="86" t="s">
        <v>7336</v>
      </c>
      <c r="BV910" s="86">
        <v>7238</v>
      </c>
      <c r="BX910" s="86" t="s">
        <v>3745</v>
      </c>
      <c r="BZ910" s="86" t="s">
        <v>42</v>
      </c>
      <c r="CK910" s="86" t="s">
        <v>4216</v>
      </c>
      <c r="CL910" s="86" t="s">
        <v>3704</v>
      </c>
    </row>
    <row r="911" spans="1:90" s="86" customFormat="1" x14ac:dyDescent="0.45">
      <c r="A911" s="86">
        <v>910</v>
      </c>
      <c r="B911" s="86" t="s">
        <v>10588</v>
      </c>
      <c r="C911" s="86" t="s">
        <v>7337</v>
      </c>
      <c r="D911" s="141"/>
      <c r="E911" s="141"/>
      <c r="F911" s="86" t="s">
        <v>7337</v>
      </c>
      <c r="G911" s="86" t="s">
        <v>3812</v>
      </c>
      <c r="H911" s="122">
        <v>6072</v>
      </c>
      <c r="I911" s="86" t="s">
        <v>14569</v>
      </c>
      <c r="J911" s="122" t="str">
        <f t="shared" si="35"/>
        <v>Quercus championii</v>
      </c>
      <c r="K911" s="86" t="s">
        <v>14569</v>
      </c>
      <c r="M911" s="86" t="s">
        <v>3871</v>
      </c>
      <c r="N911" s="86" t="s">
        <v>3844</v>
      </c>
      <c r="S911" s="86" t="s">
        <v>14697</v>
      </c>
      <c r="AJ911" s="86" t="s">
        <v>3705</v>
      </c>
      <c r="AK911" s="86" t="s">
        <v>14580</v>
      </c>
      <c r="AM911" s="134"/>
      <c r="BE911" s="86" t="s">
        <v>3745</v>
      </c>
      <c r="BF911" s="86" t="s">
        <v>3764</v>
      </c>
      <c r="BG911" s="86" t="s">
        <v>3746</v>
      </c>
      <c r="BH911" s="86" t="s">
        <v>1318</v>
      </c>
      <c r="BI911" s="86" t="s">
        <v>1318</v>
      </c>
      <c r="BJ911" s="86" t="s">
        <v>1318</v>
      </c>
      <c r="BK911" s="86" t="s">
        <v>1318</v>
      </c>
      <c r="BM911" s="86" t="s">
        <v>1318</v>
      </c>
      <c r="BN911" s="86" t="s">
        <v>1318</v>
      </c>
      <c r="BO911" s="86" t="s">
        <v>1318</v>
      </c>
      <c r="BP911" s="86" t="s">
        <v>1318</v>
      </c>
      <c r="BQ911" s="86" t="s">
        <v>1318</v>
      </c>
      <c r="BR911" s="86" t="s">
        <v>7337</v>
      </c>
      <c r="BS911" s="86" t="s">
        <v>4986</v>
      </c>
      <c r="BT911" s="86" t="s">
        <v>7337</v>
      </c>
      <c r="BU911" s="86" t="s">
        <v>7337</v>
      </c>
      <c r="BV911" s="86">
        <v>6072</v>
      </c>
      <c r="BX911" s="86" t="s">
        <v>3745</v>
      </c>
      <c r="BZ911" s="86" t="s">
        <v>42</v>
      </c>
      <c r="CI911" s="86" t="s">
        <v>4996</v>
      </c>
      <c r="CK911" s="86" t="s">
        <v>4216</v>
      </c>
      <c r="CL911" s="86" t="s">
        <v>3705</v>
      </c>
    </row>
    <row r="912" spans="1:90" s="86" customFormat="1" x14ac:dyDescent="0.45">
      <c r="A912" s="86">
        <v>911</v>
      </c>
      <c r="B912" s="86" t="s">
        <v>10589</v>
      </c>
      <c r="C912" s="86" t="s">
        <v>7338</v>
      </c>
      <c r="D912" s="141"/>
      <c r="E912" s="141"/>
      <c r="F912" s="86" t="s">
        <v>7338</v>
      </c>
      <c r="G912" s="86" t="s">
        <v>3813</v>
      </c>
      <c r="H912" s="122">
        <v>8741</v>
      </c>
      <c r="I912" s="86" t="s">
        <v>14635</v>
      </c>
      <c r="J912" s="122" t="str">
        <f t="shared" si="35"/>
        <v>Quercus myrsinifolia</v>
      </c>
      <c r="K912" s="86" t="s">
        <v>14635</v>
      </c>
      <c r="M912" s="86" t="s">
        <v>3871</v>
      </c>
      <c r="N912" s="86" t="s">
        <v>3845</v>
      </c>
      <c r="S912" s="86" t="s">
        <v>14697</v>
      </c>
      <c r="AJ912" s="86" t="s">
        <v>3706</v>
      </c>
      <c r="AK912" s="86" t="s">
        <v>14644</v>
      </c>
      <c r="AM912" s="134"/>
      <c r="BE912" s="86" t="s">
        <v>3745</v>
      </c>
      <c r="BF912" s="86" t="s">
        <v>3764</v>
      </c>
      <c r="BG912" s="86" t="s">
        <v>3746</v>
      </c>
      <c r="BH912" s="86" t="s">
        <v>1318</v>
      </c>
      <c r="BI912" s="86" t="s">
        <v>1318</v>
      </c>
      <c r="BJ912" s="86" t="s">
        <v>1318</v>
      </c>
      <c r="BK912" s="86" t="s">
        <v>1318</v>
      </c>
      <c r="BM912" s="86" t="s">
        <v>1318</v>
      </c>
      <c r="BN912" s="86" t="s">
        <v>1318</v>
      </c>
      <c r="BO912" s="86" t="s">
        <v>1318</v>
      </c>
      <c r="BP912" s="86" t="s">
        <v>1318</v>
      </c>
      <c r="BQ912" s="86" t="s">
        <v>1318</v>
      </c>
      <c r="BR912" s="86" t="s">
        <v>7338</v>
      </c>
      <c r="BS912" s="86" t="s">
        <v>4986</v>
      </c>
      <c r="BT912" s="86" t="s">
        <v>7338</v>
      </c>
      <c r="BU912" s="86" t="s">
        <v>7338</v>
      </c>
      <c r="BV912" s="86">
        <v>8741</v>
      </c>
      <c r="BX912" s="86" t="s">
        <v>3745</v>
      </c>
      <c r="BZ912" s="86" t="s">
        <v>42</v>
      </c>
      <c r="CK912" s="86" t="s">
        <v>4216</v>
      </c>
      <c r="CL912" s="86" t="s">
        <v>3706</v>
      </c>
    </row>
    <row r="913" spans="1:99" s="86" customFormat="1" x14ac:dyDescent="0.45">
      <c r="A913" s="86">
        <v>912</v>
      </c>
      <c r="B913" s="86" t="s">
        <v>10590</v>
      </c>
      <c r="C913" s="86" t="s">
        <v>7339</v>
      </c>
      <c r="D913" s="141"/>
      <c r="E913" s="141"/>
      <c r="F913" s="86" t="s">
        <v>7339</v>
      </c>
      <c r="G913" s="86" t="s">
        <v>3814</v>
      </c>
      <c r="H913" s="122">
        <v>8138</v>
      </c>
      <c r="I913" s="86" t="s">
        <v>14626</v>
      </c>
      <c r="J913" s="122" t="str">
        <f t="shared" si="35"/>
        <v>Quercus sessilifolia</v>
      </c>
      <c r="K913" s="86" t="s">
        <v>14626</v>
      </c>
      <c r="M913" s="86" t="s">
        <v>3871</v>
      </c>
      <c r="N913" s="86" t="s">
        <v>3846</v>
      </c>
      <c r="S913" s="86" t="s">
        <v>14697</v>
      </c>
      <c r="AJ913" s="86" t="s">
        <v>3707</v>
      </c>
      <c r="AK913" s="86" t="s">
        <v>14625</v>
      </c>
      <c r="AM913" s="134"/>
      <c r="BE913" s="86" t="s">
        <v>3745</v>
      </c>
      <c r="BF913" s="86" t="s">
        <v>3764</v>
      </c>
      <c r="BG913" s="86" t="s">
        <v>3746</v>
      </c>
      <c r="BH913" s="86" t="s">
        <v>1318</v>
      </c>
      <c r="BI913" s="86" t="s">
        <v>1318</v>
      </c>
      <c r="BJ913" s="86" t="s">
        <v>1318</v>
      </c>
      <c r="BK913" s="86" t="s">
        <v>1318</v>
      </c>
      <c r="BM913" s="86" t="s">
        <v>1318</v>
      </c>
      <c r="BN913" s="86" t="s">
        <v>1318</v>
      </c>
      <c r="BO913" s="86" t="s">
        <v>1318</v>
      </c>
      <c r="BP913" s="86" t="s">
        <v>1318</v>
      </c>
      <c r="BQ913" s="86" t="s">
        <v>1318</v>
      </c>
      <c r="BR913" s="86" t="s">
        <v>7339</v>
      </c>
      <c r="BS913" s="86" t="s">
        <v>4986</v>
      </c>
      <c r="BT913" s="86" t="s">
        <v>7339</v>
      </c>
      <c r="BU913" s="86" t="s">
        <v>7339</v>
      </c>
      <c r="BV913" s="86">
        <v>8138</v>
      </c>
      <c r="BX913" s="86" t="s">
        <v>3745</v>
      </c>
      <c r="BZ913" s="86" t="s">
        <v>42</v>
      </c>
      <c r="CK913" s="86" t="s">
        <v>4216</v>
      </c>
      <c r="CL913" s="86" t="s">
        <v>3707</v>
      </c>
    </row>
    <row r="914" spans="1:99" s="86" customFormat="1" x14ac:dyDescent="0.45">
      <c r="A914" s="86">
        <v>913</v>
      </c>
      <c r="B914" s="86" t="s">
        <v>10591</v>
      </c>
      <c r="C914" s="86" t="s">
        <v>7340</v>
      </c>
      <c r="D914" s="141"/>
      <c r="E914" s="141"/>
      <c r="F914" s="86" t="s">
        <v>7340</v>
      </c>
      <c r="G914" s="86" t="s">
        <v>3815</v>
      </c>
      <c r="H914" s="122">
        <v>7673</v>
      </c>
      <c r="I914" s="86" t="s">
        <v>14633</v>
      </c>
      <c r="J914" s="122" t="str">
        <f t="shared" si="35"/>
        <v>Quercus kouangsiensis</v>
      </c>
      <c r="K914" s="86" t="s">
        <v>14633</v>
      </c>
      <c r="M914" s="86" t="s">
        <v>3871</v>
      </c>
      <c r="N914" s="86" t="s">
        <v>3847</v>
      </c>
      <c r="S914" s="86" t="s">
        <v>14697</v>
      </c>
      <c r="AJ914" s="86" t="s">
        <v>3708</v>
      </c>
      <c r="AK914" s="86" t="s">
        <v>14632</v>
      </c>
      <c r="AM914" s="134"/>
      <c r="BE914" s="86" t="s">
        <v>3745</v>
      </c>
      <c r="BF914" s="86" t="s">
        <v>3764</v>
      </c>
      <c r="BG914" s="86" t="s">
        <v>3746</v>
      </c>
      <c r="BH914" s="86" t="s">
        <v>1318</v>
      </c>
      <c r="BI914" s="86" t="s">
        <v>1318</v>
      </c>
      <c r="BJ914" s="86" t="s">
        <v>1318</v>
      </c>
      <c r="BK914" s="86" t="s">
        <v>1318</v>
      </c>
      <c r="BM914" s="86" t="s">
        <v>1318</v>
      </c>
      <c r="BN914" s="86" t="s">
        <v>1318</v>
      </c>
      <c r="BO914" s="86" t="s">
        <v>1318</v>
      </c>
      <c r="BP914" s="86" t="s">
        <v>1318</v>
      </c>
      <c r="BQ914" s="86" t="s">
        <v>1318</v>
      </c>
      <c r="BR914" s="86" t="s">
        <v>7340</v>
      </c>
      <c r="BS914" s="86" t="s">
        <v>4986</v>
      </c>
      <c r="BT914" s="86" t="s">
        <v>7340</v>
      </c>
      <c r="BU914" s="86" t="s">
        <v>7340</v>
      </c>
      <c r="BV914" s="86">
        <v>7673</v>
      </c>
      <c r="BX914" s="86" t="s">
        <v>3745</v>
      </c>
      <c r="BZ914" s="86" t="s">
        <v>42</v>
      </c>
      <c r="CK914" s="86" t="s">
        <v>4216</v>
      </c>
      <c r="CL914" s="86" t="s">
        <v>3708</v>
      </c>
    </row>
    <row r="915" spans="1:99" s="86" customFormat="1" x14ac:dyDescent="0.45">
      <c r="A915" s="86">
        <v>914</v>
      </c>
      <c r="B915" s="86" t="s">
        <v>10592</v>
      </c>
      <c r="C915" s="86" t="s">
        <v>7341</v>
      </c>
      <c r="D915" s="141"/>
      <c r="E915" s="141"/>
      <c r="F915" s="86" t="s">
        <v>7341</v>
      </c>
      <c r="G915" s="86" t="s">
        <v>3816</v>
      </c>
      <c r="H915" s="122">
        <v>7969</v>
      </c>
      <c r="I915" s="86" t="s">
        <v>14571</v>
      </c>
      <c r="J915" s="122" t="str">
        <f t="shared" si="35"/>
        <v>Quercus chrysocalyx</v>
      </c>
      <c r="K915" s="86" t="s">
        <v>14571</v>
      </c>
      <c r="M915" s="86" t="s">
        <v>3871</v>
      </c>
      <c r="N915" s="86" t="s">
        <v>3848</v>
      </c>
      <c r="S915" s="86" t="s">
        <v>14697</v>
      </c>
      <c r="AJ915" s="86" t="s">
        <v>3709</v>
      </c>
      <c r="AK915" s="86" t="s">
        <v>14581</v>
      </c>
      <c r="AM915" s="134"/>
      <c r="BE915" s="86" t="s">
        <v>3745</v>
      </c>
      <c r="BF915" s="86" t="s">
        <v>3764</v>
      </c>
      <c r="BG915" s="86" t="s">
        <v>3746</v>
      </c>
      <c r="BH915" s="86" t="s">
        <v>1318</v>
      </c>
      <c r="BI915" s="86" t="s">
        <v>1318</v>
      </c>
      <c r="BJ915" s="86" t="s">
        <v>1318</v>
      </c>
      <c r="BK915" s="86" t="s">
        <v>1318</v>
      </c>
      <c r="BM915" s="86" t="s">
        <v>1318</v>
      </c>
      <c r="BN915" s="86" t="s">
        <v>1318</v>
      </c>
      <c r="BO915" s="86" t="s">
        <v>1318</v>
      </c>
      <c r="BP915" s="86" t="s">
        <v>1318</v>
      </c>
      <c r="BQ915" s="86" t="s">
        <v>1318</v>
      </c>
      <c r="BR915" s="86" t="s">
        <v>7341</v>
      </c>
      <c r="BS915" s="86" t="s">
        <v>4986</v>
      </c>
      <c r="BT915" s="86" t="s">
        <v>7341</v>
      </c>
      <c r="BU915" s="86" t="s">
        <v>7341</v>
      </c>
      <c r="BV915" s="86">
        <v>7969</v>
      </c>
      <c r="BX915" s="86" t="s">
        <v>3745</v>
      </c>
      <c r="BZ915" s="86" t="s">
        <v>42</v>
      </c>
      <c r="CK915" s="86" t="s">
        <v>4216</v>
      </c>
      <c r="CL915" s="86" t="s">
        <v>3709</v>
      </c>
    </row>
    <row r="916" spans="1:99" s="86" customFormat="1" x14ac:dyDescent="0.45">
      <c r="A916" s="86">
        <v>915</v>
      </c>
      <c r="B916" s="86" t="s">
        <v>10593</v>
      </c>
      <c r="C916" s="86" t="s">
        <v>7342</v>
      </c>
      <c r="D916" s="141"/>
      <c r="E916" s="141"/>
      <c r="F916" s="86" t="s">
        <v>7342</v>
      </c>
      <c r="G916" s="86" t="s">
        <v>3817</v>
      </c>
      <c r="H916" s="122">
        <v>6013</v>
      </c>
      <c r="I916" s="86" t="s">
        <v>14564</v>
      </c>
      <c r="J916" s="122" t="str">
        <f t="shared" si="35"/>
        <v>Quercus annulata</v>
      </c>
      <c r="K916" s="86" t="s">
        <v>14564</v>
      </c>
      <c r="M916" s="86" t="s">
        <v>3871</v>
      </c>
      <c r="N916" s="86" t="s">
        <v>3849</v>
      </c>
      <c r="S916" s="86" t="s">
        <v>14697</v>
      </c>
      <c r="AJ916" s="86" t="s">
        <v>3710</v>
      </c>
      <c r="AK916" s="86" t="s">
        <v>14582</v>
      </c>
      <c r="AM916" s="134"/>
      <c r="BE916" s="86" t="s">
        <v>3745</v>
      </c>
      <c r="BF916" s="86" t="s">
        <v>3764</v>
      </c>
      <c r="BG916" s="86" t="s">
        <v>3746</v>
      </c>
      <c r="BH916" s="86" t="s">
        <v>1318</v>
      </c>
      <c r="BI916" s="86" t="s">
        <v>1318</v>
      </c>
      <c r="BJ916" s="86" t="s">
        <v>1318</v>
      </c>
      <c r="BK916" s="86" t="s">
        <v>1318</v>
      </c>
      <c r="BM916" s="86" t="s">
        <v>1318</v>
      </c>
      <c r="BN916" s="86" t="s">
        <v>1318</v>
      </c>
      <c r="BO916" s="86" t="s">
        <v>1318</v>
      </c>
      <c r="BP916" s="86" t="s">
        <v>1318</v>
      </c>
      <c r="BQ916" s="86" t="s">
        <v>1318</v>
      </c>
      <c r="BR916" s="86" t="s">
        <v>7342</v>
      </c>
      <c r="BS916" s="86" t="s">
        <v>4986</v>
      </c>
      <c r="BT916" s="86" t="s">
        <v>7342</v>
      </c>
      <c r="BU916" s="86" t="s">
        <v>7342</v>
      </c>
      <c r="BV916" s="86">
        <v>6013</v>
      </c>
      <c r="BX916" s="86" t="s">
        <v>3745</v>
      </c>
      <c r="BZ916" s="86" t="s">
        <v>42</v>
      </c>
      <c r="CK916" s="86" t="s">
        <v>4216</v>
      </c>
      <c r="CL916" s="86" t="s">
        <v>3710</v>
      </c>
    </row>
    <row r="917" spans="1:99" s="86" customFormat="1" x14ac:dyDescent="0.45">
      <c r="A917" s="86">
        <v>916</v>
      </c>
      <c r="B917" s="86" t="s">
        <v>10594</v>
      </c>
      <c r="C917" s="86" t="s">
        <v>7343</v>
      </c>
      <c r="D917" s="157">
        <v>43307</v>
      </c>
      <c r="E917" s="141">
        <v>7</v>
      </c>
      <c r="F917" s="86" t="s">
        <v>7343</v>
      </c>
      <c r="G917" s="86" t="s">
        <v>3818</v>
      </c>
      <c r="H917" s="122">
        <v>85</v>
      </c>
      <c r="I917" s="86" t="s">
        <v>14646</v>
      </c>
      <c r="J917" s="122" t="str">
        <f t="shared" si="35"/>
        <v>Quercus sichourensis</v>
      </c>
      <c r="K917" s="86" t="s">
        <v>14646</v>
      </c>
      <c r="M917" s="86" t="s">
        <v>3871</v>
      </c>
      <c r="N917" s="86" t="s">
        <v>3850</v>
      </c>
      <c r="S917" s="86" t="s">
        <v>14697</v>
      </c>
      <c r="AJ917" s="86" t="s">
        <v>3711</v>
      </c>
      <c r="AK917" s="86" t="s">
        <v>14645</v>
      </c>
      <c r="AM917" s="134"/>
      <c r="BE917" s="86" t="s">
        <v>3745</v>
      </c>
      <c r="BF917" s="86" t="s">
        <v>3764</v>
      </c>
      <c r="BG917" s="86" t="s">
        <v>3746</v>
      </c>
      <c r="BH917" s="86" t="s">
        <v>1318</v>
      </c>
      <c r="BI917" s="86" t="s">
        <v>1318</v>
      </c>
      <c r="BJ917" s="86" t="s">
        <v>1318</v>
      </c>
      <c r="BK917" s="86" t="s">
        <v>1318</v>
      </c>
      <c r="BM917" s="86" t="s">
        <v>1318</v>
      </c>
      <c r="BN917" s="86" t="s">
        <v>1318</v>
      </c>
      <c r="BO917" s="86" t="s">
        <v>1318</v>
      </c>
      <c r="BP917" s="86" t="s">
        <v>1318</v>
      </c>
      <c r="BQ917" s="86" t="s">
        <v>1318</v>
      </c>
      <c r="BR917" s="86" t="s">
        <v>7343</v>
      </c>
      <c r="BS917" s="86" t="s">
        <v>4986</v>
      </c>
      <c r="BT917" s="86" t="s">
        <v>7343</v>
      </c>
      <c r="BU917" s="86" t="s">
        <v>7343</v>
      </c>
      <c r="BV917" s="86">
        <v>85</v>
      </c>
      <c r="BX917" s="86" t="s">
        <v>3745</v>
      </c>
      <c r="BZ917" s="86" t="s">
        <v>42</v>
      </c>
      <c r="CK917" s="86" t="s">
        <v>4216</v>
      </c>
      <c r="CL917" s="86" t="s">
        <v>3711</v>
      </c>
    </row>
    <row r="918" spans="1:99" s="86" customFormat="1" x14ac:dyDescent="0.45">
      <c r="A918" s="86">
        <v>917</v>
      </c>
      <c r="B918" s="86" t="s">
        <v>10595</v>
      </c>
      <c r="C918" s="86" t="s">
        <v>7344</v>
      </c>
      <c r="D918" s="141"/>
      <c r="E918" s="141"/>
      <c r="F918" s="86" t="s">
        <v>7344</v>
      </c>
      <c r="G918" s="86" t="s">
        <v>3802</v>
      </c>
      <c r="H918" s="122">
        <v>5697</v>
      </c>
      <c r="I918" s="86" t="s">
        <v>3712</v>
      </c>
      <c r="J918" s="122" t="str">
        <f t="shared" si="35"/>
        <v>Quercus senescens</v>
      </c>
      <c r="K918" s="86" t="s">
        <v>3712</v>
      </c>
      <c r="M918" s="86" t="s">
        <v>3226</v>
      </c>
      <c r="N918" s="86" t="s">
        <v>3819</v>
      </c>
      <c r="S918" s="86" t="s">
        <v>14697</v>
      </c>
      <c r="AJ918" s="86" t="s">
        <v>3712</v>
      </c>
      <c r="AK918" s="86" t="s">
        <v>3712</v>
      </c>
      <c r="AM918" s="134"/>
      <c r="BE918" s="86" t="s">
        <v>3745</v>
      </c>
      <c r="BF918" s="86" t="s">
        <v>3764</v>
      </c>
      <c r="BG918" s="86" t="s">
        <v>3746</v>
      </c>
      <c r="BH918" s="86" t="s">
        <v>1318</v>
      </c>
      <c r="BI918" s="86" t="s">
        <v>1318</v>
      </c>
      <c r="BJ918" s="86" t="s">
        <v>1318</v>
      </c>
      <c r="BK918" s="86" t="s">
        <v>1318</v>
      </c>
      <c r="BM918" s="86" t="s">
        <v>1318</v>
      </c>
      <c r="BN918" s="86" t="s">
        <v>1318</v>
      </c>
      <c r="BO918" s="86" t="s">
        <v>1318</v>
      </c>
      <c r="BP918" s="86" t="s">
        <v>1318</v>
      </c>
      <c r="BQ918" s="86" t="s">
        <v>1318</v>
      </c>
      <c r="BR918" s="86" t="s">
        <v>7344</v>
      </c>
      <c r="BS918" s="86" t="s">
        <v>4986</v>
      </c>
      <c r="BT918" s="86" t="s">
        <v>7344</v>
      </c>
      <c r="BU918" s="86" t="s">
        <v>7344</v>
      </c>
      <c r="BV918" s="86">
        <v>5697</v>
      </c>
      <c r="BX918" s="86" t="s">
        <v>3745</v>
      </c>
      <c r="BZ918" s="86" t="s">
        <v>42</v>
      </c>
      <c r="CK918" s="86" t="s">
        <v>4216</v>
      </c>
      <c r="CL918" s="86" t="s">
        <v>3712</v>
      </c>
    </row>
    <row r="919" spans="1:99" s="86" customFormat="1" x14ac:dyDescent="0.45">
      <c r="A919" s="86">
        <v>918</v>
      </c>
      <c r="B919" s="86" t="s">
        <v>10596</v>
      </c>
      <c r="C919" s="86" t="s">
        <v>7345</v>
      </c>
      <c r="D919" s="141"/>
      <c r="E919" s="141"/>
      <c r="F919" s="86" t="s">
        <v>7345</v>
      </c>
      <c r="G919" s="86" t="s">
        <v>3801</v>
      </c>
      <c r="H919" s="122">
        <v>5683</v>
      </c>
      <c r="I919" s="86" t="s">
        <v>3713</v>
      </c>
      <c r="J919" s="122" t="str">
        <f t="shared" si="35"/>
        <v>Quercus acrodonta</v>
      </c>
      <c r="K919" s="86" t="s">
        <v>3713</v>
      </c>
      <c r="M919" s="86" t="s">
        <v>3226</v>
      </c>
      <c r="N919" s="86" t="s">
        <v>3820</v>
      </c>
      <c r="S919" s="86" t="s">
        <v>14697</v>
      </c>
      <c r="AJ919" s="86" t="s">
        <v>3713</v>
      </c>
      <c r="AK919" s="86" t="s">
        <v>3713</v>
      </c>
      <c r="AM919" s="134"/>
      <c r="BE919" s="86" t="s">
        <v>3745</v>
      </c>
      <c r="BF919" s="86" t="s">
        <v>3764</v>
      </c>
      <c r="BG919" s="86" t="s">
        <v>3746</v>
      </c>
      <c r="BH919" s="86" t="s">
        <v>1318</v>
      </c>
      <c r="BI919" s="86" t="s">
        <v>1318</v>
      </c>
      <c r="BJ919" s="86" t="s">
        <v>1318</v>
      </c>
      <c r="BK919" s="86" t="s">
        <v>1318</v>
      </c>
      <c r="BM919" s="86" t="s">
        <v>1318</v>
      </c>
      <c r="BN919" s="86" t="s">
        <v>1318</v>
      </c>
      <c r="BO919" s="86" t="s">
        <v>1318</v>
      </c>
      <c r="BP919" s="86" t="s">
        <v>1318</v>
      </c>
      <c r="BQ919" s="86" t="s">
        <v>1318</v>
      </c>
      <c r="BR919" s="86" t="s">
        <v>7345</v>
      </c>
      <c r="BS919" s="86" t="s">
        <v>4986</v>
      </c>
      <c r="BT919" s="86" t="s">
        <v>7345</v>
      </c>
      <c r="BU919" s="86" t="s">
        <v>7345</v>
      </c>
      <c r="BV919" s="86">
        <v>5683</v>
      </c>
      <c r="BX919" s="86" t="s">
        <v>3745</v>
      </c>
      <c r="BZ919" s="86" t="s">
        <v>42</v>
      </c>
      <c r="CK919" s="86" t="s">
        <v>4216</v>
      </c>
      <c r="CL919" s="86" t="s">
        <v>3713</v>
      </c>
    </row>
    <row r="920" spans="1:99" s="86" customFormat="1" x14ac:dyDescent="0.45">
      <c r="A920" s="86">
        <v>919</v>
      </c>
      <c r="B920" s="86" t="s">
        <v>10597</v>
      </c>
      <c r="C920" s="86" t="s">
        <v>7346</v>
      </c>
      <c r="D920" s="141"/>
      <c r="E920" s="141"/>
      <c r="F920" s="86" t="s">
        <v>7346</v>
      </c>
      <c r="G920" s="86" t="s">
        <v>3800</v>
      </c>
      <c r="H920" s="122">
        <v>2409</v>
      </c>
      <c r="I920" s="86" t="s">
        <v>3714</v>
      </c>
      <c r="J920" s="122" t="str">
        <f t="shared" si="35"/>
        <v>Quercus longispica</v>
      </c>
      <c r="K920" s="86" t="s">
        <v>3714</v>
      </c>
      <c r="M920" s="86" t="s">
        <v>3226</v>
      </c>
      <c r="N920" s="86" t="s">
        <v>3821</v>
      </c>
      <c r="S920" s="86" t="s">
        <v>14697</v>
      </c>
      <c r="AJ920" s="86" t="s">
        <v>3714</v>
      </c>
      <c r="AK920" s="86" t="s">
        <v>3714</v>
      </c>
      <c r="AM920" s="134"/>
      <c r="BE920" s="86" t="s">
        <v>3745</v>
      </c>
      <c r="BF920" s="86" t="s">
        <v>3764</v>
      </c>
      <c r="BG920" s="86" t="s">
        <v>3746</v>
      </c>
      <c r="BH920" s="86" t="s">
        <v>1318</v>
      </c>
      <c r="BI920" s="86" t="s">
        <v>1318</v>
      </c>
      <c r="BJ920" s="86" t="s">
        <v>1318</v>
      </c>
      <c r="BK920" s="86" t="s">
        <v>1318</v>
      </c>
      <c r="BM920" s="86" t="s">
        <v>1318</v>
      </c>
      <c r="BN920" s="86" t="s">
        <v>1318</v>
      </c>
      <c r="BO920" s="86" t="s">
        <v>1318</v>
      </c>
      <c r="BP920" s="86" t="s">
        <v>1318</v>
      </c>
      <c r="BQ920" s="86" t="s">
        <v>1318</v>
      </c>
      <c r="BR920" s="86" t="s">
        <v>7346</v>
      </c>
      <c r="BS920" s="86" t="s">
        <v>4986</v>
      </c>
      <c r="BT920" s="86" t="s">
        <v>7346</v>
      </c>
      <c r="BU920" s="86" t="s">
        <v>7346</v>
      </c>
      <c r="BV920" s="86">
        <v>2409</v>
      </c>
      <c r="BX920" s="86" t="s">
        <v>3745</v>
      </c>
      <c r="BZ920" s="86" t="s">
        <v>42</v>
      </c>
      <c r="CI920" s="86" t="s">
        <v>5142</v>
      </c>
      <c r="CK920" s="86" t="s">
        <v>4216</v>
      </c>
      <c r="CL920" s="86" t="s">
        <v>3714</v>
      </c>
    </row>
    <row r="921" spans="1:99" s="86" customFormat="1" x14ac:dyDescent="0.45">
      <c r="A921" s="86">
        <v>920</v>
      </c>
      <c r="B921" s="86" t="s">
        <v>10598</v>
      </c>
      <c r="C921" s="86" t="s">
        <v>7347</v>
      </c>
      <c r="D921" s="141"/>
      <c r="E921" s="141"/>
      <c r="F921" s="86" t="s">
        <v>7347</v>
      </c>
      <c r="G921" s="86" t="s">
        <v>3799</v>
      </c>
      <c r="H921" s="122">
        <v>10765</v>
      </c>
      <c r="I921" s="86" t="s">
        <v>6544</v>
      </c>
      <c r="J921" s="122" t="str">
        <f t="shared" si="35"/>
        <v>Quercus variabilis</v>
      </c>
      <c r="K921" s="86" t="s">
        <v>6544</v>
      </c>
      <c r="M921" s="86" t="s">
        <v>3226</v>
      </c>
      <c r="N921" s="86" t="s">
        <v>3822</v>
      </c>
      <c r="S921" s="86" t="s">
        <v>14697</v>
      </c>
      <c r="AJ921" s="86" t="s">
        <v>3715</v>
      </c>
      <c r="AK921" s="86" t="s">
        <v>14647</v>
      </c>
      <c r="AM921" s="134"/>
      <c r="BE921" s="86" t="s">
        <v>3745</v>
      </c>
      <c r="BF921" s="86" t="s">
        <v>3764</v>
      </c>
      <c r="BG921" s="86" t="s">
        <v>3746</v>
      </c>
      <c r="BH921" s="86" t="s">
        <v>1318</v>
      </c>
      <c r="BI921" s="86" t="s">
        <v>1318</v>
      </c>
      <c r="BJ921" s="86" t="s">
        <v>1318</v>
      </c>
      <c r="BK921" s="86" t="s">
        <v>1318</v>
      </c>
      <c r="BM921" s="86" t="s">
        <v>1318</v>
      </c>
      <c r="BN921" s="86" t="s">
        <v>1318</v>
      </c>
      <c r="BO921" s="86" t="s">
        <v>1318</v>
      </c>
      <c r="BP921" s="86" t="s">
        <v>1318</v>
      </c>
      <c r="BQ921" s="86" t="s">
        <v>1318</v>
      </c>
      <c r="BR921" s="86" t="s">
        <v>7347</v>
      </c>
      <c r="BS921" s="86" t="s">
        <v>4986</v>
      </c>
      <c r="BT921" s="86" t="s">
        <v>7347</v>
      </c>
      <c r="BU921" s="86" t="s">
        <v>7347</v>
      </c>
      <c r="BV921" s="86">
        <v>10765</v>
      </c>
      <c r="BX921" s="86" t="s">
        <v>3745</v>
      </c>
      <c r="BZ921" s="86" t="s">
        <v>42</v>
      </c>
      <c r="CK921" s="86" t="s">
        <v>4216</v>
      </c>
      <c r="CL921" s="86" t="s">
        <v>3715</v>
      </c>
    </row>
    <row r="922" spans="1:99" s="86" customFormat="1" x14ac:dyDescent="0.45">
      <c r="A922" s="86">
        <v>921</v>
      </c>
      <c r="B922" s="86" t="s">
        <v>10599</v>
      </c>
      <c r="C922" s="86" t="s">
        <v>7348</v>
      </c>
      <c r="D922" s="141"/>
      <c r="E922" s="141"/>
      <c r="F922" s="86" t="s">
        <v>7348</v>
      </c>
      <c r="G922" s="86" t="s">
        <v>3798</v>
      </c>
      <c r="H922" s="122">
        <v>8958</v>
      </c>
      <c r="I922" s="86" t="s">
        <v>3716</v>
      </c>
      <c r="J922" s="122" t="str">
        <f t="shared" si="35"/>
        <v>Quercus rehderiana</v>
      </c>
      <c r="K922" s="86" t="s">
        <v>3716</v>
      </c>
      <c r="M922" s="86" t="s">
        <v>3226</v>
      </c>
      <c r="N922" s="86" t="s">
        <v>3823</v>
      </c>
      <c r="S922" s="86" t="s">
        <v>14697</v>
      </c>
      <c r="AJ922" s="86" t="s">
        <v>3716</v>
      </c>
      <c r="AK922" s="86" t="s">
        <v>3716</v>
      </c>
      <c r="AM922" s="134"/>
      <c r="BE922" s="86" t="s">
        <v>3745</v>
      </c>
      <c r="BF922" s="86" t="s">
        <v>3764</v>
      </c>
      <c r="BG922" s="86" t="s">
        <v>3746</v>
      </c>
      <c r="BH922" s="86" t="s">
        <v>1318</v>
      </c>
      <c r="BI922" s="86" t="s">
        <v>1318</v>
      </c>
      <c r="BJ922" s="86" t="s">
        <v>1318</v>
      </c>
      <c r="BK922" s="86" t="s">
        <v>1318</v>
      </c>
      <c r="BM922" s="86" t="s">
        <v>1318</v>
      </c>
      <c r="BN922" s="86" t="s">
        <v>1318</v>
      </c>
      <c r="BO922" s="86" t="s">
        <v>1318</v>
      </c>
      <c r="BP922" s="86" t="s">
        <v>1318</v>
      </c>
      <c r="BQ922" s="86" t="s">
        <v>1318</v>
      </c>
      <c r="BR922" s="86" t="s">
        <v>7348</v>
      </c>
      <c r="BS922" s="86" t="s">
        <v>4986</v>
      </c>
      <c r="BT922" s="86" t="s">
        <v>7348</v>
      </c>
      <c r="BU922" s="86" t="s">
        <v>7348</v>
      </c>
      <c r="BV922" s="86">
        <v>8958</v>
      </c>
      <c r="BX922" s="86" t="s">
        <v>3745</v>
      </c>
      <c r="BZ922" s="86" t="s">
        <v>42</v>
      </c>
      <c r="CK922" s="86" t="s">
        <v>4216</v>
      </c>
      <c r="CL922" s="86" t="s">
        <v>3716</v>
      </c>
    </row>
    <row r="923" spans="1:99" s="86" customFormat="1" x14ac:dyDescent="0.45">
      <c r="A923" s="86">
        <v>922</v>
      </c>
      <c r="B923" s="86" t="s">
        <v>10600</v>
      </c>
      <c r="C923" s="86" t="s">
        <v>7349</v>
      </c>
      <c r="D923" s="141"/>
      <c r="E923" s="141"/>
      <c r="F923" s="86" t="s">
        <v>7349</v>
      </c>
      <c r="G923" s="86" t="s">
        <v>3797</v>
      </c>
      <c r="H923" s="122">
        <v>10229</v>
      </c>
      <c r="I923" s="86" t="s">
        <v>3717</v>
      </c>
      <c r="J923" s="122" t="str">
        <f t="shared" si="35"/>
        <v>Quercus franchetii</v>
      </c>
      <c r="K923" s="86" t="s">
        <v>3717</v>
      </c>
      <c r="M923" s="86" t="s">
        <v>3226</v>
      </c>
      <c r="N923" s="86" t="s">
        <v>3824</v>
      </c>
      <c r="S923" s="86" t="s">
        <v>14697</v>
      </c>
      <c r="AJ923" s="86" t="s">
        <v>3717</v>
      </c>
      <c r="AK923" s="86" t="s">
        <v>3717</v>
      </c>
      <c r="AM923" s="134"/>
      <c r="BE923" s="86" t="s">
        <v>3745</v>
      </c>
      <c r="BF923" s="86" t="s">
        <v>3764</v>
      </c>
      <c r="BG923" s="86" t="s">
        <v>3746</v>
      </c>
      <c r="BH923" s="86" t="s">
        <v>1318</v>
      </c>
      <c r="BI923" s="86" t="s">
        <v>1318</v>
      </c>
      <c r="BJ923" s="86" t="s">
        <v>1318</v>
      </c>
      <c r="BK923" s="86" t="s">
        <v>1318</v>
      </c>
      <c r="BM923" s="86" t="s">
        <v>1318</v>
      </c>
      <c r="BN923" s="86" t="s">
        <v>1318</v>
      </c>
      <c r="BO923" s="86" t="s">
        <v>1318</v>
      </c>
      <c r="BP923" s="86" t="s">
        <v>1318</v>
      </c>
      <c r="BQ923" s="86" t="s">
        <v>1318</v>
      </c>
      <c r="BR923" s="86" t="s">
        <v>7349</v>
      </c>
      <c r="BS923" s="86" t="s">
        <v>4986</v>
      </c>
      <c r="BT923" s="86" t="s">
        <v>7349</v>
      </c>
      <c r="BU923" s="86" t="s">
        <v>7349</v>
      </c>
      <c r="BV923" s="86">
        <v>10229</v>
      </c>
      <c r="BX923" s="86" t="s">
        <v>3745</v>
      </c>
      <c r="BZ923" s="86" t="s">
        <v>42</v>
      </c>
      <c r="CK923" s="86" t="s">
        <v>4216</v>
      </c>
      <c r="CL923" s="86" t="s">
        <v>3717</v>
      </c>
    </row>
    <row r="924" spans="1:99" s="86" customFormat="1" x14ac:dyDescent="0.45">
      <c r="A924" s="86">
        <v>923</v>
      </c>
      <c r="B924" s="86" t="s">
        <v>10601</v>
      </c>
      <c r="C924" s="86" t="s">
        <v>7350</v>
      </c>
      <c r="D924" s="141"/>
      <c r="E924" s="141"/>
      <c r="F924" s="86" t="s">
        <v>7350</v>
      </c>
      <c r="G924" s="86" t="s">
        <v>3796</v>
      </c>
      <c r="H924" s="122">
        <v>4353</v>
      </c>
      <c r="I924" s="86" t="s">
        <v>8413</v>
      </c>
      <c r="J924" s="122" t="str">
        <f t="shared" si="35"/>
        <v>Quercus aliena</v>
      </c>
      <c r="K924" s="86" t="s">
        <v>8413</v>
      </c>
      <c r="M924" s="86" t="s">
        <v>3226</v>
      </c>
      <c r="N924" s="86" t="s">
        <v>3825</v>
      </c>
      <c r="S924" s="86" t="s">
        <v>14697</v>
      </c>
      <c r="AJ924" s="86" t="s">
        <v>3718</v>
      </c>
      <c r="AK924" s="135" t="s">
        <v>14648</v>
      </c>
      <c r="AM924" s="134"/>
      <c r="BE924" s="86" t="s">
        <v>3745</v>
      </c>
      <c r="BF924" s="86" t="s">
        <v>3764</v>
      </c>
      <c r="BG924" s="86" t="s">
        <v>3746</v>
      </c>
      <c r="BH924" s="86" t="s">
        <v>1318</v>
      </c>
      <c r="BI924" s="86" t="s">
        <v>1318</v>
      </c>
      <c r="BJ924" s="86" t="s">
        <v>1318</v>
      </c>
      <c r="BK924" s="86" t="s">
        <v>1318</v>
      </c>
      <c r="BM924" s="86" t="s">
        <v>1318</v>
      </c>
      <c r="BN924" s="86" t="s">
        <v>1318</v>
      </c>
      <c r="BO924" s="86" t="s">
        <v>1318</v>
      </c>
      <c r="BP924" s="86" t="s">
        <v>1318</v>
      </c>
      <c r="BQ924" s="86" t="s">
        <v>1318</v>
      </c>
      <c r="BR924" s="86" t="s">
        <v>7350</v>
      </c>
      <c r="BS924" s="86" t="s">
        <v>4986</v>
      </c>
      <c r="BT924" s="86" t="s">
        <v>7350</v>
      </c>
      <c r="BU924" s="86" t="s">
        <v>7350</v>
      </c>
      <c r="BV924" s="86">
        <v>4353</v>
      </c>
      <c r="BX924" s="86" t="s">
        <v>3745</v>
      </c>
      <c r="BZ924" s="86" t="s">
        <v>42</v>
      </c>
      <c r="CK924" s="86" t="s">
        <v>4216</v>
      </c>
      <c r="CL924" s="86" t="s">
        <v>3718</v>
      </c>
    </row>
    <row r="925" spans="1:99" s="86" customFormat="1" x14ac:dyDescent="0.45">
      <c r="A925" s="86">
        <v>924</v>
      </c>
      <c r="B925" s="86" t="s">
        <v>10602</v>
      </c>
      <c r="C925" s="86" t="s">
        <v>7351</v>
      </c>
      <c r="D925" s="141"/>
      <c r="E925" s="141"/>
      <c r="F925" s="86" t="s">
        <v>7351</v>
      </c>
      <c r="G925" s="86" t="s">
        <v>3795</v>
      </c>
      <c r="H925" s="122">
        <v>5489</v>
      </c>
      <c r="I925" s="86" t="s">
        <v>3096</v>
      </c>
      <c r="J925" s="122" t="str">
        <f t="shared" si="35"/>
        <v>Quercus yunnanensis</v>
      </c>
      <c r="K925" s="86" t="s">
        <v>3096</v>
      </c>
      <c r="M925" s="86" t="s">
        <v>3226</v>
      </c>
      <c r="N925" s="86" t="s">
        <v>3344</v>
      </c>
      <c r="S925" s="86" t="s">
        <v>14697</v>
      </c>
      <c r="AJ925" s="86" t="s">
        <v>3096</v>
      </c>
      <c r="AK925" s="135" t="s">
        <v>14649</v>
      </c>
      <c r="AM925" s="134"/>
      <c r="BE925" s="86" t="s">
        <v>3745</v>
      </c>
      <c r="BF925" s="86" t="s">
        <v>3764</v>
      </c>
      <c r="BG925" s="86" t="s">
        <v>3746</v>
      </c>
      <c r="BH925" s="86" t="s">
        <v>1318</v>
      </c>
      <c r="BI925" s="86" t="s">
        <v>1318</v>
      </c>
      <c r="BJ925" s="86" t="s">
        <v>1318</v>
      </c>
      <c r="BK925" s="86" t="s">
        <v>1318</v>
      </c>
      <c r="BM925" s="86" t="s">
        <v>1318</v>
      </c>
      <c r="BN925" s="86" t="s">
        <v>1318</v>
      </c>
      <c r="BO925" s="86" t="s">
        <v>1318</v>
      </c>
      <c r="BP925" s="86" t="s">
        <v>1318</v>
      </c>
      <c r="BQ925" s="86" t="s">
        <v>1318</v>
      </c>
      <c r="BR925" s="86" t="s">
        <v>7351</v>
      </c>
      <c r="BS925" s="86" t="s">
        <v>4986</v>
      </c>
      <c r="BT925" s="86" t="s">
        <v>7351</v>
      </c>
      <c r="BU925" s="86" t="s">
        <v>7351</v>
      </c>
      <c r="BV925" s="86">
        <v>5489</v>
      </c>
      <c r="BX925" s="86" t="s">
        <v>3745</v>
      </c>
      <c r="BZ925" s="86" t="s">
        <v>42</v>
      </c>
      <c r="CK925" s="86" t="s">
        <v>4216</v>
      </c>
      <c r="CL925" s="86" t="s">
        <v>3096</v>
      </c>
    </row>
    <row r="926" spans="1:99" s="86" customFormat="1" x14ac:dyDescent="0.45">
      <c r="A926" s="86">
        <v>925</v>
      </c>
      <c r="B926" s="86" t="s">
        <v>10603</v>
      </c>
      <c r="C926" s="86" t="s">
        <v>7352</v>
      </c>
      <c r="D926" s="141"/>
      <c r="E926" s="141"/>
      <c r="F926" s="86" t="s">
        <v>7352</v>
      </c>
      <c r="G926" s="86" t="s">
        <v>3794</v>
      </c>
      <c r="H926" s="122">
        <v>7803</v>
      </c>
      <c r="I926" s="86" t="s">
        <v>3085</v>
      </c>
      <c r="J926" s="122" t="str">
        <f t="shared" si="35"/>
        <v>Quercus phillyreoides</v>
      </c>
      <c r="K926" s="86" t="s">
        <v>3085</v>
      </c>
      <c r="M926" s="86" t="s">
        <v>3226</v>
      </c>
      <c r="N926" s="86" t="s">
        <v>3339</v>
      </c>
      <c r="S926" s="86" t="s">
        <v>14697</v>
      </c>
      <c r="AJ926" s="86" t="s">
        <v>3719</v>
      </c>
      <c r="AK926" s="86" t="s">
        <v>14650</v>
      </c>
      <c r="AM926" s="134"/>
      <c r="BE926" s="86" t="s">
        <v>3745</v>
      </c>
      <c r="BF926" s="86" t="s">
        <v>3764</v>
      </c>
      <c r="BG926" s="86" t="s">
        <v>3746</v>
      </c>
      <c r="BH926" s="86" t="s">
        <v>1318</v>
      </c>
      <c r="BI926" s="86" t="s">
        <v>1318</v>
      </c>
      <c r="BJ926" s="86" t="s">
        <v>1318</v>
      </c>
      <c r="BK926" s="86" t="s">
        <v>1318</v>
      </c>
      <c r="BM926" s="86" t="s">
        <v>1318</v>
      </c>
      <c r="BN926" s="86" t="s">
        <v>1318</v>
      </c>
      <c r="BO926" s="86" t="s">
        <v>1318</v>
      </c>
      <c r="BP926" s="86" t="s">
        <v>1318</v>
      </c>
      <c r="BQ926" s="86" t="s">
        <v>1318</v>
      </c>
      <c r="BR926" s="86" t="s">
        <v>7352</v>
      </c>
      <c r="BS926" s="86" t="s">
        <v>4986</v>
      </c>
      <c r="BT926" s="86" t="s">
        <v>7352</v>
      </c>
      <c r="BU926" s="86" t="s">
        <v>7352</v>
      </c>
      <c r="BV926" s="86">
        <v>7803</v>
      </c>
      <c r="BX926" s="86" t="s">
        <v>3745</v>
      </c>
      <c r="BZ926" s="86" t="s">
        <v>42</v>
      </c>
      <c r="CK926" s="86" t="s">
        <v>4216</v>
      </c>
      <c r="CL926" s="86" t="s">
        <v>3719</v>
      </c>
    </row>
    <row r="927" spans="1:99" s="86" customFormat="1" x14ac:dyDescent="0.45">
      <c r="A927" s="86">
        <v>926</v>
      </c>
      <c r="B927" s="86" t="s">
        <v>10604</v>
      </c>
      <c r="C927" s="86" t="s">
        <v>7353</v>
      </c>
      <c r="D927" s="141"/>
      <c r="E927" s="141"/>
      <c r="F927" s="86" t="s">
        <v>7353</v>
      </c>
      <c r="G927" s="86" t="s">
        <v>3793</v>
      </c>
      <c r="H927" s="122">
        <v>5209</v>
      </c>
      <c r="I927" s="86" t="s">
        <v>3720</v>
      </c>
      <c r="J927" s="122" t="str">
        <f>I927</f>
        <v>Lithocarpus pseduoarcea</v>
      </c>
      <c r="M927" s="86" t="s">
        <v>3873</v>
      </c>
      <c r="N927" s="86" t="s">
        <v>3865</v>
      </c>
      <c r="S927" s="86" t="s">
        <v>14697</v>
      </c>
      <c r="AJ927" s="86" t="s">
        <v>3720</v>
      </c>
      <c r="AK927" s="86" t="s">
        <v>3720</v>
      </c>
      <c r="AM927" s="134"/>
      <c r="BE927" s="86" t="s">
        <v>3745</v>
      </c>
      <c r="BF927" s="86" t="s">
        <v>3764</v>
      </c>
      <c r="BG927" s="86" t="s">
        <v>3746</v>
      </c>
      <c r="BH927" s="86" t="s">
        <v>1318</v>
      </c>
      <c r="BI927" s="86" t="s">
        <v>1318</v>
      </c>
      <c r="BJ927" s="86" t="s">
        <v>1318</v>
      </c>
      <c r="BK927" s="86" t="s">
        <v>1318</v>
      </c>
      <c r="BM927" s="86" t="s">
        <v>1318</v>
      </c>
      <c r="BN927" s="86" t="s">
        <v>1318</v>
      </c>
      <c r="BO927" s="86" t="s">
        <v>1318</v>
      </c>
      <c r="BP927" s="86" t="s">
        <v>1318</v>
      </c>
      <c r="BQ927" s="86" t="s">
        <v>1318</v>
      </c>
      <c r="BR927" s="86" t="s">
        <v>7353</v>
      </c>
      <c r="BS927" s="86" t="s">
        <v>4986</v>
      </c>
      <c r="BT927" s="86" t="s">
        <v>7353</v>
      </c>
      <c r="BU927" s="86" t="s">
        <v>7353</v>
      </c>
      <c r="BV927" s="86">
        <v>5209</v>
      </c>
      <c r="BX927" s="86" t="s">
        <v>3745</v>
      </c>
      <c r="BZ927" s="86" t="s">
        <v>42</v>
      </c>
      <c r="CI927" s="86" t="s">
        <v>5001</v>
      </c>
      <c r="CK927" s="86" t="s">
        <v>4216</v>
      </c>
      <c r="CL927" s="86" t="s">
        <v>3720</v>
      </c>
    </row>
    <row r="928" spans="1:99" s="86" customFormat="1" x14ac:dyDescent="0.45">
      <c r="A928" s="86">
        <v>927</v>
      </c>
      <c r="B928" s="86" t="s">
        <v>10605</v>
      </c>
      <c r="C928" s="86" t="s">
        <v>7467</v>
      </c>
      <c r="D928" s="141"/>
      <c r="E928" s="141"/>
      <c r="F928" s="86" t="s">
        <v>7087</v>
      </c>
      <c r="G928" s="86" t="s">
        <v>7466</v>
      </c>
      <c r="H928" s="122">
        <v>4793</v>
      </c>
      <c r="I928" s="86" t="s">
        <v>3721</v>
      </c>
      <c r="J928" s="122" t="str">
        <f>I928</f>
        <v>Castanopsis fissa</v>
      </c>
      <c r="K928" s="86" t="s">
        <v>3721</v>
      </c>
      <c r="M928" s="86" t="s">
        <v>3874</v>
      </c>
      <c r="N928" s="86" t="s">
        <v>3866</v>
      </c>
      <c r="O928" s="134"/>
      <c r="S928" s="86" t="s">
        <v>14697</v>
      </c>
      <c r="T928" s="86" t="s">
        <v>4680</v>
      </c>
      <c r="U928" s="86" t="s">
        <v>7463</v>
      </c>
      <c r="X928" s="86" t="s">
        <v>7474</v>
      </c>
      <c r="AH928" s="86" t="s">
        <v>7462</v>
      </c>
      <c r="AJ928" s="86" t="s">
        <v>3721</v>
      </c>
      <c r="AK928" s="86" t="s">
        <v>3721</v>
      </c>
      <c r="AM928" s="134"/>
      <c r="AN928" s="86" t="s">
        <v>14575</v>
      </c>
      <c r="AO928" s="86" t="s">
        <v>7469</v>
      </c>
      <c r="AQ928" s="86" t="s">
        <v>7473</v>
      </c>
      <c r="AT928" s="86">
        <v>24.1419444</v>
      </c>
      <c r="AU928" s="86">
        <v>102.74416669999999</v>
      </c>
      <c r="BE928" s="86" t="s">
        <v>3745</v>
      </c>
      <c r="BF928" s="86" t="s">
        <v>3764</v>
      </c>
      <c r="BG928" s="86" t="s">
        <v>14592</v>
      </c>
      <c r="BH928" s="86" t="s">
        <v>1318</v>
      </c>
      <c r="BI928" s="86" t="s">
        <v>1318</v>
      </c>
      <c r="BJ928" s="86" t="s">
        <v>1318</v>
      </c>
      <c r="BK928" s="86" t="s">
        <v>1318</v>
      </c>
      <c r="BM928" s="86" t="s">
        <v>1318</v>
      </c>
      <c r="BN928" s="86" t="s">
        <v>1318</v>
      </c>
      <c r="BO928" s="86" t="s">
        <v>1318</v>
      </c>
      <c r="BP928" s="86" t="s">
        <v>1318</v>
      </c>
      <c r="BQ928" s="86" t="s">
        <v>1318</v>
      </c>
      <c r="BR928" s="86" t="s">
        <v>7087</v>
      </c>
      <c r="BS928" s="86" t="s">
        <v>4986</v>
      </c>
      <c r="BT928" s="86" t="s">
        <v>7087</v>
      </c>
      <c r="BU928" s="86" t="s">
        <v>7087</v>
      </c>
      <c r="BV928" s="86">
        <v>4793</v>
      </c>
      <c r="BX928" s="86" t="s">
        <v>3745</v>
      </c>
      <c r="BZ928" s="86" t="s">
        <v>7472</v>
      </c>
      <c r="CB928" s="86">
        <v>24.1419444</v>
      </c>
      <c r="CC928" s="86">
        <v>102.74416669999999</v>
      </c>
      <c r="CD928" s="86" t="s">
        <v>7471</v>
      </c>
      <c r="CE928" s="86" t="s">
        <v>4680</v>
      </c>
      <c r="CF928" s="86" t="s">
        <v>7463</v>
      </c>
      <c r="CG928" s="86" t="s">
        <v>7470</v>
      </c>
      <c r="CI928" s="86" t="s">
        <v>4995</v>
      </c>
      <c r="CJ928" s="86" t="s">
        <v>7086</v>
      </c>
      <c r="CK928" s="86" t="s">
        <v>4216</v>
      </c>
      <c r="CL928" s="86" t="s">
        <v>3721</v>
      </c>
      <c r="CO928" s="86" t="s">
        <v>7488</v>
      </c>
      <c r="CP928" s="86">
        <v>0</v>
      </c>
      <c r="CQ928" s="86" t="s">
        <v>7087</v>
      </c>
      <c r="CR928" s="86" t="s">
        <v>7661</v>
      </c>
      <c r="CS928" s="86" t="s">
        <v>7662</v>
      </c>
      <c r="CT928" s="86" t="s">
        <v>8194</v>
      </c>
      <c r="CU928" s="86" t="s">
        <v>8194</v>
      </c>
    </row>
    <row r="929" spans="1:90" s="86" customFormat="1" x14ac:dyDescent="0.45">
      <c r="A929" s="86">
        <v>928</v>
      </c>
      <c r="B929" s="86" t="s">
        <v>10606</v>
      </c>
      <c r="C929" s="86" t="s">
        <v>7354</v>
      </c>
      <c r="D929" s="141"/>
      <c r="E929" s="141"/>
      <c r="F929" s="86" t="s">
        <v>7354</v>
      </c>
      <c r="G929" s="86" t="s">
        <v>3792</v>
      </c>
      <c r="H929" s="122">
        <v>6567</v>
      </c>
      <c r="I929" s="86" t="s">
        <v>14566</v>
      </c>
      <c r="J929" s="122" t="str">
        <f t="shared" ref="J929:J944" si="36">I929</f>
        <v>Quercus austrocochinchinensis</v>
      </c>
      <c r="K929" s="86" t="s">
        <v>14566</v>
      </c>
      <c r="M929" s="86" t="s">
        <v>3871</v>
      </c>
      <c r="N929" s="86" t="s">
        <v>3851</v>
      </c>
      <c r="S929" s="86" t="s">
        <v>14697</v>
      </c>
      <c r="AJ929" s="86" t="s">
        <v>3722</v>
      </c>
      <c r="AK929" s="86" t="s">
        <v>14583</v>
      </c>
      <c r="AM929" s="134"/>
      <c r="BE929" s="86" t="s">
        <v>3745</v>
      </c>
      <c r="BF929" s="86" t="s">
        <v>3764</v>
      </c>
      <c r="BG929" s="86" t="s">
        <v>3746</v>
      </c>
      <c r="BH929" s="86" t="s">
        <v>1318</v>
      </c>
      <c r="BI929" s="86" t="s">
        <v>1318</v>
      </c>
      <c r="BJ929" s="86" t="s">
        <v>1318</v>
      </c>
      <c r="BK929" s="86" t="s">
        <v>1318</v>
      </c>
      <c r="BM929" s="86" t="s">
        <v>1318</v>
      </c>
      <c r="BN929" s="86" t="s">
        <v>1318</v>
      </c>
      <c r="BO929" s="86" t="s">
        <v>1318</v>
      </c>
      <c r="BP929" s="86" t="s">
        <v>1318</v>
      </c>
      <c r="BQ929" s="86" t="s">
        <v>1318</v>
      </c>
      <c r="BR929" s="86" t="s">
        <v>7354</v>
      </c>
      <c r="BS929" s="86" t="s">
        <v>4986</v>
      </c>
      <c r="BT929" s="86" t="s">
        <v>7354</v>
      </c>
      <c r="BU929" s="86" t="s">
        <v>7354</v>
      </c>
      <c r="BV929" s="86">
        <v>6567</v>
      </c>
      <c r="BX929" s="86" t="s">
        <v>3745</v>
      </c>
      <c r="BZ929" s="86" t="s">
        <v>42</v>
      </c>
      <c r="CK929" s="86" t="s">
        <v>4216</v>
      </c>
      <c r="CL929" s="86" t="s">
        <v>3722</v>
      </c>
    </row>
    <row r="930" spans="1:90" s="86" customFormat="1" x14ac:dyDescent="0.45">
      <c r="A930" s="86">
        <v>929</v>
      </c>
      <c r="B930" s="86" t="s">
        <v>10607</v>
      </c>
      <c r="C930" s="86" t="s">
        <v>7355</v>
      </c>
      <c r="D930" s="141"/>
      <c r="E930" s="141"/>
      <c r="G930" s="86" t="s">
        <v>3791</v>
      </c>
      <c r="H930" s="122"/>
      <c r="I930" s="86" t="s">
        <v>14635</v>
      </c>
      <c r="J930" s="122" t="str">
        <f t="shared" si="36"/>
        <v>Quercus myrsinifolia</v>
      </c>
      <c r="K930" s="86" t="s">
        <v>14635</v>
      </c>
      <c r="M930" s="86" t="s">
        <v>3871</v>
      </c>
      <c r="N930" s="86" t="s">
        <v>3852</v>
      </c>
      <c r="S930" s="86" t="s">
        <v>14697</v>
      </c>
      <c r="AJ930" s="86" t="s">
        <v>3723</v>
      </c>
      <c r="AK930" s="86" t="s">
        <v>14634</v>
      </c>
      <c r="AM930" s="134"/>
      <c r="BE930" s="86" t="s">
        <v>3745</v>
      </c>
      <c r="BF930" s="86" t="s">
        <v>3764</v>
      </c>
      <c r="BG930" s="86" t="s">
        <v>3747</v>
      </c>
      <c r="BH930" s="86" t="s">
        <v>1318</v>
      </c>
      <c r="BI930" s="86" t="s">
        <v>1318</v>
      </c>
      <c r="BJ930" s="86" t="s">
        <v>1318</v>
      </c>
      <c r="BK930" s="86" t="s">
        <v>1318</v>
      </c>
      <c r="BM930" s="86" t="s">
        <v>1318</v>
      </c>
      <c r="BN930" s="86" t="s">
        <v>1318</v>
      </c>
      <c r="BO930" s="86" t="s">
        <v>1318</v>
      </c>
      <c r="BP930" s="86" t="s">
        <v>1318</v>
      </c>
      <c r="BQ930" s="86" t="s">
        <v>1318</v>
      </c>
      <c r="BX930" s="86" t="s">
        <v>3745</v>
      </c>
      <c r="BZ930" s="86" t="s">
        <v>42</v>
      </c>
      <c r="CK930" s="86" t="s">
        <v>4216</v>
      </c>
      <c r="CL930" s="86" t="s">
        <v>3723</v>
      </c>
    </row>
    <row r="931" spans="1:90" s="86" customFormat="1" x14ac:dyDescent="0.45">
      <c r="A931" s="86">
        <v>930</v>
      </c>
      <c r="B931" s="86" t="s">
        <v>10608</v>
      </c>
      <c r="C931" s="86" t="s">
        <v>7356</v>
      </c>
      <c r="D931" s="141"/>
      <c r="E931" s="141"/>
      <c r="F931" s="86" t="s">
        <v>7356</v>
      </c>
      <c r="G931" s="86" t="s">
        <v>3790</v>
      </c>
      <c r="H931" s="122">
        <v>5364</v>
      </c>
      <c r="I931" s="86" t="s">
        <v>14567</v>
      </c>
      <c r="J931" s="122" t="str">
        <f t="shared" si="36"/>
        <v>Quercus bella</v>
      </c>
      <c r="K931" s="86" t="s">
        <v>14567</v>
      </c>
      <c r="M931" s="86" t="s">
        <v>3872</v>
      </c>
      <c r="N931" s="86" t="s">
        <v>3867</v>
      </c>
      <c r="S931" s="86" t="s">
        <v>14697</v>
      </c>
      <c r="AJ931" s="86" t="s">
        <v>3724</v>
      </c>
      <c r="AK931" s="86" t="s">
        <v>14584</v>
      </c>
      <c r="AM931" s="134"/>
      <c r="BE931" s="86" t="s">
        <v>3745</v>
      </c>
      <c r="BF931" s="86" t="s">
        <v>3764</v>
      </c>
      <c r="BG931" s="86" t="s">
        <v>3748</v>
      </c>
      <c r="BH931" s="86" t="s">
        <v>1318</v>
      </c>
      <c r="BI931" s="86" t="s">
        <v>1318</v>
      </c>
      <c r="BJ931" s="86" t="s">
        <v>1318</v>
      </c>
      <c r="BK931" s="86" t="s">
        <v>1318</v>
      </c>
      <c r="BM931" s="86" t="s">
        <v>1318</v>
      </c>
      <c r="BN931" s="86" t="s">
        <v>1318</v>
      </c>
      <c r="BO931" s="86" t="s">
        <v>1318</v>
      </c>
      <c r="BP931" s="86" t="s">
        <v>1318</v>
      </c>
      <c r="BQ931" s="86" t="s">
        <v>1318</v>
      </c>
      <c r="BR931" s="86" t="s">
        <v>7356</v>
      </c>
      <c r="BS931" s="86" t="s">
        <v>4986</v>
      </c>
      <c r="BT931" s="86" t="s">
        <v>7356</v>
      </c>
      <c r="BU931" s="86" t="s">
        <v>7356</v>
      </c>
      <c r="BV931" s="86">
        <v>5364</v>
      </c>
      <c r="BX931" s="86" t="s">
        <v>3745</v>
      </c>
      <c r="BZ931" s="86" t="s">
        <v>42</v>
      </c>
      <c r="CK931" s="86" t="s">
        <v>4216</v>
      </c>
      <c r="CL931" s="86" t="s">
        <v>3724</v>
      </c>
    </row>
    <row r="932" spans="1:90" s="86" customFormat="1" x14ac:dyDescent="0.45">
      <c r="A932" s="86">
        <v>931</v>
      </c>
      <c r="B932" s="86" t="s">
        <v>10609</v>
      </c>
      <c r="C932" s="86" t="s">
        <v>7357</v>
      </c>
      <c r="D932" s="141"/>
      <c r="E932" s="141"/>
      <c r="F932" s="86" t="s">
        <v>7357</v>
      </c>
      <c r="G932" s="86" t="s">
        <v>3789</v>
      </c>
      <c r="H932" s="122">
        <v>6653</v>
      </c>
      <c r="I932" s="86" t="s">
        <v>14629</v>
      </c>
      <c r="J932" s="122" t="str">
        <f t="shared" si="36"/>
        <v>Quercus stewardiana</v>
      </c>
      <c r="K932" s="86" t="s">
        <v>14629</v>
      </c>
      <c r="M932" s="86" t="s">
        <v>3871</v>
      </c>
      <c r="N932" s="86" t="s">
        <v>3853</v>
      </c>
      <c r="S932" s="86" t="s">
        <v>14697</v>
      </c>
      <c r="AJ932" s="86" t="s">
        <v>3725</v>
      </c>
      <c r="AK932" s="86" t="s">
        <v>14628</v>
      </c>
      <c r="AM932" s="134"/>
      <c r="BE932" s="86" t="s">
        <v>3745</v>
      </c>
      <c r="BF932" s="86" t="s">
        <v>3764</v>
      </c>
      <c r="BG932" s="86" t="s">
        <v>3749</v>
      </c>
      <c r="BH932" s="86" t="s">
        <v>1318</v>
      </c>
      <c r="BI932" s="86" t="s">
        <v>1318</v>
      </c>
      <c r="BJ932" s="86" t="s">
        <v>1318</v>
      </c>
      <c r="BK932" s="86" t="s">
        <v>1318</v>
      </c>
      <c r="BM932" s="86" t="s">
        <v>1318</v>
      </c>
      <c r="BN932" s="86" t="s">
        <v>1318</v>
      </c>
      <c r="BO932" s="86" t="s">
        <v>1318</v>
      </c>
      <c r="BP932" s="86" t="s">
        <v>1318</v>
      </c>
      <c r="BQ932" s="86" t="s">
        <v>1318</v>
      </c>
      <c r="BR932" s="86" t="s">
        <v>7357</v>
      </c>
      <c r="BS932" s="86" t="s">
        <v>4986</v>
      </c>
      <c r="BT932" s="86" t="s">
        <v>7357</v>
      </c>
      <c r="BU932" s="86" t="s">
        <v>7357</v>
      </c>
      <c r="BV932" s="86">
        <v>6653</v>
      </c>
      <c r="BX932" s="86" t="s">
        <v>3745</v>
      </c>
      <c r="BZ932" s="86" t="s">
        <v>42</v>
      </c>
      <c r="CK932" s="86" t="s">
        <v>4216</v>
      </c>
      <c r="CL932" s="86" t="s">
        <v>3725</v>
      </c>
    </row>
    <row r="933" spans="1:90" s="86" customFormat="1" x14ac:dyDescent="0.45">
      <c r="A933" s="86">
        <v>932</v>
      </c>
      <c r="B933" s="86" t="s">
        <v>10610</v>
      </c>
      <c r="C933" s="86" t="s">
        <v>7358</v>
      </c>
      <c r="D933" s="141"/>
      <c r="E933" s="141"/>
      <c r="F933" s="86" t="s">
        <v>7358</v>
      </c>
      <c r="G933" s="86" t="s">
        <v>3788</v>
      </c>
      <c r="H933" s="122">
        <v>4331</v>
      </c>
      <c r="I933" s="86" t="s">
        <v>14563</v>
      </c>
      <c r="J933" s="122" t="str">
        <f t="shared" si="36"/>
        <v>Quercus acuta</v>
      </c>
      <c r="K933" s="86" t="s">
        <v>14563</v>
      </c>
      <c r="M933" s="86" t="s">
        <v>3871</v>
      </c>
      <c r="N933" s="86" t="s">
        <v>3854</v>
      </c>
      <c r="S933" s="86" t="s">
        <v>14697</v>
      </c>
      <c r="AJ933" s="86" t="s">
        <v>3726</v>
      </c>
      <c r="AK933" s="86" t="s">
        <v>14585</v>
      </c>
      <c r="AM933" s="134"/>
      <c r="AN933" s="86" t="s">
        <v>14575</v>
      </c>
      <c r="BE933" s="86" t="s">
        <v>3745</v>
      </c>
      <c r="BF933" s="86" t="s">
        <v>3764</v>
      </c>
      <c r="BG933" s="86" t="s">
        <v>3750</v>
      </c>
      <c r="BH933" s="86" t="s">
        <v>1318</v>
      </c>
      <c r="BI933" s="86" t="s">
        <v>1318</v>
      </c>
      <c r="BJ933" s="86" t="s">
        <v>1318</v>
      </c>
      <c r="BK933" s="86" t="s">
        <v>1318</v>
      </c>
      <c r="BM933" s="86" t="s">
        <v>1318</v>
      </c>
      <c r="BN933" s="86" t="s">
        <v>1318</v>
      </c>
      <c r="BO933" s="86" t="s">
        <v>1318</v>
      </c>
      <c r="BP933" s="86" t="s">
        <v>1318</v>
      </c>
      <c r="BQ933" s="86" t="s">
        <v>1318</v>
      </c>
      <c r="BR933" s="86" t="s">
        <v>7358</v>
      </c>
      <c r="BS933" s="86" t="s">
        <v>4986</v>
      </c>
      <c r="BT933" s="86" t="s">
        <v>7358</v>
      </c>
      <c r="BU933" s="86" t="s">
        <v>7358</v>
      </c>
      <c r="BV933" s="86">
        <v>4331</v>
      </c>
      <c r="BX933" s="86" t="s">
        <v>3745</v>
      </c>
      <c r="BZ933" s="86" t="s">
        <v>42</v>
      </c>
      <c r="CK933" s="86" t="s">
        <v>4216</v>
      </c>
      <c r="CL933" s="86" t="s">
        <v>3726</v>
      </c>
    </row>
    <row r="934" spans="1:90" s="86" customFormat="1" x14ac:dyDescent="0.45">
      <c r="A934" s="86">
        <v>933</v>
      </c>
      <c r="B934" s="86" t="s">
        <v>10611</v>
      </c>
      <c r="C934" s="86" t="s">
        <v>7359</v>
      </c>
      <c r="D934" s="141"/>
      <c r="E934" s="141"/>
      <c r="F934" s="86" t="s">
        <v>7359</v>
      </c>
      <c r="G934" s="86" t="s">
        <v>3787</v>
      </c>
      <c r="H934" s="122">
        <v>3961</v>
      </c>
      <c r="I934" s="86" t="s">
        <v>14656</v>
      </c>
      <c r="J934" s="122" t="str">
        <f t="shared" si="36"/>
        <v>Quercus daimingshanensis</v>
      </c>
      <c r="K934" s="86" t="s">
        <v>14656</v>
      </c>
      <c r="M934" s="86" t="s">
        <v>3871</v>
      </c>
      <c r="N934" s="86" t="s">
        <v>3855</v>
      </c>
      <c r="S934" s="86" t="s">
        <v>14697</v>
      </c>
      <c r="AJ934" s="86" t="s">
        <v>3727</v>
      </c>
      <c r="AK934" s="86" t="s">
        <v>14655</v>
      </c>
      <c r="AM934" s="134"/>
      <c r="AN934" s="86" t="s">
        <v>14575</v>
      </c>
      <c r="BE934" s="86" t="s">
        <v>3745</v>
      </c>
      <c r="BF934" s="86" t="s">
        <v>3764</v>
      </c>
      <c r="BG934" s="86" t="s">
        <v>3751</v>
      </c>
      <c r="BH934" s="86" t="s">
        <v>1318</v>
      </c>
      <c r="BI934" s="86" t="s">
        <v>1318</v>
      </c>
      <c r="BJ934" s="86" t="s">
        <v>1318</v>
      </c>
      <c r="BK934" s="86" t="s">
        <v>1318</v>
      </c>
      <c r="BM934" s="86" t="s">
        <v>1318</v>
      </c>
      <c r="BN934" s="86" t="s">
        <v>1318</v>
      </c>
      <c r="BO934" s="86" t="s">
        <v>1318</v>
      </c>
      <c r="BP934" s="86" t="s">
        <v>1318</v>
      </c>
      <c r="BQ934" s="86" t="s">
        <v>1318</v>
      </c>
      <c r="BR934" s="86" t="s">
        <v>7359</v>
      </c>
      <c r="BS934" s="86" t="s">
        <v>4986</v>
      </c>
      <c r="BT934" s="86" t="s">
        <v>7359</v>
      </c>
      <c r="BU934" s="86" t="s">
        <v>7359</v>
      </c>
      <c r="BV934" s="86">
        <v>3961</v>
      </c>
      <c r="BX934" s="86" t="s">
        <v>3745</v>
      </c>
      <c r="BZ934" s="86" t="s">
        <v>42</v>
      </c>
      <c r="CK934" s="86" t="s">
        <v>4216</v>
      </c>
      <c r="CL934" s="86" t="s">
        <v>3727</v>
      </c>
    </row>
    <row r="935" spans="1:90" s="86" customFormat="1" x14ac:dyDescent="0.45">
      <c r="A935" s="86">
        <v>934</v>
      </c>
      <c r="B935" s="86" t="s">
        <v>10612</v>
      </c>
      <c r="C935" s="86" t="s">
        <v>7360</v>
      </c>
      <c r="D935" s="141"/>
      <c r="E935" s="141"/>
      <c r="F935" s="86" t="s">
        <v>7360</v>
      </c>
      <c r="G935" s="86" t="s">
        <v>3786</v>
      </c>
      <c r="H935" s="122">
        <v>4567</v>
      </c>
      <c r="I935" s="86" t="s">
        <v>14600</v>
      </c>
      <c r="J935" s="122" t="str">
        <f t="shared" si="36"/>
        <v>Quercus gilva</v>
      </c>
      <c r="K935" s="86" t="s">
        <v>14600</v>
      </c>
      <c r="M935" s="86" t="s">
        <v>3871</v>
      </c>
      <c r="N935" s="86" t="s">
        <v>3856</v>
      </c>
      <c r="S935" s="86" t="s">
        <v>14697</v>
      </c>
      <c r="AJ935" s="86" t="s">
        <v>3728</v>
      </c>
      <c r="AK935" s="86" t="s">
        <v>14599</v>
      </c>
      <c r="AM935" s="134"/>
      <c r="BE935" s="86" t="s">
        <v>3745</v>
      </c>
      <c r="BF935" s="86" t="s">
        <v>3764</v>
      </c>
      <c r="BG935" s="86" t="s">
        <v>3752</v>
      </c>
      <c r="BH935" s="86" t="s">
        <v>1318</v>
      </c>
      <c r="BI935" s="86" t="s">
        <v>1318</v>
      </c>
      <c r="BJ935" s="86" t="s">
        <v>1318</v>
      </c>
      <c r="BK935" s="86" t="s">
        <v>1318</v>
      </c>
      <c r="BM935" s="86" t="s">
        <v>1318</v>
      </c>
      <c r="BN935" s="86" t="s">
        <v>1318</v>
      </c>
      <c r="BO935" s="86" t="s">
        <v>1318</v>
      </c>
      <c r="BP935" s="86" t="s">
        <v>1318</v>
      </c>
      <c r="BQ935" s="86" t="s">
        <v>1318</v>
      </c>
      <c r="BR935" s="86" t="s">
        <v>7360</v>
      </c>
      <c r="BS935" s="86" t="s">
        <v>4986</v>
      </c>
      <c r="BT935" s="86" t="s">
        <v>7360</v>
      </c>
      <c r="BU935" s="86" t="s">
        <v>7360</v>
      </c>
      <c r="BV935" s="86">
        <v>4567</v>
      </c>
      <c r="BX935" s="86" t="s">
        <v>3745</v>
      </c>
      <c r="BZ935" s="86" t="s">
        <v>42</v>
      </c>
      <c r="CK935" s="86" t="s">
        <v>4216</v>
      </c>
      <c r="CL935" s="86" t="s">
        <v>3728</v>
      </c>
    </row>
    <row r="936" spans="1:90" s="86" customFormat="1" x14ac:dyDescent="0.45">
      <c r="A936" s="86">
        <v>935</v>
      </c>
      <c r="B936" s="86" t="s">
        <v>10613</v>
      </c>
      <c r="C936" s="86" t="s">
        <v>7361</v>
      </c>
      <c r="D936" s="141"/>
      <c r="E936" s="141"/>
      <c r="F936" s="86" t="s">
        <v>7361</v>
      </c>
      <c r="G936" s="86" t="s">
        <v>3785</v>
      </c>
      <c r="H936" s="122">
        <v>3950</v>
      </c>
      <c r="I936" s="86" t="s">
        <v>3729</v>
      </c>
      <c r="J936" s="122" t="str">
        <f t="shared" si="36"/>
        <v>Quercus engleriana</v>
      </c>
      <c r="K936" s="86" t="s">
        <v>3729</v>
      </c>
      <c r="M936" s="86" t="s">
        <v>3226</v>
      </c>
      <c r="N936" s="86" t="s">
        <v>3826</v>
      </c>
      <c r="S936" s="86" t="s">
        <v>14697</v>
      </c>
      <c r="AJ936" s="86" t="s">
        <v>3729</v>
      </c>
      <c r="AK936" s="86" t="s">
        <v>3729</v>
      </c>
      <c r="AM936" s="134"/>
      <c r="AN936" s="86" t="s">
        <v>14575</v>
      </c>
      <c r="BE936" s="86" t="s">
        <v>3745</v>
      </c>
      <c r="BF936" s="86" t="s">
        <v>3764</v>
      </c>
      <c r="BG936" s="86" t="s">
        <v>3753</v>
      </c>
      <c r="BH936" s="86" t="s">
        <v>1318</v>
      </c>
      <c r="BI936" s="86" t="s">
        <v>1318</v>
      </c>
      <c r="BJ936" s="86" t="s">
        <v>1318</v>
      </c>
      <c r="BK936" s="86" t="s">
        <v>1318</v>
      </c>
      <c r="BM936" s="86" t="s">
        <v>1318</v>
      </c>
      <c r="BN936" s="86" t="s">
        <v>1318</v>
      </c>
      <c r="BO936" s="86" t="s">
        <v>1318</v>
      </c>
      <c r="BP936" s="86" t="s">
        <v>1318</v>
      </c>
      <c r="BQ936" s="86" t="s">
        <v>1318</v>
      </c>
      <c r="BR936" s="86" t="s">
        <v>7361</v>
      </c>
      <c r="BS936" s="86" t="s">
        <v>4986</v>
      </c>
      <c r="BT936" s="86" t="s">
        <v>7361</v>
      </c>
      <c r="BU936" s="86" t="s">
        <v>7361</v>
      </c>
      <c r="BV936" s="86">
        <v>3950</v>
      </c>
      <c r="BX936" s="86" t="s">
        <v>3745</v>
      </c>
      <c r="BZ936" s="86" t="s">
        <v>42</v>
      </c>
      <c r="CK936" s="86" t="s">
        <v>4216</v>
      </c>
      <c r="CL936" s="86" t="s">
        <v>3729</v>
      </c>
    </row>
    <row r="937" spans="1:90" s="86" customFormat="1" x14ac:dyDescent="0.45">
      <c r="A937" s="86">
        <v>936</v>
      </c>
      <c r="B937" s="86" t="s">
        <v>10614</v>
      </c>
      <c r="C937" s="86" t="s">
        <v>7362</v>
      </c>
      <c r="D937" s="141"/>
      <c r="E937" s="141"/>
      <c r="F937" s="86" t="s">
        <v>7362</v>
      </c>
      <c r="G937" s="86" t="s">
        <v>3784</v>
      </c>
      <c r="H937" s="122">
        <v>4803</v>
      </c>
      <c r="I937" s="86" t="s">
        <v>3730</v>
      </c>
      <c r="J937" s="122" t="str">
        <f t="shared" si="36"/>
        <v>Quercus yiwuensis</v>
      </c>
      <c r="K937" s="86" t="s">
        <v>3730</v>
      </c>
      <c r="M937" s="86" t="s">
        <v>3226</v>
      </c>
      <c r="N937" s="86" t="s">
        <v>3827</v>
      </c>
      <c r="S937" s="86" t="s">
        <v>14697</v>
      </c>
      <c r="AJ937" s="86" t="s">
        <v>3730</v>
      </c>
      <c r="AK937" s="86" t="s">
        <v>3730</v>
      </c>
      <c r="AM937" s="134"/>
      <c r="BE937" s="86" t="s">
        <v>3745</v>
      </c>
      <c r="BF937" s="86" t="s">
        <v>3764</v>
      </c>
      <c r="BG937" s="86" t="s">
        <v>3754</v>
      </c>
      <c r="BH937" s="86" t="s">
        <v>1318</v>
      </c>
      <c r="BI937" s="86" t="s">
        <v>1318</v>
      </c>
      <c r="BJ937" s="86" t="s">
        <v>1318</v>
      </c>
      <c r="BK937" s="86" t="s">
        <v>1318</v>
      </c>
      <c r="BM937" s="86" t="s">
        <v>1318</v>
      </c>
      <c r="BN937" s="86" t="s">
        <v>1318</v>
      </c>
      <c r="BO937" s="86" t="s">
        <v>1318</v>
      </c>
      <c r="BP937" s="86" t="s">
        <v>1318</v>
      </c>
      <c r="BQ937" s="86" t="s">
        <v>1318</v>
      </c>
      <c r="BR937" s="86" t="s">
        <v>7362</v>
      </c>
      <c r="BS937" s="86" t="s">
        <v>4986</v>
      </c>
      <c r="BT937" s="86" t="s">
        <v>7362</v>
      </c>
      <c r="BU937" s="86" t="s">
        <v>7362</v>
      </c>
      <c r="BV937" s="86">
        <v>4803</v>
      </c>
      <c r="BX937" s="86" t="s">
        <v>3745</v>
      </c>
      <c r="BZ937" s="86" t="s">
        <v>42</v>
      </c>
      <c r="CI937" s="86" t="s">
        <v>5255</v>
      </c>
      <c r="CK937" s="86" t="s">
        <v>4216</v>
      </c>
      <c r="CL937" s="86" t="s">
        <v>3730</v>
      </c>
    </row>
    <row r="938" spans="1:90" s="86" customFormat="1" x14ac:dyDescent="0.45">
      <c r="A938" s="86">
        <v>937</v>
      </c>
      <c r="B938" s="86" t="s">
        <v>10615</v>
      </c>
      <c r="C938" s="86" t="s">
        <v>7363</v>
      </c>
      <c r="D938" s="141"/>
      <c r="E938" s="141"/>
      <c r="F938" s="86" t="s">
        <v>7363</v>
      </c>
      <c r="G938" s="86" t="s">
        <v>3783</v>
      </c>
      <c r="H938" s="122">
        <v>4276</v>
      </c>
      <c r="I938" s="86" t="s">
        <v>3731</v>
      </c>
      <c r="J938" s="122" t="str">
        <f t="shared" si="36"/>
        <v>Quercus utilis</v>
      </c>
      <c r="K938" s="86" t="s">
        <v>3731</v>
      </c>
      <c r="M938" s="86" t="s">
        <v>3226</v>
      </c>
      <c r="N938" s="86" t="s">
        <v>3828</v>
      </c>
      <c r="S938" s="86" t="s">
        <v>14697</v>
      </c>
      <c r="AJ938" s="86" t="s">
        <v>3731</v>
      </c>
      <c r="AK938" s="86" t="s">
        <v>3731</v>
      </c>
      <c r="AM938" s="134"/>
      <c r="BE938" s="86" t="s">
        <v>3745</v>
      </c>
      <c r="BF938" s="86" t="s">
        <v>3764</v>
      </c>
      <c r="BG938" s="86" t="s">
        <v>3755</v>
      </c>
      <c r="BH938" s="86" t="s">
        <v>1318</v>
      </c>
      <c r="BI938" s="86" t="s">
        <v>1318</v>
      </c>
      <c r="BJ938" s="86" t="s">
        <v>1318</v>
      </c>
      <c r="BK938" s="86" t="s">
        <v>1318</v>
      </c>
      <c r="BM938" s="86" t="s">
        <v>1318</v>
      </c>
      <c r="BN938" s="86" t="s">
        <v>1318</v>
      </c>
      <c r="BO938" s="86" t="s">
        <v>1318</v>
      </c>
      <c r="BP938" s="86" t="s">
        <v>1318</v>
      </c>
      <c r="BQ938" s="86" t="s">
        <v>1318</v>
      </c>
      <c r="BR938" s="86" t="s">
        <v>7363</v>
      </c>
      <c r="BS938" s="86" t="s">
        <v>4986</v>
      </c>
      <c r="BT938" s="86" t="s">
        <v>7363</v>
      </c>
      <c r="BU938" s="86" t="s">
        <v>7363</v>
      </c>
      <c r="BV938" s="86">
        <v>4276</v>
      </c>
      <c r="BX938" s="86" t="s">
        <v>3745</v>
      </c>
      <c r="BZ938" s="86" t="s">
        <v>42</v>
      </c>
      <c r="CK938" s="86" t="s">
        <v>4216</v>
      </c>
      <c r="CL938" s="86" t="s">
        <v>3731</v>
      </c>
    </row>
    <row r="939" spans="1:90" s="86" customFormat="1" x14ac:dyDescent="0.45">
      <c r="A939" s="86">
        <v>938</v>
      </c>
      <c r="B939" s="86" t="s">
        <v>10616</v>
      </c>
      <c r="C939" s="86" t="s">
        <v>7364</v>
      </c>
      <c r="D939" s="141"/>
      <c r="E939" s="141"/>
      <c r="F939" s="86" t="s">
        <v>7364</v>
      </c>
      <c r="G939" s="86" t="s">
        <v>3782</v>
      </c>
      <c r="H939" s="122">
        <v>359</v>
      </c>
      <c r="I939" s="86" t="s">
        <v>14637</v>
      </c>
      <c r="J939" s="122" t="str">
        <f t="shared" si="36"/>
        <v>Quercus phanera</v>
      </c>
      <c r="K939" s="86" t="s">
        <v>14637</v>
      </c>
      <c r="M939" s="86" t="s">
        <v>3871</v>
      </c>
      <c r="N939" s="86" t="s">
        <v>3857</v>
      </c>
      <c r="S939" s="86" t="s">
        <v>14697</v>
      </c>
      <c r="AJ939" s="86" t="s">
        <v>3732</v>
      </c>
      <c r="AK939" s="86" t="s">
        <v>14636</v>
      </c>
      <c r="AM939" s="134"/>
      <c r="BE939" s="86" t="s">
        <v>3745</v>
      </c>
      <c r="BF939" s="86" t="s">
        <v>3764</v>
      </c>
      <c r="BG939" s="86" t="s">
        <v>3756</v>
      </c>
      <c r="BH939" s="86" t="s">
        <v>1318</v>
      </c>
      <c r="BI939" s="86" t="s">
        <v>1318</v>
      </c>
      <c r="BJ939" s="86" t="s">
        <v>1318</v>
      </c>
      <c r="BK939" s="86" t="s">
        <v>1318</v>
      </c>
      <c r="BM939" s="86" t="s">
        <v>1318</v>
      </c>
      <c r="BN939" s="86" t="s">
        <v>1318</v>
      </c>
      <c r="BO939" s="86" t="s">
        <v>1318</v>
      </c>
      <c r="BP939" s="86" t="s">
        <v>1318</v>
      </c>
      <c r="BQ939" s="86" t="s">
        <v>1318</v>
      </c>
      <c r="BR939" s="86" t="s">
        <v>7364</v>
      </c>
      <c r="BS939" s="86" t="s">
        <v>4986</v>
      </c>
      <c r="BT939" s="86" t="s">
        <v>7364</v>
      </c>
      <c r="BU939" s="86" t="s">
        <v>7364</v>
      </c>
      <c r="BV939" s="86">
        <v>359</v>
      </c>
      <c r="BX939" s="86" t="s">
        <v>3745</v>
      </c>
      <c r="BZ939" s="86" t="s">
        <v>42</v>
      </c>
      <c r="CK939" s="86" t="s">
        <v>4216</v>
      </c>
      <c r="CL939" s="86" t="s">
        <v>3732</v>
      </c>
    </row>
    <row r="940" spans="1:90" s="86" customFormat="1" x14ac:dyDescent="0.45">
      <c r="A940" s="86">
        <v>939</v>
      </c>
      <c r="B940" s="86" t="s">
        <v>10617</v>
      </c>
      <c r="C940" s="86" t="s">
        <v>7365</v>
      </c>
      <c r="D940" s="141"/>
      <c r="E940" s="141"/>
      <c r="F940" s="86" t="s">
        <v>7365</v>
      </c>
      <c r="G940" s="86" t="s">
        <v>3781</v>
      </c>
      <c r="H940" s="122">
        <v>5565</v>
      </c>
      <c r="I940" s="86" t="s">
        <v>14651</v>
      </c>
      <c r="J940" s="122" t="str">
        <f t="shared" si="36"/>
        <v>Quercus poilanei</v>
      </c>
      <c r="K940" s="86" t="s">
        <v>14651</v>
      </c>
      <c r="M940" s="86" t="s">
        <v>3871</v>
      </c>
      <c r="N940" s="86" t="s">
        <v>3858</v>
      </c>
      <c r="S940" s="86" t="s">
        <v>14697</v>
      </c>
      <c r="AJ940" s="86" t="s">
        <v>3733</v>
      </c>
      <c r="AK940" s="86" t="s">
        <v>14652</v>
      </c>
      <c r="AM940" s="134"/>
      <c r="BE940" s="86" t="s">
        <v>3745</v>
      </c>
      <c r="BF940" s="86" t="s">
        <v>3764</v>
      </c>
      <c r="BG940" s="86" t="s">
        <v>3757</v>
      </c>
      <c r="BH940" s="86" t="s">
        <v>1318</v>
      </c>
      <c r="BI940" s="86" t="s">
        <v>1318</v>
      </c>
      <c r="BJ940" s="86" t="s">
        <v>1318</v>
      </c>
      <c r="BK940" s="86" t="s">
        <v>1318</v>
      </c>
      <c r="BM940" s="86" t="s">
        <v>1318</v>
      </c>
      <c r="BN940" s="86" t="s">
        <v>1318</v>
      </c>
      <c r="BO940" s="86" t="s">
        <v>1318</v>
      </c>
      <c r="BP940" s="86" t="s">
        <v>1318</v>
      </c>
      <c r="BQ940" s="86" t="s">
        <v>1318</v>
      </c>
      <c r="BR940" s="86" t="s">
        <v>7365</v>
      </c>
      <c r="BS940" s="86" t="s">
        <v>4986</v>
      </c>
      <c r="BT940" s="86" t="s">
        <v>7365</v>
      </c>
      <c r="BU940" s="86" t="s">
        <v>7365</v>
      </c>
      <c r="BV940" s="86">
        <v>5565</v>
      </c>
      <c r="BX940" s="86" t="s">
        <v>3745</v>
      </c>
      <c r="BZ940" s="86" t="s">
        <v>42</v>
      </c>
      <c r="CK940" s="86" t="s">
        <v>4216</v>
      </c>
      <c r="CL940" s="86" t="s">
        <v>3733</v>
      </c>
    </row>
    <row r="941" spans="1:90" s="86" customFormat="1" x14ac:dyDescent="0.45">
      <c r="A941" s="86">
        <v>940</v>
      </c>
      <c r="B941" s="86" t="s">
        <v>10618</v>
      </c>
      <c r="C941" s="86" t="s">
        <v>7366</v>
      </c>
      <c r="D941" s="141"/>
      <c r="E941" s="141"/>
      <c r="F941" s="86" t="s">
        <v>7366</v>
      </c>
      <c r="G941" s="86" t="s">
        <v>3780</v>
      </c>
      <c r="H941" s="122">
        <v>4590</v>
      </c>
      <c r="I941" s="86" t="s">
        <v>14588</v>
      </c>
      <c r="J941" s="122" t="str">
        <f t="shared" si="36"/>
        <v>Quercus langbianensis</v>
      </c>
      <c r="K941" s="86" t="s">
        <v>14588</v>
      </c>
      <c r="M941" s="86" t="s">
        <v>3871</v>
      </c>
      <c r="N941" s="86" t="s">
        <v>3859</v>
      </c>
      <c r="S941" s="86" t="s">
        <v>14697</v>
      </c>
      <c r="AJ941" s="86" t="s">
        <v>3734</v>
      </c>
      <c r="AK941" s="86" t="s">
        <v>14587</v>
      </c>
      <c r="AM941" s="134"/>
      <c r="AN941" s="86" t="s">
        <v>14589</v>
      </c>
      <c r="BE941" s="86" t="s">
        <v>3745</v>
      </c>
      <c r="BF941" s="86" t="s">
        <v>3764</v>
      </c>
      <c r="BG941" s="86" t="s">
        <v>14590</v>
      </c>
      <c r="BH941" s="86" t="s">
        <v>1318</v>
      </c>
      <c r="BI941" s="86" t="s">
        <v>1318</v>
      </c>
      <c r="BJ941" s="86" t="s">
        <v>1318</v>
      </c>
      <c r="BK941" s="86" t="s">
        <v>1318</v>
      </c>
      <c r="BM941" s="86" t="s">
        <v>1318</v>
      </c>
      <c r="BN941" s="86" t="s">
        <v>1318</v>
      </c>
      <c r="BO941" s="86" t="s">
        <v>1318</v>
      </c>
      <c r="BP941" s="86" t="s">
        <v>1318</v>
      </c>
      <c r="BQ941" s="86" t="s">
        <v>1318</v>
      </c>
      <c r="BR941" s="86" t="s">
        <v>7366</v>
      </c>
      <c r="BS941" s="86" t="s">
        <v>4986</v>
      </c>
      <c r="BT941" s="86" t="s">
        <v>7366</v>
      </c>
      <c r="BU941" s="86" t="s">
        <v>7366</v>
      </c>
      <c r="BV941" s="86">
        <v>4590</v>
      </c>
      <c r="BX941" s="86" t="s">
        <v>3745</v>
      </c>
      <c r="BZ941" s="86" t="s">
        <v>42</v>
      </c>
      <c r="CK941" s="86" t="s">
        <v>4216</v>
      </c>
      <c r="CL941" s="86" t="s">
        <v>3734</v>
      </c>
    </row>
    <row r="942" spans="1:90" s="86" customFormat="1" x14ac:dyDescent="0.45">
      <c r="A942" s="86">
        <v>941</v>
      </c>
      <c r="B942" s="86" t="s">
        <v>10619</v>
      </c>
      <c r="C942" s="86" t="s">
        <v>7367</v>
      </c>
      <c r="D942" s="141"/>
      <c r="E942" s="141"/>
      <c r="F942" s="86" t="s">
        <v>7367</v>
      </c>
      <c r="G942" s="86" t="s">
        <v>3779</v>
      </c>
      <c r="H942" s="122">
        <v>3282</v>
      </c>
      <c r="I942" s="86" t="s">
        <v>14654</v>
      </c>
      <c r="J942" s="122" t="str">
        <f t="shared" si="36"/>
        <v>Quercus augustini</v>
      </c>
      <c r="K942" s="86" t="s">
        <v>14654</v>
      </c>
      <c r="M942" s="86" t="s">
        <v>3871</v>
      </c>
      <c r="N942" s="86" t="s">
        <v>3860</v>
      </c>
      <c r="S942" s="86" t="s">
        <v>14697</v>
      </c>
      <c r="AJ942" s="86" t="s">
        <v>3735</v>
      </c>
      <c r="AK942" s="86" t="s">
        <v>14653</v>
      </c>
      <c r="AM942" s="134"/>
      <c r="AN942" s="86" t="s">
        <v>14589</v>
      </c>
      <c r="BE942" s="86" t="s">
        <v>3745</v>
      </c>
      <c r="BF942" s="86" t="s">
        <v>3764</v>
      </c>
      <c r="BG942" s="86" t="s">
        <v>14591</v>
      </c>
      <c r="BH942" s="86" t="s">
        <v>1318</v>
      </c>
      <c r="BI942" s="86" t="s">
        <v>1318</v>
      </c>
      <c r="BJ942" s="86" t="s">
        <v>1318</v>
      </c>
      <c r="BK942" s="86" t="s">
        <v>1318</v>
      </c>
      <c r="BM942" s="86" t="s">
        <v>1318</v>
      </c>
      <c r="BN942" s="86" t="s">
        <v>1318</v>
      </c>
      <c r="BO942" s="86" t="s">
        <v>1318</v>
      </c>
      <c r="BP942" s="86" t="s">
        <v>1318</v>
      </c>
      <c r="BQ942" s="86" t="s">
        <v>1318</v>
      </c>
      <c r="BR942" s="86" t="s">
        <v>7367</v>
      </c>
      <c r="BS942" s="86" t="s">
        <v>4986</v>
      </c>
      <c r="BT942" s="86" t="s">
        <v>7367</v>
      </c>
      <c r="BU942" s="86" t="s">
        <v>7367</v>
      </c>
      <c r="BV942" s="86">
        <v>3282</v>
      </c>
      <c r="BX942" s="86" t="s">
        <v>3745</v>
      </c>
      <c r="BZ942" s="86" t="s">
        <v>42</v>
      </c>
      <c r="CK942" s="86" t="s">
        <v>4216</v>
      </c>
      <c r="CL942" s="86" t="s">
        <v>3735</v>
      </c>
    </row>
    <row r="943" spans="1:90" s="86" customFormat="1" x14ac:dyDescent="0.45">
      <c r="A943" s="86">
        <v>942</v>
      </c>
      <c r="B943" s="86" t="s">
        <v>10620</v>
      </c>
      <c r="C943" s="86" t="s">
        <v>7368</v>
      </c>
      <c r="D943" s="141"/>
      <c r="E943" s="141"/>
      <c r="G943" s="86" t="s">
        <v>3778</v>
      </c>
      <c r="H943" s="122"/>
      <c r="I943" s="86" t="s">
        <v>14639</v>
      </c>
      <c r="J943" s="122" t="str">
        <f t="shared" si="36"/>
        <v>Quercus auricoma</v>
      </c>
      <c r="K943" s="86" t="s">
        <v>14639</v>
      </c>
      <c r="M943" s="86" t="s">
        <v>3871</v>
      </c>
      <c r="N943" s="86" t="s">
        <v>3861</v>
      </c>
      <c r="S943" s="86" t="s">
        <v>14697</v>
      </c>
      <c r="AJ943" s="86" t="s">
        <v>3736</v>
      </c>
      <c r="AK943" s="86" t="s">
        <v>14638</v>
      </c>
      <c r="AM943" s="134"/>
      <c r="BE943" s="86" t="s">
        <v>3745</v>
      </c>
      <c r="BF943" s="86" t="s">
        <v>3764</v>
      </c>
      <c r="BG943" s="86" t="s">
        <v>3758</v>
      </c>
      <c r="BH943" s="86" t="s">
        <v>1318</v>
      </c>
      <c r="BI943" s="86" t="s">
        <v>1318</v>
      </c>
      <c r="BJ943" s="86" t="s">
        <v>1318</v>
      </c>
      <c r="BK943" s="86" t="s">
        <v>1318</v>
      </c>
      <c r="BM943" s="86" t="s">
        <v>1318</v>
      </c>
      <c r="BN943" s="86" t="s">
        <v>1318</v>
      </c>
      <c r="BO943" s="86" t="s">
        <v>1318</v>
      </c>
      <c r="BP943" s="86" t="s">
        <v>1318</v>
      </c>
      <c r="BQ943" s="86" t="s">
        <v>1318</v>
      </c>
      <c r="BX943" s="86" t="s">
        <v>3745</v>
      </c>
      <c r="BZ943" s="86" t="s">
        <v>42</v>
      </c>
      <c r="CK943" s="86" t="s">
        <v>4216</v>
      </c>
      <c r="CL943" s="86" t="s">
        <v>3736</v>
      </c>
    </row>
    <row r="944" spans="1:90" s="86" customFormat="1" x14ac:dyDescent="0.45">
      <c r="A944" s="86">
        <v>943</v>
      </c>
      <c r="B944" s="86" t="s">
        <v>10621</v>
      </c>
      <c r="C944" s="86" t="s">
        <v>7369</v>
      </c>
      <c r="D944" s="141"/>
      <c r="E944" s="141"/>
      <c r="F944" s="86" t="s">
        <v>7369</v>
      </c>
      <c r="G944" s="86" t="s">
        <v>3777</v>
      </c>
      <c r="H944" s="122">
        <v>4465</v>
      </c>
      <c r="I944" s="86" t="s">
        <v>14594</v>
      </c>
      <c r="J944" s="122" t="str">
        <f t="shared" si="36"/>
        <v>Quercus litoralis</v>
      </c>
      <c r="K944" s="86" t="s">
        <v>14594</v>
      </c>
      <c r="M944" s="86" t="s">
        <v>3871</v>
      </c>
      <c r="N944" s="86" t="s">
        <v>3862</v>
      </c>
      <c r="S944" s="86" t="s">
        <v>14697</v>
      </c>
      <c r="AJ944" s="86" t="s">
        <v>3737</v>
      </c>
      <c r="AK944" s="86" t="s">
        <v>14593</v>
      </c>
      <c r="AM944" s="134"/>
      <c r="BE944" s="86" t="s">
        <v>3745</v>
      </c>
      <c r="BF944" s="86" t="s">
        <v>3764</v>
      </c>
      <c r="BG944" s="86" t="s">
        <v>3759</v>
      </c>
      <c r="BH944" s="86" t="s">
        <v>1318</v>
      </c>
      <c r="BI944" s="86" t="s">
        <v>1318</v>
      </c>
      <c r="BJ944" s="86" t="s">
        <v>1318</v>
      </c>
      <c r="BK944" s="86" t="s">
        <v>1318</v>
      </c>
      <c r="BM944" s="86" t="s">
        <v>1318</v>
      </c>
      <c r="BN944" s="86" t="s">
        <v>1318</v>
      </c>
      <c r="BO944" s="86" t="s">
        <v>1318</v>
      </c>
      <c r="BP944" s="86" t="s">
        <v>1318</v>
      </c>
      <c r="BQ944" s="86" t="s">
        <v>1318</v>
      </c>
      <c r="BR944" s="86" t="s">
        <v>7369</v>
      </c>
      <c r="BS944" s="86" t="s">
        <v>4986</v>
      </c>
      <c r="BT944" s="86" t="s">
        <v>7369</v>
      </c>
      <c r="BU944" s="86" t="s">
        <v>7369</v>
      </c>
      <c r="BV944" s="86">
        <v>4465</v>
      </c>
      <c r="BX944" s="86" t="s">
        <v>3745</v>
      </c>
      <c r="BZ944" s="86" t="s">
        <v>42</v>
      </c>
      <c r="CK944" s="86" t="s">
        <v>4216</v>
      </c>
      <c r="CL944" s="86" t="s">
        <v>3737</v>
      </c>
    </row>
    <row r="945" spans="1:101" s="86" customFormat="1" x14ac:dyDescent="0.45">
      <c r="A945" s="86">
        <v>944</v>
      </c>
      <c r="B945" s="86" t="s">
        <v>10622</v>
      </c>
      <c r="C945" s="86" t="s">
        <v>7370</v>
      </c>
      <c r="D945" s="141"/>
      <c r="E945" s="141"/>
      <c r="F945" s="86" t="s">
        <v>7370</v>
      </c>
      <c r="G945" s="86" t="s">
        <v>3776</v>
      </c>
      <c r="H945" s="122">
        <v>6535</v>
      </c>
      <c r="I945" s="86" t="s">
        <v>3738</v>
      </c>
      <c r="J945" s="122" t="str">
        <f>LEFT(I945, FIND(" ", I945, 12) -1)</f>
        <v>Quercus spathulata</v>
      </c>
      <c r="K945" s="86" t="s">
        <v>3738</v>
      </c>
      <c r="M945" s="86" t="s">
        <v>3226</v>
      </c>
      <c r="N945" s="86" t="s">
        <v>3829</v>
      </c>
      <c r="S945" s="86" t="s">
        <v>14697</v>
      </c>
      <c r="AJ945" s="86" t="s">
        <v>3738</v>
      </c>
      <c r="AK945" s="86" t="s">
        <v>3738</v>
      </c>
      <c r="AM945" s="134"/>
      <c r="BE945" s="86" t="s">
        <v>3745</v>
      </c>
      <c r="BF945" s="86" t="s">
        <v>3764</v>
      </c>
      <c r="BG945" s="86" t="s">
        <v>3760</v>
      </c>
      <c r="BH945" s="86" t="s">
        <v>1318</v>
      </c>
      <c r="BI945" s="86" t="s">
        <v>1318</v>
      </c>
      <c r="BJ945" s="86" t="s">
        <v>1318</v>
      </c>
      <c r="BK945" s="86" t="s">
        <v>1318</v>
      </c>
      <c r="BM945" s="86" t="s">
        <v>1318</v>
      </c>
      <c r="BN945" s="86" t="s">
        <v>1318</v>
      </c>
      <c r="BO945" s="86" t="s">
        <v>1318</v>
      </c>
      <c r="BP945" s="86" t="s">
        <v>1318</v>
      </c>
      <c r="BQ945" s="86" t="s">
        <v>1318</v>
      </c>
      <c r="BR945" s="86" t="s">
        <v>7370</v>
      </c>
      <c r="BS945" s="86" t="s">
        <v>4986</v>
      </c>
      <c r="BT945" s="86" t="s">
        <v>7370</v>
      </c>
      <c r="BU945" s="86" t="s">
        <v>7370</v>
      </c>
      <c r="BV945" s="86">
        <v>6535</v>
      </c>
      <c r="BX945" s="86" t="s">
        <v>3745</v>
      </c>
      <c r="BZ945" s="86" t="s">
        <v>42</v>
      </c>
      <c r="CK945" s="86" t="s">
        <v>4216</v>
      </c>
      <c r="CL945" s="86" t="s">
        <v>3738</v>
      </c>
    </row>
    <row r="946" spans="1:101" s="86" customFormat="1" x14ac:dyDescent="0.45">
      <c r="A946" s="86">
        <v>945</v>
      </c>
      <c r="B946" s="86" t="s">
        <v>10623</v>
      </c>
      <c r="C946" s="86" t="s">
        <v>7371</v>
      </c>
      <c r="D946" s="141"/>
      <c r="E946" s="141"/>
      <c r="F946" s="86" t="s">
        <v>7371</v>
      </c>
      <c r="G946" s="86" t="s">
        <v>3775</v>
      </c>
      <c r="H946" s="122">
        <v>5926</v>
      </c>
      <c r="I946" s="86" t="s">
        <v>3739</v>
      </c>
      <c r="J946" s="122" t="str">
        <f>I946</f>
        <v>Quercus monimotricha</v>
      </c>
      <c r="K946" s="86" t="s">
        <v>3739</v>
      </c>
      <c r="M946" s="86" t="s">
        <v>3226</v>
      </c>
      <c r="N946" s="86" t="s">
        <v>3830</v>
      </c>
      <c r="S946" s="86" t="s">
        <v>14697</v>
      </c>
      <c r="AJ946" s="86" t="s">
        <v>3739</v>
      </c>
      <c r="AK946" s="86" t="s">
        <v>3739</v>
      </c>
      <c r="AM946" s="134"/>
      <c r="BE946" s="86" t="s">
        <v>3745</v>
      </c>
      <c r="BF946" s="86" t="s">
        <v>3764</v>
      </c>
      <c r="BG946" s="86" t="s">
        <v>3761</v>
      </c>
      <c r="BH946" s="86" t="s">
        <v>1318</v>
      </c>
      <c r="BI946" s="86" t="s">
        <v>1318</v>
      </c>
      <c r="BJ946" s="86" t="s">
        <v>1318</v>
      </c>
      <c r="BK946" s="86" t="s">
        <v>1318</v>
      </c>
      <c r="BM946" s="86" t="s">
        <v>1318</v>
      </c>
      <c r="BN946" s="86" t="s">
        <v>1318</v>
      </c>
      <c r="BO946" s="86" t="s">
        <v>1318</v>
      </c>
      <c r="BP946" s="86" t="s">
        <v>1318</v>
      </c>
      <c r="BQ946" s="86" t="s">
        <v>1318</v>
      </c>
      <c r="BR946" s="86" t="s">
        <v>7371</v>
      </c>
      <c r="BS946" s="86" t="s">
        <v>4986</v>
      </c>
      <c r="BT946" s="86" t="s">
        <v>7371</v>
      </c>
      <c r="BU946" s="86" t="s">
        <v>7371</v>
      </c>
      <c r="BV946" s="86">
        <v>5926</v>
      </c>
      <c r="BX946" s="86" t="s">
        <v>3745</v>
      </c>
      <c r="BZ946" s="86" t="s">
        <v>42</v>
      </c>
      <c r="CK946" s="86" t="s">
        <v>4216</v>
      </c>
      <c r="CL946" s="86" t="s">
        <v>3739</v>
      </c>
    </row>
    <row r="947" spans="1:101" s="86" customFormat="1" x14ac:dyDescent="0.45">
      <c r="A947" s="86">
        <v>946</v>
      </c>
      <c r="B947" s="86" t="s">
        <v>10624</v>
      </c>
      <c r="C947" s="86" t="s">
        <v>7372</v>
      </c>
      <c r="D947" s="141"/>
      <c r="E947" s="141"/>
      <c r="F947" s="86" t="s">
        <v>7372</v>
      </c>
      <c r="G947" s="86" t="s">
        <v>3774</v>
      </c>
      <c r="H947" s="122">
        <v>6036</v>
      </c>
      <c r="I947" s="86" t="s">
        <v>3740</v>
      </c>
      <c r="J947" s="122" t="str">
        <f>I947</f>
        <v>Quercus pannosa</v>
      </c>
      <c r="K947" s="86" t="s">
        <v>3740</v>
      </c>
      <c r="M947" s="86" t="s">
        <v>3226</v>
      </c>
      <c r="N947" s="86" t="s">
        <v>3831</v>
      </c>
      <c r="S947" s="86" t="s">
        <v>14697</v>
      </c>
      <c r="AJ947" s="86" t="s">
        <v>3740</v>
      </c>
      <c r="AK947" s="86" t="s">
        <v>3740</v>
      </c>
      <c r="AM947" s="134"/>
      <c r="BE947" s="86" t="s">
        <v>3745</v>
      </c>
      <c r="BF947" s="86" t="s">
        <v>3764</v>
      </c>
      <c r="BG947" s="86" t="s">
        <v>3762</v>
      </c>
      <c r="BH947" s="86" t="s">
        <v>1318</v>
      </c>
      <c r="BI947" s="86" t="s">
        <v>1318</v>
      </c>
      <c r="BJ947" s="86" t="s">
        <v>1318</v>
      </c>
      <c r="BK947" s="86" t="s">
        <v>1318</v>
      </c>
      <c r="BM947" s="86" t="s">
        <v>1318</v>
      </c>
      <c r="BN947" s="86" t="s">
        <v>1318</v>
      </c>
      <c r="BO947" s="86" t="s">
        <v>1318</v>
      </c>
      <c r="BP947" s="86" t="s">
        <v>1318</v>
      </c>
      <c r="BQ947" s="86" t="s">
        <v>1318</v>
      </c>
      <c r="BR947" s="86" t="s">
        <v>7372</v>
      </c>
      <c r="BS947" s="86" t="s">
        <v>4986</v>
      </c>
      <c r="BT947" s="86" t="s">
        <v>7372</v>
      </c>
      <c r="BU947" s="86" t="s">
        <v>7372</v>
      </c>
      <c r="BV947" s="86">
        <v>6036</v>
      </c>
      <c r="BX947" s="86" t="s">
        <v>3745</v>
      </c>
      <c r="BZ947" s="86" t="s">
        <v>42</v>
      </c>
      <c r="CK947" s="86" t="s">
        <v>4216</v>
      </c>
      <c r="CL947" s="86" t="s">
        <v>3740</v>
      </c>
    </row>
    <row r="948" spans="1:101" s="86" customFormat="1" x14ac:dyDescent="0.45">
      <c r="A948" s="86">
        <v>947</v>
      </c>
      <c r="B948" s="86" t="s">
        <v>10625</v>
      </c>
      <c r="C948" s="86" t="s">
        <v>7373</v>
      </c>
      <c r="D948" s="141"/>
      <c r="E948" s="141"/>
      <c r="G948" s="86" t="s">
        <v>3773</v>
      </c>
      <c r="H948" s="122"/>
      <c r="I948" s="86" t="s">
        <v>14559</v>
      </c>
      <c r="J948" s="122" t="str">
        <f>I948</f>
        <v>Quercus salicina</v>
      </c>
      <c r="K948" s="86" t="s">
        <v>14559</v>
      </c>
      <c r="M948" s="86" t="s">
        <v>3871</v>
      </c>
      <c r="N948" s="86" t="s">
        <v>3863</v>
      </c>
      <c r="S948" s="86" t="s">
        <v>14697</v>
      </c>
      <c r="AJ948" s="86" t="s">
        <v>3741</v>
      </c>
      <c r="AK948" s="86" t="s">
        <v>14640</v>
      </c>
      <c r="AM948" s="134"/>
      <c r="BE948" s="86" t="s">
        <v>3745</v>
      </c>
      <c r="BF948" s="86" t="s">
        <v>3764</v>
      </c>
      <c r="BG948" s="86" t="s">
        <v>3763</v>
      </c>
      <c r="BH948" s="86" t="s">
        <v>1318</v>
      </c>
      <c r="BI948" s="86" t="s">
        <v>1318</v>
      </c>
      <c r="BJ948" s="86" t="s">
        <v>1318</v>
      </c>
      <c r="BK948" s="86" t="s">
        <v>1318</v>
      </c>
      <c r="BM948" s="86" t="s">
        <v>1318</v>
      </c>
      <c r="BN948" s="86" t="s">
        <v>1318</v>
      </c>
      <c r="BO948" s="86" t="s">
        <v>1318</v>
      </c>
      <c r="BP948" s="86" t="s">
        <v>1318</v>
      </c>
      <c r="BQ948" s="86" t="s">
        <v>1318</v>
      </c>
      <c r="BX948" s="86" t="s">
        <v>3745</v>
      </c>
      <c r="BZ948" s="86" t="s">
        <v>42</v>
      </c>
      <c r="CK948" s="86" t="s">
        <v>4216</v>
      </c>
      <c r="CL948" s="86" t="s">
        <v>3741</v>
      </c>
    </row>
    <row r="949" spans="1:101" s="86" customFormat="1" x14ac:dyDescent="0.45">
      <c r="A949" s="86">
        <v>948</v>
      </c>
      <c r="B949" s="86" t="s">
        <v>10626</v>
      </c>
      <c r="C949" s="86" t="s">
        <v>7085</v>
      </c>
      <c r="D949" s="141"/>
      <c r="E949" s="141"/>
      <c r="F949" s="86" t="s">
        <v>7085</v>
      </c>
      <c r="G949" s="86" t="s">
        <v>3772</v>
      </c>
      <c r="H949" s="122">
        <v>3701</v>
      </c>
      <c r="I949" s="86" t="s">
        <v>5696</v>
      </c>
      <c r="J949" s="122" t="str">
        <f>I949</f>
        <v>Castanea dentata</v>
      </c>
      <c r="K949" s="86" t="s">
        <v>5696</v>
      </c>
      <c r="M949" s="86" t="s">
        <v>3355</v>
      </c>
      <c r="N949" s="86" t="s">
        <v>3300</v>
      </c>
      <c r="O949" s="134">
        <v>41422</v>
      </c>
      <c r="P949" s="86" t="s">
        <v>5698</v>
      </c>
      <c r="S949" s="86" t="s">
        <v>14697</v>
      </c>
      <c r="T949" s="86" t="s">
        <v>1171</v>
      </c>
      <c r="U949" s="86" t="s">
        <v>4097</v>
      </c>
      <c r="V949" s="86" t="s">
        <v>4098</v>
      </c>
      <c r="W949" s="86" t="s">
        <v>1759</v>
      </c>
      <c r="X949" s="86" t="s">
        <v>5699</v>
      </c>
      <c r="AA949" s="86" t="s">
        <v>1316</v>
      </c>
      <c r="AB949" s="86" t="s">
        <v>1316</v>
      </c>
      <c r="AC949" s="86" t="s">
        <v>1317</v>
      </c>
      <c r="AD949" s="86" t="s">
        <v>1316</v>
      </c>
      <c r="AJ949" s="86" t="s">
        <v>5696</v>
      </c>
      <c r="AK949" s="86" t="s">
        <v>5696</v>
      </c>
      <c r="AM949" s="134"/>
      <c r="AN949" s="86" t="s">
        <v>14575</v>
      </c>
      <c r="AO949" s="86" t="s">
        <v>1319</v>
      </c>
      <c r="AP949" s="86" t="s">
        <v>5700</v>
      </c>
      <c r="AQ949" s="86" t="s">
        <v>5701</v>
      </c>
      <c r="AR949" s="86" t="s">
        <v>7426</v>
      </c>
      <c r="AT949" s="86" t="s">
        <v>1318</v>
      </c>
      <c r="AU949" s="86" t="s">
        <v>1318</v>
      </c>
      <c r="BE949" s="86" t="s">
        <v>3745</v>
      </c>
      <c r="BF949" s="86" t="s">
        <v>3764</v>
      </c>
      <c r="BG949" s="86" t="s">
        <v>14586</v>
      </c>
      <c r="BH949" s="86" t="s">
        <v>1318</v>
      </c>
      <c r="BI949" s="86" t="s">
        <v>1318</v>
      </c>
      <c r="BJ949" s="86" t="s">
        <v>1318</v>
      </c>
      <c r="BK949" s="86">
        <v>178447</v>
      </c>
      <c r="BL949" s="86" t="s">
        <v>5702</v>
      </c>
      <c r="BO949" s="86" t="s">
        <v>1318</v>
      </c>
      <c r="BP949" s="86" t="s">
        <v>1318</v>
      </c>
      <c r="BQ949" s="86" t="s">
        <v>1318</v>
      </c>
      <c r="BR949" s="86" t="s">
        <v>7085</v>
      </c>
      <c r="BS949" s="86" t="s">
        <v>4986</v>
      </c>
      <c r="BT949" s="86" t="s">
        <v>7085</v>
      </c>
      <c r="BU949" s="86" t="s">
        <v>7085</v>
      </c>
      <c r="BV949" s="86">
        <v>3701</v>
      </c>
      <c r="BX949" s="86" t="s">
        <v>3745</v>
      </c>
      <c r="BZ949" s="86" t="s">
        <v>1319</v>
      </c>
      <c r="CB949" s="86">
        <v>42.132660000000001</v>
      </c>
      <c r="CC949" s="86">
        <v>-90.157632000000007</v>
      </c>
      <c r="CD949" s="86" t="s">
        <v>6738</v>
      </c>
      <c r="CE949" s="86" t="s">
        <v>1171</v>
      </c>
      <c r="CF949" s="86" t="s">
        <v>3484</v>
      </c>
      <c r="CG949" s="86" t="s">
        <v>5366</v>
      </c>
      <c r="CI949" s="86" t="s">
        <v>4994</v>
      </c>
      <c r="CJ949" s="86" t="s">
        <v>7084</v>
      </c>
      <c r="CL949" s="86" t="s">
        <v>5696</v>
      </c>
      <c r="CO949" s="86" t="s">
        <v>7488</v>
      </c>
      <c r="CP949" s="86">
        <v>0</v>
      </c>
      <c r="CQ949" s="86" t="s">
        <v>7085</v>
      </c>
      <c r="CR949" s="86" t="s">
        <v>7663</v>
      </c>
      <c r="CS949" s="86" t="s">
        <v>7664</v>
      </c>
      <c r="CT949" s="86" t="s">
        <v>8194</v>
      </c>
      <c r="CU949" s="86" t="s">
        <v>8194</v>
      </c>
    </row>
    <row r="950" spans="1:101" s="86" customFormat="1" x14ac:dyDescent="0.45">
      <c r="A950" s="86">
        <v>949</v>
      </c>
      <c r="B950" s="86" t="s">
        <v>10627</v>
      </c>
      <c r="C950" s="86" t="s">
        <v>7374</v>
      </c>
      <c r="D950" s="141"/>
      <c r="E950" s="141"/>
      <c r="F950" s="86" t="s">
        <v>7374</v>
      </c>
      <c r="G950" s="86" t="s">
        <v>3771</v>
      </c>
      <c r="H950" s="122">
        <v>3665</v>
      </c>
      <c r="I950" s="86" t="s">
        <v>3742</v>
      </c>
      <c r="J950" s="122" t="str">
        <f t="shared" ref="J950:J982" si="37">LEFT(I950, FIND(" ", I950, 12) -1)</f>
        <v>lithocarpus</v>
      </c>
      <c r="K950" s="86" t="s">
        <v>8341</v>
      </c>
      <c r="M950" s="86" t="s">
        <v>3873</v>
      </c>
      <c r="N950" s="86" t="s">
        <v>3868</v>
      </c>
      <c r="S950" s="86" t="s">
        <v>14697</v>
      </c>
      <c r="AJ950" s="86" t="s">
        <v>3742</v>
      </c>
      <c r="AK950" s="86" t="s">
        <v>3742</v>
      </c>
      <c r="AM950" s="134"/>
      <c r="BE950" s="86" t="s">
        <v>3745</v>
      </c>
      <c r="BF950" s="86" t="s">
        <v>3764</v>
      </c>
      <c r="BG950" s="86" t="s">
        <v>3746</v>
      </c>
      <c r="BH950" s="86" t="s">
        <v>1318</v>
      </c>
      <c r="BI950" s="86" t="s">
        <v>1318</v>
      </c>
      <c r="BJ950" s="86" t="s">
        <v>1318</v>
      </c>
      <c r="BK950" s="86" t="s">
        <v>1318</v>
      </c>
      <c r="BM950" s="86" t="s">
        <v>1318</v>
      </c>
      <c r="BN950" s="86" t="s">
        <v>1318</v>
      </c>
      <c r="BO950" s="86" t="s">
        <v>1318</v>
      </c>
      <c r="BP950" s="86" t="s">
        <v>1318</v>
      </c>
      <c r="BQ950" s="86" t="s">
        <v>1318</v>
      </c>
      <c r="BR950" s="86" t="s">
        <v>7374</v>
      </c>
      <c r="BS950" s="86" t="s">
        <v>4986</v>
      </c>
      <c r="BT950" s="86" t="s">
        <v>7374</v>
      </c>
      <c r="BU950" s="86" t="s">
        <v>7374</v>
      </c>
      <c r="BV950" s="86">
        <v>3665</v>
      </c>
      <c r="BX950" s="86" t="s">
        <v>3745</v>
      </c>
      <c r="BZ950" s="86" t="s">
        <v>42</v>
      </c>
      <c r="CI950" s="86" t="s">
        <v>4999</v>
      </c>
      <c r="CK950" s="86" t="s">
        <v>4216</v>
      </c>
      <c r="CL950" s="86" t="s">
        <v>3742</v>
      </c>
    </row>
    <row r="951" spans="1:101" s="86" customFormat="1" x14ac:dyDescent="0.45">
      <c r="A951" s="86">
        <v>950</v>
      </c>
      <c r="B951" s="86" t="s">
        <v>10628</v>
      </c>
      <c r="C951" s="86" t="s">
        <v>7375</v>
      </c>
      <c r="D951" s="141"/>
      <c r="E951" s="141"/>
      <c r="F951" s="86" t="s">
        <v>7375</v>
      </c>
      <c r="G951" s="86" t="s">
        <v>3770</v>
      </c>
      <c r="H951" s="122">
        <v>5698</v>
      </c>
      <c r="I951" s="86" t="s">
        <v>3743</v>
      </c>
      <c r="J951" s="122" t="str">
        <f t="shared" si="37"/>
        <v>lithocarpus</v>
      </c>
      <c r="K951" s="86" t="s">
        <v>8342</v>
      </c>
      <c r="M951" s="86" t="s">
        <v>3873</v>
      </c>
      <c r="N951" s="86" t="s">
        <v>3869</v>
      </c>
      <c r="S951" s="86" t="s">
        <v>14697</v>
      </c>
      <c r="AJ951" s="86" t="s">
        <v>3743</v>
      </c>
      <c r="AK951" s="86" t="s">
        <v>3743</v>
      </c>
      <c r="AM951" s="134"/>
      <c r="BE951" s="86" t="s">
        <v>3745</v>
      </c>
      <c r="BF951" s="86" t="s">
        <v>3764</v>
      </c>
      <c r="BG951" s="86" t="s">
        <v>3746</v>
      </c>
      <c r="BH951" s="86" t="s">
        <v>1318</v>
      </c>
      <c r="BI951" s="86" t="s">
        <v>1318</v>
      </c>
      <c r="BJ951" s="86" t="s">
        <v>1318</v>
      </c>
      <c r="BK951" s="86" t="s">
        <v>1318</v>
      </c>
      <c r="BM951" s="86" t="s">
        <v>1318</v>
      </c>
      <c r="BN951" s="86" t="s">
        <v>1318</v>
      </c>
      <c r="BO951" s="86" t="s">
        <v>1318</v>
      </c>
      <c r="BP951" s="86" t="s">
        <v>1318</v>
      </c>
      <c r="BQ951" s="86" t="s">
        <v>1318</v>
      </c>
      <c r="BR951" s="86" t="s">
        <v>7375</v>
      </c>
      <c r="BS951" s="86" t="s">
        <v>4986</v>
      </c>
      <c r="BT951" s="86" t="s">
        <v>7375</v>
      </c>
      <c r="BU951" s="86" t="s">
        <v>7375</v>
      </c>
      <c r="BV951" s="86">
        <v>5698</v>
      </c>
      <c r="BX951" s="86" t="s">
        <v>3745</v>
      </c>
      <c r="BZ951" s="86" t="s">
        <v>42</v>
      </c>
      <c r="CI951" s="86" t="s">
        <v>5000</v>
      </c>
      <c r="CK951" s="86" t="s">
        <v>4216</v>
      </c>
      <c r="CL951" s="86" t="s">
        <v>3743</v>
      </c>
    </row>
    <row r="952" spans="1:101" s="86" customFormat="1" x14ac:dyDescent="0.45">
      <c r="A952" s="86">
        <v>951</v>
      </c>
      <c r="B952" s="86" t="s">
        <v>10629</v>
      </c>
      <c r="C952" s="86" t="s">
        <v>7468</v>
      </c>
      <c r="D952" s="141"/>
      <c r="E952" s="141"/>
      <c r="F952" s="86" t="s">
        <v>7083</v>
      </c>
      <c r="G952" s="86" t="s">
        <v>7461</v>
      </c>
      <c r="H952" s="122">
        <v>6010</v>
      </c>
      <c r="I952" s="86" t="s">
        <v>3744</v>
      </c>
      <c r="J952" s="122" t="str">
        <f t="shared" si="37"/>
        <v>Lithocarpus</v>
      </c>
      <c r="K952" s="86" t="s">
        <v>3744</v>
      </c>
      <c r="M952" s="86" t="s">
        <v>3873</v>
      </c>
      <c r="N952" s="86" t="s">
        <v>3870</v>
      </c>
      <c r="O952" s="134"/>
      <c r="P952" s="86" t="s">
        <v>7460</v>
      </c>
      <c r="S952" s="86" t="s">
        <v>14697</v>
      </c>
      <c r="T952" s="86" t="s">
        <v>4680</v>
      </c>
      <c r="U952" s="86" t="s">
        <v>7463</v>
      </c>
      <c r="X952" s="86" t="s">
        <v>7472</v>
      </c>
      <c r="AH952" s="86" t="s">
        <v>7462</v>
      </c>
      <c r="AJ952" s="86" t="s">
        <v>3744</v>
      </c>
      <c r="AK952" s="86" t="s">
        <v>3744</v>
      </c>
      <c r="AM952" s="134"/>
      <c r="AO952" s="86" t="s">
        <v>7464</v>
      </c>
      <c r="AQ952" s="86" t="s">
        <v>7465</v>
      </c>
      <c r="BE952" s="86" t="s">
        <v>3745</v>
      </c>
      <c r="BF952" s="86" t="s">
        <v>3764</v>
      </c>
      <c r="BG952" s="86" t="s">
        <v>3746</v>
      </c>
      <c r="BH952" s="86" t="s">
        <v>1318</v>
      </c>
      <c r="BI952" s="86" t="s">
        <v>1318</v>
      </c>
      <c r="BJ952" s="86" t="s">
        <v>1318</v>
      </c>
      <c r="BK952" s="86" t="s">
        <v>1318</v>
      </c>
      <c r="BM952" s="86" t="s">
        <v>1318</v>
      </c>
      <c r="BN952" s="86" t="s">
        <v>1318</v>
      </c>
      <c r="BO952" s="86" t="s">
        <v>1318</v>
      </c>
      <c r="BP952" s="86" t="s">
        <v>1318</v>
      </c>
      <c r="BQ952" s="86" t="s">
        <v>1318</v>
      </c>
      <c r="BR952" s="86" t="s">
        <v>7083</v>
      </c>
      <c r="BS952" s="86" t="s">
        <v>4986</v>
      </c>
      <c r="BT952" s="86" t="s">
        <v>7083</v>
      </c>
      <c r="BU952" s="86" t="s">
        <v>7083</v>
      </c>
      <c r="BV952" s="86">
        <v>6010</v>
      </c>
      <c r="BX952" s="86" t="s">
        <v>3745</v>
      </c>
      <c r="BZ952" s="86" t="s">
        <v>7472</v>
      </c>
      <c r="CE952" s="86" t="s">
        <v>4680</v>
      </c>
      <c r="CF952" s="86" t="s">
        <v>7463</v>
      </c>
      <c r="CJ952" s="86" t="s">
        <v>7082</v>
      </c>
      <c r="CK952" s="86" t="s">
        <v>4216</v>
      </c>
      <c r="CL952" s="86" t="s">
        <v>3744</v>
      </c>
      <c r="CO952" s="86" t="s">
        <v>7488</v>
      </c>
      <c r="CP952" s="86">
        <v>0</v>
      </c>
      <c r="CQ952" s="86" t="s">
        <v>7083</v>
      </c>
      <c r="CR952" s="86" t="s">
        <v>7665</v>
      </c>
      <c r="CS952" s="86" t="s">
        <v>7666</v>
      </c>
      <c r="CT952" s="86" t="s">
        <v>8194</v>
      </c>
      <c r="CU952" s="86" t="s">
        <v>8194</v>
      </c>
    </row>
    <row r="953" spans="1:101" s="63" customFormat="1" x14ac:dyDescent="0.45">
      <c r="A953" s="63">
        <v>952</v>
      </c>
      <c r="B953" s="63" t="s">
        <v>10630</v>
      </c>
      <c r="C953" s="63" t="s">
        <v>3917</v>
      </c>
      <c r="D953" s="152"/>
      <c r="E953" s="152"/>
      <c r="F953" s="63" t="s">
        <v>14312</v>
      </c>
      <c r="H953" s="122">
        <v>9094</v>
      </c>
      <c r="I953" s="63" t="s">
        <v>3924</v>
      </c>
      <c r="J953" s="122" t="str">
        <f t="shared" si="37"/>
        <v>Quercus suber</v>
      </c>
      <c r="K953" s="63" t="s">
        <v>6547</v>
      </c>
      <c r="M953" s="63" t="s">
        <v>3226</v>
      </c>
      <c r="N953" s="63" t="s">
        <v>3928</v>
      </c>
      <c r="O953" s="63" t="s">
        <v>3931</v>
      </c>
      <c r="P953" s="63" t="s">
        <v>3932</v>
      </c>
      <c r="S953" s="86" t="s">
        <v>14698</v>
      </c>
      <c r="T953" s="63" t="s">
        <v>3946</v>
      </c>
      <c r="U953" s="63" t="s">
        <v>3950</v>
      </c>
      <c r="V953" s="63" t="s">
        <v>3947</v>
      </c>
      <c r="W953" s="63" t="s">
        <v>3948</v>
      </c>
      <c r="X953" s="63" t="s">
        <v>3933</v>
      </c>
      <c r="Y953" s="63" t="s">
        <v>3940</v>
      </c>
      <c r="AJ953" s="63" t="s">
        <v>3924</v>
      </c>
      <c r="AM953" s="133"/>
      <c r="AO953" s="63" t="s">
        <v>1318</v>
      </c>
      <c r="AP953" s="63" t="s">
        <v>1318</v>
      </c>
      <c r="AQ953" s="63" t="s">
        <v>1318</v>
      </c>
      <c r="BC953" s="63" t="s">
        <v>4013</v>
      </c>
      <c r="BE953" s="63" t="s">
        <v>3945</v>
      </c>
      <c r="BK953" s="63" t="s">
        <v>1318</v>
      </c>
      <c r="BL953" s="63" t="s">
        <v>5297</v>
      </c>
      <c r="BR953" s="63" t="s">
        <v>4867</v>
      </c>
      <c r="BS953" s="63" t="s">
        <v>5784</v>
      </c>
      <c r="BT953" s="63" t="s">
        <v>4867</v>
      </c>
      <c r="BU953" s="63" t="s">
        <v>4867</v>
      </c>
      <c r="BV953" s="63">
        <v>9094</v>
      </c>
      <c r="BX953" s="63" t="s">
        <v>3945</v>
      </c>
      <c r="BZ953" s="63" t="s">
        <v>3654</v>
      </c>
      <c r="CE953" s="63" t="s">
        <v>3946</v>
      </c>
      <c r="CF953" s="63" t="s">
        <v>3950</v>
      </c>
      <c r="CG953" s="63" t="s">
        <v>3947</v>
      </c>
      <c r="CK953" s="63" t="s">
        <v>4216</v>
      </c>
      <c r="CL953" s="63" t="s">
        <v>3924</v>
      </c>
    </row>
    <row r="954" spans="1:101" s="63" customFormat="1" x14ac:dyDescent="0.45">
      <c r="A954" s="63">
        <v>953</v>
      </c>
      <c r="B954" s="63" t="s">
        <v>10631</v>
      </c>
      <c r="C954" s="63" t="s">
        <v>3918</v>
      </c>
      <c r="D954" s="152"/>
      <c r="E954" s="152"/>
      <c r="F954" s="63" t="s">
        <v>14314</v>
      </c>
      <c r="H954" s="122">
        <v>8817</v>
      </c>
      <c r="I954" s="63" t="s">
        <v>3925</v>
      </c>
      <c r="J954" s="122" t="str">
        <f t="shared" si="37"/>
        <v>Quercus cerris</v>
      </c>
      <c r="K954" s="63" t="s">
        <v>6422</v>
      </c>
      <c r="M954" s="63" t="s">
        <v>3226</v>
      </c>
      <c r="N954" s="63" t="s">
        <v>3929</v>
      </c>
      <c r="O954" s="63" t="s">
        <v>3931</v>
      </c>
      <c r="P954" s="63" t="s">
        <v>3932</v>
      </c>
      <c r="S954" s="86" t="s">
        <v>14698</v>
      </c>
      <c r="T954" s="63" t="s">
        <v>3946</v>
      </c>
      <c r="U954" s="63" t="s">
        <v>3950</v>
      </c>
      <c r="V954" s="63" t="s">
        <v>3947</v>
      </c>
      <c r="W954" s="63" t="s">
        <v>3948</v>
      </c>
      <c r="X954" s="63" t="s">
        <v>3934</v>
      </c>
      <c r="Y954" s="63" t="s">
        <v>3941</v>
      </c>
      <c r="AJ954" s="63" t="s">
        <v>3925</v>
      </c>
      <c r="AM954" s="133"/>
      <c r="AO954" s="63" t="s">
        <v>1318</v>
      </c>
      <c r="AP954" s="63" t="s">
        <v>1318</v>
      </c>
      <c r="AQ954" s="63" t="s">
        <v>1318</v>
      </c>
      <c r="BC954" s="63" t="s">
        <v>4013</v>
      </c>
      <c r="BE954" s="63" t="s">
        <v>3945</v>
      </c>
      <c r="BK954" s="63" t="s">
        <v>1318</v>
      </c>
      <c r="BL954" s="63" t="s">
        <v>5297</v>
      </c>
      <c r="BR954" s="63" t="s">
        <v>4870</v>
      </c>
      <c r="BS954" s="63" t="s">
        <v>5784</v>
      </c>
      <c r="BT954" s="63" t="s">
        <v>4870</v>
      </c>
      <c r="BU954" s="63" t="s">
        <v>4870</v>
      </c>
      <c r="BV954" s="63">
        <v>8817</v>
      </c>
      <c r="BX954" s="63" t="s">
        <v>3945</v>
      </c>
      <c r="BZ954" s="63" t="s">
        <v>3654</v>
      </c>
      <c r="CE954" s="63" t="s">
        <v>3946</v>
      </c>
      <c r="CF954" s="63" t="s">
        <v>3950</v>
      </c>
      <c r="CG954" s="63" t="s">
        <v>3947</v>
      </c>
      <c r="CK954" s="63" t="s">
        <v>4216</v>
      </c>
      <c r="CL954" s="63" t="s">
        <v>3925</v>
      </c>
    </row>
    <row r="955" spans="1:101" x14ac:dyDescent="0.45">
      <c r="A955" s="122">
        <v>954</v>
      </c>
      <c r="B955" s="122" t="s">
        <v>10632</v>
      </c>
      <c r="C955" s="122" t="s">
        <v>3919</v>
      </c>
      <c r="F955" s="122" t="s">
        <v>14315</v>
      </c>
      <c r="H955" s="122">
        <v>9886</v>
      </c>
      <c r="I955" s="122" t="s">
        <v>879</v>
      </c>
      <c r="J955" s="122" t="str">
        <f t="shared" si="37"/>
        <v>Quercus crenata</v>
      </c>
      <c r="K955" s="122" t="s">
        <v>8552</v>
      </c>
      <c r="M955" s="122" t="s">
        <v>3226</v>
      </c>
      <c r="N955" s="122" t="s">
        <v>3330</v>
      </c>
      <c r="O955" s="122" t="s">
        <v>3931</v>
      </c>
      <c r="P955" s="122" t="s">
        <v>3932</v>
      </c>
      <c r="S955" s="86" t="s">
        <v>14698</v>
      </c>
      <c r="T955" s="122" t="s">
        <v>3946</v>
      </c>
      <c r="U955" s="122" t="s">
        <v>3950</v>
      </c>
      <c r="V955" s="122" t="s">
        <v>3951</v>
      </c>
      <c r="W955" s="122" t="s">
        <v>3948</v>
      </c>
      <c r="X955" s="122" t="s">
        <v>3935</v>
      </c>
      <c r="AJ955" s="122" t="s">
        <v>879</v>
      </c>
      <c r="AO955" s="122" t="s">
        <v>1318</v>
      </c>
      <c r="AP955" s="122" t="s">
        <v>1318</v>
      </c>
      <c r="AQ955" s="122" t="s">
        <v>1318</v>
      </c>
      <c r="BC955" s="122" t="s">
        <v>4013</v>
      </c>
      <c r="BE955" s="122" t="s">
        <v>3945</v>
      </c>
      <c r="BK955" s="122" t="s">
        <v>1318</v>
      </c>
      <c r="BL955" s="122" t="s">
        <v>5297</v>
      </c>
      <c r="BR955" s="122" t="s">
        <v>4871</v>
      </c>
      <c r="BS955" s="122" t="s">
        <v>5784</v>
      </c>
      <c r="BT955" s="122" t="s">
        <v>4871</v>
      </c>
      <c r="BU955" s="122" t="s">
        <v>4871</v>
      </c>
      <c r="BV955" s="122">
        <v>9886</v>
      </c>
      <c r="BX955" s="122" t="s">
        <v>3945</v>
      </c>
      <c r="BZ955" s="122" t="s">
        <v>3654</v>
      </c>
      <c r="CE955" s="122" t="s">
        <v>3946</v>
      </c>
      <c r="CF955" s="122" t="s">
        <v>3950</v>
      </c>
      <c r="CG955" s="122" t="s">
        <v>3951</v>
      </c>
      <c r="CK955" s="122" t="s">
        <v>4216</v>
      </c>
      <c r="CL955" s="122" t="s">
        <v>879</v>
      </c>
    </row>
    <row r="956" spans="1:101" x14ac:dyDescent="0.45">
      <c r="A956" s="122">
        <v>955</v>
      </c>
      <c r="B956" s="122" t="s">
        <v>10633</v>
      </c>
      <c r="C956" s="122" t="s">
        <v>3920</v>
      </c>
      <c r="F956" s="122" t="s">
        <v>14313</v>
      </c>
      <c r="H956" s="122">
        <v>8187</v>
      </c>
      <c r="I956" s="122" t="s">
        <v>908</v>
      </c>
      <c r="J956" s="122" t="str">
        <f t="shared" si="37"/>
        <v>Quercus ilex</v>
      </c>
      <c r="K956" s="122" t="s">
        <v>3076</v>
      </c>
      <c r="M956" s="122" t="s">
        <v>3226</v>
      </c>
      <c r="N956" s="122" t="s">
        <v>3336</v>
      </c>
      <c r="O956" s="122" t="s">
        <v>3931</v>
      </c>
      <c r="P956" s="122" t="s">
        <v>3932</v>
      </c>
      <c r="S956" s="86" t="s">
        <v>14698</v>
      </c>
      <c r="T956" s="122" t="s">
        <v>3946</v>
      </c>
      <c r="U956" s="122" t="s">
        <v>3950</v>
      </c>
      <c r="V956" s="122" t="s">
        <v>3947</v>
      </c>
      <c r="W956" s="122" t="s">
        <v>3948</v>
      </c>
      <c r="X956" s="122" t="s">
        <v>3936</v>
      </c>
      <c r="Y956" s="122" t="s">
        <v>3942</v>
      </c>
      <c r="AJ956" s="122" t="s">
        <v>908</v>
      </c>
      <c r="AO956" s="122" t="s">
        <v>1318</v>
      </c>
      <c r="AP956" s="122" t="s">
        <v>1318</v>
      </c>
      <c r="AQ956" s="122" t="s">
        <v>1318</v>
      </c>
      <c r="BC956" s="122" t="s">
        <v>4013</v>
      </c>
      <c r="BE956" s="122" t="s">
        <v>3945</v>
      </c>
      <c r="BK956" s="122" t="s">
        <v>1318</v>
      </c>
      <c r="BL956" s="122" t="s">
        <v>5297</v>
      </c>
      <c r="BR956" s="122" t="s">
        <v>4868</v>
      </c>
      <c r="BS956" s="122" t="s">
        <v>5784</v>
      </c>
      <c r="BT956" s="122" t="s">
        <v>4868</v>
      </c>
      <c r="BU956" s="122" t="s">
        <v>4868</v>
      </c>
      <c r="BV956" s="122">
        <v>8187</v>
      </c>
      <c r="BX956" s="122" t="s">
        <v>3945</v>
      </c>
      <c r="BZ956" s="122" t="s">
        <v>3654</v>
      </c>
      <c r="CE956" s="122" t="s">
        <v>3946</v>
      </c>
      <c r="CF956" s="122" t="s">
        <v>3950</v>
      </c>
      <c r="CG956" s="122" t="s">
        <v>3947</v>
      </c>
      <c r="CK956" s="122" t="s">
        <v>4216</v>
      </c>
      <c r="CL956" s="122" t="s">
        <v>908</v>
      </c>
    </row>
    <row r="957" spans="1:101" x14ac:dyDescent="0.45">
      <c r="A957" s="122">
        <v>956</v>
      </c>
      <c r="B957" s="122" t="s">
        <v>10634</v>
      </c>
      <c r="C957" s="122" t="s">
        <v>3921</v>
      </c>
      <c r="F957" s="130" t="s">
        <v>14193</v>
      </c>
      <c r="H957" s="122">
        <v>3633</v>
      </c>
      <c r="I957" s="122" t="s">
        <v>821</v>
      </c>
      <c r="J957" s="122" t="str">
        <f t="shared" si="37"/>
        <v>Quercus pubescens</v>
      </c>
      <c r="K957" s="122" t="s">
        <v>2508</v>
      </c>
      <c r="M957" s="122" t="s">
        <v>3226</v>
      </c>
      <c r="N957" s="122" t="s">
        <v>3316</v>
      </c>
      <c r="O957" s="122" t="s">
        <v>3931</v>
      </c>
      <c r="P957" s="122" t="s">
        <v>3932</v>
      </c>
      <c r="S957" s="86" t="s">
        <v>14698</v>
      </c>
      <c r="T957" s="122" t="s">
        <v>3946</v>
      </c>
      <c r="U957" s="122" t="s">
        <v>3950</v>
      </c>
      <c r="X957" s="122" t="s">
        <v>3937</v>
      </c>
      <c r="Y957" s="122" t="s">
        <v>3943</v>
      </c>
      <c r="AJ957" s="122" t="s">
        <v>821</v>
      </c>
      <c r="AO957" s="122" t="s">
        <v>1318</v>
      </c>
      <c r="AP957" s="122" t="s">
        <v>1318</v>
      </c>
      <c r="AQ957" s="122" t="s">
        <v>1318</v>
      </c>
      <c r="BC957" s="122" t="s">
        <v>4013</v>
      </c>
      <c r="BE957" s="122" t="s">
        <v>3945</v>
      </c>
      <c r="BK957" s="122" t="s">
        <v>1318</v>
      </c>
      <c r="BL957" s="122" t="s">
        <v>5297</v>
      </c>
      <c r="BR957" s="130" t="s">
        <v>4869</v>
      </c>
      <c r="BS957" s="130" t="s">
        <v>5784</v>
      </c>
      <c r="BT957" s="130" t="s">
        <v>4869</v>
      </c>
      <c r="BU957" s="130" t="s">
        <v>4869</v>
      </c>
      <c r="BV957" s="130">
        <v>5282</v>
      </c>
      <c r="BW957" s="130" t="s">
        <v>14736</v>
      </c>
      <c r="BX957" s="122" t="s">
        <v>3945</v>
      </c>
      <c r="BZ957" s="122" t="s">
        <v>3654</v>
      </c>
      <c r="CE957" s="122" t="s">
        <v>3946</v>
      </c>
      <c r="CF957" s="122" t="s">
        <v>3950</v>
      </c>
      <c r="CI957" s="122" t="s">
        <v>7448</v>
      </c>
      <c r="CK957" s="122" t="s">
        <v>4216</v>
      </c>
      <c r="CL957" s="122" t="s">
        <v>821</v>
      </c>
      <c r="CO957" s="122" t="s">
        <v>7488</v>
      </c>
      <c r="CP957" s="122">
        <v>0</v>
      </c>
      <c r="CQ957" s="122" t="s">
        <v>4869</v>
      </c>
      <c r="CR957" s="122" t="s">
        <v>7529</v>
      </c>
      <c r="CS957" s="122" t="s">
        <v>7530</v>
      </c>
      <c r="CT957" s="122" t="s">
        <v>8194</v>
      </c>
      <c r="CU957" s="122" t="s">
        <v>8194</v>
      </c>
      <c r="CV957" s="91" t="s">
        <v>8195</v>
      </c>
      <c r="CW957" s="91"/>
    </row>
    <row r="958" spans="1:101" x14ac:dyDescent="0.45">
      <c r="A958" s="122">
        <v>957</v>
      </c>
      <c r="B958" s="122" t="s">
        <v>10635</v>
      </c>
      <c r="C958" s="122" t="s">
        <v>3922</v>
      </c>
      <c r="I958" s="122" t="s">
        <v>3926</v>
      </c>
      <c r="J958" s="122" t="str">
        <f t="shared" si="37"/>
        <v>Quercus frainetto</v>
      </c>
      <c r="M958" s="122" t="s">
        <v>3226</v>
      </c>
      <c r="N958" s="122" t="s">
        <v>3930</v>
      </c>
      <c r="O958" s="122" t="s">
        <v>3931</v>
      </c>
      <c r="P958" s="122" t="s">
        <v>3932</v>
      </c>
      <c r="S958" s="86" t="s">
        <v>14698</v>
      </c>
      <c r="T958" s="122" t="s">
        <v>3946</v>
      </c>
      <c r="U958" s="122" t="s">
        <v>3955</v>
      </c>
      <c r="V958" s="122" t="s">
        <v>3953</v>
      </c>
      <c r="W958" s="122" t="s">
        <v>3954</v>
      </c>
      <c r="X958" s="122" t="s">
        <v>3938</v>
      </c>
      <c r="Y958" s="122" t="s">
        <v>3944</v>
      </c>
      <c r="AJ958" s="122" t="s">
        <v>3926</v>
      </c>
      <c r="AO958" s="122" t="s">
        <v>1318</v>
      </c>
      <c r="AP958" s="122" t="s">
        <v>1318</v>
      </c>
      <c r="AQ958" s="122" t="s">
        <v>1318</v>
      </c>
      <c r="BC958" s="122" t="s">
        <v>5299</v>
      </c>
      <c r="BE958" s="122" t="s">
        <v>3945</v>
      </c>
      <c r="BK958" s="122" t="s">
        <v>1318</v>
      </c>
      <c r="BL958" s="122" t="s">
        <v>5297</v>
      </c>
      <c r="BX958" s="122" t="s">
        <v>3945</v>
      </c>
      <c r="BZ958" s="122" t="s">
        <v>3654</v>
      </c>
      <c r="CE958" s="122" t="s">
        <v>3946</v>
      </c>
      <c r="CF958" s="122" t="s">
        <v>3955</v>
      </c>
      <c r="CG958" s="122" t="s">
        <v>3953</v>
      </c>
      <c r="CK958" s="122" t="s">
        <v>4216</v>
      </c>
      <c r="CL958" s="122" t="s">
        <v>3926</v>
      </c>
    </row>
    <row r="959" spans="1:101" x14ac:dyDescent="0.45">
      <c r="A959" s="122">
        <v>958</v>
      </c>
      <c r="B959" s="122" t="s">
        <v>10636</v>
      </c>
      <c r="C959" s="122" t="s">
        <v>3923</v>
      </c>
      <c r="F959" s="122" t="s">
        <v>14361</v>
      </c>
      <c r="H959" s="122">
        <v>3334</v>
      </c>
      <c r="I959" s="122" t="s">
        <v>3927</v>
      </c>
      <c r="J959" s="122" t="str">
        <f t="shared" si="37"/>
        <v>Quercus robur</v>
      </c>
      <c r="K959" s="122" t="s">
        <v>1854</v>
      </c>
      <c r="M959" s="122" t="s">
        <v>3226</v>
      </c>
      <c r="N959" s="122" t="s">
        <v>3188</v>
      </c>
      <c r="O959" s="122" t="s">
        <v>3931</v>
      </c>
      <c r="P959" s="122" t="s">
        <v>3932</v>
      </c>
      <c r="S959" s="86" t="s">
        <v>14698</v>
      </c>
      <c r="T959" s="122" t="s">
        <v>3946</v>
      </c>
      <c r="U959" s="122" t="s">
        <v>3950</v>
      </c>
      <c r="V959" s="122" t="s">
        <v>3952</v>
      </c>
      <c r="W959" s="122" t="s">
        <v>2033</v>
      </c>
      <c r="X959" s="122" t="s">
        <v>3939</v>
      </c>
      <c r="Y959" s="122" t="s">
        <v>3944</v>
      </c>
      <c r="AJ959" s="122" t="s">
        <v>3927</v>
      </c>
      <c r="AO959" s="122" t="s">
        <v>1318</v>
      </c>
      <c r="AP959" s="122" t="s">
        <v>1318</v>
      </c>
      <c r="AQ959" s="122" t="s">
        <v>1318</v>
      </c>
      <c r="BC959" s="122" t="s">
        <v>4013</v>
      </c>
      <c r="BE959" s="122" t="s">
        <v>3945</v>
      </c>
      <c r="BK959" s="122" t="s">
        <v>1318</v>
      </c>
      <c r="BL959" s="122" t="s">
        <v>5297</v>
      </c>
      <c r="BR959" s="122" t="s">
        <v>4841</v>
      </c>
      <c r="BS959" s="122" t="s">
        <v>5785</v>
      </c>
      <c r="BT959" s="122" t="s">
        <v>4841</v>
      </c>
      <c r="BU959" s="122" t="s">
        <v>4841</v>
      </c>
      <c r="BV959" s="122">
        <v>3334</v>
      </c>
      <c r="BX959" s="122" t="s">
        <v>3945</v>
      </c>
      <c r="BZ959" s="122" t="s">
        <v>3654</v>
      </c>
      <c r="CE959" s="122" t="s">
        <v>3946</v>
      </c>
      <c r="CF959" s="122" t="s">
        <v>3950</v>
      </c>
      <c r="CG959" s="122" t="s">
        <v>3952</v>
      </c>
      <c r="CI959" s="122" t="s">
        <v>5215</v>
      </c>
      <c r="CL959" s="122" t="s">
        <v>3927</v>
      </c>
      <c r="CO959" s="122" t="s">
        <v>7488</v>
      </c>
      <c r="CP959" s="122">
        <v>0</v>
      </c>
      <c r="CQ959" s="122" t="s">
        <v>4841</v>
      </c>
      <c r="CR959" s="122" t="s">
        <v>7539</v>
      </c>
      <c r="CS959" s="122" t="s">
        <v>7540</v>
      </c>
      <c r="CT959" s="122" t="s">
        <v>8194</v>
      </c>
      <c r="CU959" s="122" t="s">
        <v>8194</v>
      </c>
      <c r="CV959" s="91" t="s">
        <v>8195</v>
      </c>
      <c r="CW959" s="91"/>
    </row>
    <row r="960" spans="1:101" x14ac:dyDescent="0.45">
      <c r="A960" s="122">
        <v>959</v>
      </c>
      <c r="B960" s="122" t="s">
        <v>10637</v>
      </c>
      <c r="C960" s="122" t="s">
        <v>3962</v>
      </c>
      <c r="F960" s="122" t="s">
        <v>14355</v>
      </c>
      <c r="G960" s="122" t="s">
        <v>3964</v>
      </c>
      <c r="H960" s="122">
        <v>4539</v>
      </c>
      <c r="I960" s="122" t="s">
        <v>3157</v>
      </c>
      <c r="J960" s="122" t="str">
        <f t="shared" si="37"/>
        <v>Quercus laevis</v>
      </c>
      <c r="K960" s="122" t="s">
        <v>1027</v>
      </c>
      <c r="M960" s="122" t="s">
        <v>3226</v>
      </c>
      <c r="N960" s="122" t="s">
        <v>3320</v>
      </c>
      <c r="O960" s="121">
        <v>41500</v>
      </c>
      <c r="P960" s="122" t="s">
        <v>6787</v>
      </c>
      <c r="Q960" s="122" t="s">
        <v>14724</v>
      </c>
      <c r="S960" s="86" t="s">
        <v>14693</v>
      </c>
      <c r="T960" s="122" t="s">
        <v>1171</v>
      </c>
      <c r="U960" s="122" t="s">
        <v>1665</v>
      </c>
      <c r="V960" s="122" t="s">
        <v>3957</v>
      </c>
      <c r="W960" s="122" t="s">
        <v>2033</v>
      </c>
      <c r="X960" s="122" t="s">
        <v>3958</v>
      </c>
      <c r="Y960" s="122" t="s">
        <v>3958</v>
      </c>
      <c r="AA960" s="122" t="s">
        <v>1316</v>
      </c>
      <c r="AB960" s="122" t="s">
        <v>1316</v>
      </c>
      <c r="AC960" s="122" t="s">
        <v>1317</v>
      </c>
      <c r="AD960" s="122" t="s">
        <v>1317</v>
      </c>
      <c r="AJ960" s="122" t="s">
        <v>3959</v>
      </c>
      <c r="AL960" s="122" t="s">
        <v>3960</v>
      </c>
      <c r="AM960" s="121">
        <v>41563</v>
      </c>
      <c r="AO960" s="122" t="s">
        <v>1318</v>
      </c>
      <c r="AP960" s="122" t="s">
        <v>1318</v>
      </c>
      <c r="AQ960" s="122" t="s">
        <v>1318</v>
      </c>
      <c r="AR960" s="122" t="s">
        <v>7426</v>
      </c>
      <c r="AS960" s="122" t="s">
        <v>1318</v>
      </c>
      <c r="AT960" s="122">
        <v>30.156313999999998</v>
      </c>
      <c r="AU960" s="122">
        <v>-85.652707000000007</v>
      </c>
      <c r="BA960" s="122" t="s">
        <v>4238</v>
      </c>
      <c r="BE960" s="122" t="s">
        <v>3411</v>
      </c>
      <c r="BF960" s="122" t="s">
        <v>1415</v>
      </c>
      <c r="BG960" s="122" t="s">
        <v>1415</v>
      </c>
      <c r="BH960" s="122" t="s">
        <v>4163</v>
      </c>
      <c r="BK960" s="122">
        <v>177661</v>
      </c>
      <c r="BR960" s="122" t="s">
        <v>4840</v>
      </c>
      <c r="BS960" s="122" t="s">
        <v>5785</v>
      </c>
      <c r="BT960" s="122" t="s">
        <v>4840</v>
      </c>
      <c r="BU960" s="122" t="s">
        <v>4840</v>
      </c>
      <c r="BV960" s="122">
        <v>4539</v>
      </c>
      <c r="BX960" s="122" t="s">
        <v>259</v>
      </c>
      <c r="BZ960" s="122" t="s">
        <v>3654</v>
      </c>
      <c r="CB960" s="122">
        <v>30.156313999999998</v>
      </c>
      <c r="CC960" s="122">
        <v>-85.652707000000007</v>
      </c>
      <c r="CE960" s="122" t="s">
        <v>1171</v>
      </c>
      <c r="CF960" s="122" t="s">
        <v>1665</v>
      </c>
      <c r="CG960" s="122" t="s">
        <v>7456</v>
      </c>
      <c r="CH960" s="122" t="s">
        <v>3957</v>
      </c>
      <c r="CI960" s="122" t="s">
        <v>5128</v>
      </c>
      <c r="CJ960" s="122" t="s">
        <v>7063</v>
      </c>
      <c r="CL960" s="122" t="s">
        <v>3157</v>
      </c>
      <c r="CO960" s="122" t="s">
        <v>7488</v>
      </c>
      <c r="CP960" s="122">
        <v>0</v>
      </c>
      <c r="CQ960" s="122" t="s">
        <v>4840</v>
      </c>
      <c r="CR960" s="122" t="s">
        <v>7602</v>
      </c>
      <c r="CS960" s="122" t="s">
        <v>7603</v>
      </c>
      <c r="CT960" s="122" t="s">
        <v>8194</v>
      </c>
      <c r="CU960" s="122" t="s">
        <v>8194</v>
      </c>
    </row>
    <row r="961" spans="1:90" x14ac:dyDescent="0.45">
      <c r="A961" s="122">
        <v>960</v>
      </c>
      <c r="B961" s="122" t="s">
        <v>10638</v>
      </c>
      <c r="C961" s="122" t="s">
        <v>3963</v>
      </c>
      <c r="G961" s="122" t="s">
        <v>3964</v>
      </c>
      <c r="I961" s="122" t="s">
        <v>3956</v>
      </c>
      <c r="J961" s="122" t="str">
        <f t="shared" si="37"/>
        <v>Quercus virginiana</v>
      </c>
      <c r="M961" s="122" t="s">
        <v>3226</v>
      </c>
      <c r="N961" s="122" t="s">
        <v>3240</v>
      </c>
      <c r="O961" s="122">
        <v>41500</v>
      </c>
      <c r="P961" s="122" t="s">
        <v>6787</v>
      </c>
      <c r="Q961" s="122" t="s">
        <v>14724</v>
      </c>
      <c r="S961" s="86" t="s">
        <v>14693</v>
      </c>
      <c r="T961" s="122" t="s">
        <v>1171</v>
      </c>
      <c r="U961" s="122" t="s">
        <v>1665</v>
      </c>
      <c r="V961" s="122" t="s">
        <v>3957</v>
      </c>
      <c r="W961" s="122" t="s">
        <v>2033</v>
      </c>
      <c r="X961" s="122" t="s">
        <v>3958</v>
      </c>
      <c r="Y961" s="122" t="s">
        <v>3958</v>
      </c>
      <c r="AA961" s="122" t="s">
        <v>1316</v>
      </c>
      <c r="AB961" s="122" t="s">
        <v>1316</v>
      </c>
      <c r="AC961" s="122" t="s">
        <v>1317</v>
      </c>
      <c r="AJ961" s="122" t="s">
        <v>1829</v>
      </c>
      <c r="AO961" s="122" t="s">
        <v>1318</v>
      </c>
      <c r="AP961" s="122" t="s">
        <v>1318</v>
      </c>
      <c r="AQ961" s="122" t="s">
        <v>1318</v>
      </c>
      <c r="AS961" s="122" t="s">
        <v>1318</v>
      </c>
      <c r="AT961" s="122">
        <v>30.156313999999998</v>
      </c>
      <c r="AU961" s="122">
        <v>-85.652707000000007</v>
      </c>
      <c r="BA961" s="122" t="s">
        <v>4238</v>
      </c>
      <c r="BC961" s="122" t="s">
        <v>3961</v>
      </c>
      <c r="BE961" s="122" t="s">
        <v>3411</v>
      </c>
      <c r="BG961" s="122" t="s">
        <v>1415</v>
      </c>
      <c r="BX961" s="122" t="s">
        <v>259</v>
      </c>
      <c r="BZ961" s="122" t="s">
        <v>3654</v>
      </c>
      <c r="CB961" s="122">
        <v>30.156313999999998</v>
      </c>
      <c r="CC961" s="122">
        <v>-85.652707000000007</v>
      </c>
      <c r="CE961" s="122" t="s">
        <v>1171</v>
      </c>
      <c r="CF961" s="122" t="s">
        <v>1665</v>
      </c>
      <c r="CG961" s="122" t="s">
        <v>7456</v>
      </c>
      <c r="CH961" s="122" t="s">
        <v>3957</v>
      </c>
      <c r="CL961" s="122" t="s">
        <v>3956</v>
      </c>
    </row>
    <row r="962" spans="1:90" x14ac:dyDescent="0.45">
      <c r="A962" s="122">
        <v>961</v>
      </c>
      <c r="B962" s="122" t="s">
        <v>10639</v>
      </c>
      <c r="C962" s="122" t="s">
        <v>3965</v>
      </c>
      <c r="D962" s="150">
        <v>43307</v>
      </c>
      <c r="E962" s="139">
        <v>8</v>
      </c>
      <c r="F962" s="122" t="s">
        <v>14273</v>
      </c>
      <c r="H962" s="122">
        <v>4473</v>
      </c>
      <c r="J962" s="122" t="e">
        <f t="shared" si="37"/>
        <v>#VALUE!</v>
      </c>
      <c r="K962" s="122" t="s">
        <v>2516</v>
      </c>
      <c r="M962" s="122" t="s">
        <v>3226</v>
      </c>
      <c r="N962" s="122" t="s">
        <v>4027</v>
      </c>
      <c r="O962" s="122"/>
      <c r="S962" s="86" t="s">
        <v>14699</v>
      </c>
      <c r="T962" s="122" t="s">
        <v>1171</v>
      </c>
      <c r="AJ962" s="122" t="s">
        <v>3226</v>
      </c>
      <c r="AO962" s="122" t="s">
        <v>1318</v>
      </c>
      <c r="AP962" s="122" t="s">
        <v>1318</v>
      </c>
      <c r="AQ962" s="122" t="s">
        <v>1318</v>
      </c>
      <c r="BC962" s="122" t="s">
        <v>3981</v>
      </c>
      <c r="BE962" s="122" t="s">
        <v>3980</v>
      </c>
      <c r="BF962" s="122" t="s">
        <v>3982</v>
      </c>
      <c r="BG962" s="122" t="s">
        <v>1318</v>
      </c>
      <c r="BH962" s="122" t="s">
        <v>1318</v>
      </c>
      <c r="BI962" s="122" t="s">
        <v>1318</v>
      </c>
      <c r="BJ962" s="122" t="s">
        <v>1318</v>
      </c>
      <c r="BK962" s="122" t="s">
        <v>1318</v>
      </c>
      <c r="BM962" s="122" t="s">
        <v>1318</v>
      </c>
      <c r="BN962" s="122" t="s">
        <v>1318</v>
      </c>
      <c r="BO962" s="122" t="s">
        <v>1318</v>
      </c>
      <c r="BP962" s="122" t="s">
        <v>1318</v>
      </c>
      <c r="BQ962" s="122" t="s">
        <v>1318</v>
      </c>
      <c r="BR962" s="122" t="s">
        <v>3965</v>
      </c>
      <c r="BS962" s="122" t="s">
        <v>5785</v>
      </c>
      <c r="BT962" s="122" t="s">
        <v>3965</v>
      </c>
      <c r="BU962" s="122" t="s">
        <v>3965</v>
      </c>
      <c r="BV962" s="122">
        <v>4473</v>
      </c>
      <c r="BX962" s="122" t="s">
        <v>3980</v>
      </c>
      <c r="BZ962" s="122" t="s">
        <v>3654</v>
      </c>
      <c r="CE962" s="122" t="s">
        <v>1171</v>
      </c>
      <c r="CK962" s="122" t="s">
        <v>4216</v>
      </c>
    </row>
    <row r="963" spans="1:90" x14ac:dyDescent="0.45">
      <c r="A963" s="122">
        <v>962</v>
      </c>
      <c r="B963" s="122" t="s">
        <v>10640</v>
      </c>
      <c r="C963" s="122" t="s">
        <v>3966</v>
      </c>
      <c r="F963" s="122" t="s">
        <v>14274</v>
      </c>
      <c r="H963" s="122">
        <v>4645</v>
      </c>
      <c r="J963" s="122" t="e">
        <f t="shared" si="37"/>
        <v>#VALUE!</v>
      </c>
      <c r="K963" s="122" t="s">
        <v>2516</v>
      </c>
      <c r="M963" s="122" t="s">
        <v>3226</v>
      </c>
      <c r="N963" s="122" t="s">
        <v>4027</v>
      </c>
      <c r="O963" s="122"/>
      <c r="S963" s="86" t="s">
        <v>14699</v>
      </c>
      <c r="T963" s="122" t="s">
        <v>1171</v>
      </c>
      <c r="AJ963" s="122" t="s">
        <v>3226</v>
      </c>
      <c r="AO963" s="122" t="s">
        <v>1318</v>
      </c>
      <c r="AP963" s="122" t="s">
        <v>1318</v>
      </c>
      <c r="AQ963" s="122" t="s">
        <v>1318</v>
      </c>
      <c r="BC963" s="122" t="s">
        <v>3981</v>
      </c>
      <c r="BE963" s="122" t="s">
        <v>3980</v>
      </c>
      <c r="BF963" s="122" t="s">
        <v>3982</v>
      </c>
      <c r="BG963" s="122" t="s">
        <v>1318</v>
      </c>
      <c r="BH963" s="122" t="s">
        <v>1318</v>
      </c>
      <c r="BI963" s="122" t="s">
        <v>1318</v>
      </c>
      <c r="BJ963" s="122" t="s">
        <v>1318</v>
      </c>
      <c r="BK963" s="122" t="s">
        <v>1318</v>
      </c>
      <c r="BM963" s="122" t="s">
        <v>1318</v>
      </c>
      <c r="BN963" s="122" t="s">
        <v>1318</v>
      </c>
      <c r="BO963" s="122" t="s">
        <v>1318</v>
      </c>
      <c r="BP963" s="122" t="s">
        <v>1318</v>
      </c>
      <c r="BQ963" s="122" t="s">
        <v>1318</v>
      </c>
      <c r="BR963" s="122" t="s">
        <v>3966</v>
      </c>
      <c r="BS963" s="122" t="s">
        <v>5785</v>
      </c>
      <c r="BT963" s="122" t="s">
        <v>3966</v>
      </c>
      <c r="BU963" s="122" t="s">
        <v>3966</v>
      </c>
      <c r="BV963" s="122">
        <v>4645</v>
      </c>
      <c r="BX963" s="122" t="s">
        <v>3980</v>
      </c>
      <c r="BZ963" s="122" t="s">
        <v>3654</v>
      </c>
      <c r="CE963" s="122" t="s">
        <v>1171</v>
      </c>
      <c r="CK963" s="122" t="s">
        <v>4216</v>
      </c>
    </row>
    <row r="964" spans="1:90" x14ac:dyDescent="0.45">
      <c r="A964" s="122">
        <v>963</v>
      </c>
      <c r="B964" s="122" t="s">
        <v>10641</v>
      </c>
      <c r="C964" s="122" t="s">
        <v>3967</v>
      </c>
      <c r="F964" s="122" t="s">
        <v>14275</v>
      </c>
      <c r="H964" s="122">
        <v>3281</v>
      </c>
      <c r="J964" s="122" t="e">
        <f t="shared" si="37"/>
        <v>#VALUE!</v>
      </c>
      <c r="K964" s="122" t="s">
        <v>2516</v>
      </c>
      <c r="M964" s="122" t="s">
        <v>3226</v>
      </c>
      <c r="N964" s="122" t="s">
        <v>4027</v>
      </c>
      <c r="O964" s="122"/>
      <c r="S964" s="86" t="s">
        <v>14699</v>
      </c>
      <c r="T964" s="122" t="s">
        <v>1171</v>
      </c>
      <c r="AJ964" s="122" t="s">
        <v>3226</v>
      </c>
      <c r="AO964" s="122" t="s">
        <v>1318</v>
      </c>
      <c r="AP964" s="122" t="s">
        <v>1318</v>
      </c>
      <c r="AQ964" s="122" t="s">
        <v>1318</v>
      </c>
      <c r="BC964" s="122" t="s">
        <v>3981</v>
      </c>
      <c r="BE964" s="122" t="s">
        <v>3980</v>
      </c>
      <c r="BF964" s="122" t="s">
        <v>3982</v>
      </c>
      <c r="BG964" s="122" t="s">
        <v>1318</v>
      </c>
      <c r="BH964" s="122" t="s">
        <v>1318</v>
      </c>
      <c r="BI964" s="122" t="s">
        <v>1318</v>
      </c>
      <c r="BJ964" s="122" t="s">
        <v>1318</v>
      </c>
      <c r="BK964" s="122" t="s">
        <v>1318</v>
      </c>
      <c r="BM964" s="122" t="s">
        <v>1318</v>
      </c>
      <c r="BN964" s="122" t="s">
        <v>1318</v>
      </c>
      <c r="BO964" s="122" t="s">
        <v>1318</v>
      </c>
      <c r="BP964" s="122" t="s">
        <v>1318</v>
      </c>
      <c r="BQ964" s="122" t="s">
        <v>1318</v>
      </c>
      <c r="BR964" s="122" t="s">
        <v>3967</v>
      </c>
      <c r="BS964" s="122" t="s">
        <v>5785</v>
      </c>
      <c r="BT964" s="122" t="s">
        <v>3967</v>
      </c>
      <c r="BU964" s="122" t="s">
        <v>3967</v>
      </c>
      <c r="BV964" s="122">
        <v>3281</v>
      </c>
      <c r="BX964" s="122" t="s">
        <v>3980</v>
      </c>
      <c r="BZ964" s="122" t="s">
        <v>3654</v>
      </c>
      <c r="CE964" s="122" t="s">
        <v>1171</v>
      </c>
      <c r="CK964" s="122" t="s">
        <v>4216</v>
      </c>
    </row>
    <row r="965" spans="1:90" x14ac:dyDescent="0.45">
      <c r="A965" s="122">
        <v>964</v>
      </c>
      <c r="B965" s="122" t="s">
        <v>10642</v>
      </c>
      <c r="C965" s="122" t="s">
        <v>3968</v>
      </c>
      <c r="F965" s="122" t="s">
        <v>14276</v>
      </c>
      <c r="H965" s="122">
        <v>5585</v>
      </c>
      <c r="J965" s="122" t="e">
        <f t="shared" si="37"/>
        <v>#VALUE!</v>
      </c>
      <c r="K965" s="122" t="s">
        <v>2516</v>
      </c>
      <c r="M965" s="122" t="s">
        <v>3226</v>
      </c>
      <c r="N965" s="122" t="s">
        <v>4027</v>
      </c>
      <c r="O965" s="122"/>
      <c r="S965" s="86" t="s">
        <v>14699</v>
      </c>
      <c r="T965" s="122" t="s">
        <v>1171</v>
      </c>
      <c r="AJ965" s="122" t="s">
        <v>3226</v>
      </c>
      <c r="AO965" s="122" t="s">
        <v>1318</v>
      </c>
      <c r="AP965" s="122" t="s">
        <v>1318</v>
      </c>
      <c r="AQ965" s="122" t="s">
        <v>1318</v>
      </c>
      <c r="BC965" s="122" t="s">
        <v>3981</v>
      </c>
      <c r="BE965" s="122" t="s">
        <v>3980</v>
      </c>
      <c r="BF965" s="122" t="s">
        <v>3982</v>
      </c>
      <c r="BG965" s="122" t="s">
        <v>1318</v>
      </c>
      <c r="BH965" s="122" t="s">
        <v>1318</v>
      </c>
      <c r="BI965" s="122" t="s">
        <v>1318</v>
      </c>
      <c r="BJ965" s="122" t="s">
        <v>1318</v>
      </c>
      <c r="BK965" s="122" t="s">
        <v>1318</v>
      </c>
      <c r="BM965" s="122" t="s">
        <v>1318</v>
      </c>
      <c r="BN965" s="122" t="s">
        <v>1318</v>
      </c>
      <c r="BO965" s="122" t="s">
        <v>1318</v>
      </c>
      <c r="BP965" s="122" t="s">
        <v>1318</v>
      </c>
      <c r="BQ965" s="122" t="s">
        <v>1318</v>
      </c>
      <c r="BR965" s="122" t="s">
        <v>3968</v>
      </c>
      <c r="BS965" s="122" t="s">
        <v>5785</v>
      </c>
      <c r="BT965" s="122" t="s">
        <v>3968</v>
      </c>
      <c r="BU965" s="122" t="s">
        <v>3968</v>
      </c>
      <c r="BV965" s="122">
        <v>5585</v>
      </c>
      <c r="BX965" s="122" t="s">
        <v>3980</v>
      </c>
      <c r="BZ965" s="122" t="s">
        <v>3654</v>
      </c>
      <c r="CE965" s="122" t="s">
        <v>1171</v>
      </c>
      <c r="CK965" s="122" t="s">
        <v>4216</v>
      </c>
    </row>
    <row r="966" spans="1:90" x14ac:dyDescent="0.45">
      <c r="A966" s="122">
        <v>965</v>
      </c>
      <c r="B966" s="122" t="s">
        <v>10643</v>
      </c>
      <c r="C966" s="122" t="s">
        <v>3969</v>
      </c>
      <c r="F966" s="122" t="s">
        <v>14277</v>
      </c>
      <c r="H966" s="122">
        <v>5460</v>
      </c>
      <c r="J966" s="122" t="e">
        <f t="shared" si="37"/>
        <v>#VALUE!</v>
      </c>
      <c r="K966" s="122" t="s">
        <v>2516</v>
      </c>
      <c r="M966" s="122" t="s">
        <v>3226</v>
      </c>
      <c r="N966" s="122" t="s">
        <v>4027</v>
      </c>
      <c r="O966" s="122"/>
      <c r="S966" s="86" t="s">
        <v>14699</v>
      </c>
      <c r="T966" s="122" t="s">
        <v>1171</v>
      </c>
      <c r="AJ966" s="122" t="s">
        <v>3226</v>
      </c>
      <c r="AO966" s="122" t="s">
        <v>1318</v>
      </c>
      <c r="AP966" s="122" t="s">
        <v>1318</v>
      </c>
      <c r="AQ966" s="122" t="s">
        <v>1318</v>
      </c>
      <c r="BC966" s="122" t="s">
        <v>3981</v>
      </c>
      <c r="BE966" s="122" t="s">
        <v>3980</v>
      </c>
      <c r="BF966" s="122" t="s">
        <v>3982</v>
      </c>
      <c r="BG966" s="122" t="s">
        <v>1318</v>
      </c>
      <c r="BH966" s="122" t="s">
        <v>1318</v>
      </c>
      <c r="BI966" s="122" t="s">
        <v>1318</v>
      </c>
      <c r="BJ966" s="122" t="s">
        <v>1318</v>
      </c>
      <c r="BK966" s="122" t="s">
        <v>1318</v>
      </c>
      <c r="BM966" s="122" t="s">
        <v>1318</v>
      </c>
      <c r="BN966" s="122" t="s">
        <v>1318</v>
      </c>
      <c r="BO966" s="122" t="s">
        <v>1318</v>
      </c>
      <c r="BP966" s="122" t="s">
        <v>1318</v>
      </c>
      <c r="BQ966" s="122" t="s">
        <v>1318</v>
      </c>
      <c r="BR966" s="122" t="s">
        <v>3969</v>
      </c>
      <c r="BS966" s="122" t="s">
        <v>5785</v>
      </c>
      <c r="BT966" s="122" t="s">
        <v>3969</v>
      </c>
      <c r="BU966" s="122" t="s">
        <v>3969</v>
      </c>
      <c r="BV966" s="122">
        <v>5460</v>
      </c>
      <c r="BX966" s="122" t="s">
        <v>3980</v>
      </c>
      <c r="BZ966" s="122" t="s">
        <v>3654</v>
      </c>
      <c r="CE966" s="122" t="s">
        <v>1171</v>
      </c>
      <c r="CK966" s="122" t="s">
        <v>4216</v>
      </c>
    </row>
    <row r="967" spans="1:90" x14ac:dyDescent="0.45">
      <c r="A967" s="122">
        <v>966</v>
      </c>
      <c r="B967" s="122" t="s">
        <v>10644</v>
      </c>
      <c r="C967" s="122" t="s">
        <v>3970</v>
      </c>
      <c r="F967" s="122" t="s">
        <v>14278</v>
      </c>
      <c r="H967" s="122">
        <v>6060</v>
      </c>
      <c r="J967" s="122" t="e">
        <f t="shared" si="37"/>
        <v>#VALUE!</v>
      </c>
      <c r="K967" s="122" t="s">
        <v>2516</v>
      </c>
      <c r="M967" s="122" t="s">
        <v>3226</v>
      </c>
      <c r="N967" s="122" t="s">
        <v>4027</v>
      </c>
      <c r="O967" s="122"/>
      <c r="S967" s="86" t="s">
        <v>14699</v>
      </c>
      <c r="T967" s="122" t="s">
        <v>1171</v>
      </c>
      <c r="AJ967" s="122" t="s">
        <v>3226</v>
      </c>
      <c r="AO967" s="122" t="s">
        <v>1318</v>
      </c>
      <c r="AP967" s="122" t="s">
        <v>1318</v>
      </c>
      <c r="AQ967" s="122" t="s">
        <v>1318</v>
      </c>
      <c r="BC967" s="122" t="s">
        <v>3981</v>
      </c>
      <c r="BE967" s="122" t="s">
        <v>3980</v>
      </c>
      <c r="BF967" s="122" t="s">
        <v>3982</v>
      </c>
      <c r="BG967" s="122" t="s">
        <v>1318</v>
      </c>
      <c r="BH967" s="122" t="s">
        <v>1318</v>
      </c>
      <c r="BI967" s="122" t="s">
        <v>1318</v>
      </c>
      <c r="BJ967" s="122" t="s">
        <v>1318</v>
      </c>
      <c r="BK967" s="122" t="s">
        <v>1318</v>
      </c>
      <c r="BM967" s="122" t="s">
        <v>1318</v>
      </c>
      <c r="BN967" s="122" t="s">
        <v>1318</v>
      </c>
      <c r="BO967" s="122" t="s">
        <v>1318</v>
      </c>
      <c r="BP967" s="122" t="s">
        <v>1318</v>
      </c>
      <c r="BQ967" s="122" t="s">
        <v>1318</v>
      </c>
      <c r="BR967" s="122" t="s">
        <v>3970</v>
      </c>
      <c r="BS967" s="122" t="s">
        <v>5785</v>
      </c>
      <c r="BT967" s="122" t="s">
        <v>3970</v>
      </c>
      <c r="BU967" s="122" t="s">
        <v>3970</v>
      </c>
      <c r="BV967" s="122">
        <v>6060</v>
      </c>
      <c r="BX967" s="122" t="s">
        <v>3980</v>
      </c>
      <c r="BZ967" s="122" t="s">
        <v>3654</v>
      </c>
      <c r="CE967" s="122" t="s">
        <v>1171</v>
      </c>
      <c r="CK967" s="122" t="s">
        <v>4216</v>
      </c>
    </row>
    <row r="968" spans="1:90" x14ac:dyDescent="0.45">
      <c r="A968" s="122">
        <v>967</v>
      </c>
      <c r="B968" s="122" t="s">
        <v>10645</v>
      </c>
      <c r="C968" s="122" t="s">
        <v>3971</v>
      </c>
      <c r="F968" s="122" t="s">
        <v>14279</v>
      </c>
      <c r="H968" s="122">
        <v>5989</v>
      </c>
      <c r="J968" s="122" t="e">
        <f t="shared" si="37"/>
        <v>#VALUE!</v>
      </c>
      <c r="K968" s="122" t="s">
        <v>2516</v>
      </c>
      <c r="M968" s="122" t="s">
        <v>3226</v>
      </c>
      <c r="N968" s="122" t="s">
        <v>4027</v>
      </c>
      <c r="O968" s="122"/>
      <c r="S968" s="86" t="s">
        <v>14699</v>
      </c>
      <c r="T968" s="122" t="s">
        <v>1171</v>
      </c>
      <c r="AJ968" s="122" t="s">
        <v>3226</v>
      </c>
      <c r="AO968" s="122" t="s">
        <v>1318</v>
      </c>
      <c r="AP968" s="122" t="s">
        <v>1318</v>
      </c>
      <c r="AQ968" s="122" t="s">
        <v>1318</v>
      </c>
      <c r="BC968" s="122" t="s">
        <v>3981</v>
      </c>
      <c r="BE968" s="122" t="s">
        <v>3980</v>
      </c>
      <c r="BF968" s="122" t="s">
        <v>3982</v>
      </c>
      <c r="BG968" s="122" t="s">
        <v>1318</v>
      </c>
      <c r="BH968" s="122" t="s">
        <v>1318</v>
      </c>
      <c r="BI968" s="122" t="s">
        <v>1318</v>
      </c>
      <c r="BJ968" s="122" t="s">
        <v>1318</v>
      </c>
      <c r="BK968" s="122" t="s">
        <v>1318</v>
      </c>
      <c r="BM968" s="122" t="s">
        <v>1318</v>
      </c>
      <c r="BN968" s="122" t="s">
        <v>1318</v>
      </c>
      <c r="BO968" s="122" t="s">
        <v>1318</v>
      </c>
      <c r="BP968" s="122" t="s">
        <v>1318</v>
      </c>
      <c r="BQ968" s="122" t="s">
        <v>1318</v>
      </c>
      <c r="BR968" s="122" t="s">
        <v>3971</v>
      </c>
      <c r="BS968" s="122" t="s">
        <v>5785</v>
      </c>
      <c r="BT968" s="122" t="s">
        <v>3971</v>
      </c>
      <c r="BU968" s="122" t="s">
        <v>3971</v>
      </c>
      <c r="BV968" s="122">
        <v>5989</v>
      </c>
      <c r="BX968" s="122" t="s">
        <v>3980</v>
      </c>
      <c r="BZ968" s="122" t="s">
        <v>3654</v>
      </c>
      <c r="CE968" s="122" t="s">
        <v>1171</v>
      </c>
      <c r="CK968" s="122" t="s">
        <v>4216</v>
      </c>
    </row>
    <row r="969" spans="1:90" x14ac:dyDescent="0.45">
      <c r="A969" s="122">
        <v>968</v>
      </c>
      <c r="B969" s="122" t="s">
        <v>10646</v>
      </c>
      <c r="C969" s="122" t="s">
        <v>3972</v>
      </c>
      <c r="F969" s="122" t="s">
        <v>14280</v>
      </c>
      <c r="H969" s="122">
        <v>6394</v>
      </c>
      <c r="J969" s="122" t="e">
        <f t="shared" si="37"/>
        <v>#VALUE!</v>
      </c>
      <c r="K969" s="122" t="s">
        <v>2516</v>
      </c>
      <c r="M969" s="122" t="s">
        <v>3226</v>
      </c>
      <c r="N969" s="122" t="s">
        <v>4027</v>
      </c>
      <c r="O969" s="122"/>
      <c r="S969" s="86" t="s">
        <v>14699</v>
      </c>
      <c r="T969" s="122" t="s">
        <v>1171</v>
      </c>
      <c r="AJ969" s="122" t="s">
        <v>3226</v>
      </c>
      <c r="AO969" s="122" t="s">
        <v>1318</v>
      </c>
      <c r="AP969" s="122" t="s">
        <v>1318</v>
      </c>
      <c r="AQ969" s="122" t="s">
        <v>1318</v>
      </c>
      <c r="BC969" s="122" t="s">
        <v>3981</v>
      </c>
      <c r="BE969" s="122" t="s">
        <v>3980</v>
      </c>
      <c r="BF969" s="122" t="s">
        <v>3982</v>
      </c>
      <c r="BG969" s="122" t="s">
        <v>1318</v>
      </c>
      <c r="BH969" s="122" t="s">
        <v>1318</v>
      </c>
      <c r="BI969" s="122" t="s">
        <v>1318</v>
      </c>
      <c r="BJ969" s="122" t="s">
        <v>1318</v>
      </c>
      <c r="BK969" s="122" t="s">
        <v>1318</v>
      </c>
      <c r="BM969" s="122" t="s">
        <v>1318</v>
      </c>
      <c r="BN969" s="122" t="s">
        <v>1318</v>
      </c>
      <c r="BO969" s="122" t="s">
        <v>1318</v>
      </c>
      <c r="BP969" s="122" t="s">
        <v>1318</v>
      </c>
      <c r="BQ969" s="122" t="s">
        <v>1318</v>
      </c>
      <c r="BR969" s="122" t="s">
        <v>3972</v>
      </c>
      <c r="BS969" s="122" t="s">
        <v>5785</v>
      </c>
      <c r="BT969" s="122" t="s">
        <v>3972</v>
      </c>
      <c r="BU969" s="122" t="s">
        <v>3972</v>
      </c>
      <c r="BV969" s="122">
        <v>6394</v>
      </c>
      <c r="BX969" s="122" t="s">
        <v>3980</v>
      </c>
      <c r="BZ969" s="122" t="s">
        <v>3654</v>
      </c>
      <c r="CE969" s="122" t="s">
        <v>1171</v>
      </c>
      <c r="CK969" s="122" t="s">
        <v>4216</v>
      </c>
    </row>
    <row r="970" spans="1:90" x14ac:dyDescent="0.45">
      <c r="A970" s="122">
        <v>969</v>
      </c>
      <c r="B970" s="122" t="s">
        <v>10647</v>
      </c>
      <c r="C970" s="122" t="s">
        <v>3973</v>
      </c>
      <c r="F970" s="122" t="s">
        <v>14281</v>
      </c>
      <c r="H970" s="122">
        <v>3643</v>
      </c>
      <c r="J970" s="122" t="e">
        <f t="shared" si="37"/>
        <v>#VALUE!</v>
      </c>
      <c r="K970" s="122" t="s">
        <v>2516</v>
      </c>
      <c r="M970" s="122" t="s">
        <v>3226</v>
      </c>
      <c r="N970" s="122" t="s">
        <v>4027</v>
      </c>
      <c r="O970" s="122"/>
      <c r="S970" s="86" t="s">
        <v>14699</v>
      </c>
      <c r="T970" s="122" t="s">
        <v>1171</v>
      </c>
      <c r="AJ970" s="122" t="s">
        <v>3226</v>
      </c>
      <c r="AO970" s="122" t="s">
        <v>1318</v>
      </c>
      <c r="AP970" s="122" t="s">
        <v>1318</v>
      </c>
      <c r="AQ970" s="122" t="s">
        <v>1318</v>
      </c>
      <c r="BC970" s="122" t="s">
        <v>3981</v>
      </c>
      <c r="BE970" s="122" t="s">
        <v>3980</v>
      </c>
      <c r="BF970" s="122" t="s">
        <v>3982</v>
      </c>
      <c r="BG970" s="122" t="s">
        <v>1318</v>
      </c>
      <c r="BH970" s="122" t="s">
        <v>1318</v>
      </c>
      <c r="BI970" s="122" t="s">
        <v>1318</v>
      </c>
      <c r="BJ970" s="122" t="s">
        <v>1318</v>
      </c>
      <c r="BK970" s="122" t="s">
        <v>1318</v>
      </c>
      <c r="BM970" s="122" t="s">
        <v>1318</v>
      </c>
      <c r="BN970" s="122" t="s">
        <v>1318</v>
      </c>
      <c r="BO970" s="122" t="s">
        <v>1318</v>
      </c>
      <c r="BP970" s="122" t="s">
        <v>1318</v>
      </c>
      <c r="BQ970" s="122" t="s">
        <v>1318</v>
      </c>
      <c r="BR970" s="122" t="s">
        <v>3973</v>
      </c>
      <c r="BS970" s="122" t="s">
        <v>5785</v>
      </c>
      <c r="BT970" s="122" t="s">
        <v>3973</v>
      </c>
      <c r="BU970" s="122" t="s">
        <v>3973</v>
      </c>
      <c r="BV970" s="122">
        <v>3643</v>
      </c>
      <c r="BX970" s="122" t="s">
        <v>3980</v>
      </c>
      <c r="BZ970" s="122" t="s">
        <v>3654</v>
      </c>
      <c r="CE970" s="122" t="s">
        <v>1171</v>
      </c>
      <c r="CK970" s="122" t="s">
        <v>4216</v>
      </c>
    </row>
    <row r="971" spans="1:90" x14ac:dyDescent="0.45">
      <c r="A971" s="122">
        <v>970</v>
      </c>
      <c r="B971" s="122" t="s">
        <v>10648</v>
      </c>
      <c r="C971" s="122" t="s">
        <v>3974</v>
      </c>
      <c r="F971" s="122" t="s">
        <v>14282</v>
      </c>
      <c r="H971" s="122">
        <v>5518</v>
      </c>
      <c r="J971" s="122" t="e">
        <f t="shared" si="37"/>
        <v>#VALUE!</v>
      </c>
      <c r="K971" s="122" t="s">
        <v>2516</v>
      </c>
      <c r="M971" s="122" t="s">
        <v>3226</v>
      </c>
      <c r="N971" s="122" t="s">
        <v>4027</v>
      </c>
      <c r="O971" s="122"/>
      <c r="S971" s="86" t="s">
        <v>14699</v>
      </c>
      <c r="T971" s="122" t="s">
        <v>1171</v>
      </c>
      <c r="AJ971" s="122" t="s">
        <v>3226</v>
      </c>
      <c r="AO971" s="122" t="s">
        <v>1318</v>
      </c>
      <c r="AP971" s="122" t="s">
        <v>1318</v>
      </c>
      <c r="AQ971" s="122" t="s">
        <v>1318</v>
      </c>
      <c r="BC971" s="122" t="s">
        <v>3981</v>
      </c>
      <c r="BE971" s="122" t="s">
        <v>3980</v>
      </c>
      <c r="BF971" s="122" t="s">
        <v>3982</v>
      </c>
      <c r="BG971" s="122" t="s">
        <v>1318</v>
      </c>
      <c r="BH971" s="122" t="s">
        <v>1318</v>
      </c>
      <c r="BI971" s="122" t="s">
        <v>1318</v>
      </c>
      <c r="BJ971" s="122" t="s">
        <v>1318</v>
      </c>
      <c r="BK971" s="122" t="s">
        <v>1318</v>
      </c>
      <c r="BM971" s="122" t="s">
        <v>1318</v>
      </c>
      <c r="BN971" s="122" t="s">
        <v>1318</v>
      </c>
      <c r="BO971" s="122" t="s">
        <v>1318</v>
      </c>
      <c r="BP971" s="122" t="s">
        <v>1318</v>
      </c>
      <c r="BQ971" s="122" t="s">
        <v>1318</v>
      </c>
      <c r="BR971" s="122" t="s">
        <v>3974</v>
      </c>
      <c r="BS971" s="122" t="s">
        <v>5785</v>
      </c>
      <c r="BT971" s="122" t="s">
        <v>3974</v>
      </c>
      <c r="BU971" s="122" t="s">
        <v>3974</v>
      </c>
      <c r="BV971" s="122">
        <v>5518</v>
      </c>
      <c r="BX971" s="122" t="s">
        <v>3980</v>
      </c>
      <c r="BZ971" s="122" t="s">
        <v>3654</v>
      </c>
      <c r="CE971" s="122" t="s">
        <v>1171</v>
      </c>
      <c r="CK971" s="122" t="s">
        <v>4216</v>
      </c>
    </row>
    <row r="972" spans="1:90" x14ac:dyDescent="0.45">
      <c r="A972" s="122">
        <v>971</v>
      </c>
      <c r="B972" s="122" t="s">
        <v>10649</v>
      </c>
      <c r="C972" s="122" t="s">
        <v>3975</v>
      </c>
      <c r="F972" s="122" t="s">
        <v>14283</v>
      </c>
      <c r="H972" s="122">
        <v>5117</v>
      </c>
      <c r="J972" s="122" t="e">
        <f t="shared" si="37"/>
        <v>#VALUE!</v>
      </c>
      <c r="K972" s="122" t="s">
        <v>2516</v>
      </c>
      <c r="M972" s="122" t="s">
        <v>3226</v>
      </c>
      <c r="N972" s="122" t="s">
        <v>4027</v>
      </c>
      <c r="O972" s="122"/>
      <c r="S972" s="86" t="s">
        <v>14699</v>
      </c>
      <c r="T972" s="122" t="s">
        <v>1171</v>
      </c>
      <c r="AJ972" s="122" t="s">
        <v>3226</v>
      </c>
      <c r="AO972" s="122" t="s">
        <v>1318</v>
      </c>
      <c r="AP972" s="122" t="s">
        <v>1318</v>
      </c>
      <c r="AQ972" s="122" t="s">
        <v>1318</v>
      </c>
      <c r="BC972" s="122" t="s">
        <v>3981</v>
      </c>
      <c r="BE972" s="122" t="s">
        <v>3980</v>
      </c>
      <c r="BF972" s="122" t="s">
        <v>3982</v>
      </c>
      <c r="BG972" s="122" t="s">
        <v>1318</v>
      </c>
      <c r="BH972" s="122" t="s">
        <v>1318</v>
      </c>
      <c r="BI972" s="122" t="s">
        <v>1318</v>
      </c>
      <c r="BJ972" s="122" t="s">
        <v>1318</v>
      </c>
      <c r="BK972" s="122" t="s">
        <v>1318</v>
      </c>
      <c r="BM972" s="122" t="s">
        <v>1318</v>
      </c>
      <c r="BN972" s="122" t="s">
        <v>1318</v>
      </c>
      <c r="BO972" s="122" t="s">
        <v>1318</v>
      </c>
      <c r="BP972" s="122" t="s">
        <v>1318</v>
      </c>
      <c r="BQ972" s="122" t="s">
        <v>1318</v>
      </c>
      <c r="BR972" s="122" t="s">
        <v>3975</v>
      </c>
      <c r="BS972" s="122" t="s">
        <v>5785</v>
      </c>
      <c r="BT972" s="122" t="s">
        <v>3975</v>
      </c>
      <c r="BU972" s="122" t="s">
        <v>3975</v>
      </c>
      <c r="BV972" s="122">
        <v>5117</v>
      </c>
      <c r="BX972" s="122" t="s">
        <v>3980</v>
      </c>
      <c r="BZ972" s="122" t="s">
        <v>3654</v>
      </c>
      <c r="CE972" s="122" t="s">
        <v>1171</v>
      </c>
      <c r="CK972" s="122" t="s">
        <v>4216</v>
      </c>
    </row>
    <row r="973" spans="1:90" x14ac:dyDescent="0.45">
      <c r="A973" s="122">
        <v>972</v>
      </c>
      <c r="B973" s="122" t="s">
        <v>10650</v>
      </c>
      <c r="C973" s="122" t="s">
        <v>3976</v>
      </c>
      <c r="F973" s="122" t="s">
        <v>14284</v>
      </c>
      <c r="H973" s="122">
        <v>5773</v>
      </c>
      <c r="J973" s="122" t="e">
        <f t="shared" si="37"/>
        <v>#VALUE!</v>
      </c>
      <c r="K973" s="122" t="s">
        <v>2516</v>
      </c>
      <c r="M973" s="122" t="s">
        <v>3226</v>
      </c>
      <c r="N973" s="122" t="s">
        <v>4027</v>
      </c>
      <c r="O973" s="122"/>
      <c r="S973" s="86" t="s">
        <v>14699</v>
      </c>
      <c r="T973" s="122" t="s">
        <v>1171</v>
      </c>
      <c r="AJ973" s="122" t="s">
        <v>3226</v>
      </c>
      <c r="AO973" s="122" t="s">
        <v>1318</v>
      </c>
      <c r="AP973" s="122" t="s">
        <v>1318</v>
      </c>
      <c r="AQ973" s="122" t="s">
        <v>1318</v>
      </c>
      <c r="BC973" s="122" t="s">
        <v>3981</v>
      </c>
      <c r="BE973" s="122" t="s">
        <v>3980</v>
      </c>
      <c r="BF973" s="122" t="s">
        <v>3982</v>
      </c>
      <c r="BG973" s="122" t="s">
        <v>1318</v>
      </c>
      <c r="BH973" s="122" t="s">
        <v>1318</v>
      </c>
      <c r="BI973" s="122" t="s">
        <v>1318</v>
      </c>
      <c r="BJ973" s="122" t="s">
        <v>1318</v>
      </c>
      <c r="BK973" s="122" t="s">
        <v>1318</v>
      </c>
      <c r="BM973" s="122" t="s">
        <v>1318</v>
      </c>
      <c r="BN973" s="122" t="s">
        <v>1318</v>
      </c>
      <c r="BO973" s="122" t="s">
        <v>1318</v>
      </c>
      <c r="BP973" s="122" t="s">
        <v>1318</v>
      </c>
      <c r="BQ973" s="122" t="s">
        <v>1318</v>
      </c>
      <c r="BR973" s="122" t="s">
        <v>3976</v>
      </c>
      <c r="BS973" s="122" t="s">
        <v>5785</v>
      </c>
      <c r="BT973" s="122" t="s">
        <v>3976</v>
      </c>
      <c r="BU973" s="122" t="s">
        <v>3976</v>
      </c>
      <c r="BV973" s="122">
        <v>5773</v>
      </c>
      <c r="BX973" s="122" t="s">
        <v>3980</v>
      </c>
      <c r="BZ973" s="122" t="s">
        <v>3654</v>
      </c>
      <c r="CE973" s="122" t="s">
        <v>1171</v>
      </c>
      <c r="CK973" s="122" t="s">
        <v>4216</v>
      </c>
    </row>
    <row r="974" spans="1:90" x14ac:dyDescent="0.45">
      <c r="A974" s="122">
        <v>973</v>
      </c>
      <c r="B974" s="122" t="s">
        <v>10651</v>
      </c>
      <c r="C974" s="122" t="s">
        <v>3977</v>
      </c>
      <c r="F974" s="122" t="s">
        <v>14285</v>
      </c>
      <c r="H974" s="122">
        <v>6250</v>
      </c>
      <c r="J974" s="122" t="e">
        <f t="shared" si="37"/>
        <v>#VALUE!</v>
      </c>
      <c r="K974" s="122" t="s">
        <v>2516</v>
      </c>
      <c r="M974" s="122" t="s">
        <v>3226</v>
      </c>
      <c r="N974" s="122" t="s">
        <v>4027</v>
      </c>
      <c r="O974" s="122"/>
      <c r="S974" s="86" t="s">
        <v>14699</v>
      </c>
      <c r="T974" s="122" t="s">
        <v>1171</v>
      </c>
      <c r="AJ974" s="122" t="s">
        <v>3226</v>
      </c>
      <c r="AO974" s="122" t="s">
        <v>1318</v>
      </c>
      <c r="AP974" s="122" t="s">
        <v>1318</v>
      </c>
      <c r="AQ974" s="122" t="s">
        <v>1318</v>
      </c>
      <c r="BC974" s="122" t="s">
        <v>3981</v>
      </c>
      <c r="BE974" s="122" t="s">
        <v>3980</v>
      </c>
      <c r="BF974" s="122" t="s">
        <v>3982</v>
      </c>
      <c r="BG974" s="122" t="s">
        <v>1318</v>
      </c>
      <c r="BH974" s="122" t="s">
        <v>1318</v>
      </c>
      <c r="BI974" s="122" t="s">
        <v>1318</v>
      </c>
      <c r="BJ974" s="122" t="s">
        <v>1318</v>
      </c>
      <c r="BK974" s="122" t="s">
        <v>1318</v>
      </c>
      <c r="BM974" s="122" t="s">
        <v>1318</v>
      </c>
      <c r="BN974" s="122" t="s">
        <v>1318</v>
      </c>
      <c r="BO974" s="122" t="s">
        <v>1318</v>
      </c>
      <c r="BP974" s="122" t="s">
        <v>1318</v>
      </c>
      <c r="BQ974" s="122" t="s">
        <v>1318</v>
      </c>
      <c r="BR974" s="122" t="s">
        <v>3977</v>
      </c>
      <c r="BS974" s="122" t="s">
        <v>5785</v>
      </c>
      <c r="BT974" s="122" t="s">
        <v>3977</v>
      </c>
      <c r="BU974" s="122" t="s">
        <v>3977</v>
      </c>
      <c r="BV974" s="122">
        <v>6250</v>
      </c>
      <c r="BX974" s="122" t="s">
        <v>3980</v>
      </c>
      <c r="BZ974" s="122" t="s">
        <v>3654</v>
      </c>
      <c r="CE974" s="122" t="s">
        <v>1171</v>
      </c>
      <c r="CK974" s="122" t="s">
        <v>4216</v>
      </c>
    </row>
    <row r="975" spans="1:90" x14ac:dyDescent="0.45">
      <c r="A975" s="122">
        <v>974</v>
      </c>
      <c r="B975" s="122" t="s">
        <v>10652</v>
      </c>
      <c r="C975" s="122" t="s">
        <v>3978</v>
      </c>
      <c r="F975" s="122" t="s">
        <v>14286</v>
      </c>
      <c r="H975" s="122">
        <v>5689</v>
      </c>
      <c r="J975" s="122" t="e">
        <f t="shared" si="37"/>
        <v>#VALUE!</v>
      </c>
      <c r="K975" s="122" t="s">
        <v>2516</v>
      </c>
      <c r="M975" s="122" t="s">
        <v>3226</v>
      </c>
      <c r="N975" s="122" t="s">
        <v>4027</v>
      </c>
      <c r="O975" s="122"/>
      <c r="S975" s="86" t="s">
        <v>14699</v>
      </c>
      <c r="T975" s="122" t="s">
        <v>1171</v>
      </c>
      <c r="AJ975" s="122" t="s">
        <v>3226</v>
      </c>
      <c r="AO975" s="122" t="s">
        <v>1318</v>
      </c>
      <c r="AP975" s="122" t="s">
        <v>1318</v>
      </c>
      <c r="AQ975" s="122" t="s">
        <v>1318</v>
      </c>
      <c r="BC975" s="122" t="s">
        <v>3981</v>
      </c>
      <c r="BE975" s="122" t="s">
        <v>3980</v>
      </c>
      <c r="BF975" s="122" t="s">
        <v>3982</v>
      </c>
      <c r="BG975" s="122" t="s">
        <v>1318</v>
      </c>
      <c r="BH975" s="122" t="s">
        <v>1318</v>
      </c>
      <c r="BI975" s="122" t="s">
        <v>1318</v>
      </c>
      <c r="BJ975" s="122" t="s">
        <v>1318</v>
      </c>
      <c r="BK975" s="122" t="s">
        <v>1318</v>
      </c>
      <c r="BM975" s="122" t="s">
        <v>1318</v>
      </c>
      <c r="BN975" s="122" t="s">
        <v>1318</v>
      </c>
      <c r="BO975" s="122" t="s">
        <v>1318</v>
      </c>
      <c r="BP975" s="122" t="s">
        <v>1318</v>
      </c>
      <c r="BQ975" s="122" t="s">
        <v>1318</v>
      </c>
      <c r="BR975" s="122" t="s">
        <v>3978</v>
      </c>
      <c r="BS975" s="122" t="s">
        <v>5785</v>
      </c>
      <c r="BT975" s="122" t="s">
        <v>3978</v>
      </c>
      <c r="BU975" s="122" t="s">
        <v>3978</v>
      </c>
      <c r="BV975" s="122">
        <v>5689</v>
      </c>
      <c r="BX975" s="122" t="s">
        <v>3980</v>
      </c>
      <c r="BZ975" s="122" t="s">
        <v>3654</v>
      </c>
      <c r="CE975" s="122" t="s">
        <v>1171</v>
      </c>
      <c r="CK975" s="122" t="s">
        <v>4216</v>
      </c>
    </row>
    <row r="976" spans="1:90" x14ac:dyDescent="0.45">
      <c r="A976" s="122">
        <v>975</v>
      </c>
      <c r="B976" s="122" t="s">
        <v>10653</v>
      </c>
      <c r="C976" s="122" t="s">
        <v>3979</v>
      </c>
      <c r="F976" s="122" t="s">
        <v>14272</v>
      </c>
      <c r="H976" s="122">
        <v>2225</v>
      </c>
      <c r="J976" s="122" t="e">
        <f t="shared" si="37"/>
        <v>#VALUE!</v>
      </c>
      <c r="K976" s="122" t="s">
        <v>2516</v>
      </c>
      <c r="M976" s="122" t="s">
        <v>3226</v>
      </c>
      <c r="N976" s="122" t="s">
        <v>4027</v>
      </c>
      <c r="O976" s="122"/>
      <c r="S976" s="86" t="s">
        <v>14699</v>
      </c>
      <c r="T976" s="122" t="s">
        <v>1171</v>
      </c>
      <c r="AJ976" s="122" t="s">
        <v>3226</v>
      </c>
      <c r="AO976" s="122" t="s">
        <v>1318</v>
      </c>
      <c r="AP976" s="122" t="s">
        <v>1318</v>
      </c>
      <c r="AQ976" s="122" t="s">
        <v>1318</v>
      </c>
      <c r="BC976" s="122" t="s">
        <v>3981</v>
      </c>
      <c r="BE976" s="122" t="s">
        <v>3980</v>
      </c>
      <c r="BF976" s="122" t="s">
        <v>3982</v>
      </c>
      <c r="BG976" s="122" t="s">
        <v>1318</v>
      </c>
      <c r="BH976" s="122" t="s">
        <v>1318</v>
      </c>
      <c r="BI976" s="122" t="s">
        <v>1318</v>
      </c>
      <c r="BJ976" s="122" t="s">
        <v>1318</v>
      </c>
      <c r="BK976" s="122" t="s">
        <v>1318</v>
      </c>
      <c r="BM976" s="122" t="s">
        <v>1318</v>
      </c>
      <c r="BN976" s="122" t="s">
        <v>1318</v>
      </c>
      <c r="BO976" s="122" t="s">
        <v>1318</v>
      </c>
      <c r="BP976" s="122" t="s">
        <v>1318</v>
      </c>
      <c r="BQ976" s="122" t="s">
        <v>1318</v>
      </c>
      <c r="BR976" s="122" t="s">
        <v>3979</v>
      </c>
      <c r="BS976" s="122" t="s">
        <v>5785</v>
      </c>
      <c r="BT976" s="122" t="s">
        <v>3979</v>
      </c>
      <c r="BU976" s="122" t="s">
        <v>3979</v>
      </c>
      <c r="BV976" s="122">
        <v>2225</v>
      </c>
      <c r="BX976" s="122" t="s">
        <v>3980</v>
      </c>
      <c r="BZ976" s="122" t="s">
        <v>3654</v>
      </c>
      <c r="CE976" s="122" t="s">
        <v>1171</v>
      </c>
      <c r="CK976" s="122" t="s">
        <v>4216</v>
      </c>
    </row>
    <row r="977" spans="1:99" x14ac:dyDescent="0.45">
      <c r="A977" s="122">
        <v>976</v>
      </c>
      <c r="B977" s="122" t="s">
        <v>10654</v>
      </c>
      <c r="C977" s="122" t="s">
        <v>4014</v>
      </c>
      <c r="G977" s="122" t="s">
        <v>4016</v>
      </c>
      <c r="I977" s="122" t="s">
        <v>3984</v>
      </c>
      <c r="J977" s="122" t="str">
        <f t="shared" si="37"/>
        <v>Quercus ithaburensis</v>
      </c>
      <c r="M977" s="122" t="s">
        <v>3226</v>
      </c>
      <c r="N977" s="122" t="s">
        <v>3986</v>
      </c>
      <c r="O977" s="122">
        <v>41549</v>
      </c>
      <c r="P977" s="122" t="s">
        <v>3983</v>
      </c>
      <c r="S977" s="86" t="s">
        <v>14700</v>
      </c>
      <c r="T977" s="122" t="s">
        <v>3987</v>
      </c>
      <c r="X977" s="122" t="s">
        <v>3988</v>
      </c>
      <c r="Y977" s="122" t="s">
        <v>3990</v>
      </c>
      <c r="Z977" s="122" t="s">
        <v>3989</v>
      </c>
      <c r="AJ977" s="122" t="s">
        <v>3984</v>
      </c>
      <c r="AO977" s="122" t="s">
        <v>1318</v>
      </c>
      <c r="AP977" s="122" t="s">
        <v>1318</v>
      </c>
      <c r="AQ977" s="122" t="s">
        <v>1318</v>
      </c>
      <c r="BA977" s="122" t="s">
        <v>3991</v>
      </c>
      <c r="BC977" s="122" t="s">
        <v>5300</v>
      </c>
      <c r="BE977" s="122" t="s">
        <v>3945</v>
      </c>
      <c r="BL977" s="122" t="s">
        <v>5297</v>
      </c>
      <c r="BX977" s="122" t="s">
        <v>3945</v>
      </c>
      <c r="CE977" s="122" t="s">
        <v>3987</v>
      </c>
      <c r="CL977" s="122" t="s">
        <v>3984</v>
      </c>
    </row>
    <row r="978" spans="1:99" x14ac:dyDescent="0.45">
      <c r="A978" s="122">
        <v>977</v>
      </c>
      <c r="B978" s="122" t="s">
        <v>10655</v>
      </c>
      <c r="C978" s="122" t="s">
        <v>4017</v>
      </c>
      <c r="F978" s="122" t="s">
        <v>14316</v>
      </c>
      <c r="G978" s="122" t="s">
        <v>4015</v>
      </c>
      <c r="H978" s="122">
        <v>679</v>
      </c>
      <c r="I978" s="122" t="s">
        <v>3984</v>
      </c>
      <c r="J978" s="122" t="str">
        <f t="shared" si="37"/>
        <v>Quercus ithaburensis</v>
      </c>
      <c r="K978" s="122" t="s">
        <v>8714</v>
      </c>
      <c r="M978" s="122" t="s">
        <v>3226</v>
      </c>
      <c r="N978" s="122" t="s">
        <v>3986</v>
      </c>
      <c r="O978" s="122">
        <v>41549</v>
      </c>
      <c r="P978" s="122" t="s">
        <v>3983</v>
      </c>
      <c r="S978" s="86" t="s">
        <v>14700</v>
      </c>
      <c r="T978" s="122" t="s">
        <v>3987</v>
      </c>
      <c r="X978" s="122" t="s">
        <v>3988</v>
      </c>
      <c r="Y978" s="122" t="s">
        <v>3990</v>
      </c>
      <c r="Z978" s="122" t="s">
        <v>3989</v>
      </c>
      <c r="AJ978" s="122" t="s">
        <v>3984</v>
      </c>
      <c r="AO978" s="122" t="s">
        <v>1318</v>
      </c>
      <c r="AP978" s="122" t="s">
        <v>1318</v>
      </c>
      <c r="AQ978" s="122" t="s">
        <v>1318</v>
      </c>
      <c r="BA978" s="122" t="s">
        <v>3991</v>
      </c>
      <c r="BC978" s="122" t="s">
        <v>4026</v>
      </c>
      <c r="BE978" s="122" t="s">
        <v>3945</v>
      </c>
      <c r="BL978" s="122" t="s">
        <v>5297</v>
      </c>
      <c r="BR978" s="122" t="s">
        <v>4838</v>
      </c>
      <c r="BS978" s="122" t="s">
        <v>5785</v>
      </c>
      <c r="BT978" s="122" t="s">
        <v>4838</v>
      </c>
      <c r="BU978" s="122" t="s">
        <v>4838</v>
      </c>
      <c r="BV978" s="122">
        <v>679</v>
      </c>
      <c r="BX978" s="122" t="s">
        <v>3945</v>
      </c>
      <c r="CE978" s="122" t="s">
        <v>3987</v>
      </c>
      <c r="CL978" s="122" t="s">
        <v>3984</v>
      </c>
    </row>
    <row r="979" spans="1:99" x14ac:dyDescent="0.45">
      <c r="A979" s="122">
        <v>978</v>
      </c>
      <c r="B979" s="122" t="s">
        <v>10656</v>
      </c>
      <c r="C979" s="122" t="s">
        <v>4024</v>
      </c>
      <c r="G979" s="122" t="s">
        <v>4023</v>
      </c>
      <c r="I979" s="122" t="s">
        <v>12389</v>
      </c>
      <c r="J979" s="122" t="str">
        <f t="shared" si="37"/>
        <v>Quercus ithaburensis</v>
      </c>
      <c r="M979" s="122" t="s">
        <v>3226</v>
      </c>
      <c r="N979" s="122" t="s">
        <v>3986</v>
      </c>
      <c r="O979" s="122">
        <v>41549</v>
      </c>
      <c r="P979" s="122" t="s">
        <v>3983</v>
      </c>
      <c r="S979" s="86" t="s">
        <v>14700</v>
      </c>
      <c r="T979" s="122" t="s">
        <v>3987</v>
      </c>
      <c r="X979" s="122" t="s">
        <v>3997</v>
      </c>
      <c r="Y979" s="122" t="s">
        <v>3994</v>
      </c>
      <c r="Z979" s="122" t="s">
        <v>3995</v>
      </c>
      <c r="AJ979" s="122" t="s">
        <v>3984</v>
      </c>
      <c r="AO979" s="122" t="s">
        <v>1318</v>
      </c>
      <c r="AP979" s="122" t="s">
        <v>1318</v>
      </c>
      <c r="AQ979" s="122" t="s">
        <v>1318</v>
      </c>
      <c r="BA979" s="122" t="s">
        <v>3992</v>
      </c>
      <c r="BC979" s="122" t="s">
        <v>5300</v>
      </c>
      <c r="BE979" s="122" t="s">
        <v>3945</v>
      </c>
      <c r="BL979" s="122" t="s">
        <v>5297</v>
      </c>
      <c r="BX979" s="122" t="s">
        <v>3945</v>
      </c>
      <c r="CE979" s="122" t="s">
        <v>3987</v>
      </c>
      <c r="CL979" s="122" t="s">
        <v>12389</v>
      </c>
    </row>
    <row r="980" spans="1:99" x14ac:dyDescent="0.45">
      <c r="A980" s="122">
        <v>979</v>
      </c>
      <c r="B980" s="122" t="s">
        <v>10657</v>
      </c>
      <c r="C980" s="122" t="s">
        <v>4025</v>
      </c>
      <c r="G980" s="122" t="s">
        <v>4022</v>
      </c>
      <c r="I980" s="122" t="s">
        <v>12389</v>
      </c>
      <c r="J980" s="122" t="str">
        <f t="shared" si="37"/>
        <v>Quercus ithaburensis</v>
      </c>
      <c r="M980" s="122" t="s">
        <v>3226</v>
      </c>
      <c r="N980" s="122" t="s">
        <v>3986</v>
      </c>
      <c r="O980" s="122">
        <v>41549</v>
      </c>
      <c r="P980" s="122" t="s">
        <v>3983</v>
      </c>
      <c r="S980" s="86" t="s">
        <v>14700</v>
      </c>
      <c r="T980" s="122" t="s">
        <v>3987</v>
      </c>
      <c r="X980" s="122" t="s">
        <v>3996</v>
      </c>
      <c r="Y980" s="122" t="s">
        <v>3994</v>
      </c>
      <c r="Z980" s="122" t="s">
        <v>3995</v>
      </c>
      <c r="AJ980" s="122" t="s">
        <v>3984</v>
      </c>
      <c r="AO980" s="122" t="s">
        <v>1318</v>
      </c>
      <c r="AP980" s="122" t="s">
        <v>1318</v>
      </c>
      <c r="AQ980" s="122" t="s">
        <v>1318</v>
      </c>
      <c r="BA980" s="122" t="s">
        <v>3993</v>
      </c>
      <c r="BC980" s="122" t="s">
        <v>5301</v>
      </c>
      <c r="BE980" s="122" t="s">
        <v>3945</v>
      </c>
      <c r="BL980" s="122" t="s">
        <v>5297</v>
      </c>
      <c r="BX980" s="122" t="s">
        <v>3945</v>
      </c>
      <c r="CE980" s="122" t="s">
        <v>3987</v>
      </c>
      <c r="CL980" s="122" t="s">
        <v>12389</v>
      </c>
    </row>
    <row r="981" spans="1:99" x14ac:dyDescent="0.45">
      <c r="A981" s="122">
        <v>980</v>
      </c>
      <c r="B981" s="122" t="s">
        <v>10658</v>
      </c>
      <c r="C981" s="122" t="s">
        <v>4011</v>
      </c>
      <c r="F981" s="122" t="s">
        <v>14381</v>
      </c>
      <c r="G981" s="122" t="s">
        <v>4020</v>
      </c>
      <c r="H981" s="122">
        <v>8551</v>
      </c>
      <c r="I981" s="122" t="s">
        <v>12390</v>
      </c>
      <c r="J981" s="122" t="str">
        <f t="shared" si="37"/>
        <v>Quercus cerris</v>
      </c>
      <c r="K981" s="122" t="s">
        <v>6422</v>
      </c>
      <c r="M981" s="122" t="s">
        <v>3226</v>
      </c>
      <c r="N981" s="122" t="s">
        <v>3929</v>
      </c>
      <c r="O981" s="122">
        <v>41550</v>
      </c>
      <c r="P981" s="122" t="s">
        <v>3983</v>
      </c>
      <c r="S981" s="86" t="s">
        <v>14700</v>
      </c>
      <c r="T981" s="122" t="s">
        <v>3987</v>
      </c>
      <c r="X981" s="122" t="s">
        <v>4001</v>
      </c>
      <c r="Y981" s="122" t="s">
        <v>4008</v>
      </c>
      <c r="Z981" s="122" t="s">
        <v>4000</v>
      </c>
      <c r="AJ981" s="122" t="s">
        <v>12390</v>
      </c>
      <c r="AO981" s="122" t="s">
        <v>1318</v>
      </c>
      <c r="AP981" s="122" t="s">
        <v>1318</v>
      </c>
      <c r="AQ981" s="122" t="s">
        <v>1318</v>
      </c>
      <c r="BA981" s="122" t="s">
        <v>4005</v>
      </c>
      <c r="BC981" s="122" t="s">
        <v>5307</v>
      </c>
      <c r="BE981" s="122" t="s">
        <v>3945</v>
      </c>
      <c r="BL981" s="122" t="s">
        <v>5297</v>
      </c>
      <c r="BP981" s="122" t="s">
        <v>5304</v>
      </c>
      <c r="BR981" s="122" t="s">
        <v>4954</v>
      </c>
      <c r="BS981" s="122" t="s">
        <v>5784</v>
      </c>
      <c r="BT981" s="122" t="s">
        <v>4954</v>
      </c>
      <c r="BU981" s="122" t="s">
        <v>4954</v>
      </c>
      <c r="BV981" s="122">
        <v>8551</v>
      </c>
      <c r="BX981" s="122" t="s">
        <v>3945</v>
      </c>
      <c r="CE981" s="122" t="s">
        <v>3987</v>
      </c>
      <c r="CL981" s="122" t="s">
        <v>12390</v>
      </c>
    </row>
    <row r="982" spans="1:99" ht="13.5" customHeight="1" x14ac:dyDescent="0.45">
      <c r="A982" s="122">
        <v>981</v>
      </c>
      <c r="B982" s="122" t="s">
        <v>10659</v>
      </c>
      <c r="C982" s="122" t="s">
        <v>4028</v>
      </c>
      <c r="F982" s="122" t="s">
        <v>14382</v>
      </c>
      <c r="G982" s="122" t="s">
        <v>4021</v>
      </c>
      <c r="H982" s="122">
        <v>7442</v>
      </c>
      <c r="I982" s="122" t="s">
        <v>12390</v>
      </c>
      <c r="J982" s="122" t="str">
        <f t="shared" si="37"/>
        <v>Quercus cerris</v>
      </c>
      <c r="K982" s="122" t="s">
        <v>6422</v>
      </c>
      <c r="M982" s="122" t="s">
        <v>3226</v>
      </c>
      <c r="N982" s="122" t="s">
        <v>3929</v>
      </c>
      <c r="O982" s="122">
        <v>41550</v>
      </c>
      <c r="P982" s="122" t="s">
        <v>3983</v>
      </c>
      <c r="S982" s="86" t="s">
        <v>14700</v>
      </c>
      <c r="T982" s="122" t="s">
        <v>3987</v>
      </c>
      <c r="X982" s="122" t="s">
        <v>4001</v>
      </c>
      <c r="Y982" s="122" t="s">
        <v>4009</v>
      </c>
      <c r="Z982" s="122" t="s">
        <v>4002</v>
      </c>
      <c r="AJ982" s="122" t="s">
        <v>12390</v>
      </c>
      <c r="AO982" s="122" t="s">
        <v>1318</v>
      </c>
      <c r="AP982" s="122" t="s">
        <v>1318</v>
      </c>
      <c r="AQ982" s="122" t="s">
        <v>1318</v>
      </c>
      <c r="BA982" s="122" t="s">
        <v>4005</v>
      </c>
      <c r="BC982" s="122" t="s">
        <v>5309</v>
      </c>
      <c r="BE982" s="122" t="s">
        <v>3945</v>
      </c>
      <c r="BL982" s="122" t="s">
        <v>5297</v>
      </c>
      <c r="BP982" s="122" t="s">
        <v>5305</v>
      </c>
      <c r="BR982" s="122" t="s">
        <v>4933</v>
      </c>
      <c r="BS982" s="122" t="s">
        <v>5784</v>
      </c>
      <c r="BT982" s="122" t="s">
        <v>4933</v>
      </c>
      <c r="BU982" s="122" t="s">
        <v>4933</v>
      </c>
      <c r="BV982" s="122">
        <v>7442</v>
      </c>
      <c r="BX982" s="122" t="s">
        <v>3945</v>
      </c>
      <c r="CE982" s="122" t="s">
        <v>3987</v>
      </c>
      <c r="CL982" s="122" t="s">
        <v>12390</v>
      </c>
    </row>
    <row r="983" spans="1:99" x14ac:dyDescent="0.45">
      <c r="A983" s="122">
        <v>982</v>
      </c>
      <c r="B983" s="122" t="s">
        <v>10660</v>
      </c>
      <c r="C983" s="122" t="s">
        <v>4011</v>
      </c>
      <c r="G983" s="122" t="s">
        <v>4018</v>
      </c>
      <c r="I983" s="122" t="s">
        <v>14681</v>
      </c>
      <c r="J983" s="122" t="str">
        <f>I983</f>
        <v>Quercus look</v>
      </c>
      <c r="M983" s="122" t="s">
        <v>3226</v>
      </c>
      <c r="N983" s="122" t="s">
        <v>3999</v>
      </c>
      <c r="O983" s="122">
        <v>41550</v>
      </c>
      <c r="P983" s="122" t="s">
        <v>3983</v>
      </c>
      <c r="S983" s="86" t="s">
        <v>14700</v>
      </c>
      <c r="T983" s="122" t="s">
        <v>3987</v>
      </c>
      <c r="X983" s="122" t="s">
        <v>4001</v>
      </c>
      <c r="Y983" s="122" t="s">
        <v>12392</v>
      </c>
      <c r="Z983" s="122" t="s">
        <v>4003</v>
      </c>
      <c r="AJ983" s="122" t="s">
        <v>12391</v>
      </c>
      <c r="AO983" s="122" t="s">
        <v>1318</v>
      </c>
      <c r="AP983" s="122" t="s">
        <v>1318</v>
      </c>
      <c r="AQ983" s="122" t="s">
        <v>1318</v>
      </c>
      <c r="BA983" s="122" t="s">
        <v>4006</v>
      </c>
      <c r="BC983" s="122" t="s">
        <v>5303</v>
      </c>
      <c r="BE983" s="122" t="s">
        <v>3945</v>
      </c>
      <c r="BL983" s="122" t="s">
        <v>5297</v>
      </c>
      <c r="BX983" s="122" t="s">
        <v>3945</v>
      </c>
      <c r="CE983" s="122" t="s">
        <v>3987</v>
      </c>
      <c r="CL983" s="122" t="s">
        <v>12391</v>
      </c>
    </row>
    <row r="984" spans="1:99" x14ac:dyDescent="0.45">
      <c r="A984" s="122">
        <v>983</v>
      </c>
      <c r="B984" s="122" t="s">
        <v>10661</v>
      </c>
      <c r="C984" s="122" t="s">
        <v>4012</v>
      </c>
      <c r="F984" s="122" t="s">
        <v>14380</v>
      </c>
      <c r="G984" s="122" t="s">
        <v>4019</v>
      </c>
      <c r="H984" s="122">
        <v>8631</v>
      </c>
      <c r="I984" s="122" t="s">
        <v>14681</v>
      </c>
      <c r="J984" s="122" t="str">
        <f>I984</f>
        <v>Quercus look</v>
      </c>
      <c r="K984" s="122" t="s">
        <v>8752</v>
      </c>
      <c r="M984" s="122" t="s">
        <v>3226</v>
      </c>
      <c r="N984" s="122" t="s">
        <v>3999</v>
      </c>
      <c r="O984" s="122">
        <v>41550</v>
      </c>
      <c r="P984" s="122" t="s">
        <v>3983</v>
      </c>
      <c r="S984" s="86" t="s">
        <v>14700</v>
      </c>
      <c r="T984" s="122" t="s">
        <v>3987</v>
      </c>
      <c r="X984" s="122" t="s">
        <v>4001</v>
      </c>
      <c r="Y984" s="122" t="s">
        <v>4010</v>
      </c>
      <c r="Z984" s="122" t="s">
        <v>4004</v>
      </c>
      <c r="AJ984" s="122" t="s">
        <v>12391</v>
      </c>
      <c r="AO984" s="122" t="s">
        <v>1318</v>
      </c>
      <c r="AP984" s="122" t="s">
        <v>1318</v>
      </c>
      <c r="AQ984" s="122" t="s">
        <v>1318</v>
      </c>
      <c r="BA984" s="122" t="s">
        <v>4007</v>
      </c>
      <c r="BC984" s="122" t="s">
        <v>5308</v>
      </c>
      <c r="BE984" s="122" t="s">
        <v>3945</v>
      </c>
      <c r="BL984" s="122" t="s">
        <v>5297</v>
      </c>
      <c r="BP984" s="122" t="s">
        <v>5306</v>
      </c>
      <c r="BR984" s="122" t="s">
        <v>4953</v>
      </c>
      <c r="BS984" s="122" t="s">
        <v>5784</v>
      </c>
      <c r="BT984" s="122" t="s">
        <v>4953</v>
      </c>
      <c r="BU984" s="122" t="s">
        <v>4953</v>
      </c>
      <c r="BV984" s="122">
        <v>8631</v>
      </c>
      <c r="BX984" s="122" t="s">
        <v>3945</v>
      </c>
      <c r="CE984" s="122" t="s">
        <v>3987</v>
      </c>
      <c r="CL984" s="122" t="s">
        <v>12391</v>
      </c>
    </row>
    <row r="985" spans="1:99" x14ac:dyDescent="0.45">
      <c r="A985" s="122">
        <v>984</v>
      </c>
      <c r="B985" s="122" t="s">
        <v>10662</v>
      </c>
      <c r="C985" s="122" t="s">
        <v>4034</v>
      </c>
      <c r="F985" s="122" t="s">
        <v>14333</v>
      </c>
      <c r="G985" s="122" t="s">
        <v>4031</v>
      </c>
      <c r="H985" s="122">
        <v>3777</v>
      </c>
      <c r="I985" s="122" t="s">
        <v>3160</v>
      </c>
      <c r="J985" s="122" t="str">
        <f t="shared" ref="J985:J990" si="38">LEFT(I985, FIND(" ", I985, 12) -1)</f>
        <v>Quercus sadleriana</v>
      </c>
      <c r="K985" s="122" t="s">
        <v>1109</v>
      </c>
      <c r="M985" s="122" t="s">
        <v>3226</v>
      </c>
      <c r="N985" s="122" t="s">
        <v>3321</v>
      </c>
      <c r="P985" s="122" t="s">
        <v>4029</v>
      </c>
      <c r="Q985" s="122" t="s">
        <v>14724</v>
      </c>
      <c r="S985" s="86" t="s">
        <v>14693</v>
      </c>
      <c r="X985" s="122" t="s">
        <v>4030</v>
      </c>
      <c r="AJ985" s="122" t="s">
        <v>1109</v>
      </c>
      <c r="AO985" s="122" t="s">
        <v>4033</v>
      </c>
      <c r="AP985" s="122" t="s">
        <v>4034</v>
      </c>
      <c r="AQ985" s="122" t="s">
        <v>4039</v>
      </c>
      <c r="AR985" s="122" t="s">
        <v>7427</v>
      </c>
      <c r="BE985" s="122" t="s">
        <v>3411</v>
      </c>
      <c r="BG985" s="122" t="s">
        <v>1415</v>
      </c>
      <c r="BH985" s="122" t="s">
        <v>1416</v>
      </c>
      <c r="BI985" s="122" t="s">
        <v>1417</v>
      </c>
      <c r="BJ985" s="122" t="s">
        <v>1431</v>
      </c>
      <c r="BK985" s="122">
        <v>178253</v>
      </c>
      <c r="BR985" s="122" t="s">
        <v>4859</v>
      </c>
      <c r="BS985" s="122" t="s">
        <v>5785</v>
      </c>
      <c r="BT985" s="122" t="s">
        <v>4859</v>
      </c>
      <c r="BU985" s="122" t="s">
        <v>4859</v>
      </c>
      <c r="BV985" s="122">
        <v>3777</v>
      </c>
      <c r="BX985" s="122" t="s">
        <v>4237</v>
      </c>
      <c r="BZ985" s="122" t="s">
        <v>6788</v>
      </c>
      <c r="CB985" s="122" t="s">
        <v>4235</v>
      </c>
      <c r="CC985" s="122" t="s">
        <v>4235</v>
      </c>
      <c r="CD985" s="122" t="s">
        <v>8204</v>
      </c>
      <c r="CE985" s="122" t="s">
        <v>4235</v>
      </c>
      <c r="CF985" s="122" t="s">
        <v>4235</v>
      </c>
      <c r="CG985" s="122" t="s">
        <v>4235</v>
      </c>
      <c r="CH985" s="122" t="s">
        <v>4235</v>
      </c>
      <c r="CI985" s="122" t="s">
        <v>5220</v>
      </c>
      <c r="CJ985" s="122" t="s">
        <v>7089</v>
      </c>
      <c r="CL985" s="122" t="s">
        <v>3160</v>
      </c>
      <c r="CO985" s="122" t="s">
        <v>7488</v>
      </c>
      <c r="CP985" s="122">
        <v>0</v>
      </c>
      <c r="CQ985" s="122" t="s">
        <v>4859</v>
      </c>
      <c r="CR985" s="122" t="s">
        <v>8209</v>
      </c>
      <c r="CS985" s="122" t="s">
        <v>7678</v>
      </c>
      <c r="CT985" s="122" t="s">
        <v>8194</v>
      </c>
      <c r="CU985" s="122" t="s">
        <v>8194</v>
      </c>
    </row>
    <row r="986" spans="1:99" x14ac:dyDescent="0.45">
      <c r="A986" s="122">
        <v>985</v>
      </c>
      <c r="B986" s="122" t="s">
        <v>10663</v>
      </c>
      <c r="C986" s="122" t="s">
        <v>4035</v>
      </c>
      <c r="F986" s="122" t="s">
        <v>14332</v>
      </c>
      <c r="G986" s="122" t="s">
        <v>4032</v>
      </c>
      <c r="H986" s="122">
        <v>4075</v>
      </c>
      <c r="I986" s="122" t="s">
        <v>3160</v>
      </c>
      <c r="J986" s="122" t="str">
        <f t="shared" si="38"/>
        <v>Quercus sadleriana</v>
      </c>
      <c r="K986" s="122" t="s">
        <v>1109</v>
      </c>
      <c r="M986" s="122" t="s">
        <v>3226</v>
      </c>
      <c r="N986" s="122" t="s">
        <v>3321</v>
      </c>
      <c r="P986" s="122" t="s">
        <v>4029</v>
      </c>
      <c r="Q986" s="122" t="s">
        <v>14724</v>
      </c>
      <c r="S986" s="86" t="s">
        <v>14693</v>
      </c>
      <c r="X986" s="122" t="s">
        <v>4030</v>
      </c>
      <c r="AJ986" s="122" t="s">
        <v>1109</v>
      </c>
      <c r="AO986" s="122" t="s">
        <v>4033</v>
      </c>
      <c r="AP986" s="122" t="s">
        <v>4035</v>
      </c>
      <c r="AQ986" s="122" t="s">
        <v>4039</v>
      </c>
      <c r="AR986" s="122" t="s">
        <v>7427</v>
      </c>
      <c r="BE986" s="122" t="s">
        <v>3411</v>
      </c>
      <c r="BG986" s="122" t="s">
        <v>1415</v>
      </c>
      <c r="BH986" s="122" t="s">
        <v>1416</v>
      </c>
      <c r="BI986" s="122" t="s">
        <v>1431</v>
      </c>
      <c r="BJ986" s="122" t="s">
        <v>1431</v>
      </c>
      <c r="BK986" s="122">
        <v>178340</v>
      </c>
      <c r="BR986" s="122" t="s">
        <v>4858</v>
      </c>
      <c r="BS986" s="122" t="s">
        <v>5785</v>
      </c>
      <c r="BT986" s="122" t="s">
        <v>4858</v>
      </c>
      <c r="BU986" s="122" t="s">
        <v>4858</v>
      </c>
      <c r="BV986" s="122">
        <v>4075</v>
      </c>
      <c r="BX986" s="122" t="s">
        <v>4237</v>
      </c>
      <c r="BZ986" s="122" t="s">
        <v>6788</v>
      </c>
      <c r="CB986" s="122" t="s">
        <v>4235</v>
      </c>
      <c r="CC986" s="122" t="s">
        <v>4235</v>
      </c>
      <c r="CD986" s="122" t="s">
        <v>8204</v>
      </c>
      <c r="CE986" s="122" t="s">
        <v>4235</v>
      </c>
      <c r="CF986" s="122" t="s">
        <v>4235</v>
      </c>
      <c r="CG986" s="122" t="s">
        <v>4235</v>
      </c>
      <c r="CH986" s="122" t="s">
        <v>4235</v>
      </c>
      <c r="CI986" s="122" t="s">
        <v>5219</v>
      </c>
      <c r="CJ986" s="122" t="s">
        <v>7090</v>
      </c>
      <c r="CL986" s="122" t="s">
        <v>3160</v>
      </c>
      <c r="CO986" s="122" t="s">
        <v>7488</v>
      </c>
      <c r="CP986" s="122">
        <v>0</v>
      </c>
      <c r="CQ986" s="122" t="s">
        <v>4858</v>
      </c>
      <c r="CR986" s="122" t="s">
        <v>8209</v>
      </c>
      <c r="CS986" s="122" t="s">
        <v>7677</v>
      </c>
      <c r="CT986" s="122" t="s">
        <v>8194</v>
      </c>
      <c r="CU986" s="122" t="s">
        <v>8194</v>
      </c>
    </row>
    <row r="987" spans="1:99" x14ac:dyDescent="0.45">
      <c r="A987" s="122">
        <v>986</v>
      </c>
      <c r="B987" s="122" t="s">
        <v>10664</v>
      </c>
      <c r="C987" s="122" t="s">
        <v>4036</v>
      </c>
      <c r="F987" s="122" t="s">
        <v>14331</v>
      </c>
      <c r="G987" s="122" t="s">
        <v>4040</v>
      </c>
      <c r="H987" s="122">
        <v>3358</v>
      </c>
      <c r="I987" s="122" t="s">
        <v>753</v>
      </c>
      <c r="J987" s="122" t="str">
        <f t="shared" si="38"/>
        <v>Quercus pontica</v>
      </c>
      <c r="K987" s="122" t="s">
        <v>2487</v>
      </c>
      <c r="M987" s="122" t="s">
        <v>3226</v>
      </c>
      <c r="N987" s="122" t="s">
        <v>3301</v>
      </c>
      <c r="P987" s="122" t="s">
        <v>4029</v>
      </c>
      <c r="Q987" s="122" t="s">
        <v>14724</v>
      </c>
      <c r="S987" s="86" t="s">
        <v>14693</v>
      </c>
      <c r="X987" s="122" t="s">
        <v>4030</v>
      </c>
      <c r="AJ987" s="122" t="s">
        <v>2487</v>
      </c>
      <c r="AO987" s="122" t="s">
        <v>4033</v>
      </c>
      <c r="AP987" s="122" t="s">
        <v>4036</v>
      </c>
      <c r="AQ987" s="122" t="s">
        <v>4039</v>
      </c>
      <c r="AR987" s="122" t="s">
        <v>7427</v>
      </c>
      <c r="BE987" s="122" t="s">
        <v>3411</v>
      </c>
      <c r="BG987" s="122" t="s">
        <v>1415</v>
      </c>
      <c r="BH987" s="122" t="s">
        <v>1431</v>
      </c>
      <c r="BI987" s="122" t="s">
        <v>1431</v>
      </c>
      <c r="BJ987" s="122" t="s">
        <v>1431</v>
      </c>
      <c r="BK987" s="122">
        <v>178252</v>
      </c>
      <c r="BR987" s="122" t="s">
        <v>4857</v>
      </c>
      <c r="BS987" s="122" t="s">
        <v>5785</v>
      </c>
      <c r="BT987" s="122" t="s">
        <v>4857</v>
      </c>
      <c r="BU987" s="122" t="s">
        <v>4857</v>
      </c>
      <c r="BV987" s="122">
        <v>3358</v>
      </c>
      <c r="BX987" s="122" t="s">
        <v>4237</v>
      </c>
      <c r="BZ987" s="122" t="s">
        <v>6788</v>
      </c>
      <c r="CB987" s="122" t="s">
        <v>4235</v>
      </c>
      <c r="CC987" s="122" t="s">
        <v>4235</v>
      </c>
      <c r="CD987" s="122" t="s">
        <v>8204</v>
      </c>
      <c r="CE987" s="122" t="s">
        <v>4235</v>
      </c>
      <c r="CF987" s="122" t="s">
        <v>4235</v>
      </c>
      <c r="CG987" s="122" t="s">
        <v>4235</v>
      </c>
      <c r="CH987" s="122" t="s">
        <v>4235</v>
      </c>
      <c r="CI987" s="122" t="s">
        <v>5202</v>
      </c>
      <c r="CJ987" s="122" t="s">
        <v>7092</v>
      </c>
      <c r="CL987" s="122" t="s">
        <v>753</v>
      </c>
      <c r="CO987" s="122" t="s">
        <v>7488</v>
      </c>
      <c r="CP987" s="122">
        <v>0</v>
      </c>
      <c r="CQ987" s="122" t="s">
        <v>4857</v>
      </c>
      <c r="CR987" s="122" t="s">
        <v>8218</v>
      </c>
      <c r="CS987" s="122" t="s">
        <v>7952</v>
      </c>
      <c r="CT987" s="122" t="s">
        <v>8194</v>
      </c>
      <c r="CU987" s="122" t="s">
        <v>8194</v>
      </c>
    </row>
    <row r="988" spans="1:99" x14ac:dyDescent="0.45">
      <c r="A988" s="122">
        <v>987</v>
      </c>
      <c r="B988" s="122" t="s">
        <v>10665</v>
      </c>
      <c r="C988" s="122" t="s">
        <v>4037</v>
      </c>
      <c r="F988" s="122" t="s">
        <v>14330</v>
      </c>
      <c r="G988" s="122" t="s">
        <v>4041</v>
      </c>
      <c r="H988" s="122">
        <v>4137</v>
      </c>
      <c r="I988" s="122" t="s">
        <v>753</v>
      </c>
      <c r="J988" s="122" t="str">
        <f t="shared" si="38"/>
        <v>Quercus pontica</v>
      </c>
      <c r="K988" s="122" t="s">
        <v>2487</v>
      </c>
      <c r="M988" s="122" t="s">
        <v>3226</v>
      </c>
      <c r="N988" s="122" t="s">
        <v>3301</v>
      </c>
      <c r="P988" s="122" t="s">
        <v>4029</v>
      </c>
      <c r="Q988" s="122" t="s">
        <v>14724</v>
      </c>
      <c r="S988" s="86" t="s">
        <v>14693</v>
      </c>
      <c r="X988" s="122" t="s">
        <v>4030</v>
      </c>
      <c r="AJ988" s="122" t="s">
        <v>2487</v>
      </c>
      <c r="AO988" s="122" t="s">
        <v>4033</v>
      </c>
      <c r="AP988" s="122" t="s">
        <v>4037</v>
      </c>
      <c r="AQ988" s="122" t="s">
        <v>4039</v>
      </c>
      <c r="AR988" s="122" t="s">
        <v>7427</v>
      </c>
      <c r="BE988" s="122" t="s">
        <v>3411</v>
      </c>
      <c r="BG988" s="122" t="s">
        <v>1415</v>
      </c>
      <c r="BH988" s="122" t="s">
        <v>1416</v>
      </c>
      <c r="BI988" s="122" t="s">
        <v>1431</v>
      </c>
      <c r="BJ988" s="122" t="s">
        <v>1431</v>
      </c>
      <c r="BK988" s="122">
        <v>178251</v>
      </c>
      <c r="BR988" s="122" t="s">
        <v>4856</v>
      </c>
      <c r="BS988" s="122" t="s">
        <v>5785</v>
      </c>
      <c r="BT988" s="122" t="s">
        <v>4856</v>
      </c>
      <c r="BU988" s="122" t="s">
        <v>4856</v>
      </c>
      <c r="BV988" s="122">
        <v>4137</v>
      </c>
      <c r="BX988" s="122" t="s">
        <v>4237</v>
      </c>
      <c r="BZ988" s="122" t="s">
        <v>6788</v>
      </c>
      <c r="CB988" s="122" t="s">
        <v>4235</v>
      </c>
      <c r="CC988" s="122" t="s">
        <v>4235</v>
      </c>
      <c r="CD988" s="122" t="s">
        <v>8204</v>
      </c>
      <c r="CE988" s="122" t="s">
        <v>4235</v>
      </c>
      <c r="CF988" s="122" t="s">
        <v>4235</v>
      </c>
      <c r="CG988" s="122" t="s">
        <v>4235</v>
      </c>
      <c r="CH988" s="122" t="s">
        <v>4235</v>
      </c>
      <c r="CI988" s="122" t="s">
        <v>5201</v>
      </c>
      <c r="CJ988" s="122" t="s">
        <v>7091</v>
      </c>
      <c r="CL988" s="122" t="s">
        <v>753</v>
      </c>
      <c r="CO988" s="122" t="s">
        <v>7488</v>
      </c>
      <c r="CP988" s="122">
        <v>0</v>
      </c>
      <c r="CQ988" s="122" t="s">
        <v>4856</v>
      </c>
      <c r="CR988" s="122" t="s">
        <v>8207</v>
      </c>
      <c r="CS988" s="122" t="s">
        <v>7675</v>
      </c>
      <c r="CT988" s="122" t="s">
        <v>8194</v>
      </c>
      <c r="CU988" s="122" t="s">
        <v>8194</v>
      </c>
    </row>
    <row r="989" spans="1:99" x14ac:dyDescent="0.45">
      <c r="A989" s="122">
        <v>988</v>
      </c>
      <c r="B989" s="122" t="s">
        <v>10666</v>
      </c>
      <c r="C989" s="122" t="s">
        <v>4037</v>
      </c>
      <c r="G989" s="122" t="s">
        <v>4042</v>
      </c>
      <c r="I989" s="122" t="s">
        <v>753</v>
      </c>
      <c r="J989" s="122" t="str">
        <f t="shared" si="38"/>
        <v>Quercus pontica</v>
      </c>
      <c r="M989" s="122" t="s">
        <v>3226</v>
      </c>
      <c r="N989" s="122" t="s">
        <v>3301</v>
      </c>
      <c r="O989" s="122"/>
      <c r="P989" s="122" t="s">
        <v>4029</v>
      </c>
      <c r="Q989" s="122" t="s">
        <v>14724</v>
      </c>
      <c r="S989" s="86" t="s">
        <v>14693</v>
      </c>
      <c r="X989" s="122" t="s">
        <v>4030</v>
      </c>
      <c r="AJ989" s="122" t="s">
        <v>2487</v>
      </c>
      <c r="AO989" s="122" t="s">
        <v>4033</v>
      </c>
      <c r="AP989" s="122" t="s">
        <v>4037</v>
      </c>
      <c r="AQ989" s="122" t="s">
        <v>4039</v>
      </c>
      <c r="BE989" s="122" t="s">
        <v>3411</v>
      </c>
      <c r="BG989" s="122" t="s">
        <v>1415</v>
      </c>
      <c r="BH989" s="122" t="s">
        <v>1416</v>
      </c>
      <c r="BI989" s="122" t="s">
        <v>1431</v>
      </c>
      <c r="BJ989" s="122" t="s">
        <v>1431</v>
      </c>
      <c r="BK989" s="122">
        <v>178250</v>
      </c>
      <c r="BX989" s="122" t="s">
        <v>4237</v>
      </c>
      <c r="BZ989" s="122" t="s">
        <v>6788</v>
      </c>
      <c r="CB989" s="122" t="s">
        <v>4235</v>
      </c>
      <c r="CC989" s="122" t="s">
        <v>4235</v>
      </c>
      <c r="CD989" s="122" t="s">
        <v>6788</v>
      </c>
      <c r="CE989" s="122" t="s">
        <v>4235</v>
      </c>
      <c r="CF989" s="122" t="s">
        <v>4235</v>
      </c>
      <c r="CG989" s="122" t="s">
        <v>4235</v>
      </c>
      <c r="CH989" s="122" t="s">
        <v>4235</v>
      </c>
      <c r="CL989" s="122" t="s">
        <v>753</v>
      </c>
    </row>
    <row r="990" spans="1:99" x14ac:dyDescent="0.45">
      <c r="A990" s="122">
        <v>989</v>
      </c>
      <c r="B990" s="122" t="s">
        <v>10667</v>
      </c>
      <c r="C990" s="122" t="s">
        <v>4036</v>
      </c>
      <c r="G990" s="122" t="s">
        <v>4043</v>
      </c>
      <c r="I990" s="122" t="s">
        <v>753</v>
      </c>
      <c r="J990" s="122" t="str">
        <f t="shared" si="38"/>
        <v>Quercus pontica</v>
      </c>
      <c r="M990" s="122" t="s">
        <v>3226</v>
      </c>
      <c r="N990" s="122" t="s">
        <v>3301</v>
      </c>
      <c r="O990" s="122"/>
      <c r="P990" s="122" t="s">
        <v>4029</v>
      </c>
      <c r="Q990" s="122" t="s">
        <v>14724</v>
      </c>
      <c r="S990" s="86" t="s">
        <v>14693</v>
      </c>
      <c r="X990" s="122" t="s">
        <v>4038</v>
      </c>
      <c r="AJ990" s="122" t="s">
        <v>2487</v>
      </c>
      <c r="AO990" s="122" t="s">
        <v>4033</v>
      </c>
      <c r="AP990" s="122" t="s">
        <v>4036</v>
      </c>
      <c r="AQ990" s="122" t="s">
        <v>4039</v>
      </c>
      <c r="BE990" s="122" t="s">
        <v>3411</v>
      </c>
      <c r="BG990" s="122" t="s">
        <v>1415</v>
      </c>
      <c r="BH990" s="122" t="s">
        <v>1416</v>
      </c>
      <c r="BI990" s="122" t="s">
        <v>1431</v>
      </c>
      <c r="BJ990" s="122" t="s">
        <v>1431</v>
      </c>
      <c r="BK990" s="122">
        <v>178249</v>
      </c>
      <c r="BX990" s="122" t="s">
        <v>4237</v>
      </c>
      <c r="BZ990" s="122" t="s">
        <v>6788</v>
      </c>
      <c r="CB990" s="122" t="s">
        <v>4235</v>
      </c>
      <c r="CC990" s="122" t="s">
        <v>4235</v>
      </c>
      <c r="CD990" s="122" t="s">
        <v>6788</v>
      </c>
      <c r="CE990" s="122" t="s">
        <v>4235</v>
      </c>
      <c r="CF990" s="122" t="s">
        <v>4235</v>
      </c>
      <c r="CG990" s="122" t="s">
        <v>4235</v>
      </c>
      <c r="CH990" s="122" t="s">
        <v>4235</v>
      </c>
      <c r="CL990" s="122" t="s">
        <v>753</v>
      </c>
    </row>
    <row r="991" spans="1:99" x14ac:dyDescent="0.45">
      <c r="A991" s="122">
        <v>990</v>
      </c>
      <c r="B991" s="122" t="s">
        <v>10668</v>
      </c>
      <c r="C991" s="122" t="s">
        <v>4059</v>
      </c>
      <c r="G991" s="122" t="s">
        <v>5310</v>
      </c>
      <c r="I991" s="122" t="s">
        <v>4044</v>
      </c>
      <c r="J991" s="122" t="str">
        <f>I991</f>
        <v>Quercus macrolepis</v>
      </c>
      <c r="M991" s="122" t="s">
        <v>3226</v>
      </c>
      <c r="N991" s="122" t="s">
        <v>4045</v>
      </c>
      <c r="O991" s="122"/>
      <c r="P991" s="122" t="s">
        <v>4047</v>
      </c>
      <c r="S991" s="86" t="s">
        <v>14700</v>
      </c>
      <c r="T991" s="122" t="s">
        <v>3987</v>
      </c>
      <c r="AJ991" s="122" t="s">
        <v>4044</v>
      </c>
      <c r="AO991" s="122" t="s">
        <v>4061</v>
      </c>
      <c r="AP991" s="122">
        <v>712079</v>
      </c>
      <c r="BC991" s="122" t="s">
        <v>5302</v>
      </c>
      <c r="BE991" s="122" t="s">
        <v>3945</v>
      </c>
      <c r="BL991" s="122" t="s">
        <v>5297</v>
      </c>
      <c r="BX991" s="122" t="s">
        <v>3945</v>
      </c>
      <c r="CE991" s="122" t="s">
        <v>3987</v>
      </c>
      <c r="CL991" s="122" t="s">
        <v>4044</v>
      </c>
    </row>
    <row r="992" spans="1:99" x14ac:dyDescent="0.45">
      <c r="A992" s="122">
        <v>991</v>
      </c>
      <c r="B992" s="122" t="s">
        <v>10669</v>
      </c>
      <c r="C992" s="122" t="s">
        <v>4059</v>
      </c>
      <c r="F992" s="122" t="s">
        <v>14346</v>
      </c>
      <c r="G992" s="122" t="s">
        <v>4048</v>
      </c>
      <c r="H992" s="122">
        <v>8262</v>
      </c>
      <c r="I992" s="122" t="s">
        <v>868</v>
      </c>
      <c r="J992" s="122" t="str">
        <f>LEFT(I992, FIND(" ", I992, 12) -1)</f>
        <v>Quercus brantii</v>
      </c>
      <c r="K992" s="122" t="s">
        <v>3062</v>
      </c>
      <c r="M992" s="122" t="s">
        <v>3226</v>
      </c>
      <c r="N992" s="122" t="s">
        <v>4046</v>
      </c>
      <c r="O992" s="122"/>
      <c r="P992" s="122" t="s">
        <v>4047</v>
      </c>
      <c r="S992" s="86" t="s">
        <v>14700</v>
      </c>
      <c r="T992" s="122" t="s">
        <v>3987</v>
      </c>
      <c r="AJ992" s="122" t="s">
        <v>868</v>
      </c>
      <c r="AO992" s="122" t="s">
        <v>4061</v>
      </c>
      <c r="AP992" s="122">
        <v>840660</v>
      </c>
      <c r="BE992" s="122" t="s">
        <v>3945</v>
      </c>
      <c r="BL992" s="122" t="s">
        <v>5297</v>
      </c>
      <c r="BR992" s="122" t="s">
        <v>4903</v>
      </c>
      <c r="BS992" s="122" t="s">
        <v>5784</v>
      </c>
      <c r="BT992" s="122" t="s">
        <v>4903</v>
      </c>
      <c r="BU992" s="122" t="s">
        <v>4903</v>
      </c>
      <c r="BV992" s="122">
        <v>8262</v>
      </c>
      <c r="BX992" s="122" t="s">
        <v>3945</v>
      </c>
      <c r="CE992" s="122" t="s">
        <v>3987</v>
      </c>
      <c r="CL992" s="122" t="s">
        <v>868</v>
      </c>
    </row>
    <row r="993" spans="1:101" x14ac:dyDescent="0.45">
      <c r="A993" s="122">
        <v>992</v>
      </c>
      <c r="B993" s="122" t="s">
        <v>10670</v>
      </c>
      <c r="C993" s="122" t="s">
        <v>4059</v>
      </c>
      <c r="F993" s="122" t="s">
        <v>14349</v>
      </c>
      <c r="G993" s="122" t="s">
        <v>4049</v>
      </c>
      <c r="H993" s="122">
        <v>7637</v>
      </c>
      <c r="I993" s="122" t="s">
        <v>871</v>
      </c>
      <c r="J993" s="122" t="str">
        <f>LEFT(I993, FIND(" ", I993, 12) -1)</f>
        <v>Quercus calliprinos</v>
      </c>
      <c r="K993" s="122" t="s">
        <v>3063</v>
      </c>
      <c r="M993" s="122" t="s">
        <v>3226</v>
      </c>
      <c r="N993" s="122" t="s">
        <v>3329</v>
      </c>
      <c r="O993" s="122"/>
      <c r="P993" s="122" t="s">
        <v>4047</v>
      </c>
      <c r="S993" s="86" t="s">
        <v>14700</v>
      </c>
      <c r="T993" s="122" t="s">
        <v>3987</v>
      </c>
      <c r="AJ993" s="122" t="s">
        <v>871</v>
      </c>
      <c r="BE993" s="122" t="s">
        <v>3945</v>
      </c>
      <c r="BL993" s="122" t="s">
        <v>5297</v>
      </c>
      <c r="BR993" s="122" t="s">
        <v>4906</v>
      </c>
      <c r="BS993" s="122" t="s">
        <v>5784</v>
      </c>
      <c r="BT993" s="122" t="s">
        <v>4906</v>
      </c>
      <c r="BU993" s="122" t="s">
        <v>4906</v>
      </c>
      <c r="BV993" s="122">
        <v>7637</v>
      </c>
      <c r="BX993" s="122" t="s">
        <v>3945</v>
      </c>
      <c r="CE993" s="122" t="s">
        <v>3987</v>
      </c>
      <c r="CL993" s="122" t="s">
        <v>871</v>
      </c>
    </row>
    <row r="994" spans="1:101" x14ac:dyDescent="0.45">
      <c r="A994" s="122">
        <v>993</v>
      </c>
      <c r="B994" s="122" t="s">
        <v>10671</v>
      </c>
      <c r="C994" s="122" t="s">
        <v>4059</v>
      </c>
      <c r="F994" s="122" t="s">
        <v>14345</v>
      </c>
      <c r="G994" s="122" t="s">
        <v>4050</v>
      </c>
      <c r="H994" s="122">
        <v>4449</v>
      </c>
      <c r="I994" s="122" t="s">
        <v>3067</v>
      </c>
      <c r="J994" s="122" t="str">
        <f>I994</f>
        <v>Quercus faginea</v>
      </c>
      <c r="K994" s="122" t="s">
        <v>3067</v>
      </c>
      <c r="M994" s="122" t="s">
        <v>3226</v>
      </c>
      <c r="N994" s="122" t="s">
        <v>3315</v>
      </c>
      <c r="O994" s="122"/>
      <c r="P994" s="122" t="s">
        <v>4047</v>
      </c>
      <c r="S994" s="86" t="s">
        <v>14700</v>
      </c>
      <c r="T994" s="122" t="s">
        <v>3987</v>
      </c>
      <c r="AJ994" s="122" t="s">
        <v>3067</v>
      </c>
      <c r="AO994" s="122" t="s">
        <v>4061</v>
      </c>
      <c r="AP994" s="122">
        <v>712065</v>
      </c>
      <c r="BE994" s="122" t="s">
        <v>3945</v>
      </c>
      <c r="BL994" s="122" t="s">
        <v>5297</v>
      </c>
      <c r="BR994" s="122" t="s">
        <v>4902</v>
      </c>
      <c r="BS994" s="122" t="s">
        <v>5784</v>
      </c>
      <c r="BT994" s="122" t="s">
        <v>4902</v>
      </c>
      <c r="BU994" s="122" t="s">
        <v>4902</v>
      </c>
      <c r="BV994" s="122">
        <v>4449</v>
      </c>
      <c r="BX994" s="122" t="s">
        <v>3945</v>
      </c>
      <c r="CE994" s="122" t="s">
        <v>3987</v>
      </c>
      <c r="CL994" s="122" t="s">
        <v>3067</v>
      </c>
      <c r="CO994" s="122" t="s">
        <v>7488</v>
      </c>
      <c r="CP994" s="122">
        <v>0</v>
      </c>
      <c r="CQ994" s="122" t="s">
        <v>4902</v>
      </c>
      <c r="CR994" s="122" t="s">
        <v>7537</v>
      </c>
      <c r="CS994" s="122" t="s">
        <v>7538</v>
      </c>
      <c r="CT994" s="122" t="s">
        <v>8194</v>
      </c>
      <c r="CU994" s="122" t="s">
        <v>8194</v>
      </c>
      <c r="CV994" s="91" t="s">
        <v>8195</v>
      </c>
      <c r="CW994" s="91"/>
    </row>
    <row r="995" spans="1:101" x14ac:dyDescent="0.45">
      <c r="A995" s="122">
        <v>994</v>
      </c>
      <c r="B995" s="122" t="s">
        <v>10672</v>
      </c>
      <c r="C995" s="122" t="s">
        <v>4059</v>
      </c>
      <c r="F995" s="122" t="s">
        <v>14343</v>
      </c>
      <c r="G995" s="122" t="s">
        <v>4051</v>
      </c>
      <c r="H995" s="122">
        <v>4735</v>
      </c>
      <c r="I995" s="122" t="s">
        <v>4067</v>
      </c>
      <c r="J995" s="122" t="str">
        <f>LEFT(I995, FIND(" ", I995, 12) -1)</f>
        <v>Quercus coccifera</v>
      </c>
      <c r="K995" s="122" t="s">
        <v>8516</v>
      </c>
      <c r="M995" s="122" t="s">
        <v>3226</v>
      </c>
      <c r="N995" s="122" t="s">
        <v>4064</v>
      </c>
      <c r="O995" s="122"/>
      <c r="P995" s="122" t="s">
        <v>4047</v>
      </c>
      <c r="S995" s="86" t="s">
        <v>14700</v>
      </c>
      <c r="T995" s="122" t="s">
        <v>3987</v>
      </c>
      <c r="AJ995" s="122" t="s">
        <v>4067</v>
      </c>
      <c r="AO995" s="122" t="s">
        <v>4061</v>
      </c>
      <c r="AP995" s="122">
        <v>19673216</v>
      </c>
      <c r="BE995" s="122" t="s">
        <v>3945</v>
      </c>
      <c r="BL995" s="122" t="s">
        <v>5297</v>
      </c>
      <c r="BR995" s="122" t="s">
        <v>4900</v>
      </c>
      <c r="BS995" s="122" t="s">
        <v>5788</v>
      </c>
      <c r="BT995" s="122" t="s">
        <v>4900</v>
      </c>
      <c r="BU995" s="122" t="s">
        <v>4900</v>
      </c>
      <c r="BV995" s="122">
        <v>4735</v>
      </c>
      <c r="BX995" s="122" t="s">
        <v>3945</v>
      </c>
      <c r="CE995" s="122" t="s">
        <v>3987</v>
      </c>
      <c r="CL995" s="122" t="s">
        <v>4067</v>
      </c>
    </row>
    <row r="996" spans="1:101" x14ac:dyDescent="0.45">
      <c r="A996" s="122">
        <v>995</v>
      </c>
      <c r="B996" s="122" t="s">
        <v>10673</v>
      </c>
      <c r="C996" s="122" t="s">
        <v>4059</v>
      </c>
      <c r="F996" s="122" t="s">
        <v>14340</v>
      </c>
      <c r="G996" s="122" t="s">
        <v>4053</v>
      </c>
      <c r="H996" s="122">
        <v>4852</v>
      </c>
      <c r="I996" s="122" t="s">
        <v>4052</v>
      </c>
      <c r="J996" s="122" t="str">
        <f>I996</f>
        <v>Quercus boissieri</v>
      </c>
      <c r="K996" s="122" t="s">
        <v>4052</v>
      </c>
      <c r="M996" s="122" t="s">
        <v>3226</v>
      </c>
      <c r="N996" s="122" t="s">
        <v>4065</v>
      </c>
      <c r="O996" s="122"/>
      <c r="P996" s="122" t="s">
        <v>4047</v>
      </c>
      <c r="S996" s="86" t="s">
        <v>14700</v>
      </c>
      <c r="T996" s="122" t="s">
        <v>3987</v>
      </c>
      <c r="AJ996" s="122" t="s">
        <v>4052</v>
      </c>
      <c r="BE996" s="122" t="s">
        <v>3945</v>
      </c>
      <c r="BL996" s="122" t="s">
        <v>5297</v>
      </c>
      <c r="BR996" s="122" t="s">
        <v>4952</v>
      </c>
      <c r="BS996" s="122" t="s">
        <v>5784</v>
      </c>
      <c r="BT996" s="122" t="s">
        <v>4952</v>
      </c>
      <c r="BU996" s="122" t="s">
        <v>4952</v>
      </c>
      <c r="BV996" s="122">
        <v>4852</v>
      </c>
      <c r="BX996" s="122" t="s">
        <v>3945</v>
      </c>
      <c r="CE996" s="122" t="s">
        <v>3987</v>
      </c>
      <c r="CL996" s="122" t="s">
        <v>4052</v>
      </c>
      <c r="CO996" s="122" t="s">
        <v>7488</v>
      </c>
      <c r="CP996" s="122">
        <v>0</v>
      </c>
      <c r="CQ996" s="122" t="s">
        <v>4952</v>
      </c>
      <c r="CR996" s="122" t="s">
        <v>7535</v>
      </c>
      <c r="CS996" s="122" t="s">
        <v>7536</v>
      </c>
      <c r="CT996" s="122" t="s">
        <v>8194</v>
      </c>
      <c r="CU996" s="122" t="s">
        <v>8194</v>
      </c>
      <c r="CV996" s="91" t="s">
        <v>8195</v>
      </c>
      <c r="CW996" s="91"/>
    </row>
    <row r="997" spans="1:101" x14ac:dyDescent="0.45">
      <c r="A997" s="122">
        <v>996</v>
      </c>
      <c r="B997" s="122" t="s">
        <v>10674</v>
      </c>
      <c r="C997" s="122" t="s">
        <v>4059</v>
      </c>
      <c r="F997" s="122" t="s">
        <v>14347</v>
      </c>
      <c r="G997" s="122" t="s">
        <v>4054</v>
      </c>
      <c r="H997" s="122">
        <v>7916</v>
      </c>
      <c r="I997" s="122" t="s">
        <v>871</v>
      </c>
      <c r="J997" s="122" t="str">
        <f>LEFT(I997, FIND(" ", I997, 12) -1)</f>
        <v>Quercus calliprinos</v>
      </c>
      <c r="K997" s="122" t="s">
        <v>3063</v>
      </c>
      <c r="M997" s="122" t="s">
        <v>3226</v>
      </c>
      <c r="N997" s="122" t="s">
        <v>3329</v>
      </c>
      <c r="O997" s="122"/>
      <c r="P997" s="122" t="s">
        <v>4047</v>
      </c>
      <c r="S997" s="86" t="s">
        <v>14700</v>
      </c>
      <c r="T997" s="122" t="s">
        <v>3987</v>
      </c>
      <c r="AJ997" s="122" t="s">
        <v>871</v>
      </c>
      <c r="BE997" s="122" t="s">
        <v>3945</v>
      </c>
      <c r="BL997" s="122" t="s">
        <v>5297</v>
      </c>
      <c r="BR997" s="122" t="s">
        <v>4904</v>
      </c>
      <c r="BS997" s="122" t="s">
        <v>5784</v>
      </c>
      <c r="BT997" s="122" t="s">
        <v>4904</v>
      </c>
      <c r="BU997" s="122" t="s">
        <v>4904</v>
      </c>
      <c r="BV997" s="122">
        <v>7916</v>
      </c>
      <c r="BX997" s="122" t="s">
        <v>3945</v>
      </c>
      <c r="CE997" s="122" t="s">
        <v>3987</v>
      </c>
      <c r="CL997" s="122" t="s">
        <v>871</v>
      </c>
    </row>
    <row r="998" spans="1:101" x14ac:dyDescent="0.45">
      <c r="A998" s="122">
        <v>997</v>
      </c>
      <c r="B998" s="122" t="s">
        <v>10675</v>
      </c>
      <c r="C998" s="122" t="s">
        <v>4059</v>
      </c>
      <c r="F998" s="122" t="s">
        <v>14334</v>
      </c>
      <c r="G998" s="122" t="s">
        <v>4055</v>
      </c>
      <c r="H998" s="122">
        <v>7548</v>
      </c>
      <c r="I998" s="122" t="s">
        <v>871</v>
      </c>
      <c r="J998" s="122" t="str">
        <f>LEFT(I998, FIND(" ", I998, 12) -1)</f>
        <v>Quercus calliprinos</v>
      </c>
      <c r="K998" s="122" t="s">
        <v>3063</v>
      </c>
      <c r="M998" s="122" t="s">
        <v>3226</v>
      </c>
      <c r="N998" s="122" t="s">
        <v>3329</v>
      </c>
      <c r="O998" s="122"/>
      <c r="P998" s="122" t="s">
        <v>4047</v>
      </c>
      <c r="S998" s="86" t="s">
        <v>14700</v>
      </c>
      <c r="T998" s="122" t="s">
        <v>3987</v>
      </c>
      <c r="AJ998" s="122" t="s">
        <v>871</v>
      </c>
      <c r="BE998" s="122" t="s">
        <v>3945</v>
      </c>
      <c r="BL998" s="122" t="s">
        <v>5297</v>
      </c>
      <c r="BR998" s="122" t="s">
        <v>4938</v>
      </c>
      <c r="BS998" s="122" t="s">
        <v>5784</v>
      </c>
      <c r="BT998" s="122" t="s">
        <v>4938</v>
      </c>
      <c r="BU998" s="122" t="s">
        <v>4938</v>
      </c>
      <c r="BV998" s="122">
        <v>7548</v>
      </c>
      <c r="BX998" s="122" t="s">
        <v>3945</v>
      </c>
      <c r="CE998" s="122" t="s">
        <v>3987</v>
      </c>
      <c r="CL998" s="122" t="s">
        <v>871</v>
      </c>
    </row>
    <row r="999" spans="1:101" x14ac:dyDescent="0.45">
      <c r="A999" s="122">
        <v>998</v>
      </c>
      <c r="B999" s="122" t="s">
        <v>10676</v>
      </c>
      <c r="C999" s="122" t="s">
        <v>4059</v>
      </c>
      <c r="F999" s="122" t="s">
        <v>14348</v>
      </c>
      <c r="G999" s="122" t="s">
        <v>4056</v>
      </c>
      <c r="H999" s="122">
        <v>7910</v>
      </c>
      <c r="I999" s="122" t="s">
        <v>4044</v>
      </c>
      <c r="J999" s="122" t="str">
        <f>I999</f>
        <v>Quercus macrolepis</v>
      </c>
      <c r="K999" s="122" t="s">
        <v>4044</v>
      </c>
      <c r="M999" s="122" t="s">
        <v>3226</v>
      </c>
      <c r="N999" s="122" t="s">
        <v>4045</v>
      </c>
      <c r="O999" s="122"/>
      <c r="P999" s="122" t="s">
        <v>4047</v>
      </c>
      <c r="S999" s="86" t="s">
        <v>14700</v>
      </c>
      <c r="T999" s="122" t="s">
        <v>3987</v>
      </c>
      <c r="AJ999" s="122" t="s">
        <v>4044</v>
      </c>
      <c r="AO999" s="122" t="s">
        <v>4061</v>
      </c>
      <c r="AP999" s="122" t="s">
        <v>4062</v>
      </c>
      <c r="BE999" s="122" t="s">
        <v>3945</v>
      </c>
      <c r="BL999" s="122" t="s">
        <v>5297</v>
      </c>
      <c r="BR999" s="122" t="s">
        <v>4905</v>
      </c>
      <c r="BS999" s="122" t="s">
        <v>5784</v>
      </c>
      <c r="BT999" s="122" t="s">
        <v>4905</v>
      </c>
      <c r="BU999" s="122" t="s">
        <v>4905</v>
      </c>
      <c r="BV999" s="122">
        <v>7910</v>
      </c>
      <c r="BX999" s="122" t="s">
        <v>3945</v>
      </c>
      <c r="CE999" s="122" t="s">
        <v>3987</v>
      </c>
      <c r="CL999" s="122" t="s">
        <v>4044</v>
      </c>
    </row>
    <row r="1000" spans="1:101" x14ac:dyDescent="0.45">
      <c r="A1000" s="122">
        <v>999</v>
      </c>
      <c r="B1000" s="122" t="s">
        <v>10677</v>
      </c>
      <c r="C1000" s="122" t="s">
        <v>4059</v>
      </c>
      <c r="F1000" s="122" t="s">
        <v>14353</v>
      </c>
      <c r="G1000" s="122" t="s">
        <v>4058</v>
      </c>
      <c r="H1000" s="122">
        <v>2652</v>
      </c>
      <c r="I1000" s="122" t="s">
        <v>4057</v>
      </c>
      <c r="J1000" s="122" t="str">
        <f>I1000</f>
        <v>Quercus alnifolia</v>
      </c>
      <c r="K1000" s="122" t="s">
        <v>4057</v>
      </c>
      <c r="M1000" s="122" t="s">
        <v>3226</v>
      </c>
      <c r="N1000" s="122" t="s">
        <v>4066</v>
      </c>
      <c r="O1000" s="122"/>
      <c r="P1000" s="122" t="s">
        <v>4047</v>
      </c>
      <c r="S1000" s="86" t="s">
        <v>14700</v>
      </c>
      <c r="T1000" s="122" t="s">
        <v>3987</v>
      </c>
      <c r="AJ1000" s="122" t="s">
        <v>4057</v>
      </c>
      <c r="AO1000" s="122" t="s">
        <v>4061</v>
      </c>
      <c r="AP1000" s="122">
        <v>670226</v>
      </c>
      <c r="BE1000" s="122" t="s">
        <v>3945</v>
      </c>
      <c r="BL1000" s="122" t="s">
        <v>5297</v>
      </c>
      <c r="BR1000" s="122" t="s">
        <v>4940</v>
      </c>
      <c r="BS1000" s="122" t="s">
        <v>5784</v>
      </c>
      <c r="BT1000" s="122" t="s">
        <v>4940</v>
      </c>
      <c r="BU1000" s="122" t="s">
        <v>4940</v>
      </c>
      <c r="BV1000" s="122">
        <v>2652</v>
      </c>
      <c r="BX1000" s="122" t="s">
        <v>3945</v>
      </c>
      <c r="CE1000" s="122" t="s">
        <v>3987</v>
      </c>
      <c r="CL1000" s="122" t="s">
        <v>4057</v>
      </c>
    </row>
    <row r="1001" spans="1:101" x14ac:dyDescent="0.45">
      <c r="A1001" s="122">
        <v>1000</v>
      </c>
      <c r="B1001" s="122" t="s">
        <v>10678</v>
      </c>
      <c r="C1001" s="122" t="s">
        <v>4063</v>
      </c>
      <c r="F1001" s="122" t="s">
        <v>14335</v>
      </c>
      <c r="G1001" s="122" t="s">
        <v>4060</v>
      </c>
      <c r="H1001" s="122">
        <v>9236</v>
      </c>
      <c r="I1001" s="122" t="s">
        <v>765</v>
      </c>
      <c r="J1001" s="122" t="str">
        <f t="shared" ref="J1001:J1020" si="39">LEFT(I1001, FIND(" ", I1001, 12) -1)</f>
        <v>Quercus libani</v>
      </c>
      <c r="K1001" s="122" t="s">
        <v>3083</v>
      </c>
      <c r="M1001" s="122" t="s">
        <v>3226</v>
      </c>
      <c r="N1001" s="122" t="s">
        <v>3304</v>
      </c>
      <c r="O1001" s="122"/>
      <c r="P1001" s="122" t="s">
        <v>4047</v>
      </c>
      <c r="S1001" s="86" t="s">
        <v>14700</v>
      </c>
      <c r="T1001" s="122" t="s">
        <v>3987</v>
      </c>
      <c r="AJ1001" s="122" t="s">
        <v>765</v>
      </c>
      <c r="AO1001" s="122" t="s">
        <v>4061</v>
      </c>
      <c r="AP1001" s="122">
        <v>650031</v>
      </c>
      <c r="BE1001" s="122" t="s">
        <v>3945</v>
      </c>
      <c r="BL1001" s="122" t="s">
        <v>5297</v>
      </c>
      <c r="BR1001" s="122" t="s">
        <v>4939</v>
      </c>
      <c r="BS1001" s="122" t="s">
        <v>5784</v>
      </c>
      <c r="BT1001" s="122" t="s">
        <v>4939</v>
      </c>
      <c r="BU1001" s="122" t="s">
        <v>4939</v>
      </c>
      <c r="BV1001" s="122">
        <v>9236</v>
      </c>
      <c r="BX1001" s="122" t="s">
        <v>3945</v>
      </c>
      <c r="CE1001" s="122" t="s">
        <v>3987</v>
      </c>
      <c r="CL1001" s="122" t="s">
        <v>765</v>
      </c>
    </row>
    <row r="1002" spans="1:101" x14ac:dyDescent="0.45">
      <c r="A1002" s="122">
        <v>1001</v>
      </c>
      <c r="B1002" s="122" t="s">
        <v>10679</v>
      </c>
      <c r="C1002" s="122" t="s">
        <v>4070</v>
      </c>
      <c r="F1002" s="122" t="s">
        <v>14306</v>
      </c>
      <c r="H1002" s="122">
        <v>4405</v>
      </c>
      <c r="I1002" s="122" t="s">
        <v>4145</v>
      </c>
      <c r="J1002" s="122" t="str">
        <f t="shared" si="39"/>
        <v>Quercus x bebbiana</v>
      </c>
      <c r="K1002" s="122" t="s">
        <v>8989</v>
      </c>
      <c r="M1002" s="122" t="s">
        <v>3226</v>
      </c>
      <c r="N1002" s="122" t="s">
        <v>4084</v>
      </c>
      <c r="O1002" s="122">
        <v>41507</v>
      </c>
      <c r="P1002" s="122" t="s">
        <v>4089</v>
      </c>
      <c r="Q1002" s="122" t="s">
        <v>14724</v>
      </c>
      <c r="S1002" s="86" t="s">
        <v>14693</v>
      </c>
      <c r="T1002" s="122" t="s">
        <v>4096</v>
      </c>
      <c r="U1002" s="122" t="s">
        <v>4097</v>
      </c>
      <c r="V1002" s="122" t="s">
        <v>4098</v>
      </c>
      <c r="W1002" s="122" t="s">
        <v>4099</v>
      </c>
      <c r="X1002" s="122" t="s">
        <v>4112</v>
      </c>
      <c r="AA1002" s="122" t="s">
        <v>1316</v>
      </c>
      <c r="AC1002" s="122" t="s">
        <v>1317</v>
      </c>
      <c r="AG1002" s="122" t="s">
        <v>4100</v>
      </c>
      <c r="AJ1002" s="122" t="s">
        <v>4145</v>
      </c>
      <c r="AO1002" s="122" t="s">
        <v>1319</v>
      </c>
      <c r="AP1002" s="122" t="s">
        <v>4124</v>
      </c>
      <c r="AQ1002" s="122" t="s">
        <v>4138</v>
      </c>
      <c r="BE1002" s="122" t="s">
        <v>4144</v>
      </c>
      <c r="BF1002" s="122" t="s">
        <v>1415</v>
      </c>
      <c r="BG1002" s="122" t="s">
        <v>1415</v>
      </c>
      <c r="BK1002" s="122">
        <v>176744</v>
      </c>
      <c r="BL1002" s="122" t="s">
        <v>4160</v>
      </c>
      <c r="BR1002" s="122" t="s">
        <v>4887</v>
      </c>
      <c r="BS1002" s="122" t="s">
        <v>5788</v>
      </c>
      <c r="BT1002" s="122" t="s">
        <v>4887</v>
      </c>
      <c r="BU1002" s="122" t="s">
        <v>4887</v>
      </c>
      <c r="BV1002" s="122">
        <v>4405</v>
      </c>
      <c r="BX1002" s="122" t="s">
        <v>1319</v>
      </c>
      <c r="BZ1002" s="122" t="s">
        <v>1319</v>
      </c>
      <c r="CL1002" s="122" t="s">
        <v>4145</v>
      </c>
    </row>
    <row r="1003" spans="1:101" x14ac:dyDescent="0.45">
      <c r="A1003" s="122">
        <v>1002</v>
      </c>
      <c r="B1003" s="122" t="s">
        <v>10680</v>
      </c>
      <c r="C1003" s="122" t="s">
        <v>4071</v>
      </c>
      <c r="F1003" s="122" t="s">
        <v>14311</v>
      </c>
      <c r="H1003" s="122">
        <v>3845</v>
      </c>
      <c r="I1003" s="122" t="s">
        <v>4146</v>
      </c>
      <c r="J1003" s="122" t="str">
        <f t="shared" si="39"/>
        <v>Quercus x jackiana</v>
      </c>
      <c r="K1003" s="122" t="s">
        <v>8997</v>
      </c>
      <c r="M1003" s="122" t="s">
        <v>3226</v>
      </c>
      <c r="N1003" s="122" t="s">
        <v>4085</v>
      </c>
      <c r="O1003" s="122">
        <v>41507</v>
      </c>
      <c r="P1003" s="122" t="s">
        <v>4090</v>
      </c>
      <c r="Q1003" s="122" t="s">
        <v>14724</v>
      </c>
      <c r="S1003" s="86" t="s">
        <v>14693</v>
      </c>
      <c r="T1003" s="122" t="s">
        <v>4096</v>
      </c>
      <c r="U1003" s="122" t="s">
        <v>4097</v>
      </c>
      <c r="V1003" s="122" t="s">
        <v>4098</v>
      </c>
      <c r="W1003" s="122" t="s">
        <v>4099</v>
      </c>
      <c r="X1003" s="122" t="s">
        <v>4113</v>
      </c>
      <c r="AA1003" s="122" t="s">
        <v>1316</v>
      </c>
      <c r="AC1003" s="122" t="s">
        <v>1317</v>
      </c>
      <c r="AG1003" s="122" t="s">
        <v>4101</v>
      </c>
      <c r="AJ1003" s="122" t="s">
        <v>4146</v>
      </c>
      <c r="AO1003" s="122" t="s">
        <v>1319</v>
      </c>
      <c r="AP1003" s="122" t="s">
        <v>4125</v>
      </c>
      <c r="AQ1003" s="122" t="s">
        <v>4139</v>
      </c>
      <c r="BE1003" s="122" t="s">
        <v>4144</v>
      </c>
      <c r="BF1003" s="122" t="s">
        <v>1415</v>
      </c>
      <c r="BG1003" s="122" t="s">
        <v>1415</v>
      </c>
      <c r="BK1003" s="122">
        <v>176745</v>
      </c>
      <c r="BL1003" s="122" t="s">
        <v>4160</v>
      </c>
      <c r="BR1003" s="122" t="s">
        <v>4880</v>
      </c>
      <c r="BS1003" s="122" t="s">
        <v>5788</v>
      </c>
      <c r="BT1003" s="122" t="s">
        <v>4880</v>
      </c>
      <c r="BU1003" s="122" t="s">
        <v>4880</v>
      </c>
      <c r="BV1003" s="122">
        <v>3845</v>
      </c>
      <c r="BX1003" s="122" t="s">
        <v>1319</v>
      </c>
      <c r="BZ1003" s="122" t="s">
        <v>1319</v>
      </c>
      <c r="CL1003" s="122" t="s">
        <v>4146</v>
      </c>
    </row>
    <row r="1004" spans="1:101" x14ac:dyDescent="0.45">
      <c r="A1004" s="122">
        <v>1003</v>
      </c>
      <c r="B1004" s="122" t="s">
        <v>10681</v>
      </c>
      <c r="C1004" s="122" t="s">
        <v>4072</v>
      </c>
      <c r="F1004" s="122" t="s">
        <v>14305</v>
      </c>
      <c r="H1004" s="122">
        <v>8932</v>
      </c>
      <c r="I1004" s="122" t="s">
        <v>4147</v>
      </c>
      <c r="J1004" s="122" t="str">
        <f t="shared" si="39"/>
        <v>Quercus  acutissima</v>
      </c>
      <c r="K1004" s="122" t="s">
        <v>6423</v>
      </c>
      <c r="M1004" s="122" t="s">
        <v>3226</v>
      </c>
      <c r="N1004" s="122" t="s">
        <v>3264</v>
      </c>
      <c r="O1004" s="121">
        <v>41507</v>
      </c>
      <c r="P1004" s="122" t="s">
        <v>4091</v>
      </c>
      <c r="Q1004" s="122" t="s">
        <v>14724</v>
      </c>
      <c r="S1004" s="86" t="s">
        <v>14693</v>
      </c>
      <c r="T1004" s="122" t="s">
        <v>4096</v>
      </c>
      <c r="U1004" s="122" t="s">
        <v>4097</v>
      </c>
      <c r="V1004" s="122" t="s">
        <v>4098</v>
      </c>
      <c r="W1004" s="122" t="s">
        <v>4099</v>
      </c>
      <c r="X1004" s="122" t="s">
        <v>4114</v>
      </c>
      <c r="AA1004" s="122" t="s">
        <v>1316</v>
      </c>
      <c r="AC1004" s="122" t="s">
        <v>1317</v>
      </c>
      <c r="AG1004" s="122" t="s">
        <v>4102</v>
      </c>
      <c r="AJ1004" s="122" t="s">
        <v>4147</v>
      </c>
      <c r="AO1004" s="122" t="s">
        <v>1319</v>
      </c>
      <c r="AP1004" s="122" t="s">
        <v>4126</v>
      </c>
      <c r="AQ1004" s="122" t="s">
        <v>4140</v>
      </c>
      <c r="BE1004" s="122" t="s">
        <v>4144</v>
      </c>
      <c r="BF1004" s="122" t="s">
        <v>1415</v>
      </c>
      <c r="BG1004" s="122" t="s">
        <v>1415</v>
      </c>
      <c r="BK1004" s="122">
        <v>176746</v>
      </c>
      <c r="BL1004" s="122" t="s">
        <v>4160</v>
      </c>
      <c r="BR1004" s="122" t="s">
        <v>4886</v>
      </c>
      <c r="BS1004" s="122" t="s">
        <v>5784</v>
      </c>
      <c r="BT1004" s="122" t="s">
        <v>4886</v>
      </c>
      <c r="BU1004" s="122" t="s">
        <v>4886</v>
      </c>
      <c r="BV1004" s="122">
        <v>8932</v>
      </c>
      <c r="BX1004" s="122" t="s">
        <v>1319</v>
      </c>
      <c r="BZ1004" s="122" t="s">
        <v>1319</v>
      </c>
      <c r="CB1004" s="122" t="s">
        <v>4235</v>
      </c>
      <c r="CC1004" s="122" t="s">
        <v>4235</v>
      </c>
      <c r="CD1004" s="122" t="s">
        <v>8204</v>
      </c>
      <c r="CE1004" s="122" t="s">
        <v>4235</v>
      </c>
      <c r="CF1004" s="122" t="s">
        <v>4235</v>
      </c>
      <c r="CG1004" s="122" t="s">
        <v>4235</v>
      </c>
      <c r="CH1004" s="122" t="s">
        <v>4216</v>
      </c>
      <c r="CJ1004" s="122" t="s">
        <v>7079</v>
      </c>
      <c r="CL1004" s="122" t="s">
        <v>4147</v>
      </c>
      <c r="CO1004" s="122" t="s">
        <v>7488</v>
      </c>
      <c r="CP1004" s="122">
        <v>0</v>
      </c>
      <c r="CQ1004" s="122" t="s">
        <v>4886</v>
      </c>
      <c r="CR1004" s="122" t="s">
        <v>8213</v>
      </c>
      <c r="CS1004" s="122" t="s">
        <v>7812</v>
      </c>
      <c r="CT1004" s="122" t="s">
        <v>8194</v>
      </c>
      <c r="CU1004" s="122" t="s">
        <v>8194</v>
      </c>
    </row>
    <row r="1005" spans="1:101" x14ac:dyDescent="0.45">
      <c r="A1005" s="122">
        <v>1004</v>
      </c>
      <c r="B1005" s="122" t="s">
        <v>10682</v>
      </c>
      <c r="C1005" s="122" t="s">
        <v>4073</v>
      </c>
      <c r="F1005" s="122" t="s">
        <v>14308</v>
      </c>
      <c r="H1005" s="122">
        <v>4858</v>
      </c>
      <c r="I1005" s="122" t="s">
        <v>4148</v>
      </c>
      <c r="J1005" s="122" t="str">
        <f t="shared" si="39"/>
        <v>Quercus x exacta</v>
      </c>
      <c r="K1005" s="122" t="s">
        <v>8992</v>
      </c>
      <c r="M1005" s="122" t="s">
        <v>3226</v>
      </c>
      <c r="N1005" s="122" t="s">
        <v>4086</v>
      </c>
      <c r="O1005" s="122">
        <v>41507</v>
      </c>
      <c r="P1005" s="122" t="s">
        <v>4089</v>
      </c>
      <c r="Q1005" s="122" t="s">
        <v>14724</v>
      </c>
      <c r="S1005" s="86" t="s">
        <v>14693</v>
      </c>
      <c r="T1005" s="122" t="s">
        <v>4096</v>
      </c>
      <c r="U1005" s="122" t="s">
        <v>4097</v>
      </c>
      <c r="V1005" s="122" t="s">
        <v>4098</v>
      </c>
      <c r="W1005" s="122" t="s">
        <v>4099</v>
      </c>
      <c r="X1005" s="122" t="s">
        <v>4115</v>
      </c>
      <c r="AA1005" s="122" t="s">
        <v>1316</v>
      </c>
      <c r="AC1005" s="122" t="s">
        <v>1317</v>
      </c>
      <c r="AG1005" s="122" t="s">
        <v>4103</v>
      </c>
      <c r="AJ1005" s="122" t="s">
        <v>4148</v>
      </c>
      <c r="AO1005" s="122" t="s">
        <v>1319</v>
      </c>
      <c r="AP1005" s="122" t="s">
        <v>4127</v>
      </c>
      <c r="AQ1005" s="122" t="s">
        <v>4141</v>
      </c>
      <c r="BE1005" s="122" t="s">
        <v>4144</v>
      </c>
      <c r="BF1005" s="122" t="s">
        <v>1415</v>
      </c>
      <c r="BG1005" s="122" t="s">
        <v>1415</v>
      </c>
      <c r="BK1005" s="122">
        <v>176747</v>
      </c>
      <c r="BL1005" s="122" t="s">
        <v>4160</v>
      </c>
      <c r="BR1005" s="122" t="s">
        <v>4889</v>
      </c>
      <c r="BS1005" s="122" t="s">
        <v>5788</v>
      </c>
      <c r="BT1005" s="122" t="s">
        <v>4889</v>
      </c>
      <c r="BU1005" s="122" t="s">
        <v>4889</v>
      </c>
      <c r="BV1005" s="122">
        <v>4858</v>
      </c>
      <c r="BX1005" s="122" t="s">
        <v>1319</v>
      </c>
      <c r="BZ1005" s="122" t="s">
        <v>1319</v>
      </c>
      <c r="CL1005" s="122" t="s">
        <v>4148</v>
      </c>
    </row>
    <row r="1006" spans="1:101" x14ac:dyDescent="0.45">
      <c r="A1006" s="122">
        <v>1005</v>
      </c>
      <c r="B1006" s="122" t="s">
        <v>10683</v>
      </c>
      <c r="C1006" s="122" t="s">
        <v>4074</v>
      </c>
      <c r="F1006" s="122" t="s">
        <v>14309</v>
      </c>
      <c r="H1006" s="122">
        <v>2928</v>
      </c>
      <c r="I1006" s="122" t="s">
        <v>4149</v>
      </c>
      <c r="J1006" s="122" t="str">
        <f t="shared" si="39"/>
        <v>Quercus x saulii</v>
      </c>
      <c r="K1006" s="122" t="s">
        <v>9000</v>
      </c>
      <c r="M1006" s="122" t="s">
        <v>3226</v>
      </c>
      <c r="N1006" s="122" t="s">
        <v>4087</v>
      </c>
      <c r="O1006" s="122">
        <v>41507</v>
      </c>
      <c r="P1006" s="122" t="s">
        <v>4092</v>
      </c>
      <c r="Q1006" s="122" t="s">
        <v>14724</v>
      </c>
      <c r="S1006" s="86" t="s">
        <v>14693</v>
      </c>
      <c r="T1006" s="122" t="s">
        <v>4096</v>
      </c>
      <c r="U1006" s="122" t="s">
        <v>4097</v>
      </c>
      <c r="V1006" s="122" t="s">
        <v>4098</v>
      </c>
      <c r="W1006" s="122" t="s">
        <v>4099</v>
      </c>
      <c r="X1006" s="122" t="s">
        <v>4116</v>
      </c>
      <c r="AA1006" s="122" t="s">
        <v>1316</v>
      </c>
      <c r="AC1006" s="122" t="s">
        <v>1317</v>
      </c>
      <c r="AG1006" s="122" t="s">
        <v>4104</v>
      </c>
      <c r="AJ1006" s="122" t="s">
        <v>4149</v>
      </c>
      <c r="AO1006" s="122" t="s">
        <v>1319</v>
      </c>
      <c r="AP1006" s="122" t="s">
        <v>4128</v>
      </c>
      <c r="AQ1006" s="122" t="s">
        <v>4140</v>
      </c>
      <c r="BE1006" s="122" t="s">
        <v>4144</v>
      </c>
      <c r="BF1006" s="122" t="s">
        <v>1415</v>
      </c>
      <c r="BG1006" s="122" t="s">
        <v>1415</v>
      </c>
      <c r="BK1006" s="122">
        <v>176748</v>
      </c>
      <c r="BL1006" s="122" t="s">
        <v>4160</v>
      </c>
      <c r="BR1006" s="122" t="s">
        <v>4890</v>
      </c>
      <c r="BS1006" s="122" t="s">
        <v>5788</v>
      </c>
      <c r="BT1006" s="122" t="s">
        <v>4890</v>
      </c>
      <c r="BU1006" s="122" t="s">
        <v>4890</v>
      </c>
      <c r="BV1006" s="122">
        <v>2928</v>
      </c>
      <c r="BX1006" s="122" t="s">
        <v>1319</v>
      </c>
      <c r="BZ1006" s="122" t="s">
        <v>1319</v>
      </c>
      <c r="CL1006" s="122" t="s">
        <v>4149</v>
      </c>
    </row>
    <row r="1007" spans="1:101" x14ac:dyDescent="0.45">
      <c r="A1007" s="122">
        <v>1006</v>
      </c>
      <c r="B1007" s="122" t="s">
        <v>10684</v>
      </c>
      <c r="C1007" s="122" t="s">
        <v>4075</v>
      </c>
      <c r="I1007" s="122" t="s">
        <v>4150</v>
      </c>
      <c r="J1007" s="122" t="str">
        <f t="shared" si="39"/>
        <v>Quercus x runcinata</v>
      </c>
      <c r="M1007" s="122" t="s">
        <v>3226</v>
      </c>
      <c r="N1007" s="122" t="s">
        <v>3294</v>
      </c>
      <c r="O1007" s="122">
        <v>41507</v>
      </c>
      <c r="P1007" s="122" t="s">
        <v>4093</v>
      </c>
      <c r="Q1007" s="122" t="s">
        <v>14724</v>
      </c>
      <c r="S1007" s="86" t="s">
        <v>14693</v>
      </c>
      <c r="T1007" s="122" t="s">
        <v>4096</v>
      </c>
      <c r="U1007" s="122" t="s">
        <v>4097</v>
      </c>
      <c r="V1007" s="122" t="s">
        <v>4098</v>
      </c>
      <c r="W1007" s="122" t="s">
        <v>4099</v>
      </c>
      <c r="X1007" s="122" t="s">
        <v>4117</v>
      </c>
      <c r="AA1007" s="122" t="s">
        <v>1316</v>
      </c>
      <c r="AC1007" s="122" t="s">
        <v>1317</v>
      </c>
      <c r="AG1007" s="122" t="s">
        <v>4105</v>
      </c>
      <c r="AJ1007" s="122" t="s">
        <v>4150</v>
      </c>
      <c r="AO1007" s="122" t="s">
        <v>1319</v>
      </c>
      <c r="AP1007" s="122" t="s">
        <v>4129</v>
      </c>
      <c r="AQ1007" s="122" t="s">
        <v>4142</v>
      </c>
      <c r="BE1007" s="122" t="s">
        <v>4144</v>
      </c>
      <c r="BF1007" s="122" t="s">
        <v>1415</v>
      </c>
      <c r="BG1007" s="122" t="s">
        <v>1415</v>
      </c>
      <c r="BK1007" s="122">
        <v>176749</v>
      </c>
      <c r="BL1007" s="122" t="s">
        <v>4160</v>
      </c>
      <c r="BX1007" s="122" t="s">
        <v>1319</v>
      </c>
      <c r="BZ1007" s="122" t="s">
        <v>1319</v>
      </c>
      <c r="CL1007" s="122" t="s">
        <v>4150</v>
      </c>
    </row>
    <row r="1008" spans="1:101" x14ac:dyDescent="0.45">
      <c r="A1008" s="122">
        <v>1007</v>
      </c>
      <c r="B1008" s="122" t="s">
        <v>10685</v>
      </c>
      <c r="C1008" s="122" t="s">
        <v>4076</v>
      </c>
      <c r="F1008" s="122" t="s">
        <v>14360</v>
      </c>
      <c r="H1008" s="122">
        <v>4127</v>
      </c>
      <c r="I1008" s="122" t="s">
        <v>4151</v>
      </c>
      <c r="J1008" s="122" t="str">
        <f t="shared" si="39"/>
        <v>Quercus  dentata</v>
      </c>
      <c r="K1008" s="122" t="s">
        <v>8559</v>
      </c>
      <c r="M1008" s="122" t="s">
        <v>3226</v>
      </c>
      <c r="N1008" s="122" t="s">
        <v>3300</v>
      </c>
      <c r="O1008" s="121">
        <v>41507</v>
      </c>
      <c r="P1008" s="122" t="s">
        <v>1756</v>
      </c>
      <c r="Q1008" s="122" t="s">
        <v>14724</v>
      </c>
      <c r="S1008" s="86" t="s">
        <v>14693</v>
      </c>
      <c r="T1008" s="122" t="s">
        <v>4096</v>
      </c>
      <c r="U1008" s="122" t="s">
        <v>4097</v>
      </c>
      <c r="V1008" s="122" t="s">
        <v>4098</v>
      </c>
      <c r="W1008" s="122" t="s">
        <v>4099</v>
      </c>
      <c r="X1008" s="122" t="s">
        <v>4118</v>
      </c>
      <c r="AA1008" s="122" t="s">
        <v>1316</v>
      </c>
      <c r="AC1008" s="122" t="s">
        <v>1317</v>
      </c>
      <c r="AG1008" s="122" t="s">
        <v>4106</v>
      </c>
      <c r="AJ1008" s="122" t="s">
        <v>4151</v>
      </c>
      <c r="AO1008" s="122" t="s">
        <v>1319</v>
      </c>
      <c r="AP1008" s="122" t="s">
        <v>4130</v>
      </c>
      <c r="AQ1008" s="122" t="s">
        <v>4157</v>
      </c>
      <c r="AR1008" s="122" t="s">
        <v>7427</v>
      </c>
      <c r="BC1008" s="122" t="s">
        <v>4136</v>
      </c>
      <c r="BE1008" s="122" t="s">
        <v>4144</v>
      </c>
      <c r="BF1008" s="122" t="s">
        <v>1415</v>
      </c>
      <c r="BG1008" s="122" t="s">
        <v>1415</v>
      </c>
      <c r="BK1008" s="122">
        <v>176750</v>
      </c>
      <c r="BL1008" s="122" t="s">
        <v>4160</v>
      </c>
      <c r="BR1008" s="122" t="s">
        <v>4879</v>
      </c>
      <c r="BS1008" s="122" t="s">
        <v>5784</v>
      </c>
      <c r="BT1008" s="122" t="s">
        <v>4879</v>
      </c>
      <c r="BU1008" s="122" t="s">
        <v>4879</v>
      </c>
      <c r="BV1008" s="122">
        <v>4127</v>
      </c>
      <c r="BX1008" s="122" t="s">
        <v>1319</v>
      </c>
      <c r="BZ1008" s="122" t="s">
        <v>1319</v>
      </c>
      <c r="CB1008" s="122" t="s">
        <v>4235</v>
      </c>
      <c r="CC1008" s="122" t="s">
        <v>4235</v>
      </c>
      <c r="CD1008" s="122" t="s">
        <v>8204</v>
      </c>
      <c r="CJ1008" s="122" t="s">
        <v>7179</v>
      </c>
      <c r="CL1008" s="122" t="s">
        <v>4151</v>
      </c>
      <c r="CO1008" s="122" t="s">
        <v>7488</v>
      </c>
      <c r="CP1008" s="122">
        <v>0</v>
      </c>
      <c r="CQ1008" s="122" t="s">
        <v>4879</v>
      </c>
      <c r="CR1008" s="122" t="s">
        <v>8216</v>
      </c>
      <c r="CS1008" s="122" t="s">
        <v>7826</v>
      </c>
      <c r="CT1008" s="122" t="s">
        <v>8194</v>
      </c>
      <c r="CU1008" s="122" t="s">
        <v>8194</v>
      </c>
    </row>
    <row r="1009" spans="1:101" x14ac:dyDescent="0.45">
      <c r="A1009" s="122">
        <v>1008</v>
      </c>
      <c r="B1009" s="122" t="s">
        <v>10686</v>
      </c>
      <c r="C1009" s="122" t="s">
        <v>4077</v>
      </c>
      <c r="F1009" s="122" t="s">
        <v>14307</v>
      </c>
      <c r="H1009" s="122">
        <v>4788</v>
      </c>
      <c r="I1009" s="122" t="s">
        <v>4152</v>
      </c>
      <c r="J1009" s="122" t="str">
        <f t="shared" si="39"/>
        <v>Quercus x subfalcata</v>
      </c>
      <c r="K1009" s="122" t="s">
        <v>9003</v>
      </c>
      <c r="M1009" s="122" t="s">
        <v>3226</v>
      </c>
      <c r="N1009" s="122" t="s">
        <v>4088</v>
      </c>
      <c r="O1009" s="122">
        <v>41507</v>
      </c>
      <c r="P1009" s="122" t="s">
        <v>4094</v>
      </c>
      <c r="Q1009" s="122" t="s">
        <v>14724</v>
      </c>
      <c r="S1009" s="86" t="s">
        <v>14693</v>
      </c>
      <c r="T1009" s="122" t="s">
        <v>4096</v>
      </c>
      <c r="U1009" s="122" t="s">
        <v>4097</v>
      </c>
      <c r="V1009" s="122" t="s">
        <v>4098</v>
      </c>
      <c r="W1009" s="122" t="s">
        <v>4099</v>
      </c>
      <c r="X1009" s="122" t="s">
        <v>4119</v>
      </c>
      <c r="AA1009" s="122" t="s">
        <v>1316</v>
      </c>
      <c r="AC1009" s="122" t="s">
        <v>1317</v>
      </c>
      <c r="AG1009" s="122" t="s">
        <v>4107</v>
      </c>
      <c r="AJ1009" s="122" t="s">
        <v>4152</v>
      </c>
      <c r="AO1009" s="122" t="s">
        <v>1319</v>
      </c>
      <c r="AP1009" s="122" t="s">
        <v>4131</v>
      </c>
      <c r="AQ1009" s="122" t="s">
        <v>4142</v>
      </c>
      <c r="BE1009" s="122" t="s">
        <v>4144</v>
      </c>
      <c r="BF1009" s="122" t="s">
        <v>1415</v>
      </c>
      <c r="BG1009" s="122" t="s">
        <v>1415</v>
      </c>
      <c r="BK1009" s="122">
        <v>176761</v>
      </c>
      <c r="BL1009" s="122" t="s">
        <v>4160</v>
      </c>
      <c r="BR1009" s="122" t="s">
        <v>4888</v>
      </c>
      <c r="BS1009" s="122" t="s">
        <v>5788</v>
      </c>
      <c r="BT1009" s="122" t="s">
        <v>4888</v>
      </c>
      <c r="BU1009" s="122" t="s">
        <v>4888</v>
      </c>
      <c r="BV1009" s="122">
        <v>4788</v>
      </c>
      <c r="BX1009" s="122" t="s">
        <v>1319</v>
      </c>
      <c r="BZ1009" s="122" t="s">
        <v>1319</v>
      </c>
      <c r="CL1009" s="122" t="s">
        <v>4152</v>
      </c>
    </row>
    <row r="1010" spans="1:101" x14ac:dyDescent="0.45">
      <c r="A1010" s="122">
        <v>1009</v>
      </c>
      <c r="B1010" s="122" t="s">
        <v>10687</v>
      </c>
      <c r="C1010" s="122" t="s">
        <v>4078</v>
      </c>
      <c r="F1010" s="122" t="s">
        <v>14310</v>
      </c>
      <c r="H1010" s="122">
        <v>4348</v>
      </c>
      <c r="I1010" s="122" t="s">
        <v>4153</v>
      </c>
      <c r="J1010" s="122" t="str">
        <f t="shared" si="39"/>
        <v>Quercus  hartwissiana</v>
      </c>
      <c r="K1010" s="122" t="s">
        <v>8995</v>
      </c>
      <c r="M1010" s="122" t="s">
        <v>3226</v>
      </c>
      <c r="N1010" s="122" t="s">
        <v>4082</v>
      </c>
      <c r="O1010" s="122">
        <v>41507</v>
      </c>
      <c r="P1010" s="122" t="s">
        <v>4095</v>
      </c>
      <c r="Q1010" s="122" t="s">
        <v>14724</v>
      </c>
      <c r="S1010" s="86" t="s">
        <v>14693</v>
      </c>
      <c r="T1010" s="122" t="s">
        <v>4096</v>
      </c>
      <c r="U1010" s="122" t="s">
        <v>4097</v>
      </c>
      <c r="V1010" s="122" t="s">
        <v>4098</v>
      </c>
      <c r="W1010" s="122" t="s">
        <v>4099</v>
      </c>
      <c r="X1010" s="122" t="s">
        <v>4120</v>
      </c>
      <c r="AA1010" s="122" t="s">
        <v>1316</v>
      </c>
      <c r="AC1010" s="122" t="s">
        <v>1317</v>
      </c>
      <c r="AG1010" s="122" t="s">
        <v>4108</v>
      </c>
      <c r="AJ1010" s="122" t="s">
        <v>4153</v>
      </c>
      <c r="AO1010" s="122" t="s">
        <v>1319</v>
      </c>
      <c r="AP1010" s="122" t="s">
        <v>4132</v>
      </c>
      <c r="AQ1010" s="122" t="s">
        <v>4137</v>
      </c>
      <c r="BE1010" s="122" t="s">
        <v>4144</v>
      </c>
      <c r="BF1010" s="122" t="s">
        <v>1415</v>
      </c>
      <c r="BG1010" s="122" t="s">
        <v>1415</v>
      </c>
      <c r="BK1010" s="122">
        <v>176762</v>
      </c>
      <c r="BL1010" s="122" t="s">
        <v>4160</v>
      </c>
      <c r="BR1010" s="122" t="s">
        <v>4891</v>
      </c>
      <c r="BS1010" s="122" t="s">
        <v>5788</v>
      </c>
      <c r="BT1010" s="122" t="s">
        <v>4891</v>
      </c>
      <c r="BU1010" s="122" t="s">
        <v>4891</v>
      </c>
      <c r="BV1010" s="122">
        <v>4348</v>
      </c>
      <c r="BX1010" s="122" t="s">
        <v>1319</v>
      </c>
      <c r="BZ1010" s="122" t="s">
        <v>1319</v>
      </c>
      <c r="CE1010" s="122" t="s">
        <v>4671</v>
      </c>
      <c r="CL1010" s="122" t="s">
        <v>4153</v>
      </c>
    </row>
    <row r="1011" spans="1:101" x14ac:dyDescent="0.45">
      <c r="A1011" s="122">
        <v>1010</v>
      </c>
      <c r="B1011" s="122" t="s">
        <v>10688</v>
      </c>
      <c r="C1011" s="122" t="s">
        <v>4079</v>
      </c>
      <c r="I1011" s="122" t="s">
        <v>4154</v>
      </c>
      <c r="J1011" s="122" t="str">
        <f t="shared" si="39"/>
        <v>Quercus  variabilis</v>
      </c>
      <c r="M1011" s="122" t="s">
        <v>3226</v>
      </c>
      <c r="N1011" s="122" t="s">
        <v>4083</v>
      </c>
      <c r="O1011" s="122">
        <v>41507</v>
      </c>
      <c r="P1011" s="122" t="s">
        <v>1756</v>
      </c>
      <c r="Q1011" s="122" t="s">
        <v>14724</v>
      </c>
      <c r="S1011" s="86" t="s">
        <v>14693</v>
      </c>
      <c r="T1011" s="122" t="s">
        <v>4096</v>
      </c>
      <c r="U1011" s="122" t="s">
        <v>4097</v>
      </c>
      <c r="V1011" s="122" t="s">
        <v>4098</v>
      </c>
      <c r="W1011" s="122" t="s">
        <v>4099</v>
      </c>
      <c r="X1011" s="122" t="s">
        <v>4121</v>
      </c>
      <c r="AA1011" s="122" t="s">
        <v>1316</v>
      </c>
      <c r="AC1011" s="122" t="s">
        <v>1317</v>
      </c>
      <c r="AG1011" s="122" t="s">
        <v>4109</v>
      </c>
      <c r="AJ1011" s="122" t="s">
        <v>4154</v>
      </c>
      <c r="AO1011" s="122" t="s">
        <v>1319</v>
      </c>
      <c r="AP1011" s="122" t="s">
        <v>4133</v>
      </c>
      <c r="AQ1011" s="122" t="s">
        <v>4158</v>
      </c>
      <c r="BE1011" s="122" t="s">
        <v>4144</v>
      </c>
      <c r="BF1011" s="122" t="s">
        <v>1415</v>
      </c>
      <c r="BG1011" s="122" t="s">
        <v>1415</v>
      </c>
      <c r="BK1011" s="122">
        <v>176763</v>
      </c>
      <c r="BL1011" s="122" t="s">
        <v>4160</v>
      </c>
      <c r="BX1011" s="122" t="s">
        <v>1319</v>
      </c>
      <c r="BZ1011" s="122" t="s">
        <v>1319</v>
      </c>
      <c r="CL1011" s="122" t="s">
        <v>4154</v>
      </c>
    </row>
    <row r="1012" spans="1:101" x14ac:dyDescent="0.45">
      <c r="A1012" s="122">
        <v>1011</v>
      </c>
      <c r="B1012" s="122" t="s">
        <v>10689</v>
      </c>
      <c r="C1012" s="122" t="s">
        <v>4080</v>
      </c>
      <c r="F1012" s="122" t="s">
        <v>6713</v>
      </c>
      <c r="H1012" s="122">
        <v>7340</v>
      </c>
      <c r="I1012" s="122" t="s">
        <v>4155</v>
      </c>
      <c r="J1012" s="122" t="str">
        <f t="shared" si="39"/>
        <v>Quercus  trojana</v>
      </c>
      <c r="K1012" s="122" t="s">
        <v>8966</v>
      </c>
      <c r="M1012" s="122" t="s">
        <v>3226</v>
      </c>
      <c r="N1012" s="122" t="s">
        <v>3342</v>
      </c>
      <c r="O1012" s="121">
        <v>41507</v>
      </c>
      <c r="P1012" s="122" t="s">
        <v>1756</v>
      </c>
      <c r="Q1012" s="122" t="s">
        <v>14724</v>
      </c>
      <c r="S1012" s="86" t="s">
        <v>14693</v>
      </c>
      <c r="T1012" s="122" t="s">
        <v>4096</v>
      </c>
      <c r="U1012" s="122" t="s">
        <v>4097</v>
      </c>
      <c r="V1012" s="122" t="s">
        <v>4098</v>
      </c>
      <c r="W1012" s="122" t="s">
        <v>4099</v>
      </c>
      <c r="X1012" s="122" t="s">
        <v>4122</v>
      </c>
      <c r="AA1012" s="122" t="s">
        <v>1316</v>
      </c>
      <c r="AC1012" s="122" t="s">
        <v>1317</v>
      </c>
      <c r="AG1012" s="122" t="s">
        <v>4110</v>
      </c>
      <c r="AJ1012" s="122" t="s">
        <v>4155</v>
      </c>
      <c r="AO1012" s="122" t="s">
        <v>1319</v>
      </c>
      <c r="AP1012" s="122" t="s">
        <v>4134</v>
      </c>
      <c r="AQ1012" s="122" t="s">
        <v>4143</v>
      </c>
      <c r="AR1012" s="122" t="s">
        <v>7426</v>
      </c>
      <c r="BE1012" s="122" t="s">
        <v>4144</v>
      </c>
      <c r="BF1012" s="122" t="s">
        <v>1415</v>
      </c>
      <c r="BG1012" s="122" t="s">
        <v>1415</v>
      </c>
      <c r="BK1012" s="122">
        <v>176764</v>
      </c>
      <c r="BL1012" s="122" t="s">
        <v>4160</v>
      </c>
      <c r="BR1012" s="122" t="s">
        <v>6713</v>
      </c>
      <c r="BS1012" s="122" t="s">
        <v>6709</v>
      </c>
      <c r="BT1012" s="122" t="s">
        <v>6713</v>
      </c>
      <c r="BU1012" s="122" t="s">
        <v>6713</v>
      </c>
      <c r="BV1012" s="122">
        <v>7340</v>
      </c>
      <c r="BX1012" s="122" t="s">
        <v>1319</v>
      </c>
      <c r="BZ1012" s="122" t="s">
        <v>1319</v>
      </c>
      <c r="CB1012" s="122">
        <v>37.778834000000003</v>
      </c>
      <c r="CC1012" s="122">
        <v>30.911811</v>
      </c>
      <c r="CD1012" s="122" t="s">
        <v>7399</v>
      </c>
      <c r="CE1012" s="122" t="s">
        <v>4671</v>
      </c>
      <c r="CF1012" s="122" t="s">
        <v>7394</v>
      </c>
      <c r="CJ1012" s="122" t="s">
        <v>7080</v>
      </c>
      <c r="CL1012" s="122" t="s">
        <v>4155</v>
      </c>
      <c r="CO1012" s="122" t="s">
        <v>7488</v>
      </c>
      <c r="CP1012" s="122">
        <v>0</v>
      </c>
      <c r="CQ1012" s="122" t="s">
        <v>6713</v>
      </c>
      <c r="CR1012" s="122" t="s">
        <v>7876</v>
      </c>
      <c r="CS1012" s="122" t="s">
        <v>7877</v>
      </c>
      <c r="CT1012" s="122" t="s">
        <v>8194</v>
      </c>
      <c r="CU1012" s="122" t="s">
        <v>8194</v>
      </c>
    </row>
    <row r="1013" spans="1:101" x14ac:dyDescent="0.45">
      <c r="A1013" s="122">
        <v>1012</v>
      </c>
      <c r="B1013" s="122" t="s">
        <v>10690</v>
      </c>
      <c r="C1013" s="122" t="s">
        <v>4081</v>
      </c>
      <c r="I1013" s="122" t="s">
        <v>4156</v>
      </c>
      <c r="J1013" s="122" t="str">
        <f t="shared" si="39"/>
        <v>Quercus  cerris</v>
      </c>
      <c r="M1013" s="122" t="s">
        <v>3226</v>
      </c>
      <c r="N1013" s="122" t="s">
        <v>3929</v>
      </c>
      <c r="O1013" s="122">
        <v>41507</v>
      </c>
      <c r="P1013" s="122" t="s">
        <v>1756</v>
      </c>
      <c r="Q1013" s="122" t="s">
        <v>14724</v>
      </c>
      <c r="S1013" s="86" t="s">
        <v>14693</v>
      </c>
      <c r="T1013" s="122" t="s">
        <v>4096</v>
      </c>
      <c r="U1013" s="122" t="s">
        <v>4097</v>
      </c>
      <c r="V1013" s="122" t="s">
        <v>4098</v>
      </c>
      <c r="W1013" s="122" t="s">
        <v>4099</v>
      </c>
      <c r="X1013" s="122" t="s">
        <v>4123</v>
      </c>
      <c r="AA1013" s="122" t="s">
        <v>1316</v>
      </c>
      <c r="AC1013" s="122" t="s">
        <v>1317</v>
      </c>
      <c r="AG1013" s="122" t="s">
        <v>4111</v>
      </c>
      <c r="AJ1013" s="122" t="s">
        <v>4156</v>
      </c>
      <c r="AO1013" s="122" t="s">
        <v>1319</v>
      </c>
      <c r="AP1013" s="122" t="s">
        <v>4135</v>
      </c>
      <c r="AQ1013" s="122" t="s">
        <v>4159</v>
      </c>
      <c r="BE1013" s="122" t="s">
        <v>4144</v>
      </c>
      <c r="BF1013" s="122" t="s">
        <v>1415</v>
      </c>
      <c r="BG1013" s="122" t="s">
        <v>1415</v>
      </c>
      <c r="BK1013" s="122">
        <v>176765</v>
      </c>
      <c r="BL1013" s="122" t="s">
        <v>4160</v>
      </c>
      <c r="BX1013" s="122" t="s">
        <v>1319</v>
      </c>
      <c r="BZ1013" s="122" t="s">
        <v>1319</v>
      </c>
      <c r="CL1013" s="122" t="s">
        <v>4156</v>
      </c>
    </row>
    <row r="1014" spans="1:101" x14ac:dyDescent="0.45">
      <c r="A1014" s="122">
        <v>1013</v>
      </c>
      <c r="B1014" s="122" t="s">
        <v>10691</v>
      </c>
      <c r="C1014" s="122" t="s">
        <v>4955</v>
      </c>
      <c r="F1014" s="122" t="s">
        <v>14358</v>
      </c>
      <c r="H1014" s="122">
        <v>5007</v>
      </c>
      <c r="I1014" s="122" t="s">
        <v>740</v>
      </c>
      <c r="J1014" s="122" t="str">
        <f t="shared" si="39"/>
        <v>Quercus buckleyi</v>
      </c>
      <c r="K1014" s="122" t="s">
        <v>1007</v>
      </c>
      <c r="M1014" s="122" t="s">
        <v>3226</v>
      </c>
      <c r="N1014" s="122" t="s">
        <v>3314</v>
      </c>
      <c r="O1014" s="121" t="s">
        <v>4307</v>
      </c>
      <c r="P1014" s="122" t="s">
        <v>4306</v>
      </c>
      <c r="Q1014" s="122" t="s">
        <v>14724</v>
      </c>
      <c r="S1014" s="86" t="s">
        <v>14693</v>
      </c>
      <c r="T1014" s="122" t="s">
        <v>4096</v>
      </c>
      <c r="U1014" s="122" t="s">
        <v>4097</v>
      </c>
      <c r="V1014" s="122" t="s">
        <v>4098</v>
      </c>
      <c r="W1014" s="122" t="s">
        <v>4099</v>
      </c>
      <c r="X1014" s="122" t="s">
        <v>4432</v>
      </c>
      <c r="AA1014" s="122" t="s">
        <v>1316</v>
      </c>
      <c r="AB1014" s="122" t="s">
        <v>1317</v>
      </c>
      <c r="AC1014" s="122" t="s">
        <v>1317</v>
      </c>
      <c r="AD1014" s="122" t="s">
        <v>1317</v>
      </c>
      <c r="AJ1014" s="122" t="s">
        <v>2519</v>
      </c>
      <c r="AK1014" s="122" t="s">
        <v>2481</v>
      </c>
      <c r="AL1014" s="122" t="s">
        <v>5824</v>
      </c>
      <c r="AM1014" s="121">
        <v>41878</v>
      </c>
      <c r="AO1014" s="122" t="s">
        <v>1319</v>
      </c>
      <c r="AP1014" s="122" t="s">
        <v>4162</v>
      </c>
      <c r="AQ1014" s="122" t="s">
        <v>4161</v>
      </c>
      <c r="AR1014" s="122" t="s">
        <v>7427</v>
      </c>
      <c r="BC1014" s="122" t="s">
        <v>4164</v>
      </c>
      <c r="BE1014" s="122" t="s">
        <v>3411</v>
      </c>
      <c r="BF1014" s="122" t="s">
        <v>1415</v>
      </c>
      <c r="BG1014" s="122" t="s">
        <v>1415</v>
      </c>
      <c r="BH1014" s="122" t="s">
        <v>4163</v>
      </c>
      <c r="BK1014" s="122">
        <v>178268</v>
      </c>
      <c r="BL1014" s="122" t="s">
        <v>4164</v>
      </c>
      <c r="BR1014" s="122" t="s">
        <v>4842</v>
      </c>
      <c r="BS1014" s="122" t="s">
        <v>5785</v>
      </c>
      <c r="BT1014" s="122" t="s">
        <v>4842</v>
      </c>
      <c r="BU1014" s="122" t="s">
        <v>4842</v>
      </c>
      <c r="BV1014" s="122">
        <v>5007</v>
      </c>
      <c r="BW1014" s="122" t="s">
        <v>5581</v>
      </c>
      <c r="BX1014" s="122" t="s">
        <v>1319</v>
      </c>
      <c r="BZ1014" s="122" t="s">
        <v>1319</v>
      </c>
      <c r="CB1014" s="122" t="s">
        <v>4235</v>
      </c>
      <c r="CC1014" s="122" t="s">
        <v>4235</v>
      </c>
      <c r="CD1014" s="122" t="s">
        <v>8204</v>
      </c>
      <c r="CI1014" s="122" t="s">
        <v>5238</v>
      </c>
      <c r="CJ1014" s="122" t="s">
        <v>7011</v>
      </c>
      <c r="CL1014" s="122" t="s">
        <v>3098</v>
      </c>
      <c r="CO1014" s="122" t="s">
        <v>7488</v>
      </c>
      <c r="CP1014" s="122">
        <v>0</v>
      </c>
      <c r="CQ1014" s="122" t="s">
        <v>4842</v>
      </c>
      <c r="CR1014" s="122" t="s">
        <v>8214</v>
      </c>
      <c r="CS1014" s="122" t="s">
        <v>7822</v>
      </c>
      <c r="CT1014" s="122" t="s">
        <v>8194</v>
      </c>
      <c r="CU1014" s="122" t="s">
        <v>8194</v>
      </c>
    </row>
    <row r="1015" spans="1:101" ht="15" customHeight="1" x14ac:dyDescent="0.45">
      <c r="A1015" s="122">
        <v>1014</v>
      </c>
      <c r="B1015" s="122" t="s">
        <v>10692</v>
      </c>
      <c r="C1015" s="122">
        <v>235</v>
      </c>
      <c r="F1015" s="122" t="s">
        <v>14377</v>
      </c>
      <c r="G1015" s="122" t="s">
        <v>4912</v>
      </c>
      <c r="H1015" s="122">
        <v>4921</v>
      </c>
      <c r="I1015" s="122" t="s">
        <v>3159</v>
      </c>
      <c r="J1015" s="122" t="str">
        <f t="shared" si="39"/>
        <v>Quercus cornelius-mulleri</v>
      </c>
      <c r="K1015" s="122" t="s">
        <v>1138</v>
      </c>
      <c r="M1015" s="122" t="s">
        <v>3226</v>
      </c>
      <c r="N1015" s="122" t="s">
        <v>3323</v>
      </c>
      <c r="O1015" s="122">
        <v>41557</v>
      </c>
      <c r="P1015" s="122" t="s">
        <v>4172</v>
      </c>
      <c r="Q1015" s="122" t="s">
        <v>14724</v>
      </c>
      <c r="S1015" s="86" t="s">
        <v>14693</v>
      </c>
      <c r="T1015" s="122" t="s">
        <v>4096</v>
      </c>
      <c r="U1015" s="122" t="s">
        <v>4171</v>
      </c>
      <c r="V1015" s="122" t="s">
        <v>3490</v>
      </c>
      <c r="W1015" s="122" t="s">
        <v>3491</v>
      </c>
      <c r="X1015" s="122" t="s">
        <v>4176</v>
      </c>
      <c r="Y1015" s="122" t="s">
        <v>4216</v>
      </c>
      <c r="Z1015" s="122" t="s">
        <v>4216</v>
      </c>
      <c r="AA1015" s="122" t="s">
        <v>1316</v>
      </c>
      <c r="AB1015" s="122" t="s">
        <v>1316</v>
      </c>
      <c r="AC1015" s="122" t="s">
        <v>1317</v>
      </c>
      <c r="AD1015" s="122" t="s">
        <v>1316</v>
      </c>
      <c r="AF1015" s="122" t="s">
        <v>4192</v>
      </c>
      <c r="AJ1015" s="122" t="s">
        <v>1138</v>
      </c>
      <c r="AO1015" s="122" t="s">
        <v>4200</v>
      </c>
      <c r="AP1015" s="122">
        <v>21505</v>
      </c>
      <c r="AQ1015" s="71" t="s">
        <v>4230</v>
      </c>
      <c r="AS1015" s="122" t="s">
        <v>4216</v>
      </c>
      <c r="AT1015" s="122" t="s">
        <v>4216</v>
      </c>
      <c r="AU1015" s="122" t="s">
        <v>4216</v>
      </c>
      <c r="AV1015" s="122" t="s">
        <v>4216</v>
      </c>
      <c r="AW1015" s="122" t="s">
        <v>4216</v>
      </c>
      <c r="AX1015" s="122" t="s">
        <v>4216</v>
      </c>
      <c r="AY1015" s="122" t="s">
        <v>4216</v>
      </c>
      <c r="AZ1015" s="122" t="s">
        <v>4216</v>
      </c>
      <c r="BA1015" s="122" t="s">
        <v>4216</v>
      </c>
      <c r="BB1015" s="122" t="s">
        <v>4216</v>
      </c>
      <c r="BE1015" s="122" t="s">
        <v>3411</v>
      </c>
      <c r="BF1015" s="122" t="s">
        <v>1415</v>
      </c>
      <c r="BG1015" s="122" t="s">
        <v>1415</v>
      </c>
      <c r="BH1015" s="122" t="s">
        <v>4163</v>
      </c>
      <c r="BI1015" s="122" t="s">
        <v>4217</v>
      </c>
      <c r="BJ1015" s="122" t="s">
        <v>4235</v>
      </c>
      <c r="BK1015" s="122">
        <v>177742</v>
      </c>
      <c r="BR1015" s="122" t="s">
        <v>4911</v>
      </c>
      <c r="BS1015" s="122" t="s">
        <v>5784</v>
      </c>
      <c r="BT1015" s="122" t="s">
        <v>4911</v>
      </c>
      <c r="BU1015" s="122" t="s">
        <v>4911</v>
      </c>
      <c r="BV1015" s="122">
        <v>4921</v>
      </c>
      <c r="BX1015" s="122" t="s">
        <v>4236</v>
      </c>
      <c r="BZ1015" s="122" t="s">
        <v>4200</v>
      </c>
      <c r="CB1015" s="122">
        <v>34.023162999999997</v>
      </c>
      <c r="CC1015" s="122">
        <v>-117.401149</v>
      </c>
      <c r="CD1015" s="122" t="s">
        <v>7453</v>
      </c>
      <c r="CE1015" s="122" t="s">
        <v>1171</v>
      </c>
      <c r="CF1015" s="122" t="s">
        <v>389</v>
      </c>
      <c r="CG1015" s="122" t="s">
        <v>6846</v>
      </c>
      <c r="CI1015" s="122" t="s">
        <v>7447</v>
      </c>
      <c r="CL1015" s="122" t="s">
        <v>3159</v>
      </c>
      <c r="CO1015" s="122" t="s">
        <v>7488</v>
      </c>
      <c r="CP1015" s="122">
        <v>0</v>
      </c>
      <c r="CQ1015" s="122" t="s">
        <v>4911</v>
      </c>
      <c r="CR1015" s="122" t="s">
        <v>7543</v>
      </c>
      <c r="CS1015" s="122" t="s">
        <v>7545</v>
      </c>
      <c r="CT1015" s="122" t="s">
        <v>8194</v>
      </c>
      <c r="CU1015" s="122" t="s">
        <v>8194</v>
      </c>
      <c r="CV1015" s="91" t="s">
        <v>8195</v>
      </c>
      <c r="CW1015" s="91"/>
    </row>
    <row r="1016" spans="1:101" ht="15" customHeight="1" x14ac:dyDescent="0.45">
      <c r="A1016" s="122">
        <v>1015</v>
      </c>
      <c r="B1016" s="122" t="s">
        <v>10693</v>
      </c>
      <c r="C1016" s="122">
        <v>236</v>
      </c>
      <c r="G1016" s="122" t="s">
        <v>4956</v>
      </c>
      <c r="I1016" s="122" t="s">
        <v>4218</v>
      </c>
      <c r="J1016" s="122" t="str">
        <f t="shared" si="39"/>
        <v>Quercus john-tuckeri</v>
      </c>
      <c r="M1016" s="122" t="s">
        <v>3226</v>
      </c>
      <c r="N1016" s="122" t="s">
        <v>4173</v>
      </c>
      <c r="O1016" s="122">
        <v>41557</v>
      </c>
      <c r="P1016" s="122" t="s">
        <v>4172</v>
      </c>
      <c r="Q1016" s="122" t="s">
        <v>14724</v>
      </c>
      <c r="S1016" s="86" t="s">
        <v>14693</v>
      </c>
      <c r="T1016" s="122" t="s">
        <v>4096</v>
      </c>
      <c r="U1016" s="122" t="s">
        <v>4171</v>
      </c>
      <c r="V1016" s="122" t="s">
        <v>3490</v>
      </c>
      <c r="W1016" s="122" t="s">
        <v>3491</v>
      </c>
      <c r="X1016" s="122" t="s">
        <v>4177</v>
      </c>
      <c r="Y1016" s="122" t="s">
        <v>4216</v>
      </c>
      <c r="Z1016" s="122" t="s">
        <v>4216</v>
      </c>
      <c r="AA1016" s="122" t="s">
        <v>1316</v>
      </c>
      <c r="AB1016" s="122" t="s">
        <v>1317</v>
      </c>
      <c r="AC1016" s="122" t="s">
        <v>1317</v>
      </c>
      <c r="AD1016" s="122" t="s">
        <v>1316</v>
      </c>
      <c r="AF1016" s="122" t="s">
        <v>4193</v>
      </c>
      <c r="AJ1016" s="122" t="s">
        <v>4167</v>
      </c>
      <c r="AO1016" s="122" t="s">
        <v>4200</v>
      </c>
      <c r="AP1016" s="122" t="s">
        <v>4201</v>
      </c>
      <c r="AQ1016" s="122" t="s">
        <v>4220</v>
      </c>
      <c r="AS1016" s="122" t="s">
        <v>4216</v>
      </c>
      <c r="AT1016" s="122" t="s">
        <v>4216</v>
      </c>
      <c r="AU1016" s="122" t="s">
        <v>4216</v>
      </c>
      <c r="AV1016" s="122" t="s">
        <v>4216</v>
      </c>
      <c r="AW1016" s="122" t="s">
        <v>4216</v>
      </c>
      <c r="AX1016" s="122" t="s">
        <v>4216</v>
      </c>
      <c r="AY1016" s="122" t="s">
        <v>4216</v>
      </c>
      <c r="AZ1016" s="122" t="s">
        <v>4216</v>
      </c>
      <c r="BA1016" s="122" t="s">
        <v>4216</v>
      </c>
      <c r="BB1016" s="122" t="s">
        <v>4216</v>
      </c>
      <c r="BE1016" s="122" t="s">
        <v>3411</v>
      </c>
      <c r="BF1016" s="122" t="s">
        <v>1415</v>
      </c>
      <c r="BG1016" s="122" t="s">
        <v>1415</v>
      </c>
      <c r="BH1016" s="122" t="s">
        <v>4163</v>
      </c>
      <c r="BI1016" s="122" t="s">
        <v>4217</v>
      </c>
      <c r="BJ1016" s="122" t="s">
        <v>4235</v>
      </c>
      <c r="BX1016" s="122" t="s">
        <v>4236</v>
      </c>
      <c r="BZ1016" s="122" t="s">
        <v>4200</v>
      </c>
      <c r="CL1016" s="122" t="s">
        <v>4218</v>
      </c>
    </row>
    <row r="1017" spans="1:101" ht="15" customHeight="1" x14ac:dyDescent="0.45">
      <c r="A1017" s="122">
        <v>1016</v>
      </c>
      <c r="B1017" s="122" t="s">
        <v>10694</v>
      </c>
      <c r="C1017" s="122">
        <v>237</v>
      </c>
      <c r="G1017" s="122" t="s">
        <v>4957</v>
      </c>
      <c r="I1017" s="122" t="s">
        <v>3152</v>
      </c>
      <c r="J1017" s="122" t="str">
        <f t="shared" si="39"/>
        <v>Quercus pacifica</v>
      </c>
      <c r="M1017" s="122" t="s">
        <v>3226</v>
      </c>
      <c r="N1017" s="122" t="s">
        <v>3237</v>
      </c>
      <c r="O1017" s="122">
        <v>41557</v>
      </c>
      <c r="P1017" s="122" t="s">
        <v>4172</v>
      </c>
      <c r="Q1017" s="122" t="s">
        <v>14724</v>
      </c>
      <c r="S1017" s="86" t="s">
        <v>14693</v>
      </c>
      <c r="T1017" s="122" t="s">
        <v>4096</v>
      </c>
      <c r="U1017" s="122" t="s">
        <v>4171</v>
      </c>
      <c r="V1017" s="122" t="s">
        <v>3490</v>
      </c>
      <c r="W1017" s="122" t="s">
        <v>3491</v>
      </c>
      <c r="X1017" s="122" t="s">
        <v>4178</v>
      </c>
      <c r="Y1017" s="122" t="s">
        <v>4216</v>
      </c>
      <c r="Z1017" s="122" t="s">
        <v>4216</v>
      </c>
      <c r="AA1017" s="122" t="s">
        <v>1316</v>
      </c>
      <c r="AB1017" s="122" t="s">
        <v>1317</v>
      </c>
      <c r="AC1017" s="122" t="s">
        <v>1317</v>
      </c>
      <c r="AD1017" s="122" t="s">
        <v>1316</v>
      </c>
      <c r="AF1017" s="122" t="s">
        <v>4193</v>
      </c>
      <c r="AJ1017" s="122" t="s">
        <v>960</v>
      </c>
      <c r="AO1017" s="122" t="s">
        <v>4200</v>
      </c>
      <c r="AP1017" s="122" t="s">
        <v>4202</v>
      </c>
      <c r="AQ1017" s="122" t="s">
        <v>4221</v>
      </c>
      <c r="AS1017" s="122" t="s">
        <v>4216</v>
      </c>
      <c r="AT1017" s="122" t="s">
        <v>4216</v>
      </c>
      <c r="AU1017" s="122" t="s">
        <v>4216</v>
      </c>
      <c r="AV1017" s="122" t="s">
        <v>4216</v>
      </c>
      <c r="AW1017" s="122" t="s">
        <v>4216</v>
      </c>
      <c r="AX1017" s="122" t="s">
        <v>4216</v>
      </c>
      <c r="AY1017" s="122" t="s">
        <v>4216</v>
      </c>
      <c r="AZ1017" s="122" t="s">
        <v>4216</v>
      </c>
      <c r="BA1017" s="122" t="s">
        <v>4216</v>
      </c>
      <c r="BB1017" s="122" t="s">
        <v>4216</v>
      </c>
      <c r="BE1017" s="122" t="s">
        <v>3411</v>
      </c>
      <c r="BF1017" s="122" t="s">
        <v>1415</v>
      </c>
      <c r="BG1017" s="122" t="s">
        <v>1415</v>
      </c>
      <c r="BH1017" s="122" t="s">
        <v>4163</v>
      </c>
      <c r="BI1017" s="122" t="s">
        <v>4217</v>
      </c>
      <c r="BJ1017" s="122" t="s">
        <v>4235</v>
      </c>
      <c r="BX1017" s="122" t="s">
        <v>4236</v>
      </c>
      <c r="BZ1017" s="122" t="s">
        <v>4200</v>
      </c>
      <c r="CL1017" s="122" t="s">
        <v>3152</v>
      </c>
    </row>
    <row r="1018" spans="1:101" ht="15" customHeight="1" x14ac:dyDescent="0.45">
      <c r="A1018" s="122">
        <v>1017</v>
      </c>
      <c r="B1018" s="122" t="s">
        <v>10695</v>
      </c>
      <c r="C1018" s="122">
        <v>238</v>
      </c>
      <c r="G1018" s="122" t="s">
        <v>4958</v>
      </c>
      <c r="I1018" s="122" t="s">
        <v>3152</v>
      </c>
      <c r="J1018" s="122" t="str">
        <f t="shared" si="39"/>
        <v>Quercus pacifica</v>
      </c>
      <c r="M1018" s="122" t="s">
        <v>3226</v>
      </c>
      <c r="N1018" s="122" t="s">
        <v>3237</v>
      </c>
      <c r="O1018" s="122">
        <v>41557</v>
      </c>
      <c r="P1018" s="122" t="s">
        <v>4172</v>
      </c>
      <c r="Q1018" s="122" t="s">
        <v>14724</v>
      </c>
      <c r="S1018" s="86" t="s">
        <v>14693</v>
      </c>
      <c r="T1018" s="122" t="s">
        <v>4096</v>
      </c>
      <c r="U1018" s="122" t="s">
        <v>4171</v>
      </c>
      <c r="V1018" s="122" t="s">
        <v>3490</v>
      </c>
      <c r="W1018" s="122" t="s">
        <v>3491</v>
      </c>
      <c r="X1018" s="122" t="s">
        <v>4179</v>
      </c>
      <c r="Y1018" s="122" t="s">
        <v>4216</v>
      </c>
      <c r="Z1018" s="122" t="s">
        <v>4216</v>
      </c>
      <c r="AA1018" s="122" t="s">
        <v>1316</v>
      </c>
      <c r="AB1018" s="122" t="s">
        <v>1316</v>
      </c>
      <c r="AC1018" s="122" t="s">
        <v>1317</v>
      </c>
      <c r="AD1018" s="122" t="s">
        <v>1316</v>
      </c>
      <c r="AF1018" s="122" t="s">
        <v>4194</v>
      </c>
      <c r="AJ1018" s="122" t="s">
        <v>960</v>
      </c>
      <c r="AO1018" s="122" t="s">
        <v>4200</v>
      </c>
      <c r="AP1018" s="122" t="s">
        <v>4203</v>
      </c>
      <c r="AQ1018" s="122" t="s">
        <v>4222</v>
      </c>
      <c r="AS1018" s="122" t="s">
        <v>4216</v>
      </c>
      <c r="AT1018" s="122" t="s">
        <v>4216</v>
      </c>
      <c r="AU1018" s="122" t="s">
        <v>4216</v>
      </c>
      <c r="AV1018" s="122" t="s">
        <v>4216</v>
      </c>
      <c r="AW1018" s="122" t="s">
        <v>4216</v>
      </c>
      <c r="AX1018" s="122" t="s">
        <v>4216</v>
      </c>
      <c r="AY1018" s="122" t="s">
        <v>4216</v>
      </c>
      <c r="AZ1018" s="122" t="s">
        <v>4216</v>
      </c>
      <c r="BA1018" s="122" t="s">
        <v>4216</v>
      </c>
      <c r="BB1018" s="122" t="s">
        <v>4216</v>
      </c>
      <c r="BE1018" s="122" t="s">
        <v>3411</v>
      </c>
      <c r="BF1018" s="122" t="s">
        <v>1415</v>
      </c>
      <c r="BG1018" s="122" t="s">
        <v>1415</v>
      </c>
      <c r="BH1018" s="122" t="s">
        <v>4163</v>
      </c>
      <c r="BI1018" s="122" t="s">
        <v>4217</v>
      </c>
      <c r="BJ1018" s="122" t="s">
        <v>4235</v>
      </c>
      <c r="BK1018" s="122">
        <v>177727</v>
      </c>
      <c r="BX1018" s="122" t="s">
        <v>4236</v>
      </c>
      <c r="BZ1018" s="122" t="s">
        <v>4200</v>
      </c>
      <c r="CL1018" s="122" t="s">
        <v>3152</v>
      </c>
    </row>
    <row r="1019" spans="1:101" ht="15" customHeight="1" x14ac:dyDescent="0.45">
      <c r="A1019" s="122">
        <v>1018</v>
      </c>
      <c r="B1019" s="122" t="s">
        <v>10696</v>
      </c>
      <c r="C1019" s="122">
        <v>239</v>
      </c>
      <c r="F1019" s="122" t="s">
        <v>14375</v>
      </c>
      <c r="G1019" s="122" t="s">
        <v>4959</v>
      </c>
      <c r="H1019" s="122">
        <v>2322</v>
      </c>
      <c r="I1019" s="122" t="s">
        <v>4218</v>
      </c>
      <c r="J1019" s="122" t="str">
        <f t="shared" si="39"/>
        <v>Quercus john-tuckeri</v>
      </c>
      <c r="K1019" s="122" t="s">
        <v>1138</v>
      </c>
      <c r="M1019" s="122" t="s">
        <v>3226</v>
      </c>
      <c r="N1019" s="122" t="s">
        <v>4173</v>
      </c>
      <c r="O1019" s="121">
        <v>41557</v>
      </c>
      <c r="P1019" s="122" t="s">
        <v>4172</v>
      </c>
      <c r="Q1019" s="122" t="s">
        <v>14724</v>
      </c>
      <c r="S1019" s="86" t="s">
        <v>14693</v>
      </c>
      <c r="T1019" s="122" t="s">
        <v>4096</v>
      </c>
      <c r="U1019" s="122" t="s">
        <v>4171</v>
      </c>
      <c r="V1019" s="122" t="s">
        <v>3490</v>
      </c>
      <c r="W1019" s="122" t="s">
        <v>3491</v>
      </c>
      <c r="X1019" s="122" t="s">
        <v>4180</v>
      </c>
      <c r="Y1019" s="122" t="s">
        <v>4216</v>
      </c>
      <c r="Z1019" s="122" t="s">
        <v>4216</v>
      </c>
      <c r="AA1019" s="122" t="s">
        <v>1316</v>
      </c>
      <c r="AB1019" s="122" t="s">
        <v>1317</v>
      </c>
      <c r="AC1019" s="122" t="s">
        <v>1317</v>
      </c>
      <c r="AD1019" s="122" t="s">
        <v>1316</v>
      </c>
      <c r="AF1019" s="122" t="s">
        <v>4195</v>
      </c>
      <c r="AJ1019" s="122" t="s">
        <v>4167</v>
      </c>
      <c r="AK1019" s="122" t="s">
        <v>1138</v>
      </c>
      <c r="AL1019" s="122" t="s">
        <v>7452</v>
      </c>
      <c r="AO1019" s="122" t="s">
        <v>4200</v>
      </c>
      <c r="AP1019" s="122" t="s">
        <v>4204</v>
      </c>
      <c r="AQ1019" s="122" t="s">
        <v>7450</v>
      </c>
      <c r="AS1019" s="122" t="s">
        <v>4216</v>
      </c>
      <c r="AT1019" s="122" t="s">
        <v>4216</v>
      </c>
      <c r="AU1019" s="122" t="s">
        <v>4216</v>
      </c>
      <c r="AV1019" s="122" t="s">
        <v>4216</v>
      </c>
      <c r="AW1019" s="122" t="s">
        <v>4216</v>
      </c>
      <c r="AX1019" s="122" t="s">
        <v>4216</v>
      </c>
      <c r="AY1019" s="122" t="s">
        <v>4216</v>
      </c>
      <c r="AZ1019" s="122" t="s">
        <v>4216</v>
      </c>
      <c r="BA1019" s="122" t="s">
        <v>4216</v>
      </c>
      <c r="BB1019" s="122" t="s">
        <v>4216</v>
      </c>
      <c r="BE1019" s="122" t="s">
        <v>3411</v>
      </c>
      <c r="BF1019" s="122" t="s">
        <v>1415</v>
      </c>
      <c r="BG1019" s="122" t="s">
        <v>1415</v>
      </c>
      <c r="BH1019" s="122" t="s">
        <v>4163</v>
      </c>
      <c r="BI1019" s="122" t="s">
        <v>4217</v>
      </c>
      <c r="BJ1019" s="122" t="s">
        <v>4235</v>
      </c>
      <c r="BR1019" s="122" t="s">
        <v>6736</v>
      </c>
      <c r="BS1019" s="122" t="s">
        <v>6709</v>
      </c>
      <c r="BT1019" s="122" t="s">
        <v>6736</v>
      </c>
      <c r="BU1019" s="122" t="s">
        <v>6736</v>
      </c>
      <c r="BV1019" s="122">
        <v>2322</v>
      </c>
      <c r="BX1019" s="122" t="s">
        <v>4236</v>
      </c>
      <c r="BZ1019" s="122" t="s">
        <v>4200</v>
      </c>
      <c r="CB1019" s="122">
        <v>33.993530999999997</v>
      </c>
      <c r="CC1019" s="122">
        <v>-117.322276</v>
      </c>
      <c r="CD1019" s="122" t="s">
        <v>7451</v>
      </c>
      <c r="CE1019" s="122" t="s">
        <v>1171</v>
      </c>
      <c r="CF1019" s="122" t="s">
        <v>389</v>
      </c>
      <c r="CG1019" s="122" t="s">
        <v>6846</v>
      </c>
      <c r="CI1019" s="122" t="s">
        <v>7449</v>
      </c>
      <c r="CJ1019" s="122" t="s">
        <v>7125</v>
      </c>
      <c r="CL1019" s="122" t="s">
        <v>4218</v>
      </c>
      <c r="CO1019" s="122" t="s">
        <v>7488</v>
      </c>
      <c r="CP1019" s="122">
        <v>0</v>
      </c>
      <c r="CQ1019" s="122" t="s">
        <v>6736</v>
      </c>
      <c r="CR1019" s="122" t="s">
        <v>7543</v>
      </c>
      <c r="CS1019" s="122" t="s">
        <v>7544</v>
      </c>
      <c r="CT1019" s="122" t="s">
        <v>8194</v>
      </c>
      <c r="CU1019" s="122" t="s">
        <v>8194</v>
      </c>
    </row>
    <row r="1020" spans="1:101" ht="15" customHeight="1" x14ac:dyDescent="0.45">
      <c r="A1020" s="122">
        <v>1019</v>
      </c>
      <c r="B1020" s="122" t="s">
        <v>10697</v>
      </c>
      <c r="C1020" s="122">
        <v>240</v>
      </c>
      <c r="F1020" s="122" t="s">
        <v>14372</v>
      </c>
      <c r="G1020" s="122" t="s">
        <v>4944</v>
      </c>
      <c r="H1020" s="122">
        <v>2857</v>
      </c>
      <c r="I1020" s="122" t="s">
        <v>4218</v>
      </c>
      <c r="J1020" s="122" t="str">
        <f t="shared" si="39"/>
        <v>Quercus john-tuckeri</v>
      </c>
      <c r="K1020" s="122" t="s">
        <v>4167</v>
      </c>
      <c r="M1020" s="122" t="s">
        <v>3226</v>
      </c>
      <c r="N1020" s="122" t="s">
        <v>4173</v>
      </c>
      <c r="O1020" s="121">
        <v>41557</v>
      </c>
      <c r="P1020" s="122" t="s">
        <v>4172</v>
      </c>
      <c r="Q1020" s="122" t="s">
        <v>14724</v>
      </c>
      <c r="S1020" s="86" t="s">
        <v>14693</v>
      </c>
      <c r="T1020" s="122" t="s">
        <v>4096</v>
      </c>
      <c r="U1020" s="122" t="s">
        <v>4171</v>
      </c>
      <c r="V1020" s="122" t="s">
        <v>3490</v>
      </c>
      <c r="W1020" s="122" t="s">
        <v>3491</v>
      </c>
      <c r="X1020" s="122" t="s">
        <v>4181</v>
      </c>
      <c r="Y1020" s="122" t="s">
        <v>4216</v>
      </c>
      <c r="Z1020" s="122" t="s">
        <v>4216</v>
      </c>
      <c r="AA1020" s="122" t="s">
        <v>1316</v>
      </c>
      <c r="AB1020" s="122" t="s">
        <v>1316</v>
      </c>
      <c r="AC1020" s="122" t="s">
        <v>1317</v>
      </c>
      <c r="AD1020" s="122" t="s">
        <v>1316</v>
      </c>
      <c r="AF1020" s="122" t="s">
        <v>4196</v>
      </c>
      <c r="AJ1020" s="122" t="s">
        <v>4167</v>
      </c>
      <c r="AO1020" s="122" t="s">
        <v>4200</v>
      </c>
      <c r="AP1020" s="122" t="s">
        <v>4205</v>
      </c>
      <c r="AQ1020" s="122" t="s">
        <v>4231</v>
      </c>
      <c r="AR1020" s="122" t="s">
        <v>7426</v>
      </c>
      <c r="AS1020" s="122" t="s">
        <v>4216</v>
      </c>
      <c r="AT1020" s="122" t="s">
        <v>4216</v>
      </c>
      <c r="AU1020" s="122" t="s">
        <v>4216</v>
      </c>
      <c r="AV1020" s="122" t="s">
        <v>4216</v>
      </c>
      <c r="AW1020" s="122" t="s">
        <v>4216</v>
      </c>
      <c r="AX1020" s="122" t="s">
        <v>4216</v>
      </c>
      <c r="AY1020" s="122" t="s">
        <v>4216</v>
      </c>
      <c r="AZ1020" s="122" t="s">
        <v>4216</v>
      </c>
      <c r="BA1020" s="122" t="s">
        <v>4216</v>
      </c>
      <c r="BB1020" s="122" t="s">
        <v>4216</v>
      </c>
      <c r="BE1020" s="122" t="s">
        <v>3411</v>
      </c>
      <c r="BF1020" s="122" t="s">
        <v>1415</v>
      </c>
      <c r="BG1020" s="122" t="s">
        <v>1415</v>
      </c>
      <c r="BH1020" s="122" t="s">
        <v>4163</v>
      </c>
      <c r="BI1020" s="122" t="s">
        <v>4217</v>
      </c>
      <c r="BJ1020" s="122" t="s">
        <v>4235</v>
      </c>
      <c r="BR1020" s="122" t="s">
        <v>4943</v>
      </c>
      <c r="BS1020" s="122" t="s">
        <v>5784</v>
      </c>
      <c r="BT1020" s="122" t="s">
        <v>4943</v>
      </c>
      <c r="BU1020" s="122" t="s">
        <v>4943</v>
      </c>
      <c r="BV1020" s="122">
        <v>2857</v>
      </c>
      <c r="BX1020" s="122" t="s">
        <v>4236</v>
      </c>
      <c r="BZ1020" s="122" t="s">
        <v>4200</v>
      </c>
      <c r="CB1020" s="122">
        <v>34.620908999999997</v>
      </c>
      <c r="CC1020" s="122">
        <v>-119.32059700000001</v>
      </c>
      <c r="CD1020" s="122" t="s">
        <v>7400</v>
      </c>
      <c r="CE1020" s="122" t="s">
        <v>1171</v>
      </c>
      <c r="CF1020" s="122" t="s">
        <v>389</v>
      </c>
      <c r="CG1020" s="122" t="s">
        <v>6847</v>
      </c>
      <c r="CJ1020" s="122" t="s">
        <v>7126</v>
      </c>
      <c r="CL1020" s="122" t="s">
        <v>4218</v>
      </c>
      <c r="CO1020" s="122" t="s">
        <v>7488</v>
      </c>
      <c r="CP1020" s="122">
        <v>0</v>
      </c>
      <c r="CQ1020" s="122" t="s">
        <v>4943</v>
      </c>
      <c r="CR1020" s="122" t="s">
        <v>7834</v>
      </c>
      <c r="CS1020" s="122" t="s">
        <v>7835</v>
      </c>
      <c r="CT1020" s="122" t="s">
        <v>8194</v>
      </c>
      <c r="CU1020" s="122" t="s">
        <v>8194</v>
      </c>
    </row>
    <row r="1021" spans="1:101" ht="15" customHeight="1" x14ac:dyDescent="0.45">
      <c r="A1021" s="122">
        <v>1020</v>
      </c>
      <c r="B1021" s="122" t="s">
        <v>10698</v>
      </c>
      <c r="C1021" s="122">
        <v>241</v>
      </c>
      <c r="G1021" s="122" t="s">
        <v>4960</v>
      </c>
      <c r="I1021" s="122" t="s">
        <v>4168</v>
      </c>
      <c r="J1021" s="122" t="str">
        <f>I1021</f>
        <v>Quercus garryana var. garryana</v>
      </c>
      <c r="M1021" s="122" t="s">
        <v>3226</v>
      </c>
      <c r="N1021" s="122" t="s">
        <v>4174</v>
      </c>
      <c r="O1021" s="122">
        <v>41557</v>
      </c>
      <c r="P1021" s="122" t="s">
        <v>4172</v>
      </c>
      <c r="Q1021" s="122" t="s">
        <v>14724</v>
      </c>
      <c r="S1021" s="86" t="s">
        <v>14693</v>
      </c>
      <c r="T1021" s="122" t="s">
        <v>4096</v>
      </c>
      <c r="U1021" s="122" t="s">
        <v>4171</v>
      </c>
      <c r="V1021" s="122" t="s">
        <v>3490</v>
      </c>
      <c r="W1021" s="122" t="s">
        <v>3491</v>
      </c>
      <c r="X1021" s="122" t="s">
        <v>4182</v>
      </c>
      <c r="Y1021" s="122" t="s">
        <v>4216</v>
      </c>
      <c r="Z1021" s="122" t="s">
        <v>4216</v>
      </c>
      <c r="AF1021" s="122" t="s">
        <v>4197</v>
      </c>
      <c r="AJ1021" s="122" t="s">
        <v>4168</v>
      </c>
      <c r="AO1021" s="122" t="s">
        <v>4200</v>
      </c>
      <c r="AP1021" s="122" t="s">
        <v>4206</v>
      </c>
      <c r="AQ1021" s="122" t="s">
        <v>4232</v>
      </c>
      <c r="AS1021" s="122" t="s">
        <v>4216</v>
      </c>
      <c r="AT1021" s="122" t="s">
        <v>4216</v>
      </c>
      <c r="AU1021" s="122" t="s">
        <v>4216</v>
      </c>
      <c r="AV1021" s="122" t="s">
        <v>4216</v>
      </c>
      <c r="AW1021" s="122" t="s">
        <v>4216</v>
      </c>
      <c r="AX1021" s="122" t="s">
        <v>4216</v>
      </c>
      <c r="AY1021" s="122" t="s">
        <v>4216</v>
      </c>
      <c r="AZ1021" s="122" t="s">
        <v>4216</v>
      </c>
      <c r="BA1021" s="122" t="s">
        <v>4216</v>
      </c>
      <c r="BB1021" s="122" t="s">
        <v>4216</v>
      </c>
      <c r="BE1021" s="122" t="s">
        <v>3411</v>
      </c>
      <c r="BF1021" s="122" t="s">
        <v>1415</v>
      </c>
      <c r="BG1021" s="122" t="s">
        <v>1415</v>
      </c>
      <c r="BJ1021" s="122" t="s">
        <v>4235</v>
      </c>
      <c r="BK1021" s="122">
        <v>177740</v>
      </c>
      <c r="BX1021" s="122" t="s">
        <v>4236</v>
      </c>
      <c r="BZ1021" s="122" t="s">
        <v>4200</v>
      </c>
      <c r="CL1021" s="122" t="s">
        <v>5574</v>
      </c>
    </row>
    <row r="1022" spans="1:101" ht="15" customHeight="1" x14ac:dyDescent="0.45">
      <c r="A1022" s="122">
        <v>1021</v>
      </c>
      <c r="B1022" s="122" t="s">
        <v>10699</v>
      </c>
      <c r="C1022" s="122">
        <v>242</v>
      </c>
      <c r="F1022" s="122" t="s">
        <v>14370</v>
      </c>
      <c r="G1022" s="122" t="s">
        <v>4916</v>
      </c>
      <c r="H1022" s="122">
        <v>6172</v>
      </c>
      <c r="I1022" s="122" t="s">
        <v>479</v>
      </c>
      <c r="J1022" s="122" t="str">
        <f>LEFT(I1022, FIND(" ", I1022, 12) -1)</f>
        <v>Quercus vacciniifolia</v>
      </c>
      <c r="K1022" s="122" t="s">
        <v>1129</v>
      </c>
      <c r="M1022" s="122" t="s">
        <v>3226</v>
      </c>
      <c r="N1022" s="122" t="s">
        <v>3263</v>
      </c>
      <c r="O1022" s="121">
        <v>41557</v>
      </c>
      <c r="P1022" s="122" t="s">
        <v>4172</v>
      </c>
      <c r="Q1022" s="122" t="s">
        <v>14724</v>
      </c>
      <c r="S1022" s="86" t="s">
        <v>14693</v>
      </c>
      <c r="T1022" s="122" t="s">
        <v>4096</v>
      </c>
      <c r="U1022" s="122" t="s">
        <v>4171</v>
      </c>
      <c r="V1022" s="122" t="s">
        <v>3490</v>
      </c>
      <c r="W1022" s="122" t="s">
        <v>3491</v>
      </c>
      <c r="X1022" s="122" t="s">
        <v>4183</v>
      </c>
      <c r="Y1022" s="122" t="s">
        <v>4216</v>
      </c>
      <c r="Z1022" s="122" t="s">
        <v>4216</v>
      </c>
      <c r="AA1022" s="122" t="s">
        <v>1316</v>
      </c>
      <c r="AB1022" s="122" t="s">
        <v>1316</v>
      </c>
      <c r="AC1022" s="122" t="s">
        <v>1317</v>
      </c>
      <c r="AD1022" s="122" t="s">
        <v>1317</v>
      </c>
      <c r="AF1022" s="122" t="s">
        <v>4197</v>
      </c>
      <c r="AJ1022" s="122" t="s">
        <v>4169</v>
      </c>
      <c r="AO1022" s="122" t="s">
        <v>4200</v>
      </c>
      <c r="AP1022" s="122" t="s">
        <v>4207</v>
      </c>
      <c r="AQ1022" s="122" t="s">
        <v>4223</v>
      </c>
      <c r="AR1022" s="122" t="s">
        <v>7426</v>
      </c>
      <c r="AS1022" s="122" t="s">
        <v>4216</v>
      </c>
      <c r="AT1022" s="122" t="s">
        <v>4216</v>
      </c>
      <c r="AU1022" s="122" t="s">
        <v>4216</v>
      </c>
      <c r="AV1022" s="122" t="s">
        <v>4216</v>
      </c>
      <c r="AW1022" s="122" t="s">
        <v>4216</v>
      </c>
      <c r="AX1022" s="122" t="s">
        <v>4216</v>
      </c>
      <c r="AY1022" s="122" t="s">
        <v>4216</v>
      </c>
      <c r="AZ1022" s="122" t="s">
        <v>4216</v>
      </c>
      <c r="BA1022" s="122" t="s">
        <v>4216</v>
      </c>
      <c r="BB1022" s="122" t="s">
        <v>4216</v>
      </c>
      <c r="BE1022" s="122" t="s">
        <v>3411</v>
      </c>
      <c r="BF1022" s="122" t="s">
        <v>1415</v>
      </c>
      <c r="BG1022" s="122" t="s">
        <v>1415</v>
      </c>
      <c r="BH1022" s="122" t="s">
        <v>4163</v>
      </c>
      <c r="BI1022" s="122" t="s">
        <v>4217</v>
      </c>
      <c r="BJ1022" s="122" t="s">
        <v>4235</v>
      </c>
      <c r="BK1022" s="122">
        <v>178038</v>
      </c>
      <c r="BR1022" s="122" t="s">
        <v>4915</v>
      </c>
      <c r="BS1022" s="122" t="s">
        <v>5784</v>
      </c>
      <c r="BT1022" s="122" t="s">
        <v>4915</v>
      </c>
      <c r="BU1022" s="122" t="s">
        <v>4915</v>
      </c>
      <c r="BV1022" s="122">
        <v>6172</v>
      </c>
      <c r="BX1022" s="122" t="s">
        <v>4236</v>
      </c>
      <c r="BZ1022" s="122" t="s">
        <v>4200</v>
      </c>
      <c r="CB1022" s="122">
        <v>38.341661000000002</v>
      </c>
      <c r="CC1022" s="122">
        <v>-119.792725</v>
      </c>
      <c r="CD1022" s="122" t="s">
        <v>6932</v>
      </c>
      <c r="CE1022" s="122" t="s">
        <v>1171</v>
      </c>
      <c r="CF1022" s="122" t="s">
        <v>389</v>
      </c>
      <c r="CG1022" s="122" t="s">
        <v>6848</v>
      </c>
      <c r="CJ1022" s="122" t="s">
        <v>6931</v>
      </c>
      <c r="CL1022" s="122" t="s">
        <v>479</v>
      </c>
      <c r="CO1022" s="122" t="s">
        <v>7488</v>
      </c>
      <c r="CP1022" s="122">
        <v>0</v>
      </c>
      <c r="CQ1022" s="122" t="s">
        <v>4915</v>
      </c>
      <c r="CR1022" s="122" t="s">
        <v>7679</v>
      </c>
      <c r="CS1022" s="122" t="s">
        <v>7680</v>
      </c>
      <c r="CT1022" s="122" t="s">
        <v>8194</v>
      </c>
      <c r="CU1022" s="122" t="s">
        <v>8194</v>
      </c>
    </row>
    <row r="1023" spans="1:101" ht="15" customHeight="1" x14ac:dyDescent="0.45">
      <c r="A1023" s="122">
        <v>1022</v>
      </c>
      <c r="B1023" s="122" t="s">
        <v>10700</v>
      </c>
      <c r="C1023" s="122">
        <v>243</v>
      </c>
      <c r="F1023" s="122" t="s">
        <v>14378</v>
      </c>
      <c r="G1023" s="122" t="s">
        <v>4942</v>
      </c>
      <c r="H1023" s="122">
        <v>3563</v>
      </c>
      <c r="I1023" s="122" t="s">
        <v>4168</v>
      </c>
      <c r="J1023" s="122" t="str">
        <f>I1023</f>
        <v>Quercus garryana var. garryana</v>
      </c>
      <c r="K1023" s="122" t="s">
        <v>4168</v>
      </c>
      <c r="M1023" s="122" t="s">
        <v>3226</v>
      </c>
      <c r="N1023" s="122" t="s">
        <v>4174</v>
      </c>
      <c r="O1023" s="121">
        <v>41557</v>
      </c>
      <c r="P1023" s="122" t="s">
        <v>4172</v>
      </c>
      <c r="Q1023" s="122" t="s">
        <v>14724</v>
      </c>
      <c r="S1023" s="86" t="s">
        <v>14693</v>
      </c>
      <c r="T1023" s="122" t="s">
        <v>4096</v>
      </c>
      <c r="U1023" s="122" t="s">
        <v>4171</v>
      </c>
      <c r="V1023" s="122" t="s">
        <v>3490</v>
      </c>
      <c r="W1023" s="122" t="s">
        <v>3491</v>
      </c>
      <c r="X1023" s="122" t="s">
        <v>4184</v>
      </c>
      <c r="Y1023" s="122" t="s">
        <v>4216</v>
      </c>
      <c r="Z1023" s="122" t="s">
        <v>4216</v>
      </c>
      <c r="AA1023" s="122" t="s">
        <v>1316</v>
      </c>
      <c r="AB1023" s="122" t="s">
        <v>1316</v>
      </c>
      <c r="AC1023" s="122" t="s">
        <v>1317</v>
      </c>
      <c r="AD1023" s="122" t="s">
        <v>1317</v>
      </c>
      <c r="AF1023" s="122" t="s">
        <v>4197</v>
      </c>
      <c r="AJ1023" s="122" t="s">
        <v>4168</v>
      </c>
      <c r="AO1023" s="122" t="s">
        <v>4200</v>
      </c>
      <c r="AP1023" s="122" t="s">
        <v>4208</v>
      </c>
      <c r="AQ1023" s="122" t="s">
        <v>4233</v>
      </c>
      <c r="AR1023" s="122" t="s">
        <v>7426</v>
      </c>
      <c r="AS1023" s="122" t="s">
        <v>4216</v>
      </c>
      <c r="AT1023" s="122" t="s">
        <v>4216</v>
      </c>
      <c r="AU1023" s="122" t="s">
        <v>4216</v>
      </c>
      <c r="AV1023" s="122" t="s">
        <v>4216</v>
      </c>
      <c r="AW1023" s="122" t="s">
        <v>4216</v>
      </c>
      <c r="AX1023" s="122" t="s">
        <v>4216</v>
      </c>
      <c r="AY1023" s="122" t="s">
        <v>4216</v>
      </c>
      <c r="AZ1023" s="122" t="s">
        <v>4216</v>
      </c>
      <c r="BA1023" s="122" t="s">
        <v>4216</v>
      </c>
      <c r="BB1023" s="122" t="s">
        <v>4216</v>
      </c>
      <c r="BE1023" s="122" t="s">
        <v>3411</v>
      </c>
      <c r="BF1023" s="122" t="s">
        <v>1415</v>
      </c>
      <c r="BG1023" s="122" t="s">
        <v>1415</v>
      </c>
      <c r="BH1023" s="122" t="s">
        <v>4163</v>
      </c>
      <c r="BI1023" s="122" t="s">
        <v>4217</v>
      </c>
      <c r="BJ1023" s="122" t="s">
        <v>4235</v>
      </c>
      <c r="BK1023" s="122">
        <v>177729</v>
      </c>
      <c r="BR1023" s="122" t="s">
        <v>4941</v>
      </c>
      <c r="BS1023" s="122" t="s">
        <v>5784</v>
      </c>
      <c r="BT1023" s="122" t="s">
        <v>4941</v>
      </c>
      <c r="BU1023" s="122" t="s">
        <v>4941</v>
      </c>
      <c r="BV1023" s="122">
        <v>3563</v>
      </c>
      <c r="BX1023" s="122" t="s">
        <v>4236</v>
      </c>
      <c r="BZ1023" s="122" t="s">
        <v>4200</v>
      </c>
      <c r="CB1023" s="122">
        <v>41.189003999999997</v>
      </c>
      <c r="CC1023" s="122">
        <v>-123.684471</v>
      </c>
      <c r="CD1023" s="122" t="s">
        <v>7401</v>
      </c>
      <c r="CE1023" s="122" t="s">
        <v>1171</v>
      </c>
      <c r="CF1023" s="122" t="s">
        <v>389</v>
      </c>
      <c r="CG1023" s="122" t="s">
        <v>6849</v>
      </c>
      <c r="CJ1023" s="122" t="s">
        <v>7121</v>
      </c>
      <c r="CL1023" s="122" t="s">
        <v>5574</v>
      </c>
      <c r="CO1023" s="122" t="s">
        <v>7488</v>
      </c>
      <c r="CP1023" s="122">
        <v>0</v>
      </c>
      <c r="CQ1023" s="122" t="s">
        <v>4941</v>
      </c>
      <c r="CR1023" s="122" t="s">
        <v>7912</v>
      </c>
      <c r="CS1023" s="122" t="s">
        <v>7913</v>
      </c>
      <c r="CT1023" s="122" t="s">
        <v>8194</v>
      </c>
      <c r="CU1023" s="122" t="s">
        <v>8194</v>
      </c>
    </row>
    <row r="1024" spans="1:101" ht="15" customHeight="1" x14ac:dyDescent="0.45">
      <c r="A1024" s="122">
        <v>1023</v>
      </c>
      <c r="B1024" s="122" t="s">
        <v>10701</v>
      </c>
      <c r="C1024" s="122">
        <v>244</v>
      </c>
      <c r="F1024" s="122" t="s">
        <v>14374</v>
      </c>
      <c r="G1024" s="122" t="s">
        <v>4914</v>
      </c>
      <c r="H1024" s="122">
        <v>5931</v>
      </c>
      <c r="I1024" s="122" t="s">
        <v>4219</v>
      </c>
      <c r="J1024" s="122" t="str">
        <f>LEFT(I1024, FIND(" ", I1024, 12) -1)</f>
        <v>Quercus peninsularis</v>
      </c>
      <c r="K1024" s="122" t="s">
        <v>4170</v>
      </c>
      <c r="M1024" s="122" t="s">
        <v>3226</v>
      </c>
      <c r="N1024" s="122" t="s">
        <v>4175</v>
      </c>
      <c r="O1024" s="121">
        <v>41557</v>
      </c>
      <c r="P1024" s="122" t="s">
        <v>4172</v>
      </c>
      <c r="Q1024" s="122" t="s">
        <v>14724</v>
      </c>
      <c r="S1024" s="86" t="s">
        <v>14693</v>
      </c>
      <c r="T1024" s="122" t="s">
        <v>4096</v>
      </c>
      <c r="U1024" s="122" t="s">
        <v>4171</v>
      </c>
      <c r="V1024" s="122" t="s">
        <v>3490</v>
      </c>
      <c r="W1024" s="122" t="s">
        <v>3491</v>
      </c>
      <c r="X1024" s="122" t="s">
        <v>4185</v>
      </c>
      <c r="Y1024" s="122" t="s">
        <v>4216</v>
      </c>
      <c r="Z1024" s="122" t="s">
        <v>4216</v>
      </c>
      <c r="AA1024" s="122" t="s">
        <v>1316</v>
      </c>
      <c r="AB1024" s="122" t="s">
        <v>1316</v>
      </c>
      <c r="AC1024" s="122" t="s">
        <v>1317</v>
      </c>
      <c r="AD1024" s="122" t="s">
        <v>1316</v>
      </c>
      <c r="AF1024" s="122" t="s">
        <v>4197</v>
      </c>
      <c r="AJ1024" s="122" t="s">
        <v>4170</v>
      </c>
      <c r="AO1024" s="122" t="s">
        <v>4200</v>
      </c>
      <c r="AP1024" s="122" t="s">
        <v>4209</v>
      </c>
      <c r="AQ1024" s="122" t="s">
        <v>4224</v>
      </c>
      <c r="AR1024" s="122" t="s">
        <v>7426</v>
      </c>
      <c r="AS1024" s="122" t="s">
        <v>4216</v>
      </c>
      <c r="AT1024" s="122" t="s">
        <v>4216</v>
      </c>
      <c r="AU1024" s="122" t="s">
        <v>4216</v>
      </c>
      <c r="AV1024" s="122" t="s">
        <v>4216</v>
      </c>
      <c r="AW1024" s="122" t="s">
        <v>4216</v>
      </c>
      <c r="AX1024" s="122" t="s">
        <v>4216</v>
      </c>
      <c r="AY1024" s="122" t="s">
        <v>4216</v>
      </c>
      <c r="AZ1024" s="122" t="s">
        <v>4216</v>
      </c>
      <c r="BA1024" s="122" t="s">
        <v>4216</v>
      </c>
      <c r="BB1024" s="122" t="s">
        <v>4216</v>
      </c>
      <c r="BE1024" s="122" t="s">
        <v>3411</v>
      </c>
      <c r="BF1024" s="122" t="s">
        <v>1415</v>
      </c>
      <c r="BG1024" s="122" t="s">
        <v>1415</v>
      </c>
      <c r="BH1024" s="122" t="s">
        <v>4163</v>
      </c>
      <c r="BI1024" s="122" t="s">
        <v>4217</v>
      </c>
      <c r="BJ1024" s="122" t="s">
        <v>4235</v>
      </c>
      <c r="BK1024" s="122">
        <v>177741</v>
      </c>
      <c r="BR1024" s="122" t="s">
        <v>4913</v>
      </c>
      <c r="BS1024" s="122" t="s">
        <v>5784</v>
      </c>
      <c r="BT1024" s="122" t="s">
        <v>4913</v>
      </c>
      <c r="BU1024" s="122" t="s">
        <v>4913</v>
      </c>
      <c r="BV1024" s="122">
        <v>5931</v>
      </c>
      <c r="BX1024" s="122" t="s">
        <v>4236</v>
      </c>
      <c r="BZ1024" s="122" t="s">
        <v>4200</v>
      </c>
      <c r="CB1024" s="122">
        <v>32.044299000000002</v>
      </c>
      <c r="CC1024" s="122">
        <v>-115.91779200000001</v>
      </c>
      <c r="CD1024" s="122" t="s">
        <v>6962</v>
      </c>
      <c r="CE1024" s="122" t="s">
        <v>2100</v>
      </c>
      <c r="CF1024" s="122" t="s">
        <v>6850</v>
      </c>
      <c r="CJ1024" s="122" t="s">
        <v>6961</v>
      </c>
      <c r="CL1024" s="122" t="s">
        <v>4219</v>
      </c>
      <c r="CO1024" s="122" t="s">
        <v>7488</v>
      </c>
      <c r="CP1024" s="122">
        <v>0</v>
      </c>
      <c r="CQ1024" s="122" t="s">
        <v>4913</v>
      </c>
      <c r="CR1024" s="122" t="s">
        <v>7709</v>
      </c>
      <c r="CS1024" s="122" t="s">
        <v>7710</v>
      </c>
      <c r="CT1024" s="122" t="s">
        <v>8194</v>
      </c>
      <c r="CU1024" s="122" t="s">
        <v>8194</v>
      </c>
    </row>
    <row r="1025" spans="1:99" ht="15" customHeight="1" x14ac:dyDescent="0.45">
      <c r="A1025" s="122">
        <v>1024</v>
      </c>
      <c r="B1025" s="122" t="s">
        <v>10702</v>
      </c>
      <c r="C1025" s="122">
        <v>245</v>
      </c>
      <c r="F1025" s="122" t="s">
        <v>14379</v>
      </c>
      <c r="G1025" s="122" t="s">
        <v>4961</v>
      </c>
      <c r="H1025" s="122">
        <v>2750</v>
      </c>
      <c r="I1025" s="122" t="s">
        <v>4218</v>
      </c>
      <c r="J1025" s="122" t="str">
        <f>LEFT(I1025, FIND(" ", I1025, 12) -1)</f>
        <v>Quercus john-tuckeri</v>
      </c>
      <c r="K1025" s="122" t="s">
        <v>1138</v>
      </c>
      <c r="M1025" s="122" t="s">
        <v>3226</v>
      </c>
      <c r="N1025" s="122" t="s">
        <v>4173</v>
      </c>
      <c r="O1025" s="121">
        <v>41557</v>
      </c>
      <c r="P1025" s="122" t="s">
        <v>4172</v>
      </c>
      <c r="Q1025" s="122" t="s">
        <v>14724</v>
      </c>
      <c r="S1025" s="86" t="s">
        <v>14693</v>
      </c>
      <c r="T1025" s="122" t="s">
        <v>4096</v>
      </c>
      <c r="U1025" s="122" t="s">
        <v>4171</v>
      </c>
      <c r="V1025" s="122" t="s">
        <v>3490</v>
      </c>
      <c r="W1025" s="122" t="s">
        <v>3491</v>
      </c>
      <c r="X1025" s="122" t="s">
        <v>4186</v>
      </c>
      <c r="Y1025" s="122" t="s">
        <v>4216</v>
      </c>
      <c r="Z1025" s="122" t="s">
        <v>4216</v>
      </c>
      <c r="AA1025" s="122" t="s">
        <v>1316</v>
      </c>
      <c r="AB1025" s="122" t="s">
        <v>1316</v>
      </c>
      <c r="AC1025" s="122" t="s">
        <v>1317</v>
      </c>
      <c r="AD1025" s="122" t="s">
        <v>1316</v>
      </c>
      <c r="AF1025" s="122" t="s">
        <v>4198</v>
      </c>
      <c r="AJ1025" s="122" t="s">
        <v>4167</v>
      </c>
      <c r="AO1025" s="122" t="s">
        <v>4200</v>
      </c>
      <c r="AP1025" s="122" t="s">
        <v>4210</v>
      </c>
      <c r="AQ1025" s="122" t="s">
        <v>4225</v>
      </c>
      <c r="AR1025" s="122" t="s">
        <v>7426</v>
      </c>
      <c r="AS1025" s="122" t="s">
        <v>4216</v>
      </c>
      <c r="AT1025" s="122" t="s">
        <v>4216</v>
      </c>
      <c r="AU1025" s="122" t="s">
        <v>4216</v>
      </c>
      <c r="AV1025" s="122" t="s">
        <v>4216</v>
      </c>
      <c r="AW1025" s="122" t="s">
        <v>4216</v>
      </c>
      <c r="AX1025" s="122" t="s">
        <v>4216</v>
      </c>
      <c r="AY1025" s="122" t="s">
        <v>4216</v>
      </c>
      <c r="AZ1025" s="122" t="s">
        <v>4216</v>
      </c>
      <c r="BA1025" s="122" t="s">
        <v>4216</v>
      </c>
      <c r="BB1025" s="122" t="s">
        <v>4216</v>
      </c>
      <c r="BE1025" s="122" t="s">
        <v>3411</v>
      </c>
      <c r="BF1025" s="122" t="s">
        <v>1415</v>
      </c>
      <c r="BG1025" s="122" t="s">
        <v>1415</v>
      </c>
      <c r="BH1025" s="122" t="s">
        <v>4163</v>
      </c>
      <c r="BI1025" s="122" t="s">
        <v>4217</v>
      </c>
      <c r="BJ1025" s="122" t="s">
        <v>4235</v>
      </c>
      <c r="BR1025" s="122" t="s">
        <v>6737</v>
      </c>
      <c r="BS1025" s="122" t="s">
        <v>5788</v>
      </c>
      <c r="BT1025" s="122" t="s">
        <v>6737</v>
      </c>
      <c r="BU1025" s="122" t="s">
        <v>6737</v>
      </c>
      <c r="BV1025" s="122">
        <v>2750</v>
      </c>
      <c r="BX1025" s="122" t="s">
        <v>4236</v>
      </c>
      <c r="BZ1025" s="122" t="s">
        <v>4200</v>
      </c>
      <c r="CB1025" s="122">
        <v>34.129755000000003</v>
      </c>
      <c r="CC1025" s="122">
        <v>-116.880781</v>
      </c>
      <c r="CD1025" s="122" t="s">
        <v>7402</v>
      </c>
      <c r="CE1025" s="122" t="s">
        <v>1171</v>
      </c>
      <c r="CF1025" s="122" t="s">
        <v>389</v>
      </c>
      <c r="CG1025" s="122" t="s">
        <v>6851</v>
      </c>
      <c r="CJ1025" s="122" t="s">
        <v>7127</v>
      </c>
      <c r="CL1025" s="122" t="s">
        <v>4218</v>
      </c>
      <c r="CO1025" s="122" t="s">
        <v>7488</v>
      </c>
      <c r="CP1025" s="122">
        <v>0</v>
      </c>
      <c r="CQ1025" s="122" t="s">
        <v>6737</v>
      </c>
      <c r="CR1025" s="122" t="s">
        <v>7543</v>
      </c>
      <c r="CS1025" s="122" t="s">
        <v>7546</v>
      </c>
      <c r="CT1025" s="122" t="s">
        <v>8194</v>
      </c>
      <c r="CU1025" s="122" t="s">
        <v>8194</v>
      </c>
    </row>
    <row r="1026" spans="1:99" ht="15" customHeight="1" x14ac:dyDescent="0.45">
      <c r="A1026" s="122">
        <v>1025</v>
      </c>
      <c r="B1026" s="122" t="s">
        <v>10703</v>
      </c>
      <c r="C1026" s="122">
        <v>246</v>
      </c>
      <c r="G1026" s="122" t="s">
        <v>4962</v>
      </c>
      <c r="I1026" s="122" t="s">
        <v>4168</v>
      </c>
      <c r="J1026" s="122" t="str">
        <f>I1026</f>
        <v>Quercus garryana var. garryana</v>
      </c>
      <c r="M1026" s="122" t="s">
        <v>3226</v>
      </c>
      <c r="N1026" s="122" t="s">
        <v>4174</v>
      </c>
      <c r="O1026" s="122">
        <v>41557</v>
      </c>
      <c r="P1026" s="122" t="s">
        <v>4172</v>
      </c>
      <c r="Q1026" s="122" t="s">
        <v>14724</v>
      </c>
      <c r="S1026" s="86" t="s">
        <v>14693</v>
      </c>
      <c r="T1026" s="122" t="s">
        <v>4096</v>
      </c>
      <c r="U1026" s="122" t="s">
        <v>4171</v>
      </c>
      <c r="V1026" s="122" t="s">
        <v>3490</v>
      </c>
      <c r="W1026" s="122" t="s">
        <v>3491</v>
      </c>
      <c r="X1026" s="122" t="s">
        <v>4187</v>
      </c>
      <c r="Y1026" s="122" t="s">
        <v>4216</v>
      </c>
      <c r="Z1026" s="122" t="s">
        <v>4216</v>
      </c>
      <c r="AA1026" s="122" t="s">
        <v>1316</v>
      </c>
      <c r="AB1026" s="122" t="s">
        <v>1316</v>
      </c>
      <c r="AC1026" s="122" t="s">
        <v>1317</v>
      </c>
      <c r="AD1026" s="122" t="s">
        <v>1316</v>
      </c>
      <c r="AF1026" s="122" t="s">
        <v>4194</v>
      </c>
      <c r="AJ1026" s="122" t="s">
        <v>4168</v>
      </c>
      <c r="AO1026" s="122" t="s">
        <v>4200</v>
      </c>
      <c r="AP1026" s="122" t="s">
        <v>4211</v>
      </c>
      <c r="AQ1026" s="122" t="s">
        <v>4226</v>
      </c>
      <c r="AS1026" s="122" t="s">
        <v>4216</v>
      </c>
      <c r="AT1026" s="122" t="s">
        <v>4216</v>
      </c>
      <c r="AU1026" s="122" t="s">
        <v>4216</v>
      </c>
      <c r="AV1026" s="122" t="s">
        <v>4216</v>
      </c>
      <c r="AW1026" s="122" t="s">
        <v>4216</v>
      </c>
      <c r="AX1026" s="122" t="s">
        <v>4216</v>
      </c>
      <c r="AY1026" s="122" t="s">
        <v>4216</v>
      </c>
      <c r="AZ1026" s="122" t="s">
        <v>4216</v>
      </c>
      <c r="BA1026" s="122" t="s">
        <v>4216</v>
      </c>
      <c r="BB1026" s="122" t="s">
        <v>4216</v>
      </c>
      <c r="BE1026" s="122" t="s">
        <v>3411</v>
      </c>
      <c r="BF1026" s="122" t="s">
        <v>1415</v>
      </c>
      <c r="BG1026" s="122" t="s">
        <v>1415</v>
      </c>
      <c r="BH1026" s="122" t="s">
        <v>4163</v>
      </c>
      <c r="BI1026" s="122" t="s">
        <v>4217</v>
      </c>
      <c r="BJ1026" s="122" t="s">
        <v>4235</v>
      </c>
      <c r="BK1026" s="122">
        <v>177744</v>
      </c>
      <c r="BX1026" s="122" t="s">
        <v>4236</v>
      </c>
      <c r="BZ1026" s="122" t="s">
        <v>4200</v>
      </c>
      <c r="CL1026" s="122" t="s">
        <v>5574</v>
      </c>
    </row>
    <row r="1027" spans="1:99" ht="15" customHeight="1" x14ac:dyDescent="0.45">
      <c r="A1027" s="122">
        <v>1026</v>
      </c>
      <c r="B1027" s="122" t="s">
        <v>10704</v>
      </c>
      <c r="C1027" s="122">
        <v>247</v>
      </c>
      <c r="F1027" s="122" t="s">
        <v>14371</v>
      </c>
      <c r="G1027" s="122" t="s">
        <v>4948</v>
      </c>
      <c r="H1027" s="122">
        <v>4626</v>
      </c>
      <c r="I1027" s="122" t="s">
        <v>413</v>
      </c>
      <c r="J1027" s="122" t="str">
        <f t="shared" ref="J1027:J1067" si="40">LEFT(I1027, FIND(" ", I1027, 12) -1)</f>
        <v>Quercus palmeri</v>
      </c>
      <c r="K1027" s="122" t="s">
        <v>1834</v>
      </c>
      <c r="M1027" s="122" t="s">
        <v>3226</v>
      </c>
      <c r="N1027" s="122" t="s">
        <v>3245</v>
      </c>
      <c r="O1027" s="121">
        <v>41557</v>
      </c>
      <c r="P1027" s="122" t="s">
        <v>4172</v>
      </c>
      <c r="Q1027" s="122" t="s">
        <v>14724</v>
      </c>
      <c r="S1027" s="86" t="s">
        <v>14693</v>
      </c>
      <c r="T1027" s="122" t="s">
        <v>4096</v>
      </c>
      <c r="U1027" s="122" t="s">
        <v>4171</v>
      </c>
      <c r="V1027" s="122" t="s">
        <v>3490</v>
      </c>
      <c r="W1027" s="122" t="s">
        <v>3491</v>
      </c>
      <c r="X1027" s="122" t="s">
        <v>4188</v>
      </c>
      <c r="Y1027" s="122" t="s">
        <v>4216</v>
      </c>
      <c r="Z1027" s="122" t="s">
        <v>4216</v>
      </c>
      <c r="AA1027" s="122" t="s">
        <v>1316</v>
      </c>
      <c r="AB1027" s="122" t="s">
        <v>1316</v>
      </c>
      <c r="AC1027" s="122" t="s">
        <v>1317</v>
      </c>
      <c r="AD1027" s="122" t="s">
        <v>1316</v>
      </c>
      <c r="AF1027" s="122" t="s">
        <v>4197</v>
      </c>
      <c r="AJ1027" s="122" t="s">
        <v>1834</v>
      </c>
      <c r="AO1027" s="122" t="s">
        <v>4200</v>
      </c>
      <c r="AP1027" s="122" t="s">
        <v>4212</v>
      </c>
      <c r="AQ1027" s="122" t="s">
        <v>4227</v>
      </c>
      <c r="AR1027" s="122" t="s">
        <v>7426</v>
      </c>
      <c r="AS1027" s="122" t="s">
        <v>4216</v>
      </c>
      <c r="AT1027" s="122" t="s">
        <v>4216</v>
      </c>
      <c r="AU1027" s="122" t="s">
        <v>4216</v>
      </c>
      <c r="AV1027" s="122" t="s">
        <v>4216</v>
      </c>
      <c r="AW1027" s="122" t="s">
        <v>4216</v>
      </c>
      <c r="AX1027" s="122" t="s">
        <v>4216</v>
      </c>
      <c r="AY1027" s="122" t="s">
        <v>4216</v>
      </c>
      <c r="AZ1027" s="122" t="s">
        <v>4216</v>
      </c>
      <c r="BA1027" s="122" t="s">
        <v>4216</v>
      </c>
      <c r="BB1027" s="122" t="s">
        <v>4216</v>
      </c>
      <c r="BE1027" s="122" t="s">
        <v>3411</v>
      </c>
      <c r="BF1027" s="122" t="s">
        <v>1415</v>
      </c>
      <c r="BG1027" s="122" t="s">
        <v>1415</v>
      </c>
      <c r="BH1027" s="122" t="s">
        <v>4163</v>
      </c>
      <c r="BI1027" s="122" t="s">
        <v>4217</v>
      </c>
      <c r="BJ1027" s="122" t="s">
        <v>4235</v>
      </c>
      <c r="BK1027" s="122">
        <v>177745</v>
      </c>
      <c r="BR1027" s="122" t="s">
        <v>4947</v>
      </c>
      <c r="BS1027" s="122" t="s">
        <v>5784</v>
      </c>
      <c r="BT1027" s="122" t="s">
        <v>4947</v>
      </c>
      <c r="BU1027" s="122" t="s">
        <v>4947</v>
      </c>
      <c r="BV1027" s="122">
        <v>4626</v>
      </c>
      <c r="BX1027" s="122" t="s">
        <v>4236</v>
      </c>
      <c r="BZ1027" s="122" t="s">
        <v>4200</v>
      </c>
      <c r="CB1027" s="122">
        <v>35.624282000000001</v>
      </c>
      <c r="CC1027" s="122">
        <v>-120.712361</v>
      </c>
      <c r="CD1027" s="122" t="s">
        <v>6937</v>
      </c>
      <c r="CE1027" s="122" t="s">
        <v>1171</v>
      </c>
      <c r="CF1027" s="122" t="s">
        <v>6852</v>
      </c>
      <c r="CG1027" s="122" t="s">
        <v>6853</v>
      </c>
      <c r="CJ1027" s="122" t="s">
        <v>6936</v>
      </c>
      <c r="CL1027" s="122" t="s">
        <v>413</v>
      </c>
      <c r="CO1027" s="122" t="s">
        <v>7488</v>
      </c>
      <c r="CP1027" s="122">
        <v>0</v>
      </c>
      <c r="CQ1027" s="122" t="s">
        <v>4947</v>
      </c>
      <c r="CR1027" s="122" t="s">
        <v>7832</v>
      </c>
      <c r="CS1027" s="122" t="s">
        <v>7833</v>
      </c>
      <c r="CT1027" s="122" t="s">
        <v>8194</v>
      </c>
      <c r="CU1027" s="122" t="s">
        <v>8194</v>
      </c>
    </row>
    <row r="1028" spans="1:99" ht="15" customHeight="1" x14ac:dyDescent="0.45">
      <c r="A1028" s="122">
        <v>1027</v>
      </c>
      <c r="B1028" s="122" t="s">
        <v>10705</v>
      </c>
      <c r="C1028" s="122">
        <v>248</v>
      </c>
      <c r="F1028" s="122" t="s">
        <v>14373</v>
      </c>
      <c r="G1028" s="122" t="s">
        <v>4963</v>
      </c>
      <c r="H1028" s="122">
        <v>4298</v>
      </c>
      <c r="I1028" s="122" t="s">
        <v>413</v>
      </c>
      <c r="J1028" s="122" t="str">
        <f t="shared" si="40"/>
        <v>Quercus palmeri</v>
      </c>
      <c r="K1028" s="122" t="s">
        <v>1834</v>
      </c>
      <c r="M1028" s="122" t="s">
        <v>3226</v>
      </c>
      <c r="N1028" s="122" t="s">
        <v>3245</v>
      </c>
      <c r="O1028" s="121">
        <v>41557</v>
      </c>
      <c r="P1028" s="122" t="s">
        <v>4172</v>
      </c>
      <c r="Q1028" s="122" t="s">
        <v>14724</v>
      </c>
      <c r="S1028" s="86" t="s">
        <v>14693</v>
      </c>
      <c r="T1028" s="122" t="s">
        <v>4096</v>
      </c>
      <c r="U1028" s="122" t="s">
        <v>4171</v>
      </c>
      <c r="V1028" s="122" t="s">
        <v>3490</v>
      </c>
      <c r="W1028" s="122" t="s">
        <v>3491</v>
      </c>
      <c r="X1028" s="122" t="s">
        <v>4189</v>
      </c>
      <c r="Y1028" s="122" t="s">
        <v>4216</v>
      </c>
      <c r="Z1028" s="122" t="s">
        <v>4216</v>
      </c>
      <c r="AA1028" s="122" t="s">
        <v>1316</v>
      </c>
      <c r="AB1028" s="122" t="s">
        <v>1316</v>
      </c>
      <c r="AC1028" s="122" t="s">
        <v>1317</v>
      </c>
      <c r="AD1028" s="122" t="s">
        <v>1316</v>
      </c>
      <c r="AF1028" s="122" t="s">
        <v>4199</v>
      </c>
      <c r="AJ1028" s="122" t="s">
        <v>1834</v>
      </c>
      <c r="AO1028" s="122" t="s">
        <v>4200</v>
      </c>
      <c r="AP1028" s="122" t="s">
        <v>4213</v>
      </c>
      <c r="AQ1028" s="122" t="s">
        <v>4228</v>
      </c>
      <c r="AR1028" s="122" t="s">
        <v>7426</v>
      </c>
      <c r="AS1028" s="122" t="s">
        <v>4216</v>
      </c>
      <c r="AT1028" s="122" t="s">
        <v>4216</v>
      </c>
      <c r="AU1028" s="122" t="s">
        <v>4216</v>
      </c>
      <c r="AV1028" s="122" t="s">
        <v>4216</v>
      </c>
      <c r="AW1028" s="122" t="s">
        <v>4216</v>
      </c>
      <c r="AX1028" s="122" t="s">
        <v>4216</v>
      </c>
      <c r="AY1028" s="122" t="s">
        <v>4216</v>
      </c>
      <c r="AZ1028" s="122" t="s">
        <v>4216</v>
      </c>
      <c r="BA1028" s="122" t="s">
        <v>4216</v>
      </c>
      <c r="BB1028" s="122" t="s">
        <v>4216</v>
      </c>
      <c r="BE1028" s="122" t="s">
        <v>3411</v>
      </c>
      <c r="BF1028" s="122" t="s">
        <v>1415</v>
      </c>
      <c r="BG1028" s="122" t="s">
        <v>1415</v>
      </c>
      <c r="BH1028" s="122" t="s">
        <v>4163</v>
      </c>
      <c r="BI1028" s="122" t="s">
        <v>4217</v>
      </c>
      <c r="BJ1028" s="122" t="s">
        <v>4235</v>
      </c>
      <c r="BK1028" s="122">
        <v>177746</v>
      </c>
      <c r="BR1028" s="122" t="s">
        <v>4932</v>
      </c>
      <c r="BS1028" s="122" t="s">
        <v>5784</v>
      </c>
      <c r="BT1028" s="122" t="s">
        <v>4932</v>
      </c>
      <c r="BU1028" s="122" t="s">
        <v>4932</v>
      </c>
      <c r="BV1028" s="122">
        <v>4298</v>
      </c>
      <c r="BX1028" s="122" t="s">
        <v>4236</v>
      </c>
      <c r="BZ1028" s="122" t="s">
        <v>4200</v>
      </c>
      <c r="CB1028" s="122">
        <v>33.563172000000002</v>
      </c>
      <c r="CC1028" s="122">
        <v>-116.535783</v>
      </c>
      <c r="CD1028" s="122" t="s">
        <v>6939</v>
      </c>
      <c r="CE1028" s="122" t="s">
        <v>1171</v>
      </c>
      <c r="CF1028" s="122" t="s">
        <v>6852</v>
      </c>
      <c r="CG1028" s="122" t="s">
        <v>6846</v>
      </c>
      <c r="CJ1028" s="122" t="s">
        <v>6938</v>
      </c>
      <c r="CL1028" s="122" t="s">
        <v>413</v>
      </c>
      <c r="CO1028" s="122" t="s">
        <v>7488</v>
      </c>
      <c r="CP1028" s="122">
        <v>0</v>
      </c>
      <c r="CQ1028" s="122" t="s">
        <v>4932</v>
      </c>
      <c r="CR1028" s="122" t="s">
        <v>7681</v>
      </c>
      <c r="CS1028" s="122" t="s">
        <v>7682</v>
      </c>
      <c r="CT1028" s="122" t="s">
        <v>8194</v>
      </c>
      <c r="CU1028" s="122" t="s">
        <v>8194</v>
      </c>
    </row>
    <row r="1029" spans="1:99" ht="15" customHeight="1" x14ac:dyDescent="0.45">
      <c r="A1029" s="122">
        <v>1028</v>
      </c>
      <c r="B1029" s="122" t="s">
        <v>10706</v>
      </c>
      <c r="C1029" s="122">
        <v>249</v>
      </c>
      <c r="F1029" s="122" t="s">
        <v>14376</v>
      </c>
      <c r="G1029" s="122" t="s">
        <v>4946</v>
      </c>
      <c r="H1029" s="122">
        <v>3237</v>
      </c>
      <c r="I1029" s="122" t="s">
        <v>4218</v>
      </c>
      <c r="J1029" s="122" t="str">
        <f t="shared" si="40"/>
        <v>Quercus john-tuckeri</v>
      </c>
      <c r="K1029" s="122" t="s">
        <v>4167</v>
      </c>
      <c r="M1029" s="122" t="s">
        <v>3226</v>
      </c>
      <c r="N1029" s="122" t="s">
        <v>4173</v>
      </c>
      <c r="O1029" s="122">
        <v>41557</v>
      </c>
      <c r="P1029" s="122" t="s">
        <v>4172</v>
      </c>
      <c r="Q1029" s="122" t="s">
        <v>14724</v>
      </c>
      <c r="S1029" s="86" t="s">
        <v>14693</v>
      </c>
      <c r="T1029" s="122" t="s">
        <v>4096</v>
      </c>
      <c r="U1029" s="122" t="s">
        <v>4171</v>
      </c>
      <c r="V1029" s="122" t="s">
        <v>3490</v>
      </c>
      <c r="W1029" s="122" t="s">
        <v>3491</v>
      </c>
      <c r="X1029" s="122" t="s">
        <v>4190</v>
      </c>
      <c r="Y1029" s="122" t="s">
        <v>4216</v>
      </c>
      <c r="Z1029" s="122" t="s">
        <v>4216</v>
      </c>
      <c r="AA1029" s="122" t="s">
        <v>1316</v>
      </c>
      <c r="AB1029" s="122" t="s">
        <v>1316</v>
      </c>
      <c r="AC1029" s="122" t="s">
        <v>1317</v>
      </c>
      <c r="AD1029" s="122" t="s">
        <v>1316</v>
      </c>
      <c r="AF1029" s="122" t="s">
        <v>4197</v>
      </c>
      <c r="AJ1029" s="122" t="s">
        <v>4167</v>
      </c>
      <c r="AO1029" s="122" t="s">
        <v>4200</v>
      </c>
      <c r="AP1029" s="122" t="s">
        <v>4214</v>
      </c>
      <c r="AQ1029" s="122" t="s">
        <v>4234</v>
      </c>
      <c r="AS1029" s="122" t="s">
        <v>4216</v>
      </c>
      <c r="AT1029" s="122" t="s">
        <v>4216</v>
      </c>
      <c r="AU1029" s="122" t="s">
        <v>4216</v>
      </c>
      <c r="AV1029" s="122" t="s">
        <v>4216</v>
      </c>
      <c r="AW1029" s="122" t="s">
        <v>4216</v>
      </c>
      <c r="AX1029" s="122" t="s">
        <v>4216</v>
      </c>
      <c r="AY1029" s="122" t="s">
        <v>4216</v>
      </c>
      <c r="AZ1029" s="122" t="s">
        <v>4216</v>
      </c>
      <c r="BA1029" s="122" t="s">
        <v>4216</v>
      </c>
      <c r="BB1029" s="122" t="s">
        <v>4216</v>
      </c>
      <c r="BE1029" s="122" t="s">
        <v>3411</v>
      </c>
      <c r="BF1029" s="122" t="s">
        <v>1415</v>
      </c>
      <c r="BG1029" s="122" t="s">
        <v>1415</v>
      </c>
      <c r="BH1029" s="122" t="s">
        <v>4163</v>
      </c>
      <c r="BI1029" s="122" t="s">
        <v>4217</v>
      </c>
      <c r="BJ1029" s="122" t="s">
        <v>4235</v>
      </c>
      <c r="BK1029" s="122">
        <v>177739</v>
      </c>
      <c r="BR1029" s="122" t="s">
        <v>4945</v>
      </c>
      <c r="BS1029" s="122" t="s">
        <v>5784</v>
      </c>
      <c r="BT1029" s="122" t="s">
        <v>4945</v>
      </c>
      <c r="BU1029" s="122" t="s">
        <v>4945</v>
      </c>
      <c r="BV1029" s="122">
        <v>3237</v>
      </c>
      <c r="BX1029" s="122" t="s">
        <v>4236</v>
      </c>
      <c r="BZ1029" s="122" t="s">
        <v>4200</v>
      </c>
      <c r="CE1029" s="122" t="s">
        <v>1171</v>
      </c>
      <c r="CF1029" s="122" t="s">
        <v>6852</v>
      </c>
      <c r="CG1029" s="122" t="s">
        <v>6045</v>
      </c>
      <c r="CL1029" s="122" t="s">
        <v>4218</v>
      </c>
    </row>
    <row r="1030" spans="1:99" ht="15" customHeight="1" x14ac:dyDescent="0.45">
      <c r="A1030" s="122">
        <v>1029</v>
      </c>
      <c r="B1030" s="122" t="s">
        <v>10707</v>
      </c>
      <c r="C1030" s="122">
        <v>250</v>
      </c>
      <c r="G1030" s="122" t="s">
        <v>4964</v>
      </c>
      <c r="I1030" s="122" t="s">
        <v>413</v>
      </c>
      <c r="J1030" s="122" t="str">
        <f t="shared" si="40"/>
        <v>Quercus palmeri</v>
      </c>
      <c r="M1030" s="122" t="s">
        <v>3226</v>
      </c>
      <c r="N1030" s="122" t="s">
        <v>3245</v>
      </c>
      <c r="O1030" s="122">
        <v>41557</v>
      </c>
      <c r="P1030" s="122" t="s">
        <v>4172</v>
      </c>
      <c r="Q1030" s="122" t="s">
        <v>14724</v>
      </c>
      <c r="S1030" s="86" t="s">
        <v>14693</v>
      </c>
      <c r="T1030" s="122" t="s">
        <v>4096</v>
      </c>
      <c r="U1030" s="122" t="s">
        <v>4171</v>
      </c>
      <c r="V1030" s="122" t="s">
        <v>3490</v>
      </c>
      <c r="W1030" s="122" t="s">
        <v>3491</v>
      </c>
      <c r="X1030" s="122" t="s">
        <v>4191</v>
      </c>
      <c r="Y1030" s="122" t="s">
        <v>4216</v>
      </c>
      <c r="Z1030" s="122" t="s">
        <v>4216</v>
      </c>
      <c r="AA1030" s="122" t="s">
        <v>1316</v>
      </c>
      <c r="AB1030" s="122" t="s">
        <v>1316</v>
      </c>
      <c r="AC1030" s="122" t="s">
        <v>1317</v>
      </c>
      <c r="AD1030" s="122" t="s">
        <v>1316</v>
      </c>
      <c r="AF1030" s="122" t="s">
        <v>4196</v>
      </c>
      <c r="AJ1030" s="122" t="s">
        <v>1834</v>
      </c>
      <c r="AO1030" s="122" t="s">
        <v>4200</v>
      </c>
      <c r="AP1030" s="122" t="s">
        <v>4215</v>
      </c>
      <c r="AQ1030" s="122" t="s">
        <v>4229</v>
      </c>
      <c r="AS1030" s="122" t="s">
        <v>4216</v>
      </c>
      <c r="AT1030" s="122" t="s">
        <v>4216</v>
      </c>
      <c r="AU1030" s="122" t="s">
        <v>4216</v>
      </c>
      <c r="AV1030" s="122" t="s">
        <v>4216</v>
      </c>
      <c r="AW1030" s="122" t="s">
        <v>4216</v>
      </c>
      <c r="AX1030" s="122" t="s">
        <v>4216</v>
      </c>
      <c r="AY1030" s="122" t="s">
        <v>4216</v>
      </c>
      <c r="AZ1030" s="122" t="s">
        <v>4216</v>
      </c>
      <c r="BA1030" s="122" t="s">
        <v>4216</v>
      </c>
      <c r="BB1030" s="122" t="s">
        <v>4216</v>
      </c>
      <c r="BE1030" s="122" t="s">
        <v>3411</v>
      </c>
      <c r="BF1030" s="122" t="s">
        <v>1415</v>
      </c>
      <c r="BG1030" s="122" t="s">
        <v>1415</v>
      </c>
      <c r="BH1030" s="122" t="s">
        <v>4163</v>
      </c>
      <c r="BI1030" s="122" t="s">
        <v>4217</v>
      </c>
      <c r="BJ1030" s="122" t="s">
        <v>4235</v>
      </c>
      <c r="BK1030" s="122">
        <v>177725</v>
      </c>
      <c r="BX1030" s="122" t="s">
        <v>4236</v>
      </c>
      <c r="BZ1030" s="122" t="s">
        <v>4200</v>
      </c>
      <c r="CL1030" s="122" t="s">
        <v>413</v>
      </c>
    </row>
    <row r="1031" spans="1:99" x14ac:dyDescent="0.45">
      <c r="A1031" s="122">
        <v>1030</v>
      </c>
      <c r="B1031" s="122" t="s">
        <v>10708</v>
      </c>
      <c r="C1031" s="122" t="s">
        <v>4308</v>
      </c>
      <c r="G1031" s="122" t="s">
        <v>4540</v>
      </c>
      <c r="I1031" s="122" t="s">
        <v>800</v>
      </c>
      <c r="J1031" s="122" t="str">
        <f t="shared" si="40"/>
        <v>Quercus acerifolia</v>
      </c>
      <c r="M1031" s="122" t="s">
        <v>3226</v>
      </c>
      <c r="N1031" s="122" t="s">
        <v>3313</v>
      </c>
      <c r="O1031" s="122" t="s">
        <v>4307</v>
      </c>
      <c r="P1031" s="122" t="s">
        <v>4329</v>
      </c>
      <c r="Q1031" s="122" t="s">
        <v>14725</v>
      </c>
      <c r="S1031" s="86" t="s">
        <v>14693</v>
      </c>
      <c r="T1031" s="122" t="s">
        <v>4096</v>
      </c>
      <c r="U1031" s="122" t="s">
        <v>4097</v>
      </c>
      <c r="V1031" s="122" t="s">
        <v>4098</v>
      </c>
      <c r="W1031" s="122" t="s">
        <v>1759</v>
      </c>
      <c r="X1031" s="122" t="s">
        <v>4411</v>
      </c>
      <c r="Y1031" s="122" t="s">
        <v>4216</v>
      </c>
      <c r="Z1031" s="122" t="s">
        <v>4216</v>
      </c>
      <c r="AA1031" s="122" t="s">
        <v>1316</v>
      </c>
      <c r="AC1031" s="122" t="s">
        <v>1317</v>
      </c>
      <c r="AD1031" s="122" t="s">
        <v>1316</v>
      </c>
      <c r="AE1031" s="122" t="s">
        <v>4216</v>
      </c>
      <c r="AF1031" s="122" t="s">
        <v>4216</v>
      </c>
      <c r="AG1031" s="122" t="s">
        <v>4216</v>
      </c>
      <c r="AJ1031" s="122" t="s">
        <v>2505</v>
      </c>
      <c r="AO1031" s="122" t="s">
        <v>1319</v>
      </c>
      <c r="AP1031" s="122" t="s">
        <v>4351</v>
      </c>
      <c r="AQ1031" s="122" t="s">
        <v>4372</v>
      </c>
      <c r="AS1031" s="122" t="s">
        <v>4216</v>
      </c>
      <c r="AT1031" s="122" t="s">
        <v>4216</v>
      </c>
      <c r="AU1031" s="122" t="s">
        <v>4216</v>
      </c>
      <c r="AV1031" s="122" t="s">
        <v>4216</v>
      </c>
      <c r="AW1031" s="122" t="s">
        <v>4216</v>
      </c>
      <c r="AX1031" s="122" t="s">
        <v>4216</v>
      </c>
      <c r="AY1031" s="122" t="s">
        <v>4216</v>
      </c>
      <c r="AZ1031" s="122" t="s">
        <v>4216</v>
      </c>
      <c r="BA1031" s="122" t="s">
        <v>4216</v>
      </c>
      <c r="BC1031" s="122" t="s">
        <v>4389</v>
      </c>
      <c r="BE1031" s="122" t="s">
        <v>3411</v>
      </c>
      <c r="BF1031" s="122" t="s">
        <v>4216</v>
      </c>
      <c r="BG1031" s="122" t="s">
        <v>1415</v>
      </c>
      <c r="BH1031" s="122" t="s">
        <v>4163</v>
      </c>
      <c r="BI1031" s="122" t="s">
        <v>1431</v>
      </c>
      <c r="BJ1031" s="122" t="s">
        <v>1431</v>
      </c>
      <c r="BK1031" s="122">
        <v>178257</v>
      </c>
      <c r="BL1031" s="122" t="s">
        <v>4410</v>
      </c>
      <c r="BX1031" s="122" t="s">
        <v>1319</v>
      </c>
      <c r="BZ1031" s="122" t="s">
        <v>1319</v>
      </c>
      <c r="CL1031" s="122" t="s">
        <v>800</v>
      </c>
    </row>
    <row r="1032" spans="1:99" x14ac:dyDescent="0.45">
      <c r="A1032" s="122">
        <v>1031</v>
      </c>
      <c r="B1032" s="122" t="s">
        <v>10709</v>
      </c>
      <c r="C1032" s="122" t="s">
        <v>4309</v>
      </c>
      <c r="G1032" s="122" t="s">
        <v>4332</v>
      </c>
      <c r="I1032" s="122" t="s">
        <v>187</v>
      </c>
      <c r="J1032" s="122" t="str">
        <f t="shared" si="40"/>
        <v>Quercus alba</v>
      </c>
      <c r="M1032" s="122" t="s">
        <v>3226</v>
      </c>
      <c r="N1032" s="122" t="s">
        <v>3190</v>
      </c>
      <c r="O1032" s="122" t="s">
        <v>4307</v>
      </c>
      <c r="P1032" s="122" t="s">
        <v>4329</v>
      </c>
      <c r="Q1032" s="122" t="s">
        <v>14725</v>
      </c>
      <c r="S1032" s="86" t="s">
        <v>14693</v>
      </c>
      <c r="T1032" s="122" t="s">
        <v>4096</v>
      </c>
      <c r="U1032" s="122" t="s">
        <v>4097</v>
      </c>
      <c r="V1032" s="122" t="s">
        <v>4098</v>
      </c>
      <c r="W1032" s="122" t="s">
        <v>1759</v>
      </c>
      <c r="X1032" s="122" t="s">
        <v>4412</v>
      </c>
      <c r="Y1032" s="122" t="s">
        <v>4216</v>
      </c>
      <c r="Z1032" s="122" t="s">
        <v>4216</v>
      </c>
      <c r="AA1032" s="122" t="s">
        <v>1316</v>
      </c>
      <c r="AC1032" s="122" t="s">
        <v>1317</v>
      </c>
      <c r="AD1032" s="122" t="s">
        <v>1316</v>
      </c>
      <c r="AE1032" s="122" t="s">
        <v>4216</v>
      </c>
      <c r="AF1032" s="122" t="s">
        <v>4216</v>
      </c>
      <c r="AG1032" s="122" t="s">
        <v>4216</v>
      </c>
      <c r="AJ1032" s="122" t="s">
        <v>991</v>
      </c>
      <c r="AO1032" s="122" t="s">
        <v>1319</v>
      </c>
      <c r="AP1032" s="122" t="s">
        <v>4352</v>
      </c>
      <c r="AQ1032" s="122" t="s">
        <v>4373</v>
      </c>
      <c r="AS1032" s="122" t="s">
        <v>4216</v>
      </c>
      <c r="AT1032" s="122" t="s">
        <v>4216</v>
      </c>
      <c r="AU1032" s="122" t="s">
        <v>4216</v>
      </c>
      <c r="AV1032" s="122" t="s">
        <v>4216</v>
      </c>
      <c r="AW1032" s="122" t="s">
        <v>4216</v>
      </c>
      <c r="AX1032" s="122" t="s">
        <v>4216</v>
      </c>
      <c r="AY1032" s="122" t="s">
        <v>4216</v>
      </c>
      <c r="AZ1032" s="122" t="s">
        <v>4216</v>
      </c>
      <c r="BA1032" s="122" t="s">
        <v>4216</v>
      </c>
      <c r="BC1032" s="122" t="s">
        <v>4390</v>
      </c>
      <c r="BE1032" s="122" t="s">
        <v>3411</v>
      </c>
      <c r="BF1032" s="122" t="s">
        <v>4216</v>
      </c>
      <c r="BG1032" s="122" t="s">
        <v>1415</v>
      </c>
      <c r="BH1032" s="122" t="s">
        <v>4163</v>
      </c>
      <c r="BI1032" s="122" t="s">
        <v>1431</v>
      </c>
      <c r="BJ1032" s="122" t="s">
        <v>1431</v>
      </c>
      <c r="BK1032" s="122">
        <v>178218</v>
      </c>
      <c r="BL1032" s="122" t="s">
        <v>4410</v>
      </c>
      <c r="BX1032" s="122" t="s">
        <v>1319</v>
      </c>
      <c r="BZ1032" s="122" t="s">
        <v>1319</v>
      </c>
      <c r="CL1032" s="122" t="s">
        <v>187</v>
      </c>
    </row>
    <row r="1033" spans="1:99" x14ac:dyDescent="0.45">
      <c r="A1033" s="122">
        <v>1032</v>
      </c>
      <c r="B1033" s="122" t="s">
        <v>10710</v>
      </c>
      <c r="C1033" s="122" t="s">
        <v>4310</v>
      </c>
      <c r="G1033" s="122" t="s">
        <v>4333</v>
      </c>
      <c r="I1033" s="122" t="s">
        <v>199</v>
      </c>
      <c r="J1033" s="122" t="str">
        <f t="shared" si="40"/>
        <v>Quercus bicolor</v>
      </c>
      <c r="M1033" s="122" t="s">
        <v>3226</v>
      </c>
      <c r="N1033" s="122" t="s">
        <v>3194</v>
      </c>
      <c r="O1033" s="122" t="s">
        <v>4307</v>
      </c>
      <c r="P1033" s="122" t="s">
        <v>4329</v>
      </c>
      <c r="Q1033" s="122" t="s">
        <v>14725</v>
      </c>
      <c r="S1033" s="86" t="s">
        <v>14693</v>
      </c>
      <c r="T1033" s="122" t="s">
        <v>4096</v>
      </c>
      <c r="U1033" s="122" t="s">
        <v>4097</v>
      </c>
      <c r="V1033" s="122" t="s">
        <v>4098</v>
      </c>
      <c r="W1033" s="122" t="s">
        <v>1759</v>
      </c>
      <c r="X1033" s="122" t="s">
        <v>4413</v>
      </c>
      <c r="Y1033" s="122" t="s">
        <v>4216</v>
      </c>
      <c r="Z1033" s="122" t="s">
        <v>4216</v>
      </c>
      <c r="AA1033" s="122" t="s">
        <v>1316</v>
      </c>
      <c r="AC1033" s="122" t="s">
        <v>1317</v>
      </c>
      <c r="AD1033" s="122" t="s">
        <v>1316</v>
      </c>
      <c r="AE1033" s="122" t="s">
        <v>4216</v>
      </c>
      <c r="AF1033" s="122" t="s">
        <v>4216</v>
      </c>
      <c r="AG1033" s="122" t="s">
        <v>4216</v>
      </c>
      <c r="AJ1033" s="122" t="s">
        <v>1005</v>
      </c>
      <c r="AO1033" s="122" t="s">
        <v>1319</v>
      </c>
      <c r="AP1033" s="122" t="s">
        <v>4353</v>
      </c>
      <c r="AQ1033" s="122" t="s">
        <v>4374</v>
      </c>
      <c r="AS1033" s="122" t="s">
        <v>4216</v>
      </c>
      <c r="AT1033" s="122" t="s">
        <v>4216</v>
      </c>
      <c r="AU1033" s="122" t="s">
        <v>4216</v>
      </c>
      <c r="AV1033" s="122" t="s">
        <v>4216</v>
      </c>
      <c r="AW1033" s="122" t="s">
        <v>4216</v>
      </c>
      <c r="AX1033" s="122" t="s">
        <v>4216</v>
      </c>
      <c r="AY1033" s="122" t="s">
        <v>4216</v>
      </c>
      <c r="AZ1033" s="122" t="s">
        <v>4216</v>
      </c>
      <c r="BA1033" s="122" t="s">
        <v>4216</v>
      </c>
      <c r="BC1033" s="122" t="s">
        <v>4391</v>
      </c>
      <c r="BE1033" s="122" t="s">
        <v>3411</v>
      </c>
      <c r="BF1033" s="122" t="s">
        <v>4216</v>
      </c>
      <c r="BG1033" s="122" t="s">
        <v>1415</v>
      </c>
      <c r="BH1033" s="122" t="s">
        <v>4163</v>
      </c>
      <c r="BI1033" s="122" t="s">
        <v>1431</v>
      </c>
      <c r="BJ1033" s="122" t="s">
        <v>1431</v>
      </c>
      <c r="BK1033" s="122">
        <v>178261</v>
      </c>
      <c r="BL1033" s="122" t="s">
        <v>4410</v>
      </c>
      <c r="BX1033" s="122" t="s">
        <v>1319</v>
      </c>
      <c r="BZ1033" s="122" t="s">
        <v>1319</v>
      </c>
      <c r="CL1033" s="122" t="s">
        <v>199</v>
      </c>
    </row>
    <row r="1034" spans="1:99" x14ac:dyDescent="0.45">
      <c r="A1034" s="122">
        <v>1033</v>
      </c>
      <c r="B1034" s="122" t="s">
        <v>10711</v>
      </c>
      <c r="C1034" s="122" t="s">
        <v>4311</v>
      </c>
      <c r="G1034" s="122" t="s">
        <v>4334</v>
      </c>
      <c r="I1034" s="122" t="s">
        <v>199</v>
      </c>
      <c r="J1034" s="122" t="str">
        <f t="shared" si="40"/>
        <v>Quercus bicolor</v>
      </c>
      <c r="M1034" s="122" t="s">
        <v>3226</v>
      </c>
      <c r="N1034" s="122" t="s">
        <v>3194</v>
      </c>
      <c r="O1034" s="122" t="s">
        <v>4307</v>
      </c>
      <c r="P1034" s="122" t="s">
        <v>4329</v>
      </c>
      <c r="Q1034" s="122" t="s">
        <v>14725</v>
      </c>
      <c r="S1034" s="86" t="s">
        <v>14693</v>
      </c>
      <c r="T1034" s="122" t="s">
        <v>4096</v>
      </c>
      <c r="U1034" s="122" t="s">
        <v>4097</v>
      </c>
      <c r="V1034" s="122" t="s">
        <v>4098</v>
      </c>
      <c r="W1034" s="122" t="s">
        <v>1759</v>
      </c>
      <c r="X1034" s="122" t="s">
        <v>4414</v>
      </c>
      <c r="Y1034" s="122" t="s">
        <v>4216</v>
      </c>
      <c r="Z1034" s="122" t="s">
        <v>4216</v>
      </c>
      <c r="AA1034" s="122" t="s">
        <v>1316</v>
      </c>
      <c r="AC1034" s="122" t="s">
        <v>1317</v>
      </c>
      <c r="AD1034" s="122" t="s">
        <v>1316</v>
      </c>
      <c r="AE1034" s="122" t="s">
        <v>4216</v>
      </c>
      <c r="AF1034" s="122" t="s">
        <v>4216</v>
      </c>
      <c r="AG1034" s="122" t="s">
        <v>4216</v>
      </c>
      <c r="AJ1034" s="122" t="s">
        <v>1005</v>
      </c>
      <c r="AO1034" s="122" t="s">
        <v>1319</v>
      </c>
      <c r="AP1034" s="122" t="s">
        <v>4354</v>
      </c>
      <c r="AQ1034" s="122" t="s">
        <v>4373</v>
      </c>
      <c r="AS1034" s="122" t="s">
        <v>4216</v>
      </c>
      <c r="AT1034" s="122" t="s">
        <v>4216</v>
      </c>
      <c r="AU1034" s="122" t="s">
        <v>4216</v>
      </c>
      <c r="AV1034" s="122" t="s">
        <v>4216</v>
      </c>
      <c r="AW1034" s="122" t="s">
        <v>4216</v>
      </c>
      <c r="AX1034" s="122" t="s">
        <v>4216</v>
      </c>
      <c r="AY1034" s="122" t="s">
        <v>4216</v>
      </c>
      <c r="AZ1034" s="122" t="s">
        <v>4216</v>
      </c>
      <c r="BA1034" s="122" t="s">
        <v>4216</v>
      </c>
      <c r="BC1034" s="122" t="s">
        <v>4392</v>
      </c>
      <c r="BE1034" s="122" t="s">
        <v>3411</v>
      </c>
      <c r="BF1034" s="122" t="s">
        <v>4216</v>
      </c>
      <c r="BG1034" s="122" t="s">
        <v>1415</v>
      </c>
      <c r="BH1034" s="122" t="s">
        <v>4163</v>
      </c>
      <c r="BI1034" s="122" t="s">
        <v>1431</v>
      </c>
      <c r="BJ1034" s="122" t="s">
        <v>1431</v>
      </c>
      <c r="BK1034" s="122">
        <v>178259</v>
      </c>
      <c r="BL1034" s="122" t="s">
        <v>4410</v>
      </c>
      <c r="BX1034" s="122" t="s">
        <v>1319</v>
      </c>
      <c r="BZ1034" s="122" t="s">
        <v>1319</v>
      </c>
      <c r="CL1034" s="122" t="s">
        <v>199</v>
      </c>
    </row>
    <row r="1035" spans="1:99" x14ac:dyDescent="0.45">
      <c r="A1035" s="122">
        <v>1034</v>
      </c>
      <c r="B1035" s="122" t="s">
        <v>10712</v>
      </c>
      <c r="C1035" s="122" t="s">
        <v>4312</v>
      </c>
      <c r="G1035" s="122" t="s">
        <v>4534</v>
      </c>
      <c r="I1035" s="122" t="s">
        <v>826</v>
      </c>
      <c r="J1035" s="122" t="str">
        <f t="shared" si="40"/>
        <v>Quercus dalechampii</v>
      </c>
      <c r="M1035" s="122" t="s">
        <v>3226</v>
      </c>
      <c r="N1035" s="122" t="s">
        <v>3317</v>
      </c>
      <c r="O1035" s="122" t="s">
        <v>4307</v>
      </c>
      <c r="P1035" s="122" t="s">
        <v>4329</v>
      </c>
      <c r="Q1035" s="122" t="s">
        <v>14725</v>
      </c>
      <c r="S1035" s="86" t="s">
        <v>14693</v>
      </c>
      <c r="T1035" s="122" t="s">
        <v>4096</v>
      </c>
      <c r="U1035" s="122" t="s">
        <v>4097</v>
      </c>
      <c r="V1035" s="122" t="s">
        <v>4098</v>
      </c>
      <c r="W1035" s="122" t="s">
        <v>1759</v>
      </c>
      <c r="X1035" s="122" t="s">
        <v>4415</v>
      </c>
      <c r="Y1035" s="122" t="s">
        <v>4216</v>
      </c>
      <c r="Z1035" s="122" t="s">
        <v>4216</v>
      </c>
      <c r="AA1035" s="122" t="s">
        <v>1316</v>
      </c>
      <c r="AC1035" s="122" t="s">
        <v>1317</v>
      </c>
      <c r="AD1035" s="122" t="s">
        <v>1316</v>
      </c>
      <c r="AE1035" s="122" t="s">
        <v>4216</v>
      </c>
      <c r="AF1035" s="122" t="s">
        <v>4216</v>
      </c>
      <c r="AG1035" s="122" t="s">
        <v>4216</v>
      </c>
      <c r="AJ1035" s="122" t="s">
        <v>2511</v>
      </c>
      <c r="AO1035" s="122" t="s">
        <v>1319</v>
      </c>
      <c r="AP1035" s="122" t="s">
        <v>4355</v>
      </c>
      <c r="AQ1035" s="122" t="s">
        <v>4375</v>
      </c>
      <c r="AS1035" s="122" t="s">
        <v>4216</v>
      </c>
      <c r="AT1035" s="122" t="s">
        <v>4216</v>
      </c>
      <c r="AU1035" s="122" t="s">
        <v>4216</v>
      </c>
      <c r="AV1035" s="122" t="s">
        <v>4216</v>
      </c>
      <c r="AW1035" s="122" t="s">
        <v>4216</v>
      </c>
      <c r="AX1035" s="122" t="s">
        <v>4216</v>
      </c>
      <c r="AY1035" s="122" t="s">
        <v>4216</v>
      </c>
      <c r="AZ1035" s="122" t="s">
        <v>4216</v>
      </c>
      <c r="BA1035" s="122" t="s">
        <v>4216</v>
      </c>
      <c r="BC1035" s="122" t="s">
        <v>4393</v>
      </c>
      <c r="BE1035" s="122" t="s">
        <v>3411</v>
      </c>
      <c r="BF1035" s="122" t="s">
        <v>4216</v>
      </c>
      <c r="BG1035" s="122" t="s">
        <v>1415</v>
      </c>
      <c r="BH1035" s="122" t="s">
        <v>4163</v>
      </c>
      <c r="BI1035" s="122" t="s">
        <v>1431</v>
      </c>
      <c r="BJ1035" s="122" t="s">
        <v>1431</v>
      </c>
      <c r="BK1035" s="122">
        <v>178461</v>
      </c>
      <c r="BL1035" s="122" t="s">
        <v>4410</v>
      </c>
      <c r="BX1035" s="122" t="s">
        <v>1319</v>
      </c>
      <c r="BZ1035" s="122" t="s">
        <v>1319</v>
      </c>
      <c r="CL1035" s="122" t="s">
        <v>826</v>
      </c>
    </row>
    <row r="1036" spans="1:99" x14ac:dyDescent="0.45">
      <c r="A1036" s="122">
        <v>1035</v>
      </c>
      <c r="B1036" s="122" t="s">
        <v>10713</v>
      </c>
      <c r="C1036" s="122" t="s">
        <v>4313</v>
      </c>
      <c r="G1036" s="122" t="s">
        <v>4335</v>
      </c>
      <c r="I1036" s="122" t="s">
        <v>191</v>
      </c>
      <c r="J1036" s="122" t="str">
        <f t="shared" si="40"/>
        <v>Quercus imbricaria</v>
      </c>
      <c r="M1036" s="122" t="s">
        <v>3226</v>
      </c>
      <c r="N1036" s="122" t="s">
        <v>3192</v>
      </c>
      <c r="O1036" s="122" t="s">
        <v>4307</v>
      </c>
      <c r="P1036" s="122" t="s">
        <v>4329</v>
      </c>
      <c r="Q1036" s="122" t="s">
        <v>14725</v>
      </c>
      <c r="S1036" s="86" t="s">
        <v>14693</v>
      </c>
      <c r="T1036" s="122" t="s">
        <v>4096</v>
      </c>
      <c r="U1036" s="122" t="s">
        <v>4097</v>
      </c>
      <c r="V1036" s="122" t="s">
        <v>4098</v>
      </c>
      <c r="W1036" s="122" t="s">
        <v>1759</v>
      </c>
      <c r="X1036" s="122" t="s">
        <v>4416</v>
      </c>
      <c r="Y1036" s="122" t="s">
        <v>4216</v>
      </c>
      <c r="Z1036" s="122" t="s">
        <v>4216</v>
      </c>
      <c r="AA1036" s="122" t="s">
        <v>1316</v>
      </c>
      <c r="AC1036" s="122" t="s">
        <v>1317</v>
      </c>
      <c r="AD1036" s="122" t="s">
        <v>1316</v>
      </c>
      <c r="AE1036" s="122" t="s">
        <v>4216</v>
      </c>
      <c r="AF1036" s="122" t="s">
        <v>4216</v>
      </c>
      <c r="AG1036" s="122" t="s">
        <v>4216</v>
      </c>
      <c r="AJ1036" s="122" t="s">
        <v>4330</v>
      </c>
      <c r="AO1036" s="122" t="s">
        <v>1319</v>
      </c>
      <c r="AP1036" s="122" t="s">
        <v>4356</v>
      </c>
      <c r="AQ1036" s="122" t="s">
        <v>4376</v>
      </c>
      <c r="AS1036" s="122" t="s">
        <v>4216</v>
      </c>
      <c r="AT1036" s="122" t="s">
        <v>4216</v>
      </c>
      <c r="AU1036" s="122" t="s">
        <v>4216</v>
      </c>
      <c r="AV1036" s="122" t="s">
        <v>4216</v>
      </c>
      <c r="AW1036" s="122" t="s">
        <v>4216</v>
      </c>
      <c r="AX1036" s="122" t="s">
        <v>4216</v>
      </c>
      <c r="AY1036" s="122" t="s">
        <v>4216</v>
      </c>
      <c r="AZ1036" s="122" t="s">
        <v>4216</v>
      </c>
      <c r="BA1036" s="122" t="s">
        <v>4216</v>
      </c>
      <c r="BC1036" s="122" t="s">
        <v>4394</v>
      </c>
      <c r="BE1036" s="122" t="s">
        <v>3411</v>
      </c>
      <c r="BF1036" s="122" t="s">
        <v>4216</v>
      </c>
      <c r="BG1036" s="122" t="s">
        <v>1415</v>
      </c>
      <c r="BH1036" s="122" t="s">
        <v>4163</v>
      </c>
      <c r="BI1036" s="122" t="s">
        <v>1431</v>
      </c>
      <c r="BJ1036" s="122" t="s">
        <v>1431</v>
      </c>
      <c r="BL1036" s="122" t="s">
        <v>4410</v>
      </c>
      <c r="BX1036" s="122" t="s">
        <v>1319</v>
      </c>
      <c r="BZ1036" s="122" t="s">
        <v>1319</v>
      </c>
      <c r="CL1036" s="122" t="s">
        <v>191</v>
      </c>
    </row>
    <row r="1037" spans="1:99" x14ac:dyDescent="0.45">
      <c r="A1037" s="122">
        <v>1036</v>
      </c>
      <c r="B1037" s="122" t="s">
        <v>10714</v>
      </c>
      <c r="C1037" s="122" t="s">
        <v>4314</v>
      </c>
      <c r="G1037" s="122" t="s">
        <v>4336</v>
      </c>
      <c r="I1037" s="122" t="s">
        <v>173</v>
      </c>
      <c r="J1037" s="122" t="str">
        <f t="shared" si="40"/>
        <v>Quercus lyrata</v>
      </c>
      <c r="M1037" s="122" t="s">
        <v>3226</v>
      </c>
      <c r="N1037" s="122" t="s">
        <v>3184</v>
      </c>
      <c r="O1037" s="122" t="s">
        <v>4307</v>
      </c>
      <c r="P1037" s="122" t="s">
        <v>4329</v>
      </c>
      <c r="Q1037" s="122" t="s">
        <v>14725</v>
      </c>
      <c r="S1037" s="86" t="s">
        <v>14693</v>
      </c>
      <c r="T1037" s="122" t="s">
        <v>4096</v>
      </c>
      <c r="U1037" s="122" t="s">
        <v>4097</v>
      </c>
      <c r="V1037" s="122" t="s">
        <v>4098</v>
      </c>
      <c r="W1037" s="122" t="s">
        <v>1759</v>
      </c>
      <c r="X1037" s="122" t="s">
        <v>4417</v>
      </c>
      <c r="Y1037" s="122" t="s">
        <v>4216</v>
      </c>
      <c r="Z1037" s="122" t="s">
        <v>4216</v>
      </c>
      <c r="AA1037" s="122" t="s">
        <v>1316</v>
      </c>
      <c r="AC1037" s="122" t="s">
        <v>1317</v>
      </c>
      <c r="AD1037" s="122" t="s">
        <v>1316</v>
      </c>
      <c r="AE1037" s="122" t="s">
        <v>4216</v>
      </c>
      <c r="AF1037" s="122" t="s">
        <v>4216</v>
      </c>
      <c r="AG1037" s="122" t="s">
        <v>4216</v>
      </c>
      <c r="AJ1037" s="122" t="s">
        <v>1011</v>
      </c>
      <c r="AO1037" s="122" t="s">
        <v>1319</v>
      </c>
      <c r="AP1037" s="122" t="s">
        <v>4357</v>
      </c>
      <c r="AQ1037" s="122" t="s">
        <v>4377</v>
      </c>
      <c r="AS1037" s="122" t="s">
        <v>4216</v>
      </c>
      <c r="AT1037" s="122" t="s">
        <v>4216</v>
      </c>
      <c r="AU1037" s="122" t="s">
        <v>4216</v>
      </c>
      <c r="AV1037" s="122" t="s">
        <v>4216</v>
      </c>
      <c r="AW1037" s="122" t="s">
        <v>4216</v>
      </c>
      <c r="AX1037" s="122" t="s">
        <v>4216</v>
      </c>
      <c r="AY1037" s="122" t="s">
        <v>4216</v>
      </c>
      <c r="AZ1037" s="122" t="s">
        <v>4216</v>
      </c>
      <c r="BA1037" s="122" t="s">
        <v>4216</v>
      </c>
      <c r="BC1037" s="122" t="s">
        <v>4395</v>
      </c>
      <c r="BE1037" s="122" t="s">
        <v>3411</v>
      </c>
      <c r="BF1037" s="122" t="s">
        <v>4216</v>
      </c>
      <c r="BG1037" s="122" t="s">
        <v>1415</v>
      </c>
      <c r="BH1037" s="122" t="s">
        <v>4163</v>
      </c>
      <c r="BI1037" s="122" t="s">
        <v>1431</v>
      </c>
      <c r="BJ1037" s="122" t="s">
        <v>1431</v>
      </c>
      <c r="BK1037" s="122">
        <v>178219</v>
      </c>
      <c r="BL1037" s="122" t="s">
        <v>4410</v>
      </c>
      <c r="BX1037" s="122" t="s">
        <v>1319</v>
      </c>
      <c r="BZ1037" s="122" t="s">
        <v>1319</v>
      </c>
      <c r="CL1037" s="122" t="s">
        <v>173</v>
      </c>
    </row>
    <row r="1038" spans="1:99" x14ac:dyDescent="0.45">
      <c r="A1038" s="122">
        <v>1037</v>
      </c>
      <c r="B1038" s="122" t="s">
        <v>10715</v>
      </c>
      <c r="C1038" s="122" t="s">
        <v>4315</v>
      </c>
      <c r="G1038" s="122" t="s">
        <v>4337</v>
      </c>
      <c r="I1038" s="122" t="s">
        <v>149</v>
      </c>
      <c r="J1038" s="122" t="str">
        <f t="shared" si="40"/>
        <v>Quercus macrocarpa</v>
      </c>
      <c r="M1038" s="122" t="s">
        <v>3226</v>
      </c>
      <c r="N1038" s="122" t="s">
        <v>3173</v>
      </c>
      <c r="O1038" s="122" t="s">
        <v>4307</v>
      </c>
      <c r="P1038" s="122" t="s">
        <v>4329</v>
      </c>
      <c r="Q1038" s="122" t="s">
        <v>14725</v>
      </c>
      <c r="S1038" s="86" t="s">
        <v>14693</v>
      </c>
      <c r="T1038" s="122" t="s">
        <v>4096</v>
      </c>
      <c r="U1038" s="122" t="s">
        <v>4097</v>
      </c>
      <c r="V1038" s="122" t="s">
        <v>4098</v>
      </c>
      <c r="W1038" s="122" t="s">
        <v>1759</v>
      </c>
      <c r="X1038" s="122" t="s">
        <v>4418</v>
      </c>
      <c r="Y1038" s="122" t="s">
        <v>4216</v>
      </c>
      <c r="Z1038" s="122" t="s">
        <v>4216</v>
      </c>
      <c r="AA1038" s="122" t="s">
        <v>1316</v>
      </c>
      <c r="AC1038" s="122" t="s">
        <v>1317</v>
      </c>
      <c r="AD1038" s="122" t="s">
        <v>1316</v>
      </c>
      <c r="AE1038" s="122" t="s">
        <v>4216</v>
      </c>
      <c r="AF1038" s="122" t="s">
        <v>4216</v>
      </c>
      <c r="AG1038" s="122" t="s">
        <v>4216</v>
      </c>
      <c r="AJ1038" s="122" t="s">
        <v>2496</v>
      </c>
      <c r="AO1038" s="122" t="s">
        <v>1319</v>
      </c>
      <c r="AP1038" s="122" t="s">
        <v>4358</v>
      </c>
      <c r="AQ1038" s="122" t="s">
        <v>4373</v>
      </c>
      <c r="AS1038" s="122" t="s">
        <v>4216</v>
      </c>
      <c r="AT1038" s="122" t="s">
        <v>4216</v>
      </c>
      <c r="AU1038" s="122" t="s">
        <v>4216</v>
      </c>
      <c r="AV1038" s="122" t="s">
        <v>4216</v>
      </c>
      <c r="AW1038" s="122" t="s">
        <v>4216</v>
      </c>
      <c r="AX1038" s="122" t="s">
        <v>4216</v>
      </c>
      <c r="AY1038" s="122" t="s">
        <v>4216</v>
      </c>
      <c r="AZ1038" s="122" t="s">
        <v>4216</v>
      </c>
      <c r="BA1038" s="122" t="s">
        <v>4216</v>
      </c>
      <c r="BC1038" s="122" t="s">
        <v>4396</v>
      </c>
      <c r="BE1038" s="122" t="s">
        <v>3411</v>
      </c>
      <c r="BF1038" s="122" t="s">
        <v>4216</v>
      </c>
      <c r="BG1038" s="122" t="s">
        <v>1415</v>
      </c>
      <c r="BH1038" s="122" t="s">
        <v>4163</v>
      </c>
      <c r="BI1038" s="122" t="s">
        <v>1431</v>
      </c>
      <c r="BJ1038" s="122" t="s">
        <v>1431</v>
      </c>
      <c r="BK1038" s="122">
        <v>178263</v>
      </c>
      <c r="BL1038" s="122" t="s">
        <v>4410</v>
      </c>
      <c r="BX1038" s="122" t="s">
        <v>1319</v>
      </c>
      <c r="BZ1038" s="122" t="s">
        <v>1319</v>
      </c>
      <c r="CL1038" s="122" t="s">
        <v>149</v>
      </c>
    </row>
    <row r="1039" spans="1:99" x14ac:dyDescent="0.45">
      <c r="A1039" s="122">
        <v>1038</v>
      </c>
      <c r="B1039" s="122" t="s">
        <v>10716</v>
      </c>
      <c r="C1039" s="122" t="s">
        <v>4316</v>
      </c>
      <c r="G1039" s="122" t="s">
        <v>4338</v>
      </c>
      <c r="I1039" s="122" t="s">
        <v>740</v>
      </c>
      <c r="J1039" s="122" t="str">
        <f t="shared" si="40"/>
        <v>Quercus buckleyi</v>
      </c>
      <c r="M1039" s="122" t="s">
        <v>3226</v>
      </c>
      <c r="N1039" s="122" t="s">
        <v>3314</v>
      </c>
      <c r="O1039" s="122" t="s">
        <v>4307</v>
      </c>
      <c r="P1039" s="122" t="s">
        <v>4329</v>
      </c>
      <c r="Q1039" s="122" t="s">
        <v>14725</v>
      </c>
      <c r="S1039" s="86" t="s">
        <v>14693</v>
      </c>
      <c r="T1039" s="122" t="s">
        <v>4096</v>
      </c>
      <c r="U1039" s="122" t="s">
        <v>4097</v>
      </c>
      <c r="V1039" s="122" t="s">
        <v>4098</v>
      </c>
      <c r="W1039" s="122" t="s">
        <v>1759</v>
      </c>
      <c r="X1039" s="122" t="s">
        <v>4419</v>
      </c>
      <c r="Y1039" s="122" t="s">
        <v>4216</v>
      </c>
      <c r="Z1039" s="122" t="s">
        <v>4216</v>
      </c>
      <c r="AA1039" s="122" t="s">
        <v>1316</v>
      </c>
      <c r="AC1039" s="122" t="s">
        <v>1317</v>
      </c>
      <c r="AD1039" s="122" t="s">
        <v>1316</v>
      </c>
      <c r="AE1039" s="122" t="s">
        <v>4216</v>
      </c>
      <c r="AF1039" s="122" t="s">
        <v>4216</v>
      </c>
      <c r="AG1039" s="122" t="s">
        <v>4216</v>
      </c>
      <c r="AJ1039" s="122" t="s">
        <v>2519</v>
      </c>
      <c r="AK1039" s="122" t="s">
        <v>2481</v>
      </c>
      <c r="AL1039" s="122" t="s">
        <v>5824</v>
      </c>
      <c r="AM1039" s="121">
        <v>41878</v>
      </c>
      <c r="AO1039" s="122" t="s">
        <v>1319</v>
      </c>
      <c r="AP1039" s="122" t="s">
        <v>4359</v>
      </c>
      <c r="AQ1039" s="122" t="s">
        <v>4378</v>
      </c>
      <c r="AS1039" s="122" t="s">
        <v>4216</v>
      </c>
      <c r="AT1039" s="122" t="s">
        <v>4216</v>
      </c>
      <c r="AU1039" s="122" t="s">
        <v>4216</v>
      </c>
      <c r="AV1039" s="122" t="s">
        <v>4216</v>
      </c>
      <c r="AW1039" s="122" t="s">
        <v>4216</v>
      </c>
      <c r="AX1039" s="122" t="s">
        <v>4216</v>
      </c>
      <c r="AY1039" s="122" t="s">
        <v>4216</v>
      </c>
      <c r="AZ1039" s="122" t="s">
        <v>4216</v>
      </c>
      <c r="BA1039" s="122" t="s">
        <v>4216</v>
      </c>
      <c r="BC1039" s="122" t="s">
        <v>4397</v>
      </c>
      <c r="BE1039" s="122" t="s">
        <v>3411</v>
      </c>
      <c r="BF1039" s="122" t="s">
        <v>4216</v>
      </c>
      <c r="BG1039" s="122" t="s">
        <v>1415</v>
      </c>
      <c r="BH1039" s="122" t="s">
        <v>4163</v>
      </c>
      <c r="BI1039" s="122" t="s">
        <v>1431</v>
      </c>
      <c r="BJ1039" s="122" t="s">
        <v>1431</v>
      </c>
      <c r="BK1039" s="122">
        <v>178341</v>
      </c>
      <c r="BL1039" s="122" t="s">
        <v>4410</v>
      </c>
      <c r="BX1039" s="122" t="s">
        <v>1319</v>
      </c>
      <c r="BZ1039" s="122" t="s">
        <v>1319</v>
      </c>
      <c r="CL1039" s="122" t="s">
        <v>3098</v>
      </c>
    </row>
    <row r="1040" spans="1:99" x14ac:dyDescent="0.45">
      <c r="A1040" s="122">
        <v>1039</v>
      </c>
      <c r="B1040" s="122" t="s">
        <v>10717</v>
      </c>
      <c r="C1040" s="122" t="s">
        <v>4317</v>
      </c>
      <c r="G1040" s="122" t="s">
        <v>4339</v>
      </c>
      <c r="I1040" s="122" t="s">
        <v>201</v>
      </c>
      <c r="J1040" s="122" t="str">
        <f t="shared" si="40"/>
        <v>Quercus stellata</v>
      </c>
      <c r="M1040" s="122" t="s">
        <v>3226</v>
      </c>
      <c r="N1040" s="122" t="s">
        <v>3195</v>
      </c>
      <c r="O1040" s="122" t="s">
        <v>4307</v>
      </c>
      <c r="P1040" s="122" t="s">
        <v>4329</v>
      </c>
      <c r="Q1040" s="122" t="s">
        <v>14725</v>
      </c>
      <c r="S1040" s="86" t="s">
        <v>14693</v>
      </c>
      <c r="T1040" s="122" t="s">
        <v>4096</v>
      </c>
      <c r="U1040" s="122" t="s">
        <v>4097</v>
      </c>
      <c r="V1040" s="122" t="s">
        <v>4098</v>
      </c>
      <c r="W1040" s="122" t="s">
        <v>1759</v>
      </c>
      <c r="X1040" s="122" t="s">
        <v>4420</v>
      </c>
      <c r="Y1040" s="122" t="s">
        <v>4216</v>
      </c>
      <c r="Z1040" s="122" t="s">
        <v>4216</v>
      </c>
      <c r="AA1040" s="122" t="s">
        <v>1316</v>
      </c>
      <c r="AC1040" s="122" t="s">
        <v>1317</v>
      </c>
      <c r="AD1040" s="122" t="s">
        <v>1316</v>
      </c>
      <c r="AE1040" s="122" t="s">
        <v>4216</v>
      </c>
      <c r="AF1040" s="122" t="s">
        <v>4216</v>
      </c>
      <c r="AG1040" s="122" t="s">
        <v>4216</v>
      </c>
      <c r="AJ1040" s="122" t="s">
        <v>977</v>
      </c>
      <c r="AO1040" s="122" t="s">
        <v>1319</v>
      </c>
      <c r="AP1040" s="122" t="s">
        <v>4360</v>
      </c>
      <c r="AQ1040" s="122" t="s">
        <v>4379</v>
      </c>
      <c r="AS1040" s="122" t="s">
        <v>4216</v>
      </c>
      <c r="AT1040" s="122" t="s">
        <v>4216</v>
      </c>
      <c r="AU1040" s="122" t="s">
        <v>4216</v>
      </c>
      <c r="AV1040" s="122" t="s">
        <v>4216</v>
      </c>
      <c r="AW1040" s="122" t="s">
        <v>4216</v>
      </c>
      <c r="AX1040" s="122" t="s">
        <v>4216</v>
      </c>
      <c r="AY1040" s="122" t="s">
        <v>4216</v>
      </c>
      <c r="AZ1040" s="122" t="s">
        <v>4216</v>
      </c>
      <c r="BA1040" s="122" t="s">
        <v>4216</v>
      </c>
      <c r="BC1040" s="122" t="s">
        <v>4398</v>
      </c>
      <c r="BE1040" s="122" t="s">
        <v>3411</v>
      </c>
      <c r="BF1040" s="122" t="s">
        <v>4216</v>
      </c>
      <c r="BG1040" s="122" t="s">
        <v>1415</v>
      </c>
      <c r="BH1040" s="122" t="s">
        <v>4163</v>
      </c>
      <c r="BI1040" s="122" t="s">
        <v>1431</v>
      </c>
      <c r="BJ1040" s="122" t="s">
        <v>1431</v>
      </c>
      <c r="BK1040" s="122">
        <v>178459</v>
      </c>
      <c r="BL1040" s="122" t="s">
        <v>4410</v>
      </c>
      <c r="BX1040" s="122" t="s">
        <v>1319</v>
      </c>
      <c r="BZ1040" s="122" t="s">
        <v>1319</v>
      </c>
      <c r="CL1040" s="122" t="s">
        <v>762</v>
      </c>
    </row>
    <row r="1041" spans="1:99" x14ac:dyDescent="0.45">
      <c r="A1041" s="122">
        <v>1040</v>
      </c>
      <c r="B1041" s="122" t="s">
        <v>10718</v>
      </c>
      <c r="C1041" s="122" t="s">
        <v>4318</v>
      </c>
      <c r="G1041" s="122" t="s">
        <v>4340</v>
      </c>
      <c r="I1041" s="122" t="s">
        <v>162</v>
      </c>
      <c r="J1041" s="122" t="str">
        <f t="shared" si="40"/>
        <v>Quercus prinoides</v>
      </c>
      <c r="M1041" s="122" t="s">
        <v>3226</v>
      </c>
      <c r="N1041" s="122" t="s">
        <v>3179</v>
      </c>
      <c r="O1041" s="122" t="s">
        <v>4307</v>
      </c>
      <c r="P1041" s="122" t="s">
        <v>4329</v>
      </c>
      <c r="Q1041" s="122" t="s">
        <v>14725</v>
      </c>
      <c r="S1041" s="86" t="s">
        <v>14693</v>
      </c>
      <c r="T1041" s="122" t="s">
        <v>4096</v>
      </c>
      <c r="U1041" s="122" t="s">
        <v>4097</v>
      </c>
      <c r="V1041" s="122" t="s">
        <v>4098</v>
      </c>
      <c r="W1041" s="122" t="s">
        <v>1759</v>
      </c>
      <c r="X1041" s="122" t="s">
        <v>4421</v>
      </c>
      <c r="Y1041" s="122" t="s">
        <v>4216</v>
      </c>
      <c r="Z1041" s="122" t="s">
        <v>4216</v>
      </c>
      <c r="AA1041" s="122" t="s">
        <v>1316</v>
      </c>
      <c r="AC1041" s="122" t="s">
        <v>1317</v>
      </c>
      <c r="AD1041" s="122" t="s">
        <v>1316</v>
      </c>
      <c r="AE1041" s="122" t="s">
        <v>4216</v>
      </c>
      <c r="AF1041" s="122" t="s">
        <v>4216</v>
      </c>
      <c r="AG1041" s="122" t="s">
        <v>4216</v>
      </c>
      <c r="AJ1041" s="122" t="s">
        <v>1095</v>
      </c>
      <c r="AO1041" s="122" t="s">
        <v>1319</v>
      </c>
      <c r="AP1041" s="122" t="s">
        <v>4361</v>
      </c>
      <c r="AQ1041" s="122" t="s">
        <v>4380</v>
      </c>
      <c r="AS1041" s="122" t="s">
        <v>4216</v>
      </c>
      <c r="AT1041" s="122" t="s">
        <v>4216</v>
      </c>
      <c r="AU1041" s="122" t="s">
        <v>4216</v>
      </c>
      <c r="AV1041" s="122" t="s">
        <v>4216</v>
      </c>
      <c r="AW1041" s="122" t="s">
        <v>4216</v>
      </c>
      <c r="AX1041" s="122" t="s">
        <v>4216</v>
      </c>
      <c r="AY1041" s="122" t="s">
        <v>4216</v>
      </c>
      <c r="AZ1041" s="122" t="s">
        <v>4216</v>
      </c>
      <c r="BA1041" s="122" t="s">
        <v>4216</v>
      </c>
      <c r="BC1041" s="122" t="s">
        <v>4399</v>
      </c>
      <c r="BE1041" s="122" t="s">
        <v>3411</v>
      </c>
      <c r="BF1041" s="122" t="s">
        <v>4216</v>
      </c>
      <c r="BG1041" s="122" t="s">
        <v>1415</v>
      </c>
      <c r="BH1041" s="122" t="s">
        <v>4163</v>
      </c>
      <c r="BI1041" s="122" t="s">
        <v>1431</v>
      </c>
      <c r="BJ1041" s="122" t="s">
        <v>1431</v>
      </c>
      <c r="BK1041" s="122">
        <v>178460</v>
      </c>
      <c r="BL1041" s="122" t="s">
        <v>4410</v>
      </c>
      <c r="BX1041" s="122" t="s">
        <v>1319</v>
      </c>
      <c r="BZ1041" s="122" t="s">
        <v>1319</v>
      </c>
      <c r="CL1041" s="122" t="s">
        <v>162</v>
      </c>
    </row>
    <row r="1042" spans="1:99" x14ac:dyDescent="0.45">
      <c r="A1042" s="122">
        <v>1041</v>
      </c>
      <c r="B1042" s="122" t="s">
        <v>10719</v>
      </c>
      <c r="C1042" s="122" t="s">
        <v>4319</v>
      </c>
      <c r="G1042" s="122" t="s">
        <v>4341</v>
      </c>
      <c r="I1042" s="122" t="s">
        <v>185</v>
      </c>
      <c r="J1042" s="122" t="str">
        <f t="shared" si="40"/>
        <v>Quercus rubra</v>
      </c>
      <c r="M1042" s="122" t="s">
        <v>3226</v>
      </c>
      <c r="N1042" s="122" t="s">
        <v>3189</v>
      </c>
      <c r="O1042" s="122" t="s">
        <v>4307</v>
      </c>
      <c r="P1042" s="122" t="s">
        <v>4329</v>
      </c>
      <c r="Q1042" s="122" t="s">
        <v>14725</v>
      </c>
      <c r="S1042" s="86" t="s">
        <v>14693</v>
      </c>
      <c r="T1042" s="122" t="s">
        <v>4096</v>
      </c>
      <c r="U1042" s="122" t="s">
        <v>4097</v>
      </c>
      <c r="V1042" s="122" t="s">
        <v>4098</v>
      </c>
      <c r="W1042" s="122" t="s">
        <v>1759</v>
      </c>
      <c r="X1042" s="122" t="s">
        <v>4422</v>
      </c>
      <c r="Y1042" s="122" t="s">
        <v>4216</v>
      </c>
      <c r="Z1042" s="122" t="s">
        <v>4216</v>
      </c>
      <c r="AA1042" s="122" t="s">
        <v>1316</v>
      </c>
      <c r="AC1042" s="122" t="s">
        <v>1317</v>
      </c>
      <c r="AD1042" s="122" t="s">
        <v>1316</v>
      </c>
      <c r="AE1042" s="122" t="s">
        <v>4216</v>
      </c>
      <c r="AF1042" s="122" t="s">
        <v>4216</v>
      </c>
      <c r="AG1042" s="122" t="s">
        <v>4216</v>
      </c>
      <c r="AJ1042" s="122" t="s">
        <v>981</v>
      </c>
      <c r="AO1042" s="122" t="s">
        <v>1319</v>
      </c>
      <c r="AP1042" s="122" t="s">
        <v>4362</v>
      </c>
      <c r="AQ1042" s="122" t="s">
        <v>4381</v>
      </c>
      <c r="AS1042" s="122" t="s">
        <v>4216</v>
      </c>
      <c r="AT1042" s="122" t="s">
        <v>4216</v>
      </c>
      <c r="AU1042" s="122" t="s">
        <v>4216</v>
      </c>
      <c r="AV1042" s="122" t="s">
        <v>4216</v>
      </c>
      <c r="AW1042" s="122" t="s">
        <v>4216</v>
      </c>
      <c r="AX1042" s="122" t="s">
        <v>4216</v>
      </c>
      <c r="AY1042" s="122" t="s">
        <v>4216</v>
      </c>
      <c r="AZ1042" s="122" t="s">
        <v>4216</v>
      </c>
      <c r="BA1042" s="122" t="s">
        <v>4216</v>
      </c>
      <c r="BC1042" s="122" t="s">
        <v>4400</v>
      </c>
      <c r="BE1042" s="122" t="s">
        <v>3411</v>
      </c>
      <c r="BF1042" s="122" t="s">
        <v>4216</v>
      </c>
      <c r="BG1042" s="122" t="s">
        <v>1415</v>
      </c>
      <c r="BH1042" s="122" t="s">
        <v>4163</v>
      </c>
      <c r="BI1042" s="122" t="s">
        <v>1431</v>
      </c>
      <c r="BJ1042" s="122" t="s">
        <v>1431</v>
      </c>
      <c r="BK1042" s="122">
        <v>178464</v>
      </c>
      <c r="BL1042" s="122" t="s">
        <v>4410</v>
      </c>
      <c r="BX1042" s="122" t="s">
        <v>1319</v>
      </c>
      <c r="BZ1042" s="122" t="s">
        <v>1319</v>
      </c>
      <c r="CL1042" s="122" t="s">
        <v>185</v>
      </c>
    </row>
    <row r="1043" spans="1:99" x14ac:dyDescent="0.45">
      <c r="A1043" s="122">
        <v>1042</v>
      </c>
      <c r="B1043" s="122" t="s">
        <v>10720</v>
      </c>
      <c r="C1043" s="122" t="s">
        <v>4320</v>
      </c>
      <c r="G1043" s="122" t="s">
        <v>4342</v>
      </c>
      <c r="I1043" s="122" t="s">
        <v>3098</v>
      </c>
      <c r="J1043" s="122" t="str">
        <f t="shared" si="40"/>
        <v>Quercus texana</v>
      </c>
      <c r="M1043" s="122" t="s">
        <v>3226</v>
      </c>
      <c r="N1043" s="122" t="s">
        <v>3314</v>
      </c>
      <c r="O1043" s="122" t="s">
        <v>4307</v>
      </c>
      <c r="P1043" s="122" t="s">
        <v>4329</v>
      </c>
      <c r="Q1043" s="122" t="s">
        <v>14725</v>
      </c>
      <c r="S1043" s="86" t="s">
        <v>14693</v>
      </c>
      <c r="T1043" s="122" t="s">
        <v>4096</v>
      </c>
      <c r="U1043" s="122" t="s">
        <v>4097</v>
      </c>
      <c r="V1043" s="122" t="s">
        <v>4098</v>
      </c>
      <c r="W1043" s="122" t="s">
        <v>1759</v>
      </c>
      <c r="X1043" s="122" t="s">
        <v>4423</v>
      </c>
      <c r="Y1043" s="122" t="s">
        <v>4216</v>
      </c>
      <c r="Z1043" s="122" t="s">
        <v>4216</v>
      </c>
      <c r="AA1043" s="122" t="s">
        <v>1316</v>
      </c>
      <c r="AC1043" s="122" t="s">
        <v>1317</v>
      </c>
      <c r="AD1043" s="122" t="s">
        <v>1316</v>
      </c>
      <c r="AE1043" s="122" t="s">
        <v>4216</v>
      </c>
      <c r="AF1043" s="122" t="s">
        <v>4216</v>
      </c>
      <c r="AG1043" s="122" t="s">
        <v>4216</v>
      </c>
      <c r="AJ1043" s="122" t="s">
        <v>2519</v>
      </c>
      <c r="AO1043" s="122" t="s">
        <v>1319</v>
      </c>
      <c r="AP1043" s="122" t="s">
        <v>4363</v>
      </c>
      <c r="AQ1043" s="122" t="s">
        <v>4378</v>
      </c>
      <c r="AS1043" s="122" t="s">
        <v>4216</v>
      </c>
      <c r="AT1043" s="122" t="s">
        <v>4216</v>
      </c>
      <c r="AU1043" s="122" t="s">
        <v>4216</v>
      </c>
      <c r="AV1043" s="122" t="s">
        <v>4216</v>
      </c>
      <c r="AW1043" s="122" t="s">
        <v>4216</v>
      </c>
      <c r="AX1043" s="122" t="s">
        <v>4216</v>
      </c>
      <c r="AY1043" s="122" t="s">
        <v>4216</v>
      </c>
      <c r="AZ1043" s="122" t="s">
        <v>4216</v>
      </c>
      <c r="BA1043" s="122" t="s">
        <v>4216</v>
      </c>
      <c r="BC1043" s="122" t="s">
        <v>4401</v>
      </c>
      <c r="BE1043" s="122" t="s">
        <v>3411</v>
      </c>
      <c r="BF1043" s="122" t="s">
        <v>4216</v>
      </c>
      <c r="BG1043" s="122" t="s">
        <v>1415</v>
      </c>
      <c r="BH1043" s="122" t="s">
        <v>4163</v>
      </c>
      <c r="BI1043" s="122" t="s">
        <v>1431</v>
      </c>
      <c r="BJ1043" s="122" t="s">
        <v>1431</v>
      </c>
      <c r="BK1043" s="122">
        <v>178463</v>
      </c>
      <c r="BL1043" s="122" t="s">
        <v>4410</v>
      </c>
      <c r="BX1043" s="122" t="s">
        <v>1319</v>
      </c>
      <c r="BZ1043" s="122" t="s">
        <v>1319</v>
      </c>
      <c r="CL1043" s="122" t="s">
        <v>3098</v>
      </c>
    </row>
    <row r="1044" spans="1:99" x14ac:dyDescent="0.45">
      <c r="A1044" s="122">
        <v>1043</v>
      </c>
      <c r="B1044" s="122" t="s">
        <v>10721</v>
      </c>
      <c r="C1044" s="122" t="s">
        <v>4321</v>
      </c>
      <c r="G1044" s="122" t="s">
        <v>4343</v>
      </c>
      <c r="I1044" s="122" t="s">
        <v>179</v>
      </c>
      <c r="J1044" s="122" t="str">
        <f t="shared" si="40"/>
        <v>Quercus mongolica</v>
      </c>
      <c r="M1044" s="122" t="s">
        <v>3226</v>
      </c>
      <c r="N1044" s="122" t="s">
        <v>3186</v>
      </c>
      <c r="O1044" s="122" t="s">
        <v>4307</v>
      </c>
      <c r="P1044" s="122" t="s">
        <v>4329</v>
      </c>
      <c r="Q1044" s="122" t="s">
        <v>14725</v>
      </c>
      <c r="S1044" s="86" t="s">
        <v>14693</v>
      </c>
      <c r="T1044" s="122" t="s">
        <v>4096</v>
      </c>
      <c r="U1044" s="122" t="s">
        <v>4097</v>
      </c>
      <c r="V1044" s="122" t="s">
        <v>4098</v>
      </c>
      <c r="W1044" s="122" t="s">
        <v>1759</v>
      </c>
      <c r="X1044" s="122" t="s">
        <v>4424</v>
      </c>
      <c r="Y1044" s="122" t="s">
        <v>4216</v>
      </c>
      <c r="Z1044" s="122" t="s">
        <v>4216</v>
      </c>
      <c r="AA1044" s="122" t="s">
        <v>1316</v>
      </c>
      <c r="AC1044" s="122" t="s">
        <v>1317</v>
      </c>
      <c r="AD1044" s="122" t="s">
        <v>1316</v>
      </c>
      <c r="AE1044" s="122" t="s">
        <v>4216</v>
      </c>
      <c r="AF1044" s="122" t="s">
        <v>4216</v>
      </c>
      <c r="AG1044" s="122" t="s">
        <v>4216</v>
      </c>
      <c r="AJ1044" s="122" t="s">
        <v>2486</v>
      </c>
      <c r="AO1044" s="122" t="s">
        <v>1319</v>
      </c>
      <c r="AP1044" s="122" t="s">
        <v>4364</v>
      </c>
      <c r="AQ1044" s="122" t="s">
        <v>4382</v>
      </c>
      <c r="AS1044" s="122" t="s">
        <v>4216</v>
      </c>
      <c r="AT1044" s="122" t="s">
        <v>4216</v>
      </c>
      <c r="AU1044" s="122" t="s">
        <v>4216</v>
      </c>
      <c r="AV1044" s="122" t="s">
        <v>4216</v>
      </c>
      <c r="AW1044" s="122" t="s">
        <v>4216</v>
      </c>
      <c r="AX1044" s="122" t="s">
        <v>4216</v>
      </c>
      <c r="AY1044" s="122" t="s">
        <v>4216</v>
      </c>
      <c r="AZ1044" s="122" t="s">
        <v>4216</v>
      </c>
      <c r="BA1044" s="122" t="s">
        <v>4216</v>
      </c>
      <c r="BC1044" s="122" t="s">
        <v>4402</v>
      </c>
      <c r="BE1044" s="122" t="s">
        <v>3411</v>
      </c>
      <c r="BF1044" s="122" t="s">
        <v>4216</v>
      </c>
      <c r="BG1044" s="122" t="s">
        <v>1415</v>
      </c>
      <c r="BH1044" s="122" t="s">
        <v>4163</v>
      </c>
      <c r="BI1044" s="122" t="s">
        <v>1431</v>
      </c>
      <c r="BJ1044" s="122" t="s">
        <v>1431</v>
      </c>
      <c r="BK1044" s="122">
        <v>178462</v>
      </c>
      <c r="BL1044" s="122" t="s">
        <v>4410</v>
      </c>
      <c r="BX1044" s="122" t="s">
        <v>1319</v>
      </c>
      <c r="BZ1044" s="122" t="s">
        <v>1319</v>
      </c>
      <c r="CL1044" s="122" t="s">
        <v>179</v>
      </c>
    </row>
    <row r="1045" spans="1:99" x14ac:dyDescent="0.45">
      <c r="A1045" s="122">
        <v>1044</v>
      </c>
      <c r="B1045" s="122" t="s">
        <v>10722</v>
      </c>
      <c r="C1045" s="122" t="s">
        <v>4322</v>
      </c>
      <c r="G1045" s="122" t="s">
        <v>4344</v>
      </c>
      <c r="I1045" s="122" t="s">
        <v>169</v>
      </c>
      <c r="J1045" s="122" t="str">
        <f t="shared" si="40"/>
        <v>Quercus velutina</v>
      </c>
      <c r="M1045" s="122" t="s">
        <v>3226</v>
      </c>
      <c r="N1045" s="122" t="s">
        <v>3182</v>
      </c>
      <c r="O1045" s="122" t="s">
        <v>4307</v>
      </c>
      <c r="P1045" s="122" t="s">
        <v>4329</v>
      </c>
      <c r="Q1045" s="122" t="s">
        <v>14725</v>
      </c>
      <c r="S1045" s="86" t="s">
        <v>14693</v>
      </c>
      <c r="T1045" s="122" t="s">
        <v>4096</v>
      </c>
      <c r="U1045" s="122" t="s">
        <v>4097</v>
      </c>
      <c r="V1045" s="122" t="s">
        <v>4098</v>
      </c>
      <c r="W1045" s="122" t="s">
        <v>1759</v>
      </c>
      <c r="X1045" s="122" t="s">
        <v>4425</v>
      </c>
      <c r="Y1045" s="122" t="s">
        <v>4216</v>
      </c>
      <c r="Z1045" s="122" t="s">
        <v>4216</v>
      </c>
      <c r="AA1045" s="122" t="s">
        <v>1316</v>
      </c>
      <c r="AC1045" s="122" t="s">
        <v>1317</v>
      </c>
      <c r="AD1045" s="122" t="s">
        <v>1316</v>
      </c>
      <c r="AE1045" s="122" t="s">
        <v>4216</v>
      </c>
      <c r="AF1045" s="122" t="s">
        <v>4216</v>
      </c>
      <c r="AG1045" s="122" t="s">
        <v>4216</v>
      </c>
      <c r="AJ1045" s="122" t="s">
        <v>994</v>
      </c>
      <c r="AO1045" s="122" t="s">
        <v>1319</v>
      </c>
      <c r="AP1045" s="122" t="s">
        <v>4365</v>
      </c>
      <c r="AQ1045" s="122" t="s">
        <v>4383</v>
      </c>
      <c r="AS1045" s="122" t="s">
        <v>4216</v>
      </c>
      <c r="AT1045" s="122" t="s">
        <v>4216</v>
      </c>
      <c r="AU1045" s="122" t="s">
        <v>4216</v>
      </c>
      <c r="AV1045" s="122" t="s">
        <v>4216</v>
      </c>
      <c r="AW1045" s="122" t="s">
        <v>4216</v>
      </c>
      <c r="AX1045" s="122" t="s">
        <v>4216</v>
      </c>
      <c r="AY1045" s="122" t="s">
        <v>4216</v>
      </c>
      <c r="AZ1045" s="122" t="s">
        <v>4216</v>
      </c>
      <c r="BA1045" s="122" t="s">
        <v>4216</v>
      </c>
      <c r="BC1045" s="122" t="s">
        <v>4403</v>
      </c>
      <c r="BE1045" s="122" t="s">
        <v>3411</v>
      </c>
      <c r="BF1045" s="122" t="s">
        <v>4216</v>
      </c>
      <c r="BG1045" s="122" t="s">
        <v>1415</v>
      </c>
      <c r="BH1045" s="122" t="s">
        <v>4163</v>
      </c>
      <c r="BI1045" s="122" t="s">
        <v>1431</v>
      </c>
      <c r="BJ1045" s="122" t="s">
        <v>1431</v>
      </c>
      <c r="BK1045" s="122">
        <v>178216</v>
      </c>
      <c r="BL1045" s="122" t="s">
        <v>4410</v>
      </c>
      <c r="BX1045" s="122" t="s">
        <v>1319</v>
      </c>
      <c r="BZ1045" s="122" t="s">
        <v>1319</v>
      </c>
      <c r="CL1045" s="122" t="s">
        <v>169</v>
      </c>
    </row>
    <row r="1046" spans="1:99" x14ac:dyDescent="0.45">
      <c r="A1046" s="122">
        <v>1045</v>
      </c>
      <c r="B1046" s="122" t="s">
        <v>10723</v>
      </c>
      <c r="C1046" s="122" t="s">
        <v>4323</v>
      </c>
      <c r="G1046" s="122" t="s">
        <v>4345</v>
      </c>
      <c r="I1046" s="122" t="s">
        <v>3154</v>
      </c>
      <c r="J1046" s="122" t="str">
        <f t="shared" si="40"/>
        <v>Quercus palustris</v>
      </c>
      <c r="M1046" s="122" t="s">
        <v>3226</v>
      </c>
      <c r="N1046" s="122" t="s">
        <v>3174</v>
      </c>
      <c r="O1046" s="122" t="s">
        <v>4307</v>
      </c>
      <c r="P1046" s="122" t="s">
        <v>4329</v>
      </c>
      <c r="Q1046" s="122" t="s">
        <v>14725</v>
      </c>
      <c r="S1046" s="86" t="s">
        <v>14693</v>
      </c>
      <c r="T1046" s="122" t="s">
        <v>4096</v>
      </c>
      <c r="U1046" s="122" t="s">
        <v>4097</v>
      </c>
      <c r="V1046" s="122" t="s">
        <v>4098</v>
      </c>
      <c r="W1046" s="122" t="s">
        <v>1759</v>
      </c>
      <c r="X1046" s="122" t="s">
        <v>4426</v>
      </c>
      <c r="Y1046" s="122" t="s">
        <v>4216</v>
      </c>
      <c r="Z1046" s="122" t="s">
        <v>4216</v>
      </c>
      <c r="AA1046" s="122" t="s">
        <v>1316</v>
      </c>
      <c r="AC1046" s="122" t="s">
        <v>1317</v>
      </c>
      <c r="AD1046" s="122" t="s">
        <v>1316</v>
      </c>
      <c r="AE1046" s="122" t="s">
        <v>4216</v>
      </c>
      <c r="AF1046" s="122" t="s">
        <v>4216</v>
      </c>
      <c r="AG1046" s="122" t="s">
        <v>4216</v>
      </c>
      <c r="AJ1046" s="122" t="s">
        <v>1009</v>
      </c>
      <c r="AO1046" s="122" t="s">
        <v>1319</v>
      </c>
      <c r="AP1046" s="122" t="s">
        <v>4366</v>
      </c>
      <c r="AQ1046" s="122" t="s">
        <v>4373</v>
      </c>
      <c r="AS1046" s="122" t="s">
        <v>4216</v>
      </c>
      <c r="AT1046" s="122" t="s">
        <v>4216</v>
      </c>
      <c r="AU1046" s="122" t="s">
        <v>4216</v>
      </c>
      <c r="AV1046" s="122" t="s">
        <v>4216</v>
      </c>
      <c r="AW1046" s="122" t="s">
        <v>4216</v>
      </c>
      <c r="AX1046" s="122" t="s">
        <v>4216</v>
      </c>
      <c r="AY1046" s="122" t="s">
        <v>4216</v>
      </c>
      <c r="AZ1046" s="122" t="s">
        <v>4216</v>
      </c>
      <c r="BA1046" s="122" t="s">
        <v>4216</v>
      </c>
      <c r="BC1046" s="122" t="s">
        <v>4404</v>
      </c>
      <c r="BE1046" s="122" t="s">
        <v>3411</v>
      </c>
      <c r="BF1046" s="122" t="s">
        <v>4216</v>
      </c>
      <c r="BG1046" s="122" t="s">
        <v>1415</v>
      </c>
      <c r="BH1046" s="122" t="s">
        <v>4163</v>
      </c>
      <c r="BI1046" s="122" t="s">
        <v>1431</v>
      </c>
      <c r="BJ1046" s="122" t="s">
        <v>1431</v>
      </c>
      <c r="BK1046" s="122">
        <v>178215</v>
      </c>
      <c r="BL1046" s="122" t="s">
        <v>4410</v>
      </c>
      <c r="BX1046" s="122" t="s">
        <v>1319</v>
      </c>
      <c r="BZ1046" s="122" t="s">
        <v>1319</v>
      </c>
      <c r="CL1046" s="122" t="s">
        <v>3154</v>
      </c>
    </row>
    <row r="1047" spans="1:99" x14ac:dyDescent="0.45">
      <c r="A1047" s="122">
        <v>1046</v>
      </c>
      <c r="B1047" s="122" t="s">
        <v>10724</v>
      </c>
      <c r="C1047" s="122" t="s">
        <v>4324</v>
      </c>
      <c r="G1047" s="122" t="s">
        <v>4346</v>
      </c>
      <c r="I1047" s="122" t="s">
        <v>731</v>
      </c>
      <c r="J1047" s="122" t="str">
        <f t="shared" si="40"/>
        <v>Quercus marilandica</v>
      </c>
      <c r="M1047" s="122" t="s">
        <v>3226</v>
      </c>
      <c r="N1047" s="122" t="s">
        <v>3175</v>
      </c>
      <c r="O1047" s="122" t="s">
        <v>4307</v>
      </c>
      <c r="P1047" s="122" t="s">
        <v>4329</v>
      </c>
      <c r="Q1047" s="122" t="s">
        <v>14725</v>
      </c>
      <c r="S1047" s="86" t="s">
        <v>14693</v>
      </c>
      <c r="T1047" s="122" t="s">
        <v>4096</v>
      </c>
      <c r="U1047" s="122" t="s">
        <v>4097</v>
      </c>
      <c r="V1047" s="122" t="s">
        <v>4098</v>
      </c>
      <c r="W1047" s="122" t="s">
        <v>1759</v>
      </c>
      <c r="X1047" s="122" t="s">
        <v>4427</v>
      </c>
      <c r="Y1047" s="122" t="s">
        <v>4216</v>
      </c>
      <c r="Z1047" s="122" t="s">
        <v>4216</v>
      </c>
      <c r="AA1047" s="122" t="s">
        <v>1316</v>
      </c>
      <c r="AC1047" s="122" t="s">
        <v>1317</v>
      </c>
      <c r="AD1047" s="122" t="s">
        <v>1316</v>
      </c>
      <c r="AE1047" s="122" t="s">
        <v>4216</v>
      </c>
      <c r="AF1047" s="122" t="s">
        <v>4216</v>
      </c>
      <c r="AG1047" s="122" t="s">
        <v>4216</v>
      </c>
      <c r="AJ1047" s="122" t="s">
        <v>979</v>
      </c>
      <c r="AO1047" s="122" t="s">
        <v>1319</v>
      </c>
      <c r="AP1047" s="122" t="s">
        <v>4367</v>
      </c>
      <c r="AQ1047" s="122" t="s">
        <v>4384</v>
      </c>
      <c r="AS1047" s="122" t="s">
        <v>4216</v>
      </c>
      <c r="AT1047" s="122" t="s">
        <v>4216</v>
      </c>
      <c r="AU1047" s="122" t="s">
        <v>4216</v>
      </c>
      <c r="AV1047" s="122" t="s">
        <v>4216</v>
      </c>
      <c r="AW1047" s="122" t="s">
        <v>4216</v>
      </c>
      <c r="AX1047" s="122" t="s">
        <v>4216</v>
      </c>
      <c r="AY1047" s="122" t="s">
        <v>4216</v>
      </c>
      <c r="AZ1047" s="122" t="s">
        <v>4216</v>
      </c>
      <c r="BA1047" s="122" t="s">
        <v>4216</v>
      </c>
      <c r="BC1047" s="122" t="s">
        <v>4405</v>
      </c>
      <c r="BE1047" s="122" t="s">
        <v>3411</v>
      </c>
      <c r="BF1047" s="122" t="s">
        <v>4216</v>
      </c>
      <c r="BG1047" s="122" t="s">
        <v>1415</v>
      </c>
      <c r="BH1047" s="122" t="s">
        <v>4163</v>
      </c>
      <c r="BI1047" s="122" t="s">
        <v>1431</v>
      </c>
      <c r="BJ1047" s="122" t="s">
        <v>1431</v>
      </c>
      <c r="BK1047" s="122">
        <v>178264</v>
      </c>
      <c r="BL1047" s="122" t="s">
        <v>4410</v>
      </c>
      <c r="BX1047" s="122" t="s">
        <v>1319</v>
      </c>
      <c r="BZ1047" s="122" t="s">
        <v>1319</v>
      </c>
      <c r="CL1047" s="122" t="s">
        <v>731</v>
      </c>
    </row>
    <row r="1048" spans="1:99" x14ac:dyDescent="0.45">
      <c r="A1048" s="122">
        <v>1047</v>
      </c>
      <c r="B1048" s="122" t="s">
        <v>10725</v>
      </c>
      <c r="C1048" s="122" t="s">
        <v>4325</v>
      </c>
      <c r="G1048" s="122" t="s">
        <v>4347</v>
      </c>
      <c r="I1048" s="122" t="s">
        <v>179</v>
      </c>
      <c r="J1048" s="122" t="str">
        <f t="shared" si="40"/>
        <v>Quercus mongolica</v>
      </c>
      <c r="M1048" s="122" t="s">
        <v>3226</v>
      </c>
      <c r="N1048" s="122" t="s">
        <v>3186</v>
      </c>
      <c r="O1048" s="122" t="s">
        <v>4307</v>
      </c>
      <c r="P1048" s="122" t="s">
        <v>4329</v>
      </c>
      <c r="Q1048" s="122" t="s">
        <v>14725</v>
      </c>
      <c r="S1048" s="86" t="s">
        <v>14693</v>
      </c>
      <c r="T1048" s="122" t="s">
        <v>4096</v>
      </c>
      <c r="U1048" s="122" t="s">
        <v>4097</v>
      </c>
      <c r="V1048" s="122" t="s">
        <v>4098</v>
      </c>
      <c r="W1048" s="122" t="s">
        <v>1759</v>
      </c>
      <c r="X1048" s="122" t="s">
        <v>4428</v>
      </c>
      <c r="Y1048" s="122" t="s">
        <v>4216</v>
      </c>
      <c r="Z1048" s="122" t="s">
        <v>4216</v>
      </c>
      <c r="AA1048" s="122" t="s">
        <v>1316</v>
      </c>
      <c r="AC1048" s="122" t="s">
        <v>1317</v>
      </c>
      <c r="AD1048" s="122" t="s">
        <v>1316</v>
      </c>
      <c r="AE1048" s="122" t="s">
        <v>4216</v>
      </c>
      <c r="AF1048" s="122" t="s">
        <v>4216</v>
      </c>
      <c r="AG1048" s="122" t="s">
        <v>4216</v>
      </c>
      <c r="AJ1048" s="122" t="s">
        <v>2486</v>
      </c>
      <c r="AO1048" s="122" t="s">
        <v>1319</v>
      </c>
      <c r="AP1048" s="122" t="s">
        <v>4368</v>
      </c>
      <c r="AQ1048" s="122" t="s">
        <v>4385</v>
      </c>
      <c r="AS1048" s="122" t="s">
        <v>4216</v>
      </c>
      <c r="AT1048" s="122" t="s">
        <v>4216</v>
      </c>
      <c r="AU1048" s="122" t="s">
        <v>4216</v>
      </c>
      <c r="AV1048" s="122" t="s">
        <v>4216</v>
      </c>
      <c r="AW1048" s="122" t="s">
        <v>4216</v>
      </c>
      <c r="AX1048" s="122" t="s">
        <v>4216</v>
      </c>
      <c r="AY1048" s="122" t="s">
        <v>4216</v>
      </c>
      <c r="AZ1048" s="122" t="s">
        <v>4216</v>
      </c>
      <c r="BA1048" s="122" t="s">
        <v>4216</v>
      </c>
      <c r="BC1048" s="122" t="s">
        <v>4406</v>
      </c>
      <c r="BE1048" s="122" t="s">
        <v>3411</v>
      </c>
      <c r="BF1048" s="122" t="s">
        <v>4216</v>
      </c>
      <c r="BG1048" s="122" t="s">
        <v>1415</v>
      </c>
      <c r="BH1048" s="122" t="s">
        <v>4163</v>
      </c>
      <c r="BI1048" s="122" t="s">
        <v>1431</v>
      </c>
      <c r="BJ1048" s="122" t="s">
        <v>1431</v>
      </c>
      <c r="BK1048" s="122">
        <v>178262</v>
      </c>
      <c r="BL1048" s="122" t="s">
        <v>4410</v>
      </c>
      <c r="BX1048" s="122" t="s">
        <v>1319</v>
      </c>
      <c r="BZ1048" s="122" t="s">
        <v>1319</v>
      </c>
      <c r="CL1048" s="122" t="s">
        <v>179</v>
      </c>
    </row>
    <row r="1049" spans="1:99" x14ac:dyDescent="0.45">
      <c r="A1049" s="122">
        <v>1048</v>
      </c>
      <c r="B1049" s="122" t="s">
        <v>10726</v>
      </c>
      <c r="C1049" s="122" t="s">
        <v>4326</v>
      </c>
      <c r="G1049" s="122" t="s">
        <v>4348</v>
      </c>
      <c r="I1049" s="122" t="s">
        <v>3154</v>
      </c>
      <c r="J1049" s="122" t="str">
        <f t="shared" si="40"/>
        <v>Quercus palustris</v>
      </c>
      <c r="M1049" s="122" t="s">
        <v>3226</v>
      </c>
      <c r="N1049" s="122" t="s">
        <v>3174</v>
      </c>
      <c r="O1049" s="122" t="s">
        <v>4307</v>
      </c>
      <c r="P1049" s="122" t="s">
        <v>4329</v>
      </c>
      <c r="Q1049" s="122" t="s">
        <v>14725</v>
      </c>
      <c r="S1049" s="86" t="s">
        <v>14693</v>
      </c>
      <c r="T1049" s="122" t="s">
        <v>4096</v>
      </c>
      <c r="U1049" s="122" t="s">
        <v>4097</v>
      </c>
      <c r="V1049" s="122" t="s">
        <v>4098</v>
      </c>
      <c r="W1049" s="122" t="s">
        <v>1759</v>
      </c>
      <c r="X1049" s="122" t="s">
        <v>4429</v>
      </c>
      <c r="Y1049" s="122" t="s">
        <v>4216</v>
      </c>
      <c r="Z1049" s="122" t="s">
        <v>4216</v>
      </c>
      <c r="AA1049" s="122" t="s">
        <v>1316</v>
      </c>
      <c r="AC1049" s="122" t="s">
        <v>1317</v>
      </c>
      <c r="AD1049" s="122" t="s">
        <v>1316</v>
      </c>
      <c r="AE1049" s="122" t="s">
        <v>4216</v>
      </c>
      <c r="AF1049" s="122" t="s">
        <v>4216</v>
      </c>
      <c r="AG1049" s="122" t="s">
        <v>4216</v>
      </c>
      <c r="AJ1049" s="122" t="s">
        <v>1009</v>
      </c>
      <c r="AO1049" s="122" t="s">
        <v>1319</v>
      </c>
      <c r="AP1049" s="122" t="s">
        <v>4369</v>
      </c>
      <c r="AQ1049" s="122" t="s">
        <v>4386</v>
      </c>
      <c r="AS1049" s="122" t="s">
        <v>4216</v>
      </c>
      <c r="AT1049" s="122" t="s">
        <v>4216</v>
      </c>
      <c r="AU1049" s="122" t="s">
        <v>4216</v>
      </c>
      <c r="AV1049" s="122" t="s">
        <v>4216</v>
      </c>
      <c r="AW1049" s="122" t="s">
        <v>4216</v>
      </c>
      <c r="AX1049" s="122" t="s">
        <v>4216</v>
      </c>
      <c r="AY1049" s="122" t="s">
        <v>4216</v>
      </c>
      <c r="AZ1049" s="122" t="s">
        <v>4216</v>
      </c>
      <c r="BA1049" s="122" t="s">
        <v>4216</v>
      </c>
      <c r="BC1049" s="122" t="s">
        <v>4407</v>
      </c>
      <c r="BE1049" s="122" t="s">
        <v>3411</v>
      </c>
      <c r="BF1049" s="122" t="s">
        <v>4216</v>
      </c>
      <c r="BG1049" s="122" t="s">
        <v>1415</v>
      </c>
      <c r="BH1049" s="122" t="s">
        <v>4163</v>
      </c>
      <c r="BI1049" s="122" t="s">
        <v>1431</v>
      </c>
      <c r="BJ1049" s="122" t="s">
        <v>1431</v>
      </c>
      <c r="BK1049" s="122">
        <v>178260</v>
      </c>
      <c r="BL1049" s="122" t="s">
        <v>4410</v>
      </c>
      <c r="BX1049" s="122" t="s">
        <v>1319</v>
      </c>
      <c r="BZ1049" s="122" t="s">
        <v>1319</v>
      </c>
      <c r="CL1049" s="122" t="s">
        <v>3154</v>
      </c>
    </row>
    <row r="1050" spans="1:99" x14ac:dyDescent="0.45">
      <c r="A1050" s="122">
        <v>1049</v>
      </c>
      <c r="B1050" s="122" t="s">
        <v>10727</v>
      </c>
      <c r="C1050" s="122" t="s">
        <v>4327</v>
      </c>
      <c r="G1050" s="122" t="s">
        <v>4349</v>
      </c>
      <c r="I1050" s="122" t="s">
        <v>2518</v>
      </c>
      <c r="J1050" s="122" t="str">
        <f t="shared" si="40"/>
        <v>Quercus texana</v>
      </c>
      <c r="M1050" s="122" t="s">
        <v>3226</v>
      </c>
      <c r="N1050" s="122" t="s">
        <v>3293</v>
      </c>
      <c r="O1050" s="122" t="s">
        <v>4307</v>
      </c>
      <c r="P1050" s="122" t="s">
        <v>4329</v>
      </c>
      <c r="Q1050" s="122" t="s">
        <v>14725</v>
      </c>
      <c r="S1050" s="86" t="s">
        <v>14693</v>
      </c>
      <c r="T1050" s="122" t="s">
        <v>4096</v>
      </c>
      <c r="U1050" s="122" t="s">
        <v>4097</v>
      </c>
      <c r="V1050" s="122" t="s">
        <v>4098</v>
      </c>
      <c r="W1050" s="122" t="s">
        <v>1759</v>
      </c>
      <c r="X1050" s="122" t="s">
        <v>4430</v>
      </c>
      <c r="Y1050" s="122" t="s">
        <v>4216</v>
      </c>
      <c r="Z1050" s="122" t="s">
        <v>4216</v>
      </c>
      <c r="AA1050" s="122" t="s">
        <v>1316</v>
      </c>
      <c r="AC1050" s="122" t="s">
        <v>1317</v>
      </c>
      <c r="AD1050" s="122" t="s">
        <v>1316</v>
      </c>
      <c r="AE1050" s="122" t="s">
        <v>4216</v>
      </c>
      <c r="AF1050" s="122" t="s">
        <v>4216</v>
      </c>
      <c r="AG1050" s="122" t="s">
        <v>4216</v>
      </c>
      <c r="AJ1050" s="122" t="s">
        <v>4331</v>
      </c>
      <c r="AO1050" s="122" t="s">
        <v>1319</v>
      </c>
      <c r="AP1050" s="122" t="s">
        <v>4370</v>
      </c>
      <c r="AQ1050" s="122" t="s">
        <v>4387</v>
      </c>
      <c r="AS1050" s="122" t="s">
        <v>4216</v>
      </c>
      <c r="AT1050" s="122" t="s">
        <v>4216</v>
      </c>
      <c r="AU1050" s="122" t="s">
        <v>4216</v>
      </c>
      <c r="AV1050" s="122" t="s">
        <v>4216</v>
      </c>
      <c r="AW1050" s="122" t="s">
        <v>4216</v>
      </c>
      <c r="AX1050" s="122" t="s">
        <v>4216</v>
      </c>
      <c r="AY1050" s="122" t="s">
        <v>4216</v>
      </c>
      <c r="AZ1050" s="122" t="s">
        <v>4216</v>
      </c>
      <c r="BA1050" s="122" t="s">
        <v>4216</v>
      </c>
      <c r="BC1050" s="122" t="s">
        <v>4408</v>
      </c>
      <c r="BE1050" s="122" t="s">
        <v>3411</v>
      </c>
      <c r="BF1050" s="122" t="s">
        <v>4216</v>
      </c>
      <c r="BG1050" s="122" t="s">
        <v>1415</v>
      </c>
      <c r="BH1050" s="122" t="s">
        <v>4163</v>
      </c>
      <c r="BI1050" s="122" t="s">
        <v>1431</v>
      </c>
      <c r="BJ1050" s="122" t="s">
        <v>1431</v>
      </c>
      <c r="BK1050" s="122">
        <v>178256</v>
      </c>
      <c r="BL1050" s="122" t="s">
        <v>4410</v>
      </c>
      <c r="BX1050" s="122" t="s">
        <v>1319</v>
      </c>
      <c r="BZ1050" s="122" t="s">
        <v>1319</v>
      </c>
      <c r="CL1050" s="122" t="s">
        <v>2518</v>
      </c>
    </row>
    <row r="1051" spans="1:99" x14ac:dyDescent="0.45">
      <c r="A1051" s="122">
        <v>1050</v>
      </c>
      <c r="B1051" s="122" t="s">
        <v>10728</v>
      </c>
      <c r="C1051" s="122" t="s">
        <v>4328</v>
      </c>
      <c r="G1051" s="122" t="s">
        <v>4350</v>
      </c>
      <c r="I1051" s="122" t="s">
        <v>162</v>
      </c>
      <c r="J1051" s="122" t="str">
        <f t="shared" si="40"/>
        <v>Quercus prinoides</v>
      </c>
      <c r="M1051" s="122" t="s">
        <v>3226</v>
      </c>
      <c r="N1051" s="122" t="s">
        <v>3179</v>
      </c>
      <c r="O1051" s="122" t="s">
        <v>4307</v>
      </c>
      <c r="P1051" s="122" t="s">
        <v>4329</v>
      </c>
      <c r="Q1051" s="122" t="s">
        <v>14725</v>
      </c>
      <c r="S1051" s="86" t="s">
        <v>14693</v>
      </c>
      <c r="T1051" s="122" t="s">
        <v>4096</v>
      </c>
      <c r="U1051" s="122" t="s">
        <v>4097</v>
      </c>
      <c r="V1051" s="122" t="s">
        <v>4098</v>
      </c>
      <c r="W1051" s="122" t="s">
        <v>1759</v>
      </c>
      <c r="X1051" s="122" t="s">
        <v>4431</v>
      </c>
      <c r="Y1051" s="122" t="s">
        <v>4216</v>
      </c>
      <c r="Z1051" s="122" t="s">
        <v>4216</v>
      </c>
      <c r="AA1051" s="122" t="s">
        <v>1316</v>
      </c>
      <c r="AC1051" s="122" t="s">
        <v>1317</v>
      </c>
      <c r="AD1051" s="122" t="s">
        <v>1316</v>
      </c>
      <c r="AE1051" s="122" t="s">
        <v>4216</v>
      </c>
      <c r="AF1051" s="122" t="s">
        <v>4216</v>
      </c>
      <c r="AG1051" s="122" t="s">
        <v>4216</v>
      </c>
      <c r="AJ1051" s="122" t="s">
        <v>1095</v>
      </c>
      <c r="AO1051" s="122" t="s">
        <v>1319</v>
      </c>
      <c r="AP1051" s="122" t="s">
        <v>4371</v>
      </c>
      <c r="AQ1051" s="122" t="s">
        <v>4388</v>
      </c>
      <c r="AS1051" s="122" t="s">
        <v>4216</v>
      </c>
      <c r="AT1051" s="122" t="s">
        <v>4216</v>
      </c>
      <c r="AU1051" s="122" t="s">
        <v>4216</v>
      </c>
      <c r="AV1051" s="122" t="s">
        <v>4216</v>
      </c>
      <c r="AW1051" s="122" t="s">
        <v>4216</v>
      </c>
      <c r="AX1051" s="122" t="s">
        <v>4216</v>
      </c>
      <c r="AY1051" s="122" t="s">
        <v>4216</v>
      </c>
      <c r="AZ1051" s="122" t="s">
        <v>4216</v>
      </c>
      <c r="BA1051" s="122" t="s">
        <v>4216</v>
      </c>
      <c r="BC1051" s="122" t="s">
        <v>4409</v>
      </c>
      <c r="BE1051" s="122" t="s">
        <v>3411</v>
      </c>
      <c r="BF1051" s="122" t="s">
        <v>4216</v>
      </c>
      <c r="BG1051" s="122" t="s">
        <v>1415</v>
      </c>
      <c r="BH1051" s="122" t="s">
        <v>4163</v>
      </c>
      <c r="BI1051" s="122" t="s">
        <v>1431</v>
      </c>
      <c r="BJ1051" s="122" t="s">
        <v>1431</v>
      </c>
      <c r="BK1051" s="122">
        <v>178258</v>
      </c>
      <c r="BL1051" s="122" t="s">
        <v>4410</v>
      </c>
      <c r="BX1051" s="122" t="s">
        <v>1319</v>
      </c>
      <c r="BZ1051" s="122" t="s">
        <v>1319</v>
      </c>
      <c r="CL1051" s="122" t="s">
        <v>162</v>
      </c>
    </row>
    <row r="1052" spans="1:99" x14ac:dyDescent="0.45">
      <c r="A1052" s="122">
        <v>1051</v>
      </c>
      <c r="B1052" s="122" t="s">
        <v>10729</v>
      </c>
      <c r="C1052" s="122" t="s">
        <v>4433</v>
      </c>
      <c r="F1052" s="122" t="s">
        <v>14327</v>
      </c>
      <c r="H1052" s="122">
        <v>3686</v>
      </c>
      <c r="I1052" s="122" t="s">
        <v>4544</v>
      </c>
      <c r="J1052" s="122" t="str">
        <f t="shared" si="40"/>
        <v>Quercus x warei</v>
      </c>
      <c r="K1052" s="122" t="s">
        <v>9004</v>
      </c>
      <c r="M1052" s="122" t="s">
        <v>3226</v>
      </c>
      <c r="N1052" s="122" t="s">
        <v>4523</v>
      </c>
      <c r="O1052" s="122">
        <v>41514</v>
      </c>
      <c r="P1052" s="122" t="s">
        <v>4526</v>
      </c>
      <c r="Q1052" s="122" t="s">
        <v>14724</v>
      </c>
      <c r="S1052" s="86" t="s">
        <v>14693</v>
      </c>
      <c r="T1052" s="122" t="s">
        <v>4096</v>
      </c>
      <c r="U1052" s="122" t="s">
        <v>4097</v>
      </c>
      <c r="V1052" s="122" t="s">
        <v>4098</v>
      </c>
      <c r="W1052" s="122" t="s">
        <v>1759</v>
      </c>
      <c r="X1052" s="122" t="s">
        <v>4546</v>
      </c>
      <c r="Y1052" s="122" t="s">
        <v>4216</v>
      </c>
      <c r="Z1052" s="122" t="s">
        <v>4216</v>
      </c>
      <c r="AA1052" s="122" t="s">
        <v>1316</v>
      </c>
      <c r="AC1052" s="122" t="s">
        <v>1317</v>
      </c>
      <c r="AD1052" s="122" t="s">
        <v>1316</v>
      </c>
      <c r="AG1052" s="122" t="s">
        <v>4545</v>
      </c>
      <c r="AJ1052" s="122" t="s">
        <v>4544</v>
      </c>
      <c r="AO1052" s="122" t="s">
        <v>1319</v>
      </c>
      <c r="AP1052" s="122" t="s">
        <v>4547</v>
      </c>
      <c r="AQ1052" s="122" t="s">
        <v>4548</v>
      </c>
      <c r="AS1052" s="122" t="s">
        <v>4216</v>
      </c>
      <c r="AT1052" s="122" t="s">
        <v>4216</v>
      </c>
      <c r="AU1052" s="122" t="s">
        <v>4216</v>
      </c>
      <c r="AV1052" s="122" t="s">
        <v>4216</v>
      </c>
      <c r="AW1052" s="122" t="s">
        <v>4216</v>
      </c>
      <c r="AX1052" s="122" t="s">
        <v>4216</v>
      </c>
      <c r="AY1052" s="122" t="s">
        <v>4216</v>
      </c>
      <c r="AZ1052" s="122" t="s">
        <v>4216</v>
      </c>
      <c r="BE1052" s="122" t="s">
        <v>4144</v>
      </c>
      <c r="BF1052" s="122" t="s">
        <v>1415</v>
      </c>
      <c r="BG1052" s="122" t="s">
        <v>1415</v>
      </c>
      <c r="BK1052" s="122">
        <v>177646</v>
      </c>
      <c r="BR1052" s="122" t="s">
        <v>4893</v>
      </c>
      <c r="BS1052" s="122" t="s">
        <v>5788</v>
      </c>
      <c r="BT1052" s="122" t="s">
        <v>4893</v>
      </c>
      <c r="BU1052" s="122" t="s">
        <v>4893</v>
      </c>
      <c r="BV1052" s="122">
        <v>3686</v>
      </c>
      <c r="BX1052" s="122" t="s">
        <v>1319</v>
      </c>
      <c r="BZ1052" s="122" t="s">
        <v>1319</v>
      </c>
      <c r="CE1052" s="122" t="s">
        <v>1171</v>
      </c>
      <c r="CF1052" s="122" t="s">
        <v>3484</v>
      </c>
      <c r="CG1052" s="122" t="s">
        <v>6854</v>
      </c>
      <c r="CL1052" s="122" t="s">
        <v>4544</v>
      </c>
    </row>
    <row r="1053" spans="1:99" x14ac:dyDescent="0.45">
      <c r="A1053" s="122">
        <v>1052</v>
      </c>
      <c r="B1053" s="122" t="s">
        <v>10730</v>
      </c>
      <c r="C1053" s="122" t="s">
        <v>4434</v>
      </c>
      <c r="F1053" s="122" t="s">
        <v>14328</v>
      </c>
      <c r="H1053" s="122">
        <v>2344</v>
      </c>
      <c r="I1053" s="122" t="s">
        <v>798</v>
      </c>
      <c r="J1053" s="122" t="str">
        <f t="shared" si="40"/>
        <v>Quercus x deamii</v>
      </c>
      <c r="K1053" s="122" t="s">
        <v>8991</v>
      </c>
      <c r="M1053" s="122" t="s">
        <v>3226</v>
      </c>
      <c r="N1053" s="122" t="s">
        <v>3312</v>
      </c>
      <c r="O1053" s="122">
        <v>41514</v>
      </c>
      <c r="P1053" s="122" t="s">
        <v>4526</v>
      </c>
      <c r="Q1053" s="122" t="s">
        <v>14724</v>
      </c>
      <c r="S1053" s="86" t="s">
        <v>14693</v>
      </c>
      <c r="T1053" s="122" t="s">
        <v>4096</v>
      </c>
      <c r="U1053" s="122" t="s">
        <v>4097</v>
      </c>
      <c r="V1053" s="122" t="s">
        <v>4098</v>
      </c>
      <c r="W1053" s="122" t="s">
        <v>1759</v>
      </c>
      <c r="X1053" s="122" t="s">
        <v>4554</v>
      </c>
      <c r="Y1053" s="122" t="s">
        <v>4216</v>
      </c>
      <c r="Z1053" s="122" t="s">
        <v>4216</v>
      </c>
      <c r="AA1053" s="122" t="s">
        <v>1316</v>
      </c>
      <c r="AC1053" s="122" t="s">
        <v>1317</v>
      </c>
      <c r="AD1053" s="122" t="s">
        <v>1316</v>
      </c>
      <c r="AG1053" s="122" t="s">
        <v>4555</v>
      </c>
      <c r="AJ1053" s="122" t="s">
        <v>798</v>
      </c>
      <c r="AO1053" s="122" t="s">
        <v>1319</v>
      </c>
      <c r="AP1053" s="122" t="s">
        <v>4556</v>
      </c>
      <c r="AQ1053" s="122" t="s">
        <v>4557</v>
      </c>
      <c r="AS1053" s="122" t="s">
        <v>4216</v>
      </c>
      <c r="AT1053" s="122" t="s">
        <v>4216</v>
      </c>
      <c r="AU1053" s="122" t="s">
        <v>4216</v>
      </c>
      <c r="AV1053" s="122" t="s">
        <v>4216</v>
      </c>
      <c r="AW1053" s="122" t="s">
        <v>4216</v>
      </c>
      <c r="AX1053" s="122" t="s">
        <v>4216</v>
      </c>
      <c r="AY1053" s="122" t="s">
        <v>4216</v>
      </c>
      <c r="AZ1053" s="122" t="s">
        <v>4216</v>
      </c>
      <c r="BE1053" s="122" t="s">
        <v>4144</v>
      </c>
      <c r="BF1053" s="122" t="s">
        <v>1415</v>
      </c>
      <c r="BG1053" s="122" t="s">
        <v>1415</v>
      </c>
      <c r="BK1053" s="122">
        <v>177645</v>
      </c>
      <c r="BR1053" s="122" t="s">
        <v>4895</v>
      </c>
      <c r="BS1053" s="122" t="s">
        <v>5788</v>
      </c>
      <c r="BT1053" s="122" t="s">
        <v>4895</v>
      </c>
      <c r="BU1053" s="122" t="s">
        <v>4895</v>
      </c>
      <c r="BV1053" s="122">
        <v>2344</v>
      </c>
      <c r="BX1053" s="122" t="s">
        <v>1319</v>
      </c>
      <c r="BZ1053" s="122" t="s">
        <v>1319</v>
      </c>
      <c r="CB1053" s="122" t="s">
        <v>4235</v>
      </c>
      <c r="CC1053" s="122" t="s">
        <v>4235</v>
      </c>
      <c r="CD1053" s="122" t="s">
        <v>6855</v>
      </c>
      <c r="CL1053" s="122" t="s">
        <v>798</v>
      </c>
    </row>
    <row r="1054" spans="1:99" x14ac:dyDescent="0.45">
      <c r="A1054" s="122">
        <v>1053</v>
      </c>
      <c r="B1054" s="122" t="s">
        <v>10731</v>
      </c>
      <c r="C1054" s="122" t="s">
        <v>4435</v>
      </c>
      <c r="F1054" s="122" t="s">
        <v>4894</v>
      </c>
      <c r="H1054" s="122">
        <v>5673</v>
      </c>
      <c r="I1054" s="122" t="s">
        <v>4558</v>
      </c>
      <c r="J1054" s="122" t="str">
        <f t="shared" si="40"/>
        <v>Quercus x macdanielii</v>
      </c>
      <c r="K1054" s="122" t="s">
        <v>8998</v>
      </c>
      <c r="M1054" s="122" t="s">
        <v>3226</v>
      </c>
      <c r="N1054" s="122" t="s">
        <v>4524</v>
      </c>
      <c r="O1054" s="122">
        <v>41514</v>
      </c>
      <c r="P1054" s="122" t="s">
        <v>4526</v>
      </c>
      <c r="Q1054" s="122" t="s">
        <v>14724</v>
      </c>
      <c r="S1054" s="86" t="s">
        <v>14693</v>
      </c>
      <c r="T1054" s="122" t="s">
        <v>4096</v>
      </c>
      <c r="U1054" s="122" t="s">
        <v>4097</v>
      </c>
      <c r="V1054" s="122" t="s">
        <v>4098</v>
      </c>
      <c r="W1054" s="122" t="s">
        <v>1759</v>
      </c>
      <c r="X1054" s="122" t="s">
        <v>4559</v>
      </c>
      <c r="Y1054" s="122" t="s">
        <v>4216</v>
      </c>
      <c r="Z1054" s="122" t="s">
        <v>4216</v>
      </c>
      <c r="AA1054" s="122" t="s">
        <v>1316</v>
      </c>
      <c r="AC1054" s="122" t="s">
        <v>1317</v>
      </c>
      <c r="AD1054" s="122" t="s">
        <v>1316</v>
      </c>
      <c r="AG1054" s="122" t="s">
        <v>4560</v>
      </c>
      <c r="AJ1054" s="122" t="s">
        <v>4558</v>
      </c>
      <c r="AO1054" s="122" t="s">
        <v>1319</v>
      </c>
      <c r="AP1054" s="122" t="s">
        <v>4561</v>
      </c>
      <c r="AQ1054" s="122" t="s">
        <v>4562</v>
      </c>
      <c r="AS1054" s="122" t="s">
        <v>4216</v>
      </c>
      <c r="AT1054" s="122" t="s">
        <v>4216</v>
      </c>
      <c r="AU1054" s="122" t="s">
        <v>4216</v>
      </c>
      <c r="AV1054" s="122" t="s">
        <v>4216</v>
      </c>
      <c r="AW1054" s="122" t="s">
        <v>4216</v>
      </c>
      <c r="AX1054" s="122" t="s">
        <v>4216</v>
      </c>
      <c r="AY1054" s="122" t="s">
        <v>4216</v>
      </c>
      <c r="AZ1054" s="122" t="s">
        <v>4216</v>
      </c>
      <c r="BE1054" s="122" t="s">
        <v>4144</v>
      </c>
      <c r="BK1054" s="122">
        <v>178036</v>
      </c>
      <c r="BR1054" s="122" t="s">
        <v>4894</v>
      </c>
      <c r="BS1054" s="122" t="s">
        <v>6709</v>
      </c>
      <c r="BT1054" s="122" t="s">
        <v>4894</v>
      </c>
      <c r="BU1054" s="122" t="s">
        <v>4894</v>
      </c>
      <c r="BV1054" s="122">
        <v>5673</v>
      </c>
      <c r="BX1054" s="122" t="s">
        <v>1319</v>
      </c>
      <c r="BZ1054" s="122" t="s">
        <v>1319</v>
      </c>
      <c r="CL1054" s="122" t="s">
        <v>4558</v>
      </c>
    </row>
    <row r="1055" spans="1:99" x14ac:dyDescent="0.45">
      <c r="A1055" s="122">
        <v>1054</v>
      </c>
      <c r="B1055" s="122" t="s">
        <v>10732</v>
      </c>
      <c r="C1055" s="122" t="s">
        <v>4436</v>
      </c>
      <c r="F1055" s="122" t="s">
        <v>14329</v>
      </c>
      <c r="H1055" s="122">
        <v>2911</v>
      </c>
      <c r="I1055" s="122" t="s">
        <v>4549</v>
      </c>
      <c r="J1055" s="122" t="str">
        <f t="shared" si="40"/>
        <v>Quercus x guadalupensis</v>
      </c>
      <c r="K1055" s="122" t="s">
        <v>8994</v>
      </c>
      <c r="M1055" s="122" t="s">
        <v>3226</v>
      </c>
      <c r="N1055" s="122" t="s">
        <v>4525</v>
      </c>
      <c r="O1055" s="122">
        <v>41514</v>
      </c>
      <c r="P1055" s="122" t="s">
        <v>4526</v>
      </c>
      <c r="Q1055" s="122" t="s">
        <v>14724</v>
      </c>
      <c r="S1055" s="86" t="s">
        <v>14693</v>
      </c>
      <c r="T1055" s="122" t="s">
        <v>4096</v>
      </c>
      <c r="U1055" s="122" t="s">
        <v>4097</v>
      </c>
      <c r="V1055" s="122" t="s">
        <v>4098</v>
      </c>
      <c r="W1055" s="122" t="s">
        <v>1759</v>
      </c>
      <c r="X1055" s="122" t="s">
        <v>4553</v>
      </c>
      <c r="Y1055" s="122" t="s">
        <v>4216</v>
      </c>
      <c r="Z1055" s="122" t="s">
        <v>4216</v>
      </c>
      <c r="AA1055" s="122" t="s">
        <v>1316</v>
      </c>
      <c r="AC1055" s="122" t="s">
        <v>1317</v>
      </c>
      <c r="AD1055" s="122" t="s">
        <v>1316</v>
      </c>
      <c r="AG1055" s="122" t="s">
        <v>4552</v>
      </c>
      <c r="AJ1055" s="122" t="s">
        <v>4549</v>
      </c>
      <c r="AO1055" s="122" t="s">
        <v>1319</v>
      </c>
      <c r="AP1055" s="122" t="s">
        <v>4550</v>
      </c>
      <c r="AQ1055" s="122" t="s">
        <v>4551</v>
      </c>
      <c r="AS1055" s="122" t="s">
        <v>4216</v>
      </c>
      <c r="AT1055" s="122" t="s">
        <v>4216</v>
      </c>
      <c r="AU1055" s="122" t="s">
        <v>4216</v>
      </c>
      <c r="AV1055" s="122" t="s">
        <v>4216</v>
      </c>
      <c r="AW1055" s="122" t="s">
        <v>4216</v>
      </c>
      <c r="AX1055" s="122" t="s">
        <v>4216</v>
      </c>
      <c r="AY1055" s="122" t="s">
        <v>4216</v>
      </c>
      <c r="AZ1055" s="122" t="s">
        <v>4216</v>
      </c>
      <c r="BE1055" s="122" t="s">
        <v>4144</v>
      </c>
      <c r="BG1055" s="122" t="s">
        <v>1415</v>
      </c>
      <c r="BK1055" s="122">
        <v>177647</v>
      </c>
      <c r="BR1055" s="122" t="s">
        <v>4896</v>
      </c>
      <c r="BS1055" s="122" t="s">
        <v>5788</v>
      </c>
      <c r="BT1055" s="122" t="s">
        <v>4896</v>
      </c>
      <c r="BU1055" s="122" t="s">
        <v>4896</v>
      </c>
      <c r="BV1055" s="122">
        <v>2911</v>
      </c>
      <c r="BX1055" s="122" t="s">
        <v>1319</v>
      </c>
      <c r="BZ1055" s="122" t="s">
        <v>1319</v>
      </c>
      <c r="CE1055" s="122" t="s">
        <v>1171</v>
      </c>
      <c r="CF1055" s="122" t="s">
        <v>3670</v>
      </c>
      <c r="CG1055" s="122" t="s">
        <v>6856</v>
      </c>
      <c r="CL1055" s="122" t="s">
        <v>4549</v>
      </c>
    </row>
    <row r="1056" spans="1:99" x14ac:dyDescent="0.45">
      <c r="A1056" s="122">
        <v>1055</v>
      </c>
      <c r="B1056" s="122" t="s">
        <v>10733</v>
      </c>
      <c r="C1056" s="122" t="s">
        <v>4437</v>
      </c>
      <c r="F1056" s="122" t="s">
        <v>14357</v>
      </c>
      <c r="G1056" s="122" t="s">
        <v>4630</v>
      </c>
      <c r="H1056" s="122">
        <v>4808</v>
      </c>
      <c r="I1056" s="122" t="s">
        <v>4470</v>
      </c>
      <c r="J1056" s="122" t="str">
        <f t="shared" si="40"/>
        <v>Quercus georgiana</v>
      </c>
      <c r="K1056" s="122" t="s">
        <v>1103</v>
      </c>
      <c r="M1056" s="122" t="s">
        <v>3226</v>
      </c>
      <c r="N1056" s="122" t="s">
        <v>3295</v>
      </c>
      <c r="O1056" s="121">
        <v>41514</v>
      </c>
      <c r="P1056" s="122" t="s">
        <v>4526</v>
      </c>
      <c r="Q1056" s="122" t="s">
        <v>14724</v>
      </c>
      <c r="S1056" s="86" t="s">
        <v>14693</v>
      </c>
      <c r="T1056" s="122" t="s">
        <v>4096</v>
      </c>
      <c r="U1056" s="122" t="s">
        <v>4097</v>
      </c>
      <c r="V1056" s="122" t="s">
        <v>4098</v>
      </c>
      <c r="W1056" s="122" t="s">
        <v>1759</v>
      </c>
      <c r="X1056" s="122" t="s">
        <v>4512</v>
      </c>
      <c r="Y1056" s="122" t="s">
        <v>4216</v>
      </c>
      <c r="Z1056" s="122" t="s">
        <v>4216</v>
      </c>
      <c r="AA1056" s="122" t="s">
        <v>1316</v>
      </c>
      <c r="AB1056" s="122" t="s">
        <v>1317</v>
      </c>
      <c r="AC1056" s="122" t="s">
        <v>1317</v>
      </c>
      <c r="AD1056" s="122" t="s">
        <v>1316</v>
      </c>
      <c r="AG1056" s="122" t="s">
        <v>4563</v>
      </c>
      <c r="AJ1056" s="122" t="s">
        <v>4470</v>
      </c>
      <c r="AO1056" s="122" t="s">
        <v>1319</v>
      </c>
      <c r="AP1056" s="122" t="s">
        <v>4564</v>
      </c>
      <c r="AQ1056" s="122" t="s">
        <v>4565</v>
      </c>
      <c r="AR1056" s="122" t="s">
        <v>7426</v>
      </c>
      <c r="AS1056" s="122" t="s">
        <v>4216</v>
      </c>
      <c r="AT1056" s="122" t="s">
        <v>4216</v>
      </c>
      <c r="AU1056" s="122" t="s">
        <v>4216</v>
      </c>
      <c r="AV1056" s="122" t="s">
        <v>4216</v>
      </c>
      <c r="AW1056" s="122" t="s">
        <v>4216</v>
      </c>
      <c r="AX1056" s="122" t="s">
        <v>4216</v>
      </c>
      <c r="AY1056" s="122" t="s">
        <v>4216</v>
      </c>
      <c r="AZ1056" s="122" t="s">
        <v>4216</v>
      </c>
      <c r="BE1056" s="122" t="s">
        <v>4144</v>
      </c>
      <c r="BF1056" s="122" t="s">
        <v>1415</v>
      </c>
      <c r="BG1056" s="122" t="s">
        <v>1415</v>
      </c>
      <c r="BK1056" s="122">
        <v>177649</v>
      </c>
      <c r="BR1056" s="122" t="s">
        <v>4844</v>
      </c>
      <c r="BS1056" s="122" t="s">
        <v>5785</v>
      </c>
      <c r="BT1056" s="122" t="s">
        <v>4844</v>
      </c>
      <c r="BU1056" s="122" t="s">
        <v>4844</v>
      </c>
      <c r="BV1056" s="122">
        <v>4808</v>
      </c>
      <c r="BX1056" s="122" t="s">
        <v>1319</v>
      </c>
      <c r="BZ1056" s="122" t="s">
        <v>1319</v>
      </c>
      <c r="CB1056" s="122">
        <v>33.806109999999997</v>
      </c>
      <c r="CC1056" s="122">
        <v>-84.145830000000004</v>
      </c>
      <c r="CD1056" s="122" t="s">
        <v>4709</v>
      </c>
      <c r="CE1056" s="122" t="s">
        <v>1171</v>
      </c>
      <c r="CF1056" s="122" t="s">
        <v>6802</v>
      </c>
      <c r="CG1056" s="122" t="s">
        <v>6857</v>
      </c>
      <c r="CI1056" s="122" t="s">
        <v>5090</v>
      </c>
      <c r="CJ1056" s="122" t="s">
        <v>7035</v>
      </c>
      <c r="CL1056" s="122" t="s">
        <v>4470</v>
      </c>
      <c r="CO1056" s="122" t="s">
        <v>7488</v>
      </c>
      <c r="CP1056" s="122">
        <v>0</v>
      </c>
      <c r="CQ1056" s="122" t="s">
        <v>4844</v>
      </c>
      <c r="CR1056" s="122" t="s">
        <v>7819</v>
      </c>
      <c r="CS1056" s="122" t="s">
        <v>7820</v>
      </c>
      <c r="CT1056" s="122" t="s">
        <v>8194</v>
      </c>
      <c r="CU1056" s="122" t="s">
        <v>8194</v>
      </c>
    </row>
    <row r="1057" spans="1:99" x14ac:dyDescent="0.45">
      <c r="A1057" s="122">
        <v>1056</v>
      </c>
      <c r="B1057" s="122" t="s">
        <v>10734</v>
      </c>
      <c r="C1057" s="122" t="s">
        <v>4438</v>
      </c>
      <c r="F1057" s="122" t="s">
        <v>14338</v>
      </c>
      <c r="H1057" s="122">
        <v>2660</v>
      </c>
      <c r="I1057" s="122" t="s">
        <v>4566</v>
      </c>
      <c r="J1057" s="122" t="str">
        <f t="shared" si="40"/>
        <v>Quercus x fernowii</v>
      </c>
      <c r="K1057" s="122" t="s">
        <v>8993</v>
      </c>
      <c r="M1057" s="122" t="s">
        <v>3226</v>
      </c>
      <c r="N1057" s="122" t="s">
        <v>4527</v>
      </c>
      <c r="O1057" s="122">
        <v>41514</v>
      </c>
      <c r="P1057" s="122" t="s">
        <v>4526</v>
      </c>
      <c r="Q1057" s="122" t="s">
        <v>14724</v>
      </c>
      <c r="S1057" s="86" t="s">
        <v>14693</v>
      </c>
      <c r="T1057" s="122" t="s">
        <v>4096</v>
      </c>
      <c r="U1057" s="122" t="s">
        <v>4097</v>
      </c>
      <c r="V1057" s="122" t="s">
        <v>4098</v>
      </c>
      <c r="W1057" s="122" t="s">
        <v>1759</v>
      </c>
      <c r="X1057" s="122" t="s">
        <v>4567</v>
      </c>
      <c r="Y1057" s="122" t="s">
        <v>4216</v>
      </c>
      <c r="Z1057" s="122" t="s">
        <v>4216</v>
      </c>
      <c r="AA1057" s="122" t="s">
        <v>1316</v>
      </c>
      <c r="AC1057" s="122" t="s">
        <v>1317</v>
      </c>
      <c r="AD1057" s="122" t="s">
        <v>1316</v>
      </c>
      <c r="AG1057" s="122" t="s">
        <v>4568</v>
      </c>
      <c r="AJ1057" s="122" t="s">
        <v>4566</v>
      </c>
      <c r="AO1057" s="122" t="s">
        <v>1319</v>
      </c>
      <c r="AP1057" s="122" t="s">
        <v>4569</v>
      </c>
      <c r="AQ1057" s="122" t="s">
        <v>4570</v>
      </c>
      <c r="AS1057" s="122" t="s">
        <v>4216</v>
      </c>
      <c r="AT1057" s="122" t="s">
        <v>4216</v>
      </c>
      <c r="AU1057" s="122" t="s">
        <v>4216</v>
      </c>
      <c r="AV1057" s="122" t="s">
        <v>4216</v>
      </c>
      <c r="AW1057" s="122" t="s">
        <v>4216</v>
      </c>
      <c r="AX1057" s="122" t="s">
        <v>4216</v>
      </c>
      <c r="AY1057" s="122" t="s">
        <v>4216</v>
      </c>
      <c r="AZ1057" s="122" t="s">
        <v>4216</v>
      </c>
      <c r="BE1057" s="122" t="s">
        <v>4144</v>
      </c>
      <c r="BF1057" s="122" t="s">
        <v>1415</v>
      </c>
      <c r="BG1057" s="122" t="s">
        <v>1415</v>
      </c>
      <c r="BK1057" s="122">
        <v>177648</v>
      </c>
      <c r="BR1057" s="122" t="s">
        <v>4897</v>
      </c>
      <c r="BS1057" s="122" t="s">
        <v>5788</v>
      </c>
      <c r="BT1057" s="122" t="s">
        <v>4897</v>
      </c>
      <c r="BU1057" s="122" t="s">
        <v>4897</v>
      </c>
      <c r="BV1057" s="122">
        <v>2660</v>
      </c>
      <c r="BX1057" s="122" t="s">
        <v>1319</v>
      </c>
      <c r="BZ1057" s="122" t="s">
        <v>1319</v>
      </c>
      <c r="CE1057" s="122" t="s">
        <v>1171</v>
      </c>
      <c r="CF1057" s="122" t="s">
        <v>4664</v>
      </c>
      <c r="CG1057" s="122" t="s">
        <v>6858</v>
      </c>
      <c r="CL1057" s="122" t="s">
        <v>4566</v>
      </c>
    </row>
    <row r="1058" spans="1:99" x14ac:dyDescent="0.45">
      <c r="A1058" s="122">
        <v>1057</v>
      </c>
      <c r="B1058" s="122" t="s">
        <v>10735</v>
      </c>
      <c r="C1058" s="122" t="s">
        <v>4439</v>
      </c>
      <c r="F1058" s="122" t="s">
        <v>14339</v>
      </c>
      <c r="H1058" s="122">
        <v>5318</v>
      </c>
      <c r="I1058" s="122" t="s">
        <v>4529</v>
      </c>
      <c r="J1058" s="122" t="str">
        <f t="shared" si="40"/>
        <v>Quercus 'K.B.</v>
      </c>
      <c r="K1058" s="122" t="s">
        <v>8722</v>
      </c>
      <c r="M1058" s="122" t="s">
        <v>3226</v>
      </c>
      <c r="N1058" s="122" t="s">
        <v>4528</v>
      </c>
      <c r="O1058" s="122">
        <v>41514</v>
      </c>
      <c r="P1058" s="122" t="s">
        <v>4530</v>
      </c>
      <c r="Q1058" s="122" t="s">
        <v>14724</v>
      </c>
      <c r="S1058" s="86" t="s">
        <v>14693</v>
      </c>
      <c r="T1058" s="122" t="s">
        <v>4096</v>
      </c>
      <c r="U1058" s="122" t="s">
        <v>4097</v>
      </c>
      <c r="V1058" s="122" t="s">
        <v>4098</v>
      </c>
      <c r="W1058" s="122" t="s">
        <v>1759</v>
      </c>
      <c r="X1058" s="122" t="s">
        <v>4572</v>
      </c>
      <c r="Y1058" s="122" t="s">
        <v>4216</v>
      </c>
      <c r="Z1058" s="122" t="s">
        <v>4216</v>
      </c>
      <c r="AA1058" s="122" t="s">
        <v>1316</v>
      </c>
      <c r="AC1058" s="122" t="s">
        <v>1317</v>
      </c>
      <c r="AD1058" s="122" t="s">
        <v>1316</v>
      </c>
      <c r="AG1058" s="122" t="s">
        <v>4573</v>
      </c>
      <c r="AJ1058" s="122" t="s">
        <v>4529</v>
      </c>
      <c r="AO1058" s="122" t="s">
        <v>1319</v>
      </c>
      <c r="AP1058" s="122" t="s">
        <v>4571</v>
      </c>
      <c r="AQ1058" s="122" t="s">
        <v>4574</v>
      </c>
      <c r="AS1058" s="122" t="s">
        <v>4216</v>
      </c>
      <c r="AT1058" s="122" t="s">
        <v>4216</v>
      </c>
      <c r="AU1058" s="122" t="s">
        <v>4216</v>
      </c>
      <c r="AV1058" s="122" t="s">
        <v>4216</v>
      </c>
      <c r="AW1058" s="122" t="s">
        <v>4216</v>
      </c>
      <c r="AX1058" s="122" t="s">
        <v>4216</v>
      </c>
      <c r="AY1058" s="122" t="s">
        <v>4216</v>
      </c>
      <c r="AZ1058" s="122" t="s">
        <v>4216</v>
      </c>
      <c r="BE1058" s="122" t="s">
        <v>4144</v>
      </c>
      <c r="BF1058" s="122" t="s">
        <v>1415</v>
      </c>
      <c r="BG1058" s="122" t="s">
        <v>1415</v>
      </c>
      <c r="BK1058" s="122">
        <v>177608</v>
      </c>
      <c r="BR1058" s="122" t="s">
        <v>4898</v>
      </c>
      <c r="BS1058" s="122" t="s">
        <v>5788</v>
      </c>
      <c r="BT1058" s="122" t="s">
        <v>4898</v>
      </c>
      <c r="BU1058" s="122" t="s">
        <v>4898</v>
      </c>
      <c r="BV1058" s="122">
        <v>5318</v>
      </c>
      <c r="BX1058" s="122" t="s">
        <v>1319</v>
      </c>
      <c r="BZ1058" s="122" t="s">
        <v>1319</v>
      </c>
      <c r="CL1058" s="122" t="s">
        <v>4529</v>
      </c>
    </row>
    <row r="1059" spans="1:99" x14ac:dyDescent="0.45">
      <c r="A1059" s="122">
        <v>1058</v>
      </c>
      <c r="B1059" s="122" t="s">
        <v>10736</v>
      </c>
      <c r="C1059" s="122" t="s">
        <v>4440</v>
      </c>
      <c r="I1059" s="122" t="s">
        <v>723</v>
      </c>
      <c r="J1059" s="122" t="str">
        <f t="shared" si="40"/>
        <v>Quercus pyrenaica</v>
      </c>
      <c r="M1059" s="122" t="s">
        <v>3226</v>
      </c>
      <c r="N1059" s="122" t="s">
        <v>3296</v>
      </c>
      <c r="O1059" s="122">
        <v>41514</v>
      </c>
      <c r="P1059" s="122" t="s">
        <v>4530</v>
      </c>
      <c r="Q1059" s="122" t="s">
        <v>14724</v>
      </c>
      <c r="S1059" s="86" t="s">
        <v>14693</v>
      </c>
      <c r="T1059" s="122" t="s">
        <v>4096</v>
      </c>
      <c r="U1059" s="122" t="s">
        <v>4097</v>
      </c>
      <c r="V1059" s="122" t="s">
        <v>4098</v>
      </c>
      <c r="W1059" s="122" t="s">
        <v>1759</v>
      </c>
      <c r="X1059" s="122" t="s">
        <v>4581</v>
      </c>
      <c r="Y1059" s="122" t="s">
        <v>4216</v>
      </c>
      <c r="Z1059" s="122" t="s">
        <v>4216</v>
      </c>
      <c r="AA1059" s="122" t="s">
        <v>1316</v>
      </c>
      <c r="AC1059" s="122" t="s">
        <v>1317</v>
      </c>
      <c r="AD1059" s="122" t="s">
        <v>1316</v>
      </c>
      <c r="AG1059" s="122" t="s">
        <v>4583</v>
      </c>
      <c r="AJ1059" s="122" t="s">
        <v>723</v>
      </c>
      <c r="AO1059" s="122" t="s">
        <v>1319</v>
      </c>
      <c r="AP1059" s="122" t="s">
        <v>4582</v>
      </c>
      <c r="AQ1059" s="122" t="s">
        <v>4584</v>
      </c>
      <c r="AS1059" s="122" t="s">
        <v>4216</v>
      </c>
      <c r="AT1059" s="122" t="s">
        <v>4216</v>
      </c>
      <c r="AU1059" s="122" t="s">
        <v>4216</v>
      </c>
      <c r="AV1059" s="122" t="s">
        <v>4216</v>
      </c>
      <c r="AW1059" s="122" t="s">
        <v>4216</v>
      </c>
      <c r="AX1059" s="122" t="s">
        <v>4216</v>
      </c>
      <c r="AY1059" s="122" t="s">
        <v>4216</v>
      </c>
      <c r="AZ1059" s="122" t="s">
        <v>4216</v>
      </c>
      <c r="BE1059" s="122" t="s">
        <v>4144</v>
      </c>
      <c r="BG1059" s="122" t="s">
        <v>4531</v>
      </c>
      <c r="BH1059" s="122" t="s">
        <v>1431</v>
      </c>
      <c r="BI1059" s="122" t="s">
        <v>1431</v>
      </c>
      <c r="BJ1059" s="122" t="s">
        <v>1431</v>
      </c>
      <c r="BX1059" s="122" t="s">
        <v>1319</v>
      </c>
      <c r="BZ1059" s="122" t="s">
        <v>1319</v>
      </c>
      <c r="CL1059" s="122" t="s">
        <v>723</v>
      </c>
    </row>
    <row r="1060" spans="1:99" x14ac:dyDescent="0.45">
      <c r="A1060" s="122">
        <v>1059</v>
      </c>
      <c r="B1060" s="122" t="s">
        <v>10737</v>
      </c>
      <c r="C1060" s="122" t="s">
        <v>4441</v>
      </c>
      <c r="F1060" s="122" t="s">
        <v>14318</v>
      </c>
      <c r="H1060" s="122">
        <v>3423</v>
      </c>
      <c r="I1060" s="122" t="s">
        <v>4585</v>
      </c>
      <c r="J1060" s="122" t="str">
        <f t="shared" si="40"/>
        <v>Quercus serrata</v>
      </c>
      <c r="K1060" s="122" t="s">
        <v>8943</v>
      </c>
      <c r="M1060" s="122" t="s">
        <v>3226</v>
      </c>
      <c r="N1060" s="122" t="s">
        <v>4532</v>
      </c>
      <c r="O1060" s="121">
        <v>41514</v>
      </c>
      <c r="P1060" s="122" t="s">
        <v>4530</v>
      </c>
      <c r="Q1060" s="122" t="s">
        <v>14724</v>
      </c>
      <c r="S1060" s="86" t="s">
        <v>14693</v>
      </c>
      <c r="T1060" s="122" t="s">
        <v>4096</v>
      </c>
      <c r="U1060" s="122" t="s">
        <v>4097</v>
      </c>
      <c r="V1060" s="122" t="s">
        <v>4098</v>
      </c>
      <c r="W1060" s="122" t="s">
        <v>1759</v>
      </c>
      <c r="X1060" s="122" t="s">
        <v>4586</v>
      </c>
      <c r="Y1060" s="122" t="s">
        <v>4216</v>
      </c>
      <c r="Z1060" s="122" t="s">
        <v>4216</v>
      </c>
      <c r="AA1060" s="122" t="s">
        <v>1316</v>
      </c>
      <c r="AC1060" s="122" t="s">
        <v>1317</v>
      </c>
      <c r="AD1060" s="122" t="s">
        <v>1316</v>
      </c>
      <c r="AG1060" s="122" t="s">
        <v>4587</v>
      </c>
      <c r="AJ1060" s="122" t="s">
        <v>4585</v>
      </c>
      <c r="AO1060" s="122" t="s">
        <v>1319</v>
      </c>
      <c r="AP1060" s="122" t="s">
        <v>4588</v>
      </c>
      <c r="AQ1060" s="122" t="s">
        <v>4589</v>
      </c>
      <c r="AR1060" s="122" t="s">
        <v>7426</v>
      </c>
      <c r="AS1060" s="122" t="s">
        <v>4216</v>
      </c>
      <c r="AT1060" s="122" t="s">
        <v>4216</v>
      </c>
      <c r="AU1060" s="122" t="s">
        <v>4216</v>
      </c>
      <c r="AV1060" s="122" t="s">
        <v>4216</v>
      </c>
      <c r="AW1060" s="122" t="s">
        <v>4216</v>
      </c>
      <c r="AX1060" s="122" t="s">
        <v>4216</v>
      </c>
      <c r="AY1060" s="122" t="s">
        <v>4216</v>
      </c>
      <c r="AZ1060" s="122" t="s">
        <v>4216</v>
      </c>
      <c r="BE1060" s="122" t="s">
        <v>4144</v>
      </c>
      <c r="BF1060" s="122" t="s">
        <v>1415</v>
      </c>
      <c r="BG1060" s="122" t="s">
        <v>1415</v>
      </c>
      <c r="BK1060" s="122">
        <v>177609</v>
      </c>
      <c r="BR1060" s="122" t="s">
        <v>4882</v>
      </c>
      <c r="BS1060" s="122" t="s">
        <v>5788</v>
      </c>
      <c r="BT1060" s="122" t="s">
        <v>4882</v>
      </c>
      <c r="BU1060" s="122" t="s">
        <v>4882</v>
      </c>
      <c r="BV1060" s="122">
        <v>3423</v>
      </c>
      <c r="BX1060" s="122" t="s">
        <v>1319</v>
      </c>
      <c r="BZ1060" s="122" t="s">
        <v>1319</v>
      </c>
      <c r="CB1060" s="122">
        <v>35.800879000000002</v>
      </c>
      <c r="CC1060" s="122">
        <v>139.92768799999999</v>
      </c>
      <c r="CD1060" s="122" t="s">
        <v>7403</v>
      </c>
      <c r="CE1060" s="122" t="s">
        <v>6859</v>
      </c>
      <c r="CF1060" s="122" t="s">
        <v>7404</v>
      </c>
      <c r="CG1060" s="122" t="s">
        <v>7405</v>
      </c>
      <c r="CJ1060" s="122" t="s">
        <v>7178</v>
      </c>
      <c r="CL1060" s="122" t="s">
        <v>4585</v>
      </c>
      <c r="CO1060" s="122" t="s">
        <v>7488</v>
      </c>
      <c r="CP1060" s="122">
        <v>0</v>
      </c>
      <c r="CQ1060" s="122" t="s">
        <v>4882</v>
      </c>
      <c r="CR1060" s="122" t="s">
        <v>7531</v>
      </c>
      <c r="CS1060" s="122" t="s">
        <v>7532</v>
      </c>
      <c r="CT1060" s="122" t="s">
        <v>8194</v>
      </c>
      <c r="CU1060" s="122" t="s">
        <v>8194</v>
      </c>
    </row>
    <row r="1061" spans="1:99" x14ac:dyDescent="0.45">
      <c r="A1061" s="122">
        <v>1060</v>
      </c>
      <c r="B1061" s="122" t="s">
        <v>10738</v>
      </c>
      <c r="C1061" s="122" t="s">
        <v>4442</v>
      </c>
      <c r="I1061" s="122" t="s">
        <v>821</v>
      </c>
      <c r="J1061" s="122" t="str">
        <f t="shared" si="40"/>
        <v>Quercus pubescens</v>
      </c>
      <c r="M1061" s="122" t="s">
        <v>3226</v>
      </c>
      <c r="N1061" s="122" t="s">
        <v>3316</v>
      </c>
      <c r="O1061" s="122">
        <v>41514</v>
      </c>
      <c r="P1061" s="122" t="s">
        <v>4530</v>
      </c>
      <c r="Q1061" s="122" t="s">
        <v>14724</v>
      </c>
      <c r="S1061" s="86" t="s">
        <v>14693</v>
      </c>
      <c r="T1061" s="122" t="s">
        <v>4096</v>
      </c>
      <c r="U1061" s="122" t="s">
        <v>4097</v>
      </c>
      <c r="V1061" s="122" t="s">
        <v>4098</v>
      </c>
      <c r="W1061" s="122" t="s">
        <v>1759</v>
      </c>
      <c r="X1061" s="122" t="s">
        <v>4576</v>
      </c>
      <c r="Y1061" s="122" t="s">
        <v>4216</v>
      </c>
      <c r="Z1061" s="122" t="s">
        <v>4216</v>
      </c>
      <c r="AA1061" s="122" t="s">
        <v>1316</v>
      </c>
      <c r="AC1061" s="122" t="s">
        <v>1317</v>
      </c>
      <c r="AD1061" s="122" t="s">
        <v>1316</v>
      </c>
      <c r="AG1061" s="122" t="s">
        <v>4577</v>
      </c>
      <c r="AJ1061" s="122" t="s">
        <v>821</v>
      </c>
      <c r="AO1061" s="122" t="s">
        <v>1319</v>
      </c>
      <c r="AP1061" s="122" t="s">
        <v>4575</v>
      </c>
      <c r="AQ1061" s="122" t="s">
        <v>1319</v>
      </c>
      <c r="AS1061" s="122" t="s">
        <v>4216</v>
      </c>
      <c r="AT1061" s="122" t="s">
        <v>4216</v>
      </c>
      <c r="AU1061" s="122" t="s">
        <v>4216</v>
      </c>
      <c r="AV1061" s="122" t="s">
        <v>4216</v>
      </c>
      <c r="AW1061" s="122" t="s">
        <v>4216</v>
      </c>
      <c r="AX1061" s="122" t="s">
        <v>4216</v>
      </c>
      <c r="AY1061" s="122" t="s">
        <v>4216</v>
      </c>
      <c r="AZ1061" s="122" t="s">
        <v>4216</v>
      </c>
      <c r="BE1061" s="122" t="s">
        <v>4144</v>
      </c>
      <c r="BK1061" s="122">
        <v>177571</v>
      </c>
      <c r="BX1061" s="122" t="s">
        <v>1319</v>
      </c>
      <c r="BZ1061" s="122" t="s">
        <v>1319</v>
      </c>
      <c r="CL1061" s="122" t="s">
        <v>821</v>
      </c>
    </row>
    <row r="1062" spans="1:99" x14ac:dyDescent="0.45">
      <c r="A1062" s="122">
        <v>1061</v>
      </c>
      <c r="B1062" s="122" t="s">
        <v>10739</v>
      </c>
      <c r="C1062" s="122" t="s">
        <v>4443</v>
      </c>
      <c r="I1062" s="122" t="s">
        <v>737</v>
      </c>
      <c r="J1062" s="122" t="str">
        <f t="shared" si="40"/>
        <v>Quercus phellos</v>
      </c>
      <c r="M1062" s="122" t="s">
        <v>3226</v>
      </c>
      <c r="N1062" s="122" t="s">
        <v>3297</v>
      </c>
      <c r="O1062" s="122">
        <v>41514</v>
      </c>
      <c r="P1062" s="122" t="s">
        <v>4530</v>
      </c>
      <c r="Q1062" s="122" t="s">
        <v>14724</v>
      </c>
      <c r="S1062" s="86" t="s">
        <v>14693</v>
      </c>
      <c r="T1062" s="122" t="s">
        <v>4096</v>
      </c>
      <c r="U1062" s="122" t="s">
        <v>4097</v>
      </c>
      <c r="V1062" s="122" t="s">
        <v>4098</v>
      </c>
      <c r="W1062" s="122" t="s">
        <v>1759</v>
      </c>
      <c r="X1062" s="122" t="s">
        <v>4590</v>
      </c>
      <c r="Y1062" s="122" t="s">
        <v>4216</v>
      </c>
      <c r="Z1062" s="122" t="s">
        <v>4216</v>
      </c>
      <c r="AA1062" s="122" t="s">
        <v>1316</v>
      </c>
      <c r="AC1062" s="122" t="s">
        <v>1317</v>
      </c>
      <c r="AD1062" s="122" t="s">
        <v>1316</v>
      </c>
      <c r="AG1062" s="122" t="s">
        <v>4591</v>
      </c>
      <c r="AJ1062" s="122" t="s">
        <v>737</v>
      </c>
      <c r="AO1062" s="122" t="s">
        <v>1319</v>
      </c>
      <c r="AP1062" s="122" t="s">
        <v>4592</v>
      </c>
      <c r="AQ1062" s="122" t="s">
        <v>4593</v>
      </c>
      <c r="AS1062" s="122" t="s">
        <v>4216</v>
      </c>
      <c r="AT1062" s="122" t="s">
        <v>4216</v>
      </c>
      <c r="AU1062" s="122" t="s">
        <v>4216</v>
      </c>
      <c r="AV1062" s="122" t="s">
        <v>4216</v>
      </c>
      <c r="AW1062" s="122" t="s">
        <v>4216</v>
      </c>
      <c r="AX1062" s="122" t="s">
        <v>4216</v>
      </c>
      <c r="AY1062" s="122" t="s">
        <v>4216</v>
      </c>
      <c r="AZ1062" s="122" t="s">
        <v>4216</v>
      </c>
      <c r="BE1062" s="122" t="s">
        <v>4144</v>
      </c>
      <c r="BK1062" s="122">
        <v>177607</v>
      </c>
      <c r="BX1062" s="122" t="s">
        <v>1319</v>
      </c>
      <c r="BZ1062" s="122" t="s">
        <v>1319</v>
      </c>
      <c r="CL1062" s="122" t="s">
        <v>737</v>
      </c>
    </row>
    <row r="1063" spans="1:99" x14ac:dyDescent="0.45">
      <c r="A1063" s="122">
        <v>1062</v>
      </c>
      <c r="B1063" s="122" t="s">
        <v>10740</v>
      </c>
      <c r="C1063" s="122" t="s">
        <v>4444</v>
      </c>
      <c r="G1063" s="122" t="s">
        <v>4533</v>
      </c>
      <c r="I1063" s="122" t="s">
        <v>826</v>
      </c>
      <c r="J1063" s="122" t="str">
        <f t="shared" si="40"/>
        <v>Quercus dalechampii</v>
      </c>
      <c r="M1063" s="122" t="s">
        <v>3226</v>
      </c>
      <c r="N1063" s="122" t="s">
        <v>3317</v>
      </c>
      <c r="O1063" s="122">
        <v>41514</v>
      </c>
      <c r="P1063" s="122" t="s">
        <v>4530</v>
      </c>
      <c r="Q1063" s="122" t="s">
        <v>14724</v>
      </c>
      <c r="S1063" s="86" t="s">
        <v>14693</v>
      </c>
      <c r="T1063" s="122" t="s">
        <v>4096</v>
      </c>
      <c r="U1063" s="122" t="s">
        <v>4097</v>
      </c>
      <c r="V1063" s="122" t="s">
        <v>4098</v>
      </c>
      <c r="W1063" s="122" t="s">
        <v>1759</v>
      </c>
      <c r="X1063" s="122" t="s">
        <v>4415</v>
      </c>
      <c r="Y1063" s="122" t="s">
        <v>4216</v>
      </c>
      <c r="Z1063" s="122" t="s">
        <v>4216</v>
      </c>
      <c r="AA1063" s="122" t="s">
        <v>1316</v>
      </c>
      <c r="AC1063" s="122" t="s">
        <v>1317</v>
      </c>
      <c r="AD1063" s="122" t="s">
        <v>1316</v>
      </c>
      <c r="AG1063" s="122" t="s">
        <v>4580</v>
      </c>
      <c r="AJ1063" s="122" t="s">
        <v>826</v>
      </c>
      <c r="AO1063" s="122" t="s">
        <v>1319</v>
      </c>
      <c r="AP1063" s="122" t="s">
        <v>4578</v>
      </c>
      <c r="AQ1063" s="122" t="s">
        <v>4579</v>
      </c>
      <c r="AS1063" s="122" t="s">
        <v>4216</v>
      </c>
      <c r="AT1063" s="122" t="s">
        <v>4216</v>
      </c>
      <c r="AU1063" s="122" t="s">
        <v>4216</v>
      </c>
      <c r="AV1063" s="122" t="s">
        <v>4216</v>
      </c>
      <c r="AW1063" s="122" t="s">
        <v>4216</v>
      </c>
      <c r="AX1063" s="122" t="s">
        <v>4216</v>
      </c>
      <c r="AY1063" s="122" t="s">
        <v>4216</v>
      </c>
      <c r="AZ1063" s="122" t="s">
        <v>4216</v>
      </c>
      <c r="BE1063" s="122" t="s">
        <v>4144</v>
      </c>
      <c r="BX1063" s="122" t="s">
        <v>1319</v>
      </c>
      <c r="BZ1063" s="122" t="s">
        <v>1319</v>
      </c>
      <c r="CL1063" s="122" t="s">
        <v>826</v>
      </c>
    </row>
    <row r="1064" spans="1:99" x14ac:dyDescent="0.45">
      <c r="A1064" s="122">
        <v>1063</v>
      </c>
      <c r="B1064" s="122" t="s">
        <v>10741</v>
      </c>
      <c r="C1064" s="122" t="s">
        <v>4445</v>
      </c>
      <c r="I1064" s="122" t="s">
        <v>4067</v>
      </c>
      <c r="J1064" s="122" t="str">
        <f t="shared" si="40"/>
        <v>Quercus coccifera</v>
      </c>
      <c r="M1064" s="122" t="s">
        <v>3226</v>
      </c>
      <c r="N1064" s="122" t="s">
        <v>4064</v>
      </c>
      <c r="O1064" s="122">
        <v>41515</v>
      </c>
      <c r="P1064" s="122" t="s">
        <v>4535</v>
      </c>
      <c r="Q1064" s="122" t="s">
        <v>14724</v>
      </c>
      <c r="S1064" s="86" t="s">
        <v>14693</v>
      </c>
      <c r="T1064" s="122" t="s">
        <v>4096</v>
      </c>
      <c r="U1064" s="122" t="s">
        <v>4097</v>
      </c>
      <c r="V1064" s="122" t="s">
        <v>4098</v>
      </c>
      <c r="W1064" s="122" t="s">
        <v>1759</v>
      </c>
      <c r="X1064" s="122" t="s">
        <v>4594</v>
      </c>
      <c r="Y1064" s="122" t="s">
        <v>4216</v>
      </c>
      <c r="Z1064" s="122" t="s">
        <v>4216</v>
      </c>
      <c r="AA1064" s="122" t="s">
        <v>1316</v>
      </c>
      <c r="AC1064" s="122" t="s">
        <v>1317</v>
      </c>
      <c r="AD1064" s="122" t="s">
        <v>1316</v>
      </c>
      <c r="AG1064" s="122" t="s">
        <v>4597</v>
      </c>
      <c r="AJ1064" s="122" t="s">
        <v>4067</v>
      </c>
      <c r="AO1064" s="122" t="s">
        <v>1319</v>
      </c>
      <c r="AP1064" s="122" t="s">
        <v>4595</v>
      </c>
      <c r="AQ1064" s="122" t="s">
        <v>4596</v>
      </c>
      <c r="AS1064" s="122" t="s">
        <v>4216</v>
      </c>
      <c r="AT1064" s="122" t="s">
        <v>4216</v>
      </c>
      <c r="AU1064" s="122" t="s">
        <v>4216</v>
      </c>
      <c r="AV1064" s="122" t="s">
        <v>4216</v>
      </c>
      <c r="AW1064" s="122" t="s">
        <v>4216</v>
      </c>
      <c r="AX1064" s="122" t="s">
        <v>4216</v>
      </c>
      <c r="AY1064" s="122" t="s">
        <v>4216</v>
      </c>
      <c r="AZ1064" s="122" t="s">
        <v>4216</v>
      </c>
      <c r="BE1064" s="122" t="s">
        <v>4144</v>
      </c>
      <c r="BK1064" s="122">
        <v>177613</v>
      </c>
      <c r="BX1064" s="122" t="s">
        <v>1319</v>
      </c>
      <c r="BZ1064" s="122" t="s">
        <v>1319</v>
      </c>
      <c r="CL1064" s="122" t="s">
        <v>4067</v>
      </c>
    </row>
    <row r="1065" spans="1:99" x14ac:dyDescent="0.45">
      <c r="A1065" s="122">
        <v>1064</v>
      </c>
      <c r="B1065" s="122" t="s">
        <v>10742</v>
      </c>
      <c r="C1065" s="122" t="s">
        <v>4446</v>
      </c>
      <c r="F1065" s="122" t="s">
        <v>14320</v>
      </c>
      <c r="H1065" s="122">
        <v>3039</v>
      </c>
      <c r="I1065" s="122" t="s">
        <v>3368</v>
      </c>
      <c r="J1065" s="122" t="str">
        <f t="shared" si="40"/>
        <v>Quercus baronii</v>
      </c>
      <c r="K1065" s="122" t="s">
        <v>954</v>
      </c>
      <c r="M1065" s="122" t="s">
        <v>3226</v>
      </c>
      <c r="N1065" s="122" t="s">
        <v>3345</v>
      </c>
      <c r="O1065" s="121">
        <v>41515</v>
      </c>
      <c r="P1065" s="122" t="s">
        <v>4535</v>
      </c>
      <c r="Q1065" s="122" t="s">
        <v>14724</v>
      </c>
      <c r="S1065" s="86" t="s">
        <v>14693</v>
      </c>
      <c r="T1065" s="122" t="s">
        <v>4096</v>
      </c>
      <c r="U1065" s="122" t="s">
        <v>4097</v>
      </c>
      <c r="V1065" s="122" t="s">
        <v>4098</v>
      </c>
      <c r="W1065" s="122" t="s">
        <v>1759</v>
      </c>
      <c r="X1065" s="122" t="s">
        <v>4598</v>
      </c>
      <c r="Y1065" s="122" t="s">
        <v>4216</v>
      </c>
      <c r="Z1065" s="122" t="s">
        <v>4216</v>
      </c>
      <c r="AA1065" s="122" t="s">
        <v>1316</v>
      </c>
      <c r="AC1065" s="122" t="s">
        <v>1317</v>
      </c>
      <c r="AD1065" s="122" t="s">
        <v>1316</v>
      </c>
      <c r="AG1065" s="122" t="s">
        <v>4600</v>
      </c>
      <c r="AJ1065" s="122" t="s">
        <v>3368</v>
      </c>
      <c r="AO1065" s="122" t="s">
        <v>1319</v>
      </c>
      <c r="AP1065" s="122" t="s">
        <v>4599</v>
      </c>
      <c r="AQ1065" s="122" t="s">
        <v>4601</v>
      </c>
      <c r="AR1065" s="122" t="s">
        <v>7426</v>
      </c>
      <c r="AS1065" s="122" t="s">
        <v>4216</v>
      </c>
      <c r="AT1065" s="122" t="s">
        <v>4216</v>
      </c>
      <c r="AU1065" s="122" t="s">
        <v>4216</v>
      </c>
      <c r="AV1065" s="122" t="s">
        <v>4216</v>
      </c>
      <c r="AW1065" s="122" t="s">
        <v>4216</v>
      </c>
      <c r="AX1065" s="122" t="s">
        <v>4216</v>
      </c>
      <c r="AY1065" s="122" t="s">
        <v>4216</v>
      </c>
      <c r="AZ1065" s="122" t="s">
        <v>4216</v>
      </c>
      <c r="BE1065" s="122" t="s">
        <v>4144</v>
      </c>
      <c r="BF1065" s="122" t="s">
        <v>1415</v>
      </c>
      <c r="BG1065" s="122" t="s">
        <v>1415</v>
      </c>
      <c r="BK1065" s="122">
        <v>177612</v>
      </c>
      <c r="BR1065" s="122" t="s">
        <v>4931</v>
      </c>
      <c r="BS1065" s="122" t="s">
        <v>5788</v>
      </c>
      <c r="BT1065" s="122" t="s">
        <v>4931</v>
      </c>
      <c r="BU1065" s="122" t="s">
        <v>4931</v>
      </c>
      <c r="BV1065" s="122">
        <v>3039</v>
      </c>
      <c r="BX1065" s="122" t="s">
        <v>1319</v>
      </c>
      <c r="BZ1065" s="122" t="s">
        <v>1319</v>
      </c>
      <c r="CB1065" s="122">
        <v>34.133000000000003</v>
      </c>
      <c r="CC1065" s="122">
        <v>103.8845</v>
      </c>
      <c r="CD1065" s="122" t="s">
        <v>7406</v>
      </c>
      <c r="CE1065" s="122" t="s">
        <v>4680</v>
      </c>
      <c r="CF1065" s="122" t="s">
        <v>6860</v>
      </c>
      <c r="CG1065" s="122" t="s">
        <v>7395</v>
      </c>
      <c r="CJ1065" s="122" t="s">
        <v>7078</v>
      </c>
      <c r="CL1065" s="122" t="s">
        <v>3368</v>
      </c>
      <c r="CO1065" s="122" t="s">
        <v>7488</v>
      </c>
      <c r="CP1065" s="122">
        <v>0</v>
      </c>
      <c r="CQ1065" s="122" t="s">
        <v>4931</v>
      </c>
      <c r="CR1065" s="122" t="s">
        <v>7954</v>
      </c>
      <c r="CS1065" s="122" t="s">
        <v>7955</v>
      </c>
      <c r="CT1065" s="122" t="s">
        <v>8194</v>
      </c>
      <c r="CU1065" s="122" t="s">
        <v>8194</v>
      </c>
    </row>
    <row r="1066" spans="1:99" x14ac:dyDescent="0.45">
      <c r="A1066" s="122">
        <v>1065</v>
      </c>
      <c r="B1066" s="122" t="s">
        <v>10743</v>
      </c>
      <c r="C1066" s="122" t="s">
        <v>4447</v>
      </c>
      <c r="F1066" s="122" t="s">
        <v>14317</v>
      </c>
      <c r="H1066" s="122">
        <v>3248</v>
      </c>
      <c r="I1066" s="122" t="s">
        <v>4602</v>
      </c>
      <c r="J1066" s="122" t="str">
        <f t="shared" si="40"/>
        <v>Quercus x humidicola</v>
      </c>
      <c r="K1066" s="122" t="s">
        <v>8996</v>
      </c>
      <c r="M1066" s="122" t="s">
        <v>3226</v>
      </c>
      <c r="N1066" s="122" t="s">
        <v>4536</v>
      </c>
      <c r="O1066" s="122">
        <v>41515</v>
      </c>
      <c r="P1066" s="122" t="s">
        <v>4535</v>
      </c>
      <c r="Q1066" s="122" t="s">
        <v>14724</v>
      </c>
      <c r="S1066" s="86" t="s">
        <v>14693</v>
      </c>
      <c r="T1066" s="122" t="s">
        <v>4096</v>
      </c>
      <c r="U1066" s="122" t="s">
        <v>4097</v>
      </c>
      <c r="V1066" s="122" t="s">
        <v>4098</v>
      </c>
      <c r="W1066" s="122" t="s">
        <v>1759</v>
      </c>
      <c r="X1066" s="122" t="s">
        <v>4603</v>
      </c>
      <c r="Y1066" s="122" t="s">
        <v>4216</v>
      </c>
      <c r="Z1066" s="122" t="s">
        <v>4216</v>
      </c>
      <c r="AA1066" s="122" t="s">
        <v>1316</v>
      </c>
      <c r="AC1066" s="122" t="s">
        <v>1317</v>
      </c>
      <c r="AD1066" s="122" t="s">
        <v>1316</v>
      </c>
      <c r="AG1066" s="122" t="s">
        <v>4605</v>
      </c>
      <c r="AJ1066" s="122" t="s">
        <v>4602</v>
      </c>
      <c r="AO1066" s="122" t="s">
        <v>1319</v>
      </c>
      <c r="AP1066" s="122" t="s">
        <v>4604</v>
      </c>
      <c r="AQ1066" s="122" t="s">
        <v>4606</v>
      </c>
      <c r="AS1066" s="122" t="s">
        <v>4216</v>
      </c>
      <c r="AT1066" s="122" t="s">
        <v>4216</v>
      </c>
      <c r="AU1066" s="122" t="s">
        <v>4216</v>
      </c>
      <c r="AV1066" s="122" t="s">
        <v>4216</v>
      </c>
      <c r="AW1066" s="122" t="s">
        <v>4216</v>
      </c>
      <c r="AX1066" s="122" t="s">
        <v>4216</v>
      </c>
      <c r="AY1066" s="122" t="s">
        <v>4216</v>
      </c>
      <c r="AZ1066" s="122" t="s">
        <v>4216</v>
      </c>
      <c r="BE1066" s="122" t="s">
        <v>4144</v>
      </c>
      <c r="BF1066" s="122" t="s">
        <v>1415</v>
      </c>
      <c r="BG1066" s="122" t="s">
        <v>1415</v>
      </c>
      <c r="BK1066" s="122">
        <v>177610</v>
      </c>
      <c r="BR1066" s="122" t="s">
        <v>4881</v>
      </c>
      <c r="BS1066" s="122" t="s">
        <v>5788</v>
      </c>
      <c r="BT1066" s="122" t="s">
        <v>4881</v>
      </c>
      <c r="BU1066" s="122" t="s">
        <v>4881</v>
      </c>
      <c r="BV1066" s="122">
        <v>3248</v>
      </c>
      <c r="BX1066" s="122" t="s">
        <v>1319</v>
      </c>
      <c r="BZ1066" s="122" t="s">
        <v>1319</v>
      </c>
      <c r="CL1066" s="122" t="s">
        <v>4602</v>
      </c>
    </row>
    <row r="1067" spans="1:99" x14ac:dyDescent="0.45">
      <c r="A1067" s="122">
        <v>1066</v>
      </c>
      <c r="B1067" s="122" t="s">
        <v>10744</v>
      </c>
      <c r="C1067" s="122" t="s">
        <v>4448</v>
      </c>
      <c r="F1067" s="122" t="s">
        <v>14321</v>
      </c>
      <c r="H1067" s="122">
        <v>4817</v>
      </c>
      <c r="I1067" s="122" t="s">
        <v>4607</v>
      </c>
      <c r="J1067" s="122" t="str">
        <f t="shared" si="40"/>
        <v>Quercus x schochiana</v>
      </c>
      <c r="K1067" s="122" t="s">
        <v>9001</v>
      </c>
      <c r="M1067" s="122" t="s">
        <v>3226</v>
      </c>
      <c r="N1067" s="122" t="s">
        <v>4537</v>
      </c>
      <c r="O1067" s="122">
        <v>41515</v>
      </c>
      <c r="P1067" s="122" t="s">
        <v>4535</v>
      </c>
      <c r="Q1067" s="122" t="s">
        <v>14724</v>
      </c>
      <c r="S1067" s="86" t="s">
        <v>14693</v>
      </c>
      <c r="T1067" s="122" t="s">
        <v>4096</v>
      </c>
      <c r="U1067" s="122" t="s">
        <v>4097</v>
      </c>
      <c r="V1067" s="122" t="s">
        <v>4098</v>
      </c>
      <c r="W1067" s="122" t="s">
        <v>1759</v>
      </c>
      <c r="X1067" s="122" t="s">
        <v>4609</v>
      </c>
      <c r="Y1067" s="122" t="s">
        <v>4216</v>
      </c>
      <c r="Z1067" s="122" t="s">
        <v>4216</v>
      </c>
      <c r="AA1067" s="122" t="s">
        <v>1316</v>
      </c>
      <c r="AC1067" s="122" t="s">
        <v>1317</v>
      </c>
      <c r="AD1067" s="122" t="s">
        <v>1316</v>
      </c>
      <c r="AG1067" s="122" t="s">
        <v>4610</v>
      </c>
      <c r="AJ1067" s="122" t="s">
        <v>4607</v>
      </c>
      <c r="AO1067" s="122" t="s">
        <v>1319</v>
      </c>
      <c r="AP1067" s="122" t="s">
        <v>4608</v>
      </c>
      <c r="AQ1067" s="122" t="s">
        <v>4611</v>
      </c>
      <c r="AS1067" s="122" t="s">
        <v>4216</v>
      </c>
      <c r="AT1067" s="122" t="s">
        <v>4216</v>
      </c>
      <c r="AU1067" s="122" t="s">
        <v>4216</v>
      </c>
      <c r="AV1067" s="122" t="s">
        <v>4216</v>
      </c>
      <c r="AW1067" s="122" t="s">
        <v>4216</v>
      </c>
      <c r="AX1067" s="122" t="s">
        <v>4216</v>
      </c>
      <c r="AY1067" s="122" t="s">
        <v>4216</v>
      </c>
      <c r="AZ1067" s="122" t="s">
        <v>4216</v>
      </c>
      <c r="BE1067" s="122" t="s">
        <v>4144</v>
      </c>
      <c r="BF1067" s="122" t="s">
        <v>1415</v>
      </c>
      <c r="BG1067" s="122" t="s">
        <v>1415</v>
      </c>
      <c r="BK1067" s="122">
        <v>177572</v>
      </c>
      <c r="BR1067" s="122" t="s">
        <v>4885</v>
      </c>
      <c r="BS1067" s="122" t="s">
        <v>5788</v>
      </c>
      <c r="BT1067" s="122" t="s">
        <v>4885</v>
      </c>
      <c r="BU1067" s="122" t="s">
        <v>4885</v>
      </c>
      <c r="BV1067" s="122">
        <v>4817</v>
      </c>
      <c r="BX1067" s="122" t="s">
        <v>1319</v>
      </c>
      <c r="BZ1067" s="122" t="s">
        <v>1319</v>
      </c>
      <c r="CL1067" s="122" t="s">
        <v>4607</v>
      </c>
    </row>
    <row r="1068" spans="1:99" x14ac:dyDescent="0.45">
      <c r="A1068" s="122">
        <v>1067</v>
      </c>
      <c r="B1068" s="122" t="s">
        <v>10745</v>
      </c>
      <c r="C1068" s="122" t="s">
        <v>4449</v>
      </c>
      <c r="F1068" s="122" t="s">
        <v>14326</v>
      </c>
      <c r="H1068" s="122">
        <v>4593</v>
      </c>
      <c r="I1068" s="122" t="s">
        <v>4469</v>
      </c>
      <c r="J1068" s="122" t="str">
        <f>I1068</f>
        <v>Quercus 'JFS-KW1QX'</v>
      </c>
      <c r="K1068" s="122" t="s">
        <v>8717</v>
      </c>
      <c r="M1068" s="122" t="s">
        <v>3226</v>
      </c>
      <c r="N1068" s="122" t="s">
        <v>4538</v>
      </c>
      <c r="O1068" s="122">
        <v>41522</v>
      </c>
      <c r="P1068" s="122" t="s">
        <v>4539</v>
      </c>
      <c r="Q1068" s="122" t="s">
        <v>14724</v>
      </c>
      <c r="S1068" s="86" t="s">
        <v>14693</v>
      </c>
      <c r="T1068" s="122" t="s">
        <v>4096</v>
      </c>
      <c r="U1068" s="122" t="s">
        <v>4097</v>
      </c>
      <c r="V1068" s="122" t="s">
        <v>4098</v>
      </c>
      <c r="W1068" s="122" t="s">
        <v>1759</v>
      </c>
      <c r="X1068" s="122" t="s">
        <v>4506</v>
      </c>
      <c r="Y1068" s="122" t="s">
        <v>4216</v>
      </c>
      <c r="Z1068" s="122" t="s">
        <v>4216</v>
      </c>
      <c r="AA1068" s="122" t="s">
        <v>1316</v>
      </c>
      <c r="AC1068" s="122" t="s">
        <v>1317</v>
      </c>
      <c r="AD1068" s="122" t="s">
        <v>1316</v>
      </c>
      <c r="AE1068" s="122" t="s">
        <v>4216</v>
      </c>
      <c r="AF1068" s="122" t="s">
        <v>4482</v>
      </c>
      <c r="AG1068" s="122" t="s">
        <v>4613</v>
      </c>
      <c r="AH1068" s="122" t="s">
        <v>4216</v>
      </c>
      <c r="AI1068" s="122" t="s">
        <v>4216</v>
      </c>
      <c r="AJ1068" s="122" t="s">
        <v>4469</v>
      </c>
      <c r="AO1068" s="122" t="s">
        <v>1319</v>
      </c>
      <c r="AP1068" s="122" t="s">
        <v>4486</v>
      </c>
      <c r="AQ1068" s="122" t="s">
        <v>4612</v>
      </c>
      <c r="AS1068" s="122" t="s">
        <v>4216</v>
      </c>
      <c r="AT1068" s="122" t="s">
        <v>4216</v>
      </c>
      <c r="AU1068" s="122" t="s">
        <v>4216</v>
      </c>
      <c r="AV1068" s="122" t="s">
        <v>4216</v>
      </c>
      <c r="AW1068" s="122" t="s">
        <v>4216</v>
      </c>
      <c r="AX1068" s="122" t="s">
        <v>4216</v>
      </c>
      <c r="AY1068" s="122" t="s">
        <v>4216</v>
      </c>
      <c r="AZ1068" s="122" t="s">
        <v>4216</v>
      </c>
      <c r="BE1068" s="122" t="s">
        <v>4144</v>
      </c>
      <c r="BF1068" s="122" t="s">
        <v>1415</v>
      </c>
      <c r="BG1068" s="122" t="s">
        <v>1415</v>
      </c>
      <c r="BK1068" s="122" t="s">
        <v>5697</v>
      </c>
      <c r="BL1068" s="122" t="s">
        <v>4504</v>
      </c>
      <c r="BO1068" s="122">
        <v>41533</v>
      </c>
      <c r="BP1068" s="122" t="s">
        <v>4454</v>
      </c>
      <c r="BQ1068" s="122" t="s">
        <v>4471</v>
      </c>
      <c r="BR1068" s="122" t="s">
        <v>4892</v>
      </c>
      <c r="BS1068" s="122" t="s">
        <v>5788</v>
      </c>
      <c r="BT1068" s="122" t="s">
        <v>4892</v>
      </c>
      <c r="BU1068" s="122" t="s">
        <v>4892</v>
      </c>
      <c r="BV1068" s="122">
        <v>4593</v>
      </c>
      <c r="BX1068" s="122" t="s">
        <v>1319</v>
      </c>
      <c r="BZ1068" s="122" t="s">
        <v>1319</v>
      </c>
      <c r="CL1068" s="122" t="s">
        <v>4469</v>
      </c>
    </row>
    <row r="1069" spans="1:99" x14ac:dyDescent="0.45">
      <c r="A1069" s="122">
        <v>1068</v>
      </c>
      <c r="B1069" s="122" t="s">
        <v>10746</v>
      </c>
      <c r="C1069" s="122" t="s">
        <v>4450</v>
      </c>
      <c r="I1069" s="122" t="s">
        <v>890</v>
      </c>
      <c r="J1069" s="122" t="str">
        <f t="shared" ref="J1069:J1083" si="41">LEFT(I1069, FIND(" ", I1069, 12) -1)</f>
        <v>Quercus fusiformis</v>
      </c>
      <c r="M1069" s="122" t="s">
        <v>3226</v>
      </c>
      <c r="N1069" s="122" t="s">
        <v>3298</v>
      </c>
      <c r="O1069" s="122">
        <v>41522</v>
      </c>
      <c r="P1069" s="122" t="s">
        <v>4539</v>
      </c>
      <c r="Q1069" s="122" t="s">
        <v>14724</v>
      </c>
      <c r="S1069" s="86" t="s">
        <v>14693</v>
      </c>
      <c r="T1069" s="122" t="s">
        <v>4096</v>
      </c>
      <c r="U1069" s="122" t="s">
        <v>4097</v>
      </c>
      <c r="V1069" s="122" t="s">
        <v>4098</v>
      </c>
      <c r="W1069" s="122" t="s">
        <v>1759</v>
      </c>
      <c r="X1069" s="122" t="s">
        <v>4614</v>
      </c>
      <c r="Y1069" s="122" t="s">
        <v>4216</v>
      </c>
      <c r="Z1069" s="122" t="s">
        <v>4216</v>
      </c>
      <c r="AA1069" s="122" t="s">
        <v>1316</v>
      </c>
      <c r="AC1069" s="122" t="s">
        <v>1317</v>
      </c>
      <c r="AD1069" s="122" t="s">
        <v>1316</v>
      </c>
      <c r="AG1069" s="122" t="s">
        <v>4616</v>
      </c>
      <c r="AJ1069" s="122" t="s">
        <v>890</v>
      </c>
      <c r="AO1069" s="122" t="s">
        <v>1319</v>
      </c>
      <c r="AP1069" s="122" t="s">
        <v>4615</v>
      </c>
      <c r="AQ1069" s="122" t="s">
        <v>4617</v>
      </c>
      <c r="AS1069" s="122" t="s">
        <v>4216</v>
      </c>
      <c r="AT1069" s="122" t="s">
        <v>4216</v>
      </c>
      <c r="AU1069" s="122" t="s">
        <v>4216</v>
      </c>
      <c r="AV1069" s="122" t="s">
        <v>4216</v>
      </c>
      <c r="AW1069" s="122" t="s">
        <v>4216</v>
      </c>
      <c r="AX1069" s="122" t="s">
        <v>4216</v>
      </c>
      <c r="AY1069" s="122" t="s">
        <v>4216</v>
      </c>
      <c r="AZ1069" s="122" t="s">
        <v>4216</v>
      </c>
      <c r="BE1069" s="122" t="s">
        <v>4144</v>
      </c>
      <c r="BK1069" s="122">
        <v>177615</v>
      </c>
      <c r="BX1069" s="122" t="s">
        <v>1319</v>
      </c>
      <c r="BZ1069" s="122" t="s">
        <v>1319</v>
      </c>
      <c r="CL1069" s="122" t="s">
        <v>890</v>
      </c>
    </row>
    <row r="1070" spans="1:99" x14ac:dyDescent="0.45">
      <c r="A1070" s="122">
        <v>1069</v>
      </c>
      <c r="B1070" s="122" t="s">
        <v>10747</v>
      </c>
      <c r="C1070" s="122" t="s">
        <v>4451</v>
      </c>
      <c r="F1070" s="122" t="s">
        <v>14359</v>
      </c>
      <c r="G1070" s="122" t="s">
        <v>4541</v>
      </c>
      <c r="H1070" s="122">
        <v>4995</v>
      </c>
      <c r="I1070" s="122" t="s">
        <v>800</v>
      </c>
      <c r="J1070" s="122" t="str">
        <f t="shared" si="41"/>
        <v>Quercus acerifolia</v>
      </c>
      <c r="K1070" s="122" t="s">
        <v>2505</v>
      </c>
      <c r="M1070" s="122" t="s">
        <v>3226</v>
      </c>
      <c r="N1070" s="122" t="s">
        <v>3313</v>
      </c>
      <c r="O1070" s="121">
        <v>41529</v>
      </c>
      <c r="P1070" s="122" t="s">
        <v>1156</v>
      </c>
      <c r="Q1070" s="122" t="s">
        <v>14724</v>
      </c>
      <c r="S1070" s="86" t="s">
        <v>14693</v>
      </c>
      <c r="T1070" s="122" t="s">
        <v>4096</v>
      </c>
      <c r="U1070" s="122" t="s">
        <v>4097</v>
      </c>
      <c r="V1070" s="122" t="s">
        <v>4098</v>
      </c>
      <c r="W1070" s="122" t="s">
        <v>1759</v>
      </c>
      <c r="X1070" s="122" t="s">
        <v>4411</v>
      </c>
      <c r="Y1070" s="122" t="s">
        <v>4216</v>
      </c>
      <c r="Z1070" s="122" t="s">
        <v>4216</v>
      </c>
      <c r="AA1070" s="122" t="s">
        <v>1316</v>
      </c>
      <c r="AC1070" s="122" t="s">
        <v>1317</v>
      </c>
      <c r="AD1070" s="122" t="s">
        <v>1316</v>
      </c>
      <c r="AG1070" s="122" t="s">
        <v>4619</v>
      </c>
      <c r="AJ1070" s="122" t="s">
        <v>800</v>
      </c>
      <c r="AO1070" s="122" t="s">
        <v>1319</v>
      </c>
      <c r="AP1070" s="122" t="s">
        <v>4618</v>
      </c>
      <c r="AQ1070" s="122" t="s">
        <v>4620</v>
      </c>
      <c r="AR1070" s="122" t="s">
        <v>42</v>
      </c>
      <c r="AS1070" s="122" t="s">
        <v>4216</v>
      </c>
      <c r="AT1070" s="122" t="s">
        <v>4216</v>
      </c>
      <c r="AU1070" s="122" t="s">
        <v>4216</v>
      </c>
      <c r="AV1070" s="122" t="s">
        <v>4216</v>
      </c>
      <c r="AW1070" s="122" t="s">
        <v>4216</v>
      </c>
      <c r="AX1070" s="122" t="s">
        <v>4216</v>
      </c>
      <c r="AY1070" s="122" t="s">
        <v>4216</v>
      </c>
      <c r="AZ1070" s="122" t="s">
        <v>4216</v>
      </c>
      <c r="BE1070" s="122" t="s">
        <v>4144</v>
      </c>
      <c r="BF1070" s="122" t="s">
        <v>1415</v>
      </c>
      <c r="BG1070" s="122" t="s">
        <v>1415</v>
      </c>
      <c r="BK1070" s="122">
        <v>177616</v>
      </c>
      <c r="BR1070" s="122" t="s">
        <v>4851</v>
      </c>
      <c r="BS1070" s="122" t="s">
        <v>5785</v>
      </c>
      <c r="BT1070" s="122" t="s">
        <v>4851</v>
      </c>
      <c r="BU1070" s="122" t="s">
        <v>4851</v>
      </c>
      <c r="BV1070" s="122">
        <v>4995</v>
      </c>
      <c r="BX1070" s="122" t="s">
        <v>1319</v>
      </c>
      <c r="BZ1070" s="122" t="s">
        <v>1319</v>
      </c>
      <c r="CB1070" s="122" t="s">
        <v>4235</v>
      </c>
      <c r="CC1070" s="122" t="s">
        <v>4235</v>
      </c>
      <c r="CD1070" s="122" t="s">
        <v>8204</v>
      </c>
      <c r="CI1070" s="122" t="s">
        <v>5002</v>
      </c>
      <c r="CJ1070" s="122" t="s">
        <v>7013</v>
      </c>
      <c r="CL1070" s="122" t="s">
        <v>800</v>
      </c>
      <c r="CO1070" s="122" t="s">
        <v>7488</v>
      </c>
      <c r="CP1070" s="122">
        <v>0</v>
      </c>
      <c r="CQ1070" s="122" t="s">
        <v>4851</v>
      </c>
      <c r="CR1070" s="122" t="s">
        <v>8215</v>
      </c>
      <c r="CS1070" s="122" t="s">
        <v>7824</v>
      </c>
      <c r="CT1070" s="122" t="s">
        <v>8194</v>
      </c>
      <c r="CU1070" s="122" t="s">
        <v>8194</v>
      </c>
    </row>
    <row r="1071" spans="1:99" x14ac:dyDescent="0.45">
      <c r="A1071" s="122">
        <v>1070</v>
      </c>
      <c r="B1071" s="122" t="s">
        <v>10748</v>
      </c>
      <c r="C1071" s="122" t="s">
        <v>4452</v>
      </c>
      <c r="F1071" s="122" t="s">
        <v>14319</v>
      </c>
      <c r="H1071" s="122">
        <v>4247</v>
      </c>
      <c r="I1071" s="122" t="s">
        <v>4621</v>
      </c>
      <c r="J1071" s="122" t="str">
        <f t="shared" si="41"/>
        <v>Quercus x benderi</v>
      </c>
      <c r="K1071" s="122" t="s">
        <v>8990</v>
      </c>
      <c r="M1071" s="122" t="s">
        <v>3226</v>
      </c>
      <c r="N1071" s="122" t="s">
        <v>4542</v>
      </c>
      <c r="O1071" s="122">
        <v>41533</v>
      </c>
      <c r="P1071" s="122" t="s">
        <v>4471</v>
      </c>
      <c r="Q1071" s="122" t="s">
        <v>14724</v>
      </c>
      <c r="S1071" s="86" t="s">
        <v>14693</v>
      </c>
      <c r="T1071" s="122" t="s">
        <v>4096</v>
      </c>
      <c r="U1071" s="122" t="s">
        <v>4097</v>
      </c>
      <c r="V1071" s="122" t="s">
        <v>4098</v>
      </c>
      <c r="W1071" s="122" t="s">
        <v>1759</v>
      </c>
      <c r="X1071" s="122" t="s">
        <v>4623</v>
      </c>
      <c r="Y1071" s="122" t="s">
        <v>4216</v>
      </c>
      <c r="Z1071" s="122" t="s">
        <v>4216</v>
      </c>
      <c r="AA1071" s="122" t="s">
        <v>1316</v>
      </c>
      <c r="AC1071" s="122" t="s">
        <v>1317</v>
      </c>
      <c r="AD1071" s="122" t="s">
        <v>1316</v>
      </c>
      <c r="AG1071" s="122" t="s">
        <v>4624</v>
      </c>
      <c r="AJ1071" s="122" t="s">
        <v>4621</v>
      </c>
      <c r="AO1071" s="122" t="s">
        <v>1319</v>
      </c>
      <c r="AP1071" s="122" t="s">
        <v>4622</v>
      </c>
      <c r="AQ1071" s="122" t="s">
        <v>2209</v>
      </c>
      <c r="AS1071" s="122" t="s">
        <v>4216</v>
      </c>
      <c r="AT1071" s="122" t="s">
        <v>4216</v>
      </c>
      <c r="AU1071" s="122" t="s">
        <v>4216</v>
      </c>
      <c r="AV1071" s="122" t="s">
        <v>4216</v>
      </c>
      <c r="AW1071" s="122" t="s">
        <v>4216</v>
      </c>
      <c r="AX1071" s="122" t="s">
        <v>4216</v>
      </c>
      <c r="AY1071" s="122" t="s">
        <v>4216</v>
      </c>
      <c r="AZ1071" s="122" t="s">
        <v>4216</v>
      </c>
      <c r="BE1071" s="122" t="s">
        <v>4144</v>
      </c>
      <c r="BF1071" s="122" t="s">
        <v>1415</v>
      </c>
      <c r="BG1071" s="122" t="s">
        <v>1415</v>
      </c>
      <c r="BK1071" s="122">
        <v>177611</v>
      </c>
      <c r="BR1071" s="122" t="s">
        <v>4884</v>
      </c>
      <c r="BS1071" s="122" t="s">
        <v>5788</v>
      </c>
      <c r="BT1071" s="122" t="s">
        <v>4884</v>
      </c>
      <c r="BU1071" s="122" t="s">
        <v>4884</v>
      </c>
      <c r="BV1071" s="122">
        <v>4247</v>
      </c>
      <c r="BX1071" s="122" t="s">
        <v>1319</v>
      </c>
      <c r="BZ1071" s="122" t="s">
        <v>1319</v>
      </c>
      <c r="CB1071" s="122" t="s">
        <v>4235</v>
      </c>
      <c r="CC1071" s="122" t="s">
        <v>4235</v>
      </c>
      <c r="CD1071" s="122" t="s">
        <v>6855</v>
      </c>
      <c r="CL1071" s="122" t="s">
        <v>4621</v>
      </c>
    </row>
    <row r="1072" spans="1:99" x14ac:dyDescent="0.45">
      <c r="A1072" s="122">
        <v>1071</v>
      </c>
      <c r="B1072" s="122" t="s">
        <v>10749</v>
      </c>
      <c r="C1072" s="122" t="s">
        <v>4453</v>
      </c>
      <c r="F1072" s="122" t="s">
        <v>4883</v>
      </c>
      <c r="H1072" s="122">
        <v>4979</v>
      </c>
      <c r="I1072" s="122" t="s">
        <v>4625</v>
      </c>
      <c r="J1072" s="122" t="str">
        <f t="shared" si="41"/>
        <v>Quercus x schuettei</v>
      </c>
      <c r="K1072" s="122" t="s">
        <v>9002</v>
      </c>
      <c r="M1072" s="122" t="s">
        <v>3226</v>
      </c>
      <c r="N1072" s="122" t="s">
        <v>4543</v>
      </c>
      <c r="O1072" s="122">
        <v>41533</v>
      </c>
      <c r="P1072" s="122" t="s">
        <v>4471</v>
      </c>
      <c r="Q1072" s="122" t="s">
        <v>14724</v>
      </c>
      <c r="S1072" s="86" t="s">
        <v>14693</v>
      </c>
      <c r="T1072" s="122" t="s">
        <v>4096</v>
      </c>
      <c r="U1072" s="122" t="s">
        <v>4097</v>
      </c>
      <c r="V1072" s="122" t="s">
        <v>4098</v>
      </c>
      <c r="W1072" s="122" t="s">
        <v>1759</v>
      </c>
      <c r="X1072" s="122" t="s">
        <v>4626</v>
      </c>
      <c r="Y1072" s="122" t="s">
        <v>4216</v>
      </c>
      <c r="Z1072" s="122" t="s">
        <v>4216</v>
      </c>
      <c r="AA1072" s="122" t="s">
        <v>1316</v>
      </c>
      <c r="AB1072" s="122" t="s">
        <v>1317</v>
      </c>
      <c r="AC1072" s="122" t="s">
        <v>1317</v>
      </c>
      <c r="AD1072" s="122" t="s">
        <v>1316</v>
      </c>
      <c r="AG1072" s="122" t="s">
        <v>4628</v>
      </c>
      <c r="AJ1072" s="122" t="s">
        <v>4625</v>
      </c>
      <c r="AO1072" s="122" t="s">
        <v>1319</v>
      </c>
      <c r="AP1072" s="122" t="s">
        <v>4627</v>
      </c>
      <c r="AQ1072" s="122" t="s">
        <v>4629</v>
      </c>
      <c r="AS1072" s="122" t="s">
        <v>4216</v>
      </c>
      <c r="AT1072" s="122" t="s">
        <v>4216</v>
      </c>
      <c r="AU1072" s="122" t="s">
        <v>4216</v>
      </c>
      <c r="AV1072" s="122" t="s">
        <v>4216</v>
      </c>
      <c r="AW1072" s="122" t="s">
        <v>4216</v>
      </c>
      <c r="AX1072" s="122" t="s">
        <v>4216</v>
      </c>
      <c r="AY1072" s="122" t="s">
        <v>4216</v>
      </c>
      <c r="AZ1072" s="122" t="s">
        <v>4216</v>
      </c>
      <c r="BE1072" s="122" t="s">
        <v>4144</v>
      </c>
      <c r="BF1072" s="122" t="s">
        <v>1415</v>
      </c>
      <c r="BG1072" s="122" t="s">
        <v>1415</v>
      </c>
      <c r="BK1072" s="122">
        <v>177643</v>
      </c>
      <c r="BR1072" s="122" t="s">
        <v>4883</v>
      </c>
      <c r="BS1072" s="122" t="s">
        <v>6709</v>
      </c>
      <c r="BT1072" s="122" t="s">
        <v>4883</v>
      </c>
      <c r="BU1072" s="122" t="s">
        <v>4883</v>
      </c>
      <c r="BV1072" s="122">
        <v>4979</v>
      </c>
      <c r="BX1072" s="122" t="s">
        <v>1319</v>
      </c>
      <c r="BZ1072" s="122" t="s">
        <v>1319</v>
      </c>
      <c r="CB1072" s="122" t="s">
        <v>4235</v>
      </c>
      <c r="CC1072" s="122" t="s">
        <v>4235</v>
      </c>
      <c r="CD1072" s="122" t="s">
        <v>4235</v>
      </c>
      <c r="CL1072" s="122" t="s">
        <v>4625</v>
      </c>
    </row>
    <row r="1073" spans="1:99" x14ac:dyDescent="0.45">
      <c r="A1073" s="122">
        <v>1072</v>
      </c>
      <c r="B1073" s="122" t="s">
        <v>10750</v>
      </c>
      <c r="C1073" s="122" t="s">
        <v>4455</v>
      </c>
      <c r="I1073" s="122" t="s">
        <v>3098</v>
      </c>
      <c r="J1073" s="122" t="str">
        <f t="shared" si="41"/>
        <v>Quercus texana</v>
      </c>
      <c r="M1073" s="122" t="s">
        <v>3226</v>
      </c>
      <c r="N1073" s="122" t="s">
        <v>3314</v>
      </c>
      <c r="O1073" s="122">
        <v>41542</v>
      </c>
      <c r="P1073" s="122" t="s">
        <v>1756</v>
      </c>
      <c r="Q1073" s="122" t="s">
        <v>14724</v>
      </c>
      <c r="S1073" s="86" t="s">
        <v>14693</v>
      </c>
      <c r="T1073" s="122" t="s">
        <v>4096</v>
      </c>
      <c r="U1073" s="122" t="s">
        <v>4097</v>
      </c>
      <c r="V1073" s="122" t="s">
        <v>4098</v>
      </c>
      <c r="W1073" s="122" t="s">
        <v>1759</v>
      </c>
      <c r="X1073" s="122" t="s">
        <v>4507</v>
      </c>
      <c r="Y1073" s="122" t="s">
        <v>4216</v>
      </c>
      <c r="Z1073" s="122" t="s">
        <v>4216</v>
      </c>
      <c r="AA1073" s="122" t="s">
        <v>1316</v>
      </c>
      <c r="AB1073" s="122" t="s">
        <v>1317</v>
      </c>
      <c r="AC1073" s="122" t="s">
        <v>1317</v>
      </c>
      <c r="AD1073" s="122" t="s">
        <v>1316</v>
      </c>
      <c r="AE1073" s="122" t="s">
        <v>4216</v>
      </c>
      <c r="AF1073" s="122" t="s">
        <v>4483</v>
      </c>
      <c r="AG1073" s="122" t="s">
        <v>4472</v>
      </c>
      <c r="AH1073" s="122" t="s">
        <v>4216</v>
      </c>
      <c r="AI1073" s="122" t="s">
        <v>4216</v>
      </c>
      <c r="AJ1073" s="122" t="s">
        <v>3098</v>
      </c>
      <c r="AO1073" s="122" t="s">
        <v>1319</v>
      </c>
      <c r="AP1073" s="122" t="s">
        <v>4487</v>
      </c>
      <c r="AQ1073" s="122" t="s">
        <v>4495</v>
      </c>
      <c r="AS1073" s="122" t="s">
        <v>4216</v>
      </c>
      <c r="AT1073" s="122" t="s">
        <v>4216</v>
      </c>
      <c r="AU1073" s="122" t="s">
        <v>4216</v>
      </c>
      <c r="AV1073" s="122" t="s">
        <v>4216</v>
      </c>
      <c r="AW1073" s="122" t="s">
        <v>4216</v>
      </c>
      <c r="AX1073" s="122" t="s">
        <v>4216</v>
      </c>
      <c r="AY1073" s="122" t="s">
        <v>4216</v>
      </c>
      <c r="AZ1073" s="122" t="s">
        <v>4216</v>
      </c>
      <c r="BD1073" s="122" t="s">
        <v>4216</v>
      </c>
      <c r="BE1073" s="122" t="s">
        <v>4144</v>
      </c>
      <c r="BF1073" s="122" t="s">
        <v>4216</v>
      </c>
      <c r="BG1073" s="122" t="s">
        <v>1415</v>
      </c>
      <c r="BH1073" s="122" t="s">
        <v>1431</v>
      </c>
      <c r="BI1073" s="122" t="s">
        <v>1431</v>
      </c>
      <c r="BJ1073" s="122" t="s">
        <v>1431</v>
      </c>
      <c r="BK1073" s="122">
        <v>177873</v>
      </c>
      <c r="BX1073" s="122" t="s">
        <v>4468</v>
      </c>
      <c r="BZ1073" s="122" t="s">
        <v>1319</v>
      </c>
      <c r="CL1073" s="122" t="s">
        <v>3098</v>
      </c>
    </row>
    <row r="1074" spans="1:99" x14ac:dyDescent="0.45">
      <c r="A1074" s="122">
        <v>1073</v>
      </c>
      <c r="B1074" s="122" t="s">
        <v>10751</v>
      </c>
      <c r="C1074" s="122" t="s">
        <v>4456</v>
      </c>
      <c r="I1074" s="122" t="s">
        <v>167</v>
      </c>
      <c r="J1074" s="122" t="str">
        <f t="shared" si="41"/>
        <v>Quercus ilicifolia</v>
      </c>
      <c r="M1074" s="122" t="s">
        <v>3226</v>
      </c>
      <c r="N1074" s="122" t="s">
        <v>3181</v>
      </c>
      <c r="O1074" s="122">
        <v>41542</v>
      </c>
      <c r="P1074" s="122" t="s">
        <v>1756</v>
      </c>
      <c r="Q1074" s="122" t="s">
        <v>14724</v>
      </c>
      <c r="S1074" s="86" t="s">
        <v>14693</v>
      </c>
      <c r="T1074" s="122" t="s">
        <v>4096</v>
      </c>
      <c r="U1074" s="122" t="s">
        <v>4097</v>
      </c>
      <c r="V1074" s="122" t="s">
        <v>4098</v>
      </c>
      <c r="W1074" s="122" t="s">
        <v>1759</v>
      </c>
      <c r="X1074" s="122" t="s">
        <v>4520</v>
      </c>
      <c r="Y1074" s="122" t="s">
        <v>4216</v>
      </c>
      <c r="Z1074" s="122" t="s">
        <v>4216</v>
      </c>
      <c r="AA1074" s="122" t="s">
        <v>1316</v>
      </c>
      <c r="AB1074" s="122" t="s">
        <v>1317</v>
      </c>
      <c r="AC1074" s="122" t="s">
        <v>1317</v>
      </c>
      <c r="AD1074" s="122" t="s">
        <v>1316</v>
      </c>
      <c r="AE1074" s="122" t="s">
        <v>4216</v>
      </c>
      <c r="AH1074" s="122" t="s">
        <v>4216</v>
      </c>
      <c r="AI1074" s="122" t="s">
        <v>4216</v>
      </c>
      <c r="AJ1074" s="122" t="s">
        <v>167</v>
      </c>
      <c r="AO1074" s="122" t="s">
        <v>1319</v>
      </c>
      <c r="AP1074" s="122" t="s">
        <v>4521</v>
      </c>
      <c r="AS1074" s="122" t="s">
        <v>4216</v>
      </c>
      <c r="AT1074" s="122" t="s">
        <v>4216</v>
      </c>
      <c r="AU1074" s="122" t="s">
        <v>4216</v>
      </c>
      <c r="AV1074" s="122" t="s">
        <v>4216</v>
      </c>
      <c r="AW1074" s="122" t="s">
        <v>4216</v>
      </c>
      <c r="AX1074" s="122" t="s">
        <v>4216</v>
      </c>
      <c r="AY1074" s="122" t="s">
        <v>4216</v>
      </c>
      <c r="AZ1074" s="122" t="s">
        <v>4216</v>
      </c>
      <c r="BC1074" s="122" t="s">
        <v>4466</v>
      </c>
      <c r="BD1074" s="122" t="s">
        <v>4216</v>
      </c>
      <c r="BE1074" s="122" t="s">
        <v>4467</v>
      </c>
      <c r="BF1074" s="122" t="s">
        <v>4216</v>
      </c>
      <c r="BG1074" s="122" t="s">
        <v>1415</v>
      </c>
      <c r="BH1074" s="122" t="s">
        <v>1431</v>
      </c>
      <c r="BI1074" s="122" t="s">
        <v>1431</v>
      </c>
      <c r="BJ1074" s="122" t="s">
        <v>1431</v>
      </c>
      <c r="BK1074" s="122">
        <v>163001</v>
      </c>
      <c r="BL1074" s="122" t="s">
        <v>4522</v>
      </c>
      <c r="BX1074" s="122" t="s">
        <v>4468</v>
      </c>
      <c r="BZ1074" s="122" t="s">
        <v>1319</v>
      </c>
      <c r="CL1074" s="122" t="s">
        <v>167</v>
      </c>
    </row>
    <row r="1075" spans="1:99" x14ac:dyDescent="0.45">
      <c r="A1075" s="122">
        <v>1074</v>
      </c>
      <c r="B1075" s="122" t="s">
        <v>10752</v>
      </c>
      <c r="C1075" s="122" t="s">
        <v>4457</v>
      </c>
      <c r="G1075" s="122" t="s">
        <v>4518</v>
      </c>
      <c r="I1075" s="122" t="s">
        <v>181</v>
      </c>
      <c r="J1075" s="122" t="str">
        <f t="shared" si="41"/>
        <v>Quercus shumardii</v>
      </c>
      <c r="M1075" s="122" t="s">
        <v>3226</v>
      </c>
      <c r="N1075" s="122" t="s">
        <v>3187</v>
      </c>
      <c r="O1075" s="122">
        <v>41542</v>
      </c>
      <c r="P1075" s="122" t="s">
        <v>1756</v>
      </c>
      <c r="Q1075" s="122" t="s">
        <v>14724</v>
      </c>
      <c r="S1075" s="86" t="s">
        <v>14693</v>
      </c>
      <c r="T1075" s="122" t="s">
        <v>4096</v>
      </c>
      <c r="U1075" s="122" t="s">
        <v>4097</v>
      </c>
      <c r="V1075" s="122" t="s">
        <v>4098</v>
      </c>
      <c r="W1075" s="122" t="s">
        <v>1759</v>
      </c>
      <c r="X1075" s="122" t="s">
        <v>4508</v>
      </c>
      <c r="Y1075" s="122" t="s">
        <v>4216</v>
      </c>
      <c r="Z1075" s="122" t="s">
        <v>4216</v>
      </c>
      <c r="AA1075" s="122" t="s">
        <v>1316</v>
      </c>
      <c r="AB1075" s="122" t="s">
        <v>1317</v>
      </c>
      <c r="AC1075" s="122" t="s">
        <v>1317</v>
      </c>
      <c r="AD1075" s="122" t="s">
        <v>1316</v>
      </c>
      <c r="AE1075" s="122" t="s">
        <v>4216</v>
      </c>
      <c r="AF1075" s="122" t="s">
        <v>1298</v>
      </c>
      <c r="AG1075" s="122" t="s">
        <v>4473</v>
      </c>
      <c r="AH1075" s="122" t="s">
        <v>4216</v>
      </c>
      <c r="AI1075" s="122" t="s">
        <v>4216</v>
      </c>
      <c r="AJ1075" s="122" t="s">
        <v>181</v>
      </c>
      <c r="AO1075" s="122" t="s">
        <v>1319</v>
      </c>
      <c r="AP1075" s="122" t="s">
        <v>1347</v>
      </c>
      <c r="AQ1075" s="122" t="s">
        <v>4496</v>
      </c>
      <c r="AS1075" s="122" t="s">
        <v>4216</v>
      </c>
      <c r="AT1075" s="122" t="s">
        <v>4216</v>
      </c>
      <c r="AU1075" s="122" t="s">
        <v>4216</v>
      </c>
      <c r="AV1075" s="122" t="s">
        <v>4216</v>
      </c>
      <c r="AW1075" s="122" t="s">
        <v>4216</v>
      </c>
      <c r="AX1075" s="122" t="s">
        <v>4216</v>
      </c>
      <c r="AY1075" s="122" t="s">
        <v>4216</v>
      </c>
      <c r="AZ1075" s="122" t="s">
        <v>4216</v>
      </c>
      <c r="BD1075" s="122" t="s">
        <v>4216</v>
      </c>
      <c r="BE1075" s="122" t="s">
        <v>4467</v>
      </c>
      <c r="BF1075" s="122" t="s">
        <v>4216</v>
      </c>
      <c r="BG1075" s="122" t="s">
        <v>1415</v>
      </c>
      <c r="BH1075" s="122" t="s">
        <v>1431</v>
      </c>
      <c r="BI1075" s="122" t="s">
        <v>1431</v>
      </c>
      <c r="BJ1075" s="122" t="s">
        <v>1431</v>
      </c>
      <c r="BK1075" s="122">
        <v>177874</v>
      </c>
      <c r="BX1075" s="122" t="s">
        <v>4468</v>
      </c>
      <c r="BZ1075" s="122" t="s">
        <v>1319</v>
      </c>
      <c r="CL1075" s="122" t="s">
        <v>181</v>
      </c>
    </row>
    <row r="1076" spans="1:99" x14ac:dyDescent="0.45">
      <c r="A1076" s="122">
        <v>1075</v>
      </c>
      <c r="B1076" s="122" t="s">
        <v>10753</v>
      </c>
      <c r="C1076" s="122" t="s">
        <v>4458</v>
      </c>
      <c r="I1076" s="122" t="s">
        <v>731</v>
      </c>
      <c r="J1076" s="122" t="str">
        <f t="shared" si="41"/>
        <v>Quercus marilandica</v>
      </c>
      <c r="M1076" s="122" t="s">
        <v>3226</v>
      </c>
      <c r="N1076" s="122" t="s">
        <v>3175</v>
      </c>
      <c r="O1076" s="122">
        <v>41542</v>
      </c>
      <c r="P1076" s="122" t="s">
        <v>1756</v>
      </c>
      <c r="Q1076" s="122" t="s">
        <v>14724</v>
      </c>
      <c r="S1076" s="86" t="s">
        <v>14693</v>
      </c>
      <c r="T1076" s="122" t="s">
        <v>4096</v>
      </c>
      <c r="U1076" s="122" t="s">
        <v>4097</v>
      </c>
      <c r="V1076" s="122" t="s">
        <v>4098</v>
      </c>
      <c r="W1076" s="122" t="s">
        <v>1759</v>
      </c>
      <c r="X1076" s="122" t="s">
        <v>4509</v>
      </c>
      <c r="Y1076" s="122" t="s">
        <v>4216</v>
      </c>
      <c r="Z1076" s="122" t="s">
        <v>4216</v>
      </c>
      <c r="AA1076" s="122" t="s">
        <v>1316</v>
      </c>
      <c r="AB1076" s="122" t="s">
        <v>1317</v>
      </c>
      <c r="AC1076" s="122" t="s">
        <v>1317</v>
      </c>
      <c r="AD1076" s="122" t="s">
        <v>1316</v>
      </c>
      <c r="AE1076" s="122" t="s">
        <v>4216</v>
      </c>
      <c r="AF1076" s="122" t="s">
        <v>1298</v>
      </c>
      <c r="AG1076" s="122" t="s">
        <v>4474</v>
      </c>
      <c r="AH1076" s="122" t="s">
        <v>4216</v>
      </c>
      <c r="AI1076" s="122" t="s">
        <v>4216</v>
      </c>
      <c r="AJ1076" s="122" t="s">
        <v>731</v>
      </c>
      <c r="AO1076" s="122" t="s">
        <v>1319</v>
      </c>
      <c r="AP1076" s="122" t="s">
        <v>4488</v>
      </c>
      <c r="AQ1076" s="122" t="s">
        <v>4497</v>
      </c>
      <c r="AS1076" s="122" t="s">
        <v>4216</v>
      </c>
      <c r="AT1076" s="122" t="s">
        <v>4216</v>
      </c>
      <c r="AU1076" s="122" t="s">
        <v>4216</v>
      </c>
      <c r="AV1076" s="122" t="s">
        <v>4216</v>
      </c>
      <c r="AW1076" s="122" t="s">
        <v>4216</v>
      </c>
      <c r="AX1076" s="122" t="s">
        <v>4216</v>
      </c>
      <c r="AY1076" s="122" t="s">
        <v>4216</v>
      </c>
      <c r="AZ1076" s="122" t="s">
        <v>4216</v>
      </c>
      <c r="BD1076" s="122" t="s">
        <v>4216</v>
      </c>
      <c r="BE1076" s="122" t="s">
        <v>4467</v>
      </c>
      <c r="BF1076" s="122" t="s">
        <v>4216</v>
      </c>
      <c r="BG1076" s="122" t="s">
        <v>1415</v>
      </c>
      <c r="BH1076" s="122" t="s">
        <v>1431</v>
      </c>
      <c r="BI1076" s="122" t="s">
        <v>1431</v>
      </c>
      <c r="BJ1076" s="122" t="s">
        <v>1431</v>
      </c>
      <c r="BK1076" s="122">
        <v>177877</v>
      </c>
      <c r="BX1076" s="122" t="s">
        <v>4468</v>
      </c>
      <c r="BZ1076" s="122" t="s">
        <v>1319</v>
      </c>
      <c r="CL1076" s="122" t="s">
        <v>731</v>
      </c>
    </row>
    <row r="1077" spans="1:99" x14ac:dyDescent="0.45">
      <c r="A1077" s="122">
        <v>1076</v>
      </c>
      <c r="B1077" s="122" t="s">
        <v>10754</v>
      </c>
      <c r="C1077" s="122" t="s">
        <v>4459</v>
      </c>
      <c r="I1077" s="122" t="s">
        <v>162</v>
      </c>
      <c r="J1077" s="122" t="str">
        <f t="shared" si="41"/>
        <v>Quercus prinoides</v>
      </c>
      <c r="M1077" s="122" t="s">
        <v>3226</v>
      </c>
      <c r="N1077" s="122" t="s">
        <v>3179</v>
      </c>
      <c r="O1077" s="122">
        <v>41544</v>
      </c>
      <c r="P1077" s="122" t="s">
        <v>4471</v>
      </c>
      <c r="Q1077" s="122" t="s">
        <v>14724</v>
      </c>
      <c r="S1077" s="86" t="s">
        <v>14693</v>
      </c>
      <c r="T1077" s="122" t="s">
        <v>4096</v>
      </c>
      <c r="U1077" s="122" t="s">
        <v>4097</v>
      </c>
      <c r="V1077" s="122" t="s">
        <v>4098</v>
      </c>
      <c r="W1077" s="122" t="s">
        <v>1759</v>
      </c>
      <c r="X1077" s="122" t="s">
        <v>4510</v>
      </c>
      <c r="Y1077" s="122" t="s">
        <v>4216</v>
      </c>
      <c r="Z1077" s="122" t="s">
        <v>4216</v>
      </c>
      <c r="AA1077" s="122" t="s">
        <v>1316</v>
      </c>
      <c r="AB1077" s="122" t="s">
        <v>1317</v>
      </c>
      <c r="AC1077" s="122" t="s">
        <v>1317</v>
      </c>
      <c r="AD1077" s="122" t="s">
        <v>1316</v>
      </c>
      <c r="AE1077" s="122" t="s">
        <v>4216</v>
      </c>
      <c r="AF1077" s="122" t="s">
        <v>1304</v>
      </c>
      <c r="AG1077" s="122" t="s">
        <v>4475</v>
      </c>
      <c r="AH1077" s="122" t="s">
        <v>4216</v>
      </c>
      <c r="AI1077" s="122" t="s">
        <v>4216</v>
      </c>
      <c r="AJ1077" s="122" t="s">
        <v>162</v>
      </c>
      <c r="AO1077" s="122" t="s">
        <v>1319</v>
      </c>
      <c r="AP1077" s="122" t="s">
        <v>4489</v>
      </c>
      <c r="AQ1077" s="122" t="s">
        <v>4505</v>
      </c>
      <c r="AS1077" s="122" t="s">
        <v>4216</v>
      </c>
      <c r="AT1077" s="122" t="s">
        <v>4216</v>
      </c>
      <c r="AU1077" s="122" t="s">
        <v>4216</v>
      </c>
      <c r="AV1077" s="122" t="s">
        <v>4216</v>
      </c>
      <c r="AW1077" s="122" t="s">
        <v>4216</v>
      </c>
      <c r="AX1077" s="122" t="s">
        <v>4216</v>
      </c>
      <c r="AY1077" s="122" t="s">
        <v>4216</v>
      </c>
      <c r="AZ1077" s="122" t="s">
        <v>4216</v>
      </c>
      <c r="BD1077" s="122" t="s">
        <v>4216</v>
      </c>
      <c r="BE1077" s="122" t="s">
        <v>4467</v>
      </c>
      <c r="BF1077" s="122" t="s">
        <v>4216</v>
      </c>
      <c r="BG1077" s="122" t="s">
        <v>1415</v>
      </c>
      <c r="BH1077" s="122" t="s">
        <v>1431</v>
      </c>
      <c r="BI1077" s="122" t="s">
        <v>1431</v>
      </c>
      <c r="BJ1077" s="122" t="s">
        <v>1431</v>
      </c>
      <c r="BK1077" s="122">
        <v>177875</v>
      </c>
      <c r="BX1077" s="122" t="s">
        <v>4468</v>
      </c>
      <c r="BZ1077" s="122" t="s">
        <v>1319</v>
      </c>
      <c r="CL1077" s="122" t="s">
        <v>162</v>
      </c>
    </row>
    <row r="1078" spans="1:99" x14ac:dyDescent="0.45">
      <c r="A1078" s="122">
        <v>1077</v>
      </c>
      <c r="B1078" s="122" t="s">
        <v>10755</v>
      </c>
      <c r="C1078" s="122" t="s">
        <v>4460</v>
      </c>
      <c r="I1078" s="122" t="s">
        <v>162</v>
      </c>
      <c r="J1078" s="122" t="str">
        <f t="shared" si="41"/>
        <v>Quercus prinoides</v>
      </c>
      <c r="M1078" s="122" t="s">
        <v>3226</v>
      </c>
      <c r="N1078" s="122" t="s">
        <v>3179</v>
      </c>
      <c r="O1078" s="122">
        <v>41544</v>
      </c>
      <c r="P1078" s="122" t="s">
        <v>4471</v>
      </c>
      <c r="Q1078" s="122" t="s">
        <v>14724</v>
      </c>
      <c r="S1078" s="86" t="s">
        <v>14693</v>
      </c>
      <c r="T1078" s="122" t="s">
        <v>4096</v>
      </c>
      <c r="U1078" s="122" t="s">
        <v>4097</v>
      </c>
      <c r="V1078" s="122" t="s">
        <v>4098</v>
      </c>
      <c r="W1078" s="122" t="s">
        <v>1759</v>
      </c>
      <c r="X1078" s="122" t="s">
        <v>4511</v>
      </c>
      <c r="Y1078" s="122" t="s">
        <v>4216</v>
      </c>
      <c r="Z1078" s="122" t="s">
        <v>4216</v>
      </c>
      <c r="AA1078" s="122" t="s">
        <v>1316</v>
      </c>
      <c r="AB1078" s="122" t="s">
        <v>1317</v>
      </c>
      <c r="AC1078" s="122" t="s">
        <v>1317</v>
      </c>
      <c r="AD1078" s="122" t="s">
        <v>1316</v>
      </c>
      <c r="AE1078" s="122" t="s">
        <v>4216</v>
      </c>
      <c r="AF1078" s="122" t="s">
        <v>4484</v>
      </c>
      <c r="AG1078" s="122" t="s">
        <v>4476</v>
      </c>
      <c r="AH1078" s="122" t="s">
        <v>4216</v>
      </c>
      <c r="AI1078" s="122" t="s">
        <v>4216</v>
      </c>
      <c r="AJ1078" s="122" t="s">
        <v>162</v>
      </c>
      <c r="AO1078" s="122" t="s">
        <v>1319</v>
      </c>
      <c r="AP1078" s="122" t="s">
        <v>4490</v>
      </c>
      <c r="AQ1078" s="122" t="s">
        <v>4498</v>
      </c>
      <c r="AS1078" s="122" t="s">
        <v>4216</v>
      </c>
      <c r="AT1078" s="122" t="s">
        <v>4216</v>
      </c>
      <c r="AU1078" s="122" t="s">
        <v>4216</v>
      </c>
      <c r="AV1078" s="122" t="s">
        <v>4216</v>
      </c>
      <c r="AW1078" s="122" t="s">
        <v>4216</v>
      </c>
      <c r="AX1078" s="122" t="s">
        <v>4216</v>
      </c>
      <c r="AY1078" s="122" t="s">
        <v>4216</v>
      </c>
      <c r="AZ1078" s="122" t="s">
        <v>4216</v>
      </c>
      <c r="BD1078" s="122" t="s">
        <v>4216</v>
      </c>
      <c r="BE1078" s="122" t="s">
        <v>4467</v>
      </c>
      <c r="BF1078" s="122" t="s">
        <v>4216</v>
      </c>
      <c r="BG1078" s="122" t="s">
        <v>1415</v>
      </c>
      <c r="BH1078" s="122" t="s">
        <v>1431</v>
      </c>
      <c r="BI1078" s="122" t="s">
        <v>1431</v>
      </c>
      <c r="BJ1078" s="122" t="s">
        <v>1431</v>
      </c>
      <c r="BK1078" s="122">
        <v>177879</v>
      </c>
      <c r="BX1078" s="122" t="s">
        <v>4468</v>
      </c>
      <c r="BZ1078" s="122" t="s">
        <v>1319</v>
      </c>
      <c r="CL1078" s="122" t="s">
        <v>162</v>
      </c>
    </row>
    <row r="1079" spans="1:99" x14ac:dyDescent="0.45">
      <c r="A1079" s="122">
        <v>1078</v>
      </c>
      <c r="B1079" s="122" t="s">
        <v>10756</v>
      </c>
      <c r="C1079" s="122" t="s">
        <v>4461</v>
      </c>
      <c r="G1079" s="122" t="s">
        <v>4631</v>
      </c>
      <c r="I1079" s="122" t="s">
        <v>4470</v>
      </c>
      <c r="J1079" s="122" t="str">
        <f t="shared" si="41"/>
        <v>Quercus georgiana</v>
      </c>
      <c r="M1079" s="122" t="s">
        <v>3226</v>
      </c>
      <c r="N1079" s="122" t="s">
        <v>3295</v>
      </c>
      <c r="O1079" s="122">
        <v>41544</v>
      </c>
      <c r="P1079" s="122" t="s">
        <v>4471</v>
      </c>
      <c r="Q1079" s="122" t="s">
        <v>14724</v>
      </c>
      <c r="S1079" s="86" t="s">
        <v>14693</v>
      </c>
      <c r="T1079" s="122" t="s">
        <v>4096</v>
      </c>
      <c r="U1079" s="122" t="s">
        <v>4097</v>
      </c>
      <c r="V1079" s="122" t="s">
        <v>4098</v>
      </c>
      <c r="W1079" s="122" t="s">
        <v>1759</v>
      </c>
      <c r="X1079" s="122" t="s">
        <v>4512</v>
      </c>
      <c r="Y1079" s="122" t="s">
        <v>4216</v>
      </c>
      <c r="Z1079" s="122" t="s">
        <v>4216</v>
      </c>
      <c r="AA1079" s="122" t="s">
        <v>1316</v>
      </c>
      <c r="AB1079" s="122" t="s">
        <v>1317</v>
      </c>
      <c r="AC1079" s="122" t="s">
        <v>1317</v>
      </c>
      <c r="AD1079" s="122" t="s">
        <v>1316</v>
      </c>
      <c r="AE1079" s="122" t="s">
        <v>4216</v>
      </c>
      <c r="AF1079" s="122" t="s">
        <v>1695</v>
      </c>
      <c r="AG1079" s="122" t="s">
        <v>4477</v>
      </c>
      <c r="AH1079" s="122" t="s">
        <v>4216</v>
      </c>
      <c r="AI1079" s="122" t="s">
        <v>4216</v>
      </c>
      <c r="AJ1079" s="122" t="s">
        <v>4470</v>
      </c>
      <c r="AO1079" s="122" t="s">
        <v>1319</v>
      </c>
      <c r="AP1079" s="122" t="s">
        <v>4491</v>
      </c>
      <c r="AQ1079" s="122" t="s">
        <v>4499</v>
      </c>
      <c r="AS1079" s="122" t="s">
        <v>4216</v>
      </c>
      <c r="AT1079" s="122" t="s">
        <v>4216</v>
      </c>
      <c r="AU1079" s="122" t="s">
        <v>4216</v>
      </c>
      <c r="AV1079" s="122" t="s">
        <v>4216</v>
      </c>
      <c r="AW1079" s="122" t="s">
        <v>4216</v>
      </c>
      <c r="AX1079" s="122" t="s">
        <v>4216</v>
      </c>
      <c r="AY1079" s="122" t="s">
        <v>4216</v>
      </c>
      <c r="AZ1079" s="122" t="s">
        <v>4216</v>
      </c>
      <c r="BD1079" s="122" t="s">
        <v>4216</v>
      </c>
      <c r="BE1079" s="122" t="s">
        <v>4467</v>
      </c>
      <c r="BF1079" s="122" t="s">
        <v>4216</v>
      </c>
      <c r="BG1079" s="122" t="s">
        <v>1415</v>
      </c>
      <c r="BH1079" s="122" t="s">
        <v>1431</v>
      </c>
      <c r="BI1079" s="122" t="s">
        <v>1431</v>
      </c>
      <c r="BJ1079" s="122" t="s">
        <v>1431</v>
      </c>
      <c r="BX1079" s="122" t="s">
        <v>4468</v>
      </c>
      <c r="BZ1079" s="122" t="s">
        <v>1319</v>
      </c>
      <c r="CL1079" s="122" t="s">
        <v>4470</v>
      </c>
    </row>
    <row r="1080" spans="1:99" x14ac:dyDescent="0.45">
      <c r="A1080" s="122">
        <v>1079</v>
      </c>
      <c r="B1080" s="122" t="s">
        <v>10757</v>
      </c>
      <c r="C1080" s="122" t="s">
        <v>4462</v>
      </c>
      <c r="I1080" s="122" t="s">
        <v>201</v>
      </c>
      <c r="J1080" s="122" t="str">
        <f t="shared" si="41"/>
        <v>Quercus stellata</v>
      </c>
      <c r="M1080" s="122" t="s">
        <v>3226</v>
      </c>
      <c r="N1080" s="122" t="s">
        <v>3195</v>
      </c>
      <c r="O1080" s="122">
        <v>41544</v>
      </c>
      <c r="P1080" s="122" t="s">
        <v>4471</v>
      </c>
      <c r="Q1080" s="122" t="s">
        <v>14724</v>
      </c>
      <c r="S1080" s="86" t="s">
        <v>14693</v>
      </c>
      <c r="T1080" s="122" t="s">
        <v>4096</v>
      </c>
      <c r="U1080" s="122" t="s">
        <v>4097</v>
      </c>
      <c r="V1080" s="122" t="s">
        <v>4098</v>
      </c>
      <c r="W1080" s="122" t="s">
        <v>1759</v>
      </c>
      <c r="X1080" s="122" t="s">
        <v>4513</v>
      </c>
      <c r="Y1080" s="122" t="s">
        <v>4216</v>
      </c>
      <c r="Z1080" s="122" t="s">
        <v>4216</v>
      </c>
      <c r="AA1080" s="122" t="s">
        <v>1316</v>
      </c>
      <c r="AB1080" s="122" t="s">
        <v>1317</v>
      </c>
      <c r="AC1080" s="122" t="s">
        <v>1317</v>
      </c>
      <c r="AD1080" s="122" t="s">
        <v>1316</v>
      </c>
      <c r="AE1080" s="122" t="s">
        <v>4216</v>
      </c>
      <c r="AF1080" s="122" t="s">
        <v>1298</v>
      </c>
      <c r="AG1080" s="122" t="s">
        <v>4478</v>
      </c>
      <c r="AH1080" s="122" t="s">
        <v>4216</v>
      </c>
      <c r="AI1080" s="122" t="s">
        <v>4216</v>
      </c>
      <c r="AJ1080" s="122" t="s">
        <v>762</v>
      </c>
      <c r="AO1080" s="122" t="s">
        <v>1319</v>
      </c>
      <c r="AP1080" s="122" t="s">
        <v>4492</v>
      </c>
      <c r="AQ1080" s="122" t="s">
        <v>4500</v>
      </c>
      <c r="AS1080" s="122" t="s">
        <v>4216</v>
      </c>
      <c r="AT1080" s="122" t="s">
        <v>4216</v>
      </c>
      <c r="AU1080" s="122" t="s">
        <v>4216</v>
      </c>
      <c r="AV1080" s="122" t="s">
        <v>4216</v>
      </c>
      <c r="AW1080" s="122" t="s">
        <v>4216</v>
      </c>
      <c r="AX1080" s="122" t="s">
        <v>4216</v>
      </c>
      <c r="AY1080" s="122" t="s">
        <v>4216</v>
      </c>
      <c r="AZ1080" s="122" t="s">
        <v>4216</v>
      </c>
      <c r="BD1080" s="122" t="s">
        <v>4216</v>
      </c>
      <c r="BE1080" s="122" t="s">
        <v>4467</v>
      </c>
      <c r="BF1080" s="122" t="s">
        <v>4216</v>
      </c>
      <c r="BG1080" s="122" t="s">
        <v>1415</v>
      </c>
      <c r="BH1080" s="122" t="s">
        <v>1431</v>
      </c>
      <c r="BI1080" s="122" t="s">
        <v>1431</v>
      </c>
      <c r="BJ1080" s="122" t="s">
        <v>1431</v>
      </c>
      <c r="BK1080" s="122">
        <v>177878</v>
      </c>
      <c r="BX1080" s="122" t="s">
        <v>4468</v>
      </c>
      <c r="BZ1080" s="122" t="s">
        <v>1319</v>
      </c>
      <c r="CL1080" s="122" t="s">
        <v>762</v>
      </c>
    </row>
    <row r="1081" spans="1:99" x14ac:dyDescent="0.45">
      <c r="A1081" s="122">
        <v>1080</v>
      </c>
      <c r="B1081" s="122" t="s">
        <v>10758</v>
      </c>
      <c r="C1081" s="122" t="s">
        <v>4463</v>
      </c>
      <c r="G1081" s="122" t="s">
        <v>4519</v>
      </c>
      <c r="I1081" s="122" t="s">
        <v>145</v>
      </c>
      <c r="J1081" s="122" t="str">
        <f t="shared" si="41"/>
        <v>Quercus michauxii</v>
      </c>
      <c r="M1081" s="122" t="s">
        <v>3226</v>
      </c>
      <c r="N1081" s="122" t="s">
        <v>3171</v>
      </c>
      <c r="O1081" s="122">
        <v>41561</v>
      </c>
      <c r="P1081" s="122" t="s">
        <v>4471</v>
      </c>
      <c r="Q1081" s="122" t="s">
        <v>14724</v>
      </c>
      <c r="S1081" s="86" t="s">
        <v>14693</v>
      </c>
      <c r="T1081" s="122" t="s">
        <v>4096</v>
      </c>
      <c r="U1081" s="122" t="s">
        <v>4097</v>
      </c>
      <c r="V1081" s="122" t="s">
        <v>4098</v>
      </c>
      <c r="W1081" s="122" t="s">
        <v>1759</v>
      </c>
      <c r="X1081" s="122" t="s">
        <v>4514</v>
      </c>
      <c r="Y1081" s="122" t="s">
        <v>4216</v>
      </c>
      <c r="Z1081" s="122" t="s">
        <v>4216</v>
      </c>
      <c r="AA1081" s="122" t="s">
        <v>1316</v>
      </c>
      <c r="AB1081" s="122" t="s">
        <v>1317</v>
      </c>
      <c r="AC1081" s="122" t="s">
        <v>1317</v>
      </c>
      <c r="AD1081" s="122" t="s">
        <v>1316</v>
      </c>
      <c r="AE1081" s="122" t="s">
        <v>4216</v>
      </c>
      <c r="AF1081" s="122" t="s">
        <v>1276</v>
      </c>
      <c r="AG1081" s="122" t="s">
        <v>4479</v>
      </c>
      <c r="AH1081" s="122" t="s">
        <v>4216</v>
      </c>
      <c r="AI1081" s="122" t="s">
        <v>4216</v>
      </c>
      <c r="AJ1081" s="122" t="s">
        <v>145</v>
      </c>
      <c r="AO1081" s="122" t="s">
        <v>1319</v>
      </c>
      <c r="AP1081" s="122" t="s">
        <v>1336</v>
      </c>
      <c r="AQ1081" s="122" t="s">
        <v>4501</v>
      </c>
      <c r="AS1081" s="122" t="s">
        <v>4216</v>
      </c>
      <c r="AT1081" s="122" t="s">
        <v>4216</v>
      </c>
      <c r="AU1081" s="122" t="s">
        <v>4216</v>
      </c>
      <c r="AV1081" s="122" t="s">
        <v>4216</v>
      </c>
      <c r="AW1081" s="122" t="s">
        <v>4216</v>
      </c>
      <c r="AX1081" s="122" t="s">
        <v>4216</v>
      </c>
      <c r="AY1081" s="122" t="s">
        <v>4216</v>
      </c>
      <c r="AZ1081" s="122" t="s">
        <v>4216</v>
      </c>
      <c r="BD1081" s="122" t="s">
        <v>4216</v>
      </c>
      <c r="BE1081" s="122" t="s">
        <v>4467</v>
      </c>
      <c r="BF1081" s="122" t="s">
        <v>4216</v>
      </c>
      <c r="BG1081" s="122" t="s">
        <v>1415</v>
      </c>
      <c r="BH1081" s="122" t="s">
        <v>1431</v>
      </c>
      <c r="BI1081" s="122" t="s">
        <v>1431</v>
      </c>
      <c r="BJ1081" s="122" t="s">
        <v>1431</v>
      </c>
      <c r="BK1081" s="122">
        <v>177881</v>
      </c>
      <c r="BX1081" s="122" t="s">
        <v>4468</v>
      </c>
      <c r="BZ1081" s="122" t="s">
        <v>1319</v>
      </c>
      <c r="CL1081" s="122" t="s">
        <v>145</v>
      </c>
    </row>
    <row r="1082" spans="1:99" x14ac:dyDescent="0.45">
      <c r="A1082" s="122">
        <v>1081</v>
      </c>
      <c r="B1082" s="122" t="s">
        <v>10759</v>
      </c>
      <c r="C1082" s="122" t="s">
        <v>4464</v>
      </c>
      <c r="I1082" s="122" t="s">
        <v>145</v>
      </c>
      <c r="J1082" s="122" t="str">
        <f t="shared" si="41"/>
        <v>Quercus michauxii</v>
      </c>
      <c r="M1082" s="122" t="s">
        <v>3226</v>
      </c>
      <c r="N1082" s="122" t="s">
        <v>3171</v>
      </c>
      <c r="O1082" s="122">
        <v>41561</v>
      </c>
      <c r="P1082" s="122" t="s">
        <v>4471</v>
      </c>
      <c r="Q1082" s="122" t="s">
        <v>14724</v>
      </c>
      <c r="S1082" s="86" t="s">
        <v>14693</v>
      </c>
      <c r="T1082" s="122" t="s">
        <v>4096</v>
      </c>
      <c r="U1082" s="122" t="s">
        <v>4097</v>
      </c>
      <c r="V1082" s="122" t="s">
        <v>4098</v>
      </c>
      <c r="W1082" s="122" t="s">
        <v>1759</v>
      </c>
      <c r="X1082" s="122" t="s">
        <v>4515</v>
      </c>
      <c r="Y1082" s="122" t="s">
        <v>4216</v>
      </c>
      <c r="Z1082" s="122" t="s">
        <v>4216</v>
      </c>
      <c r="AA1082" s="122" t="s">
        <v>1316</v>
      </c>
      <c r="AB1082" s="122" t="s">
        <v>1317</v>
      </c>
      <c r="AC1082" s="122" t="s">
        <v>1317</v>
      </c>
      <c r="AD1082" s="122" t="s">
        <v>1316</v>
      </c>
      <c r="AE1082" s="122" t="s">
        <v>4216</v>
      </c>
      <c r="AF1082" s="122" t="s">
        <v>1276</v>
      </c>
      <c r="AG1082" s="122" t="s">
        <v>4480</v>
      </c>
      <c r="AH1082" s="122" t="s">
        <v>4216</v>
      </c>
      <c r="AI1082" s="122" t="s">
        <v>4216</v>
      </c>
      <c r="AJ1082" s="122" t="s">
        <v>145</v>
      </c>
      <c r="AO1082" s="122" t="s">
        <v>1319</v>
      </c>
      <c r="AP1082" s="122" t="s">
        <v>4493</v>
      </c>
      <c r="AQ1082" s="122" t="s">
        <v>4502</v>
      </c>
      <c r="AS1082" s="122" t="s">
        <v>4216</v>
      </c>
      <c r="AT1082" s="122" t="s">
        <v>4216</v>
      </c>
      <c r="AU1082" s="122" t="s">
        <v>4216</v>
      </c>
      <c r="AV1082" s="122" t="s">
        <v>4216</v>
      </c>
      <c r="AW1082" s="122" t="s">
        <v>4216</v>
      </c>
      <c r="AX1082" s="122" t="s">
        <v>4216</v>
      </c>
      <c r="AY1082" s="122" t="s">
        <v>4216</v>
      </c>
      <c r="AZ1082" s="122" t="s">
        <v>4216</v>
      </c>
      <c r="BD1082" s="122" t="s">
        <v>4216</v>
      </c>
      <c r="BE1082" s="122" t="s">
        <v>4467</v>
      </c>
      <c r="BF1082" s="122" t="s">
        <v>4216</v>
      </c>
      <c r="BG1082" s="122" t="s">
        <v>1415</v>
      </c>
      <c r="BH1082" s="122" t="s">
        <v>1431</v>
      </c>
      <c r="BI1082" s="122" t="s">
        <v>1431</v>
      </c>
      <c r="BJ1082" s="122" t="s">
        <v>1431</v>
      </c>
      <c r="BX1082" s="122" t="s">
        <v>4468</v>
      </c>
      <c r="BZ1082" s="122" t="s">
        <v>1319</v>
      </c>
      <c r="CL1082" s="122" t="s">
        <v>145</v>
      </c>
    </row>
    <row r="1083" spans="1:99" x14ac:dyDescent="0.45">
      <c r="A1083" s="122">
        <v>1082</v>
      </c>
      <c r="B1083" s="122" t="s">
        <v>10760</v>
      </c>
      <c r="C1083" s="122" t="s">
        <v>4465</v>
      </c>
      <c r="I1083" s="122" t="s">
        <v>181</v>
      </c>
      <c r="J1083" s="122" t="str">
        <f t="shared" si="41"/>
        <v>Quercus shumardii</v>
      </c>
      <c r="M1083" s="122" t="s">
        <v>3226</v>
      </c>
      <c r="N1083" s="122" t="s">
        <v>3187</v>
      </c>
      <c r="O1083" s="122">
        <v>41561</v>
      </c>
      <c r="P1083" s="122" t="s">
        <v>4471</v>
      </c>
      <c r="Q1083" s="122" t="s">
        <v>14724</v>
      </c>
      <c r="S1083" s="86" t="s">
        <v>14693</v>
      </c>
      <c r="T1083" s="122" t="s">
        <v>4096</v>
      </c>
      <c r="U1083" s="122" t="s">
        <v>4097</v>
      </c>
      <c r="V1083" s="122" t="s">
        <v>4098</v>
      </c>
      <c r="W1083" s="122" t="s">
        <v>1759</v>
      </c>
      <c r="X1083" s="122" t="s">
        <v>4516</v>
      </c>
      <c r="Y1083" s="122" t="s">
        <v>4216</v>
      </c>
      <c r="Z1083" s="122" t="s">
        <v>4216</v>
      </c>
      <c r="AA1083" s="122" t="s">
        <v>1316</v>
      </c>
      <c r="AB1083" s="122" t="s">
        <v>1317</v>
      </c>
      <c r="AC1083" s="122" t="s">
        <v>1317</v>
      </c>
      <c r="AD1083" s="122" t="s">
        <v>1316</v>
      </c>
      <c r="AE1083" s="122" t="s">
        <v>4216</v>
      </c>
      <c r="AF1083" s="122" t="s">
        <v>4485</v>
      </c>
      <c r="AG1083" s="122" t="s">
        <v>4481</v>
      </c>
      <c r="AH1083" s="122" t="s">
        <v>4216</v>
      </c>
      <c r="AI1083" s="122" t="s">
        <v>4216</v>
      </c>
      <c r="AJ1083" s="122" t="s">
        <v>181</v>
      </c>
      <c r="AO1083" s="122" t="s">
        <v>1319</v>
      </c>
      <c r="AP1083" s="122" t="s">
        <v>4494</v>
      </c>
      <c r="AQ1083" s="122" t="s">
        <v>4503</v>
      </c>
      <c r="AS1083" s="122" t="s">
        <v>4216</v>
      </c>
      <c r="AT1083" s="122" t="s">
        <v>4216</v>
      </c>
      <c r="AU1083" s="122" t="s">
        <v>4216</v>
      </c>
      <c r="AV1083" s="122" t="s">
        <v>4216</v>
      </c>
      <c r="AW1083" s="122" t="s">
        <v>4216</v>
      </c>
      <c r="AX1083" s="122" t="s">
        <v>4216</v>
      </c>
      <c r="AY1083" s="122" t="s">
        <v>4216</v>
      </c>
      <c r="AZ1083" s="122" t="s">
        <v>4216</v>
      </c>
      <c r="BD1083" s="122" t="s">
        <v>4216</v>
      </c>
      <c r="BE1083" s="122" t="s">
        <v>4467</v>
      </c>
      <c r="BF1083" s="122" t="s">
        <v>4216</v>
      </c>
      <c r="BG1083" s="122" t="s">
        <v>1415</v>
      </c>
      <c r="BH1083" s="122" t="s">
        <v>1431</v>
      </c>
      <c r="BI1083" s="122" t="s">
        <v>1431</v>
      </c>
      <c r="BJ1083" s="122" t="s">
        <v>1431</v>
      </c>
      <c r="BK1083" s="122">
        <v>177876</v>
      </c>
      <c r="BX1083" s="122" t="s">
        <v>4468</v>
      </c>
      <c r="BZ1083" s="122" t="s">
        <v>1319</v>
      </c>
      <c r="CL1083" s="122" t="s">
        <v>181</v>
      </c>
    </row>
    <row r="1084" spans="1:99" x14ac:dyDescent="0.45">
      <c r="A1084" s="122">
        <v>1083</v>
      </c>
      <c r="B1084" s="122" t="s">
        <v>10761</v>
      </c>
      <c r="C1084" s="122" t="s">
        <v>4793</v>
      </c>
      <c r="F1084" s="122" t="s">
        <v>14249</v>
      </c>
      <c r="H1084" s="122">
        <v>3897</v>
      </c>
      <c r="I1084" s="122" t="s">
        <v>4794</v>
      </c>
      <c r="J1084" s="122" t="str">
        <f>I1084</f>
        <v>Quercus costaricensis</v>
      </c>
      <c r="K1084" s="122" t="s">
        <v>4794</v>
      </c>
      <c r="M1084" s="122" t="s">
        <v>3226</v>
      </c>
      <c r="N1084" s="122" t="s">
        <v>4968</v>
      </c>
      <c r="O1084" s="121">
        <v>41447</v>
      </c>
      <c r="P1084" s="122" t="s">
        <v>2185</v>
      </c>
      <c r="S1084" s="122" t="s">
        <v>14692</v>
      </c>
      <c r="T1084" s="122" t="s">
        <v>4795</v>
      </c>
      <c r="X1084" s="122" t="s">
        <v>4969</v>
      </c>
      <c r="Y1084" s="122" t="s">
        <v>4216</v>
      </c>
      <c r="Z1084" s="122" t="s">
        <v>4216</v>
      </c>
      <c r="AA1084" s="122" t="s">
        <v>1316</v>
      </c>
      <c r="AB1084" s="122" t="s">
        <v>1316</v>
      </c>
      <c r="AC1084" s="122" t="s">
        <v>1317</v>
      </c>
      <c r="AD1084" s="122" t="s">
        <v>1316</v>
      </c>
      <c r="AJ1084" s="122" t="s">
        <v>4967</v>
      </c>
      <c r="AO1084" s="122" t="s">
        <v>4216</v>
      </c>
      <c r="AP1084" s="122" t="s">
        <v>4216</v>
      </c>
      <c r="AQ1084" s="122" t="s">
        <v>1318</v>
      </c>
      <c r="AR1084" s="122" t="s">
        <v>7426</v>
      </c>
      <c r="BE1084" s="122" t="s">
        <v>3411</v>
      </c>
      <c r="BF1084" s="122" t="s">
        <v>1416</v>
      </c>
      <c r="BG1084" s="122" t="s">
        <v>1416</v>
      </c>
      <c r="BH1084" s="122" t="s">
        <v>1415</v>
      </c>
      <c r="BK1084" s="122" t="s">
        <v>5322</v>
      </c>
      <c r="BR1084" s="122" t="s">
        <v>4793</v>
      </c>
      <c r="BS1084" s="122" t="s">
        <v>5785</v>
      </c>
      <c r="BT1084" s="122" t="s">
        <v>4793</v>
      </c>
      <c r="BU1084" s="122" t="s">
        <v>4793</v>
      </c>
      <c r="BV1084" s="122">
        <v>3897</v>
      </c>
      <c r="BX1084" s="122" t="s">
        <v>4795</v>
      </c>
      <c r="BZ1084" s="122" t="s">
        <v>3654</v>
      </c>
      <c r="CB1084" s="81"/>
      <c r="CC1084" s="81"/>
      <c r="CE1084" s="122" t="s">
        <v>4795</v>
      </c>
      <c r="CI1084" s="122" t="s">
        <v>5051</v>
      </c>
      <c r="CJ1084" s="122" t="s">
        <v>6999</v>
      </c>
      <c r="CL1084" s="122" t="s">
        <v>4794</v>
      </c>
      <c r="CO1084" s="122" t="s">
        <v>7488</v>
      </c>
      <c r="CP1084" s="122">
        <v>0</v>
      </c>
      <c r="CQ1084" s="122" t="s">
        <v>4793</v>
      </c>
      <c r="CR1084" s="122" t="s">
        <v>7560</v>
      </c>
      <c r="CS1084" s="122" t="s">
        <v>7730</v>
      </c>
      <c r="CT1084" s="122" t="s">
        <v>8194</v>
      </c>
      <c r="CU1084" s="122" t="s">
        <v>8194</v>
      </c>
    </row>
    <row r="1085" spans="1:99" x14ac:dyDescent="0.45">
      <c r="A1085" s="122">
        <v>1084</v>
      </c>
      <c r="B1085" s="122" t="s">
        <v>10762</v>
      </c>
      <c r="C1085" s="122" t="s">
        <v>4796</v>
      </c>
      <c r="F1085" s="122" t="s">
        <v>14250</v>
      </c>
      <c r="H1085" s="122">
        <v>4083</v>
      </c>
      <c r="I1085" s="122" t="s">
        <v>4794</v>
      </c>
      <c r="J1085" s="122" t="str">
        <f>I1085</f>
        <v>Quercus costaricensis</v>
      </c>
      <c r="K1085" s="122" t="s">
        <v>4794</v>
      </c>
      <c r="M1085" s="122" t="s">
        <v>3226</v>
      </c>
      <c r="N1085" s="122" t="s">
        <v>4968</v>
      </c>
      <c r="O1085" s="121">
        <v>41447</v>
      </c>
      <c r="P1085" s="122" t="s">
        <v>2185</v>
      </c>
      <c r="S1085" s="122" t="s">
        <v>14692</v>
      </c>
      <c r="T1085" s="122" t="s">
        <v>4795</v>
      </c>
      <c r="X1085" s="122" t="s">
        <v>4969</v>
      </c>
      <c r="Y1085" s="122" t="s">
        <v>4216</v>
      </c>
      <c r="Z1085" s="122" t="s">
        <v>4216</v>
      </c>
      <c r="AA1085" s="122" t="s">
        <v>1316</v>
      </c>
      <c r="AB1085" s="122" t="s">
        <v>1317</v>
      </c>
      <c r="AC1085" s="122" t="s">
        <v>1317</v>
      </c>
      <c r="AD1085" s="122" t="s">
        <v>1316</v>
      </c>
      <c r="AJ1085" s="122" t="s">
        <v>4967</v>
      </c>
      <c r="AO1085" s="122" t="s">
        <v>4216</v>
      </c>
      <c r="AP1085" s="122" t="s">
        <v>4216</v>
      </c>
      <c r="AQ1085" s="122" t="s">
        <v>1318</v>
      </c>
      <c r="AR1085" s="122" t="s">
        <v>7426</v>
      </c>
      <c r="BE1085" s="122" t="s">
        <v>3411</v>
      </c>
      <c r="BF1085" s="122" t="s">
        <v>1416</v>
      </c>
      <c r="BG1085" s="122" t="s">
        <v>1416</v>
      </c>
      <c r="BH1085" s="122" t="s">
        <v>1415</v>
      </c>
      <c r="BK1085" s="122" t="s">
        <v>5322</v>
      </c>
      <c r="BR1085" s="122" t="s">
        <v>4796</v>
      </c>
      <c r="BS1085" s="122" t="s">
        <v>5785</v>
      </c>
      <c r="BT1085" s="122" t="s">
        <v>4796</v>
      </c>
      <c r="BU1085" s="122" t="s">
        <v>4796</v>
      </c>
      <c r="BV1085" s="122">
        <v>4083</v>
      </c>
      <c r="BX1085" s="122" t="s">
        <v>4795</v>
      </c>
      <c r="BZ1085" s="122" t="s">
        <v>3654</v>
      </c>
      <c r="CB1085" s="81"/>
      <c r="CC1085" s="81"/>
      <c r="CE1085" s="122" t="s">
        <v>4795</v>
      </c>
      <c r="CI1085" s="122" t="s">
        <v>5052</v>
      </c>
      <c r="CJ1085" s="122" t="s">
        <v>7000</v>
      </c>
      <c r="CL1085" s="122" t="s">
        <v>4794</v>
      </c>
      <c r="CO1085" s="122" t="s">
        <v>7488</v>
      </c>
      <c r="CP1085" s="122">
        <v>0</v>
      </c>
      <c r="CQ1085" s="122" t="s">
        <v>4796</v>
      </c>
      <c r="CR1085" s="122" t="s">
        <v>7560</v>
      </c>
      <c r="CS1085" s="122" t="s">
        <v>7561</v>
      </c>
      <c r="CT1085" s="122" t="s">
        <v>8194</v>
      </c>
      <c r="CU1085" s="122" t="s">
        <v>8194</v>
      </c>
    </row>
    <row r="1086" spans="1:99" x14ac:dyDescent="0.45">
      <c r="A1086" s="122">
        <v>1085</v>
      </c>
      <c r="B1086" s="122" t="s">
        <v>10763</v>
      </c>
      <c r="C1086" s="122" t="s">
        <v>4797</v>
      </c>
      <c r="F1086" s="122" t="s">
        <v>14251</v>
      </c>
      <c r="H1086" s="122">
        <v>3725</v>
      </c>
      <c r="I1086" s="122" t="s">
        <v>4798</v>
      </c>
      <c r="J1086" s="122" t="str">
        <f>I1086</f>
        <v>Quercus copeyensis</v>
      </c>
      <c r="K1086" s="122" t="s">
        <v>4798</v>
      </c>
      <c r="M1086" s="122" t="s">
        <v>3226</v>
      </c>
      <c r="N1086" s="122" t="s">
        <v>4966</v>
      </c>
      <c r="O1086" s="121">
        <v>41447</v>
      </c>
      <c r="P1086" s="122" t="s">
        <v>2185</v>
      </c>
      <c r="S1086" s="122" t="s">
        <v>14692</v>
      </c>
      <c r="T1086" s="122" t="s">
        <v>4795</v>
      </c>
      <c r="X1086" s="122" t="s">
        <v>4969</v>
      </c>
      <c r="Y1086" s="122" t="s">
        <v>4216</v>
      </c>
      <c r="Z1086" s="122" t="s">
        <v>4216</v>
      </c>
      <c r="AA1086" s="122" t="s">
        <v>1316</v>
      </c>
      <c r="AB1086" s="122" t="s">
        <v>1316</v>
      </c>
      <c r="AC1086" s="122" t="s">
        <v>1317</v>
      </c>
      <c r="AD1086" s="122" t="s">
        <v>1316</v>
      </c>
      <c r="AJ1086" s="122" t="s">
        <v>4965</v>
      </c>
      <c r="AO1086" s="122" t="s">
        <v>4216</v>
      </c>
      <c r="AP1086" s="122" t="s">
        <v>4216</v>
      </c>
      <c r="AQ1086" s="122" t="s">
        <v>1318</v>
      </c>
      <c r="AR1086" s="122" t="s">
        <v>7426</v>
      </c>
      <c r="BE1086" s="122" t="s">
        <v>3411</v>
      </c>
      <c r="BF1086" s="122" t="s">
        <v>1416</v>
      </c>
      <c r="BG1086" s="122" t="s">
        <v>1416</v>
      </c>
      <c r="BH1086" s="122" t="s">
        <v>1415</v>
      </c>
      <c r="BK1086" s="122" t="s">
        <v>5322</v>
      </c>
      <c r="BR1086" s="122" t="s">
        <v>4797</v>
      </c>
      <c r="BS1086" s="122" t="s">
        <v>5785</v>
      </c>
      <c r="BT1086" s="122" t="s">
        <v>4797</v>
      </c>
      <c r="BU1086" s="122" t="s">
        <v>4797</v>
      </c>
      <c r="BV1086" s="122">
        <v>3725</v>
      </c>
      <c r="BX1086" s="122" t="s">
        <v>4795</v>
      </c>
      <c r="BZ1086" s="122" t="s">
        <v>3654</v>
      </c>
      <c r="CB1086" s="81"/>
      <c r="CC1086" s="81"/>
      <c r="CE1086" s="122" t="s">
        <v>4795</v>
      </c>
      <c r="CI1086" s="122" t="s">
        <v>5048</v>
      </c>
      <c r="CJ1086" s="122" t="s">
        <v>7218</v>
      </c>
      <c r="CL1086" s="122" t="s">
        <v>4798</v>
      </c>
      <c r="CO1086" s="122" t="s">
        <v>7488</v>
      </c>
      <c r="CP1086" s="122">
        <v>0</v>
      </c>
      <c r="CQ1086" s="122" t="s">
        <v>4797</v>
      </c>
      <c r="CR1086" s="122" t="s">
        <v>7493</v>
      </c>
      <c r="CS1086" s="122" t="s">
        <v>7494</v>
      </c>
      <c r="CT1086" s="122" t="s">
        <v>8194</v>
      </c>
      <c r="CU1086" s="122" t="s">
        <v>8194</v>
      </c>
    </row>
    <row r="1087" spans="1:99" x14ac:dyDescent="0.45">
      <c r="A1087" s="122">
        <v>1086</v>
      </c>
      <c r="B1087" s="122" t="s">
        <v>10764</v>
      </c>
      <c r="C1087" s="122">
        <v>5</v>
      </c>
      <c r="F1087" s="122" t="s">
        <v>14404</v>
      </c>
      <c r="G1087" s="122" t="s">
        <v>4970</v>
      </c>
      <c r="H1087" s="122">
        <v>6863</v>
      </c>
      <c r="I1087" s="122" t="s">
        <v>185</v>
      </c>
      <c r="J1087" s="122" t="str">
        <f t="shared" ref="J1087:J1106" si="42">LEFT(I1087, FIND(" ", I1087, 12) -1)</f>
        <v>Quercus rubra</v>
      </c>
      <c r="K1087" s="122" t="s">
        <v>981</v>
      </c>
      <c r="M1087" s="122" t="s">
        <v>3226</v>
      </c>
      <c r="N1087" s="122" t="s">
        <v>3189</v>
      </c>
      <c r="O1087" s="122"/>
      <c r="S1087" s="122" t="s">
        <v>14699</v>
      </c>
      <c r="AJ1087" s="122" t="s">
        <v>981</v>
      </c>
      <c r="BE1087" s="122" t="s">
        <v>3980</v>
      </c>
      <c r="BF1087" s="122" t="s">
        <v>4837</v>
      </c>
      <c r="BK1087" s="122" t="s">
        <v>4216</v>
      </c>
      <c r="BR1087" s="122" t="s">
        <v>5808</v>
      </c>
      <c r="BS1087" s="122" t="s">
        <v>5784</v>
      </c>
      <c r="BT1087" s="122" t="s">
        <v>5808</v>
      </c>
      <c r="BU1087" s="122" t="s">
        <v>5808</v>
      </c>
      <c r="BV1087" s="122">
        <v>6863</v>
      </c>
      <c r="BX1087" s="122" t="s">
        <v>3980</v>
      </c>
      <c r="CK1087" s="122" t="s">
        <v>4216</v>
      </c>
      <c r="CL1087" s="122" t="s">
        <v>185</v>
      </c>
    </row>
    <row r="1088" spans="1:99" x14ac:dyDescent="0.45">
      <c r="A1088" s="122">
        <v>1087</v>
      </c>
      <c r="B1088" s="122" t="s">
        <v>10765</v>
      </c>
      <c r="C1088" s="122">
        <v>6</v>
      </c>
      <c r="F1088" s="122" t="s">
        <v>14405</v>
      </c>
      <c r="G1088" s="122" t="s">
        <v>4971</v>
      </c>
      <c r="H1088" s="122">
        <v>1667</v>
      </c>
      <c r="I1088" s="122" t="s">
        <v>185</v>
      </c>
      <c r="J1088" s="122" t="str">
        <f t="shared" si="42"/>
        <v>Quercus rubra</v>
      </c>
      <c r="K1088" s="122" t="s">
        <v>981</v>
      </c>
      <c r="M1088" s="122" t="s">
        <v>3226</v>
      </c>
      <c r="N1088" s="122" t="s">
        <v>3189</v>
      </c>
      <c r="O1088" s="122"/>
      <c r="S1088" s="122" t="s">
        <v>14699</v>
      </c>
      <c r="AJ1088" s="122" t="s">
        <v>981</v>
      </c>
      <c r="BE1088" s="122" t="s">
        <v>3980</v>
      </c>
      <c r="BF1088" s="122" t="s">
        <v>4837</v>
      </c>
      <c r="BK1088" s="122" t="s">
        <v>4216</v>
      </c>
      <c r="BR1088" s="122" t="s">
        <v>5809</v>
      </c>
      <c r="BS1088" s="122" t="s">
        <v>5784</v>
      </c>
      <c r="BT1088" s="122" t="s">
        <v>5809</v>
      </c>
      <c r="BU1088" s="122" t="s">
        <v>5809</v>
      </c>
      <c r="BV1088" s="122">
        <v>1667</v>
      </c>
      <c r="BX1088" s="122" t="s">
        <v>3980</v>
      </c>
      <c r="CK1088" s="122" t="s">
        <v>4216</v>
      </c>
      <c r="CL1088" s="122" t="s">
        <v>185</v>
      </c>
    </row>
    <row r="1089" spans="1:90" x14ac:dyDescent="0.45">
      <c r="A1089" s="122">
        <v>1088</v>
      </c>
      <c r="B1089" s="122" t="s">
        <v>10766</v>
      </c>
      <c r="C1089" s="122">
        <v>7</v>
      </c>
      <c r="F1089" s="122" t="s">
        <v>14406</v>
      </c>
      <c r="G1089" s="122" t="s">
        <v>4972</v>
      </c>
      <c r="H1089" s="122">
        <v>7081</v>
      </c>
      <c r="I1089" s="122" t="s">
        <v>185</v>
      </c>
      <c r="J1089" s="122" t="str">
        <f t="shared" si="42"/>
        <v>Quercus rubra</v>
      </c>
      <c r="K1089" s="122" t="s">
        <v>981</v>
      </c>
      <c r="M1089" s="122" t="s">
        <v>3226</v>
      </c>
      <c r="N1089" s="122" t="s">
        <v>3189</v>
      </c>
      <c r="O1089" s="122"/>
      <c r="S1089" s="122" t="s">
        <v>14699</v>
      </c>
      <c r="AJ1089" s="122" t="s">
        <v>981</v>
      </c>
      <c r="BE1089" s="122" t="s">
        <v>3980</v>
      </c>
      <c r="BF1089" s="122" t="s">
        <v>4837</v>
      </c>
      <c r="BK1089" s="122" t="s">
        <v>4216</v>
      </c>
      <c r="BR1089" s="122" t="s">
        <v>5810</v>
      </c>
      <c r="BS1089" s="122" t="s">
        <v>5784</v>
      </c>
      <c r="BT1089" s="122" t="s">
        <v>5810</v>
      </c>
      <c r="BU1089" s="122" t="s">
        <v>5810</v>
      </c>
      <c r="BV1089" s="122">
        <v>7081</v>
      </c>
      <c r="BX1089" s="122" t="s">
        <v>3980</v>
      </c>
      <c r="CK1089" s="122" t="s">
        <v>4216</v>
      </c>
      <c r="CL1089" s="122" t="s">
        <v>185</v>
      </c>
    </row>
    <row r="1090" spans="1:90" x14ac:dyDescent="0.45">
      <c r="A1090" s="122">
        <v>1089</v>
      </c>
      <c r="B1090" s="122" t="s">
        <v>10767</v>
      </c>
      <c r="C1090" s="122">
        <v>8</v>
      </c>
      <c r="F1090" s="122" t="s">
        <v>14407</v>
      </c>
      <c r="G1090" s="122" t="s">
        <v>4973</v>
      </c>
      <c r="H1090" s="122">
        <v>4101</v>
      </c>
      <c r="I1090" s="122" t="s">
        <v>185</v>
      </c>
      <c r="J1090" s="122" t="str">
        <f t="shared" si="42"/>
        <v>Quercus rubra</v>
      </c>
      <c r="K1090" s="122" t="s">
        <v>981</v>
      </c>
      <c r="M1090" s="122" t="s">
        <v>3226</v>
      </c>
      <c r="N1090" s="122" t="s">
        <v>3189</v>
      </c>
      <c r="O1090" s="122"/>
      <c r="S1090" s="122" t="s">
        <v>14699</v>
      </c>
      <c r="AJ1090" s="122" t="s">
        <v>981</v>
      </c>
      <c r="BE1090" s="122" t="s">
        <v>3980</v>
      </c>
      <c r="BF1090" s="122" t="s">
        <v>4837</v>
      </c>
      <c r="BK1090" s="122" t="s">
        <v>4216</v>
      </c>
      <c r="BR1090" s="122" t="s">
        <v>5811</v>
      </c>
      <c r="BS1090" s="122" t="s">
        <v>5784</v>
      </c>
      <c r="BT1090" s="122" t="s">
        <v>5811</v>
      </c>
      <c r="BU1090" s="122" t="s">
        <v>5811</v>
      </c>
      <c r="BV1090" s="122">
        <v>4101</v>
      </c>
      <c r="BX1090" s="122" t="s">
        <v>3980</v>
      </c>
      <c r="CK1090" s="122" t="s">
        <v>4216</v>
      </c>
      <c r="CL1090" s="122" t="s">
        <v>185</v>
      </c>
    </row>
    <row r="1091" spans="1:90" x14ac:dyDescent="0.45">
      <c r="A1091" s="122">
        <v>1090</v>
      </c>
      <c r="B1091" s="122" t="s">
        <v>10768</v>
      </c>
      <c r="C1091" s="122">
        <v>9</v>
      </c>
      <c r="F1091" s="122" t="s">
        <v>14408</v>
      </c>
      <c r="G1091" s="122" t="s">
        <v>4974</v>
      </c>
      <c r="H1091" s="122">
        <v>2960</v>
      </c>
      <c r="I1091" s="122" t="s">
        <v>185</v>
      </c>
      <c r="J1091" s="122" t="str">
        <f t="shared" si="42"/>
        <v>Quercus rubra</v>
      </c>
      <c r="K1091" s="122" t="s">
        <v>981</v>
      </c>
      <c r="M1091" s="122" t="s">
        <v>3226</v>
      </c>
      <c r="N1091" s="122" t="s">
        <v>3189</v>
      </c>
      <c r="O1091" s="122"/>
      <c r="S1091" s="122" t="s">
        <v>14699</v>
      </c>
      <c r="AJ1091" s="122" t="s">
        <v>981</v>
      </c>
      <c r="BE1091" s="122" t="s">
        <v>3980</v>
      </c>
      <c r="BF1091" s="122" t="s">
        <v>4837</v>
      </c>
      <c r="BK1091" s="122" t="s">
        <v>4216</v>
      </c>
      <c r="BR1091" s="122" t="s">
        <v>5812</v>
      </c>
      <c r="BS1091" s="122" t="s">
        <v>5784</v>
      </c>
      <c r="BT1091" s="122" t="s">
        <v>5812</v>
      </c>
      <c r="BU1091" s="122" t="s">
        <v>5812</v>
      </c>
      <c r="BV1091" s="122">
        <v>2960</v>
      </c>
      <c r="BX1091" s="122" t="s">
        <v>3980</v>
      </c>
      <c r="CK1091" s="122" t="s">
        <v>4216</v>
      </c>
      <c r="CL1091" s="122" t="s">
        <v>185</v>
      </c>
    </row>
    <row r="1092" spans="1:90" x14ac:dyDescent="0.45">
      <c r="A1092" s="122">
        <v>1091</v>
      </c>
      <c r="B1092" s="122" t="s">
        <v>10769</v>
      </c>
      <c r="C1092" s="122">
        <v>10</v>
      </c>
      <c r="F1092" s="122" t="s">
        <v>14393</v>
      </c>
      <c r="G1092" s="122" t="s">
        <v>4975</v>
      </c>
      <c r="H1092" s="122">
        <v>2917</v>
      </c>
      <c r="I1092" s="122" t="s">
        <v>185</v>
      </c>
      <c r="J1092" s="122" t="str">
        <f t="shared" si="42"/>
        <v>Quercus rubra</v>
      </c>
      <c r="K1092" s="122" t="s">
        <v>981</v>
      </c>
      <c r="M1092" s="122" t="s">
        <v>3226</v>
      </c>
      <c r="N1092" s="122" t="s">
        <v>3189</v>
      </c>
      <c r="O1092" s="122"/>
      <c r="S1092" s="122" t="s">
        <v>14699</v>
      </c>
      <c r="AJ1092" s="122" t="s">
        <v>981</v>
      </c>
      <c r="BE1092" s="122" t="s">
        <v>3980</v>
      </c>
      <c r="BF1092" s="122" t="s">
        <v>4837</v>
      </c>
      <c r="BK1092" s="122" t="s">
        <v>4216</v>
      </c>
      <c r="BR1092" s="122" t="s">
        <v>5813</v>
      </c>
      <c r="BS1092" s="122" t="s">
        <v>5784</v>
      </c>
      <c r="BT1092" s="122" t="s">
        <v>5813</v>
      </c>
      <c r="BU1092" s="122" t="s">
        <v>5813</v>
      </c>
      <c r="BV1092" s="122">
        <v>2917</v>
      </c>
      <c r="BX1092" s="122" t="s">
        <v>3980</v>
      </c>
      <c r="CK1092" s="122" t="s">
        <v>4216</v>
      </c>
      <c r="CL1092" s="122" t="s">
        <v>185</v>
      </c>
    </row>
    <row r="1093" spans="1:90" x14ac:dyDescent="0.45">
      <c r="A1093" s="122">
        <v>1092</v>
      </c>
      <c r="B1093" s="122" t="s">
        <v>10770</v>
      </c>
      <c r="C1093" s="122">
        <v>11</v>
      </c>
      <c r="F1093" s="122" t="s">
        <v>14394</v>
      </c>
      <c r="G1093" s="122" t="s">
        <v>4976</v>
      </c>
      <c r="H1093" s="122">
        <v>6982</v>
      </c>
      <c r="I1093" s="122" t="s">
        <v>185</v>
      </c>
      <c r="J1093" s="122" t="str">
        <f t="shared" si="42"/>
        <v>Quercus rubra</v>
      </c>
      <c r="K1093" s="122" t="s">
        <v>981</v>
      </c>
      <c r="M1093" s="122" t="s">
        <v>3226</v>
      </c>
      <c r="N1093" s="122" t="s">
        <v>3189</v>
      </c>
      <c r="O1093" s="122"/>
      <c r="S1093" s="122" t="s">
        <v>14699</v>
      </c>
      <c r="AJ1093" s="122" t="s">
        <v>981</v>
      </c>
      <c r="BE1093" s="122" t="s">
        <v>3980</v>
      </c>
      <c r="BF1093" s="122" t="s">
        <v>4837</v>
      </c>
      <c r="BK1093" s="122" t="s">
        <v>4216</v>
      </c>
      <c r="BR1093" s="122" t="s">
        <v>5814</v>
      </c>
      <c r="BS1093" s="122" t="s">
        <v>5784</v>
      </c>
      <c r="BT1093" s="122" t="s">
        <v>5814</v>
      </c>
      <c r="BU1093" s="122" t="s">
        <v>5814</v>
      </c>
      <c r="BV1093" s="122">
        <v>6982</v>
      </c>
      <c r="BX1093" s="122" t="s">
        <v>3980</v>
      </c>
      <c r="CK1093" s="122" t="s">
        <v>4216</v>
      </c>
      <c r="CL1093" s="122" t="s">
        <v>185</v>
      </c>
    </row>
    <row r="1094" spans="1:90" x14ac:dyDescent="0.45">
      <c r="A1094" s="122">
        <v>1093</v>
      </c>
      <c r="B1094" s="122" t="s">
        <v>10771</v>
      </c>
      <c r="C1094" s="122">
        <v>12</v>
      </c>
      <c r="F1094" s="122" t="s">
        <v>14395</v>
      </c>
      <c r="G1094" s="122" t="s">
        <v>4977</v>
      </c>
      <c r="H1094" s="122">
        <v>1500</v>
      </c>
      <c r="I1094" s="122" t="s">
        <v>185</v>
      </c>
      <c r="J1094" s="122" t="str">
        <f t="shared" si="42"/>
        <v>Quercus rubra</v>
      </c>
      <c r="K1094" s="122" t="s">
        <v>981</v>
      </c>
      <c r="M1094" s="122" t="s">
        <v>3226</v>
      </c>
      <c r="N1094" s="122" t="s">
        <v>3189</v>
      </c>
      <c r="O1094" s="122"/>
      <c r="S1094" s="122" t="s">
        <v>14699</v>
      </c>
      <c r="AJ1094" s="122" t="s">
        <v>981</v>
      </c>
      <c r="BE1094" s="122" t="s">
        <v>3980</v>
      </c>
      <c r="BF1094" s="122" t="s">
        <v>4837</v>
      </c>
      <c r="BK1094" s="122" t="s">
        <v>4216</v>
      </c>
      <c r="BR1094" s="122" t="s">
        <v>5815</v>
      </c>
      <c r="BS1094" s="122" t="s">
        <v>5784</v>
      </c>
      <c r="BT1094" s="122" t="s">
        <v>5815</v>
      </c>
      <c r="BU1094" s="122" t="s">
        <v>5815</v>
      </c>
      <c r="BV1094" s="122">
        <v>1500</v>
      </c>
      <c r="BX1094" s="122" t="s">
        <v>3980</v>
      </c>
      <c r="CK1094" s="122" t="s">
        <v>4216</v>
      </c>
      <c r="CL1094" s="122" t="s">
        <v>185</v>
      </c>
    </row>
    <row r="1095" spans="1:90" x14ac:dyDescent="0.45">
      <c r="A1095" s="122">
        <v>1094</v>
      </c>
      <c r="B1095" s="122" t="s">
        <v>10772</v>
      </c>
      <c r="C1095" s="122">
        <v>13</v>
      </c>
      <c r="F1095" s="122" t="s">
        <v>14396</v>
      </c>
      <c r="G1095" s="122" t="s">
        <v>4978</v>
      </c>
      <c r="H1095" s="122">
        <v>6883</v>
      </c>
      <c r="I1095" s="122" t="s">
        <v>185</v>
      </c>
      <c r="J1095" s="122" t="str">
        <f t="shared" si="42"/>
        <v>Quercus rubra</v>
      </c>
      <c r="K1095" s="122" t="s">
        <v>981</v>
      </c>
      <c r="M1095" s="122" t="s">
        <v>3226</v>
      </c>
      <c r="N1095" s="122" t="s">
        <v>3189</v>
      </c>
      <c r="O1095" s="122"/>
      <c r="S1095" s="122" t="s">
        <v>14699</v>
      </c>
      <c r="AJ1095" s="122" t="s">
        <v>981</v>
      </c>
      <c r="BE1095" s="122" t="s">
        <v>3980</v>
      </c>
      <c r="BF1095" s="122" t="s">
        <v>4837</v>
      </c>
      <c r="BK1095" s="122" t="s">
        <v>4216</v>
      </c>
      <c r="BR1095" s="122" t="s">
        <v>5816</v>
      </c>
      <c r="BS1095" s="122" t="s">
        <v>5784</v>
      </c>
      <c r="BT1095" s="122" t="s">
        <v>5816</v>
      </c>
      <c r="BU1095" s="122" t="s">
        <v>5816</v>
      </c>
      <c r="BV1095" s="122">
        <v>6883</v>
      </c>
      <c r="BX1095" s="122" t="s">
        <v>3980</v>
      </c>
      <c r="CK1095" s="122" t="s">
        <v>4216</v>
      </c>
      <c r="CL1095" s="122" t="s">
        <v>185</v>
      </c>
    </row>
    <row r="1096" spans="1:90" x14ac:dyDescent="0.45">
      <c r="A1096" s="122">
        <v>1095</v>
      </c>
      <c r="B1096" s="122" t="s">
        <v>10773</v>
      </c>
      <c r="C1096" s="122">
        <v>14</v>
      </c>
      <c r="F1096" s="122" t="s">
        <v>14397</v>
      </c>
      <c r="G1096" s="122" t="s">
        <v>4979</v>
      </c>
      <c r="H1096" s="122">
        <v>6455</v>
      </c>
      <c r="I1096" s="122" t="s">
        <v>185</v>
      </c>
      <c r="J1096" s="122" t="str">
        <f t="shared" si="42"/>
        <v>Quercus rubra</v>
      </c>
      <c r="K1096" s="122" t="s">
        <v>981</v>
      </c>
      <c r="M1096" s="122" t="s">
        <v>3226</v>
      </c>
      <c r="N1096" s="122" t="s">
        <v>3189</v>
      </c>
      <c r="O1096" s="122"/>
      <c r="S1096" s="122" t="s">
        <v>14699</v>
      </c>
      <c r="AJ1096" s="122" t="s">
        <v>981</v>
      </c>
      <c r="BE1096" s="122" t="s">
        <v>3980</v>
      </c>
      <c r="BF1096" s="122" t="s">
        <v>4837</v>
      </c>
      <c r="BK1096" s="122" t="s">
        <v>4216</v>
      </c>
      <c r="BR1096" s="122" t="s">
        <v>5817</v>
      </c>
      <c r="BS1096" s="122" t="s">
        <v>5784</v>
      </c>
      <c r="BT1096" s="122" t="s">
        <v>5817</v>
      </c>
      <c r="BU1096" s="122" t="s">
        <v>5817</v>
      </c>
      <c r="BV1096" s="122">
        <v>6455</v>
      </c>
      <c r="BX1096" s="122" t="s">
        <v>3980</v>
      </c>
      <c r="CK1096" s="122" t="s">
        <v>4216</v>
      </c>
      <c r="CL1096" s="122" t="s">
        <v>185</v>
      </c>
    </row>
    <row r="1097" spans="1:90" x14ac:dyDescent="0.45">
      <c r="A1097" s="122">
        <v>1096</v>
      </c>
      <c r="B1097" s="122" t="s">
        <v>10774</v>
      </c>
      <c r="C1097" s="122">
        <v>15</v>
      </c>
      <c r="F1097" s="122" t="s">
        <v>14398</v>
      </c>
      <c r="G1097" s="122" t="s">
        <v>4980</v>
      </c>
      <c r="H1097" s="122">
        <v>6423</v>
      </c>
      <c r="I1097" s="122" t="s">
        <v>185</v>
      </c>
      <c r="J1097" s="122" t="str">
        <f t="shared" si="42"/>
        <v>Quercus rubra</v>
      </c>
      <c r="K1097" s="122" t="s">
        <v>981</v>
      </c>
      <c r="M1097" s="122" t="s">
        <v>3226</v>
      </c>
      <c r="N1097" s="122" t="s">
        <v>3189</v>
      </c>
      <c r="O1097" s="122"/>
      <c r="S1097" s="122" t="s">
        <v>14699</v>
      </c>
      <c r="AJ1097" s="122" t="s">
        <v>981</v>
      </c>
      <c r="BE1097" s="122" t="s">
        <v>3980</v>
      </c>
      <c r="BF1097" s="122" t="s">
        <v>4837</v>
      </c>
      <c r="BK1097" s="122" t="s">
        <v>4216</v>
      </c>
      <c r="BR1097" s="122" t="s">
        <v>5818</v>
      </c>
      <c r="BS1097" s="122" t="s">
        <v>5784</v>
      </c>
      <c r="BT1097" s="122" t="s">
        <v>5818</v>
      </c>
      <c r="BU1097" s="122" t="s">
        <v>5818</v>
      </c>
      <c r="BV1097" s="122">
        <v>6423</v>
      </c>
      <c r="BX1097" s="122" t="s">
        <v>3980</v>
      </c>
      <c r="CK1097" s="122" t="s">
        <v>4216</v>
      </c>
      <c r="CL1097" s="122" t="s">
        <v>185</v>
      </c>
    </row>
    <row r="1098" spans="1:90" x14ac:dyDescent="0.45">
      <c r="A1098" s="122">
        <v>1097</v>
      </c>
      <c r="B1098" s="122" t="s">
        <v>10775</v>
      </c>
      <c r="C1098" s="122">
        <v>16</v>
      </c>
      <c r="F1098" s="122" t="s">
        <v>14399</v>
      </c>
      <c r="G1098" s="122" t="s">
        <v>4981</v>
      </c>
      <c r="H1098" s="122">
        <v>3134</v>
      </c>
      <c r="I1098" s="122" t="s">
        <v>185</v>
      </c>
      <c r="J1098" s="122" t="str">
        <f t="shared" si="42"/>
        <v>Quercus rubra</v>
      </c>
      <c r="K1098" s="122" t="s">
        <v>981</v>
      </c>
      <c r="M1098" s="122" t="s">
        <v>3226</v>
      </c>
      <c r="N1098" s="122" t="s">
        <v>3189</v>
      </c>
      <c r="O1098" s="122"/>
      <c r="S1098" s="122" t="s">
        <v>14699</v>
      </c>
      <c r="AJ1098" s="122" t="s">
        <v>981</v>
      </c>
      <c r="BE1098" s="122" t="s">
        <v>3980</v>
      </c>
      <c r="BF1098" s="122" t="s">
        <v>4837</v>
      </c>
      <c r="BK1098" s="122" t="s">
        <v>4216</v>
      </c>
      <c r="BR1098" s="122" t="s">
        <v>5819</v>
      </c>
      <c r="BS1098" s="122" t="s">
        <v>5784</v>
      </c>
      <c r="BT1098" s="122" t="s">
        <v>5819</v>
      </c>
      <c r="BU1098" s="122" t="s">
        <v>5819</v>
      </c>
      <c r="BV1098" s="122">
        <v>3134</v>
      </c>
      <c r="BX1098" s="122" t="s">
        <v>3980</v>
      </c>
      <c r="CK1098" s="122" t="s">
        <v>4216</v>
      </c>
      <c r="CL1098" s="122" t="s">
        <v>185</v>
      </c>
    </row>
    <row r="1099" spans="1:90" x14ac:dyDescent="0.45">
      <c r="A1099" s="122">
        <v>1098</v>
      </c>
      <c r="B1099" s="122" t="s">
        <v>10776</v>
      </c>
      <c r="C1099" s="122">
        <v>17</v>
      </c>
      <c r="F1099" s="122" t="s">
        <v>14400</v>
      </c>
      <c r="G1099" s="122" t="s">
        <v>4982</v>
      </c>
      <c r="H1099" s="122">
        <v>2951</v>
      </c>
      <c r="I1099" s="122" t="s">
        <v>185</v>
      </c>
      <c r="J1099" s="122" t="str">
        <f t="shared" si="42"/>
        <v>Quercus rubra</v>
      </c>
      <c r="K1099" s="122" t="s">
        <v>981</v>
      </c>
      <c r="M1099" s="122" t="s">
        <v>3226</v>
      </c>
      <c r="N1099" s="122" t="s">
        <v>3189</v>
      </c>
      <c r="O1099" s="122"/>
      <c r="S1099" s="122" t="s">
        <v>14699</v>
      </c>
      <c r="AJ1099" s="122" t="s">
        <v>981</v>
      </c>
      <c r="BE1099" s="122" t="s">
        <v>3980</v>
      </c>
      <c r="BF1099" s="122" t="s">
        <v>4837</v>
      </c>
      <c r="BK1099" s="122" t="s">
        <v>4216</v>
      </c>
      <c r="BR1099" s="122" t="s">
        <v>5820</v>
      </c>
      <c r="BS1099" s="122" t="s">
        <v>5784</v>
      </c>
      <c r="BT1099" s="122" t="s">
        <v>5820</v>
      </c>
      <c r="BU1099" s="122" t="s">
        <v>5820</v>
      </c>
      <c r="BV1099" s="122">
        <v>2951</v>
      </c>
      <c r="BX1099" s="122" t="s">
        <v>3980</v>
      </c>
      <c r="CK1099" s="122" t="s">
        <v>4216</v>
      </c>
      <c r="CL1099" s="122" t="s">
        <v>185</v>
      </c>
    </row>
    <row r="1100" spans="1:90" x14ac:dyDescent="0.45">
      <c r="A1100" s="122">
        <v>1099</v>
      </c>
      <c r="B1100" s="122" t="s">
        <v>10777</v>
      </c>
      <c r="C1100" s="122">
        <v>18</v>
      </c>
      <c r="F1100" s="122" t="s">
        <v>14401</v>
      </c>
      <c r="G1100" s="122" t="s">
        <v>4983</v>
      </c>
      <c r="H1100" s="122">
        <v>4518</v>
      </c>
      <c r="I1100" s="122" t="s">
        <v>185</v>
      </c>
      <c r="J1100" s="122" t="str">
        <f t="shared" si="42"/>
        <v>Quercus rubra</v>
      </c>
      <c r="K1100" s="122" t="s">
        <v>981</v>
      </c>
      <c r="M1100" s="122" t="s">
        <v>3226</v>
      </c>
      <c r="N1100" s="122" t="s">
        <v>3189</v>
      </c>
      <c r="O1100" s="122"/>
      <c r="S1100" s="122" t="s">
        <v>14699</v>
      </c>
      <c r="AJ1100" s="122" t="s">
        <v>981</v>
      </c>
      <c r="BE1100" s="122" t="s">
        <v>3980</v>
      </c>
      <c r="BF1100" s="122" t="s">
        <v>4837</v>
      </c>
      <c r="BK1100" s="122" t="s">
        <v>4216</v>
      </c>
      <c r="BR1100" s="122" t="s">
        <v>5821</v>
      </c>
      <c r="BS1100" s="122" t="s">
        <v>5784</v>
      </c>
      <c r="BT1100" s="122" t="s">
        <v>5821</v>
      </c>
      <c r="BU1100" s="122" t="s">
        <v>5821</v>
      </c>
      <c r="BV1100" s="122">
        <v>4518</v>
      </c>
      <c r="BX1100" s="122" t="s">
        <v>3980</v>
      </c>
      <c r="CK1100" s="122" t="s">
        <v>4216</v>
      </c>
      <c r="CL1100" s="122" t="s">
        <v>185</v>
      </c>
    </row>
    <row r="1101" spans="1:90" x14ac:dyDescent="0.45">
      <c r="A1101" s="122">
        <v>1100</v>
      </c>
      <c r="B1101" s="122" t="s">
        <v>10778</v>
      </c>
      <c r="C1101" s="122">
        <v>19</v>
      </c>
      <c r="F1101" s="122" t="s">
        <v>14402</v>
      </c>
      <c r="G1101" s="122" t="s">
        <v>4984</v>
      </c>
      <c r="H1101" s="122">
        <v>5096</v>
      </c>
      <c r="I1101" s="122" t="s">
        <v>185</v>
      </c>
      <c r="J1101" s="122" t="str">
        <f t="shared" si="42"/>
        <v>Quercus rubra</v>
      </c>
      <c r="K1101" s="122" t="s">
        <v>981</v>
      </c>
      <c r="M1101" s="122" t="s">
        <v>3226</v>
      </c>
      <c r="N1101" s="122" t="s">
        <v>3189</v>
      </c>
      <c r="O1101" s="122"/>
      <c r="S1101" s="122" t="s">
        <v>14699</v>
      </c>
      <c r="AJ1101" s="122" t="s">
        <v>981</v>
      </c>
      <c r="BE1101" s="122" t="s">
        <v>3980</v>
      </c>
      <c r="BF1101" s="122" t="s">
        <v>4837</v>
      </c>
      <c r="BK1101" s="122" t="s">
        <v>4216</v>
      </c>
      <c r="BR1101" s="122" t="s">
        <v>5822</v>
      </c>
      <c r="BS1101" s="122" t="s">
        <v>5784</v>
      </c>
      <c r="BT1101" s="122" t="s">
        <v>5822</v>
      </c>
      <c r="BU1101" s="122" t="s">
        <v>5822</v>
      </c>
      <c r="BV1101" s="122">
        <v>5096</v>
      </c>
      <c r="BX1101" s="122" t="s">
        <v>3980</v>
      </c>
      <c r="CK1101" s="122" t="s">
        <v>4216</v>
      </c>
      <c r="CL1101" s="122" t="s">
        <v>185</v>
      </c>
    </row>
    <row r="1102" spans="1:90" x14ac:dyDescent="0.45">
      <c r="A1102" s="122">
        <v>1101</v>
      </c>
      <c r="B1102" s="122" t="s">
        <v>10779</v>
      </c>
      <c r="C1102" s="122">
        <v>20</v>
      </c>
      <c r="F1102" s="122" t="s">
        <v>14403</v>
      </c>
      <c r="G1102" s="122" t="s">
        <v>4985</v>
      </c>
      <c r="H1102" s="122">
        <v>2233</v>
      </c>
      <c r="I1102" s="122" t="s">
        <v>185</v>
      </c>
      <c r="J1102" s="122" t="str">
        <f t="shared" si="42"/>
        <v>Quercus rubra</v>
      </c>
      <c r="K1102" s="122" t="s">
        <v>981</v>
      </c>
      <c r="M1102" s="122" t="s">
        <v>3226</v>
      </c>
      <c r="N1102" s="122" t="s">
        <v>3189</v>
      </c>
      <c r="O1102" s="122"/>
      <c r="S1102" s="122" t="s">
        <v>14699</v>
      </c>
      <c r="AJ1102" s="122" t="s">
        <v>981</v>
      </c>
      <c r="BE1102" s="122" t="s">
        <v>3980</v>
      </c>
      <c r="BF1102" s="122" t="s">
        <v>4837</v>
      </c>
      <c r="BK1102" s="122" t="s">
        <v>4216</v>
      </c>
      <c r="BR1102" s="122" t="s">
        <v>5823</v>
      </c>
      <c r="BS1102" s="122" t="s">
        <v>5784</v>
      </c>
      <c r="BT1102" s="122" t="s">
        <v>5823</v>
      </c>
      <c r="BU1102" s="122" t="s">
        <v>5823</v>
      </c>
      <c r="BV1102" s="122">
        <v>2233</v>
      </c>
      <c r="BX1102" s="122" t="s">
        <v>3980</v>
      </c>
      <c r="CK1102" s="122" t="s">
        <v>4216</v>
      </c>
      <c r="CL1102" s="122" t="s">
        <v>185</v>
      </c>
    </row>
    <row r="1103" spans="1:90" x14ac:dyDescent="0.45">
      <c r="A1103" s="122">
        <v>1102</v>
      </c>
      <c r="B1103" s="122" t="s">
        <v>10780</v>
      </c>
      <c r="C1103" s="122" t="s">
        <v>5311</v>
      </c>
      <c r="I1103" s="122" t="s">
        <v>821</v>
      </c>
      <c r="J1103" s="122" t="str">
        <f t="shared" si="42"/>
        <v>Quercus pubescens</v>
      </c>
      <c r="M1103" s="122" t="s">
        <v>3226</v>
      </c>
      <c r="N1103" s="122" t="s">
        <v>3316</v>
      </c>
      <c r="O1103" s="122"/>
      <c r="P1103" s="122" t="s">
        <v>4047</v>
      </c>
      <c r="S1103" s="86" t="s">
        <v>14700</v>
      </c>
      <c r="T1103" s="122" t="s">
        <v>3987</v>
      </c>
      <c r="AJ1103" s="122" t="s">
        <v>821</v>
      </c>
      <c r="BC1103" s="122" t="s">
        <v>5313</v>
      </c>
      <c r="BE1103" s="122" t="s">
        <v>3945</v>
      </c>
      <c r="BK1103" s="122" t="s">
        <v>4216</v>
      </c>
      <c r="BL1103" s="122" t="s">
        <v>5297</v>
      </c>
      <c r="BX1103" s="122" t="s">
        <v>3945</v>
      </c>
      <c r="CE1103" s="122" t="s">
        <v>3987</v>
      </c>
      <c r="CK1103" s="122" t="s">
        <v>4216</v>
      </c>
      <c r="CL1103" s="122" t="s">
        <v>821</v>
      </c>
    </row>
    <row r="1104" spans="1:90" x14ac:dyDescent="0.45">
      <c r="A1104" s="122">
        <v>1103</v>
      </c>
      <c r="B1104" s="122" t="s">
        <v>10781</v>
      </c>
      <c r="C1104" s="122" t="s">
        <v>4935</v>
      </c>
      <c r="F1104" s="122" t="s">
        <v>14383</v>
      </c>
      <c r="H1104" s="122">
        <v>8035</v>
      </c>
      <c r="I1104" s="122" t="s">
        <v>3985</v>
      </c>
      <c r="J1104" s="122" t="str">
        <f t="shared" si="42"/>
        <v>Quercus ithaburensis</v>
      </c>
      <c r="K1104" s="122" t="s">
        <v>8711</v>
      </c>
      <c r="M1104" s="122" t="s">
        <v>3226</v>
      </c>
      <c r="N1104" s="122" t="s">
        <v>3986</v>
      </c>
      <c r="O1104" s="122"/>
      <c r="P1104" s="122" t="s">
        <v>4047</v>
      </c>
      <c r="S1104" s="86" t="s">
        <v>14700</v>
      </c>
      <c r="T1104" s="122" t="s">
        <v>3987</v>
      </c>
      <c r="AJ1104" s="122" t="s">
        <v>3985</v>
      </c>
      <c r="BC1104" s="122" t="s">
        <v>5312</v>
      </c>
      <c r="BE1104" s="122" t="s">
        <v>3945</v>
      </c>
      <c r="BK1104" s="122" t="s">
        <v>4216</v>
      </c>
      <c r="BL1104" s="122" t="s">
        <v>5297</v>
      </c>
      <c r="BR1104" s="122" t="s">
        <v>4934</v>
      </c>
      <c r="BS1104" s="122" t="s">
        <v>5784</v>
      </c>
      <c r="BT1104" s="122" t="s">
        <v>4934</v>
      </c>
      <c r="BU1104" s="122" t="s">
        <v>4934</v>
      </c>
      <c r="BV1104" s="122">
        <v>8035</v>
      </c>
      <c r="BX1104" s="122" t="s">
        <v>3945</v>
      </c>
      <c r="CE1104" s="122" t="s">
        <v>3987</v>
      </c>
      <c r="CK1104" s="122" t="s">
        <v>4216</v>
      </c>
      <c r="CL1104" s="122" t="s">
        <v>3985</v>
      </c>
    </row>
    <row r="1105" spans="1:99" x14ac:dyDescent="0.45">
      <c r="A1105" s="122">
        <v>1104</v>
      </c>
      <c r="B1105" s="122" t="s">
        <v>10782</v>
      </c>
      <c r="C1105" s="122" t="s">
        <v>4937</v>
      </c>
      <c r="F1105" s="122" t="s">
        <v>14384</v>
      </c>
      <c r="H1105" s="122">
        <v>8575</v>
      </c>
      <c r="I1105" s="122" t="s">
        <v>3998</v>
      </c>
      <c r="J1105" s="122" t="str">
        <f t="shared" si="42"/>
        <v>Quercus cerris</v>
      </c>
      <c r="K1105" s="122" t="s">
        <v>6422</v>
      </c>
      <c r="M1105" s="122" t="s">
        <v>3226</v>
      </c>
      <c r="N1105" s="122" t="s">
        <v>3929</v>
      </c>
      <c r="O1105" s="122"/>
      <c r="P1105" s="122" t="s">
        <v>4047</v>
      </c>
      <c r="S1105" s="86" t="s">
        <v>14700</v>
      </c>
      <c r="T1105" s="122" t="s">
        <v>3987</v>
      </c>
      <c r="AJ1105" s="122" t="s">
        <v>3998</v>
      </c>
      <c r="BC1105" s="122" t="s">
        <v>5312</v>
      </c>
      <c r="BE1105" s="122" t="s">
        <v>3945</v>
      </c>
      <c r="BK1105" s="122" t="s">
        <v>4216</v>
      </c>
      <c r="BL1105" s="122" t="s">
        <v>5297</v>
      </c>
      <c r="BR1105" s="122" t="s">
        <v>4936</v>
      </c>
      <c r="BS1105" s="122" t="s">
        <v>5784</v>
      </c>
      <c r="BT1105" s="122" t="s">
        <v>4936</v>
      </c>
      <c r="BU1105" s="122" t="s">
        <v>4936</v>
      </c>
      <c r="BV1105" s="122">
        <v>8575</v>
      </c>
      <c r="BX1105" s="122" t="s">
        <v>3945</v>
      </c>
      <c r="CE1105" s="122" t="s">
        <v>3987</v>
      </c>
      <c r="CK1105" s="122" t="s">
        <v>4216</v>
      </c>
      <c r="CL1105" s="122" t="s">
        <v>3998</v>
      </c>
    </row>
    <row r="1106" spans="1:99" x14ac:dyDescent="0.45">
      <c r="A1106" s="122">
        <v>1105</v>
      </c>
      <c r="B1106" s="122" t="s">
        <v>10783</v>
      </c>
      <c r="C1106" s="122" t="s">
        <v>5317</v>
      </c>
      <c r="F1106" s="122" t="s">
        <v>14303</v>
      </c>
      <c r="H1106" s="122">
        <v>3302</v>
      </c>
      <c r="I1106" s="122" t="s">
        <v>728</v>
      </c>
      <c r="J1106" s="122" t="str">
        <f t="shared" si="42"/>
        <v>Quercus oglethorpensis</v>
      </c>
      <c r="K1106" s="122" t="s">
        <v>1076</v>
      </c>
      <c r="M1106" s="122" t="s">
        <v>3226</v>
      </c>
      <c r="N1106" s="122" t="s">
        <v>3199</v>
      </c>
      <c r="O1106" s="121">
        <v>41071</v>
      </c>
      <c r="P1106" s="122" t="s">
        <v>5320</v>
      </c>
      <c r="Q1106" s="122" t="s">
        <v>14724</v>
      </c>
      <c r="S1106" s="86" t="s">
        <v>14693</v>
      </c>
      <c r="T1106" s="122" t="s">
        <v>1171</v>
      </c>
      <c r="U1106" s="122" t="s">
        <v>4097</v>
      </c>
      <c r="V1106" s="122" t="s">
        <v>2521</v>
      </c>
      <c r="W1106" s="122" t="s">
        <v>1759</v>
      </c>
      <c r="X1106" s="122" t="s">
        <v>2896</v>
      </c>
      <c r="AA1106" s="122" t="s">
        <v>1316</v>
      </c>
      <c r="AB1106" s="122" t="s">
        <v>1316</v>
      </c>
      <c r="AD1106" s="122" t="s">
        <v>1316</v>
      </c>
      <c r="AJ1106" s="122" t="s">
        <v>1076</v>
      </c>
      <c r="AO1106" s="122" t="s">
        <v>697</v>
      </c>
      <c r="AQ1106" s="122" t="s">
        <v>5321</v>
      </c>
      <c r="AR1106" s="122" t="s">
        <v>7426</v>
      </c>
      <c r="BE1106" s="122" t="s">
        <v>3411</v>
      </c>
      <c r="BF1106" s="122" t="s">
        <v>1415</v>
      </c>
      <c r="BG1106" s="122" t="s">
        <v>4684</v>
      </c>
      <c r="BK1106" s="122" t="s">
        <v>5579</v>
      </c>
      <c r="BL1106" s="122" t="s">
        <v>4684</v>
      </c>
      <c r="BR1106" s="122" t="s">
        <v>5318</v>
      </c>
      <c r="BS1106" s="122" t="s">
        <v>5785</v>
      </c>
      <c r="BT1106" s="122" t="s">
        <v>5318</v>
      </c>
      <c r="BU1106" s="122" t="s">
        <v>5318</v>
      </c>
      <c r="BV1106" s="122">
        <v>3302</v>
      </c>
      <c r="BX1106" s="122" t="s">
        <v>854</v>
      </c>
      <c r="BZ1106" s="122" t="s">
        <v>697</v>
      </c>
      <c r="CB1106" s="122">
        <v>33.887703000000002</v>
      </c>
      <c r="CC1106" s="122">
        <v>-83.086085999999995</v>
      </c>
      <c r="CD1106" s="122" t="s">
        <v>6903</v>
      </c>
      <c r="CJ1106" s="122" t="s">
        <v>6902</v>
      </c>
      <c r="CK1106" s="122" t="s">
        <v>5319</v>
      </c>
      <c r="CL1106" s="122" t="s">
        <v>728</v>
      </c>
      <c r="CO1106" s="122" t="s">
        <v>7488</v>
      </c>
      <c r="CP1106" s="122">
        <v>0</v>
      </c>
      <c r="CQ1106" s="122" t="s">
        <v>5318</v>
      </c>
      <c r="CR1106" s="122" t="s">
        <v>7527</v>
      </c>
      <c r="CS1106" s="122" t="s">
        <v>7528</v>
      </c>
      <c r="CT1106" s="122" t="s">
        <v>8194</v>
      </c>
      <c r="CU1106" s="122" t="s">
        <v>8194</v>
      </c>
    </row>
    <row r="1107" spans="1:99" x14ac:dyDescent="0.45">
      <c r="A1107" s="122">
        <v>1106</v>
      </c>
      <c r="B1107" s="122" t="s">
        <v>10784</v>
      </c>
      <c r="C1107" s="122" t="s">
        <v>5422</v>
      </c>
      <c r="I1107" s="122" t="s">
        <v>972</v>
      </c>
      <c r="J1107" s="122" t="str">
        <f t="shared" ref="J1107:J1116" si="43">I1107</f>
        <v>Quercus engelmanii</v>
      </c>
      <c r="M1107" s="122" t="s">
        <v>3226</v>
      </c>
      <c r="N1107" s="122" t="s">
        <v>5528</v>
      </c>
      <c r="O1107" s="122"/>
      <c r="P1107" s="122" t="s">
        <v>5414</v>
      </c>
      <c r="S1107" s="86" t="s">
        <v>14696</v>
      </c>
      <c r="T1107" s="122" t="s">
        <v>5532</v>
      </c>
      <c r="U1107" s="122" t="s">
        <v>4171</v>
      </c>
      <c r="X1107" s="122" t="s">
        <v>3132</v>
      </c>
      <c r="AJ1107" s="122" t="s">
        <v>972</v>
      </c>
      <c r="AO1107" s="122" t="s">
        <v>4216</v>
      </c>
      <c r="AP1107" s="122" t="s">
        <v>4216</v>
      </c>
      <c r="AQ1107" s="122" t="s">
        <v>4216</v>
      </c>
      <c r="BF1107" s="122" t="s">
        <v>1417</v>
      </c>
      <c r="BX1107" s="122" t="s">
        <v>3150</v>
      </c>
      <c r="CE1107" s="122" t="s">
        <v>5532</v>
      </c>
      <c r="CF1107" s="122" t="s">
        <v>4171</v>
      </c>
      <c r="CL1107" s="122" t="s">
        <v>415</v>
      </c>
    </row>
    <row r="1108" spans="1:99" x14ac:dyDescent="0.45">
      <c r="A1108" s="122">
        <v>1107</v>
      </c>
      <c r="B1108" s="122" t="s">
        <v>10785</v>
      </c>
      <c r="C1108" s="122" t="s">
        <v>5423</v>
      </c>
      <c r="I1108" s="122" t="s">
        <v>972</v>
      </c>
      <c r="J1108" s="122" t="str">
        <f t="shared" si="43"/>
        <v>Quercus engelmanii</v>
      </c>
      <c r="M1108" s="122" t="s">
        <v>3226</v>
      </c>
      <c r="N1108" s="122" t="s">
        <v>5528</v>
      </c>
      <c r="O1108" s="122"/>
      <c r="P1108" s="122" t="s">
        <v>5414</v>
      </c>
      <c r="S1108" s="86" t="s">
        <v>14696</v>
      </c>
      <c r="T1108" s="122" t="s">
        <v>5532</v>
      </c>
      <c r="U1108" s="122" t="s">
        <v>4171</v>
      </c>
      <c r="X1108" s="122" t="s">
        <v>3133</v>
      </c>
      <c r="AJ1108" s="122" t="s">
        <v>972</v>
      </c>
      <c r="AO1108" s="122" t="s">
        <v>4216</v>
      </c>
      <c r="AP1108" s="122" t="s">
        <v>4216</v>
      </c>
      <c r="AQ1108" s="122" t="s">
        <v>4216</v>
      </c>
      <c r="BF1108" s="122" t="s">
        <v>1417</v>
      </c>
      <c r="BX1108" s="122" t="s">
        <v>3150</v>
      </c>
      <c r="CE1108" s="122" t="s">
        <v>5532</v>
      </c>
      <c r="CF1108" s="122" t="s">
        <v>4171</v>
      </c>
      <c r="CL1108" s="122" t="s">
        <v>415</v>
      </c>
    </row>
    <row r="1109" spans="1:99" x14ac:dyDescent="0.45">
      <c r="A1109" s="122">
        <v>1108</v>
      </c>
      <c r="B1109" s="122" t="s">
        <v>10786</v>
      </c>
      <c r="C1109" s="122" t="s">
        <v>5424</v>
      </c>
      <c r="I1109" s="122" t="s">
        <v>1138</v>
      </c>
      <c r="J1109" s="122" t="str">
        <f t="shared" si="43"/>
        <v>Quercus cornelius-mulleri</v>
      </c>
      <c r="M1109" s="122" t="s">
        <v>3226</v>
      </c>
      <c r="N1109" s="122" t="s">
        <v>3323</v>
      </c>
      <c r="O1109" s="122"/>
      <c r="P1109" s="122" t="s">
        <v>5414</v>
      </c>
      <c r="S1109" s="86" t="s">
        <v>14696</v>
      </c>
      <c r="T1109" s="122" t="s">
        <v>5532</v>
      </c>
      <c r="U1109" s="122" t="s">
        <v>4171</v>
      </c>
      <c r="X1109" s="122" t="s">
        <v>3134</v>
      </c>
      <c r="AJ1109" s="122" t="s">
        <v>1138</v>
      </c>
      <c r="AO1109" s="122" t="s">
        <v>4216</v>
      </c>
      <c r="AP1109" s="122" t="s">
        <v>4216</v>
      </c>
      <c r="AQ1109" s="122" t="s">
        <v>4216</v>
      </c>
      <c r="BF1109" s="122" t="s">
        <v>1417</v>
      </c>
      <c r="BX1109" s="122" t="s">
        <v>3150</v>
      </c>
      <c r="CE1109" s="122" t="s">
        <v>5532</v>
      </c>
      <c r="CF1109" s="122" t="s">
        <v>4171</v>
      </c>
      <c r="CL1109" s="122" t="s">
        <v>3159</v>
      </c>
    </row>
    <row r="1110" spans="1:99" x14ac:dyDescent="0.45">
      <c r="A1110" s="122">
        <v>1109</v>
      </c>
      <c r="B1110" s="122" t="s">
        <v>10787</v>
      </c>
      <c r="C1110" s="122" t="s">
        <v>5425</v>
      </c>
      <c r="I1110" s="122" t="s">
        <v>972</v>
      </c>
      <c r="J1110" s="122" t="str">
        <f t="shared" si="43"/>
        <v>Quercus engelmanii</v>
      </c>
      <c r="M1110" s="122" t="s">
        <v>3226</v>
      </c>
      <c r="N1110" s="122" t="s">
        <v>5528</v>
      </c>
      <c r="O1110" s="122"/>
      <c r="P1110" s="122" t="s">
        <v>5414</v>
      </c>
      <c r="S1110" s="86" t="s">
        <v>14696</v>
      </c>
      <c r="T1110" s="122" t="s">
        <v>5532</v>
      </c>
      <c r="U1110" s="122" t="s">
        <v>4171</v>
      </c>
      <c r="X1110" s="122" t="s">
        <v>3135</v>
      </c>
      <c r="AJ1110" s="122" t="s">
        <v>972</v>
      </c>
      <c r="AO1110" s="122" t="s">
        <v>4216</v>
      </c>
      <c r="AP1110" s="122" t="s">
        <v>4216</v>
      </c>
      <c r="AQ1110" s="122" t="s">
        <v>4216</v>
      </c>
      <c r="BF1110" s="122" t="s">
        <v>1417</v>
      </c>
      <c r="BX1110" s="122" t="s">
        <v>3150</v>
      </c>
      <c r="CE1110" s="122" t="s">
        <v>5532</v>
      </c>
      <c r="CF1110" s="122" t="s">
        <v>4171</v>
      </c>
      <c r="CL1110" s="122" t="s">
        <v>415</v>
      </c>
    </row>
    <row r="1111" spans="1:99" x14ac:dyDescent="0.45">
      <c r="A1111" s="122">
        <v>1110</v>
      </c>
      <c r="B1111" s="122" t="s">
        <v>10788</v>
      </c>
      <c r="C1111" s="122" t="s">
        <v>5426</v>
      </c>
      <c r="I1111" s="122" t="s">
        <v>1103</v>
      </c>
      <c r="J1111" s="122" t="str">
        <f t="shared" si="43"/>
        <v>Quercus georgiana</v>
      </c>
      <c r="M1111" s="122" t="s">
        <v>3226</v>
      </c>
      <c r="N1111" s="122" t="s">
        <v>3295</v>
      </c>
      <c r="O1111" s="122"/>
      <c r="P1111" s="122" t="s">
        <v>5414</v>
      </c>
      <c r="S1111" s="86" t="s">
        <v>14696</v>
      </c>
      <c r="T1111" s="122" t="s">
        <v>5532</v>
      </c>
      <c r="U1111" s="122" t="s">
        <v>1141</v>
      </c>
      <c r="X1111" s="122" t="s">
        <v>3136</v>
      </c>
      <c r="AJ1111" s="122" t="s">
        <v>1103</v>
      </c>
      <c r="AO1111" s="122" t="s">
        <v>4216</v>
      </c>
      <c r="AP1111" s="122" t="s">
        <v>4216</v>
      </c>
      <c r="AQ1111" s="122" t="s">
        <v>4216</v>
      </c>
      <c r="BF1111" s="122" t="s">
        <v>1417</v>
      </c>
      <c r="BX1111" s="122" t="s">
        <v>3150</v>
      </c>
      <c r="CE1111" s="122" t="s">
        <v>5532</v>
      </c>
      <c r="CF1111" s="122" t="s">
        <v>1141</v>
      </c>
      <c r="CL1111" s="122" t="s">
        <v>722</v>
      </c>
    </row>
    <row r="1112" spans="1:99" x14ac:dyDescent="0.45">
      <c r="A1112" s="122">
        <v>1111</v>
      </c>
      <c r="B1112" s="122" t="s">
        <v>10789</v>
      </c>
      <c r="C1112" s="122" t="s">
        <v>5427</v>
      </c>
      <c r="I1112" s="122" t="s">
        <v>1109</v>
      </c>
      <c r="J1112" s="122" t="str">
        <f t="shared" si="43"/>
        <v>Quercus sadleriana</v>
      </c>
      <c r="M1112" s="122" t="s">
        <v>3226</v>
      </c>
      <c r="N1112" s="122" t="s">
        <v>3321</v>
      </c>
      <c r="O1112" s="122"/>
      <c r="P1112" s="122" t="s">
        <v>5414</v>
      </c>
      <c r="S1112" s="86" t="s">
        <v>14696</v>
      </c>
      <c r="T1112" s="122" t="s">
        <v>5532</v>
      </c>
      <c r="U1112" s="122" t="s">
        <v>4171</v>
      </c>
      <c r="X1112" s="122" t="s">
        <v>3137</v>
      </c>
      <c r="AJ1112" s="122" t="s">
        <v>1109</v>
      </c>
      <c r="AO1112" s="122" t="s">
        <v>4216</v>
      </c>
      <c r="AP1112" s="122" t="s">
        <v>4216</v>
      </c>
      <c r="AQ1112" s="122" t="s">
        <v>4216</v>
      </c>
      <c r="BF1112" s="122" t="s">
        <v>1417</v>
      </c>
      <c r="BX1112" s="122" t="s">
        <v>3150</v>
      </c>
      <c r="CE1112" s="122" t="s">
        <v>5532</v>
      </c>
      <c r="CF1112" s="122" t="s">
        <v>4171</v>
      </c>
      <c r="CL1112" s="122" t="s">
        <v>1109</v>
      </c>
    </row>
    <row r="1113" spans="1:99" x14ac:dyDescent="0.45">
      <c r="A1113" s="122">
        <v>1112</v>
      </c>
      <c r="B1113" s="122" t="s">
        <v>10790</v>
      </c>
      <c r="C1113" s="122" t="s">
        <v>5428</v>
      </c>
      <c r="I1113" s="122" t="s">
        <v>1144</v>
      </c>
      <c r="J1113" s="122" t="str">
        <f t="shared" si="43"/>
        <v>Quercus garryana</v>
      </c>
      <c r="M1113" s="122" t="s">
        <v>3226</v>
      </c>
      <c r="N1113" s="122" t="s">
        <v>3324</v>
      </c>
      <c r="O1113" s="122"/>
      <c r="P1113" s="122" t="s">
        <v>5414</v>
      </c>
      <c r="S1113" s="86" t="s">
        <v>14696</v>
      </c>
      <c r="T1113" s="122" t="s">
        <v>5532</v>
      </c>
      <c r="U1113" s="122" t="s">
        <v>1145</v>
      </c>
      <c r="X1113" s="122" t="s">
        <v>3138</v>
      </c>
      <c r="AJ1113" s="122" t="s">
        <v>1144</v>
      </c>
      <c r="AO1113" s="122" t="s">
        <v>4216</v>
      </c>
      <c r="AP1113" s="122" t="s">
        <v>4216</v>
      </c>
      <c r="AQ1113" s="122" t="s">
        <v>4216</v>
      </c>
      <c r="BF1113" s="122" t="s">
        <v>1417</v>
      </c>
      <c r="BX1113" s="122" t="s">
        <v>3150</v>
      </c>
      <c r="CE1113" s="122" t="s">
        <v>5532</v>
      </c>
      <c r="CF1113" s="122" t="s">
        <v>1145</v>
      </c>
      <c r="CL1113" s="122" t="s">
        <v>5574</v>
      </c>
    </row>
    <row r="1114" spans="1:99" x14ac:dyDescent="0.45">
      <c r="A1114" s="122">
        <v>1113</v>
      </c>
      <c r="B1114" s="122" t="s">
        <v>10791</v>
      </c>
      <c r="C1114" s="122" t="s">
        <v>5429</v>
      </c>
      <c r="I1114" s="122" t="s">
        <v>1144</v>
      </c>
      <c r="J1114" s="122" t="str">
        <f t="shared" si="43"/>
        <v>Quercus garryana</v>
      </c>
      <c r="M1114" s="122" t="s">
        <v>3226</v>
      </c>
      <c r="N1114" s="122" t="s">
        <v>3324</v>
      </c>
      <c r="O1114" s="122"/>
      <c r="P1114" s="122" t="s">
        <v>5414</v>
      </c>
      <c r="S1114" s="86" t="s">
        <v>14696</v>
      </c>
      <c r="T1114" s="122" t="s">
        <v>5532</v>
      </c>
      <c r="U1114" s="122" t="s">
        <v>1145</v>
      </c>
      <c r="X1114" s="122" t="s">
        <v>5538</v>
      </c>
      <c r="AJ1114" s="122" t="s">
        <v>1144</v>
      </c>
      <c r="AO1114" s="122" t="s">
        <v>4216</v>
      </c>
      <c r="AP1114" s="122" t="s">
        <v>4216</v>
      </c>
      <c r="AQ1114" s="122" t="s">
        <v>4216</v>
      </c>
      <c r="BF1114" s="122" t="s">
        <v>1417</v>
      </c>
      <c r="BX1114" s="122" t="s">
        <v>3150</v>
      </c>
      <c r="CE1114" s="122" t="s">
        <v>5532</v>
      </c>
      <c r="CF1114" s="122" t="s">
        <v>1145</v>
      </c>
      <c r="CL1114" s="122" t="s">
        <v>5574</v>
      </c>
    </row>
    <row r="1115" spans="1:99" x14ac:dyDescent="0.45">
      <c r="A1115" s="122">
        <v>1114</v>
      </c>
      <c r="B1115" s="122" t="s">
        <v>10792</v>
      </c>
      <c r="C1115" s="122" t="s">
        <v>5430</v>
      </c>
      <c r="F1115" s="122" t="s">
        <v>14424</v>
      </c>
      <c r="G1115" s="122" t="s">
        <v>5479</v>
      </c>
      <c r="H1115" s="122">
        <v>2848</v>
      </c>
      <c r="I1115" s="122" t="s">
        <v>1133</v>
      </c>
      <c r="J1115" s="122" t="str">
        <f t="shared" si="43"/>
        <v>Quercus dumosa</v>
      </c>
      <c r="K1115" s="122" t="s">
        <v>1133</v>
      </c>
      <c r="M1115" s="122" t="s">
        <v>3226</v>
      </c>
      <c r="N1115" s="122" t="s">
        <v>3322</v>
      </c>
      <c r="P1115" s="122" t="s">
        <v>5530</v>
      </c>
      <c r="S1115" s="86" t="s">
        <v>14696</v>
      </c>
      <c r="T1115" s="122" t="s">
        <v>5532</v>
      </c>
      <c r="U1115" s="122" t="s">
        <v>4171</v>
      </c>
      <c r="V1115" s="122" t="s">
        <v>5328</v>
      </c>
      <c r="W1115" s="122" t="s">
        <v>1759</v>
      </c>
      <c r="AJ1115" s="122" t="s">
        <v>1133</v>
      </c>
      <c r="AO1115" s="122" t="s">
        <v>4216</v>
      </c>
      <c r="AP1115" s="122" t="s">
        <v>4216</v>
      </c>
      <c r="AQ1115" s="122" t="s">
        <v>1318</v>
      </c>
      <c r="AR1115" s="122" t="s">
        <v>7426</v>
      </c>
      <c r="AT1115" s="122">
        <v>34.018000000000001</v>
      </c>
      <c r="AU1115" s="122">
        <v>-118.381</v>
      </c>
      <c r="BF1115" s="122" t="s">
        <v>1417</v>
      </c>
      <c r="BR1115" s="122" t="s">
        <v>5668</v>
      </c>
      <c r="BS1115" s="122" t="s">
        <v>5785</v>
      </c>
      <c r="BT1115" s="122" t="s">
        <v>5668</v>
      </c>
      <c r="BU1115" s="122" t="s">
        <v>5668</v>
      </c>
      <c r="BV1115" s="122">
        <v>2848</v>
      </c>
      <c r="BX1115" s="122" t="s">
        <v>3150</v>
      </c>
      <c r="CB1115" s="122">
        <v>34.018000000000001</v>
      </c>
      <c r="CC1115" s="122">
        <v>-118.381</v>
      </c>
      <c r="CE1115" s="122" t="s">
        <v>5532</v>
      </c>
      <c r="CF1115" s="122" t="s">
        <v>4171</v>
      </c>
      <c r="CG1115" s="122" t="s">
        <v>5328</v>
      </c>
      <c r="CI1115" s="122" t="s">
        <v>5559</v>
      </c>
      <c r="CJ1115" s="122" t="s">
        <v>7124</v>
      </c>
      <c r="CL1115" s="122" t="s">
        <v>5577</v>
      </c>
      <c r="CO1115" s="122" t="s">
        <v>7488</v>
      </c>
      <c r="CP1115" s="122">
        <v>0</v>
      </c>
      <c r="CQ1115" s="122" t="s">
        <v>5668</v>
      </c>
      <c r="CR1115" s="122" t="s">
        <v>7556</v>
      </c>
      <c r="CS1115" s="122" t="s">
        <v>7557</v>
      </c>
      <c r="CT1115" s="122" t="s">
        <v>8194</v>
      </c>
      <c r="CU1115" s="122" t="s">
        <v>8194</v>
      </c>
    </row>
    <row r="1116" spans="1:99" x14ac:dyDescent="0.45">
      <c r="A1116" s="122">
        <v>1115</v>
      </c>
      <c r="B1116" s="122" t="s">
        <v>10793</v>
      </c>
      <c r="C1116" s="122" t="s">
        <v>5431</v>
      </c>
      <c r="G1116" s="122" t="s">
        <v>5480</v>
      </c>
      <c r="I1116" s="122" t="s">
        <v>3082</v>
      </c>
      <c r="J1116" s="122" t="str">
        <f t="shared" si="43"/>
        <v>Quercus laurifolia</v>
      </c>
      <c r="M1116" s="122" t="s">
        <v>3226</v>
      </c>
      <c r="N1116" s="122" t="s">
        <v>3213</v>
      </c>
      <c r="O1116" s="122"/>
      <c r="P1116" s="122" t="s">
        <v>5398</v>
      </c>
      <c r="S1116" s="86" t="s">
        <v>14696</v>
      </c>
      <c r="T1116" s="122" t="s">
        <v>5532</v>
      </c>
      <c r="U1116" s="122" t="s">
        <v>5400</v>
      </c>
      <c r="V1116" s="122" t="s">
        <v>5402</v>
      </c>
      <c r="W1116" s="122" t="s">
        <v>1759</v>
      </c>
      <c r="X1116" s="122" t="s">
        <v>5539</v>
      </c>
      <c r="AJ1116" s="122" t="s">
        <v>3082</v>
      </c>
      <c r="AO1116" s="122" t="s">
        <v>4216</v>
      </c>
      <c r="AP1116" s="122" t="s">
        <v>4216</v>
      </c>
      <c r="AQ1116" s="122" t="s">
        <v>4216</v>
      </c>
      <c r="AT1116" s="122">
        <v>31.247202999999999</v>
      </c>
      <c r="AU1116" s="122">
        <v>-89.459250999999995</v>
      </c>
      <c r="BF1116" s="122" t="s">
        <v>1417</v>
      </c>
      <c r="BG1116" s="122" t="s">
        <v>1415</v>
      </c>
      <c r="BK1116" s="122">
        <v>177736</v>
      </c>
      <c r="BX1116" s="122" t="s">
        <v>3150</v>
      </c>
      <c r="CB1116" s="122">
        <v>31.247202999999999</v>
      </c>
      <c r="CC1116" s="122">
        <v>-89.459250999999995</v>
      </c>
      <c r="CE1116" s="122" t="s">
        <v>5532</v>
      </c>
      <c r="CF1116" s="122" t="s">
        <v>5400</v>
      </c>
      <c r="CG1116" s="122" t="s">
        <v>5402</v>
      </c>
      <c r="CL1116" s="122" t="s">
        <v>271</v>
      </c>
    </row>
    <row r="1117" spans="1:99" x14ac:dyDescent="0.45">
      <c r="A1117" s="122">
        <v>1116</v>
      </c>
      <c r="B1117" s="122" t="s">
        <v>10794</v>
      </c>
      <c r="C1117" s="122" t="s">
        <v>5432</v>
      </c>
      <c r="F1117" s="122" t="s">
        <v>14425</v>
      </c>
      <c r="G1117" s="122" t="s">
        <v>5481</v>
      </c>
      <c r="H1117" s="122">
        <v>3904</v>
      </c>
      <c r="I1117" s="122" t="s">
        <v>145</v>
      </c>
      <c r="J1117" s="122" t="str">
        <f>LEFT(I1117, FIND(" ", I1117, 12) -1)</f>
        <v>Quercus michauxii</v>
      </c>
      <c r="K1117" s="122" t="s">
        <v>999</v>
      </c>
      <c r="M1117" s="122" t="s">
        <v>3226</v>
      </c>
      <c r="N1117" s="122" t="s">
        <v>3171</v>
      </c>
      <c r="P1117" s="122" t="s">
        <v>5414</v>
      </c>
      <c r="S1117" s="86" t="s">
        <v>14696</v>
      </c>
      <c r="T1117" s="122" t="s">
        <v>5532</v>
      </c>
      <c r="U1117" s="122" t="s">
        <v>975</v>
      </c>
      <c r="V1117" s="122" t="s">
        <v>3494</v>
      </c>
      <c r="W1117" s="122" t="s">
        <v>1759</v>
      </c>
      <c r="X1117" s="122" t="s">
        <v>5540</v>
      </c>
      <c r="AJ1117" s="122" t="s">
        <v>999</v>
      </c>
      <c r="AO1117" s="122" t="s">
        <v>4216</v>
      </c>
      <c r="AP1117" s="122" t="s">
        <v>4216</v>
      </c>
      <c r="AQ1117" s="122" t="s">
        <v>1318</v>
      </c>
      <c r="AR1117" s="122" t="s">
        <v>7426</v>
      </c>
      <c r="AT1117" s="122">
        <v>35.995550000000001</v>
      </c>
      <c r="AU1117" s="122">
        <v>-79.054159999999996</v>
      </c>
      <c r="BF1117" s="122" t="s">
        <v>1417</v>
      </c>
      <c r="BR1117" s="122" t="s">
        <v>4864</v>
      </c>
      <c r="BS1117" s="122" t="s">
        <v>5785</v>
      </c>
      <c r="BT1117" s="122" t="s">
        <v>4864</v>
      </c>
      <c r="BU1117" s="122" t="s">
        <v>4864</v>
      </c>
      <c r="BV1117" s="122">
        <v>3904</v>
      </c>
      <c r="BX1117" s="122" t="s">
        <v>3150</v>
      </c>
      <c r="CB1117" s="122">
        <v>35.995550000000001</v>
      </c>
      <c r="CC1117" s="122">
        <v>-79.054159999999996</v>
      </c>
      <c r="CE1117" s="122" t="s">
        <v>5532</v>
      </c>
      <c r="CF1117" s="122" t="s">
        <v>975</v>
      </c>
      <c r="CG1117" s="122" t="s">
        <v>3494</v>
      </c>
      <c r="CI1117" s="122" t="s">
        <v>5563</v>
      </c>
      <c r="CJ1117" s="122" t="s">
        <v>7201</v>
      </c>
      <c r="CK1117" s="122" t="s">
        <v>4216</v>
      </c>
      <c r="CL1117" s="122" t="s">
        <v>145</v>
      </c>
      <c r="CM1117" s="122" t="s">
        <v>4864</v>
      </c>
      <c r="CO1117" s="122" t="s">
        <v>7488</v>
      </c>
      <c r="CP1117" s="122" t="s">
        <v>8104</v>
      </c>
      <c r="CQ1117" s="122" t="s">
        <v>4864</v>
      </c>
      <c r="CR1117" s="122" t="s">
        <v>8105</v>
      </c>
      <c r="CS1117" s="122" t="s">
        <v>8167</v>
      </c>
      <c r="CT1117" s="122" t="s">
        <v>8193</v>
      </c>
      <c r="CU1117" s="122" t="s">
        <v>8192</v>
      </c>
    </row>
    <row r="1118" spans="1:99" x14ac:dyDescent="0.45">
      <c r="A1118" s="122">
        <v>1117</v>
      </c>
      <c r="B1118" s="122" t="s">
        <v>10795</v>
      </c>
      <c r="C1118" s="122" t="s">
        <v>5433</v>
      </c>
      <c r="G1118" s="122" t="s">
        <v>5482</v>
      </c>
      <c r="I1118" s="122" t="s">
        <v>974</v>
      </c>
      <c r="J1118" s="122" t="str">
        <f>I1118</f>
        <v>Quercus pagoda</v>
      </c>
      <c r="M1118" s="122" t="s">
        <v>3226</v>
      </c>
      <c r="N1118" s="122" t="s">
        <v>3172</v>
      </c>
      <c r="O1118" s="122"/>
      <c r="P1118" s="122" t="s">
        <v>5414</v>
      </c>
      <c r="S1118" s="86" t="s">
        <v>14696</v>
      </c>
      <c r="T1118" s="122" t="s">
        <v>5532</v>
      </c>
      <c r="U1118" s="122" t="s">
        <v>975</v>
      </c>
      <c r="V1118" s="122" t="s">
        <v>3492</v>
      </c>
      <c r="W1118" s="122" t="s">
        <v>1759</v>
      </c>
      <c r="X1118" s="122" t="s">
        <v>5541</v>
      </c>
      <c r="AJ1118" s="122" t="s">
        <v>974</v>
      </c>
      <c r="AO1118" s="122" t="s">
        <v>4216</v>
      </c>
      <c r="AP1118" s="122" t="s">
        <v>4216</v>
      </c>
      <c r="AQ1118" s="122" t="s">
        <v>4216</v>
      </c>
      <c r="AT1118" s="122">
        <v>35.976770999999999</v>
      </c>
      <c r="AU1118" s="122">
        <v>-78.985037000000005</v>
      </c>
      <c r="BF1118" s="122" t="s">
        <v>1417</v>
      </c>
      <c r="BX1118" s="122" t="s">
        <v>3150</v>
      </c>
      <c r="CB1118" s="122">
        <v>35.976770999999999</v>
      </c>
      <c r="CC1118" s="122">
        <v>-78.985037000000005</v>
      </c>
      <c r="CE1118" s="122" t="s">
        <v>5532</v>
      </c>
      <c r="CF1118" s="122" t="s">
        <v>975</v>
      </c>
      <c r="CG1118" s="122" t="s">
        <v>3492</v>
      </c>
      <c r="CL1118" s="122" t="s">
        <v>147</v>
      </c>
    </row>
    <row r="1119" spans="1:99" x14ac:dyDescent="0.45">
      <c r="A1119" s="122">
        <v>1118</v>
      </c>
      <c r="B1119" s="122" t="s">
        <v>10796</v>
      </c>
      <c r="C1119" s="122" t="s">
        <v>5434</v>
      </c>
      <c r="F1119" s="122" t="s">
        <v>14426</v>
      </c>
      <c r="G1119" s="122" t="s">
        <v>5483</v>
      </c>
      <c r="H1119" s="122">
        <v>5115</v>
      </c>
      <c r="I1119" s="122" t="s">
        <v>201</v>
      </c>
      <c r="J1119" s="122" t="str">
        <f>LEFT(I1119, FIND(" ", I1119, 12) -1)</f>
        <v>Quercus stellata</v>
      </c>
      <c r="M1119" s="122" t="s">
        <v>3226</v>
      </c>
      <c r="N1119" s="122" t="s">
        <v>3195</v>
      </c>
      <c r="O1119" s="122"/>
      <c r="P1119" s="122" t="s">
        <v>5414</v>
      </c>
      <c r="S1119" s="86" t="s">
        <v>14696</v>
      </c>
      <c r="T1119" s="122" t="s">
        <v>5532</v>
      </c>
      <c r="U1119" s="122" t="s">
        <v>975</v>
      </c>
      <c r="V1119" s="122" t="s">
        <v>3492</v>
      </c>
      <c r="W1119" s="122" t="s">
        <v>1759</v>
      </c>
      <c r="X1119" s="122" t="s">
        <v>5542</v>
      </c>
      <c r="AJ1119" s="122" t="s">
        <v>977</v>
      </c>
      <c r="AO1119" s="122" t="s">
        <v>4216</v>
      </c>
      <c r="AP1119" s="122" t="s">
        <v>4216</v>
      </c>
      <c r="AQ1119" s="122" t="s">
        <v>4216</v>
      </c>
      <c r="AT1119" s="122">
        <v>36.018662999999997</v>
      </c>
      <c r="AU1119" s="122">
        <v>-78.925342000000001</v>
      </c>
      <c r="BF1119" s="122" t="s">
        <v>1417</v>
      </c>
      <c r="BR1119" s="122" t="s">
        <v>5565</v>
      </c>
      <c r="BS1119" s="122" t="s">
        <v>5785</v>
      </c>
      <c r="BT1119" s="122" t="s">
        <v>5565</v>
      </c>
      <c r="BU1119" s="122" t="s">
        <v>5565</v>
      </c>
      <c r="BV1119" s="122">
        <v>5115</v>
      </c>
      <c r="BX1119" s="122" t="s">
        <v>3150</v>
      </c>
      <c r="CB1119" s="122">
        <v>36.018662999999997</v>
      </c>
      <c r="CC1119" s="122">
        <v>-78.925342000000001</v>
      </c>
      <c r="CE1119" s="122" t="s">
        <v>5532</v>
      </c>
      <c r="CF1119" s="122" t="s">
        <v>975</v>
      </c>
      <c r="CG1119" s="122" t="s">
        <v>3492</v>
      </c>
      <c r="CK1119" s="122" t="s">
        <v>4216</v>
      </c>
      <c r="CL1119" s="122" t="s">
        <v>201</v>
      </c>
      <c r="CM1119" s="122" t="s">
        <v>5565</v>
      </c>
      <c r="CO1119" s="122" t="s">
        <v>7488</v>
      </c>
      <c r="CP1119" s="122">
        <v>0</v>
      </c>
      <c r="CQ1119" s="122" t="s">
        <v>5565</v>
      </c>
      <c r="CR1119" s="122" t="s">
        <v>8050</v>
      </c>
      <c r="CS1119" s="122">
        <v>0</v>
      </c>
      <c r="CT1119" s="122" t="s">
        <v>8199</v>
      </c>
      <c r="CU1119" s="122" t="s">
        <v>8198</v>
      </c>
    </row>
    <row r="1120" spans="1:99" x14ac:dyDescent="0.45">
      <c r="A1120" s="122">
        <v>1119</v>
      </c>
      <c r="B1120" s="122" t="s">
        <v>10797</v>
      </c>
      <c r="C1120" s="122" t="s">
        <v>5435</v>
      </c>
      <c r="G1120" s="122" t="s">
        <v>5484</v>
      </c>
      <c r="I1120" s="122" t="s">
        <v>988</v>
      </c>
      <c r="J1120" s="122" t="str">
        <f>I1120</f>
        <v>Quercus coccinea</v>
      </c>
      <c r="M1120" s="122" t="s">
        <v>3226</v>
      </c>
      <c r="N1120" s="122" t="s">
        <v>3185</v>
      </c>
      <c r="O1120" s="122"/>
      <c r="P1120" s="122" t="s">
        <v>5414</v>
      </c>
      <c r="S1120" s="86" t="s">
        <v>14696</v>
      </c>
      <c r="T1120" s="122" t="s">
        <v>5532</v>
      </c>
      <c r="U1120" s="122" t="s">
        <v>975</v>
      </c>
      <c r="V1120" s="122" t="s">
        <v>3492</v>
      </c>
      <c r="W1120" s="122" t="s">
        <v>1759</v>
      </c>
      <c r="X1120" s="122" t="s">
        <v>5543</v>
      </c>
      <c r="AJ1120" s="122" t="s">
        <v>988</v>
      </c>
      <c r="AO1120" s="122" t="s">
        <v>4216</v>
      </c>
      <c r="AP1120" s="122" t="s">
        <v>4216</v>
      </c>
      <c r="AQ1120" s="122" t="s">
        <v>4216</v>
      </c>
      <c r="AT1120" s="122">
        <v>35.976770999999999</v>
      </c>
      <c r="AU1120" s="122">
        <v>-78.985037000000005</v>
      </c>
      <c r="BF1120" s="122" t="s">
        <v>1417</v>
      </c>
      <c r="BX1120" s="122" t="s">
        <v>3150</v>
      </c>
      <c r="CB1120" s="122">
        <v>35.976770999999999</v>
      </c>
      <c r="CC1120" s="122">
        <v>-78.985037000000005</v>
      </c>
      <c r="CE1120" s="122" t="s">
        <v>5532</v>
      </c>
      <c r="CF1120" s="122" t="s">
        <v>975</v>
      </c>
      <c r="CG1120" s="122" t="s">
        <v>3492</v>
      </c>
      <c r="CL1120" s="122" t="s">
        <v>3153</v>
      </c>
    </row>
    <row r="1121" spans="1:99" x14ac:dyDescent="0.45">
      <c r="A1121" s="122">
        <v>1120</v>
      </c>
      <c r="B1121" s="122" t="s">
        <v>10798</v>
      </c>
      <c r="C1121" s="122" t="s">
        <v>5436</v>
      </c>
      <c r="F1121" s="122" t="s">
        <v>14427</v>
      </c>
      <c r="G1121" s="122" t="s">
        <v>5485</v>
      </c>
      <c r="H1121" s="122">
        <v>4834</v>
      </c>
      <c r="I1121" s="122" t="s">
        <v>1013</v>
      </c>
      <c r="J1121" s="122" t="str">
        <f>I1121</f>
        <v>Quercus nigra</v>
      </c>
      <c r="K1121" s="122" t="s">
        <v>1013</v>
      </c>
      <c r="M1121" s="122" t="s">
        <v>3226</v>
      </c>
      <c r="N1121" s="122" t="s">
        <v>3266</v>
      </c>
      <c r="P1121" s="122" t="s">
        <v>5414</v>
      </c>
      <c r="S1121" s="86" t="s">
        <v>14696</v>
      </c>
      <c r="T1121" s="122" t="s">
        <v>5532</v>
      </c>
      <c r="U1121" s="122" t="s">
        <v>975</v>
      </c>
      <c r="V1121" s="122" t="s">
        <v>3492</v>
      </c>
      <c r="W1121" s="122" t="s">
        <v>1759</v>
      </c>
      <c r="X1121" s="122" t="s">
        <v>5544</v>
      </c>
      <c r="AJ1121" s="122" t="s">
        <v>1013</v>
      </c>
      <c r="AO1121" s="122" t="s">
        <v>4216</v>
      </c>
      <c r="AP1121" s="122" t="s">
        <v>4216</v>
      </c>
      <c r="AQ1121" s="122" t="s">
        <v>1318</v>
      </c>
      <c r="AR1121" s="122" t="s">
        <v>7426</v>
      </c>
      <c r="AT1121" s="122">
        <v>36.016044000000001</v>
      </c>
      <c r="AU1121" s="122">
        <v>-78.931918999999994</v>
      </c>
      <c r="BF1121" s="122" t="s">
        <v>1417</v>
      </c>
      <c r="BR1121" s="122" t="s">
        <v>5669</v>
      </c>
      <c r="BS1121" s="122" t="s">
        <v>5785</v>
      </c>
      <c r="BT1121" s="122" t="s">
        <v>5669</v>
      </c>
      <c r="BU1121" s="122" t="s">
        <v>5669</v>
      </c>
      <c r="BV1121" s="122">
        <v>4834</v>
      </c>
      <c r="BX1121" s="122" t="s">
        <v>3150</v>
      </c>
      <c r="CB1121" s="122">
        <v>36.016044000000001</v>
      </c>
      <c r="CC1121" s="122">
        <v>-78.931918999999994</v>
      </c>
      <c r="CE1121" s="122" t="s">
        <v>5532</v>
      </c>
      <c r="CF1121" s="122" t="s">
        <v>975</v>
      </c>
      <c r="CG1121" s="122" t="s">
        <v>3492</v>
      </c>
      <c r="CI1121" s="122" t="s">
        <v>5560</v>
      </c>
      <c r="CJ1121" s="122" t="s">
        <v>7058</v>
      </c>
      <c r="CL1121" s="122" t="s">
        <v>497</v>
      </c>
      <c r="CO1121" s="122" t="s">
        <v>7488</v>
      </c>
      <c r="CP1121" s="122">
        <v>0</v>
      </c>
      <c r="CQ1121" s="122" t="s">
        <v>5669</v>
      </c>
      <c r="CR1121" s="122" t="s">
        <v>7888</v>
      </c>
      <c r="CS1121" s="122" t="s">
        <v>7889</v>
      </c>
      <c r="CT1121" s="122" t="s">
        <v>8194</v>
      </c>
      <c r="CU1121" s="122" t="s">
        <v>8194</v>
      </c>
    </row>
    <row r="1122" spans="1:99" x14ac:dyDescent="0.45">
      <c r="A1122" s="122">
        <v>1121</v>
      </c>
      <c r="B1122" s="122" t="s">
        <v>10799</v>
      </c>
      <c r="C1122" s="122" t="s">
        <v>5437</v>
      </c>
      <c r="F1122" s="122" t="s">
        <v>14428</v>
      </c>
      <c r="G1122" s="122" t="s">
        <v>5486</v>
      </c>
      <c r="H1122" s="122">
        <v>4848</v>
      </c>
      <c r="I1122" s="122" t="s">
        <v>997</v>
      </c>
      <c r="J1122" s="122" t="str">
        <f>I1122</f>
        <v>Quercus phellos</v>
      </c>
      <c r="K1122" s="122" t="s">
        <v>997</v>
      </c>
      <c r="M1122" s="122" t="s">
        <v>3226</v>
      </c>
      <c r="N1122" s="122" t="s">
        <v>3297</v>
      </c>
      <c r="P1122" s="122" t="s">
        <v>5414</v>
      </c>
      <c r="S1122" s="86" t="s">
        <v>14696</v>
      </c>
      <c r="T1122" s="122" t="s">
        <v>5532</v>
      </c>
      <c r="U1122" s="122" t="s">
        <v>975</v>
      </c>
      <c r="V1122" s="122" t="s">
        <v>3492</v>
      </c>
      <c r="W1122" s="122" t="s">
        <v>1759</v>
      </c>
      <c r="X1122" s="122" t="s">
        <v>5545</v>
      </c>
      <c r="AJ1122" s="122" t="s">
        <v>997</v>
      </c>
      <c r="AO1122" s="122" t="s">
        <v>4216</v>
      </c>
      <c r="AP1122" s="122" t="s">
        <v>4216</v>
      </c>
      <c r="AQ1122" s="122" t="s">
        <v>1318</v>
      </c>
      <c r="AR1122" s="122" t="s">
        <v>7426</v>
      </c>
      <c r="AT1122" s="122">
        <v>36.018276</v>
      </c>
      <c r="AU1122" s="122">
        <v>-78.922404999999998</v>
      </c>
      <c r="BF1122" s="122" t="s">
        <v>1417</v>
      </c>
      <c r="BR1122" s="122" t="s">
        <v>5670</v>
      </c>
      <c r="BS1122" s="122" t="s">
        <v>5785</v>
      </c>
      <c r="BT1122" s="122" t="s">
        <v>5670</v>
      </c>
      <c r="BU1122" s="122" t="s">
        <v>5670</v>
      </c>
      <c r="BV1122" s="122">
        <v>4848</v>
      </c>
      <c r="BX1122" s="122" t="s">
        <v>3150</v>
      </c>
      <c r="CB1122" s="122">
        <v>36.018276</v>
      </c>
      <c r="CC1122" s="122">
        <v>-78.922404999999998</v>
      </c>
      <c r="CE1122" s="122" t="s">
        <v>5532</v>
      </c>
      <c r="CF1122" s="122" t="s">
        <v>975</v>
      </c>
      <c r="CG1122" s="122" t="s">
        <v>3492</v>
      </c>
      <c r="CI1122" s="122" t="s">
        <v>5562</v>
      </c>
      <c r="CJ1122" s="122" t="s">
        <v>7048</v>
      </c>
      <c r="CL1122" s="122" t="s">
        <v>737</v>
      </c>
      <c r="CO1122" s="122" t="s">
        <v>7488</v>
      </c>
      <c r="CP1122" s="122">
        <v>0</v>
      </c>
      <c r="CQ1122" s="122" t="s">
        <v>5670</v>
      </c>
      <c r="CR1122" s="122" t="s">
        <v>7651</v>
      </c>
      <c r="CS1122" s="122" t="s">
        <v>7652</v>
      </c>
      <c r="CT1122" s="122" t="s">
        <v>8194</v>
      </c>
      <c r="CU1122" s="122" t="s">
        <v>8194</v>
      </c>
    </row>
    <row r="1123" spans="1:99" x14ac:dyDescent="0.45">
      <c r="A1123" s="122">
        <v>1122</v>
      </c>
      <c r="B1123" s="122" t="s">
        <v>10800</v>
      </c>
      <c r="C1123" s="122" t="s">
        <v>5438</v>
      </c>
      <c r="G1123" s="122" t="s">
        <v>5487</v>
      </c>
      <c r="I1123" s="122" t="s">
        <v>731</v>
      </c>
      <c r="J1123" s="122" t="str">
        <f>LEFT(I1123, FIND(" ", I1123, 12) -1)</f>
        <v>Quercus marilandica</v>
      </c>
      <c r="M1123" s="122" t="s">
        <v>3226</v>
      </c>
      <c r="N1123" s="122" t="s">
        <v>3175</v>
      </c>
      <c r="O1123" s="122"/>
      <c r="P1123" s="122" t="s">
        <v>5414</v>
      </c>
      <c r="S1123" s="86" t="s">
        <v>14696</v>
      </c>
      <c r="T1123" s="122" t="s">
        <v>5532</v>
      </c>
      <c r="U1123" s="122" t="s">
        <v>975</v>
      </c>
      <c r="V1123" s="122" t="s">
        <v>3492</v>
      </c>
      <c r="W1123" s="122" t="s">
        <v>1759</v>
      </c>
      <c r="X1123" s="122" t="s">
        <v>5546</v>
      </c>
      <c r="AJ1123" s="122" t="s">
        <v>979</v>
      </c>
      <c r="AO1123" s="122" t="s">
        <v>4216</v>
      </c>
      <c r="AP1123" s="122" t="s">
        <v>4216</v>
      </c>
      <c r="AQ1123" s="122" t="s">
        <v>4216</v>
      </c>
      <c r="AT1123" s="122">
        <v>36.005384999999997</v>
      </c>
      <c r="AU1123" s="122">
        <v>-78.913273000000004</v>
      </c>
      <c r="BF1123" s="122" t="s">
        <v>1417</v>
      </c>
      <c r="BX1123" s="122" t="s">
        <v>3150</v>
      </c>
      <c r="CB1123" s="122">
        <v>36.005384999999997</v>
      </c>
      <c r="CC1123" s="122">
        <v>-78.913273000000004</v>
      </c>
      <c r="CE1123" s="122" t="s">
        <v>5532</v>
      </c>
      <c r="CF1123" s="122" t="s">
        <v>975</v>
      </c>
      <c r="CG1123" s="122" t="s">
        <v>3492</v>
      </c>
      <c r="CL1123" s="122" t="s">
        <v>979</v>
      </c>
    </row>
    <row r="1124" spans="1:99" x14ac:dyDescent="0.45">
      <c r="A1124" s="122">
        <v>1123</v>
      </c>
      <c r="B1124" s="122" t="s">
        <v>10801</v>
      </c>
      <c r="C1124" s="122" t="s">
        <v>5439</v>
      </c>
      <c r="F1124" s="122" t="s">
        <v>14429</v>
      </c>
      <c r="G1124" s="122" t="s">
        <v>5488</v>
      </c>
      <c r="H1124" s="122">
        <v>5198</v>
      </c>
      <c r="I1124" s="122" t="s">
        <v>981</v>
      </c>
      <c r="J1124" s="122" t="str">
        <f>I1124</f>
        <v>Quercus rubra</v>
      </c>
      <c r="K1124" s="122" t="s">
        <v>981</v>
      </c>
      <c r="M1124" s="122" t="s">
        <v>3226</v>
      </c>
      <c r="N1124" s="122" t="s">
        <v>3189</v>
      </c>
      <c r="P1124" s="122" t="s">
        <v>5414</v>
      </c>
      <c r="S1124" s="86" t="s">
        <v>14696</v>
      </c>
      <c r="T1124" s="122" t="s">
        <v>5532</v>
      </c>
      <c r="U1124" s="122" t="s">
        <v>975</v>
      </c>
      <c r="V1124" s="122" t="s">
        <v>5533</v>
      </c>
      <c r="W1124" s="122" t="s">
        <v>1759</v>
      </c>
      <c r="X1124" s="122" t="s">
        <v>5547</v>
      </c>
      <c r="AJ1124" s="122" t="s">
        <v>981</v>
      </c>
      <c r="AO1124" s="122" t="s">
        <v>4216</v>
      </c>
      <c r="AP1124" s="122" t="s">
        <v>4216</v>
      </c>
      <c r="AQ1124" s="122" t="s">
        <v>1318</v>
      </c>
      <c r="AR1124" s="122" t="s">
        <v>7426</v>
      </c>
      <c r="AT1124" s="122">
        <v>35.047043000000002</v>
      </c>
      <c r="AU1124" s="122">
        <v>-83.186868000000004</v>
      </c>
      <c r="BF1124" s="122" t="s">
        <v>1417</v>
      </c>
      <c r="BR1124" s="122" t="s">
        <v>5671</v>
      </c>
      <c r="BS1124" s="122" t="s">
        <v>5785</v>
      </c>
      <c r="BT1124" s="122" t="s">
        <v>5671</v>
      </c>
      <c r="BU1124" s="122" t="s">
        <v>5671</v>
      </c>
      <c r="BV1124" s="122">
        <v>5198</v>
      </c>
      <c r="BX1124" s="122" t="s">
        <v>3150</v>
      </c>
      <c r="CB1124" s="122">
        <v>35.047043000000002</v>
      </c>
      <c r="CC1124" s="122">
        <v>-83.186868000000004</v>
      </c>
      <c r="CE1124" s="122" t="s">
        <v>5532</v>
      </c>
      <c r="CF1124" s="122" t="s">
        <v>975</v>
      </c>
      <c r="CG1124" s="122" t="s">
        <v>5533</v>
      </c>
      <c r="CI1124" s="122" t="s">
        <v>5561</v>
      </c>
      <c r="CJ1124" s="122" t="s">
        <v>7021</v>
      </c>
      <c r="CL1124" s="122" t="s">
        <v>185</v>
      </c>
      <c r="CO1124" s="122" t="s">
        <v>7488</v>
      </c>
      <c r="CP1124" s="122">
        <v>0</v>
      </c>
      <c r="CQ1124" s="122" t="s">
        <v>5671</v>
      </c>
      <c r="CR1124" s="122" t="s">
        <v>7686</v>
      </c>
      <c r="CS1124" s="122" t="s">
        <v>7687</v>
      </c>
      <c r="CT1124" s="122" t="s">
        <v>8194</v>
      </c>
      <c r="CU1124" s="122" t="s">
        <v>8194</v>
      </c>
    </row>
    <row r="1125" spans="1:99" x14ac:dyDescent="0.45">
      <c r="A1125" s="122">
        <v>1124</v>
      </c>
      <c r="B1125" s="122" t="s">
        <v>10802</v>
      </c>
      <c r="C1125" s="122" t="s">
        <v>5440</v>
      </c>
      <c r="G1125" s="122" t="s">
        <v>5489</v>
      </c>
      <c r="I1125" s="122" t="s">
        <v>1002</v>
      </c>
      <c r="J1125" s="122" t="str">
        <f>I1125</f>
        <v>Quercus montana</v>
      </c>
      <c r="M1125" s="122" t="s">
        <v>3226</v>
      </c>
      <c r="N1125" s="122" t="s">
        <v>3176</v>
      </c>
      <c r="O1125" s="122"/>
      <c r="P1125" s="122" t="s">
        <v>5414</v>
      </c>
      <c r="S1125" s="86" t="s">
        <v>14696</v>
      </c>
      <c r="T1125" s="122" t="s">
        <v>5532</v>
      </c>
      <c r="U1125" s="122" t="s">
        <v>975</v>
      </c>
      <c r="V1125" s="122" t="s">
        <v>5533</v>
      </c>
      <c r="W1125" s="122" t="s">
        <v>1759</v>
      </c>
      <c r="X1125" s="122" t="s">
        <v>5547</v>
      </c>
      <c r="AJ1125" s="122" t="s">
        <v>1002</v>
      </c>
      <c r="AO1125" s="122" t="s">
        <v>4216</v>
      </c>
      <c r="AP1125" s="122" t="s">
        <v>4216</v>
      </c>
      <c r="AQ1125" s="122" t="s">
        <v>4216</v>
      </c>
      <c r="AT1125" s="122">
        <v>35.047043000000002</v>
      </c>
      <c r="AU1125" s="122">
        <v>-83.186868000000004</v>
      </c>
      <c r="BF1125" s="122" t="s">
        <v>1417</v>
      </c>
      <c r="BX1125" s="122" t="s">
        <v>3150</v>
      </c>
      <c r="CB1125" s="122">
        <v>35.047043000000002</v>
      </c>
      <c r="CC1125" s="122">
        <v>-83.186868000000004</v>
      </c>
      <c r="CE1125" s="122" t="s">
        <v>5532</v>
      </c>
      <c r="CF1125" s="122" t="s">
        <v>975</v>
      </c>
      <c r="CG1125" s="122" t="s">
        <v>5533</v>
      </c>
      <c r="CL1125" s="122" t="s">
        <v>156</v>
      </c>
    </row>
    <row r="1126" spans="1:99" x14ac:dyDescent="0.45">
      <c r="A1126" s="122">
        <v>1125</v>
      </c>
      <c r="B1126" s="122" t="s">
        <v>10803</v>
      </c>
      <c r="C1126" s="122" t="s">
        <v>5441</v>
      </c>
      <c r="G1126" s="122" t="s">
        <v>5490</v>
      </c>
      <c r="I1126" s="122" t="s">
        <v>1002</v>
      </c>
      <c r="J1126" s="122" t="str">
        <f>I1126</f>
        <v>Quercus montana</v>
      </c>
      <c r="M1126" s="122" t="s">
        <v>3226</v>
      </c>
      <c r="N1126" s="122" t="s">
        <v>3176</v>
      </c>
      <c r="O1126" s="122"/>
      <c r="P1126" s="122" t="s">
        <v>5414</v>
      </c>
      <c r="S1126" s="86" t="s">
        <v>14696</v>
      </c>
      <c r="T1126" s="122" t="s">
        <v>5532</v>
      </c>
      <c r="U1126" s="122" t="s">
        <v>975</v>
      </c>
      <c r="V1126" s="122" t="s">
        <v>5533</v>
      </c>
      <c r="W1126" s="122" t="s">
        <v>1759</v>
      </c>
      <c r="X1126" s="122" t="s">
        <v>5547</v>
      </c>
      <c r="AJ1126" s="122" t="s">
        <v>1002</v>
      </c>
      <c r="AO1126" s="122" t="s">
        <v>4216</v>
      </c>
      <c r="AP1126" s="122" t="s">
        <v>4216</v>
      </c>
      <c r="AQ1126" s="122" t="s">
        <v>4216</v>
      </c>
      <c r="AT1126" s="122">
        <v>35.047043000000002</v>
      </c>
      <c r="AU1126" s="122">
        <v>-83.186868000000004</v>
      </c>
      <c r="BF1126" s="122" t="s">
        <v>1417</v>
      </c>
      <c r="BX1126" s="122" t="s">
        <v>3150</v>
      </c>
      <c r="CB1126" s="122">
        <v>35.047043000000002</v>
      </c>
      <c r="CC1126" s="122">
        <v>-83.186868000000004</v>
      </c>
      <c r="CE1126" s="122" t="s">
        <v>5532</v>
      </c>
      <c r="CF1126" s="122" t="s">
        <v>975</v>
      </c>
      <c r="CG1126" s="122" t="s">
        <v>5533</v>
      </c>
      <c r="CL1126" s="122" t="s">
        <v>156</v>
      </c>
    </row>
    <row r="1127" spans="1:99" x14ac:dyDescent="0.45">
      <c r="A1127" s="122">
        <v>1126</v>
      </c>
      <c r="B1127" s="122" t="s">
        <v>10804</v>
      </c>
      <c r="C1127" s="122" t="s">
        <v>5442</v>
      </c>
      <c r="G1127" s="122" t="s">
        <v>5491</v>
      </c>
      <c r="I1127" s="122" t="s">
        <v>187</v>
      </c>
      <c r="J1127" s="122" t="str">
        <f>LEFT(I1127, FIND(" ", I1127, 12) -1)</f>
        <v>Quercus alba</v>
      </c>
      <c r="M1127" s="122" t="s">
        <v>3226</v>
      </c>
      <c r="N1127" s="122" t="s">
        <v>3190</v>
      </c>
      <c r="O1127" s="122"/>
      <c r="P1127" s="122" t="s">
        <v>5414</v>
      </c>
      <c r="S1127" s="86" t="s">
        <v>14696</v>
      </c>
      <c r="T1127" s="122" t="s">
        <v>5532</v>
      </c>
      <c r="U1127" s="122" t="s">
        <v>975</v>
      </c>
      <c r="V1127" s="122" t="s">
        <v>5533</v>
      </c>
      <c r="W1127" s="122" t="s">
        <v>1759</v>
      </c>
      <c r="X1127" s="122" t="s">
        <v>5547</v>
      </c>
      <c r="AJ1127" s="122" t="s">
        <v>991</v>
      </c>
      <c r="AO1127" s="122" t="s">
        <v>4216</v>
      </c>
      <c r="AP1127" s="122" t="s">
        <v>4216</v>
      </c>
      <c r="AQ1127" s="122" t="s">
        <v>4216</v>
      </c>
      <c r="AT1127" s="122">
        <v>35.047043000000002</v>
      </c>
      <c r="AU1127" s="122">
        <v>-83.186868000000004</v>
      </c>
      <c r="BF1127" s="122" t="s">
        <v>1417</v>
      </c>
      <c r="BX1127" s="122" t="s">
        <v>3150</v>
      </c>
      <c r="CB1127" s="122">
        <v>35.047043000000002</v>
      </c>
      <c r="CC1127" s="122">
        <v>-83.186868000000004</v>
      </c>
      <c r="CE1127" s="122" t="s">
        <v>5532</v>
      </c>
      <c r="CF1127" s="122" t="s">
        <v>975</v>
      </c>
      <c r="CG1127" s="122" t="s">
        <v>5533</v>
      </c>
      <c r="CL1127" s="122" t="s">
        <v>187</v>
      </c>
    </row>
    <row r="1128" spans="1:99" x14ac:dyDescent="0.45">
      <c r="A1128" s="122">
        <v>1127</v>
      </c>
      <c r="B1128" s="122" t="s">
        <v>10805</v>
      </c>
      <c r="C1128" s="122" t="s">
        <v>5443</v>
      </c>
      <c r="G1128" s="122" t="s">
        <v>5492</v>
      </c>
      <c r="I1128" s="122" t="s">
        <v>981</v>
      </c>
      <c r="J1128" s="122" t="str">
        <f>I1128</f>
        <v>Quercus rubra</v>
      </c>
      <c r="M1128" s="122" t="s">
        <v>3226</v>
      </c>
      <c r="N1128" s="122" t="s">
        <v>3189</v>
      </c>
      <c r="O1128" s="122"/>
      <c r="P1128" s="122" t="s">
        <v>5414</v>
      </c>
      <c r="S1128" s="86" t="s">
        <v>14696</v>
      </c>
      <c r="T1128" s="122" t="s">
        <v>5532</v>
      </c>
      <c r="U1128" s="122" t="s">
        <v>975</v>
      </c>
      <c r="V1128" s="122" t="s">
        <v>5533</v>
      </c>
      <c r="W1128" s="122" t="s">
        <v>1759</v>
      </c>
      <c r="X1128" s="122" t="s">
        <v>5547</v>
      </c>
      <c r="AJ1128" s="122" t="s">
        <v>981</v>
      </c>
      <c r="AO1128" s="122" t="s">
        <v>4216</v>
      </c>
      <c r="AP1128" s="122" t="s">
        <v>4216</v>
      </c>
      <c r="AQ1128" s="122" t="s">
        <v>4216</v>
      </c>
      <c r="AT1128" s="122">
        <v>35.047043000000002</v>
      </c>
      <c r="AU1128" s="122">
        <v>-83.186868000000004</v>
      </c>
      <c r="BF1128" s="122" t="s">
        <v>1417</v>
      </c>
      <c r="BX1128" s="122" t="s">
        <v>3150</v>
      </c>
      <c r="CB1128" s="122">
        <v>35.047043000000002</v>
      </c>
      <c r="CC1128" s="122">
        <v>-83.186868000000004</v>
      </c>
      <c r="CE1128" s="122" t="s">
        <v>5532</v>
      </c>
      <c r="CF1128" s="122" t="s">
        <v>975</v>
      </c>
      <c r="CG1128" s="122" t="s">
        <v>5533</v>
      </c>
      <c r="CL1128" s="122" t="s">
        <v>185</v>
      </c>
    </row>
    <row r="1129" spans="1:99" x14ac:dyDescent="0.45">
      <c r="A1129" s="122">
        <v>1128</v>
      </c>
      <c r="B1129" s="122" t="s">
        <v>10806</v>
      </c>
      <c r="C1129" s="122" t="s">
        <v>5444</v>
      </c>
      <c r="F1129" s="122" t="s">
        <v>14430</v>
      </c>
      <c r="G1129" s="122" t="s">
        <v>5493</v>
      </c>
      <c r="H1129" s="122">
        <v>4461</v>
      </c>
      <c r="I1129" s="122" t="s">
        <v>145</v>
      </c>
      <c r="J1129" s="122" t="str">
        <f>LEFT(I1129, FIND(" ", I1129, 12) -1)</f>
        <v>Quercus michauxii</v>
      </c>
      <c r="K1129" s="122" t="s">
        <v>999</v>
      </c>
      <c r="M1129" s="122" t="s">
        <v>3226</v>
      </c>
      <c r="N1129" s="122" t="s">
        <v>3171</v>
      </c>
      <c r="P1129" s="122" t="s">
        <v>5414</v>
      </c>
      <c r="S1129" s="86" t="s">
        <v>14696</v>
      </c>
      <c r="T1129" s="122" t="s">
        <v>5532</v>
      </c>
      <c r="U1129" s="122" t="s">
        <v>975</v>
      </c>
      <c r="V1129" s="122" t="s">
        <v>3492</v>
      </c>
      <c r="W1129" s="122" t="s">
        <v>1759</v>
      </c>
      <c r="X1129" s="122" t="s">
        <v>5548</v>
      </c>
      <c r="AJ1129" s="122" t="s">
        <v>999</v>
      </c>
      <c r="AO1129" s="122" t="s">
        <v>4216</v>
      </c>
      <c r="AP1129" s="122" t="s">
        <v>4216</v>
      </c>
      <c r="AQ1129" s="122" t="s">
        <v>1318</v>
      </c>
      <c r="AR1129" s="122" t="s">
        <v>7426</v>
      </c>
      <c r="AT1129" s="122">
        <v>36.015222999999999</v>
      </c>
      <c r="AU1129" s="122">
        <v>-78.923316999999997</v>
      </c>
      <c r="BF1129" s="122" t="s">
        <v>1417</v>
      </c>
      <c r="BR1129" s="122" t="s">
        <v>5672</v>
      </c>
      <c r="BS1129" s="122" t="s">
        <v>5785</v>
      </c>
      <c r="BT1129" s="122" t="s">
        <v>5672</v>
      </c>
      <c r="BU1129" s="122" t="s">
        <v>5672</v>
      </c>
      <c r="BV1129" s="122">
        <v>4461</v>
      </c>
      <c r="BX1129" s="122" t="s">
        <v>3150</v>
      </c>
      <c r="CB1129" s="122">
        <v>36.015222999999999</v>
      </c>
      <c r="CC1129" s="122">
        <v>-78.923316999999997</v>
      </c>
      <c r="CE1129" s="122" t="s">
        <v>5532</v>
      </c>
      <c r="CF1129" s="122" t="s">
        <v>975</v>
      </c>
      <c r="CG1129" s="122" t="s">
        <v>3492</v>
      </c>
      <c r="CI1129" s="122" t="s">
        <v>5564</v>
      </c>
      <c r="CJ1129" s="122" t="s">
        <v>7199</v>
      </c>
      <c r="CK1129" s="122" t="s">
        <v>4216</v>
      </c>
      <c r="CL1129" s="122" t="s">
        <v>145</v>
      </c>
      <c r="CM1129" s="122" t="s">
        <v>5672</v>
      </c>
      <c r="CO1129" s="122" t="s">
        <v>7488</v>
      </c>
      <c r="CP1129" s="122" t="s">
        <v>8106</v>
      </c>
      <c r="CQ1129" s="122" t="s">
        <v>5672</v>
      </c>
      <c r="CR1129" s="122" t="s">
        <v>8105</v>
      </c>
      <c r="CS1129" s="122" t="s">
        <v>8168</v>
      </c>
      <c r="CT1129" s="122" t="s">
        <v>8193</v>
      </c>
      <c r="CU1129" s="122" t="s">
        <v>8192</v>
      </c>
    </row>
    <row r="1130" spans="1:99" x14ac:dyDescent="0.45">
      <c r="A1130" s="122">
        <v>1129</v>
      </c>
      <c r="B1130" s="122" t="s">
        <v>10807</v>
      </c>
      <c r="C1130" s="122" t="s">
        <v>5445</v>
      </c>
      <c r="G1130" s="122" t="s">
        <v>5494</v>
      </c>
      <c r="I1130" s="122" t="s">
        <v>994</v>
      </c>
      <c r="J1130" s="122" t="str">
        <f t="shared" ref="J1130:J1135" si="44">I1130</f>
        <v>Quercus velutina</v>
      </c>
      <c r="M1130" s="122" t="s">
        <v>3226</v>
      </c>
      <c r="N1130" s="122" t="s">
        <v>3182</v>
      </c>
      <c r="O1130" s="122"/>
      <c r="P1130" s="122" t="s">
        <v>5414</v>
      </c>
      <c r="S1130" s="86" t="s">
        <v>14696</v>
      </c>
      <c r="T1130" s="122" t="s">
        <v>5532</v>
      </c>
      <c r="U1130" s="122" t="s">
        <v>975</v>
      </c>
      <c r="V1130" s="122" t="s">
        <v>3494</v>
      </c>
      <c r="W1130" s="122" t="s">
        <v>1759</v>
      </c>
      <c r="X1130" s="122" t="s">
        <v>5549</v>
      </c>
      <c r="AJ1130" s="122" t="s">
        <v>994</v>
      </c>
      <c r="AO1130" s="122" t="s">
        <v>4216</v>
      </c>
      <c r="AP1130" s="122" t="s">
        <v>4216</v>
      </c>
      <c r="AQ1130" s="122" t="s">
        <v>4216</v>
      </c>
      <c r="AT1130" s="122">
        <v>36.020867000000003</v>
      </c>
      <c r="AU1130" s="122">
        <v>-79.002131000000006</v>
      </c>
      <c r="BF1130" s="122" t="s">
        <v>1417</v>
      </c>
      <c r="BX1130" s="122" t="s">
        <v>3150</v>
      </c>
      <c r="CB1130" s="122">
        <v>36.020867000000003</v>
      </c>
      <c r="CC1130" s="122">
        <v>-79.002131000000006</v>
      </c>
      <c r="CE1130" s="122" t="s">
        <v>5532</v>
      </c>
      <c r="CF1130" s="122" t="s">
        <v>975</v>
      </c>
      <c r="CG1130" s="122" t="s">
        <v>3494</v>
      </c>
      <c r="CL1130" s="122" t="s">
        <v>169</v>
      </c>
    </row>
    <row r="1131" spans="1:99" x14ac:dyDescent="0.45">
      <c r="A1131" s="122">
        <v>1130</v>
      </c>
      <c r="B1131" s="122" t="s">
        <v>10808</v>
      </c>
      <c r="C1131" s="122" t="s">
        <v>5446</v>
      </c>
      <c r="G1131" s="122" t="s">
        <v>5495</v>
      </c>
      <c r="I1131" s="122" t="s">
        <v>994</v>
      </c>
      <c r="J1131" s="122" t="str">
        <f t="shared" si="44"/>
        <v>Quercus velutina</v>
      </c>
      <c r="M1131" s="122" t="s">
        <v>3226</v>
      </c>
      <c r="N1131" s="122" t="s">
        <v>3182</v>
      </c>
      <c r="O1131" s="122"/>
      <c r="P1131" s="122" t="s">
        <v>5414</v>
      </c>
      <c r="S1131" s="86" t="s">
        <v>14696</v>
      </c>
      <c r="T1131" s="122" t="s">
        <v>5532</v>
      </c>
      <c r="U1131" s="122" t="s">
        <v>975</v>
      </c>
      <c r="V1131" s="122" t="s">
        <v>3494</v>
      </c>
      <c r="W1131" s="122" t="s">
        <v>1759</v>
      </c>
      <c r="X1131" s="122" t="s">
        <v>5549</v>
      </c>
      <c r="AJ1131" s="122" t="s">
        <v>994</v>
      </c>
      <c r="AO1131" s="122" t="s">
        <v>4216</v>
      </c>
      <c r="AP1131" s="122" t="s">
        <v>4216</v>
      </c>
      <c r="AQ1131" s="122" t="s">
        <v>4216</v>
      </c>
      <c r="AT1131" s="122">
        <v>36.020867000000003</v>
      </c>
      <c r="AU1131" s="122">
        <v>-79.002131000000006</v>
      </c>
      <c r="BF1131" s="122" t="s">
        <v>1417</v>
      </c>
      <c r="BX1131" s="122" t="s">
        <v>3150</v>
      </c>
      <c r="CB1131" s="122">
        <v>36.020867000000003</v>
      </c>
      <c r="CC1131" s="122">
        <v>-79.002131000000006</v>
      </c>
      <c r="CE1131" s="122" t="s">
        <v>5532</v>
      </c>
      <c r="CF1131" s="122" t="s">
        <v>975</v>
      </c>
      <c r="CG1131" s="122" t="s">
        <v>3494</v>
      </c>
      <c r="CL1131" s="122" t="s">
        <v>169</v>
      </c>
    </row>
    <row r="1132" spans="1:99" x14ac:dyDescent="0.45">
      <c r="A1132" s="122">
        <v>1131</v>
      </c>
      <c r="B1132" s="122" t="s">
        <v>10809</v>
      </c>
      <c r="C1132" s="122" t="s">
        <v>5447</v>
      </c>
      <c r="G1132" s="122" t="s">
        <v>5496</v>
      </c>
      <c r="I1132" s="122" t="s">
        <v>985</v>
      </c>
      <c r="J1132" s="122" t="str">
        <f t="shared" si="44"/>
        <v>Quercus falcata</v>
      </c>
      <c r="M1132" s="122" t="s">
        <v>3226</v>
      </c>
      <c r="N1132" s="122" t="s">
        <v>3197</v>
      </c>
      <c r="O1132" s="122"/>
      <c r="P1132" s="122" t="s">
        <v>5414</v>
      </c>
      <c r="S1132" s="86" t="s">
        <v>14696</v>
      </c>
      <c r="T1132" s="122" t="s">
        <v>5532</v>
      </c>
      <c r="U1132" s="122" t="s">
        <v>975</v>
      </c>
      <c r="X1132" s="122" t="s">
        <v>42</v>
      </c>
      <c r="AJ1132" s="122" t="s">
        <v>985</v>
      </c>
      <c r="AO1132" s="122" t="s">
        <v>4216</v>
      </c>
      <c r="AP1132" s="122" t="s">
        <v>4216</v>
      </c>
      <c r="AQ1132" s="122" t="s">
        <v>4216</v>
      </c>
      <c r="BF1132" s="122" t="s">
        <v>1417</v>
      </c>
      <c r="BX1132" s="122" t="s">
        <v>3150</v>
      </c>
      <c r="CB1132" s="122" t="s">
        <v>4235</v>
      </c>
      <c r="CC1132" s="122" t="s">
        <v>4235</v>
      </c>
      <c r="CD1132" s="122" t="s">
        <v>4235</v>
      </c>
      <c r="CE1132" s="122" t="s">
        <v>5532</v>
      </c>
      <c r="CF1132" s="122" t="s">
        <v>975</v>
      </c>
      <c r="CL1132" s="122" t="s">
        <v>985</v>
      </c>
    </row>
    <row r="1133" spans="1:99" x14ac:dyDescent="0.45">
      <c r="A1133" s="122">
        <v>1132</v>
      </c>
      <c r="B1133" s="122" t="s">
        <v>10810</v>
      </c>
      <c r="C1133" s="122" t="s">
        <v>5448</v>
      </c>
      <c r="G1133" s="122" t="s">
        <v>5497</v>
      </c>
      <c r="I1133" s="122" t="s">
        <v>999</v>
      </c>
      <c r="J1133" s="122" t="str">
        <f t="shared" si="44"/>
        <v>Quercus michauxii</v>
      </c>
      <c r="M1133" s="122" t="s">
        <v>3226</v>
      </c>
      <c r="N1133" s="122" t="s">
        <v>3171</v>
      </c>
      <c r="O1133" s="122"/>
      <c r="P1133" s="122" t="s">
        <v>5414</v>
      </c>
      <c r="S1133" s="86" t="s">
        <v>14696</v>
      </c>
      <c r="T1133" s="122" t="s">
        <v>5532</v>
      </c>
      <c r="U1133" s="122" t="s">
        <v>975</v>
      </c>
      <c r="V1133" s="122" t="s">
        <v>3492</v>
      </c>
      <c r="W1133" s="122" t="s">
        <v>1759</v>
      </c>
      <c r="X1133" s="122" t="s">
        <v>5550</v>
      </c>
      <c r="AJ1133" s="122" t="s">
        <v>999</v>
      </c>
      <c r="AO1133" s="122" t="s">
        <v>4216</v>
      </c>
      <c r="AP1133" s="122" t="s">
        <v>4216</v>
      </c>
      <c r="AQ1133" s="122" t="s">
        <v>4216</v>
      </c>
      <c r="AT1133" s="122">
        <v>36.109327</v>
      </c>
      <c r="AU1133" s="122">
        <v>-78.805330999999995</v>
      </c>
      <c r="BF1133" s="122" t="s">
        <v>1417</v>
      </c>
      <c r="BX1133" s="122" t="s">
        <v>3150</v>
      </c>
      <c r="CB1133" s="122">
        <v>36.109327</v>
      </c>
      <c r="CC1133" s="122">
        <v>-78.805330999999995</v>
      </c>
      <c r="CE1133" s="122" t="s">
        <v>5532</v>
      </c>
      <c r="CF1133" s="122" t="s">
        <v>975</v>
      </c>
      <c r="CG1133" s="122" t="s">
        <v>3492</v>
      </c>
      <c r="CL1133" s="122" t="s">
        <v>145</v>
      </c>
    </row>
    <row r="1134" spans="1:99" x14ac:dyDescent="0.45">
      <c r="A1134" s="122">
        <v>1133</v>
      </c>
      <c r="B1134" s="122" t="s">
        <v>10811</v>
      </c>
      <c r="C1134" s="122" t="s">
        <v>5449</v>
      </c>
      <c r="G1134" s="122" t="s">
        <v>5498</v>
      </c>
      <c r="I1134" s="122" t="s">
        <v>999</v>
      </c>
      <c r="J1134" s="122" t="str">
        <f t="shared" si="44"/>
        <v>Quercus michauxii</v>
      </c>
      <c r="M1134" s="122" t="s">
        <v>3226</v>
      </c>
      <c r="N1134" s="122" t="s">
        <v>3171</v>
      </c>
      <c r="O1134" s="122"/>
      <c r="P1134" s="122" t="s">
        <v>5414</v>
      </c>
      <c r="S1134" s="86" t="s">
        <v>14696</v>
      </c>
      <c r="T1134" s="122" t="s">
        <v>5532</v>
      </c>
      <c r="U1134" s="122" t="s">
        <v>975</v>
      </c>
      <c r="V1134" s="122" t="s">
        <v>3492</v>
      </c>
      <c r="W1134" s="122" t="s">
        <v>1759</v>
      </c>
      <c r="X1134" s="122" t="s">
        <v>5550</v>
      </c>
      <c r="AJ1134" s="122" t="s">
        <v>999</v>
      </c>
      <c r="AO1134" s="122" t="s">
        <v>4216</v>
      </c>
      <c r="AP1134" s="122" t="s">
        <v>4216</v>
      </c>
      <c r="AQ1134" s="122" t="s">
        <v>4216</v>
      </c>
      <c r="AT1134" s="122">
        <v>36.109327</v>
      </c>
      <c r="AU1134" s="122">
        <v>-78.805330999999995</v>
      </c>
      <c r="BF1134" s="122" t="s">
        <v>1417</v>
      </c>
      <c r="BX1134" s="122" t="s">
        <v>3150</v>
      </c>
      <c r="CB1134" s="122">
        <v>36.109327</v>
      </c>
      <c r="CC1134" s="122">
        <v>-78.805330999999995</v>
      </c>
      <c r="CE1134" s="122" t="s">
        <v>5532</v>
      </c>
      <c r="CF1134" s="122" t="s">
        <v>975</v>
      </c>
      <c r="CG1134" s="122" t="s">
        <v>3492</v>
      </c>
      <c r="CL1134" s="122" t="s">
        <v>145</v>
      </c>
    </row>
    <row r="1135" spans="1:99" x14ac:dyDescent="0.45">
      <c r="A1135" s="122">
        <v>1134</v>
      </c>
      <c r="B1135" s="122" t="s">
        <v>10812</v>
      </c>
      <c r="C1135" s="122" t="s">
        <v>5450</v>
      </c>
      <c r="G1135" s="122" t="s">
        <v>5499</v>
      </c>
      <c r="I1135" s="122" t="s">
        <v>1009</v>
      </c>
      <c r="J1135" s="122" t="str">
        <f t="shared" si="44"/>
        <v>Quercus palustris</v>
      </c>
      <c r="M1135" s="122" t="s">
        <v>3226</v>
      </c>
      <c r="N1135" s="122" t="s">
        <v>3174</v>
      </c>
      <c r="O1135" s="122"/>
      <c r="P1135" s="122" t="s">
        <v>5414</v>
      </c>
      <c r="S1135" s="86" t="s">
        <v>14696</v>
      </c>
      <c r="T1135" s="122" t="s">
        <v>5532</v>
      </c>
      <c r="U1135" s="122" t="s">
        <v>975</v>
      </c>
      <c r="V1135" s="122" t="s">
        <v>3492</v>
      </c>
      <c r="W1135" s="122" t="s">
        <v>1759</v>
      </c>
      <c r="X1135" s="122" t="s">
        <v>5550</v>
      </c>
      <c r="AJ1135" s="122" t="s">
        <v>1009</v>
      </c>
      <c r="AO1135" s="122" t="s">
        <v>4216</v>
      </c>
      <c r="AP1135" s="122" t="s">
        <v>4216</v>
      </c>
      <c r="AQ1135" s="122" t="s">
        <v>4216</v>
      </c>
      <c r="AT1135" s="122">
        <v>36.109327</v>
      </c>
      <c r="AU1135" s="122">
        <v>-78.805330999999995</v>
      </c>
      <c r="BF1135" s="122" t="s">
        <v>1417</v>
      </c>
      <c r="BX1135" s="122" t="s">
        <v>3150</v>
      </c>
      <c r="CB1135" s="122">
        <v>36.109327</v>
      </c>
      <c r="CC1135" s="122">
        <v>-78.805330999999995</v>
      </c>
      <c r="CE1135" s="122" t="s">
        <v>5532</v>
      </c>
      <c r="CF1135" s="122" t="s">
        <v>975</v>
      </c>
      <c r="CG1135" s="122" t="s">
        <v>3492</v>
      </c>
      <c r="CL1135" s="122" t="s">
        <v>3154</v>
      </c>
    </row>
    <row r="1136" spans="1:99" x14ac:dyDescent="0.45">
      <c r="A1136" s="122">
        <v>1135</v>
      </c>
      <c r="B1136" s="122" t="s">
        <v>10813</v>
      </c>
      <c r="C1136" s="122" t="s">
        <v>5451</v>
      </c>
      <c r="G1136" s="122" t="s">
        <v>5500</v>
      </c>
      <c r="I1136" s="122" t="s">
        <v>173</v>
      </c>
      <c r="J1136" s="122" t="str">
        <f>LEFT(I1136, FIND(" ", I1136, 12) -1)</f>
        <v>Quercus lyrata</v>
      </c>
      <c r="M1136" s="122" t="s">
        <v>3226</v>
      </c>
      <c r="N1136" s="122" t="s">
        <v>3184</v>
      </c>
      <c r="O1136" s="122"/>
      <c r="P1136" s="122" t="s">
        <v>5414</v>
      </c>
      <c r="S1136" s="86" t="s">
        <v>14696</v>
      </c>
      <c r="T1136" s="122" t="s">
        <v>5532</v>
      </c>
      <c r="U1136" s="122" t="s">
        <v>975</v>
      </c>
      <c r="V1136" s="122" t="s">
        <v>3492</v>
      </c>
      <c r="W1136" s="122" t="s">
        <v>1759</v>
      </c>
      <c r="X1136" s="122" t="s">
        <v>5550</v>
      </c>
      <c r="AJ1136" s="122" t="s">
        <v>1011</v>
      </c>
      <c r="AO1136" s="122" t="s">
        <v>4216</v>
      </c>
      <c r="AP1136" s="122" t="s">
        <v>4216</v>
      </c>
      <c r="AQ1136" s="122" t="s">
        <v>4216</v>
      </c>
      <c r="AT1136" s="122">
        <v>36.109327</v>
      </c>
      <c r="AU1136" s="122">
        <v>-78.805330999999995</v>
      </c>
      <c r="BF1136" s="122" t="s">
        <v>1417</v>
      </c>
      <c r="BX1136" s="122" t="s">
        <v>3150</v>
      </c>
      <c r="CB1136" s="122">
        <v>36.109327</v>
      </c>
      <c r="CC1136" s="122">
        <v>-78.805330999999995</v>
      </c>
      <c r="CE1136" s="122" t="s">
        <v>5532</v>
      </c>
      <c r="CF1136" s="122" t="s">
        <v>975</v>
      </c>
      <c r="CG1136" s="122" t="s">
        <v>3492</v>
      </c>
      <c r="CL1136" s="122" t="s">
        <v>173</v>
      </c>
    </row>
    <row r="1137" spans="1:99" x14ac:dyDescent="0.45">
      <c r="A1137" s="122">
        <v>1136</v>
      </c>
      <c r="B1137" s="122" t="s">
        <v>10814</v>
      </c>
      <c r="C1137" s="122" t="s">
        <v>5452</v>
      </c>
      <c r="G1137" s="122" t="s">
        <v>5501</v>
      </c>
      <c r="I1137" s="122" t="s">
        <v>173</v>
      </c>
      <c r="J1137" s="122" t="str">
        <f>LEFT(I1137, FIND(" ", I1137, 12) -1)</f>
        <v>Quercus lyrata</v>
      </c>
      <c r="M1137" s="122" t="s">
        <v>3226</v>
      </c>
      <c r="N1137" s="122" t="s">
        <v>3184</v>
      </c>
      <c r="O1137" s="122"/>
      <c r="P1137" s="122" t="s">
        <v>5414</v>
      </c>
      <c r="S1137" s="86" t="s">
        <v>14696</v>
      </c>
      <c r="T1137" s="122" t="s">
        <v>5532</v>
      </c>
      <c r="U1137" s="122" t="s">
        <v>975</v>
      </c>
      <c r="V1137" s="122" t="s">
        <v>3492</v>
      </c>
      <c r="W1137" s="122" t="s">
        <v>1759</v>
      </c>
      <c r="X1137" s="122" t="s">
        <v>5550</v>
      </c>
      <c r="AJ1137" s="122" t="s">
        <v>1011</v>
      </c>
      <c r="AO1137" s="122" t="s">
        <v>4216</v>
      </c>
      <c r="AP1137" s="122" t="s">
        <v>4216</v>
      </c>
      <c r="AQ1137" s="122" t="s">
        <v>4216</v>
      </c>
      <c r="AT1137" s="122">
        <v>36.109327</v>
      </c>
      <c r="AU1137" s="122">
        <v>-78.805330999999995</v>
      </c>
      <c r="BF1137" s="122" t="s">
        <v>1417</v>
      </c>
      <c r="BX1137" s="122" t="s">
        <v>3150</v>
      </c>
      <c r="CB1137" s="122">
        <v>36.109327</v>
      </c>
      <c r="CC1137" s="122">
        <v>-78.805330999999995</v>
      </c>
      <c r="CE1137" s="122" t="s">
        <v>5532</v>
      </c>
      <c r="CF1137" s="122" t="s">
        <v>975</v>
      </c>
      <c r="CG1137" s="122" t="s">
        <v>3492</v>
      </c>
      <c r="CL1137" s="122" t="s">
        <v>173</v>
      </c>
    </row>
    <row r="1138" spans="1:99" x14ac:dyDescent="0.45">
      <c r="A1138" s="122">
        <v>1137</v>
      </c>
      <c r="B1138" s="122" t="s">
        <v>10815</v>
      </c>
      <c r="C1138" s="122" t="s">
        <v>5453</v>
      </c>
      <c r="G1138" s="122" t="s">
        <v>5502</v>
      </c>
      <c r="I1138" s="122" t="s">
        <v>974</v>
      </c>
      <c r="J1138" s="122" t="str">
        <f>I1138</f>
        <v>Quercus pagoda</v>
      </c>
      <c r="M1138" s="122" t="s">
        <v>3226</v>
      </c>
      <c r="N1138" s="122" t="s">
        <v>3172</v>
      </c>
      <c r="O1138" s="122"/>
      <c r="P1138" s="122" t="s">
        <v>5414</v>
      </c>
      <c r="S1138" s="86" t="s">
        <v>14696</v>
      </c>
      <c r="T1138" s="122" t="s">
        <v>5532</v>
      </c>
      <c r="U1138" s="122" t="s">
        <v>975</v>
      </c>
      <c r="V1138" s="122" t="s">
        <v>3492</v>
      </c>
      <c r="W1138" s="122" t="s">
        <v>1759</v>
      </c>
      <c r="X1138" s="122" t="s">
        <v>5550</v>
      </c>
      <c r="AJ1138" s="122" t="s">
        <v>974</v>
      </c>
      <c r="AO1138" s="122" t="s">
        <v>4216</v>
      </c>
      <c r="AP1138" s="122" t="s">
        <v>4216</v>
      </c>
      <c r="AQ1138" s="122" t="s">
        <v>4216</v>
      </c>
      <c r="AT1138" s="122">
        <v>36.109327</v>
      </c>
      <c r="AU1138" s="122">
        <v>-78.805330999999995</v>
      </c>
      <c r="BF1138" s="122" t="s">
        <v>1417</v>
      </c>
      <c r="BX1138" s="122" t="s">
        <v>3150</v>
      </c>
      <c r="CB1138" s="122">
        <v>36.109327</v>
      </c>
      <c r="CC1138" s="122">
        <v>-78.805330999999995</v>
      </c>
      <c r="CE1138" s="122" t="s">
        <v>5532</v>
      </c>
      <c r="CF1138" s="122" t="s">
        <v>975</v>
      </c>
      <c r="CG1138" s="122" t="s">
        <v>3492</v>
      </c>
      <c r="CL1138" s="122" t="s">
        <v>147</v>
      </c>
    </row>
    <row r="1139" spans="1:99" x14ac:dyDescent="0.45">
      <c r="A1139" s="122">
        <v>1138</v>
      </c>
      <c r="B1139" s="122" t="s">
        <v>10816</v>
      </c>
      <c r="C1139" s="122" t="s">
        <v>5454</v>
      </c>
      <c r="G1139" s="122" t="s">
        <v>5503</v>
      </c>
      <c r="I1139" s="122" t="s">
        <v>1007</v>
      </c>
      <c r="J1139" s="122" t="str">
        <f>I1139</f>
        <v>Quercus shumardii</v>
      </c>
      <c r="M1139" s="122" t="s">
        <v>3226</v>
      </c>
      <c r="N1139" s="122" t="s">
        <v>3187</v>
      </c>
      <c r="O1139" s="122"/>
      <c r="P1139" s="122" t="s">
        <v>5414</v>
      </c>
      <c r="S1139" s="86" t="s">
        <v>14696</v>
      </c>
      <c r="T1139" s="122" t="s">
        <v>5532</v>
      </c>
      <c r="U1139" s="122" t="s">
        <v>975</v>
      </c>
      <c r="V1139" s="122" t="s">
        <v>3492</v>
      </c>
      <c r="W1139" s="122" t="s">
        <v>1759</v>
      </c>
      <c r="X1139" s="122" t="s">
        <v>5550</v>
      </c>
      <c r="AJ1139" s="122" t="s">
        <v>1007</v>
      </c>
      <c r="AO1139" s="122" t="s">
        <v>4216</v>
      </c>
      <c r="AP1139" s="122" t="s">
        <v>4216</v>
      </c>
      <c r="AQ1139" s="122" t="s">
        <v>4216</v>
      </c>
      <c r="AT1139" s="122">
        <v>36.109327</v>
      </c>
      <c r="AU1139" s="122">
        <v>-78.805330999999995</v>
      </c>
      <c r="BF1139" s="122" t="s">
        <v>1417</v>
      </c>
      <c r="BX1139" s="122" t="s">
        <v>3150</v>
      </c>
      <c r="CB1139" s="122">
        <v>36.109327</v>
      </c>
      <c r="CC1139" s="122">
        <v>-78.805330999999995</v>
      </c>
      <c r="CE1139" s="122" t="s">
        <v>5532</v>
      </c>
      <c r="CF1139" s="122" t="s">
        <v>975</v>
      </c>
      <c r="CG1139" s="122" t="s">
        <v>3492</v>
      </c>
      <c r="CL1139" s="122" t="s">
        <v>181</v>
      </c>
    </row>
    <row r="1140" spans="1:99" x14ac:dyDescent="0.45">
      <c r="A1140" s="122">
        <v>1139</v>
      </c>
      <c r="B1140" s="122" t="s">
        <v>10817</v>
      </c>
      <c r="C1140" s="122" t="s">
        <v>5455</v>
      </c>
      <c r="G1140" s="122" t="s">
        <v>5504</v>
      </c>
      <c r="I1140" s="122" t="s">
        <v>1013</v>
      </c>
      <c r="J1140" s="122" t="str">
        <f>I1140</f>
        <v>Quercus nigra</v>
      </c>
      <c r="M1140" s="122" t="s">
        <v>3226</v>
      </c>
      <c r="N1140" s="122" t="s">
        <v>3266</v>
      </c>
      <c r="O1140" s="122"/>
      <c r="P1140" s="122" t="s">
        <v>5414</v>
      </c>
      <c r="S1140" s="86" t="s">
        <v>14696</v>
      </c>
      <c r="T1140" s="122" t="s">
        <v>5532</v>
      </c>
      <c r="U1140" s="122" t="s">
        <v>975</v>
      </c>
      <c r="V1140" s="122" t="s">
        <v>3492</v>
      </c>
      <c r="W1140" s="122" t="s">
        <v>1759</v>
      </c>
      <c r="X1140" s="122" t="s">
        <v>5550</v>
      </c>
      <c r="AJ1140" s="122" t="s">
        <v>1013</v>
      </c>
      <c r="AO1140" s="122" t="s">
        <v>4216</v>
      </c>
      <c r="AP1140" s="122" t="s">
        <v>4216</v>
      </c>
      <c r="AQ1140" s="122" t="s">
        <v>4216</v>
      </c>
      <c r="AT1140" s="122">
        <v>36.109327</v>
      </c>
      <c r="AU1140" s="122">
        <v>-78.805330999999995</v>
      </c>
      <c r="BF1140" s="122" t="s">
        <v>1417</v>
      </c>
      <c r="BX1140" s="122" t="s">
        <v>3150</v>
      </c>
      <c r="CB1140" s="122">
        <v>36.109327</v>
      </c>
      <c r="CC1140" s="122">
        <v>-78.805330999999995</v>
      </c>
      <c r="CE1140" s="122" t="s">
        <v>5532</v>
      </c>
      <c r="CF1140" s="122" t="s">
        <v>975</v>
      </c>
      <c r="CG1140" s="122" t="s">
        <v>3492</v>
      </c>
      <c r="CL1140" s="122" t="s">
        <v>497</v>
      </c>
    </row>
    <row r="1141" spans="1:99" x14ac:dyDescent="0.45">
      <c r="A1141" s="122">
        <v>1140</v>
      </c>
      <c r="B1141" s="122" t="s">
        <v>10818</v>
      </c>
      <c r="C1141" s="122" t="s">
        <v>5456</v>
      </c>
      <c r="G1141" s="122" t="s">
        <v>5505</v>
      </c>
      <c r="I1141" s="122" t="s">
        <v>1013</v>
      </c>
      <c r="J1141" s="122" t="str">
        <f>I1141</f>
        <v>Quercus nigra</v>
      </c>
      <c r="M1141" s="122" t="s">
        <v>3226</v>
      </c>
      <c r="N1141" s="122" t="s">
        <v>3266</v>
      </c>
      <c r="O1141" s="122"/>
      <c r="P1141" s="122" t="s">
        <v>5414</v>
      </c>
      <c r="S1141" s="86" t="s">
        <v>14696</v>
      </c>
      <c r="T1141" s="122" t="s">
        <v>5532</v>
      </c>
      <c r="U1141" s="122" t="s">
        <v>975</v>
      </c>
      <c r="V1141" s="122" t="s">
        <v>3494</v>
      </c>
      <c r="W1141" s="122" t="s">
        <v>1759</v>
      </c>
      <c r="X1141" s="122" t="s">
        <v>5550</v>
      </c>
      <c r="AJ1141" s="122" t="s">
        <v>1013</v>
      </c>
      <c r="AO1141" s="122" t="s">
        <v>4216</v>
      </c>
      <c r="AP1141" s="122" t="s">
        <v>4216</v>
      </c>
      <c r="AQ1141" s="122" t="s">
        <v>4216</v>
      </c>
      <c r="AT1141" s="122">
        <v>36.109327</v>
      </c>
      <c r="AU1141" s="122">
        <v>-78.805330999999995</v>
      </c>
      <c r="BF1141" s="122" t="s">
        <v>1417</v>
      </c>
      <c r="BX1141" s="122" t="s">
        <v>3150</v>
      </c>
      <c r="CB1141" s="122">
        <v>36.109327</v>
      </c>
      <c r="CC1141" s="122">
        <v>-78.805330999999995</v>
      </c>
      <c r="CE1141" s="122" t="s">
        <v>5532</v>
      </c>
      <c r="CF1141" s="122" t="s">
        <v>975</v>
      </c>
      <c r="CG1141" s="122" t="s">
        <v>3494</v>
      </c>
      <c r="CL1141" s="122" t="s">
        <v>497</v>
      </c>
    </row>
    <row r="1142" spans="1:99" x14ac:dyDescent="0.45">
      <c r="A1142" s="122">
        <v>1141</v>
      </c>
      <c r="B1142" s="122" t="s">
        <v>10819</v>
      </c>
      <c r="C1142" s="122" t="s">
        <v>5457</v>
      </c>
      <c r="G1142" s="122" t="s">
        <v>5506</v>
      </c>
      <c r="I1142" s="122" t="s">
        <v>731</v>
      </c>
      <c r="J1142" s="122" t="str">
        <f>LEFT(I1142, FIND(" ", I1142, 12) -1)</f>
        <v>Quercus marilandica</v>
      </c>
      <c r="M1142" s="122" t="s">
        <v>3226</v>
      </c>
      <c r="N1142" s="122" t="s">
        <v>3175</v>
      </c>
      <c r="O1142" s="122"/>
      <c r="P1142" s="122" t="s">
        <v>5414</v>
      </c>
      <c r="S1142" s="86" t="s">
        <v>14696</v>
      </c>
      <c r="T1142" s="122" t="s">
        <v>5532</v>
      </c>
      <c r="U1142" s="122" t="s">
        <v>975</v>
      </c>
      <c r="V1142" s="122" t="s">
        <v>3494</v>
      </c>
      <c r="W1142" s="122" t="s">
        <v>1759</v>
      </c>
      <c r="X1142" s="122" t="s">
        <v>5551</v>
      </c>
      <c r="AJ1142" s="122" t="s">
        <v>979</v>
      </c>
      <c r="AO1142" s="122" t="s">
        <v>4216</v>
      </c>
      <c r="AP1142" s="122" t="s">
        <v>4216</v>
      </c>
      <c r="AQ1142" s="122" t="s">
        <v>4216</v>
      </c>
      <c r="AT1142" s="122">
        <v>35.999327000000001</v>
      </c>
      <c r="AU1142" s="122">
        <v>-79.024047999999993</v>
      </c>
      <c r="BF1142" s="122" t="s">
        <v>1417</v>
      </c>
      <c r="BX1142" s="122" t="s">
        <v>3150</v>
      </c>
      <c r="CB1142" s="122">
        <v>35.999327000000001</v>
      </c>
      <c r="CC1142" s="122">
        <v>-79.024047999999993</v>
      </c>
      <c r="CE1142" s="122" t="s">
        <v>5532</v>
      </c>
      <c r="CF1142" s="122" t="s">
        <v>975</v>
      </c>
      <c r="CG1142" s="122" t="s">
        <v>3494</v>
      </c>
      <c r="CL1142" s="122" t="s">
        <v>731</v>
      </c>
    </row>
    <row r="1143" spans="1:99" x14ac:dyDescent="0.45">
      <c r="A1143" s="122">
        <v>1142</v>
      </c>
      <c r="B1143" s="122" t="s">
        <v>10820</v>
      </c>
      <c r="C1143" s="122" t="s">
        <v>5458</v>
      </c>
      <c r="G1143" s="122" t="s">
        <v>5507</v>
      </c>
      <c r="I1143" s="122" t="s">
        <v>731</v>
      </c>
      <c r="J1143" s="122" t="str">
        <f>LEFT(I1143, FIND(" ", I1143, 12) -1)</f>
        <v>Quercus marilandica</v>
      </c>
      <c r="M1143" s="122" t="s">
        <v>3226</v>
      </c>
      <c r="N1143" s="122" t="s">
        <v>3175</v>
      </c>
      <c r="O1143" s="122"/>
      <c r="P1143" s="122" t="s">
        <v>5414</v>
      </c>
      <c r="S1143" s="86" t="s">
        <v>14696</v>
      </c>
      <c r="T1143" s="122" t="s">
        <v>5532</v>
      </c>
      <c r="U1143" s="122" t="s">
        <v>975</v>
      </c>
      <c r="V1143" s="122" t="s">
        <v>3494</v>
      </c>
      <c r="W1143" s="122" t="s">
        <v>1759</v>
      </c>
      <c r="X1143" s="122" t="s">
        <v>5551</v>
      </c>
      <c r="AJ1143" s="122" t="s">
        <v>979</v>
      </c>
      <c r="AO1143" s="122" t="s">
        <v>4216</v>
      </c>
      <c r="AP1143" s="122" t="s">
        <v>4216</v>
      </c>
      <c r="AQ1143" s="122" t="s">
        <v>4216</v>
      </c>
      <c r="AT1143" s="122">
        <v>35.999327000000001</v>
      </c>
      <c r="AU1143" s="122">
        <v>-79.024047999999993</v>
      </c>
      <c r="BF1143" s="122" t="s">
        <v>1417</v>
      </c>
      <c r="BX1143" s="122" t="s">
        <v>3150</v>
      </c>
      <c r="CB1143" s="122">
        <v>35.999327000000001</v>
      </c>
      <c r="CC1143" s="122">
        <v>-79.024047999999993</v>
      </c>
      <c r="CE1143" s="122" t="s">
        <v>5532</v>
      </c>
      <c r="CF1143" s="122" t="s">
        <v>975</v>
      </c>
      <c r="CG1143" s="122" t="s">
        <v>3494</v>
      </c>
      <c r="CL1143" s="122" t="s">
        <v>731</v>
      </c>
    </row>
    <row r="1144" spans="1:99" x14ac:dyDescent="0.45">
      <c r="A1144" s="122">
        <v>1143</v>
      </c>
      <c r="B1144" s="122" t="s">
        <v>10821</v>
      </c>
      <c r="C1144" s="122" t="s">
        <v>5459</v>
      </c>
      <c r="G1144" s="122" t="s">
        <v>5508</v>
      </c>
      <c r="I1144" s="122" t="s">
        <v>201</v>
      </c>
      <c r="J1144" s="122" t="str">
        <f>LEFT(I1144, FIND(" ", I1144, 12) -1)</f>
        <v>Quercus stellata</v>
      </c>
      <c r="M1144" s="122" t="s">
        <v>3226</v>
      </c>
      <c r="N1144" s="122" t="s">
        <v>3195</v>
      </c>
      <c r="O1144" s="122"/>
      <c r="P1144" s="122" t="s">
        <v>5414</v>
      </c>
      <c r="S1144" s="86" t="s">
        <v>14696</v>
      </c>
      <c r="T1144" s="122" t="s">
        <v>5532</v>
      </c>
      <c r="U1144" s="122" t="s">
        <v>975</v>
      </c>
      <c r="V1144" s="122" t="s">
        <v>3494</v>
      </c>
      <c r="W1144" s="122" t="s">
        <v>1759</v>
      </c>
      <c r="X1144" s="122" t="s">
        <v>5551</v>
      </c>
      <c r="AJ1144" s="122" t="s">
        <v>977</v>
      </c>
      <c r="AO1144" s="122" t="s">
        <v>4216</v>
      </c>
      <c r="AP1144" s="122" t="s">
        <v>4216</v>
      </c>
      <c r="AQ1144" s="122" t="s">
        <v>4216</v>
      </c>
      <c r="AT1144" s="122">
        <v>35.999327000000001</v>
      </c>
      <c r="AU1144" s="122">
        <v>-79.024047999999993</v>
      </c>
      <c r="BF1144" s="122" t="s">
        <v>1417</v>
      </c>
      <c r="BX1144" s="122" t="s">
        <v>3150</v>
      </c>
      <c r="CB1144" s="122">
        <v>35.999327000000001</v>
      </c>
      <c r="CC1144" s="122">
        <v>-79.024047999999993</v>
      </c>
      <c r="CE1144" s="122" t="s">
        <v>5532</v>
      </c>
      <c r="CF1144" s="122" t="s">
        <v>975</v>
      </c>
      <c r="CG1144" s="122" t="s">
        <v>3494</v>
      </c>
      <c r="CL1144" s="122" t="s">
        <v>201</v>
      </c>
    </row>
    <row r="1145" spans="1:99" x14ac:dyDescent="0.45">
      <c r="A1145" s="122">
        <v>1144</v>
      </c>
      <c r="B1145" s="122" t="s">
        <v>10822</v>
      </c>
      <c r="C1145" s="122" t="s">
        <v>5460</v>
      </c>
      <c r="G1145" s="122" t="s">
        <v>5509</v>
      </c>
      <c r="I1145" s="122" t="s">
        <v>988</v>
      </c>
      <c r="J1145" s="122" t="str">
        <f>I1145</f>
        <v>Quercus coccinea</v>
      </c>
      <c r="M1145" s="122" t="s">
        <v>3226</v>
      </c>
      <c r="N1145" s="122" t="s">
        <v>3185</v>
      </c>
      <c r="O1145" s="122"/>
      <c r="P1145" s="122" t="s">
        <v>5414</v>
      </c>
      <c r="S1145" s="86" t="s">
        <v>14696</v>
      </c>
      <c r="T1145" s="122" t="s">
        <v>5532</v>
      </c>
      <c r="U1145" s="122" t="s">
        <v>975</v>
      </c>
      <c r="V1145" s="122" t="s">
        <v>3494</v>
      </c>
      <c r="W1145" s="122" t="s">
        <v>1759</v>
      </c>
      <c r="X1145" s="122" t="s">
        <v>5551</v>
      </c>
      <c r="AJ1145" s="122" t="s">
        <v>988</v>
      </c>
      <c r="AO1145" s="122" t="s">
        <v>4216</v>
      </c>
      <c r="AP1145" s="122" t="s">
        <v>4216</v>
      </c>
      <c r="AQ1145" s="122" t="s">
        <v>4216</v>
      </c>
      <c r="AT1145" s="122">
        <v>35.999327000000001</v>
      </c>
      <c r="AU1145" s="122">
        <v>-79.024047999999993</v>
      </c>
      <c r="BF1145" s="122" t="s">
        <v>1417</v>
      </c>
      <c r="BX1145" s="122" t="s">
        <v>3150</v>
      </c>
      <c r="CB1145" s="122">
        <v>35.999327000000001</v>
      </c>
      <c r="CC1145" s="122">
        <v>-79.024047999999993</v>
      </c>
      <c r="CE1145" s="122" t="s">
        <v>5532</v>
      </c>
      <c r="CF1145" s="122" t="s">
        <v>975</v>
      </c>
      <c r="CG1145" s="122" t="s">
        <v>3494</v>
      </c>
      <c r="CL1145" s="122" t="s">
        <v>3153</v>
      </c>
    </row>
    <row r="1146" spans="1:99" x14ac:dyDescent="0.45">
      <c r="A1146" s="122">
        <v>1145</v>
      </c>
      <c r="B1146" s="122" t="s">
        <v>10823</v>
      </c>
      <c r="C1146" s="122" t="s">
        <v>5461</v>
      </c>
      <c r="G1146" s="122" t="s">
        <v>5510</v>
      </c>
      <c r="I1146" s="122" t="s">
        <v>985</v>
      </c>
      <c r="J1146" s="122" t="str">
        <f>I1146</f>
        <v>Quercus falcata</v>
      </c>
      <c r="M1146" s="122" t="s">
        <v>3226</v>
      </c>
      <c r="N1146" s="122" t="s">
        <v>3197</v>
      </c>
      <c r="O1146" s="122"/>
      <c r="P1146" s="122" t="s">
        <v>5414</v>
      </c>
      <c r="S1146" s="86" t="s">
        <v>14696</v>
      </c>
      <c r="T1146" s="122" t="s">
        <v>5532</v>
      </c>
      <c r="U1146" s="122" t="s">
        <v>975</v>
      </c>
      <c r="V1146" s="122" t="s">
        <v>3492</v>
      </c>
      <c r="W1146" s="122" t="s">
        <v>1759</v>
      </c>
      <c r="X1146" s="122" t="s">
        <v>5552</v>
      </c>
      <c r="AJ1146" s="122" t="s">
        <v>985</v>
      </c>
      <c r="AO1146" s="122" t="s">
        <v>4216</v>
      </c>
      <c r="AP1146" s="122" t="s">
        <v>4216</v>
      </c>
      <c r="AQ1146" s="122" t="s">
        <v>4216</v>
      </c>
      <c r="AT1146" s="122">
        <v>36.008488</v>
      </c>
      <c r="AU1146" s="122">
        <v>-79.020877999999996</v>
      </c>
      <c r="BF1146" s="122" t="s">
        <v>1417</v>
      </c>
      <c r="BX1146" s="122" t="s">
        <v>3150</v>
      </c>
      <c r="CB1146" s="122">
        <v>36.008488</v>
      </c>
      <c r="CC1146" s="122">
        <v>-79.020877999999996</v>
      </c>
      <c r="CE1146" s="122" t="s">
        <v>5532</v>
      </c>
      <c r="CF1146" s="122" t="s">
        <v>975</v>
      </c>
      <c r="CG1146" s="122" t="s">
        <v>3492</v>
      </c>
      <c r="CL1146" s="122" t="s">
        <v>208</v>
      </c>
    </row>
    <row r="1147" spans="1:99" x14ac:dyDescent="0.45">
      <c r="A1147" s="122">
        <v>1146</v>
      </c>
      <c r="B1147" s="122" t="s">
        <v>10824</v>
      </c>
      <c r="C1147" s="122" t="s">
        <v>5462</v>
      </c>
      <c r="G1147" s="122" t="s">
        <v>5511</v>
      </c>
      <c r="I1147" s="122" t="s">
        <v>201</v>
      </c>
      <c r="J1147" s="122" t="str">
        <f>LEFT(I1147, FIND(" ", I1147, 12) -1)</f>
        <v>Quercus stellata</v>
      </c>
      <c r="M1147" s="122" t="s">
        <v>3226</v>
      </c>
      <c r="N1147" s="122" t="s">
        <v>3195</v>
      </c>
      <c r="O1147" s="122"/>
      <c r="P1147" s="122" t="s">
        <v>5414</v>
      </c>
      <c r="S1147" s="86" t="s">
        <v>14696</v>
      </c>
      <c r="T1147" s="122" t="s">
        <v>5532</v>
      </c>
      <c r="U1147" s="122" t="s">
        <v>975</v>
      </c>
      <c r="V1147" s="122" t="s">
        <v>3492</v>
      </c>
      <c r="W1147" s="122" t="s">
        <v>1759</v>
      </c>
      <c r="X1147" s="122" t="s">
        <v>5553</v>
      </c>
      <c r="AJ1147" s="122" t="s">
        <v>977</v>
      </c>
      <c r="AO1147" s="122" t="s">
        <v>4216</v>
      </c>
      <c r="AP1147" s="122" t="s">
        <v>4216</v>
      </c>
      <c r="AQ1147" s="122" t="s">
        <v>4216</v>
      </c>
      <c r="AT1147" s="122">
        <v>36.019635000000001</v>
      </c>
      <c r="AU1147" s="122">
        <v>-78.925279000000003</v>
      </c>
      <c r="BF1147" s="122" t="s">
        <v>1417</v>
      </c>
      <c r="BX1147" s="122" t="s">
        <v>3150</v>
      </c>
      <c r="CB1147" s="122">
        <v>36.019635000000001</v>
      </c>
      <c r="CC1147" s="122">
        <v>-78.925279000000003</v>
      </c>
      <c r="CE1147" s="122" t="s">
        <v>5532</v>
      </c>
      <c r="CF1147" s="122" t="s">
        <v>975</v>
      </c>
      <c r="CG1147" s="122" t="s">
        <v>3492</v>
      </c>
      <c r="CL1147" s="122" t="s">
        <v>201</v>
      </c>
    </row>
    <row r="1148" spans="1:99" x14ac:dyDescent="0.45">
      <c r="A1148" s="122">
        <v>1147</v>
      </c>
      <c r="B1148" s="122" t="s">
        <v>10825</v>
      </c>
      <c r="C1148" s="122" t="s">
        <v>5463</v>
      </c>
      <c r="G1148" s="122" t="s">
        <v>5512</v>
      </c>
      <c r="I1148" s="122" t="s">
        <v>997</v>
      </c>
      <c r="J1148" s="122" t="str">
        <f t="shared" ref="J1148:J1159" si="45">I1148</f>
        <v>Quercus phellos</v>
      </c>
      <c r="M1148" s="122" t="s">
        <v>3226</v>
      </c>
      <c r="N1148" s="122" t="s">
        <v>3297</v>
      </c>
      <c r="O1148" s="122"/>
      <c r="P1148" s="122" t="s">
        <v>5414</v>
      </c>
      <c r="S1148" s="86" t="s">
        <v>14696</v>
      </c>
      <c r="T1148" s="122" t="s">
        <v>5532</v>
      </c>
      <c r="U1148" s="122" t="s">
        <v>975</v>
      </c>
      <c r="V1148" s="122" t="s">
        <v>5534</v>
      </c>
      <c r="W1148" s="122" t="s">
        <v>1759</v>
      </c>
      <c r="X1148" s="122" t="s">
        <v>5553</v>
      </c>
      <c r="AJ1148" s="122" t="s">
        <v>997</v>
      </c>
      <c r="AO1148" s="122" t="s">
        <v>4216</v>
      </c>
      <c r="AP1148" s="122" t="s">
        <v>4216</v>
      </c>
      <c r="AQ1148" s="122" t="s">
        <v>4216</v>
      </c>
      <c r="AT1148" s="122">
        <v>36.019635000000001</v>
      </c>
      <c r="AU1148" s="122">
        <v>-78.925279000000003</v>
      </c>
      <c r="BF1148" s="122" t="s">
        <v>1417</v>
      </c>
      <c r="BX1148" s="122" t="s">
        <v>3150</v>
      </c>
      <c r="CB1148" s="122">
        <v>36.019635000000001</v>
      </c>
      <c r="CC1148" s="122">
        <v>-78.925279000000003</v>
      </c>
      <c r="CE1148" s="122" t="s">
        <v>5532</v>
      </c>
      <c r="CF1148" s="122" t="s">
        <v>975</v>
      </c>
      <c r="CG1148" s="122" t="s">
        <v>5534</v>
      </c>
      <c r="CL1148" s="122" t="s">
        <v>737</v>
      </c>
    </row>
    <row r="1149" spans="1:99" x14ac:dyDescent="0.45">
      <c r="A1149" s="122">
        <v>1148</v>
      </c>
      <c r="B1149" s="122" t="s">
        <v>10826</v>
      </c>
      <c r="C1149" s="122" t="s">
        <v>5464</v>
      </c>
      <c r="G1149" s="122" t="s">
        <v>5513</v>
      </c>
      <c r="I1149" s="122" t="s">
        <v>1013</v>
      </c>
      <c r="J1149" s="122" t="str">
        <f t="shared" si="45"/>
        <v>Quercus nigra</v>
      </c>
      <c r="M1149" s="122" t="s">
        <v>3226</v>
      </c>
      <c r="N1149" s="122" t="s">
        <v>3266</v>
      </c>
      <c r="O1149" s="122"/>
      <c r="P1149" s="122" t="s">
        <v>5531</v>
      </c>
      <c r="S1149" s="86" t="s">
        <v>14696</v>
      </c>
      <c r="T1149" s="122" t="s">
        <v>5532</v>
      </c>
      <c r="U1149" s="122" t="s">
        <v>975</v>
      </c>
      <c r="V1149" s="122" t="s">
        <v>5534</v>
      </c>
      <c r="W1149" s="122" t="s">
        <v>1759</v>
      </c>
      <c r="X1149" s="122" t="s">
        <v>5554</v>
      </c>
      <c r="AJ1149" s="122" t="s">
        <v>1013</v>
      </c>
      <c r="AO1149" s="122" t="s">
        <v>4216</v>
      </c>
      <c r="AP1149" s="122" t="s">
        <v>4216</v>
      </c>
      <c r="AQ1149" s="122" t="s">
        <v>4216</v>
      </c>
      <c r="AT1149" s="122">
        <v>34.766055999999999</v>
      </c>
      <c r="AU1149" s="122">
        <v>-76.867841999999996</v>
      </c>
      <c r="BF1149" s="122" t="s">
        <v>1417</v>
      </c>
      <c r="BX1149" s="122" t="s">
        <v>3150</v>
      </c>
      <c r="CB1149" s="122">
        <v>34.766055999999999</v>
      </c>
      <c r="CC1149" s="122">
        <v>-76.867841999999996</v>
      </c>
      <c r="CE1149" s="122" t="s">
        <v>5532</v>
      </c>
      <c r="CF1149" s="122" t="s">
        <v>975</v>
      </c>
      <c r="CG1149" s="122" t="s">
        <v>5534</v>
      </c>
      <c r="CL1149" s="122" t="s">
        <v>497</v>
      </c>
    </row>
    <row r="1150" spans="1:99" x14ac:dyDescent="0.45">
      <c r="A1150" s="122">
        <v>1149</v>
      </c>
      <c r="B1150" s="122" t="s">
        <v>10827</v>
      </c>
      <c r="C1150" s="122" t="s">
        <v>5465</v>
      </c>
      <c r="G1150" s="122" t="s">
        <v>5514</v>
      </c>
      <c r="I1150" s="122" t="s">
        <v>1027</v>
      </c>
      <c r="J1150" s="122" t="str">
        <f t="shared" si="45"/>
        <v>Quercus laevis</v>
      </c>
      <c r="M1150" s="122" t="s">
        <v>3226</v>
      </c>
      <c r="N1150" s="122" t="s">
        <v>3320</v>
      </c>
      <c r="O1150" s="122"/>
      <c r="P1150" s="122" t="s">
        <v>5531</v>
      </c>
      <c r="S1150" s="86" t="s">
        <v>14696</v>
      </c>
      <c r="T1150" s="122" t="s">
        <v>5532</v>
      </c>
      <c r="U1150" s="122" t="s">
        <v>975</v>
      </c>
      <c r="V1150" s="122" t="s">
        <v>5534</v>
      </c>
      <c r="W1150" s="122" t="s">
        <v>1759</v>
      </c>
      <c r="X1150" s="122" t="s">
        <v>5554</v>
      </c>
      <c r="AJ1150" s="122" t="s">
        <v>1027</v>
      </c>
      <c r="AO1150" s="122" t="s">
        <v>4216</v>
      </c>
      <c r="AP1150" s="122" t="s">
        <v>4216</v>
      </c>
      <c r="AQ1150" s="122" t="s">
        <v>4216</v>
      </c>
      <c r="AT1150" s="122">
        <v>34.768489000000002</v>
      </c>
      <c r="AU1150" s="122">
        <v>-76.873002</v>
      </c>
      <c r="BF1150" s="122" t="s">
        <v>1417</v>
      </c>
      <c r="BX1150" s="122" t="s">
        <v>3150</v>
      </c>
      <c r="CB1150" s="122">
        <v>34.768489000000002</v>
      </c>
      <c r="CC1150" s="122">
        <v>-76.873002</v>
      </c>
      <c r="CE1150" s="122" t="s">
        <v>5532</v>
      </c>
      <c r="CF1150" s="122" t="s">
        <v>975</v>
      </c>
      <c r="CG1150" s="122" t="s">
        <v>5534</v>
      </c>
      <c r="CL1150" s="122" t="s">
        <v>3157</v>
      </c>
    </row>
    <row r="1151" spans="1:99" x14ac:dyDescent="0.45">
      <c r="A1151" s="122">
        <v>1150</v>
      </c>
      <c r="B1151" s="122" t="s">
        <v>10828</v>
      </c>
      <c r="C1151" s="122" t="s">
        <v>5466</v>
      </c>
      <c r="G1151" s="122" t="s">
        <v>5515</v>
      </c>
      <c r="I1151" s="122" t="s">
        <v>1036</v>
      </c>
      <c r="J1151" s="122" t="str">
        <f t="shared" si="45"/>
        <v>Quercus incana</v>
      </c>
      <c r="M1151" s="122" t="s">
        <v>3226</v>
      </c>
      <c r="N1151" s="122" t="s">
        <v>3211</v>
      </c>
      <c r="O1151" s="122"/>
      <c r="P1151" s="122" t="s">
        <v>5531</v>
      </c>
      <c r="S1151" s="86" t="s">
        <v>14696</v>
      </c>
      <c r="T1151" s="122" t="s">
        <v>5532</v>
      </c>
      <c r="U1151" s="122" t="s">
        <v>975</v>
      </c>
      <c r="V1151" s="122" t="s">
        <v>5534</v>
      </c>
      <c r="W1151" s="122" t="s">
        <v>1759</v>
      </c>
      <c r="X1151" s="122" t="s">
        <v>5554</v>
      </c>
      <c r="AJ1151" s="122" t="s">
        <v>1036</v>
      </c>
      <c r="AO1151" s="122" t="s">
        <v>4216</v>
      </c>
      <c r="AP1151" s="122" t="s">
        <v>4216</v>
      </c>
      <c r="AQ1151" s="122" t="s">
        <v>4216</v>
      </c>
      <c r="AT1151" s="122">
        <v>34.768489000000002</v>
      </c>
      <c r="AU1151" s="122">
        <v>-76.873002</v>
      </c>
      <c r="BF1151" s="122" t="s">
        <v>1417</v>
      </c>
      <c r="BX1151" s="122" t="s">
        <v>3150</v>
      </c>
      <c r="CB1151" s="122">
        <v>34.768489000000002</v>
      </c>
      <c r="CC1151" s="122">
        <v>-76.873002</v>
      </c>
      <c r="CE1151" s="122" t="s">
        <v>5532</v>
      </c>
      <c r="CF1151" s="122" t="s">
        <v>975</v>
      </c>
      <c r="CG1151" s="122" t="s">
        <v>5534</v>
      </c>
      <c r="CL1151" s="122" t="s">
        <v>266</v>
      </c>
    </row>
    <row r="1152" spans="1:99" x14ac:dyDescent="0.45">
      <c r="A1152" s="122">
        <v>1151</v>
      </c>
      <c r="B1152" s="122" t="s">
        <v>10829</v>
      </c>
      <c r="C1152" s="122" t="s">
        <v>5467</v>
      </c>
      <c r="F1152" s="122" t="s">
        <v>14431</v>
      </c>
      <c r="G1152" s="122" t="s">
        <v>5516</v>
      </c>
      <c r="H1152" s="122">
        <v>8217</v>
      </c>
      <c r="I1152" s="122" t="s">
        <v>1034</v>
      </c>
      <c r="J1152" s="122" t="str">
        <f t="shared" si="45"/>
        <v>Quercus hemisphaerica</v>
      </c>
      <c r="K1152" s="122" t="s">
        <v>1034</v>
      </c>
      <c r="M1152" s="122" t="s">
        <v>3226</v>
      </c>
      <c r="N1152" s="122" t="s">
        <v>3267</v>
      </c>
      <c r="P1152" s="122" t="s">
        <v>5531</v>
      </c>
      <c r="S1152" s="86" t="s">
        <v>14696</v>
      </c>
      <c r="T1152" s="122" t="s">
        <v>5532</v>
      </c>
      <c r="U1152" s="122" t="s">
        <v>975</v>
      </c>
      <c r="V1152" s="122" t="s">
        <v>5534</v>
      </c>
      <c r="W1152" s="122" t="s">
        <v>1759</v>
      </c>
      <c r="X1152" s="122" t="s">
        <v>5555</v>
      </c>
      <c r="AJ1152" s="122" t="s">
        <v>1034</v>
      </c>
      <c r="AO1152" s="122" t="s">
        <v>4216</v>
      </c>
      <c r="AP1152" s="122" t="s">
        <v>4216</v>
      </c>
      <c r="AQ1152" s="122" t="s">
        <v>1318</v>
      </c>
      <c r="AR1152" s="122" t="s">
        <v>7426</v>
      </c>
      <c r="AT1152" s="122">
        <v>34.719048999999998</v>
      </c>
      <c r="AU1152" s="122">
        <v>-76.963558000000006</v>
      </c>
      <c r="BF1152" s="122" t="s">
        <v>1417</v>
      </c>
      <c r="BR1152" s="122" t="s">
        <v>4950</v>
      </c>
      <c r="BS1152" s="122" t="s">
        <v>5784</v>
      </c>
      <c r="BT1152" s="122" t="s">
        <v>4950</v>
      </c>
      <c r="BU1152" s="122" t="s">
        <v>4950</v>
      </c>
      <c r="BV1152" s="122">
        <v>8217</v>
      </c>
      <c r="BX1152" s="122" t="s">
        <v>3150</v>
      </c>
      <c r="CB1152" s="122">
        <v>34.719048999999998</v>
      </c>
      <c r="CC1152" s="122">
        <v>-76.963558000000006</v>
      </c>
      <c r="CE1152" s="122" t="s">
        <v>5532</v>
      </c>
      <c r="CF1152" s="122" t="s">
        <v>975</v>
      </c>
      <c r="CG1152" s="122" t="s">
        <v>5534</v>
      </c>
      <c r="CJ1152" s="122" t="s">
        <v>7054</v>
      </c>
      <c r="CL1152" s="122" t="s">
        <v>501</v>
      </c>
      <c r="CO1152" s="122" t="s">
        <v>7488</v>
      </c>
      <c r="CP1152" s="122">
        <v>0</v>
      </c>
      <c r="CQ1152" s="122" t="s">
        <v>4950</v>
      </c>
      <c r="CR1152" s="122" t="s">
        <v>7653</v>
      </c>
      <c r="CS1152" s="122" t="s">
        <v>7654</v>
      </c>
      <c r="CT1152" s="122" t="s">
        <v>8194</v>
      </c>
      <c r="CU1152" s="122" t="s">
        <v>8194</v>
      </c>
    </row>
    <row r="1153" spans="1:103" x14ac:dyDescent="0.45">
      <c r="A1153" s="122">
        <v>1152</v>
      </c>
      <c r="B1153" s="122" t="s">
        <v>10830</v>
      </c>
      <c r="C1153" s="122" t="s">
        <v>5468</v>
      </c>
      <c r="F1153" s="122" t="s">
        <v>14432</v>
      </c>
      <c r="G1153" s="122" t="s">
        <v>5517</v>
      </c>
      <c r="H1153" s="122">
        <v>6660</v>
      </c>
      <c r="I1153" s="122" t="s">
        <v>1027</v>
      </c>
      <c r="J1153" s="122" t="str">
        <f t="shared" si="45"/>
        <v>Quercus laevis</v>
      </c>
      <c r="K1153" s="122" t="s">
        <v>1027</v>
      </c>
      <c r="M1153" s="122" t="s">
        <v>3226</v>
      </c>
      <c r="N1153" s="122" t="s">
        <v>3320</v>
      </c>
      <c r="P1153" s="122" t="s">
        <v>5531</v>
      </c>
      <c r="S1153" s="86" t="s">
        <v>14696</v>
      </c>
      <c r="T1153" s="122" t="s">
        <v>5532</v>
      </c>
      <c r="U1153" s="122" t="s">
        <v>975</v>
      </c>
      <c r="V1153" s="122" t="s">
        <v>5534</v>
      </c>
      <c r="W1153" s="122" t="s">
        <v>1759</v>
      </c>
      <c r="X1153" s="122" t="s">
        <v>5555</v>
      </c>
      <c r="AJ1153" s="122" t="s">
        <v>1027</v>
      </c>
      <c r="AO1153" s="122" t="s">
        <v>4216</v>
      </c>
      <c r="AP1153" s="122" t="s">
        <v>4216</v>
      </c>
      <c r="AQ1153" s="122" t="s">
        <v>1318</v>
      </c>
      <c r="AR1153" s="122" t="s">
        <v>7426</v>
      </c>
      <c r="AT1153" s="122">
        <v>34.719048999999998</v>
      </c>
      <c r="AU1153" s="122">
        <v>-76.963558000000006</v>
      </c>
      <c r="BF1153" s="122" t="s">
        <v>1417</v>
      </c>
      <c r="BR1153" s="122" t="s">
        <v>4949</v>
      </c>
      <c r="BS1153" s="122" t="s">
        <v>5784</v>
      </c>
      <c r="BT1153" s="122" t="s">
        <v>4949</v>
      </c>
      <c r="BU1153" s="122" t="s">
        <v>4949</v>
      </c>
      <c r="BV1153" s="122">
        <v>6660</v>
      </c>
      <c r="BX1153" s="122" t="s">
        <v>3150</v>
      </c>
      <c r="CB1153" s="122">
        <v>34.719048999999998</v>
      </c>
      <c r="CC1153" s="122">
        <v>-76.963558000000006</v>
      </c>
      <c r="CE1153" s="122" t="s">
        <v>5532</v>
      </c>
      <c r="CF1153" s="122" t="s">
        <v>975</v>
      </c>
      <c r="CG1153" s="122" t="s">
        <v>5534</v>
      </c>
      <c r="CJ1153" s="122" t="s">
        <v>7064</v>
      </c>
      <c r="CL1153" s="122" t="s">
        <v>3157</v>
      </c>
      <c r="CO1153" s="122" t="s">
        <v>7488</v>
      </c>
      <c r="CP1153" s="122">
        <v>0</v>
      </c>
      <c r="CQ1153" s="122" t="s">
        <v>4949</v>
      </c>
      <c r="CR1153" s="122" t="s">
        <v>7655</v>
      </c>
      <c r="CS1153" s="122" t="s">
        <v>7656</v>
      </c>
      <c r="CT1153" s="122" t="s">
        <v>8194</v>
      </c>
      <c r="CU1153" s="122" t="s">
        <v>8194</v>
      </c>
    </row>
    <row r="1154" spans="1:103" x14ac:dyDescent="0.45">
      <c r="A1154" s="122">
        <v>1153</v>
      </c>
      <c r="B1154" s="122" t="s">
        <v>10831</v>
      </c>
      <c r="C1154" s="122" t="s">
        <v>5469</v>
      </c>
      <c r="G1154" s="122" t="s">
        <v>5518</v>
      </c>
      <c r="I1154" s="122" t="s">
        <v>1027</v>
      </c>
      <c r="J1154" s="122" t="str">
        <f t="shared" si="45"/>
        <v>Quercus laevis</v>
      </c>
      <c r="M1154" s="122" t="s">
        <v>3226</v>
      </c>
      <c r="N1154" s="122" t="s">
        <v>3320</v>
      </c>
      <c r="O1154" s="122"/>
      <c r="P1154" s="122" t="s">
        <v>5531</v>
      </c>
      <c r="S1154" s="86" t="s">
        <v>14696</v>
      </c>
      <c r="T1154" s="122" t="s">
        <v>5532</v>
      </c>
      <c r="U1154" s="122" t="s">
        <v>975</v>
      </c>
      <c r="V1154" s="122" t="s">
        <v>5534</v>
      </c>
      <c r="W1154" s="122" t="s">
        <v>1759</v>
      </c>
      <c r="X1154" s="122" t="s">
        <v>5555</v>
      </c>
      <c r="AJ1154" s="122" t="s">
        <v>1027</v>
      </c>
      <c r="AO1154" s="122" t="s">
        <v>4216</v>
      </c>
      <c r="AP1154" s="122" t="s">
        <v>4216</v>
      </c>
      <c r="AQ1154" s="122" t="s">
        <v>4216</v>
      </c>
      <c r="AT1154" s="122">
        <v>34.719048999999998</v>
      </c>
      <c r="AU1154" s="122">
        <v>-76.963558000000006</v>
      </c>
      <c r="BF1154" s="122" t="s">
        <v>1417</v>
      </c>
      <c r="BX1154" s="122" t="s">
        <v>3150</v>
      </c>
      <c r="CB1154" s="122">
        <v>34.719048999999998</v>
      </c>
      <c r="CC1154" s="122">
        <v>-76.963558000000006</v>
      </c>
      <c r="CE1154" s="122" t="s">
        <v>5532</v>
      </c>
      <c r="CF1154" s="122" t="s">
        <v>975</v>
      </c>
      <c r="CG1154" s="122" t="s">
        <v>5534</v>
      </c>
      <c r="CL1154" s="122" t="s">
        <v>3157</v>
      </c>
    </row>
    <row r="1155" spans="1:103" x14ac:dyDescent="0.45">
      <c r="A1155" s="122">
        <v>1154</v>
      </c>
      <c r="B1155" s="122" t="s">
        <v>10832</v>
      </c>
      <c r="C1155" s="122" t="s">
        <v>5470</v>
      </c>
      <c r="G1155" s="122" t="s">
        <v>5519</v>
      </c>
      <c r="I1155" s="122" t="s">
        <v>1036</v>
      </c>
      <c r="J1155" s="122" t="str">
        <f t="shared" si="45"/>
        <v>Quercus incana</v>
      </c>
      <c r="M1155" s="122" t="s">
        <v>3226</v>
      </c>
      <c r="N1155" s="122" t="s">
        <v>3211</v>
      </c>
      <c r="O1155" s="122"/>
      <c r="P1155" s="122" t="s">
        <v>5531</v>
      </c>
      <c r="S1155" s="86" t="s">
        <v>14696</v>
      </c>
      <c r="T1155" s="122" t="s">
        <v>5532</v>
      </c>
      <c r="U1155" s="122" t="s">
        <v>975</v>
      </c>
      <c r="V1155" s="122" t="s">
        <v>5534</v>
      </c>
      <c r="W1155" s="122" t="s">
        <v>1759</v>
      </c>
      <c r="X1155" s="122" t="s">
        <v>5555</v>
      </c>
      <c r="AJ1155" s="122" t="s">
        <v>1036</v>
      </c>
      <c r="AO1155" s="122" t="s">
        <v>4216</v>
      </c>
      <c r="AP1155" s="122" t="s">
        <v>4216</v>
      </c>
      <c r="AQ1155" s="122" t="s">
        <v>4216</v>
      </c>
      <c r="AT1155" s="122">
        <v>34.719048999999998</v>
      </c>
      <c r="AU1155" s="122">
        <v>-76.963558000000006</v>
      </c>
      <c r="BF1155" s="122" t="s">
        <v>1417</v>
      </c>
      <c r="BX1155" s="122" t="s">
        <v>3150</v>
      </c>
      <c r="CB1155" s="122">
        <v>34.719048999999998</v>
      </c>
      <c r="CC1155" s="122">
        <v>-76.963558000000006</v>
      </c>
      <c r="CE1155" s="122" t="s">
        <v>5532</v>
      </c>
      <c r="CF1155" s="122" t="s">
        <v>975</v>
      </c>
      <c r="CG1155" s="122" t="s">
        <v>5534</v>
      </c>
      <c r="CL1155" s="122" t="s">
        <v>266</v>
      </c>
    </row>
    <row r="1156" spans="1:103" x14ac:dyDescent="0.45">
      <c r="A1156" s="122">
        <v>1155</v>
      </c>
      <c r="B1156" s="122" t="s">
        <v>10833</v>
      </c>
      <c r="C1156" s="122" t="s">
        <v>5471</v>
      </c>
      <c r="G1156" s="122" t="s">
        <v>5520</v>
      </c>
      <c r="I1156" s="122" t="s">
        <v>2473</v>
      </c>
      <c r="J1156" s="122" t="str">
        <f t="shared" si="45"/>
        <v>Quercus arkansana</v>
      </c>
      <c r="M1156" s="122" t="s">
        <v>3226</v>
      </c>
      <c r="N1156" s="122" t="s">
        <v>3291</v>
      </c>
      <c r="O1156" s="122"/>
      <c r="P1156" s="122" t="s">
        <v>5531</v>
      </c>
      <c r="S1156" s="86" t="s">
        <v>14696</v>
      </c>
      <c r="T1156" s="122" t="s">
        <v>5532</v>
      </c>
      <c r="U1156" s="122" t="s">
        <v>3433</v>
      </c>
      <c r="V1156" s="122" t="s">
        <v>5535</v>
      </c>
      <c r="W1156" s="122" t="s">
        <v>1759</v>
      </c>
      <c r="X1156" s="122" t="s">
        <v>5556</v>
      </c>
      <c r="AJ1156" s="122" t="s">
        <v>2473</v>
      </c>
      <c r="AO1156" s="122" t="s">
        <v>4216</v>
      </c>
      <c r="AP1156" s="122" t="s">
        <v>4216</v>
      </c>
      <c r="AQ1156" s="122" t="s">
        <v>4216</v>
      </c>
      <c r="AT1156" s="122">
        <v>31.789953000000001</v>
      </c>
      <c r="AU1156" s="122">
        <v>-85.892424000000005</v>
      </c>
      <c r="BF1156" s="122" t="s">
        <v>1417</v>
      </c>
      <c r="BX1156" s="122" t="s">
        <v>3150</v>
      </c>
      <c r="CB1156" s="122">
        <v>31.789953000000001</v>
      </c>
      <c r="CC1156" s="122">
        <v>-85.892424000000005</v>
      </c>
      <c r="CE1156" s="122" t="s">
        <v>5532</v>
      </c>
      <c r="CF1156" s="122" t="s">
        <v>3433</v>
      </c>
      <c r="CG1156" s="122" t="s">
        <v>5535</v>
      </c>
      <c r="CL1156" s="122" t="s">
        <v>708</v>
      </c>
    </row>
    <row r="1157" spans="1:103" x14ac:dyDescent="0.45">
      <c r="A1157" s="122">
        <v>1156</v>
      </c>
      <c r="B1157" s="122" t="s">
        <v>10834</v>
      </c>
      <c r="C1157" s="122" t="s">
        <v>5472</v>
      </c>
      <c r="G1157" s="122" t="s">
        <v>5521</v>
      </c>
      <c r="I1157" s="122" t="s">
        <v>2473</v>
      </c>
      <c r="J1157" s="122" t="str">
        <f t="shared" si="45"/>
        <v>Quercus arkansana</v>
      </c>
      <c r="M1157" s="122" t="s">
        <v>3226</v>
      </c>
      <c r="N1157" s="122" t="s">
        <v>3291</v>
      </c>
      <c r="O1157" s="122"/>
      <c r="P1157" s="122" t="s">
        <v>5531</v>
      </c>
      <c r="S1157" s="86" t="s">
        <v>14696</v>
      </c>
      <c r="T1157" s="122" t="s">
        <v>5532</v>
      </c>
      <c r="U1157" s="122" t="s">
        <v>3433</v>
      </c>
      <c r="V1157" s="122" t="s">
        <v>5535</v>
      </c>
      <c r="W1157" s="122" t="s">
        <v>1759</v>
      </c>
      <c r="X1157" s="122" t="s">
        <v>5556</v>
      </c>
      <c r="AJ1157" s="122" t="s">
        <v>2473</v>
      </c>
      <c r="AO1157" s="122" t="s">
        <v>4216</v>
      </c>
      <c r="AP1157" s="122" t="s">
        <v>4216</v>
      </c>
      <c r="AQ1157" s="122" t="s">
        <v>4216</v>
      </c>
      <c r="AT1157" s="122">
        <v>31.789953000000001</v>
      </c>
      <c r="AU1157" s="122">
        <v>-85.892424000000005</v>
      </c>
      <c r="BF1157" s="122" t="s">
        <v>1417</v>
      </c>
      <c r="BX1157" s="122" t="s">
        <v>3150</v>
      </c>
      <c r="CB1157" s="122">
        <v>31.789953000000001</v>
      </c>
      <c r="CC1157" s="122">
        <v>-85.892424000000005</v>
      </c>
      <c r="CE1157" s="122" t="s">
        <v>5532</v>
      </c>
      <c r="CF1157" s="122" t="s">
        <v>3433</v>
      </c>
      <c r="CG1157" s="122" t="s">
        <v>5535</v>
      </c>
      <c r="CL1157" s="122" t="s">
        <v>708</v>
      </c>
    </row>
    <row r="1158" spans="1:103" x14ac:dyDescent="0.45">
      <c r="A1158" s="122">
        <v>1157</v>
      </c>
      <c r="B1158" s="122" t="s">
        <v>10835</v>
      </c>
      <c r="C1158" s="122" t="s">
        <v>5473</v>
      </c>
      <c r="G1158" s="122" t="s">
        <v>5522</v>
      </c>
      <c r="I1158" s="122" t="s">
        <v>2473</v>
      </c>
      <c r="J1158" s="122" t="str">
        <f t="shared" si="45"/>
        <v>Quercus arkansana</v>
      </c>
      <c r="M1158" s="122" t="s">
        <v>3226</v>
      </c>
      <c r="N1158" s="122" t="s">
        <v>3291</v>
      </c>
      <c r="O1158" s="122"/>
      <c r="P1158" s="122" t="s">
        <v>5531</v>
      </c>
      <c r="S1158" s="86" t="s">
        <v>14696</v>
      </c>
      <c r="T1158" s="122" t="s">
        <v>5532</v>
      </c>
      <c r="U1158" s="122" t="s">
        <v>3433</v>
      </c>
      <c r="V1158" s="122" t="s">
        <v>5535</v>
      </c>
      <c r="W1158" s="122" t="s">
        <v>1759</v>
      </c>
      <c r="X1158" s="122" t="s">
        <v>5556</v>
      </c>
      <c r="AJ1158" s="122" t="s">
        <v>2473</v>
      </c>
      <c r="AO1158" s="122" t="s">
        <v>4216</v>
      </c>
      <c r="AP1158" s="122" t="s">
        <v>4216</v>
      </c>
      <c r="AQ1158" s="122" t="s">
        <v>4216</v>
      </c>
      <c r="AT1158" s="122">
        <v>31.789953000000001</v>
      </c>
      <c r="AU1158" s="122">
        <v>-85.892424000000005</v>
      </c>
      <c r="BF1158" s="122" t="s">
        <v>1417</v>
      </c>
      <c r="BX1158" s="122" t="s">
        <v>3150</v>
      </c>
      <c r="CB1158" s="122">
        <v>31.789953000000001</v>
      </c>
      <c r="CC1158" s="122">
        <v>-85.892424000000005</v>
      </c>
      <c r="CE1158" s="122" t="s">
        <v>5532</v>
      </c>
      <c r="CF1158" s="122" t="s">
        <v>3433</v>
      </c>
      <c r="CG1158" s="122" t="s">
        <v>5535</v>
      </c>
      <c r="CL1158" s="122" t="s">
        <v>708</v>
      </c>
    </row>
    <row r="1159" spans="1:103" x14ac:dyDescent="0.45">
      <c r="A1159" s="122">
        <v>1158</v>
      </c>
      <c r="B1159" s="122" t="s">
        <v>10836</v>
      </c>
      <c r="C1159" s="122" t="s">
        <v>5474</v>
      </c>
      <c r="G1159" s="122" t="s">
        <v>5523</v>
      </c>
      <c r="I1159" s="122" t="s">
        <v>5527</v>
      </c>
      <c r="J1159" s="122" t="str">
        <f t="shared" si="45"/>
        <v>Quercus margarattae</v>
      </c>
      <c r="M1159" s="122" t="s">
        <v>3226</v>
      </c>
      <c r="N1159" s="122" t="s">
        <v>5529</v>
      </c>
      <c r="O1159" s="122"/>
      <c r="P1159" s="122" t="s">
        <v>5531</v>
      </c>
      <c r="S1159" s="86" t="s">
        <v>14696</v>
      </c>
      <c r="T1159" s="122" t="s">
        <v>5532</v>
      </c>
      <c r="U1159" s="122" t="s">
        <v>3433</v>
      </c>
      <c r="V1159" s="122" t="s">
        <v>5535</v>
      </c>
      <c r="W1159" s="122" t="s">
        <v>1759</v>
      </c>
      <c r="X1159" s="122" t="s">
        <v>5556</v>
      </c>
      <c r="AJ1159" s="122" t="s">
        <v>5527</v>
      </c>
      <c r="AO1159" s="122" t="s">
        <v>4216</v>
      </c>
      <c r="AP1159" s="122" t="s">
        <v>4216</v>
      </c>
      <c r="AQ1159" s="122" t="s">
        <v>4216</v>
      </c>
      <c r="AT1159" s="122">
        <v>31.789953000000001</v>
      </c>
      <c r="AU1159" s="122">
        <v>-85.892424000000005</v>
      </c>
      <c r="BF1159" s="122" t="s">
        <v>1417</v>
      </c>
      <c r="BX1159" s="122" t="s">
        <v>3150</v>
      </c>
      <c r="CB1159" s="122">
        <v>31.789953000000001</v>
      </c>
      <c r="CC1159" s="122">
        <v>-85.892424000000005</v>
      </c>
      <c r="CE1159" s="122" t="s">
        <v>5532</v>
      </c>
      <c r="CF1159" s="122" t="s">
        <v>3433</v>
      </c>
      <c r="CG1159" s="122" t="s">
        <v>5535</v>
      </c>
      <c r="CL1159" s="122" t="s">
        <v>455</v>
      </c>
    </row>
    <row r="1160" spans="1:103" x14ac:dyDescent="0.45">
      <c r="A1160" s="122">
        <v>1159</v>
      </c>
      <c r="B1160" s="122" t="s">
        <v>10837</v>
      </c>
      <c r="C1160" s="122" t="s">
        <v>5475</v>
      </c>
      <c r="G1160" s="122" t="s">
        <v>5524</v>
      </c>
      <c r="I1160" s="122" t="s">
        <v>173</v>
      </c>
      <c r="J1160" s="122" t="str">
        <f>LEFT(I1160, FIND(" ", I1160, 12) -1)</f>
        <v>Quercus lyrata</v>
      </c>
      <c r="M1160" s="122" t="s">
        <v>3226</v>
      </c>
      <c r="N1160" s="122" t="s">
        <v>3184</v>
      </c>
      <c r="O1160" s="122"/>
      <c r="P1160" s="122" t="s">
        <v>5531</v>
      </c>
      <c r="S1160" s="86" t="s">
        <v>14696</v>
      </c>
      <c r="T1160" s="122" t="s">
        <v>5532</v>
      </c>
      <c r="U1160" s="122" t="s">
        <v>3433</v>
      </c>
      <c r="V1160" s="122" t="s">
        <v>5536</v>
      </c>
      <c r="W1160" s="122" t="s">
        <v>1759</v>
      </c>
      <c r="X1160" s="122" t="s">
        <v>5557</v>
      </c>
      <c r="AJ1160" s="122" t="s">
        <v>1011</v>
      </c>
      <c r="AO1160" s="122" t="s">
        <v>4216</v>
      </c>
      <c r="AP1160" s="122" t="s">
        <v>4216</v>
      </c>
      <c r="AQ1160" s="122" t="s">
        <v>4216</v>
      </c>
      <c r="AT1160" s="122">
        <v>31.573937999999998</v>
      </c>
      <c r="AU1160" s="122">
        <v>-88.033298000000002</v>
      </c>
      <c r="BF1160" s="122" t="s">
        <v>1417</v>
      </c>
      <c r="BX1160" s="122" t="s">
        <v>3150</v>
      </c>
      <c r="CB1160" s="122">
        <v>31.573937999999998</v>
      </c>
      <c r="CC1160" s="122">
        <v>-88.033298000000002</v>
      </c>
      <c r="CE1160" s="122" t="s">
        <v>5532</v>
      </c>
      <c r="CF1160" s="122" t="s">
        <v>3433</v>
      </c>
      <c r="CG1160" s="122" t="s">
        <v>5536</v>
      </c>
      <c r="CL1160" s="122" t="s">
        <v>173</v>
      </c>
    </row>
    <row r="1161" spans="1:103" x14ac:dyDescent="0.45">
      <c r="A1161" s="122">
        <v>1160</v>
      </c>
      <c r="B1161" s="122" t="s">
        <v>10838</v>
      </c>
      <c r="C1161" s="122" t="s">
        <v>5476</v>
      </c>
      <c r="G1161" s="122" t="s">
        <v>5525</v>
      </c>
      <c r="I1161" s="122" t="s">
        <v>173</v>
      </c>
      <c r="J1161" s="122" t="str">
        <f>LEFT(I1161, FIND(" ", I1161, 12) -1)</f>
        <v>Quercus lyrata</v>
      </c>
      <c r="M1161" s="122" t="s">
        <v>3226</v>
      </c>
      <c r="N1161" s="122" t="s">
        <v>3184</v>
      </c>
      <c r="O1161" s="122"/>
      <c r="P1161" s="122" t="s">
        <v>5531</v>
      </c>
      <c r="S1161" s="86" t="s">
        <v>14696</v>
      </c>
      <c r="T1161" s="122" t="s">
        <v>5532</v>
      </c>
      <c r="U1161" s="122" t="s">
        <v>3433</v>
      </c>
      <c r="V1161" s="122" t="s">
        <v>5536</v>
      </c>
      <c r="W1161" s="122" t="s">
        <v>1759</v>
      </c>
      <c r="X1161" s="122" t="s">
        <v>5557</v>
      </c>
      <c r="AJ1161" s="122" t="s">
        <v>1011</v>
      </c>
      <c r="AO1161" s="122" t="s">
        <v>4216</v>
      </c>
      <c r="AP1161" s="122" t="s">
        <v>4216</v>
      </c>
      <c r="AQ1161" s="122" t="s">
        <v>4216</v>
      </c>
      <c r="AT1161" s="122">
        <v>31.573937999999998</v>
      </c>
      <c r="AU1161" s="122">
        <v>-88.033298000000002</v>
      </c>
      <c r="BF1161" s="122" t="s">
        <v>1417</v>
      </c>
      <c r="BX1161" s="122" t="s">
        <v>3150</v>
      </c>
      <c r="CB1161" s="122">
        <v>31.573937999999998</v>
      </c>
      <c r="CC1161" s="122">
        <v>-88.033298000000002</v>
      </c>
      <c r="CE1161" s="122" t="s">
        <v>5532</v>
      </c>
      <c r="CF1161" s="122" t="s">
        <v>3433</v>
      </c>
      <c r="CG1161" s="122" t="s">
        <v>5536</v>
      </c>
      <c r="CL1161" s="122" t="s">
        <v>173</v>
      </c>
    </row>
    <row r="1162" spans="1:103" x14ac:dyDescent="0.45">
      <c r="A1162" s="122">
        <v>1161</v>
      </c>
      <c r="B1162" s="122" t="s">
        <v>10839</v>
      </c>
      <c r="C1162" s="122" t="s">
        <v>5477</v>
      </c>
      <c r="G1162" s="122" t="s">
        <v>5526</v>
      </c>
      <c r="I1162" s="122" t="s">
        <v>1076</v>
      </c>
      <c r="J1162" s="122" t="str">
        <f>I1162</f>
        <v>Quercus oglethorpensis</v>
      </c>
      <c r="M1162" s="122" t="s">
        <v>3226</v>
      </c>
      <c r="N1162" s="122" t="s">
        <v>3199</v>
      </c>
      <c r="O1162" s="122"/>
      <c r="P1162" s="122" t="s">
        <v>5531</v>
      </c>
      <c r="S1162" s="86" t="s">
        <v>14696</v>
      </c>
      <c r="T1162" s="122" t="s">
        <v>5532</v>
      </c>
      <c r="U1162" s="122" t="s">
        <v>1141</v>
      </c>
      <c r="V1162" s="122" t="s">
        <v>5537</v>
      </c>
      <c r="W1162" s="122" t="s">
        <v>1759</v>
      </c>
      <c r="X1162" s="122" t="s">
        <v>5558</v>
      </c>
      <c r="AJ1162" s="122" t="s">
        <v>1076</v>
      </c>
      <c r="AO1162" s="122" t="s">
        <v>4216</v>
      </c>
      <c r="AP1162" s="122" t="s">
        <v>4216</v>
      </c>
      <c r="AQ1162" s="122" t="s">
        <v>4216</v>
      </c>
      <c r="AT1162" s="122">
        <v>33.869387000000003</v>
      </c>
      <c r="AU1162" s="122">
        <v>-83.111446999999998</v>
      </c>
      <c r="BF1162" s="122" t="s">
        <v>1417</v>
      </c>
      <c r="BX1162" s="122" t="s">
        <v>3150</v>
      </c>
      <c r="CB1162" s="122">
        <v>33.869387000000003</v>
      </c>
      <c r="CC1162" s="122">
        <v>-83.111446999999998</v>
      </c>
      <c r="CE1162" s="122" t="s">
        <v>5532</v>
      </c>
      <c r="CF1162" s="122" t="s">
        <v>1141</v>
      </c>
      <c r="CG1162" s="122" t="s">
        <v>5537</v>
      </c>
      <c r="CL1162" s="122" t="s">
        <v>728</v>
      </c>
    </row>
    <row r="1163" spans="1:103" x14ac:dyDescent="0.45">
      <c r="A1163" s="122">
        <v>1162</v>
      </c>
      <c r="B1163" s="122" t="s">
        <v>10840</v>
      </c>
      <c r="C1163" s="122" t="s">
        <v>5478</v>
      </c>
      <c r="F1163" s="122" t="s">
        <v>14433</v>
      </c>
      <c r="G1163" s="122" t="s">
        <v>8201</v>
      </c>
      <c r="H1163" s="122">
        <v>5355</v>
      </c>
      <c r="I1163" s="122" t="s">
        <v>1076</v>
      </c>
      <c r="J1163" s="122" t="str">
        <f>I1163</f>
        <v>Quercus oglethorpensis</v>
      </c>
      <c r="K1163" s="122" t="s">
        <v>1076</v>
      </c>
      <c r="M1163" s="122" t="s">
        <v>3226</v>
      </c>
      <c r="N1163" s="122" t="s">
        <v>3199</v>
      </c>
      <c r="P1163" s="122" t="s">
        <v>5531</v>
      </c>
      <c r="S1163" s="86" t="s">
        <v>14696</v>
      </c>
      <c r="T1163" s="122" t="s">
        <v>5532</v>
      </c>
      <c r="U1163" s="122" t="s">
        <v>1074</v>
      </c>
      <c r="V1163" s="122" t="s">
        <v>3498</v>
      </c>
      <c r="W1163" s="122" t="s">
        <v>1759</v>
      </c>
      <c r="AJ1163" s="122" t="s">
        <v>1076</v>
      </c>
      <c r="AO1163" s="122" t="s">
        <v>4216</v>
      </c>
      <c r="AP1163" s="122" t="s">
        <v>4216</v>
      </c>
      <c r="AQ1163" s="122" t="s">
        <v>4216</v>
      </c>
      <c r="AT1163" s="122">
        <v>34.116210000000002</v>
      </c>
      <c r="AU1163" s="122">
        <v>-82.126408999999995</v>
      </c>
      <c r="BF1163" s="122" t="s">
        <v>1417</v>
      </c>
      <c r="BR1163" s="122" t="s">
        <v>4951</v>
      </c>
      <c r="BS1163" s="122" t="s">
        <v>5784</v>
      </c>
      <c r="BT1163" s="122" t="s">
        <v>8843</v>
      </c>
      <c r="BU1163" s="122" t="s">
        <v>8843</v>
      </c>
      <c r="BV1163" s="122">
        <v>5355</v>
      </c>
      <c r="BX1163" s="122" t="s">
        <v>3150</v>
      </c>
      <c r="CB1163" s="122">
        <v>34.116210000000002</v>
      </c>
      <c r="CC1163" s="122">
        <v>-82.126408999999995</v>
      </c>
      <c r="CE1163" s="122" t="s">
        <v>5532</v>
      </c>
      <c r="CF1163" s="122" t="s">
        <v>1074</v>
      </c>
      <c r="CG1163" s="122" t="s">
        <v>3498</v>
      </c>
      <c r="CJ1163" s="122" t="s">
        <v>6904</v>
      </c>
      <c r="CL1163" s="122" t="s">
        <v>728</v>
      </c>
      <c r="CO1163" s="122" t="s">
        <v>7488</v>
      </c>
      <c r="CP1163" s="122">
        <v>0</v>
      </c>
      <c r="CQ1163" s="122" t="s">
        <v>4951</v>
      </c>
      <c r="CR1163" s="122" t="s">
        <v>7809</v>
      </c>
      <c r="CS1163" s="122" t="s">
        <v>7890</v>
      </c>
      <c r="CT1163" s="122" t="s">
        <v>8194</v>
      </c>
      <c r="CU1163" s="122" t="s">
        <v>8194</v>
      </c>
      <c r="CV1163" s="122" t="s">
        <v>8202</v>
      </c>
    </row>
    <row r="1164" spans="1:103" x14ac:dyDescent="0.45">
      <c r="A1164" s="122">
        <v>1163</v>
      </c>
      <c r="B1164" s="122" t="s">
        <v>10841</v>
      </c>
      <c r="C1164" s="122" t="s">
        <v>5789</v>
      </c>
      <c r="I1164" s="122" t="s">
        <v>5790</v>
      </c>
      <c r="J1164" s="122" t="str">
        <f>LEFT(I1164, FIND(" ", I1164, 12) -1)</f>
        <v>Quercus alba</v>
      </c>
      <c r="M1164" s="122" t="s">
        <v>3226</v>
      </c>
      <c r="N1164" s="122" t="s">
        <v>5792</v>
      </c>
      <c r="O1164" s="122">
        <v>41809</v>
      </c>
      <c r="P1164" s="122" t="s">
        <v>5791</v>
      </c>
      <c r="S1164" s="86" t="s">
        <v>14696</v>
      </c>
      <c r="T1164" s="122" t="s">
        <v>5532</v>
      </c>
      <c r="U1164" s="122" t="s">
        <v>4097</v>
      </c>
      <c r="V1164" s="122" t="s">
        <v>5793</v>
      </c>
      <c r="W1164" s="122" t="s">
        <v>1759</v>
      </c>
      <c r="X1164" s="122" t="s">
        <v>5794</v>
      </c>
      <c r="AA1164" s="122" t="s">
        <v>1316</v>
      </c>
      <c r="AB1164" s="122" t="s">
        <v>1316</v>
      </c>
      <c r="AC1164" s="122" t="s">
        <v>1317</v>
      </c>
      <c r="AF1164" s="122" t="s">
        <v>5795</v>
      </c>
      <c r="AG1164" s="122" t="s">
        <v>5796</v>
      </c>
      <c r="AJ1164" s="122" t="s">
        <v>5797</v>
      </c>
      <c r="AO1164" s="122" t="s">
        <v>4216</v>
      </c>
      <c r="AP1164" s="122" t="s">
        <v>4216</v>
      </c>
      <c r="AQ1164" s="122" t="s">
        <v>4216</v>
      </c>
      <c r="AT1164" s="122">
        <v>41.153977777777776</v>
      </c>
      <c r="AU1164" s="122">
        <v>-89.220186111111104</v>
      </c>
      <c r="BC1164" s="122" t="s">
        <v>5798</v>
      </c>
      <c r="BF1164" s="122" t="s">
        <v>1415</v>
      </c>
      <c r="CB1164" s="122">
        <v>41.153977777777776</v>
      </c>
      <c r="CC1164" s="122">
        <v>-89.220186111111104</v>
      </c>
      <c r="CE1164" s="122" t="s">
        <v>5532</v>
      </c>
      <c r="CF1164" s="122" t="s">
        <v>4097</v>
      </c>
      <c r="CG1164" s="122" t="s">
        <v>5793</v>
      </c>
    </row>
    <row r="1165" spans="1:103" x14ac:dyDescent="0.45">
      <c r="A1165" s="122">
        <v>1164</v>
      </c>
      <c r="B1165" s="122" t="s">
        <v>10842</v>
      </c>
      <c r="C1165" s="122" t="s">
        <v>5825</v>
      </c>
      <c r="F1165" s="122" t="s">
        <v>8045</v>
      </c>
      <c r="H1165" s="122">
        <v>6664</v>
      </c>
      <c r="I1165" s="122" t="s">
        <v>5918</v>
      </c>
      <c r="J1165" s="122" t="str">
        <f>I1165</f>
        <v>Notholithocarpus densiflorus</v>
      </c>
      <c r="M1165" s="122" t="s">
        <v>6007</v>
      </c>
      <c r="N1165" s="122" t="s">
        <v>6008</v>
      </c>
      <c r="O1165" s="122"/>
      <c r="S1165" s="86" t="s">
        <v>14696</v>
      </c>
      <c r="AJ1165" s="122" t="s">
        <v>5918</v>
      </c>
      <c r="BC1165" s="122" t="s">
        <v>6084</v>
      </c>
      <c r="BE1165" s="122" t="s">
        <v>6131</v>
      </c>
      <c r="BF1165" s="122" t="s">
        <v>1417</v>
      </c>
      <c r="BR1165" s="122" t="s">
        <v>8045</v>
      </c>
      <c r="BS1165" s="122" t="s">
        <v>9052</v>
      </c>
      <c r="BT1165" s="122" t="s">
        <v>8045</v>
      </c>
      <c r="BU1165" s="122" t="s">
        <v>8045</v>
      </c>
      <c r="BV1165" s="122">
        <v>6664</v>
      </c>
      <c r="BX1165" s="122" t="s">
        <v>3150</v>
      </c>
      <c r="CO1165" s="122" t="s">
        <v>7488</v>
      </c>
      <c r="CP1165" s="122">
        <v>0</v>
      </c>
      <c r="CQ1165" s="122" t="s">
        <v>8045</v>
      </c>
      <c r="CR1165" s="122" t="s">
        <v>8046</v>
      </c>
      <c r="CS1165" s="122" t="s">
        <v>8047</v>
      </c>
      <c r="CT1165" s="122" t="s">
        <v>8199</v>
      </c>
      <c r="CU1165" s="122" t="s">
        <v>8198</v>
      </c>
      <c r="CW1165" s="122" t="s">
        <v>9041</v>
      </c>
      <c r="CX1165" s="122" t="s">
        <v>9042</v>
      </c>
      <c r="CY1165" s="122" t="s">
        <v>9040</v>
      </c>
    </row>
    <row r="1166" spans="1:103" x14ac:dyDescent="0.45">
      <c r="A1166" s="122">
        <v>1165</v>
      </c>
      <c r="B1166" s="122" t="s">
        <v>10843</v>
      </c>
      <c r="C1166" s="122" t="s">
        <v>5826</v>
      </c>
      <c r="F1166" s="122" t="s">
        <v>7968</v>
      </c>
      <c r="H1166" s="122">
        <v>6248</v>
      </c>
      <c r="I1166" s="122" t="s">
        <v>1144</v>
      </c>
      <c r="J1166" s="122" t="str">
        <f t="shared" ref="J1166:J1172" si="46">I1166</f>
        <v>Quercus garryana</v>
      </c>
      <c r="M1166" s="122" t="s">
        <v>3226</v>
      </c>
      <c r="N1166" s="122" t="s">
        <v>3324</v>
      </c>
      <c r="O1166" s="122">
        <v>41826</v>
      </c>
      <c r="P1166" s="122" t="s">
        <v>6020</v>
      </c>
      <c r="S1166" s="86" t="s">
        <v>14696</v>
      </c>
      <c r="T1166" s="122" t="s">
        <v>5532</v>
      </c>
      <c r="U1166" s="122" t="s">
        <v>1145</v>
      </c>
      <c r="V1166" s="122" t="s">
        <v>6038</v>
      </c>
      <c r="W1166" s="122" t="s">
        <v>1759</v>
      </c>
      <c r="X1166" s="122" t="s">
        <v>6048</v>
      </c>
      <c r="AH1166" s="122">
        <v>15</v>
      </c>
      <c r="AJ1166" s="122" t="s">
        <v>1144</v>
      </c>
      <c r="AT1166" s="122">
        <v>45.553944000000001</v>
      </c>
      <c r="AU1166" s="122">
        <v>-122.18475599999999</v>
      </c>
      <c r="BE1166" s="122" t="s">
        <v>6131</v>
      </c>
      <c r="BF1166" s="122" t="s">
        <v>1417</v>
      </c>
      <c r="BR1166" s="122" t="s">
        <v>7968</v>
      </c>
      <c r="BS1166" s="122" t="s">
        <v>9052</v>
      </c>
      <c r="BT1166" s="122" t="s">
        <v>7968</v>
      </c>
      <c r="BU1166" s="122" t="s">
        <v>7968</v>
      </c>
      <c r="BV1166" s="122">
        <v>6248</v>
      </c>
      <c r="BX1166" s="122" t="s">
        <v>3150</v>
      </c>
      <c r="CB1166" s="122">
        <v>45.553944000000001</v>
      </c>
      <c r="CC1166" s="122">
        <v>-122.18475599999999</v>
      </c>
      <c r="CE1166" s="122" t="s">
        <v>5532</v>
      </c>
      <c r="CF1166" s="122" t="s">
        <v>1145</v>
      </c>
      <c r="CG1166" s="122" t="s">
        <v>6038</v>
      </c>
      <c r="CO1166" s="122" t="s">
        <v>7488</v>
      </c>
      <c r="CP1166" s="122">
        <v>0</v>
      </c>
      <c r="CQ1166" s="122" t="s">
        <v>7968</v>
      </c>
      <c r="CR1166" s="122" t="s">
        <v>7969</v>
      </c>
      <c r="CS1166" s="122" t="s">
        <v>7970</v>
      </c>
      <c r="CT1166" s="122" t="s">
        <v>8199</v>
      </c>
      <c r="CU1166" s="122" t="s">
        <v>8198</v>
      </c>
      <c r="CW1166" s="122" t="s">
        <v>9041</v>
      </c>
      <c r="CX1166" s="122" t="s">
        <v>9042</v>
      </c>
      <c r="CY1166" s="122" t="s">
        <v>9040</v>
      </c>
    </row>
    <row r="1167" spans="1:103" x14ac:dyDescent="0.45">
      <c r="A1167" s="122">
        <v>1166</v>
      </c>
      <c r="B1167" s="122" t="s">
        <v>10844</v>
      </c>
      <c r="C1167" s="122" t="s">
        <v>5827</v>
      </c>
      <c r="F1167" s="122" t="s">
        <v>7971</v>
      </c>
      <c r="H1167" s="122">
        <v>3476</v>
      </c>
      <c r="I1167" s="122" t="s">
        <v>1144</v>
      </c>
      <c r="J1167" s="122" t="str">
        <f t="shared" si="46"/>
        <v>Quercus garryana</v>
      </c>
      <c r="M1167" s="122" t="s">
        <v>3226</v>
      </c>
      <c r="N1167" s="122" t="s">
        <v>3324</v>
      </c>
      <c r="O1167" s="122">
        <v>41826</v>
      </c>
      <c r="P1167" s="122" t="s">
        <v>6020</v>
      </c>
      <c r="S1167" s="86" t="s">
        <v>14696</v>
      </c>
      <c r="T1167" s="122" t="s">
        <v>5532</v>
      </c>
      <c r="U1167" s="122" t="s">
        <v>1145</v>
      </c>
      <c r="V1167" s="122" t="s">
        <v>6039</v>
      </c>
      <c r="W1167" s="122" t="s">
        <v>1759</v>
      </c>
      <c r="X1167" s="122" t="s">
        <v>6049</v>
      </c>
      <c r="AH1167" s="122">
        <v>53</v>
      </c>
      <c r="AJ1167" s="122" t="s">
        <v>1144</v>
      </c>
      <c r="AT1167" s="122">
        <v>45.301278000000003</v>
      </c>
      <c r="AU1167" s="122">
        <v>-122.800556</v>
      </c>
      <c r="BE1167" s="122" t="s">
        <v>6131</v>
      </c>
      <c r="BF1167" s="122" t="s">
        <v>1417</v>
      </c>
      <c r="BR1167" s="122" t="s">
        <v>7971</v>
      </c>
      <c r="BS1167" s="122" t="s">
        <v>9052</v>
      </c>
      <c r="BT1167" s="122" t="s">
        <v>7971</v>
      </c>
      <c r="BU1167" s="122" t="s">
        <v>7971</v>
      </c>
      <c r="BV1167" s="122">
        <v>3476</v>
      </c>
      <c r="BX1167" s="122" t="s">
        <v>3150</v>
      </c>
      <c r="CB1167" s="122">
        <v>45.301278000000003</v>
      </c>
      <c r="CC1167" s="122">
        <v>-122.800556</v>
      </c>
      <c r="CE1167" s="122" t="s">
        <v>5532</v>
      </c>
      <c r="CF1167" s="122" t="s">
        <v>1145</v>
      </c>
      <c r="CG1167" s="122" t="s">
        <v>6039</v>
      </c>
      <c r="CO1167" s="122" t="s">
        <v>7488</v>
      </c>
      <c r="CP1167" s="122">
        <v>0</v>
      </c>
      <c r="CQ1167" s="122" t="s">
        <v>7971</v>
      </c>
      <c r="CR1167" s="122" t="s">
        <v>7969</v>
      </c>
      <c r="CS1167" s="122" t="s">
        <v>7972</v>
      </c>
      <c r="CT1167" s="122" t="s">
        <v>8199</v>
      </c>
      <c r="CU1167" s="122" t="s">
        <v>8198</v>
      </c>
      <c r="CW1167" s="122" t="s">
        <v>9041</v>
      </c>
      <c r="CX1167" s="122" t="s">
        <v>9042</v>
      </c>
      <c r="CY1167" s="122" t="s">
        <v>9040</v>
      </c>
    </row>
    <row r="1168" spans="1:103" x14ac:dyDescent="0.45">
      <c r="A1168" s="122">
        <v>1167</v>
      </c>
      <c r="B1168" s="122" t="s">
        <v>10845</v>
      </c>
      <c r="C1168" s="122" t="s">
        <v>5828</v>
      </c>
      <c r="F1168" s="122" t="s">
        <v>7973</v>
      </c>
      <c r="H1168" s="122">
        <v>6931</v>
      </c>
      <c r="I1168" s="122" t="s">
        <v>5919</v>
      </c>
      <c r="J1168" s="122" t="str">
        <f t="shared" si="46"/>
        <v>Quercus berberidifolia</v>
      </c>
      <c r="M1168" s="122" t="s">
        <v>3226</v>
      </c>
      <c r="N1168" s="122" t="s">
        <v>3256</v>
      </c>
      <c r="O1168" s="122">
        <v>41818</v>
      </c>
      <c r="P1168" s="122" t="s">
        <v>6021</v>
      </c>
      <c r="S1168" s="86" t="s">
        <v>14696</v>
      </c>
      <c r="T1168" s="122" t="s">
        <v>5532</v>
      </c>
      <c r="U1168" s="122" t="s">
        <v>4171</v>
      </c>
      <c r="V1168" s="122" t="s">
        <v>5328</v>
      </c>
      <c r="W1168" s="122" t="s">
        <v>1759</v>
      </c>
      <c r="X1168" s="122" t="s">
        <v>6050</v>
      </c>
      <c r="AH1168" s="122">
        <v>150</v>
      </c>
      <c r="AJ1168" s="122" t="s">
        <v>5919</v>
      </c>
      <c r="AT1168" s="122">
        <v>34.055764000000003</v>
      </c>
      <c r="AU1168" s="122">
        <v>-118.534858</v>
      </c>
      <c r="BE1168" s="122" t="s">
        <v>6131</v>
      </c>
      <c r="BF1168" s="122" t="s">
        <v>1417</v>
      </c>
      <c r="BR1168" s="122" t="s">
        <v>7973</v>
      </c>
      <c r="BS1168" s="122" t="s">
        <v>9052</v>
      </c>
      <c r="BT1168" s="122" t="s">
        <v>7973</v>
      </c>
      <c r="BU1168" s="122" t="s">
        <v>7973</v>
      </c>
      <c r="BV1168" s="122">
        <v>6931</v>
      </c>
      <c r="BX1168" s="122" t="s">
        <v>3150</v>
      </c>
      <c r="CB1168" s="122">
        <v>34.055764000000003</v>
      </c>
      <c r="CC1168" s="122">
        <v>-118.534858</v>
      </c>
      <c r="CE1168" s="122" t="s">
        <v>5532</v>
      </c>
      <c r="CF1168" s="122" t="s">
        <v>4171</v>
      </c>
      <c r="CG1168" s="122" t="s">
        <v>5328</v>
      </c>
      <c r="CO1168" s="122" t="s">
        <v>7488</v>
      </c>
      <c r="CP1168" s="122">
        <v>0</v>
      </c>
      <c r="CQ1168" s="122" t="s">
        <v>7973</v>
      </c>
      <c r="CR1168" s="122" t="s">
        <v>7974</v>
      </c>
      <c r="CS1168" s="122" t="s">
        <v>7975</v>
      </c>
      <c r="CT1168" s="122" t="s">
        <v>8199</v>
      </c>
      <c r="CU1168" s="122" t="s">
        <v>8198</v>
      </c>
      <c r="CW1168" s="122" t="s">
        <v>9041</v>
      </c>
      <c r="CX1168" s="122" t="s">
        <v>9042</v>
      </c>
      <c r="CY1168" s="122" t="s">
        <v>9040</v>
      </c>
    </row>
    <row r="1169" spans="1:103" x14ac:dyDescent="0.45">
      <c r="A1169" s="122">
        <v>1168</v>
      </c>
      <c r="B1169" s="122" t="s">
        <v>10846</v>
      </c>
      <c r="C1169" s="122" t="s">
        <v>5829</v>
      </c>
      <c r="F1169" s="122" t="s">
        <v>7976</v>
      </c>
      <c r="H1169" s="122">
        <v>8129</v>
      </c>
      <c r="I1169" s="122" t="s">
        <v>4167</v>
      </c>
      <c r="J1169" s="122" t="str">
        <f t="shared" si="46"/>
        <v>Quercus john-tuckeri</v>
      </c>
      <c r="M1169" s="122" t="s">
        <v>3226</v>
      </c>
      <c r="N1169" s="122" t="s">
        <v>4173</v>
      </c>
      <c r="O1169" s="122">
        <v>41820</v>
      </c>
      <c r="P1169" s="122" t="s">
        <v>6021</v>
      </c>
      <c r="S1169" s="86" t="s">
        <v>14696</v>
      </c>
      <c r="T1169" s="122" t="s">
        <v>5532</v>
      </c>
      <c r="U1169" s="122" t="s">
        <v>4171</v>
      </c>
      <c r="V1169" s="122" t="s">
        <v>5328</v>
      </c>
      <c r="W1169" s="122" t="s">
        <v>1759</v>
      </c>
      <c r="X1169" s="122" t="s">
        <v>6051</v>
      </c>
      <c r="AH1169" s="122">
        <v>1004</v>
      </c>
      <c r="AJ1169" s="122" t="s">
        <v>4167</v>
      </c>
      <c r="AT1169" s="122">
        <v>34.475521999999998</v>
      </c>
      <c r="AU1169" s="122">
        <v>-118.116553</v>
      </c>
      <c r="BE1169" s="122" t="s">
        <v>6131</v>
      </c>
      <c r="BF1169" s="122" t="s">
        <v>1417</v>
      </c>
      <c r="BR1169" s="122" t="s">
        <v>7976</v>
      </c>
      <c r="BS1169" s="122" t="s">
        <v>9052</v>
      </c>
      <c r="BT1169" s="122" t="s">
        <v>7976</v>
      </c>
      <c r="BU1169" s="122" t="s">
        <v>7976</v>
      </c>
      <c r="BV1169" s="122">
        <v>8129</v>
      </c>
      <c r="BX1169" s="122" t="s">
        <v>3150</v>
      </c>
      <c r="CB1169" s="122">
        <v>34.475521999999998</v>
      </c>
      <c r="CC1169" s="122">
        <v>-118.116553</v>
      </c>
      <c r="CE1169" s="122" t="s">
        <v>5532</v>
      </c>
      <c r="CF1169" s="122" t="s">
        <v>4171</v>
      </c>
      <c r="CG1169" s="122" t="s">
        <v>5328</v>
      </c>
      <c r="CO1169" s="122" t="s">
        <v>7488</v>
      </c>
      <c r="CP1169" s="122">
        <v>0</v>
      </c>
      <c r="CQ1169" s="122" t="s">
        <v>7976</v>
      </c>
      <c r="CR1169" s="122" t="s">
        <v>7977</v>
      </c>
      <c r="CS1169" s="122" t="s">
        <v>7978</v>
      </c>
      <c r="CT1169" s="122" t="s">
        <v>8199</v>
      </c>
      <c r="CU1169" s="122" t="s">
        <v>8198</v>
      </c>
      <c r="CW1169" s="122" t="s">
        <v>9041</v>
      </c>
      <c r="CX1169" s="122" t="s">
        <v>9042</v>
      </c>
      <c r="CY1169" s="122" t="s">
        <v>9040</v>
      </c>
    </row>
    <row r="1170" spans="1:103" x14ac:dyDescent="0.45">
      <c r="A1170" s="122">
        <v>1169</v>
      </c>
      <c r="B1170" s="122" t="s">
        <v>10847</v>
      </c>
      <c r="C1170" s="122" t="s">
        <v>5830</v>
      </c>
      <c r="F1170" s="122" t="s">
        <v>7979</v>
      </c>
      <c r="H1170" s="122">
        <v>6887</v>
      </c>
      <c r="I1170" s="122" t="s">
        <v>4167</v>
      </c>
      <c r="J1170" s="122" t="str">
        <f t="shared" si="46"/>
        <v>Quercus john-tuckeri</v>
      </c>
      <c r="M1170" s="122" t="s">
        <v>3226</v>
      </c>
      <c r="N1170" s="122" t="s">
        <v>4173</v>
      </c>
      <c r="O1170" s="122">
        <v>41820</v>
      </c>
      <c r="P1170" s="122" t="s">
        <v>6021</v>
      </c>
      <c r="S1170" s="86" t="s">
        <v>14696</v>
      </c>
      <c r="T1170" s="122" t="s">
        <v>5532</v>
      </c>
      <c r="U1170" s="122" t="s">
        <v>4171</v>
      </c>
      <c r="V1170" s="122" t="s">
        <v>5328</v>
      </c>
      <c r="W1170" s="122" t="s">
        <v>1759</v>
      </c>
      <c r="X1170" s="122" t="s">
        <v>6051</v>
      </c>
      <c r="AH1170" s="122">
        <v>1004</v>
      </c>
      <c r="AJ1170" s="122" t="s">
        <v>4167</v>
      </c>
      <c r="AT1170" s="122">
        <v>34.475521999999998</v>
      </c>
      <c r="AU1170" s="122">
        <v>-118.116553</v>
      </c>
      <c r="BE1170" s="122" t="s">
        <v>6131</v>
      </c>
      <c r="BF1170" s="122" t="s">
        <v>1417</v>
      </c>
      <c r="BR1170" s="122" t="s">
        <v>7979</v>
      </c>
      <c r="BS1170" s="122" t="s">
        <v>9052</v>
      </c>
      <c r="BT1170" s="122" t="s">
        <v>7979</v>
      </c>
      <c r="BU1170" s="122" t="s">
        <v>7979</v>
      </c>
      <c r="BV1170" s="122">
        <v>6887</v>
      </c>
      <c r="BX1170" s="122" t="s">
        <v>3150</v>
      </c>
      <c r="CB1170" s="122">
        <v>34.475521999999998</v>
      </c>
      <c r="CC1170" s="122">
        <v>-118.116553</v>
      </c>
      <c r="CE1170" s="122" t="s">
        <v>5532</v>
      </c>
      <c r="CF1170" s="122" t="s">
        <v>4171</v>
      </c>
      <c r="CG1170" s="122" t="s">
        <v>5328</v>
      </c>
      <c r="CO1170" s="122" t="s">
        <v>7488</v>
      </c>
      <c r="CP1170" s="122">
        <v>0</v>
      </c>
      <c r="CQ1170" s="122" t="s">
        <v>7979</v>
      </c>
      <c r="CR1170" s="122" t="s">
        <v>7977</v>
      </c>
      <c r="CS1170" s="122" t="s">
        <v>7980</v>
      </c>
      <c r="CT1170" s="122" t="s">
        <v>8199</v>
      </c>
      <c r="CU1170" s="122" t="s">
        <v>8198</v>
      </c>
      <c r="CW1170" s="122" t="s">
        <v>9041</v>
      </c>
      <c r="CX1170" s="122" t="s">
        <v>9042</v>
      </c>
      <c r="CY1170" s="122" t="s">
        <v>9040</v>
      </c>
    </row>
    <row r="1171" spans="1:103" x14ac:dyDescent="0.45">
      <c r="A1171" s="122">
        <v>1170</v>
      </c>
      <c r="B1171" s="122" t="s">
        <v>10848</v>
      </c>
      <c r="C1171" s="122" t="s">
        <v>5831</v>
      </c>
      <c r="F1171" s="122" t="s">
        <v>7447</v>
      </c>
      <c r="G1171" s="122" t="s">
        <v>5929</v>
      </c>
      <c r="H1171" s="122">
        <v>6679</v>
      </c>
      <c r="I1171" s="122" t="s">
        <v>2512</v>
      </c>
      <c r="J1171" s="122" t="str">
        <f t="shared" si="46"/>
        <v>Quercus austrina</v>
      </c>
      <c r="M1171" s="122" t="s">
        <v>3226</v>
      </c>
      <c r="N1171" s="122" t="s">
        <v>3209</v>
      </c>
      <c r="O1171" s="122">
        <v>41776</v>
      </c>
      <c r="P1171" s="122" t="s">
        <v>6022</v>
      </c>
      <c r="S1171" s="86" t="s">
        <v>14696</v>
      </c>
      <c r="T1171" s="122" t="s">
        <v>5532</v>
      </c>
      <c r="U1171" s="122" t="s">
        <v>3433</v>
      </c>
      <c r="V1171" s="122" t="s">
        <v>5536</v>
      </c>
      <c r="W1171" s="122" t="s">
        <v>1759</v>
      </c>
      <c r="X1171" s="122" t="s">
        <v>6052</v>
      </c>
      <c r="AH1171" s="122">
        <v>130</v>
      </c>
      <c r="AJ1171" s="122" t="s">
        <v>2512</v>
      </c>
      <c r="AT1171" s="122">
        <v>31.570391000000001</v>
      </c>
      <c r="AU1171" s="122">
        <v>-87.887433999999999</v>
      </c>
      <c r="BE1171" s="122" t="s">
        <v>6131</v>
      </c>
      <c r="BF1171" s="122" t="s">
        <v>1417</v>
      </c>
      <c r="BR1171" s="122" t="s">
        <v>5831</v>
      </c>
      <c r="BS1171" s="122" t="s">
        <v>9006</v>
      </c>
      <c r="BX1171" s="122" t="s">
        <v>3150</v>
      </c>
      <c r="CB1171" s="122">
        <v>31.570391000000001</v>
      </c>
      <c r="CC1171" s="122">
        <v>-87.887433999999999</v>
      </c>
      <c r="CE1171" s="122" t="s">
        <v>5532</v>
      </c>
      <c r="CF1171" s="122" t="s">
        <v>3433</v>
      </c>
      <c r="CG1171" s="122" t="s">
        <v>5536</v>
      </c>
    </row>
    <row r="1172" spans="1:103" x14ac:dyDescent="0.45">
      <c r="A1172" s="122">
        <v>1171</v>
      </c>
      <c r="B1172" s="122" t="s">
        <v>10849</v>
      </c>
      <c r="C1172" s="122" t="s">
        <v>5832</v>
      </c>
      <c r="D1172" s="150">
        <v>43307</v>
      </c>
      <c r="E1172" s="139">
        <v>7</v>
      </c>
      <c r="F1172" s="122" t="s">
        <v>7981</v>
      </c>
      <c r="G1172" s="122" t="s">
        <v>5930</v>
      </c>
      <c r="H1172" s="122">
        <v>278</v>
      </c>
      <c r="I1172" s="122" t="s">
        <v>1032</v>
      </c>
      <c r="J1172" s="122" t="str">
        <f t="shared" si="46"/>
        <v>Quercus margarettae</v>
      </c>
      <c r="M1172" s="122" t="s">
        <v>3226</v>
      </c>
      <c r="N1172" s="122" t="s">
        <v>3257</v>
      </c>
      <c r="O1172" s="122">
        <v>41776</v>
      </c>
      <c r="P1172" s="122" t="s">
        <v>6022</v>
      </c>
      <c r="S1172" s="86" t="s">
        <v>14696</v>
      </c>
      <c r="T1172" s="122" t="s">
        <v>5532</v>
      </c>
      <c r="U1172" s="122" t="s">
        <v>3433</v>
      </c>
      <c r="V1172" s="122" t="s">
        <v>5536</v>
      </c>
      <c r="W1172" s="122" t="s">
        <v>1759</v>
      </c>
      <c r="X1172" s="122" t="s">
        <v>6052</v>
      </c>
      <c r="AH1172" s="122">
        <v>130</v>
      </c>
      <c r="AJ1172" s="122" t="s">
        <v>1032</v>
      </c>
      <c r="AT1172" s="122">
        <v>31.570391000000001</v>
      </c>
      <c r="AU1172" s="122">
        <v>-87.887433999999999</v>
      </c>
      <c r="BE1172" s="122" t="s">
        <v>6131</v>
      </c>
      <c r="BF1172" s="122" t="s">
        <v>1417</v>
      </c>
      <c r="BR1172" s="122" t="s">
        <v>7981</v>
      </c>
      <c r="BS1172" s="122" t="s">
        <v>9052</v>
      </c>
      <c r="BT1172" s="122" t="s">
        <v>7981</v>
      </c>
      <c r="BU1172" s="122" t="s">
        <v>7981</v>
      </c>
      <c r="BV1172" s="122">
        <v>278</v>
      </c>
      <c r="BX1172" s="122" t="s">
        <v>3150</v>
      </c>
      <c r="CB1172" s="122">
        <v>31.570391000000001</v>
      </c>
      <c r="CC1172" s="122">
        <v>-87.887433999999999</v>
      </c>
      <c r="CE1172" s="122" t="s">
        <v>5532</v>
      </c>
      <c r="CF1172" s="122" t="s">
        <v>3433</v>
      </c>
      <c r="CG1172" s="122" t="s">
        <v>5536</v>
      </c>
      <c r="CO1172" s="122" t="s">
        <v>7488</v>
      </c>
      <c r="CP1172" s="122">
        <v>0</v>
      </c>
      <c r="CQ1172" s="122" t="s">
        <v>7981</v>
      </c>
      <c r="CR1172" s="122" t="s">
        <v>7982</v>
      </c>
      <c r="CS1172" s="122" t="s">
        <v>7983</v>
      </c>
      <c r="CT1172" s="122" t="s">
        <v>8199</v>
      </c>
      <c r="CU1172" s="122" t="s">
        <v>8198</v>
      </c>
      <c r="CW1172" s="122" t="s">
        <v>9041</v>
      </c>
      <c r="CX1172" s="122" t="s">
        <v>9042</v>
      </c>
      <c r="CY1172" s="122" t="s">
        <v>9040</v>
      </c>
    </row>
    <row r="1173" spans="1:103" x14ac:dyDescent="0.45">
      <c r="A1173" s="122">
        <v>1172</v>
      </c>
      <c r="B1173" s="122" t="s">
        <v>10850</v>
      </c>
      <c r="C1173" s="122" t="s">
        <v>5833</v>
      </c>
      <c r="D1173" s="150">
        <v>43308</v>
      </c>
      <c r="E1173" s="139">
        <v>7</v>
      </c>
      <c r="F1173" s="122" t="s">
        <v>7984</v>
      </c>
      <c r="G1173" s="122" t="s">
        <v>5931</v>
      </c>
      <c r="H1173" s="122">
        <v>123</v>
      </c>
      <c r="I1173" s="122" t="s">
        <v>187</v>
      </c>
      <c r="J1173" s="122" t="str">
        <f>LEFT(I1173, FIND(" ", I1173, 12) -1)</f>
        <v>Quercus alba</v>
      </c>
      <c r="M1173" s="122" t="s">
        <v>3226</v>
      </c>
      <c r="N1173" s="122" t="s">
        <v>3190</v>
      </c>
      <c r="O1173" s="122">
        <v>41776</v>
      </c>
      <c r="P1173" s="122" t="s">
        <v>6022</v>
      </c>
      <c r="S1173" s="86" t="s">
        <v>14696</v>
      </c>
      <c r="T1173" s="122" t="s">
        <v>5532</v>
      </c>
      <c r="U1173" s="122" t="s">
        <v>3433</v>
      </c>
      <c r="V1173" s="122" t="s">
        <v>5536</v>
      </c>
      <c r="W1173" s="122" t="s">
        <v>1759</v>
      </c>
      <c r="X1173" s="122" t="s">
        <v>6052</v>
      </c>
      <c r="AH1173" s="122">
        <v>130</v>
      </c>
      <c r="AJ1173" s="122" t="s">
        <v>991</v>
      </c>
      <c r="AT1173" s="122">
        <v>31.570391000000001</v>
      </c>
      <c r="AU1173" s="122">
        <v>-87.887433999999999</v>
      </c>
      <c r="BE1173" s="122" t="s">
        <v>6131</v>
      </c>
      <c r="BF1173" s="122" t="s">
        <v>1417</v>
      </c>
      <c r="BR1173" s="122" t="s">
        <v>7984</v>
      </c>
      <c r="BS1173" s="122" t="s">
        <v>9052</v>
      </c>
      <c r="BT1173" s="122" t="s">
        <v>7984</v>
      </c>
      <c r="BU1173" s="122" t="s">
        <v>7984</v>
      </c>
      <c r="BV1173" s="122">
        <v>123</v>
      </c>
      <c r="BX1173" s="122" t="s">
        <v>3150</v>
      </c>
      <c r="CB1173" s="122">
        <v>31.570391000000001</v>
      </c>
      <c r="CC1173" s="122">
        <v>-87.887433999999999</v>
      </c>
      <c r="CE1173" s="122" t="s">
        <v>5532</v>
      </c>
      <c r="CF1173" s="122" t="s">
        <v>3433</v>
      </c>
      <c r="CG1173" s="122" t="s">
        <v>5536</v>
      </c>
      <c r="CO1173" s="122" t="s">
        <v>7488</v>
      </c>
      <c r="CP1173" s="122">
        <v>0</v>
      </c>
      <c r="CQ1173" s="122" t="s">
        <v>7984</v>
      </c>
      <c r="CR1173" s="122" t="s">
        <v>7985</v>
      </c>
      <c r="CS1173" s="122" t="s">
        <v>7986</v>
      </c>
      <c r="CT1173" s="122" t="s">
        <v>8199</v>
      </c>
      <c r="CU1173" s="122" t="s">
        <v>8198</v>
      </c>
      <c r="CW1173" s="122" t="s">
        <v>9041</v>
      </c>
      <c r="CX1173" s="122" t="s">
        <v>9042</v>
      </c>
      <c r="CY1173" s="122" t="s">
        <v>9040</v>
      </c>
    </row>
    <row r="1174" spans="1:103" x14ac:dyDescent="0.45">
      <c r="A1174" s="122">
        <v>1173</v>
      </c>
      <c r="B1174" s="122" t="s">
        <v>10851</v>
      </c>
      <c r="C1174" s="122" t="s">
        <v>5834</v>
      </c>
      <c r="G1174" s="122" t="s">
        <v>5932</v>
      </c>
      <c r="I1174" s="122" t="s">
        <v>1032</v>
      </c>
      <c r="J1174" s="122" t="str">
        <f>I1174</f>
        <v>Quercus margarettae</v>
      </c>
      <c r="M1174" s="122" t="s">
        <v>3226</v>
      </c>
      <c r="N1174" s="122" t="s">
        <v>3257</v>
      </c>
      <c r="O1174" s="122">
        <v>41776</v>
      </c>
      <c r="P1174" s="122" t="s">
        <v>6022</v>
      </c>
      <c r="S1174" s="86" t="s">
        <v>14696</v>
      </c>
      <c r="T1174" s="122" t="s">
        <v>5532</v>
      </c>
      <c r="U1174" s="122" t="s">
        <v>3433</v>
      </c>
      <c r="V1174" s="122" t="s">
        <v>5536</v>
      </c>
      <c r="W1174" s="122" t="s">
        <v>1759</v>
      </c>
      <c r="X1174" s="122" t="s">
        <v>6052</v>
      </c>
      <c r="AH1174" s="122">
        <v>130</v>
      </c>
      <c r="AJ1174" s="122" t="s">
        <v>1032</v>
      </c>
      <c r="AT1174" s="122">
        <v>31.570391000000001</v>
      </c>
      <c r="AU1174" s="122">
        <v>-87.887433999999999</v>
      </c>
      <c r="BE1174" s="122" t="s">
        <v>6131</v>
      </c>
      <c r="BF1174" s="122" t="s">
        <v>1417</v>
      </c>
      <c r="BR1174" s="122" t="s">
        <v>5834</v>
      </c>
      <c r="BS1174" s="122" t="s">
        <v>9052</v>
      </c>
      <c r="BX1174" s="122" t="s">
        <v>3150</v>
      </c>
      <c r="CB1174" s="122">
        <v>31.570391000000001</v>
      </c>
      <c r="CC1174" s="122">
        <v>-87.887433999999999</v>
      </c>
      <c r="CE1174" s="122" t="s">
        <v>5532</v>
      </c>
      <c r="CF1174" s="122" t="s">
        <v>3433</v>
      </c>
      <c r="CG1174" s="122" t="s">
        <v>5536</v>
      </c>
      <c r="CO1174" s="122" t="s">
        <v>7488</v>
      </c>
      <c r="CP1174" s="122">
        <v>0</v>
      </c>
      <c r="CQ1174" s="122" t="s">
        <v>7987</v>
      </c>
      <c r="CR1174" s="122" t="s">
        <v>7982</v>
      </c>
      <c r="CS1174" s="122" t="s">
        <v>7988</v>
      </c>
      <c r="CT1174" s="122" t="s">
        <v>8199</v>
      </c>
      <c r="CU1174" s="122" t="s">
        <v>8198</v>
      </c>
      <c r="CW1174" s="122" t="s">
        <v>9041</v>
      </c>
      <c r="CX1174" s="122" t="s">
        <v>9042</v>
      </c>
      <c r="CY1174" s="122" t="s">
        <v>9040</v>
      </c>
    </row>
    <row r="1175" spans="1:103" x14ac:dyDescent="0.45">
      <c r="A1175" s="122">
        <v>1174</v>
      </c>
      <c r="B1175" s="122" t="s">
        <v>10852</v>
      </c>
      <c r="C1175" s="122" t="s">
        <v>5835</v>
      </c>
      <c r="F1175" s="122" t="s">
        <v>7989</v>
      </c>
      <c r="G1175" s="122" t="s">
        <v>5933</v>
      </c>
      <c r="H1175" s="122">
        <v>856</v>
      </c>
      <c r="I1175" s="122" t="s">
        <v>201</v>
      </c>
      <c r="J1175" s="122" t="str">
        <f>LEFT(I1175, FIND(" ", I1175, 12) -1)</f>
        <v>Quercus stellata</v>
      </c>
      <c r="M1175" s="122" t="s">
        <v>3226</v>
      </c>
      <c r="N1175" s="122" t="s">
        <v>3195</v>
      </c>
      <c r="O1175" s="122">
        <v>41776</v>
      </c>
      <c r="P1175" s="122" t="s">
        <v>6022</v>
      </c>
      <c r="S1175" s="86" t="s">
        <v>14696</v>
      </c>
      <c r="T1175" s="122" t="s">
        <v>5532</v>
      </c>
      <c r="U1175" s="122" t="s">
        <v>3433</v>
      </c>
      <c r="V1175" s="122" t="s">
        <v>5536</v>
      </c>
      <c r="W1175" s="122" t="s">
        <v>1759</v>
      </c>
      <c r="X1175" s="122" t="s">
        <v>6052</v>
      </c>
      <c r="AH1175" s="122">
        <v>130</v>
      </c>
      <c r="AJ1175" s="122" t="s">
        <v>977</v>
      </c>
      <c r="AT1175" s="122">
        <v>31.570391000000001</v>
      </c>
      <c r="AU1175" s="122">
        <v>-87.887433999999999</v>
      </c>
      <c r="BE1175" s="122" t="s">
        <v>6131</v>
      </c>
      <c r="BF1175" s="122" t="s">
        <v>1417</v>
      </c>
      <c r="BR1175" s="122" t="s">
        <v>7989</v>
      </c>
      <c r="BS1175" s="122" t="s">
        <v>9052</v>
      </c>
      <c r="BT1175" s="122" t="s">
        <v>7989</v>
      </c>
      <c r="BU1175" s="122" t="s">
        <v>7989</v>
      </c>
      <c r="BV1175" s="122">
        <v>856</v>
      </c>
      <c r="BX1175" s="122" t="s">
        <v>3150</v>
      </c>
      <c r="CB1175" s="122">
        <v>31.570391000000001</v>
      </c>
      <c r="CC1175" s="122">
        <v>-87.887433999999999</v>
      </c>
      <c r="CE1175" s="122" t="s">
        <v>5532</v>
      </c>
      <c r="CF1175" s="122" t="s">
        <v>3433</v>
      </c>
      <c r="CG1175" s="122" t="s">
        <v>5536</v>
      </c>
      <c r="CO1175" s="122" t="s">
        <v>7488</v>
      </c>
      <c r="CP1175" s="122">
        <v>0</v>
      </c>
      <c r="CQ1175" s="122" t="s">
        <v>7989</v>
      </c>
      <c r="CR1175" s="122" t="s">
        <v>7990</v>
      </c>
      <c r="CS1175" s="122" t="s">
        <v>7991</v>
      </c>
      <c r="CT1175" s="122" t="s">
        <v>8199</v>
      </c>
      <c r="CU1175" s="122" t="s">
        <v>8198</v>
      </c>
      <c r="CW1175" s="122" t="s">
        <v>9041</v>
      </c>
      <c r="CX1175" s="122" t="s">
        <v>9042</v>
      </c>
      <c r="CY1175" s="122" t="s">
        <v>9040</v>
      </c>
    </row>
    <row r="1176" spans="1:103" x14ac:dyDescent="0.45">
      <c r="A1176" s="122">
        <v>1175</v>
      </c>
      <c r="B1176" s="122" t="s">
        <v>10853</v>
      </c>
      <c r="C1176" s="122" t="s">
        <v>5836</v>
      </c>
      <c r="F1176" s="122" t="s">
        <v>7992</v>
      </c>
      <c r="G1176" s="122" t="s">
        <v>5934</v>
      </c>
      <c r="H1176" s="122">
        <v>4023</v>
      </c>
      <c r="I1176" s="122" t="s">
        <v>201</v>
      </c>
      <c r="J1176" s="122" t="str">
        <f>LEFT(I1176, FIND(" ", I1176, 12) -1)</f>
        <v>Quercus stellata</v>
      </c>
      <c r="M1176" s="122" t="s">
        <v>3226</v>
      </c>
      <c r="N1176" s="122" t="s">
        <v>3195</v>
      </c>
      <c r="O1176" s="122">
        <v>41776</v>
      </c>
      <c r="P1176" s="122" t="s">
        <v>6022</v>
      </c>
      <c r="S1176" s="86" t="s">
        <v>14696</v>
      </c>
      <c r="T1176" s="122" t="s">
        <v>5532</v>
      </c>
      <c r="U1176" s="122" t="s">
        <v>3433</v>
      </c>
      <c r="V1176" s="122" t="s">
        <v>5536</v>
      </c>
      <c r="W1176" s="122" t="s">
        <v>1759</v>
      </c>
      <c r="X1176" s="122" t="s">
        <v>6052</v>
      </c>
      <c r="AH1176" s="122">
        <v>130</v>
      </c>
      <c r="AJ1176" s="122" t="s">
        <v>977</v>
      </c>
      <c r="AT1176" s="122">
        <v>31.570391000000001</v>
      </c>
      <c r="AU1176" s="122">
        <v>-87.887433999999999</v>
      </c>
      <c r="BE1176" s="122" t="s">
        <v>6131</v>
      </c>
      <c r="BF1176" s="122" t="s">
        <v>1417</v>
      </c>
      <c r="BR1176" s="122" t="s">
        <v>7992</v>
      </c>
      <c r="BS1176" s="122" t="s">
        <v>9052</v>
      </c>
      <c r="BT1176" s="122" t="s">
        <v>7992</v>
      </c>
      <c r="BU1176" s="122" t="s">
        <v>7992</v>
      </c>
      <c r="BV1176" s="122">
        <v>4023</v>
      </c>
      <c r="BX1176" s="122" t="s">
        <v>3150</v>
      </c>
      <c r="CB1176" s="122">
        <v>31.570391000000001</v>
      </c>
      <c r="CC1176" s="122">
        <v>-87.887433999999999</v>
      </c>
      <c r="CE1176" s="122" t="s">
        <v>5532</v>
      </c>
      <c r="CF1176" s="122" t="s">
        <v>3433</v>
      </c>
      <c r="CG1176" s="122" t="s">
        <v>5536</v>
      </c>
      <c r="CO1176" s="122" t="s">
        <v>7488</v>
      </c>
      <c r="CP1176" s="122">
        <v>0</v>
      </c>
      <c r="CQ1176" s="122" t="s">
        <v>7992</v>
      </c>
      <c r="CR1176" s="122" t="s">
        <v>7990</v>
      </c>
      <c r="CS1176" s="122" t="s">
        <v>7993</v>
      </c>
      <c r="CT1176" s="122" t="s">
        <v>8199</v>
      </c>
      <c r="CU1176" s="122" t="s">
        <v>8198</v>
      </c>
      <c r="CW1176" s="122" t="s">
        <v>9041</v>
      </c>
      <c r="CX1176" s="122" t="s">
        <v>9042</v>
      </c>
      <c r="CY1176" s="122" t="s">
        <v>9040</v>
      </c>
    </row>
    <row r="1177" spans="1:103" x14ac:dyDescent="0.45">
      <c r="A1177" s="122">
        <v>1176</v>
      </c>
      <c r="B1177" s="122" t="s">
        <v>10854</v>
      </c>
      <c r="C1177" s="122" t="s">
        <v>5837</v>
      </c>
      <c r="F1177" s="122" t="s">
        <v>7994</v>
      </c>
      <c r="G1177" s="122" t="s">
        <v>5935</v>
      </c>
      <c r="H1177" s="122">
        <v>997</v>
      </c>
      <c r="I1177" s="122" t="s">
        <v>187</v>
      </c>
      <c r="J1177" s="122" t="str">
        <f>LEFT(I1177, FIND(" ", I1177, 12) -1)</f>
        <v>Quercus alba</v>
      </c>
      <c r="M1177" s="122" t="s">
        <v>3226</v>
      </c>
      <c r="N1177" s="122" t="s">
        <v>3190</v>
      </c>
      <c r="O1177" s="122">
        <v>41776</v>
      </c>
      <c r="P1177" s="122" t="s">
        <v>6022</v>
      </c>
      <c r="S1177" s="86" t="s">
        <v>14696</v>
      </c>
      <c r="T1177" s="122" t="s">
        <v>5532</v>
      </c>
      <c r="U1177" s="122" t="s">
        <v>3433</v>
      </c>
      <c r="V1177" s="122" t="s">
        <v>5536</v>
      </c>
      <c r="W1177" s="122" t="s">
        <v>1759</v>
      </c>
      <c r="X1177" s="122" t="s">
        <v>6052</v>
      </c>
      <c r="AH1177" s="122">
        <v>130</v>
      </c>
      <c r="AJ1177" s="122" t="s">
        <v>991</v>
      </c>
      <c r="AT1177" s="122">
        <v>31.570391000000001</v>
      </c>
      <c r="AU1177" s="122">
        <v>-87.887433999999999</v>
      </c>
      <c r="BE1177" s="122" t="s">
        <v>6131</v>
      </c>
      <c r="BF1177" s="122" t="s">
        <v>1417</v>
      </c>
      <c r="BR1177" s="122" t="s">
        <v>7994</v>
      </c>
      <c r="BS1177" s="122" t="s">
        <v>9052</v>
      </c>
      <c r="BT1177" s="122" t="s">
        <v>7994</v>
      </c>
      <c r="BU1177" s="122" t="s">
        <v>7994</v>
      </c>
      <c r="BV1177" s="122">
        <v>997</v>
      </c>
      <c r="BX1177" s="122" t="s">
        <v>3150</v>
      </c>
      <c r="CB1177" s="122">
        <v>31.570391000000001</v>
      </c>
      <c r="CC1177" s="122">
        <v>-87.887433999999999</v>
      </c>
      <c r="CE1177" s="122" t="s">
        <v>5532</v>
      </c>
      <c r="CF1177" s="122" t="s">
        <v>3433</v>
      </c>
      <c r="CG1177" s="122" t="s">
        <v>5536</v>
      </c>
      <c r="CO1177" s="122" t="s">
        <v>7488</v>
      </c>
      <c r="CP1177" s="122">
        <v>0</v>
      </c>
      <c r="CQ1177" s="122" t="s">
        <v>7994</v>
      </c>
      <c r="CR1177" s="122" t="s">
        <v>7985</v>
      </c>
      <c r="CS1177" s="122" t="s">
        <v>7995</v>
      </c>
      <c r="CT1177" s="122" t="s">
        <v>8199</v>
      </c>
      <c r="CU1177" s="122" t="s">
        <v>8198</v>
      </c>
      <c r="CW1177" s="122" t="s">
        <v>9041</v>
      </c>
      <c r="CX1177" s="122" t="s">
        <v>9042</v>
      </c>
      <c r="CY1177" s="122" t="s">
        <v>9040</v>
      </c>
    </row>
    <row r="1178" spans="1:103" x14ac:dyDescent="0.45">
      <c r="A1178" s="122">
        <v>1177</v>
      </c>
      <c r="B1178" s="122" t="s">
        <v>10855</v>
      </c>
      <c r="C1178" s="122" t="s">
        <v>5838</v>
      </c>
      <c r="F1178" s="122" t="s">
        <v>14669</v>
      </c>
      <c r="G1178" s="122">
        <v>4826</v>
      </c>
      <c r="I1178" s="122" t="s">
        <v>1041</v>
      </c>
      <c r="J1178" s="122" t="str">
        <f t="shared" ref="J1178:J1225" si="47">I1178</f>
        <v>Quercus gambelii</v>
      </c>
      <c r="M1178" s="122" t="s">
        <v>3226</v>
      </c>
      <c r="N1178" s="122" t="s">
        <v>3193</v>
      </c>
      <c r="O1178" s="122">
        <v>41832</v>
      </c>
      <c r="P1178" s="122" t="s">
        <v>6023</v>
      </c>
      <c r="S1178" s="86" t="s">
        <v>14696</v>
      </c>
      <c r="T1178" s="122" t="s">
        <v>5532</v>
      </c>
      <c r="U1178" s="122" t="s">
        <v>6033</v>
      </c>
      <c r="V1178" s="122" t="s">
        <v>6040</v>
      </c>
      <c r="W1178" s="122" t="s">
        <v>1759</v>
      </c>
      <c r="X1178" s="122" t="s">
        <v>6053</v>
      </c>
      <c r="AH1178" s="122">
        <v>2160</v>
      </c>
      <c r="AJ1178" s="122" t="s">
        <v>1041</v>
      </c>
      <c r="AT1178" s="122">
        <v>39.685569999999998</v>
      </c>
      <c r="AU1178" s="122">
        <v>-107.92134299999999</v>
      </c>
      <c r="BE1178" s="122" t="s">
        <v>6131</v>
      </c>
      <c r="BF1178" s="122" t="s">
        <v>1417</v>
      </c>
      <c r="BR1178" s="122" t="s">
        <v>5838</v>
      </c>
      <c r="BS1178" s="122" t="s">
        <v>9006</v>
      </c>
      <c r="BT1178" s="122" t="s">
        <v>5838</v>
      </c>
      <c r="BU1178" s="122" t="s">
        <v>5838</v>
      </c>
      <c r="BV1178" s="122">
        <v>6442</v>
      </c>
      <c r="BX1178" s="122" t="s">
        <v>3150</v>
      </c>
      <c r="CB1178" s="122">
        <v>39.685569999999998</v>
      </c>
      <c r="CC1178" s="122">
        <v>-107.92134299999999</v>
      </c>
      <c r="CE1178" s="122" t="s">
        <v>5532</v>
      </c>
      <c r="CF1178" s="122" t="s">
        <v>6033</v>
      </c>
      <c r="CG1178" s="122" t="s">
        <v>6040</v>
      </c>
    </row>
    <row r="1179" spans="1:103" x14ac:dyDescent="0.45">
      <c r="A1179" s="122">
        <v>1178</v>
      </c>
      <c r="B1179" s="122" t="s">
        <v>10856</v>
      </c>
      <c r="C1179" s="122" t="s">
        <v>5839</v>
      </c>
      <c r="F1179" s="122" t="s">
        <v>7996</v>
      </c>
      <c r="H1179" s="122">
        <v>5065</v>
      </c>
      <c r="I1179" s="122" t="s">
        <v>1041</v>
      </c>
      <c r="J1179" s="122" t="str">
        <f t="shared" si="47"/>
        <v>Quercus gambelii</v>
      </c>
      <c r="M1179" s="122" t="s">
        <v>3226</v>
      </c>
      <c r="N1179" s="122" t="s">
        <v>3193</v>
      </c>
      <c r="O1179" s="122">
        <v>41841</v>
      </c>
      <c r="P1179" s="122" t="s">
        <v>6024</v>
      </c>
      <c r="S1179" s="86" t="s">
        <v>14696</v>
      </c>
      <c r="T1179" s="122" t="s">
        <v>5532</v>
      </c>
      <c r="U1179" s="122" t="s">
        <v>1107</v>
      </c>
      <c r="V1179" s="122" t="s">
        <v>6041</v>
      </c>
      <c r="W1179" s="122" t="s">
        <v>1759</v>
      </c>
      <c r="X1179" s="122" t="s">
        <v>6054</v>
      </c>
      <c r="AH1179" s="122">
        <v>1725.8</v>
      </c>
      <c r="AJ1179" s="122" t="s">
        <v>1041</v>
      </c>
      <c r="AT1179" s="122">
        <v>32.358527000000002</v>
      </c>
      <c r="AU1179" s="122">
        <v>-106.559675</v>
      </c>
      <c r="BE1179" s="122" t="s">
        <v>6131</v>
      </c>
      <c r="BF1179" s="122" t="s">
        <v>1417</v>
      </c>
      <c r="BR1179" s="122" t="s">
        <v>7996</v>
      </c>
      <c r="BS1179" s="122" t="s">
        <v>9052</v>
      </c>
      <c r="BT1179" s="122" t="s">
        <v>7996</v>
      </c>
      <c r="BU1179" s="122" t="s">
        <v>7996</v>
      </c>
      <c r="BV1179" s="122">
        <v>5065</v>
      </c>
      <c r="BX1179" s="122" t="s">
        <v>3150</v>
      </c>
      <c r="CB1179" s="122">
        <v>32.358527000000002</v>
      </c>
      <c r="CC1179" s="122">
        <v>-106.559675</v>
      </c>
      <c r="CE1179" s="122" t="s">
        <v>5532</v>
      </c>
      <c r="CF1179" s="122" t="s">
        <v>1107</v>
      </c>
      <c r="CG1179" s="122" t="s">
        <v>6041</v>
      </c>
      <c r="CO1179" s="122" t="s">
        <v>7488</v>
      </c>
      <c r="CP1179" s="122">
        <v>0</v>
      </c>
      <c r="CQ1179" s="122" t="s">
        <v>7996</v>
      </c>
      <c r="CR1179" s="122" t="s">
        <v>7997</v>
      </c>
      <c r="CS1179" s="122" t="s">
        <v>7998</v>
      </c>
      <c r="CT1179" s="122" t="s">
        <v>8199</v>
      </c>
      <c r="CU1179" s="122" t="s">
        <v>8198</v>
      </c>
      <c r="CW1179" s="122" t="s">
        <v>9041</v>
      </c>
      <c r="CX1179" s="122" t="s">
        <v>9042</v>
      </c>
      <c r="CY1179" s="122" t="s">
        <v>9040</v>
      </c>
    </row>
    <row r="1180" spans="1:103" x14ac:dyDescent="0.45">
      <c r="A1180" s="122">
        <v>1179</v>
      </c>
      <c r="B1180" s="122" t="s">
        <v>10857</v>
      </c>
      <c r="C1180" s="122" t="s">
        <v>5840</v>
      </c>
      <c r="F1180" s="122" t="s">
        <v>7999</v>
      </c>
      <c r="H1180" s="122">
        <v>5546</v>
      </c>
      <c r="I1180" s="122" t="s">
        <v>1041</v>
      </c>
      <c r="J1180" s="122" t="str">
        <f t="shared" si="47"/>
        <v>Quercus gambelii</v>
      </c>
      <c r="M1180" s="122" t="s">
        <v>3226</v>
      </c>
      <c r="N1180" s="122" t="s">
        <v>3193</v>
      </c>
      <c r="O1180" s="122">
        <v>41841</v>
      </c>
      <c r="P1180" s="122" t="s">
        <v>6024</v>
      </c>
      <c r="S1180" s="86" t="s">
        <v>14696</v>
      </c>
      <c r="T1180" s="122" t="s">
        <v>5532</v>
      </c>
      <c r="U1180" s="122" t="s">
        <v>1107</v>
      </c>
      <c r="V1180" s="122" t="s">
        <v>6041</v>
      </c>
      <c r="W1180" s="122" t="s">
        <v>1759</v>
      </c>
      <c r="X1180" s="122" t="s">
        <v>6054</v>
      </c>
      <c r="AH1180" s="122">
        <v>1725.8</v>
      </c>
      <c r="AJ1180" s="122" t="s">
        <v>1041</v>
      </c>
      <c r="AT1180" s="122">
        <v>32.358527000000002</v>
      </c>
      <c r="AU1180" s="122">
        <v>-106.559675</v>
      </c>
      <c r="BE1180" s="122" t="s">
        <v>6131</v>
      </c>
      <c r="BF1180" s="122" t="s">
        <v>1417</v>
      </c>
      <c r="BR1180" s="122" t="s">
        <v>7999</v>
      </c>
      <c r="BS1180" s="122" t="s">
        <v>9052</v>
      </c>
      <c r="BT1180" s="122" t="s">
        <v>7999</v>
      </c>
      <c r="BU1180" s="122" t="s">
        <v>7999</v>
      </c>
      <c r="BV1180" s="122">
        <v>5546</v>
      </c>
      <c r="BX1180" s="122" t="s">
        <v>3150</v>
      </c>
      <c r="CB1180" s="122">
        <v>32.358527000000002</v>
      </c>
      <c r="CC1180" s="122">
        <v>-106.559675</v>
      </c>
      <c r="CE1180" s="122" t="s">
        <v>5532</v>
      </c>
      <c r="CF1180" s="122" t="s">
        <v>1107</v>
      </c>
      <c r="CG1180" s="122" t="s">
        <v>6041</v>
      </c>
      <c r="CO1180" s="122" t="s">
        <v>7488</v>
      </c>
      <c r="CP1180" s="122">
        <v>0</v>
      </c>
      <c r="CQ1180" s="122" t="s">
        <v>7999</v>
      </c>
      <c r="CR1180" s="122" t="s">
        <v>7997</v>
      </c>
      <c r="CS1180" s="122" t="s">
        <v>8000</v>
      </c>
      <c r="CT1180" s="122" t="s">
        <v>8199</v>
      </c>
      <c r="CU1180" s="122" t="s">
        <v>8198</v>
      </c>
      <c r="CW1180" s="122" t="s">
        <v>9041</v>
      </c>
      <c r="CX1180" s="122" t="s">
        <v>9042</v>
      </c>
      <c r="CY1180" s="122" t="s">
        <v>9040</v>
      </c>
    </row>
    <row r="1181" spans="1:103" x14ac:dyDescent="0.45">
      <c r="A1181" s="122">
        <v>1180</v>
      </c>
      <c r="B1181" s="122" t="s">
        <v>10858</v>
      </c>
      <c r="C1181" s="122" t="s">
        <v>5841</v>
      </c>
      <c r="F1181" s="122" t="s">
        <v>8001</v>
      </c>
      <c r="H1181" s="122">
        <v>1925</v>
      </c>
      <c r="I1181" s="122" t="s">
        <v>1041</v>
      </c>
      <c r="J1181" s="122" t="str">
        <f t="shared" si="47"/>
        <v>Quercus gambelii</v>
      </c>
      <c r="M1181" s="122" t="s">
        <v>3226</v>
      </c>
      <c r="N1181" s="122" t="s">
        <v>3193</v>
      </c>
      <c r="O1181" s="122">
        <v>41841</v>
      </c>
      <c r="P1181" s="122" t="s">
        <v>6024</v>
      </c>
      <c r="S1181" s="86" t="s">
        <v>14696</v>
      </c>
      <c r="T1181" s="122" t="s">
        <v>5532</v>
      </c>
      <c r="U1181" s="122" t="s">
        <v>1107</v>
      </c>
      <c r="V1181" s="122" t="s">
        <v>6041</v>
      </c>
      <c r="W1181" s="122" t="s">
        <v>1759</v>
      </c>
      <c r="X1181" s="122" t="s">
        <v>6055</v>
      </c>
      <c r="AH1181" s="122">
        <v>1725.8</v>
      </c>
      <c r="AJ1181" s="122" t="s">
        <v>1041</v>
      </c>
      <c r="AT1181" s="122">
        <v>32.358527000000002</v>
      </c>
      <c r="AU1181" s="122">
        <v>-106.559675</v>
      </c>
      <c r="BE1181" s="122" t="s">
        <v>6131</v>
      </c>
      <c r="BF1181" s="122" t="s">
        <v>1417</v>
      </c>
      <c r="BR1181" s="122" t="s">
        <v>8001</v>
      </c>
      <c r="BS1181" s="122" t="s">
        <v>9052</v>
      </c>
      <c r="BT1181" s="122" t="s">
        <v>8001</v>
      </c>
      <c r="BU1181" s="122" t="s">
        <v>8001</v>
      </c>
      <c r="BV1181" s="122">
        <v>1925</v>
      </c>
      <c r="BX1181" s="122" t="s">
        <v>3150</v>
      </c>
      <c r="CB1181" s="122">
        <v>32.358527000000002</v>
      </c>
      <c r="CC1181" s="122">
        <v>-106.559675</v>
      </c>
      <c r="CE1181" s="122" t="s">
        <v>5532</v>
      </c>
      <c r="CF1181" s="122" t="s">
        <v>1107</v>
      </c>
      <c r="CG1181" s="122" t="s">
        <v>6041</v>
      </c>
      <c r="CO1181" s="122" t="s">
        <v>7488</v>
      </c>
      <c r="CP1181" s="122">
        <v>0</v>
      </c>
      <c r="CQ1181" s="122" t="s">
        <v>8001</v>
      </c>
      <c r="CR1181" s="122" t="s">
        <v>7997</v>
      </c>
      <c r="CS1181" s="122" t="s">
        <v>8002</v>
      </c>
      <c r="CT1181" s="122" t="s">
        <v>8199</v>
      </c>
      <c r="CU1181" s="122" t="s">
        <v>8198</v>
      </c>
      <c r="CW1181" s="122" t="s">
        <v>9041</v>
      </c>
      <c r="CX1181" s="122" t="s">
        <v>9042</v>
      </c>
      <c r="CY1181" s="122" t="s">
        <v>9040</v>
      </c>
    </row>
    <row r="1182" spans="1:103" x14ac:dyDescent="0.45">
      <c r="A1182" s="122">
        <v>1181</v>
      </c>
      <c r="B1182" s="122" t="s">
        <v>10859</v>
      </c>
      <c r="C1182" s="122" t="s">
        <v>5842</v>
      </c>
      <c r="F1182" s="122" t="s">
        <v>8003</v>
      </c>
      <c r="H1182" s="122">
        <v>6160</v>
      </c>
      <c r="I1182" s="122" t="s">
        <v>1041</v>
      </c>
      <c r="J1182" s="122" t="str">
        <f t="shared" si="47"/>
        <v>Quercus gambelii</v>
      </c>
      <c r="M1182" s="122" t="s">
        <v>3226</v>
      </c>
      <c r="N1182" s="122" t="s">
        <v>3193</v>
      </c>
      <c r="O1182" s="122">
        <v>41841</v>
      </c>
      <c r="P1182" s="122" t="s">
        <v>6024</v>
      </c>
      <c r="S1182" s="86" t="s">
        <v>14696</v>
      </c>
      <c r="T1182" s="122" t="s">
        <v>5532</v>
      </c>
      <c r="U1182" s="122" t="s">
        <v>1107</v>
      </c>
      <c r="V1182" s="122" t="s">
        <v>6041</v>
      </c>
      <c r="W1182" s="122" t="s">
        <v>1759</v>
      </c>
      <c r="X1182" s="122" t="s">
        <v>6055</v>
      </c>
      <c r="AH1182" s="122">
        <v>1725.8</v>
      </c>
      <c r="AJ1182" s="122" t="s">
        <v>1041</v>
      </c>
      <c r="AT1182" s="122">
        <v>32.358527000000002</v>
      </c>
      <c r="AU1182" s="122">
        <v>-106.559675</v>
      </c>
      <c r="BE1182" s="122" t="s">
        <v>6131</v>
      </c>
      <c r="BF1182" s="122" t="s">
        <v>1417</v>
      </c>
      <c r="BR1182" s="122" t="s">
        <v>8003</v>
      </c>
      <c r="BS1182" s="122" t="s">
        <v>9052</v>
      </c>
      <c r="BT1182" s="122" t="s">
        <v>8003</v>
      </c>
      <c r="BU1182" s="122" t="s">
        <v>8003</v>
      </c>
      <c r="BV1182" s="122">
        <v>6160</v>
      </c>
      <c r="BX1182" s="122" t="s">
        <v>3150</v>
      </c>
      <c r="CB1182" s="122">
        <v>32.358527000000002</v>
      </c>
      <c r="CC1182" s="122">
        <v>-106.559675</v>
      </c>
      <c r="CE1182" s="122" t="s">
        <v>5532</v>
      </c>
      <c r="CF1182" s="122" t="s">
        <v>1107</v>
      </c>
      <c r="CG1182" s="122" t="s">
        <v>6041</v>
      </c>
      <c r="CO1182" s="122" t="s">
        <v>7488</v>
      </c>
      <c r="CP1182" s="122">
        <v>0</v>
      </c>
      <c r="CQ1182" s="122" t="s">
        <v>8003</v>
      </c>
      <c r="CR1182" s="122" t="s">
        <v>7997</v>
      </c>
      <c r="CS1182" s="122" t="s">
        <v>8004</v>
      </c>
      <c r="CT1182" s="122" t="s">
        <v>8199</v>
      </c>
      <c r="CU1182" s="122" t="s">
        <v>8198</v>
      </c>
      <c r="CW1182" s="122" t="s">
        <v>9041</v>
      </c>
      <c r="CX1182" s="122" t="s">
        <v>9042</v>
      </c>
      <c r="CY1182" s="122" t="s">
        <v>9040</v>
      </c>
    </row>
    <row r="1183" spans="1:103" x14ac:dyDescent="0.45">
      <c r="A1183" s="122">
        <v>1182</v>
      </c>
      <c r="B1183" s="122" t="s">
        <v>10860</v>
      </c>
      <c r="C1183" s="122" t="s">
        <v>5843</v>
      </c>
      <c r="F1183" s="122" t="s">
        <v>8005</v>
      </c>
      <c r="H1183" s="122">
        <v>3435</v>
      </c>
      <c r="I1183" s="122" t="s">
        <v>1041</v>
      </c>
      <c r="J1183" s="122" t="str">
        <f t="shared" si="47"/>
        <v>Quercus gambelii</v>
      </c>
      <c r="M1183" s="122" t="s">
        <v>3226</v>
      </c>
      <c r="N1183" s="122" t="s">
        <v>3193</v>
      </c>
      <c r="O1183" s="122">
        <v>41843</v>
      </c>
      <c r="P1183" s="122" t="s">
        <v>6025</v>
      </c>
      <c r="S1183" s="86" t="s">
        <v>14696</v>
      </c>
      <c r="T1183" s="122" t="s">
        <v>5532</v>
      </c>
      <c r="U1183" s="122" t="s">
        <v>6034</v>
      </c>
      <c r="V1183" s="122" t="s">
        <v>6042</v>
      </c>
      <c r="W1183" s="122" t="s">
        <v>1759</v>
      </c>
      <c r="X1183" s="122" t="s">
        <v>6056</v>
      </c>
      <c r="AH1183" s="122">
        <v>1520</v>
      </c>
      <c r="AJ1183" s="122" t="s">
        <v>1041</v>
      </c>
      <c r="AT1183" s="122">
        <v>40.032789999999999</v>
      </c>
      <c r="AU1183" s="122">
        <v>-111.65868</v>
      </c>
      <c r="BE1183" s="122" t="s">
        <v>6131</v>
      </c>
      <c r="BF1183" s="122" t="s">
        <v>1417</v>
      </c>
      <c r="BR1183" s="122" t="s">
        <v>8005</v>
      </c>
      <c r="BS1183" s="122" t="s">
        <v>9052</v>
      </c>
      <c r="BT1183" s="122" t="s">
        <v>8005</v>
      </c>
      <c r="BU1183" s="122" t="s">
        <v>8005</v>
      </c>
      <c r="BV1183" s="122">
        <v>3435</v>
      </c>
      <c r="BX1183" s="122" t="s">
        <v>3150</v>
      </c>
      <c r="CB1183" s="122">
        <v>40.032789999999999</v>
      </c>
      <c r="CC1183" s="122">
        <v>-111.65868</v>
      </c>
      <c r="CE1183" s="122" t="s">
        <v>5532</v>
      </c>
      <c r="CF1183" s="122" t="s">
        <v>6034</v>
      </c>
      <c r="CG1183" s="122" t="s">
        <v>6042</v>
      </c>
      <c r="CO1183" s="122" t="s">
        <v>7488</v>
      </c>
      <c r="CP1183" s="122">
        <v>0</v>
      </c>
      <c r="CQ1183" s="122" t="s">
        <v>8005</v>
      </c>
      <c r="CR1183" s="122" t="s">
        <v>8006</v>
      </c>
      <c r="CS1183" s="122" t="s">
        <v>8007</v>
      </c>
      <c r="CT1183" s="122" t="s">
        <v>8199</v>
      </c>
      <c r="CU1183" s="122" t="s">
        <v>8198</v>
      </c>
      <c r="CW1183" s="122" t="s">
        <v>9041</v>
      </c>
      <c r="CX1183" s="122" t="s">
        <v>9042</v>
      </c>
      <c r="CY1183" s="122" t="s">
        <v>9040</v>
      </c>
    </row>
    <row r="1184" spans="1:103" x14ac:dyDescent="0.45">
      <c r="A1184" s="122">
        <v>1183</v>
      </c>
      <c r="B1184" s="122" t="s">
        <v>10861</v>
      </c>
      <c r="C1184" s="122" t="s">
        <v>5844</v>
      </c>
      <c r="F1184" s="122" t="s">
        <v>8008</v>
      </c>
      <c r="H1184" s="122">
        <v>6870</v>
      </c>
      <c r="I1184" s="122" t="s">
        <v>1041</v>
      </c>
      <c r="J1184" s="122" t="str">
        <f t="shared" si="47"/>
        <v>Quercus gambelii</v>
      </c>
      <c r="M1184" s="122" t="s">
        <v>3226</v>
      </c>
      <c r="N1184" s="122" t="s">
        <v>3193</v>
      </c>
      <c r="O1184" s="122">
        <v>41843</v>
      </c>
      <c r="P1184" s="122" t="s">
        <v>6025</v>
      </c>
      <c r="S1184" s="86" t="s">
        <v>14696</v>
      </c>
      <c r="T1184" s="122" t="s">
        <v>5532</v>
      </c>
      <c r="U1184" s="122" t="s">
        <v>6034</v>
      </c>
      <c r="V1184" s="122" t="s">
        <v>6042</v>
      </c>
      <c r="W1184" s="122" t="s">
        <v>1759</v>
      </c>
      <c r="X1184" s="122" t="s">
        <v>6057</v>
      </c>
      <c r="AH1184" s="122">
        <v>1553</v>
      </c>
      <c r="AJ1184" s="122" t="s">
        <v>1041</v>
      </c>
      <c r="AT1184" s="122">
        <v>40.264609999999998</v>
      </c>
      <c r="AU1184" s="122">
        <v>-111.63077</v>
      </c>
      <c r="BE1184" s="122" t="s">
        <v>6131</v>
      </c>
      <c r="BF1184" s="122" t="s">
        <v>1417</v>
      </c>
      <c r="BR1184" s="122" t="s">
        <v>8008</v>
      </c>
      <c r="BS1184" s="122" t="s">
        <v>9052</v>
      </c>
      <c r="BT1184" s="122" t="s">
        <v>8008</v>
      </c>
      <c r="BU1184" s="122" t="s">
        <v>8008</v>
      </c>
      <c r="BV1184" s="122">
        <v>6870</v>
      </c>
      <c r="BX1184" s="122" t="s">
        <v>3150</v>
      </c>
      <c r="CB1184" s="122">
        <v>40.264609999999998</v>
      </c>
      <c r="CC1184" s="122">
        <v>-111.63077</v>
      </c>
      <c r="CE1184" s="122" t="s">
        <v>5532</v>
      </c>
      <c r="CF1184" s="122" t="s">
        <v>6034</v>
      </c>
      <c r="CG1184" s="122" t="s">
        <v>6042</v>
      </c>
      <c r="CO1184" s="122" t="s">
        <v>7488</v>
      </c>
      <c r="CP1184" s="122">
        <v>0</v>
      </c>
      <c r="CQ1184" s="122" t="s">
        <v>8008</v>
      </c>
      <c r="CR1184" s="122" t="s">
        <v>8006</v>
      </c>
      <c r="CS1184" s="122" t="s">
        <v>8009</v>
      </c>
      <c r="CT1184" s="122" t="s">
        <v>8199</v>
      </c>
      <c r="CU1184" s="122" t="s">
        <v>8198</v>
      </c>
      <c r="CW1184" s="122" t="s">
        <v>9041</v>
      </c>
      <c r="CX1184" s="122" t="s">
        <v>9042</v>
      </c>
      <c r="CY1184" s="122" t="s">
        <v>9040</v>
      </c>
    </row>
    <row r="1185" spans="1:103" x14ac:dyDescent="0.45">
      <c r="A1185" s="122">
        <v>1184</v>
      </c>
      <c r="B1185" s="122" t="s">
        <v>10862</v>
      </c>
      <c r="C1185" s="122" t="s">
        <v>5845</v>
      </c>
      <c r="D1185" s="150">
        <v>43307</v>
      </c>
      <c r="E1185" s="139">
        <v>7</v>
      </c>
      <c r="F1185" s="122" t="s">
        <v>8010</v>
      </c>
      <c r="H1185" s="122">
        <v>254</v>
      </c>
      <c r="I1185" s="122" t="s">
        <v>5920</v>
      </c>
      <c r="J1185" s="122" t="str">
        <f t="shared" si="47"/>
        <v>Quercus cedrosensis</v>
      </c>
      <c r="M1185" s="122" t="s">
        <v>3226</v>
      </c>
      <c r="N1185" s="122" t="s">
        <v>5997</v>
      </c>
      <c r="O1185" s="122">
        <v>41925</v>
      </c>
      <c r="P1185" s="122" t="s">
        <v>6021</v>
      </c>
      <c r="S1185" s="86" t="s">
        <v>14696</v>
      </c>
      <c r="T1185" s="122" t="s">
        <v>1432</v>
      </c>
      <c r="U1185" s="122" t="s">
        <v>6035</v>
      </c>
      <c r="V1185" s="122" t="s">
        <v>6043</v>
      </c>
      <c r="W1185" s="122" t="s">
        <v>1759</v>
      </c>
      <c r="X1185" s="122" t="s">
        <v>6058</v>
      </c>
      <c r="AH1185" s="122">
        <v>184</v>
      </c>
      <c r="AJ1185" s="122" t="s">
        <v>5920</v>
      </c>
      <c r="AT1185" s="122">
        <v>31.316659999999999</v>
      </c>
      <c r="AU1185" s="122">
        <v>-116.33333330000001</v>
      </c>
      <c r="BE1185" s="122" t="s">
        <v>6131</v>
      </c>
      <c r="BF1185" s="122" t="s">
        <v>1417</v>
      </c>
      <c r="BR1185" s="122" t="s">
        <v>8010</v>
      </c>
      <c r="BS1185" s="122" t="s">
        <v>9052</v>
      </c>
      <c r="BT1185" s="122" t="s">
        <v>8010</v>
      </c>
      <c r="BU1185" s="122" t="s">
        <v>8010</v>
      </c>
      <c r="BV1185" s="122">
        <v>254</v>
      </c>
      <c r="BX1185" s="122" t="s">
        <v>3150</v>
      </c>
      <c r="CB1185" s="122">
        <v>31.316659999999999</v>
      </c>
      <c r="CC1185" s="122">
        <v>-116.33333330000001</v>
      </c>
      <c r="CE1185" s="122" t="s">
        <v>1432</v>
      </c>
      <c r="CF1185" s="122" t="s">
        <v>6035</v>
      </c>
      <c r="CG1185" s="122" t="s">
        <v>6043</v>
      </c>
      <c r="CO1185" s="122" t="s">
        <v>7488</v>
      </c>
      <c r="CP1185" s="122">
        <v>0</v>
      </c>
      <c r="CQ1185" s="122" t="s">
        <v>8010</v>
      </c>
      <c r="CR1185" s="122" t="s">
        <v>8011</v>
      </c>
      <c r="CS1185" s="122" t="s">
        <v>8012</v>
      </c>
      <c r="CT1185" s="122" t="s">
        <v>8199</v>
      </c>
      <c r="CU1185" s="122" t="s">
        <v>8198</v>
      </c>
      <c r="CW1185" s="122" t="s">
        <v>9041</v>
      </c>
      <c r="CX1185" s="122" t="s">
        <v>9042</v>
      </c>
      <c r="CY1185" s="122" t="s">
        <v>9040</v>
      </c>
    </row>
    <row r="1186" spans="1:103" x14ac:dyDescent="0.45">
      <c r="A1186" s="122">
        <v>1185</v>
      </c>
      <c r="B1186" s="122" t="s">
        <v>10863</v>
      </c>
      <c r="C1186" s="122" t="s">
        <v>5846</v>
      </c>
      <c r="D1186" s="150">
        <v>43307</v>
      </c>
      <c r="E1186" s="139">
        <v>7</v>
      </c>
      <c r="F1186" s="122" t="s">
        <v>8013</v>
      </c>
      <c r="G1186" s="122" t="s">
        <v>5936</v>
      </c>
      <c r="H1186" s="122">
        <v>328</v>
      </c>
      <c r="I1186" s="122" t="s">
        <v>1133</v>
      </c>
      <c r="J1186" s="122" t="str">
        <f t="shared" si="47"/>
        <v>Quercus dumosa</v>
      </c>
      <c r="M1186" s="122" t="s">
        <v>3226</v>
      </c>
      <c r="N1186" s="122" t="s">
        <v>3322</v>
      </c>
      <c r="O1186" s="122">
        <v>42064</v>
      </c>
      <c r="P1186" s="122" t="s">
        <v>6026</v>
      </c>
      <c r="S1186" s="86" t="s">
        <v>14696</v>
      </c>
      <c r="T1186" s="122" t="s">
        <v>5532</v>
      </c>
      <c r="AJ1186" s="122" t="s">
        <v>1133</v>
      </c>
      <c r="BE1186" s="122" t="s">
        <v>6131</v>
      </c>
      <c r="BF1186" s="122" t="s">
        <v>1417</v>
      </c>
      <c r="BR1186" s="122" t="s">
        <v>8013</v>
      </c>
      <c r="BS1186" s="122" t="s">
        <v>9052</v>
      </c>
      <c r="BT1186" s="122" t="s">
        <v>8013</v>
      </c>
      <c r="BU1186" s="122" t="s">
        <v>8013</v>
      </c>
      <c r="BV1186" s="122">
        <v>328</v>
      </c>
      <c r="BX1186" s="122" t="s">
        <v>3150</v>
      </c>
      <c r="CE1186" s="122" t="s">
        <v>5532</v>
      </c>
      <c r="CO1186" s="122" t="s">
        <v>7488</v>
      </c>
      <c r="CP1186" s="122">
        <v>0</v>
      </c>
      <c r="CQ1186" s="122" t="s">
        <v>8013</v>
      </c>
      <c r="CR1186" s="122" t="s">
        <v>8014</v>
      </c>
      <c r="CS1186" s="122" t="s">
        <v>8015</v>
      </c>
      <c r="CT1186" s="122" t="s">
        <v>8199</v>
      </c>
      <c r="CU1186" s="122" t="s">
        <v>8198</v>
      </c>
      <c r="CW1186" s="122" t="s">
        <v>9041</v>
      </c>
      <c r="CX1186" s="122" t="s">
        <v>9042</v>
      </c>
      <c r="CY1186" s="122" t="s">
        <v>9040</v>
      </c>
    </row>
    <row r="1187" spans="1:103" x14ac:dyDescent="0.45">
      <c r="A1187" s="122">
        <v>1186</v>
      </c>
      <c r="B1187" s="122" t="s">
        <v>10864</v>
      </c>
      <c r="C1187" s="122" t="s">
        <v>5847</v>
      </c>
      <c r="F1187" s="122" t="s">
        <v>8016</v>
      </c>
      <c r="G1187" s="122" t="s">
        <v>5937</v>
      </c>
      <c r="H1187" s="122">
        <v>1915</v>
      </c>
      <c r="I1187" s="122" t="s">
        <v>5919</v>
      </c>
      <c r="J1187" s="122" t="str">
        <f t="shared" si="47"/>
        <v>Quercus berberidifolia</v>
      </c>
      <c r="M1187" s="122" t="s">
        <v>3226</v>
      </c>
      <c r="N1187" s="122" t="s">
        <v>3256</v>
      </c>
      <c r="O1187" s="122">
        <v>42065</v>
      </c>
      <c r="P1187" s="122" t="s">
        <v>6026</v>
      </c>
      <c r="S1187" s="86" t="s">
        <v>14696</v>
      </c>
      <c r="T1187" s="122" t="s">
        <v>5532</v>
      </c>
      <c r="AJ1187" s="122" t="s">
        <v>5919</v>
      </c>
      <c r="BE1187" s="122" t="s">
        <v>6131</v>
      </c>
      <c r="BF1187" s="122" t="s">
        <v>1417</v>
      </c>
      <c r="BR1187" s="122" t="s">
        <v>8016</v>
      </c>
      <c r="BS1187" s="122" t="s">
        <v>9052</v>
      </c>
      <c r="BT1187" s="122" t="s">
        <v>8016</v>
      </c>
      <c r="BU1187" s="122" t="s">
        <v>8016</v>
      </c>
      <c r="BV1187" s="122">
        <v>1915</v>
      </c>
      <c r="BX1187" s="122" t="s">
        <v>3150</v>
      </c>
      <c r="CE1187" s="122" t="s">
        <v>5532</v>
      </c>
      <c r="CO1187" s="122" t="s">
        <v>7488</v>
      </c>
      <c r="CP1187" s="122">
        <v>0</v>
      </c>
      <c r="CQ1187" s="122" t="s">
        <v>8016</v>
      </c>
      <c r="CR1187" s="122" t="s">
        <v>7974</v>
      </c>
      <c r="CS1187" s="122" t="s">
        <v>8017</v>
      </c>
      <c r="CT1187" s="122" t="s">
        <v>8199</v>
      </c>
      <c r="CU1187" s="122" t="s">
        <v>8198</v>
      </c>
      <c r="CW1187" s="122" t="s">
        <v>9041</v>
      </c>
      <c r="CX1187" s="122" t="s">
        <v>9042</v>
      </c>
      <c r="CY1187" s="122" t="s">
        <v>9040</v>
      </c>
    </row>
    <row r="1188" spans="1:103" x14ac:dyDescent="0.45">
      <c r="A1188" s="122">
        <v>1187</v>
      </c>
      <c r="B1188" s="122" t="s">
        <v>10865</v>
      </c>
      <c r="C1188" s="122" t="s">
        <v>5848</v>
      </c>
      <c r="F1188" s="122" t="s">
        <v>8018</v>
      </c>
      <c r="G1188" s="122" t="s">
        <v>5938</v>
      </c>
      <c r="H1188" s="122">
        <v>1755</v>
      </c>
      <c r="I1188" s="122" t="s">
        <v>5920</v>
      </c>
      <c r="J1188" s="122" t="str">
        <f t="shared" si="47"/>
        <v>Quercus cedrosensis</v>
      </c>
      <c r="M1188" s="122" t="s">
        <v>3226</v>
      </c>
      <c r="N1188" s="122" t="s">
        <v>5997</v>
      </c>
      <c r="O1188" s="122">
        <v>42066</v>
      </c>
      <c r="P1188" s="122" t="s">
        <v>6026</v>
      </c>
      <c r="S1188" s="86" t="s">
        <v>14696</v>
      </c>
      <c r="T1188" s="122" t="s">
        <v>5532</v>
      </c>
      <c r="AJ1188" s="122" t="s">
        <v>5920</v>
      </c>
      <c r="BE1188" s="122" t="s">
        <v>6131</v>
      </c>
      <c r="BF1188" s="122" t="s">
        <v>1417</v>
      </c>
      <c r="BR1188" s="122" t="s">
        <v>8018</v>
      </c>
      <c r="BS1188" s="122" t="s">
        <v>9052</v>
      </c>
      <c r="BT1188" s="122" t="s">
        <v>8018</v>
      </c>
      <c r="BU1188" s="122" t="s">
        <v>8018</v>
      </c>
      <c r="BV1188" s="122">
        <v>1755</v>
      </c>
      <c r="BX1188" s="122" t="s">
        <v>3150</v>
      </c>
      <c r="CE1188" s="122" t="s">
        <v>5532</v>
      </c>
      <c r="CO1188" s="122" t="s">
        <v>7488</v>
      </c>
      <c r="CP1188" s="122">
        <v>0</v>
      </c>
      <c r="CQ1188" s="122" t="s">
        <v>8018</v>
      </c>
      <c r="CR1188" s="122" t="s">
        <v>8019</v>
      </c>
      <c r="CS1188" s="122" t="s">
        <v>8020</v>
      </c>
      <c r="CT1188" s="122" t="s">
        <v>8199</v>
      </c>
      <c r="CU1188" s="122" t="s">
        <v>8198</v>
      </c>
      <c r="CW1188" s="122" t="s">
        <v>9041</v>
      </c>
      <c r="CX1188" s="122" t="s">
        <v>9042</v>
      </c>
      <c r="CY1188" s="122" t="s">
        <v>9040</v>
      </c>
    </row>
    <row r="1189" spans="1:103" x14ac:dyDescent="0.45">
      <c r="A1189" s="122">
        <v>1188</v>
      </c>
      <c r="B1189" s="122" t="s">
        <v>10866</v>
      </c>
      <c r="C1189" s="122" t="s">
        <v>5849</v>
      </c>
      <c r="F1189" s="122" t="s">
        <v>5849</v>
      </c>
      <c r="G1189" s="122" t="s">
        <v>5939</v>
      </c>
      <c r="H1189" s="122">
        <v>741</v>
      </c>
      <c r="I1189" s="122" t="s">
        <v>1847</v>
      </c>
      <c r="J1189" s="122" t="str">
        <f t="shared" si="47"/>
        <v>Quercus wislizeni</v>
      </c>
      <c r="M1189" s="122" t="s">
        <v>3226</v>
      </c>
      <c r="N1189" s="122" t="s">
        <v>3255</v>
      </c>
      <c r="O1189" s="122" t="s">
        <v>6010</v>
      </c>
      <c r="P1189" s="122" t="s">
        <v>6027</v>
      </c>
      <c r="S1189" s="86" t="s">
        <v>14696</v>
      </c>
      <c r="T1189" s="122" t="s">
        <v>5532</v>
      </c>
      <c r="U1189" s="122" t="s">
        <v>4171</v>
      </c>
      <c r="V1189" s="122" t="s">
        <v>6044</v>
      </c>
      <c r="W1189" s="122" t="s">
        <v>1759</v>
      </c>
      <c r="X1189" s="122" t="s">
        <v>6059</v>
      </c>
      <c r="AH1189" s="122" t="s">
        <v>6085</v>
      </c>
      <c r="AJ1189" s="122" t="s">
        <v>1847</v>
      </c>
      <c r="AT1189" s="122">
        <v>35.467700000000001</v>
      </c>
      <c r="AU1189" s="122">
        <v>-118.7547</v>
      </c>
      <c r="BE1189" s="122" t="s">
        <v>6131</v>
      </c>
      <c r="BF1189" s="122" t="s">
        <v>1417</v>
      </c>
      <c r="BR1189" s="122" t="s">
        <v>5849</v>
      </c>
      <c r="BS1189" s="122" t="s">
        <v>9052</v>
      </c>
      <c r="BT1189" s="122" t="s">
        <v>14738</v>
      </c>
      <c r="BU1189" s="122" t="s">
        <v>14738</v>
      </c>
      <c r="BX1189" s="122" t="s">
        <v>3150</v>
      </c>
      <c r="CB1189" s="122">
        <v>35.467700000000001</v>
      </c>
      <c r="CC1189" s="122">
        <v>-118.7547</v>
      </c>
      <c r="CE1189" s="122" t="s">
        <v>5532</v>
      </c>
      <c r="CF1189" s="122" t="s">
        <v>4171</v>
      </c>
      <c r="CG1189" s="122" t="s">
        <v>6044</v>
      </c>
      <c r="CW1189" s="122" t="s">
        <v>9041</v>
      </c>
      <c r="CX1189" s="122" t="s">
        <v>9042</v>
      </c>
      <c r="CY1189" s="122" t="s">
        <v>9040</v>
      </c>
    </row>
    <row r="1190" spans="1:103" x14ac:dyDescent="0.45">
      <c r="A1190" s="122">
        <v>1189</v>
      </c>
      <c r="B1190" s="122" t="s">
        <v>10867</v>
      </c>
      <c r="C1190" s="122" t="s">
        <v>5850</v>
      </c>
      <c r="G1190" s="122" t="s">
        <v>5940</v>
      </c>
      <c r="I1190" s="122" t="s">
        <v>1847</v>
      </c>
      <c r="J1190" s="122" t="str">
        <f t="shared" si="47"/>
        <v>Quercus wislizeni</v>
      </c>
      <c r="M1190" s="122" t="s">
        <v>3226</v>
      </c>
      <c r="N1190" s="122" t="s">
        <v>3255</v>
      </c>
      <c r="O1190" s="122" t="s">
        <v>6010</v>
      </c>
      <c r="P1190" s="122" t="s">
        <v>6027</v>
      </c>
      <c r="S1190" s="86" t="s">
        <v>14696</v>
      </c>
      <c r="T1190" s="122" t="s">
        <v>5532</v>
      </c>
      <c r="U1190" s="122" t="s">
        <v>4171</v>
      </c>
      <c r="V1190" s="122" t="s">
        <v>6044</v>
      </c>
      <c r="W1190" s="122" t="s">
        <v>1759</v>
      </c>
      <c r="X1190" s="122" t="s">
        <v>6059</v>
      </c>
      <c r="AH1190" s="122" t="s">
        <v>6086</v>
      </c>
      <c r="AJ1190" s="122" t="s">
        <v>1847</v>
      </c>
      <c r="AT1190" s="122">
        <v>35.467300000000002</v>
      </c>
      <c r="AU1190" s="122">
        <v>-118.755</v>
      </c>
      <c r="BE1190" s="122" t="s">
        <v>6131</v>
      </c>
      <c r="BF1190" s="122" t="s">
        <v>1417</v>
      </c>
      <c r="BX1190" s="122" t="s">
        <v>3150</v>
      </c>
      <c r="CB1190" s="122">
        <v>35.467300000000002</v>
      </c>
      <c r="CC1190" s="122">
        <v>-118.755</v>
      </c>
      <c r="CE1190" s="122" t="s">
        <v>5532</v>
      </c>
      <c r="CF1190" s="122" t="s">
        <v>4171</v>
      </c>
      <c r="CG1190" s="122" t="s">
        <v>6044</v>
      </c>
    </row>
    <row r="1191" spans="1:103" x14ac:dyDescent="0.45">
      <c r="A1191" s="122">
        <v>1190</v>
      </c>
      <c r="B1191" s="122" t="s">
        <v>10868</v>
      </c>
      <c r="C1191" s="122" t="s">
        <v>5851</v>
      </c>
      <c r="F1191" s="122" t="s">
        <v>5851</v>
      </c>
      <c r="G1191" s="122" t="s">
        <v>5941</v>
      </c>
      <c r="H1191" s="122">
        <v>672</v>
      </c>
      <c r="I1191" s="122" t="s">
        <v>1847</v>
      </c>
      <c r="J1191" s="122" t="str">
        <f t="shared" si="47"/>
        <v>Quercus wislizeni</v>
      </c>
      <c r="M1191" s="122" t="s">
        <v>3226</v>
      </c>
      <c r="N1191" s="122" t="s">
        <v>3255</v>
      </c>
      <c r="O1191" s="122" t="s">
        <v>6010</v>
      </c>
      <c r="P1191" s="122" t="s">
        <v>6027</v>
      </c>
      <c r="S1191" s="86" t="s">
        <v>14696</v>
      </c>
      <c r="T1191" s="122" t="s">
        <v>5532</v>
      </c>
      <c r="U1191" s="122" t="s">
        <v>4171</v>
      </c>
      <c r="V1191" s="122" t="s">
        <v>6044</v>
      </c>
      <c r="W1191" s="122" t="s">
        <v>1759</v>
      </c>
      <c r="X1191" s="122" t="s">
        <v>6059</v>
      </c>
      <c r="AH1191" s="122" t="s">
        <v>6087</v>
      </c>
      <c r="AJ1191" s="122" t="s">
        <v>1847</v>
      </c>
      <c r="AT1191" s="122">
        <v>35.4666</v>
      </c>
      <c r="AU1191" s="122">
        <v>-118.75530000000001</v>
      </c>
      <c r="BE1191" s="122" t="s">
        <v>6131</v>
      </c>
      <c r="BF1191" s="122" t="s">
        <v>1417</v>
      </c>
      <c r="BR1191" s="122" t="s">
        <v>5851</v>
      </c>
      <c r="BS1191" s="122" t="s">
        <v>9052</v>
      </c>
      <c r="BT1191" s="122" t="s">
        <v>5851</v>
      </c>
      <c r="BU1191" s="122" t="s">
        <v>5851</v>
      </c>
      <c r="BV1191" s="122">
        <v>672</v>
      </c>
      <c r="BX1191" s="122" t="s">
        <v>3150</v>
      </c>
      <c r="CB1191" s="122">
        <v>35.4666</v>
      </c>
      <c r="CC1191" s="122">
        <v>-118.75530000000001</v>
      </c>
      <c r="CE1191" s="122" t="s">
        <v>5532</v>
      </c>
      <c r="CF1191" s="122" t="s">
        <v>4171</v>
      </c>
      <c r="CG1191" s="122" t="s">
        <v>6044</v>
      </c>
      <c r="CW1191" s="122" t="s">
        <v>9041</v>
      </c>
      <c r="CX1191" s="122" t="s">
        <v>9042</v>
      </c>
      <c r="CY1191" s="122" t="s">
        <v>9040</v>
      </c>
    </row>
    <row r="1192" spans="1:103" x14ac:dyDescent="0.45">
      <c r="A1192" s="122">
        <v>1191</v>
      </c>
      <c r="B1192" s="122" t="s">
        <v>10869</v>
      </c>
      <c r="C1192" s="122" t="s">
        <v>5852</v>
      </c>
      <c r="F1192" s="122" t="s">
        <v>5852</v>
      </c>
      <c r="G1192" s="122" t="s">
        <v>5942</v>
      </c>
      <c r="H1192" s="122">
        <v>3948</v>
      </c>
      <c r="I1192" s="122" t="s">
        <v>5571</v>
      </c>
      <c r="J1192" s="122" t="str">
        <f t="shared" si="47"/>
        <v>Quercus agrifolia</v>
      </c>
      <c r="M1192" s="122" t="s">
        <v>3226</v>
      </c>
      <c r="N1192" s="122" t="s">
        <v>3238</v>
      </c>
      <c r="O1192" s="122" t="s">
        <v>6010</v>
      </c>
      <c r="P1192" s="122" t="s">
        <v>6027</v>
      </c>
      <c r="S1192" s="86" t="s">
        <v>14696</v>
      </c>
      <c r="T1192" s="122" t="s">
        <v>5532</v>
      </c>
      <c r="U1192" s="122" t="s">
        <v>4171</v>
      </c>
      <c r="V1192" s="122" t="s">
        <v>3494</v>
      </c>
      <c r="W1192" s="122" t="s">
        <v>1759</v>
      </c>
      <c r="X1192" s="122" t="s">
        <v>6060</v>
      </c>
      <c r="AH1192" s="122" t="s">
        <v>6088</v>
      </c>
      <c r="AJ1192" s="122" t="s">
        <v>5571</v>
      </c>
      <c r="AT1192" s="122">
        <v>33.563200000000002</v>
      </c>
      <c r="AU1192" s="122">
        <v>-117.7655</v>
      </c>
      <c r="BE1192" s="122" t="s">
        <v>6131</v>
      </c>
      <c r="BF1192" s="122" t="s">
        <v>1417</v>
      </c>
      <c r="BR1192" s="122" t="s">
        <v>5852</v>
      </c>
      <c r="BS1192" s="122" t="s">
        <v>9052</v>
      </c>
      <c r="BT1192" s="122" t="s">
        <v>5852</v>
      </c>
      <c r="BU1192" s="122" t="s">
        <v>5852</v>
      </c>
      <c r="BV1192" s="122">
        <v>3948</v>
      </c>
      <c r="BX1192" s="122" t="s">
        <v>3150</v>
      </c>
      <c r="CB1192" s="122">
        <v>33.563200000000002</v>
      </c>
      <c r="CC1192" s="122">
        <v>-117.7655</v>
      </c>
      <c r="CE1192" s="122" t="s">
        <v>5532</v>
      </c>
      <c r="CF1192" s="122" t="s">
        <v>4171</v>
      </c>
      <c r="CG1192" s="122" t="s">
        <v>3494</v>
      </c>
      <c r="CW1192" s="122" t="s">
        <v>9041</v>
      </c>
      <c r="CX1192" s="122" t="s">
        <v>9042</v>
      </c>
      <c r="CY1192" s="122" t="s">
        <v>9040</v>
      </c>
    </row>
    <row r="1193" spans="1:103" x14ac:dyDescent="0.45">
      <c r="A1193" s="122">
        <v>1192</v>
      </c>
      <c r="B1193" s="122" t="s">
        <v>10870</v>
      </c>
      <c r="C1193" s="122" t="s">
        <v>5853</v>
      </c>
      <c r="F1193" s="122" t="s">
        <v>5853</v>
      </c>
      <c r="G1193" s="122" t="s">
        <v>5943</v>
      </c>
      <c r="H1193" s="122">
        <v>365</v>
      </c>
      <c r="I1193" s="122" t="s">
        <v>5571</v>
      </c>
      <c r="J1193" s="122" t="str">
        <f t="shared" si="47"/>
        <v>Quercus agrifolia</v>
      </c>
      <c r="M1193" s="122" t="s">
        <v>3226</v>
      </c>
      <c r="N1193" s="122" t="s">
        <v>3238</v>
      </c>
      <c r="O1193" s="122" t="s">
        <v>6010</v>
      </c>
      <c r="P1193" s="122" t="s">
        <v>6027</v>
      </c>
      <c r="S1193" s="86" t="s">
        <v>14696</v>
      </c>
      <c r="T1193" s="122" t="s">
        <v>5532</v>
      </c>
      <c r="U1193" s="122" t="s">
        <v>4171</v>
      </c>
      <c r="V1193" s="122" t="s">
        <v>3494</v>
      </c>
      <c r="W1193" s="122" t="s">
        <v>1759</v>
      </c>
      <c r="X1193" s="122" t="s">
        <v>6060</v>
      </c>
      <c r="AH1193" s="122" t="s">
        <v>6088</v>
      </c>
      <c r="AJ1193" s="122" t="s">
        <v>5571</v>
      </c>
      <c r="AT1193" s="122">
        <v>33.563099999999999</v>
      </c>
      <c r="AU1193" s="122">
        <v>-117.7655</v>
      </c>
      <c r="BE1193" s="122" t="s">
        <v>6131</v>
      </c>
      <c r="BF1193" s="122" t="s">
        <v>1417</v>
      </c>
      <c r="BR1193" s="122" t="s">
        <v>5853</v>
      </c>
      <c r="BS1193" s="122" t="s">
        <v>9052</v>
      </c>
      <c r="BT1193" s="122" t="s">
        <v>5853</v>
      </c>
      <c r="BU1193" s="122" t="s">
        <v>5853</v>
      </c>
      <c r="BV1193" s="122">
        <v>365</v>
      </c>
      <c r="BX1193" s="122" t="s">
        <v>3150</v>
      </c>
      <c r="CB1193" s="122">
        <v>33.563099999999999</v>
      </c>
      <c r="CC1193" s="122">
        <v>-117.7655</v>
      </c>
      <c r="CE1193" s="122" t="s">
        <v>5532</v>
      </c>
      <c r="CF1193" s="122" t="s">
        <v>4171</v>
      </c>
      <c r="CG1193" s="122" t="s">
        <v>3494</v>
      </c>
      <c r="CW1193" s="122" t="s">
        <v>9041</v>
      </c>
      <c r="CX1193" s="122" t="s">
        <v>9042</v>
      </c>
      <c r="CY1193" s="122" t="s">
        <v>9040</v>
      </c>
    </row>
    <row r="1194" spans="1:103" x14ac:dyDescent="0.45">
      <c r="A1194" s="122">
        <v>1193</v>
      </c>
      <c r="B1194" s="122" t="s">
        <v>10871</v>
      </c>
      <c r="C1194" s="122" t="s">
        <v>5854</v>
      </c>
      <c r="F1194" s="122" t="s">
        <v>5854</v>
      </c>
      <c r="G1194" s="122" t="s">
        <v>5944</v>
      </c>
      <c r="H1194" s="122">
        <v>830</v>
      </c>
      <c r="I1194" s="122" t="s">
        <v>5571</v>
      </c>
      <c r="J1194" s="122" t="str">
        <f t="shared" si="47"/>
        <v>Quercus agrifolia</v>
      </c>
      <c r="M1194" s="122" t="s">
        <v>3226</v>
      </c>
      <c r="N1194" s="122" t="s">
        <v>3238</v>
      </c>
      <c r="O1194" s="122" t="s">
        <v>6010</v>
      </c>
      <c r="P1194" s="122" t="s">
        <v>6027</v>
      </c>
      <c r="S1194" s="86" t="s">
        <v>14696</v>
      </c>
      <c r="T1194" s="122" t="s">
        <v>5532</v>
      </c>
      <c r="U1194" s="122" t="s">
        <v>4171</v>
      </c>
      <c r="V1194" s="122" t="s">
        <v>3494</v>
      </c>
      <c r="W1194" s="122" t="s">
        <v>1759</v>
      </c>
      <c r="X1194" s="122" t="s">
        <v>6060</v>
      </c>
      <c r="AH1194" s="122" t="s">
        <v>6089</v>
      </c>
      <c r="AJ1194" s="122" t="s">
        <v>5571</v>
      </c>
      <c r="AT1194" s="122">
        <v>33.563200000000002</v>
      </c>
      <c r="AU1194" s="122">
        <v>-117.76519999999999</v>
      </c>
      <c r="BE1194" s="122" t="s">
        <v>6131</v>
      </c>
      <c r="BF1194" s="122" t="s">
        <v>1417</v>
      </c>
      <c r="BR1194" s="122" t="s">
        <v>5854</v>
      </c>
      <c r="BS1194" s="122" t="s">
        <v>9052</v>
      </c>
      <c r="BT1194" s="122" t="s">
        <v>5854</v>
      </c>
      <c r="BU1194" s="122" t="s">
        <v>5854</v>
      </c>
      <c r="BV1194" s="122">
        <v>830</v>
      </c>
      <c r="BX1194" s="122" t="s">
        <v>3150</v>
      </c>
      <c r="CB1194" s="122">
        <v>33.563200000000002</v>
      </c>
      <c r="CC1194" s="122">
        <v>-117.76519999999999</v>
      </c>
      <c r="CE1194" s="122" t="s">
        <v>5532</v>
      </c>
      <c r="CF1194" s="122" t="s">
        <v>4171</v>
      </c>
      <c r="CG1194" s="122" t="s">
        <v>3494</v>
      </c>
      <c r="CW1194" s="122" t="s">
        <v>9041</v>
      </c>
      <c r="CX1194" s="122" t="s">
        <v>9042</v>
      </c>
      <c r="CY1194" s="122" t="s">
        <v>9040</v>
      </c>
    </row>
    <row r="1195" spans="1:103" x14ac:dyDescent="0.45">
      <c r="A1195" s="122">
        <v>1194</v>
      </c>
      <c r="B1195" s="122" t="s">
        <v>10872</v>
      </c>
      <c r="C1195" s="122" t="s">
        <v>5855</v>
      </c>
      <c r="F1195" s="122" t="s">
        <v>5855</v>
      </c>
      <c r="G1195" s="122" t="s">
        <v>5945</v>
      </c>
      <c r="H1195" s="122">
        <v>4025</v>
      </c>
      <c r="I1195" s="122" t="s">
        <v>8381</v>
      </c>
      <c r="J1195" s="122" t="str">
        <f t="shared" si="47"/>
        <v>Quercus agrifolia var. oxyadenia</v>
      </c>
      <c r="M1195" s="122" t="s">
        <v>3226</v>
      </c>
      <c r="N1195" s="122" t="s">
        <v>5998</v>
      </c>
      <c r="O1195" s="122" t="s">
        <v>6010</v>
      </c>
      <c r="P1195" s="122" t="s">
        <v>6027</v>
      </c>
      <c r="S1195" s="86" t="s">
        <v>14696</v>
      </c>
      <c r="T1195" s="122" t="s">
        <v>5532</v>
      </c>
      <c r="U1195" s="122" t="s">
        <v>4171</v>
      </c>
      <c r="V1195" s="122" t="s">
        <v>6045</v>
      </c>
      <c r="W1195" s="122" t="s">
        <v>1759</v>
      </c>
      <c r="X1195" s="122" t="s">
        <v>6061</v>
      </c>
      <c r="AH1195" s="122" t="s">
        <v>6090</v>
      </c>
      <c r="AJ1195" s="122" t="s">
        <v>1855</v>
      </c>
      <c r="AT1195" s="122">
        <v>33.292099999999998</v>
      </c>
      <c r="AU1195" s="122">
        <v>-116.82810000000001</v>
      </c>
      <c r="BE1195" s="122" t="s">
        <v>6131</v>
      </c>
      <c r="BF1195" s="122" t="s">
        <v>1417</v>
      </c>
      <c r="BR1195" s="122" t="s">
        <v>5855</v>
      </c>
      <c r="BS1195" s="122" t="s">
        <v>9052</v>
      </c>
      <c r="BT1195" s="122" t="s">
        <v>5855</v>
      </c>
      <c r="BU1195" s="122" t="s">
        <v>5855</v>
      </c>
      <c r="BV1195" s="122">
        <v>4025</v>
      </c>
      <c r="BX1195" s="122" t="s">
        <v>3150</v>
      </c>
      <c r="CB1195" s="122">
        <v>33.292099999999998</v>
      </c>
      <c r="CC1195" s="122">
        <v>-116.82810000000001</v>
      </c>
      <c r="CE1195" s="122" t="s">
        <v>5532</v>
      </c>
      <c r="CF1195" s="122" t="s">
        <v>4171</v>
      </c>
      <c r="CG1195" s="122" t="s">
        <v>6045</v>
      </c>
      <c r="CW1195" s="122" t="s">
        <v>9041</v>
      </c>
      <c r="CX1195" s="122" t="s">
        <v>9042</v>
      </c>
      <c r="CY1195" s="122" t="s">
        <v>9040</v>
      </c>
    </row>
    <row r="1196" spans="1:103" x14ac:dyDescent="0.45">
      <c r="A1196" s="122">
        <v>1195</v>
      </c>
      <c r="B1196" s="122" t="s">
        <v>10873</v>
      </c>
      <c r="C1196" s="122" t="s">
        <v>5856</v>
      </c>
      <c r="G1196" s="122" t="s">
        <v>5946</v>
      </c>
      <c r="I1196" s="122" t="s">
        <v>8381</v>
      </c>
      <c r="J1196" s="122" t="str">
        <f t="shared" si="47"/>
        <v>Quercus agrifolia var. oxyadenia</v>
      </c>
      <c r="M1196" s="122" t="s">
        <v>3226</v>
      </c>
      <c r="N1196" s="122" t="s">
        <v>5998</v>
      </c>
      <c r="O1196" s="122" t="s">
        <v>6010</v>
      </c>
      <c r="P1196" s="122" t="s">
        <v>6027</v>
      </c>
      <c r="S1196" s="86" t="s">
        <v>14696</v>
      </c>
      <c r="T1196" s="122" t="s">
        <v>5532</v>
      </c>
      <c r="U1196" s="122" t="s">
        <v>4171</v>
      </c>
      <c r="V1196" s="122" t="s">
        <v>6045</v>
      </c>
      <c r="W1196" s="122" t="s">
        <v>1759</v>
      </c>
      <c r="X1196" s="122" t="s">
        <v>6061</v>
      </c>
      <c r="AH1196" s="122" t="s">
        <v>6091</v>
      </c>
      <c r="AJ1196" s="122" t="s">
        <v>1855</v>
      </c>
      <c r="AT1196" s="122">
        <v>33.292700000000004</v>
      </c>
      <c r="AU1196" s="122">
        <v>-116.8288</v>
      </c>
      <c r="BE1196" s="122" t="s">
        <v>6131</v>
      </c>
      <c r="BF1196" s="122" t="s">
        <v>1417</v>
      </c>
      <c r="BR1196" s="122" t="s">
        <v>5856</v>
      </c>
      <c r="BS1196" s="122" t="s">
        <v>9052</v>
      </c>
      <c r="BX1196" s="122" t="s">
        <v>3150</v>
      </c>
      <c r="CB1196" s="122">
        <v>33.292700000000004</v>
      </c>
      <c r="CC1196" s="122">
        <v>-116.8288</v>
      </c>
      <c r="CE1196" s="122" t="s">
        <v>5532</v>
      </c>
      <c r="CF1196" s="122" t="s">
        <v>4171</v>
      </c>
      <c r="CG1196" s="122" t="s">
        <v>6045</v>
      </c>
      <c r="CW1196" s="122" t="s">
        <v>9041</v>
      </c>
      <c r="CX1196" s="122" t="s">
        <v>9042</v>
      </c>
      <c r="CY1196" s="122" t="s">
        <v>9040</v>
      </c>
    </row>
    <row r="1197" spans="1:103" x14ac:dyDescent="0.45">
      <c r="A1197" s="122">
        <v>1196</v>
      </c>
      <c r="B1197" s="122" t="s">
        <v>10874</v>
      </c>
      <c r="C1197" s="122" t="s">
        <v>5857</v>
      </c>
      <c r="F1197" s="122" t="s">
        <v>5857</v>
      </c>
      <c r="G1197" s="122" t="s">
        <v>5947</v>
      </c>
      <c r="H1197" s="122">
        <v>1553</v>
      </c>
      <c r="I1197" s="122" t="s">
        <v>8381</v>
      </c>
      <c r="J1197" s="122" t="str">
        <f t="shared" si="47"/>
        <v>Quercus agrifolia var. oxyadenia</v>
      </c>
      <c r="M1197" s="122" t="s">
        <v>3226</v>
      </c>
      <c r="N1197" s="122" t="s">
        <v>5998</v>
      </c>
      <c r="O1197" s="122" t="s">
        <v>6010</v>
      </c>
      <c r="P1197" s="122" t="s">
        <v>6027</v>
      </c>
      <c r="S1197" s="86" t="s">
        <v>14696</v>
      </c>
      <c r="T1197" s="122" t="s">
        <v>5532</v>
      </c>
      <c r="U1197" s="122" t="s">
        <v>4171</v>
      </c>
      <c r="V1197" s="122" t="s">
        <v>6045</v>
      </c>
      <c r="W1197" s="122" t="s">
        <v>1759</v>
      </c>
      <c r="X1197" s="122" t="s">
        <v>6061</v>
      </c>
      <c r="AH1197" s="122" t="s">
        <v>6091</v>
      </c>
      <c r="AJ1197" s="122" t="s">
        <v>1855</v>
      </c>
      <c r="AT1197" s="122">
        <v>33.292400000000001</v>
      </c>
      <c r="AU1197" s="122">
        <v>-116.828</v>
      </c>
      <c r="BE1197" s="122" t="s">
        <v>6131</v>
      </c>
      <c r="BF1197" s="122" t="s">
        <v>1417</v>
      </c>
      <c r="BR1197" s="122" t="s">
        <v>5857</v>
      </c>
      <c r="BS1197" s="122" t="s">
        <v>9052</v>
      </c>
      <c r="BT1197" s="122" t="s">
        <v>5857</v>
      </c>
      <c r="BU1197" s="122" t="s">
        <v>5857</v>
      </c>
      <c r="BV1197" s="122">
        <v>1553</v>
      </c>
      <c r="BX1197" s="122" t="s">
        <v>3150</v>
      </c>
      <c r="CB1197" s="122">
        <v>33.292400000000001</v>
      </c>
      <c r="CC1197" s="122">
        <v>-116.828</v>
      </c>
      <c r="CE1197" s="122" t="s">
        <v>5532</v>
      </c>
      <c r="CF1197" s="122" t="s">
        <v>4171</v>
      </c>
      <c r="CG1197" s="122" t="s">
        <v>6045</v>
      </c>
      <c r="CW1197" s="122" t="s">
        <v>9041</v>
      </c>
      <c r="CX1197" s="122" t="s">
        <v>9042</v>
      </c>
      <c r="CY1197" s="122" t="s">
        <v>9040</v>
      </c>
    </row>
    <row r="1198" spans="1:103" x14ac:dyDescent="0.45">
      <c r="A1198" s="122">
        <v>1197</v>
      </c>
      <c r="B1198" s="122" t="s">
        <v>10875</v>
      </c>
      <c r="C1198" s="122" t="s">
        <v>5858</v>
      </c>
      <c r="F1198" s="122" t="s">
        <v>5858</v>
      </c>
      <c r="G1198" s="122" t="s">
        <v>5948</v>
      </c>
      <c r="H1198" s="122">
        <v>562</v>
      </c>
      <c r="I1198" s="122" t="s">
        <v>964</v>
      </c>
      <c r="J1198" s="122" t="str">
        <f t="shared" si="47"/>
        <v>Quercus kelloggii</v>
      </c>
      <c r="M1198" s="122" t="s">
        <v>3226</v>
      </c>
      <c r="N1198" s="122" t="s">
        <v>3261</v>
      </c>
      <c r="O1198" s="122" t="s">
        <v>6010</v>
      </c>
      <c r="P1198" s="122" t="s">
        <v>6027</v>
      </c>
      <c r="S1198" s="86" t="s">
        <v>14696</v>
      </c>
      <c r="T1198" s="122" t="s">
        <v>5532</v>
      </c>
      <c r="U1198" s="122" t="s">
        <v>4171</v>
      </c>
      <c r="V1198" s="122" t="s">
        <v>6045</v>
      </c>
      <c r="W1198" s="122" t="s">
        <v>1759</v>
      </c>
      <c r="X1198" s="122" t="s">
        <v>6061</v>
      </c>
      <c r="AH1198" s="122" t="s">
        <v>6092</v>
      </c>
      <c r="AJ1198" s="122" t="s">
        <v>964</v>
      </c>
      <c r="AT1198" s="122">
        <v>33.292299999999997</v>
      </c>
      <c r="AU1198" s="122">
        <v>-116.8283</v>
      </c>
      <c r="BE1198" s="122" t="s">
        <v>6131</v>
      </c>
      <c r="BF1198" s="122" t="s">
        <v>1417</v>
      </c>
      <c r="BR1198" s="122" t="s">
        <v>5858</v>
      </c>
      <c r="BS1198" s="122" t="s">
        <v>9052</v>
      </c>
      <c r="BT1198" s="122" t="s">
        <v>5858</v>
      </c>
      <c r="BU1198" s="122" t="s">
        <v>5858</v>
      </c>
      <c r="BV1198" s="122">
        <v>562</v>
      </c>
      <c r="BX1198" s="122" t="s">
        <v>3150</v>
      </c>
      <c r="CB1198" s="122">
        <v>33.292299999999997</v>
      </c>
      <c r="CC1198" s="122">
        <v>-116.8283</v>
      </c>
      <c r="CE1198" s="122" t="s">
        <v>5532</v>
      </c>
      <c r="CF1198" s="122" t="s">
        <v>4171</v>
      </c>
      <c r="CG1198" s="122" t="s">
        <v>6045</v>
      </c>
      <c r="CW1198" s="122" t="s">
        <v>9041</v>
      </c>
      <c r="CX1198" s="122" t="s">
        <v>9042</v>
      </c>
      <c r="CY1198" s="122" t="s">
        <v>9040</v>
      </c>
    </row>
    <row r="1199" spans="1:103" x14ac:dyDescent="0.45">
      <c r="A1199" s="122">
        <v>1198</v>
      </c>
      <c r="B1199" s="122" t="s">
        <v>10876</v>
      </c>
      <c r="C1199" s="122" t="s">
        <v>5859</v>
      </c>
      <c r="F1199" s="122" t="s">
        <v>5859</v>
      </c>
      <c r="G1199" s="122" t="s">
        <v>5949</v>
      </c>
      <c r="H1199" s="122">
        <v>521</v>
      </c>
      <c r="I1199" s="122" t="s">
        <v>964</v>
      </c>
      <c r="J1199" s="122" t="str">
        <f t="shared" si="47"/>
        <v>Quercus kelloggii</v>
      </c>
      <c r="M1199" s="122" t="s">
        <v>3226</v>
      </c>
      <c r="N1199" s="122" t="s">
        <v>3261</v>
      </c>
      <c r="O1199" s="122" t="s">
        <v>6010</v>
      </c>
      <c r="P1199" s="122" t="s">
        <v>6027</v>
      </c>
      <c r="S1199" s="86" t="s">
        <v>14696</v>
      </c>
      <c r="T1199" s="122" t="s">
        <v>5532</v>
      </c>
      <c r="U1199" s="122" t="s">
        <v>4171</v>
      </c>
      <c r="V1199" s="122" t="s">
        <v>6045</v>
      </c>
      <c r="W1199" s="122" t="s">
        <v>1759</v>
      </c>
      <c r="X1199" s="122" t="s">
        <v>6061</v>
      </c>
      <c r="AH1199" s="122" t="s">
        <v>6093</v>
      </c>
      <c r="AJ1199" s="122" t="s">
        <v>964</v>
      </c>
      <c r="AT1199" s="122">
        <v>33.292400000000001</v>
      </c>
      <c r="AU1199" s="122">
        <v>-116.8282</v>
      </c>
      <c r="BE1199" s="122" t="s">
        <v>6131</v>
      </c>
      <c r="BF1199" s="122" t="s">
        <v>1417</v>
      </c>
      <c r="BR1199" s="122" t="s">
        <v>5859</v>
      </c>
      <c r="BS1199" s="122" t="s">
        <v>9052</v>
      </c>
      <c r="BT1199" s="122" t="s">
        <v>5859</v>
      </c>
      <c r="BU1199" s="122" t="s">
        <v>5859</v>
      </c>
      <c r="BV1199" s="122">
        <v>521</v>
      </c>
      <c r="BX1199" s="122" t="s">
        <v>3150</v>
      </c>
      <c r="CB1199" s="122">
        <v>33.292400000000001</v>
      </c>
      <c r="CC1199" s="122">
        <v>-116.8282</v>
      </c>
      <c r="CE1199" s="122" t="s">
        <v>5532</v>
      </c>
      <c r="CF1199" s="122" t="s">
        <v>4171</v>
      </c>
      <c r="CG1199" s="122" t="s">
        <v>6045</v>
      </c>
      <c r="CW1199" s="122" t="s">
        <v>9041</v>
      </c>
      <c r="CX1199" s="122" t="s">
        <v>9042</v>
      </c>
      <c r="CY1199" s="122" t="s">
        <v>9040</v>
      </c>
    </row>
    <row r="1200" spans="1:103" x14ac:dyDescent="0.45">
      <c r="A1200" s="122">
        <v>1199</v>
      </c>
      <c r="B1200" s="122" t="s">
        <v>10877</v>
      </c>
      <c r="C1200" s="122" t="s">
        <v>5860</v>
      </c>
      <c r="G1200" s="122" t="s">
        <v>5950</v>
      </c>
      <c r="I1200" s="122" t="s">
        <v>964</v>
      </c>
      <c r="J1200" s="122" t="str">
        <f t="shared" si="47"/>
        <v>Quercus kelloggii</v>
      </c>
      <c r="M1200" s="122" t="s">
        <v>3226</v>
      </c>
      <c r="N1200" s="122" t="s">
        <v>3261</v>
      </c>
      <c r="O1200" s="122" t="s">
        <v>6010</v>
      </c>
      <c r="P1200" s="122" t="s">
        <v>6027</v>
      </c>
      <c r="S1200" s="86" t="s">
        <v>14696</v>
      </c>
      <c r="T1200" s="122" t="s">
        <v>5532</v>
      </c>
      <c r="U1200" s="122" t="s">
        <v>4171</v>
      </c>
      <c r="V1200" s="122" t="s">
        <v>6045</v>
      </c>
      <c r="W1200" s="122" t="s">
        <v>1759</v>
      </c>
      <c r="X1200" s="122" t="s">
        <v>6061</v>
      </c>
      <c r="AH1200" s="122" t="s">
        <v>6093</v>
      </c>
      <c r="AJ1200" s="122" t="s">
        <v>964</v>
      </c>
      <c r="AT1200" s="122">
        <v>33.292299999999997</v>
      </c>
      <c r="AU1200" s="122">
        <v>-116.8284</v>
      </c>
      <c r="BE1200" s="122" t="s">
        <v>6131</v>
      </c>
      <c r="BF1200" s="122" t="s">
        <v>1417</v>
      </c>
      <c r="BX1200" s="122" t="s">
        <v>3150</v>
      </c>
      <c r="CB1200" s="122">
        <v>33.292299999999997</v>
      </c>
      <c r="CC1200" s="122">
        <v>-116.8284</v>
      </c>
      <c r="CE1200" s="122" t="s">
        <v>5532</v>
      </c>
      <c r="CF1200" s="122" t="s">
        <v>4171</v>
      </c>
      <c r="CG1200" s="122" t="s">
        <v>6045</v>
      </c>
    </row>
    <row r="1201" spans="1:103" x14ac:dyDescent="0.45">
      <c r="A1201" s="122">
        <v>1200</v>
      </c>
      <c r="B1201" s="122" t="s">
        <v>10878</v>
      </c>
      <c r="C1201" s="122" t="s">
        <v>5861</v>
      </c>
      <c r="F1201" s="122" t="s">
        <v>5861</v>
      </c>
      <c r="G1201" s="122" t="s">
        <v>5951</v>
      </c>
      <c r="H1201" s="122">
        <v>2826</v>
      </c>
      <c r="I1201" s="122" t="s">
        <v>1847</v>
      </c>
      <c r="J1201" s="122" t="str">
        <f t="shared" si="47"/>
        <v>Quercus wislizeni</v>
      </c>
      <c r="M1201" s="122" t="s">
        <v>3226</v>
      </c>
      <c r="N1201" s="122" t="s">
        <v>3255</v>
      </c>
      <c r="O1201" s="122" t="s">
        <v>6010</v>
      </c>
      <c r="P1201" s="122" t="s">
        <v>6027</v>
      </c>
      <c r="S1201" s="86" t="s">
        <v>14696</v>
      </c>
      <c r="T1201" s="122" t="s">
        <v>5532</v>
      </c>
      <c r="U1201" s="122" t="s">
        <v>4171</v>
      </c>
      <c r="V1201" s="122" t="s">
        <v>6045</v>
      </c>
      <c r="W1201" s="122" t="s">
        <v>1759</v>
      </c>
      <c r="X1201" s="122" t="s">
        <v>6062</v>
      </c>
      <c r="AH1201" s="122" t="s">
        <v>6094</v>
      </c>
      <c r="AJ1201" s="122" t="s">
        <v>1847</v>
      </c>
      <c r="AT1201" s="122">
        <v>33.345599999999997</v>
      </c>
      <c r="AU1201" s="122">
        <v>-116.87009999999999</v>
      </c>
      <c r="BE1201" s="122" t="s">
        <v>6131</v>
      </c>
      <c r="BF1201" s="122" t="s">
        <v>1417</v>
      </c>
      <c r="BR1201" s="122" t="s">
        <v>5861</v>
      </c>
      <c r="BS1201" s="122" t="s">
        <v>9052</v>
      </c>
      <c r="BT1201" s="122" t="s">
        <v>5861</v>
      </c>
      <c r="BU1201" s="122" t="s">
        <v>5861</v>
      </c>
      <c r="BV1201" s="122">
        <v>2826</v>
      </c>
      <c r="BX1201" s="122" t="s">
        <v>3150</v>
      </c>
      <c r="CB1201" s="122">
        <v>33.345599999999997</v>
      </c>
      <c r="CC1201" s="122">
        <v>-116.87009999999999</v>
      </c>
      <c r="CE1201" s="122" t="s">
        <v>5532</v>
      </c>
      <c r="CF1201" s="122" t="s">
        <v>4171</v>
      </c>
      <c r="CG1201" s="122" t="s">
        <v>6045</v>
      </c>
      <c r="CW1201" s="122" t="s">
        <v>9041</v>
      </c>
      <c r="CX1201" s="122" t="s">
        <v>9042</v>
      </c>
      <c r="CY1201" s="122" t="s">
        <v>9040</v>
      </c>
    </row>
    <row r="1202" spans="1:103" x14ac:dyDescent="0.45">
      <c r="A1202" s="122">
        <v>1201</v>
      </c>
      <c r="B1202" s="122" t="s">
        <v>10879</v>
      </c>
      <c r="C1202" s="122" t="s">
        <v>5862</v>
      </c>
      <c r="F1202" s="122" t="s">
        <v>5862</v>
      </c>
      <c r="G1202" s="122" t="s">
        <v>5952</v>
      </c>
      <c r="H1202" s="122">
        <v>3717</v>
      </c>
      <c r="I1202" s="122" t="s">
        <v>1847</v>
      </c>
      <c r="J1202" s="122" t="str">
        <f t="shared" si="47"/>
        <v>Quercus wislizeni</v>
      </c>
      <c r="M1202" s="122" t="s">
        <v>3226</v>
      </c>
      <c r="N1202" s="122" t="s">
        <v>3255</v>
      </c>
      <c r="O1202" s="122" t="s">
        <v>6010</v>
      </c>
      <c r="P1202" s="122" t="s">
        <v>6027</v>
      </c>
      <c r="S1202" s="86" t="s">
        <v>14696</v>
      </c>
      <c r="T1202" s="122" t="s">
        <v>5532</v>
      </c>
      <c r="U1202" s="122" t="s">
        <v>4171</v>
      </c>
      <c r="V1202" s="122" t="s">
        <v>6045</v>
      </c>
      <c r="W1202" s="122" t="s">
        <v>1759</v>
      </c>
      <c r="X1202" s="122" t="s">
        <v>6062</v>
      </c>
      <c r="AH1202" s="122" t="s">
        <v>6095</v>
      </c>
      <c r="AJ1202" s="122" t="s">
        <v>1847</v>
      </c>
      <c r="AT1202" s="122">
        <v>33.345599999999997</v>
      </c>
      <c r="AU1202" s="122">
        <v>-116.8704</v>
      </c>
      <c r="BE1202" s="122" t="s">
        <v>6131</v>
      </c>
      <c r="BF1202" s="122" t="s">
        <v>1417</v>
      </c>
      <c r="BR1202" s="122" t="s">
        <v>5862</v>
      </c>
      <c r="BS1202" s="122" t="s">
        <v>9052</v>
      </c>
      <c r="BT1202" s="122" t="s">
        <v>5862</v>
      </c>
      <c r="BU1202" s="122" t="s">
        <v>5862</v>
      </c>
      <c r="BV1202" s="122">
        <v>3717</v>
      </c>
      <c r="BX1202" s="122" t="s">
        <v>3150</v>
      </c>
      <c r="CB1202" s="122">
        <v>33.345599999999997</v>
      </c>
      <c r="CC1202" s="122">
        <v>-116.8704</v>
      </c>
      <c r="CE1202" s="122" t="s">
        <v>5532</v>
      </c>
      <c r="CF1202" s="122" t="s">
        <v>4171</v>
      </c>
      <c r="CG1202" s="122" t="s">
        <v>6045</v>
      </c>
      <c r="CW1202" s="122" t="s">
        <v>9041</v>
      </c>
      <c r="CX1202" s="122" t="s">
        <v>9042</v>
      </c>
      <c r="CY1202" s="122" t="s">
        <v>9040</v>
      </c>
    </row>
    <row r="1203" spans="1:103" x14ac:dyDescent="0.45">
      <c r="A1203" s="122">
        <v>1202</v>
      </c>
      <c r="B1203" s="122" t="s">
        <v>10880</v>
      </c>
      <c r="C1203" s="122" t="s">
        <v>5863</v>
      </c>
      <c r="F1203" s="122" t="s">
        <v>5863</v>
      </c>
      <c r="G1203" s="122" t="s">
        <v>5953</v>
      </c>
      <c r="H1203" s="122">
        <v>1449</v>
      </c>
      <c r="I1203" s="122" t="s">
        <v>1847</v>
      </c>
      <c r="J1203" s="122" t="str">
        <f t="shared" si="47"/>
        <v>Quercus wislizeni</v>
      </c>
      <c r="M1203" s="122" t="s">
        <v>3226</v>
      </c>
      <c r="N1203" s="122" t="s">
        <v>3255</v>
      </c>
      <c r="O1203" s="122" t="s">
        <v>6010</v>
      </c>
      <c r="P1203" s="122" t="s">
        <v>6027</v>
      </c>
      <c r="S1203" s="86" t="s">
        <v>14696</v>
      </c>
      <c r="T1203" s="122" t="s">
        <v>5532</v>
      </c>
      <c r="U1203" s="122" t="s">
        <v>4171</v>
      </c>
      <c r="V1203" s="122" t="s">
        <v>6045</v>
      </c>
      <c r="W1203" s="122" t="s">
        <v>1759</v>
      </c>
      <c r="X1203" s="122" t="s">
        <v>6062</v>
      </c>
      <c r="AH1203" s="122" t="s">
        <v>6096</v>
      </c>
      <c r="AJ1203" s="122" t="s">
        <v>1847</v>
      </c>
      <c r="AT1203" s="122">
        <v>33.345500000000001</v>
      </c>
      <c r="AU1203" s="122">
        <v>-116.87050000000001</v>
      </c>
      <c r="BE1203" s="122" t="s">
        <v>6131</v>
      </c>
      <c r="BF1203" s="122" t="s">
        <v>1417</v>
      </c>
      <c r="BR1203" s="122" t="s">
        <v>5863</v>
      </c>
      <c r="BS1203" s="122" t="s">
        <v>9052</v>
      </c>
      <c r="BT1203" s="122" t="s">
        <v>5863</v>
      </c>
      <c r="BU1203" s="122" t="s">
        <v>5863</v>
      </c>
      <c r="BV1203" s="122">
        <v>1449</v>
      </c>
      <c r="BX1203" s="122" t="s">
        <v>3150</v>
      </c>
      <c r="CB1203" s="122">
        <v>33.345500000000001</v>
      </c>
      <c r="CC1203" s="122">
        <v>-116.87050000000001</v>
      </c>
      <c r="CE1203" s="122" t="s">
        <v>5532</v>
      </c>
      <c r="CF1203" s="122" t="s">
        <v>4171</v>
      </c>
      <c r="CG1203" s="122" t="s">
        <v>6045</v>
      </c>
      <c r="CW1203" s="122" t="s">
        <v>9041</v>
      </c>
      <c r="CX1203" s="122" t="s">
        <v>9042</v>
      </c>
      <c r="CY1203" s="122" t="s">
        <v>9040</v>
      </c>
    </row>
    <row r="1204" spans="1:103" x14ac:dyDescent="0.45">
      <c r="A1204" s="122">
        <v>1203</v>
      </c>
      <c r="B1204" s="122" t="s">
        <v>10881</v>
      </c>
      <c r="C1204" s="122" t="s">
        <v>5864</v>
      </c>
      <c r="F1204" s="122" t="s">
        <v>5864</v>
      </c>
      <c r="G1204" s="122" t="s">
        <v>5954</v>
      </c>
      <c r="H1204" s="122">
        <v>3150</v>
      </c>
      <c r="I1204" s="122" t="s">
        <v>8381</v>
      </c>
      <c r="J1204" s="122" t="str">
        <f t="shared" si="47"/>
        <v>Quercus agrifolia var. oxyadenia</v>
      </c>
      <c r="M1204" s="122" t="s">
        <v>3226</v>
      </c>
      <c r="N1204" s="122" t="s">
        <v>5998</v>
      </c>
      <c r="O1204" s="122" t="s">
        <v>6010</v>
      </c>
      <c r="P1204" s="122" t="s">
        <v>6027</v>
      </c>
      <c r="S1204" s="86" t="s">
        <v>14696</v>
      </c>
      <c r="T1204" s="122" t="s">
        <v>5532</v>
      </c>
      <c r="U1204" s="122" t="s">
        <v>4171</v>
      </c>
      <c r="V1204" s="122" t="s">
        <v>6045</v>
      </c>
      <c r="W1204" s="122" t="s">
        <v>1759</v>
      </c>
      <c r="X1204" s="122" t="s">
        <v>6063</v>
      </c>
      <c r="AH1204" s="122" t="s">
        <v>6097</v>
      </c>
      <c r="AJ1204" s="122" t="s">
        <v>1855</v>
      </c>
      <c r="AT1204" s="122">
        <v>33.156999999999996</v>
      </c>
      <c r="AU1204" s="122">
        <v>-116.6741</v>
      </c>
      <c r="BE1204" s="122" t="s">
        <v>6131</v>
      </c>
      <c r="BF1204" s="122" t="s">
        <v>1417</v>
      </c>
      <c r="BR1204" s="122" t="s">
        <v>5864</v>
      </c>
      <c r="BS1204" s="122" t="s">
        <v>9052</v>
      </c>
      <c r="BT1204" s="122" t="s">
        <v>5864</v>
      </c>
      <c r="BU1204" s="122" t="s">
        <v>5864</v>
      </c>
      <c r="BV1204" s="122">
        <v>3150</v>
      </c>
      <c r="BX1204" s="122" t="s">
        <v>3150</v>
      </c>
      <c r="CB1204" s="122">
        <v>33.156999999999996</v>
      </c>
      <c r="CC1204" s="122">
        <v>-116.6741</v>
      </c>
      <c r="CE1204" s="122" t="s">
        <v>5532</v>
      </c>
      <c r="CF1204" s="122" t="s">
        <v>4171</v>
      </c>
      <c r="CG1204" s="122" t="s">
        <v>6045</v>
      </c>
      <c r="CW1204" s="122" t="s">
        <v>9041</v>
      </c>
      <c r="CX1204" s="122" t="s">
        <v>9042</v>
      </c>
      <c r="CY1204" s="122" t="s">
        <v>9040</v>
      </c>
    </row>
    <row r="1205" spans="1:103" x14ac:dyDescent="0.45">
      <c r="A1205" s="122">
        <v>1204</v>
      </c>
      <c r="B1205" s="122" t="s">
        <v>10882</v>
      </c>
      <c r="C1205" s="122" t="s">
        <v>5865</v>
      </c>
      <c r="F1205" s="122" t="s">
        <v>5865</v>
      </c>
      <c r="G1205" s="122" t="s">
        <v>5955</v>
      </c>
      <c r="H1205" s="122">
        <v>3123</v>
      </c>
      <c r="I1205" s="122" t="s">
        <v>8381</v>
      </c>
      <c r="J1205" s="122" t="str">
        <f t="shared" si="47"/>
        <v>Quercus agrifolia var. oxyadenia</v>
      </c>
      <c r="M1205" s="122" t="s">
        <v>3226</v>
      </c>
      <c r="N1205" s="122" t="s">
        <v>5998</v>
      </c>
      <c r="O1205" s="122" t="s">
        <v>6010</v>
      </c>
      <c r="P1205" s="122" t="s">
        <v>6027</v>
      </c>
      <c r="S1205" s="86" t="s">
        <v>14696</v>
      </c>
      <c r="T1205" s="122" t="s">
        <v>5532</v>
      </c>
      <c r="U1205" s="122" t="s">
        <v>4171</v>
      </c>
      <c r="V1205" s="122" t="s">
        <v>6045</v>
      </c>
      <c r="W1205" s="122" t="s">
        <v>1759</v>
      </c>
      <c r="X1205" s="122" t="s">
        <v>6063</v>
      </c>
      <c r="AH1205" s="122" t="s">
        <v>6098</v>
      </c>
      <c r="AJ1205" s="122" t="s">
        <v>1855</v>
      </c>
      <c r="AT1205" s="122">
        <v>33.1571</v>
      </c>
      <c r="AU1205" s="122">
        <v>-116.6739</v>
      </c>
      <c r="BE1205" s="122" t="s">
        <v>6131</v>
      </c>
      <c r="BF1205" s="122" t="s">
        <v>1417</v>
      </c>
      <c r="BR1205" s="122" t="s">
        <v>5865</v>
      </c>
      <c r="BS1205" s="122" t="s">
        <v>9052</v>
      </c>
      <c r="BT1205" s="122" t="s">
        <v>5865</v>
      </c>
      <c r="BU1205" s="122" t="s">
        <v>5865</v>
      </c>
      <c r="BV1205" s="122">
        <v>3123</v>
      </c>
      <c r="BX1205" s="122" t="s">
        <v>3150</v>
      </c>
      <c r="CB1205" s="122">
        <v>33.1571</v>
      </c>
      <c r="CC1205" s="122">
        <v>-116.6739</v>
      </c>
      <c r="CE1205" s="122" t="s">
        <v>5532</v>
      </c>
      <c r="CF1205" s="122" t="s">
        <v>4171</v>
      </c>
      <c r="CG1205" s="122" t="s">
        <v>6045</v>
      </c>
      <c r="CW1205" s="122" t="s">
        <v>9041</v>
      </c>
      <c r="CX1205" s="122" t="s">
        <v>9042</v>
      </c>
      <c r="CY1205" s="122" t="s">
        <v>9040</v>
      </c>
    </row>
    <row r="1206" spans="1:103" x14ac:dyDescent="0.45">
      <c r="A1206" s="122">
        <v>1205</v>
      </c>
      <c r="B1206" s="122" t="s">
        <v>10883</v>
      </c>
      <c r="C1206" s="122" t="s">
        <v>5866</v>
      </c>
      <c r="F1206" s="122" t="s">
        <v>5866</v>
      </c>
      <c r="G1206" s="122" t="s">
        <v>5956</v>
      </c>
      <c r="H1206" s="122">
        <v>525</v>
      </c>
      <c r="I1206" s="122" t="s">
        <v>8381</v>
      </c>
      <c r="J1206" s="122" t="str">
        <f t="shared" si="47"/>
        <v>Quercus agrifolia var. oxyadenia</v>
      </c>
      <c r="M1206" s="122" t="s">
        <v>3226</v>
      </c>
      <c r="N1206" s="122" t="s">
        <v>5998</v>
      </c>
      <c r="O1206" s="122" t="s">
        <v>6010</v>
      </c>
      <c r="P1206" s="122" t="s">
        <v>6027</v>
      </c>
      <c r="S1206" s="86" t="s">
        <v>14696</v>
      </c>
      <c r="T1206" s="122" t="s">
        <v>5532</v>
      </c>
      <c r="U1206" s="122" t="s">
        <v>4171</v>
      </c>
      <c r="V1206" s="122" t="s">
        <v>6045</v>
      </c>
      <c r="W1206" s="122" t="s">
        <v>1759</v>
      </c>
      <c r="X1206" s="122" t="s">
        <v>6063</v>
      </c>
      <c r="AH1206" s="122" t="s">
        <v>6099</v>
      </c>
      <c r="AJ1206" s="122" t="s">
        <v>1855</v>
      </c>
      <c r="AT1206" s="122">
        <v>33.1599</v>
      </c>
      <c r="AU1206" s="122">
        <v>-116.67529999999999</v>
      </c>
      <c r="BE1206" s="122" t="s">
        <v>6131</v>
      </c>
      <c r="BF1206" s="122" t="s">
        <v>1417</v>
      </c>
      <c r="BR1206" s="122" t="s">
        <v>5866</v>
      </c>
      <c r="BS1206" s="122" t="s">
        <v>9052</v>
      </c>
      <c r="BT1206" s="122" t="s">
        <v>5866</v>
      </c>
      <c r="BU1206" s="122" t="s">
        <v>5866</v>
      </c>
      <c r="BV1206" s="122">
        <v>525</v>
      </c>
      <c r="BX1206" s="122" t="s">
        <v>3150</v>
      </c>
      <c r="CB1206" s="122">
        <v>33.1599</v>
      </c>
      <c r="CC1206" s="122">
        <v>-116.67529999999999</v>
      </c>
      <c r="CE1206" s="122" t="s">
        <v>5532</v>
      </c>
      <c r="CF1206" s="122" t="s">
        <v>4171</v>
      </c>
      <c r="CG1206" s="122" t="s">
        <v>6045</v>
      </c>
      <c r="CW1206" s="122" t="s">
        <v>9041</v>
      </c>
      <c r="CX1206" s="122" t="s">
        <v>9042</v>
      </c>
      <c r="CY1206" s="122" t="s">
        <v>9040</v>
      </c>
    </row>
    <row r="1207" spans="1:103" x14ac:dyDescent="0.45">
      <c r="A1207" s="122">
        <v>1206</v>
      </c>
      <c r="B1207" s="122" t="s">
        <v>10884</v>
      </c>
      <c r="C1207" s="122" t="s">
        <v>5867</v>
      </c>
      <c r="F1207" s="122" t="s">
        <v>5867</v>
      </c>
      <c r="G1207" s="122" t="s">
        <v>5957</v>
      </c>
      <c r="H1207" s="122">
        <v>5337</v>
      </c>
      <c r="I1207" s="122" t="s">
        <v>964</v>
      </c>
      <c r="J1207" s="122" t="str">
        <f t="shared" si="47"/>
        <v>Quercus kelloggii</v>
      </c>
      <c r="M1207" s="122" t="s">
        <v>3226</v>
      </c>
      <c r="N1207" s="122" t="s">
        <v>3261</v>
      </c>
      <c r="O1207" s="122" t="s">
        <v>6010</v>
      </c>
      <c r="P1207" s="122" t="s">
        <v>6027</v>
      </c>
      <c r="S1207" s="86" t="s">
        <v>14696</v>
      </c>
      <c r="T1207" s="122" t="s">
        <v>5532</v>
      </c>
      <c r="U1207" s="122" t="s">
        <v>4171</v>
      </c>
      <c r="V1207" s="122" t="s">
        <v>6045</v>
      </c>
      <c r="W1207" s="122" t="s">
        <v>1759</v>
      </c>
      <c r="X1207" s="122" t="s">
        <v>6063</v>
      </c>
      <c r="AH1207" s="122" t="s">
        <v>6100</v>
      </c>
      <c r="AJ1207" s="122" t="s">
        <v>964</v>
      </c>
      <c r="AT1207" s="122">
        <v>33.158299999999997</v>
      </c>
      <c r="AU1207" s="122">
        <v>-116.67440000000001</v>
      </c>
      <c r="BE1207" s="122" t="s">
        <v>6131</v>
      </c>
      <c r="BF1207" s="122" t="s">
        <v>1417</v>
      </c>
      <c r="BR1207" s="122" t="s">
        <v>5867</v>
      </c>
      <c r="BS1207" s="122" t="s">
        <v>9052</v>
      </c>
      <c r="BT1207" s="122" t="s">
        <v>5867</v>
      </c>
      <c r="BU1207" s="122" t="s">
        <v>5867</v>
      </c>
      <c r="BV1207" s="122">
        <v>5337</v>
      </c>
      <c r="BX1207" s="122" t="s">
        <v>3150</v>
      </c>
      <c r="CB1207" s="122">
        <v>33.158299999999997</v>
      </c>
      <c r="CC1207" s="122">
        <v>-116.67440000000001</v>
      </c>
      <c r="CE1207" s="122" t="s">
        <v>5532</v>
      </c>
      <c r="CF1207" s="122" t="s">
        <v>4171</v>
      </c>
      <c r="CG1207" s="122" t="s">
        <v>6045</v>
      </c>
      <c r="CW1207" s="122" t="s">
        <v>9041</v>
      </c>
      <c r="CX1207" s="122" t="s">
        <v>9042</v>
      </c>
      <c r="CY1207" s="122" t="s">
        <v>9040</v>
      </c>
    </row>
    <row r="1208" spans="1:103" x14ac:dyDescent="0.45">
      <c r="A1208" s="122">
        <v>1207</v>
      </c>
      <c r="B1208" s="122" t="s">
        <v>10885</v>
      </c>
      <c r="C1208" s="122" t="s">
        <v>5868</v>
      </c>
      <c r="G1208" s="122" t="s">
        <v>5958</v>
      </c>
      <c r="I1208" s="122" t="s">
        <v>964</v>
      </c>
      <c r="J1208" s="122" t="str">
        <f t="shared" si="47"/>
        <v>Quercus kelloggii</v>
      </c>
      <c r="M1208" s="122" t="s">
        <v>3226</v>
      </c>
      <c r="N1208" s="122" t="s">
        <v>3261</v>
      </c>
      <c r="O1208" s="122" t="s">
        <v>6010</v>
      </c>
      <c r="P1208" s="122" t="s">
        <v>6027</v>
      </c>
      <c r="S1208" s="86" t="s">
        <v>14696</v>
      </c>
      <c r="T1208" s="122" t="s">
        <v>5532</v>
      </c>
      <c r="U1208" s="122" t="s">
        <v>4171</v>
      </c>
      <c r="V1208" s="122" t="s">
        <v>6045</v>
      </c>
      <c r="W1208" s="122" t="s">
        <v>1759</v>
      </c>
      <c r="X1208" s="122" t="s">
        <v>6063</v>
      </c>
      <c r="AH1208" s="122" t="s">
        <v>6101</v>
      </c>
      <c r="AJ1208" s="122" t="s">
        <v>964</v>
      </c>
      <c r="AT1208" s="122">
        <v>33.159799999999997</v>
      </c>
      <c r="AU1208" s="122">
        <v>-116.6755</v>
      </c>
      <c r="BE1208" s="122" t="s">
        <v>6131</v>
      </c>
      <c r="BF1208" s="122" t="s">
        <v>1417</v>
      </c>
      <c r="BX1208" s="122" t="s">
        <v>3150</v>
      </c>
      <c r="CB1208" s="122">
        <v>33.159799999999997</v>
      </c>
      <c r="CC1208" s="122">
        <v>-116.6755</v>
      </c>
      <c r="CE1208" s="122" t="s">
        <v>5532</v>
      </c>
      <c r="CF1208" s="122" t="s">
        <v>4171</v>
      </c>
      <c r="CG1208" s="122" t="s">
        <v>6045</v>
      </c>
    </row>
    <row r="1209" spans="1:103" x14ac:dyDescent="0.45">
      <c r="A1209" s="122">
        <v>1208</v>
      </c>
      <c r="B1209" s="122" t="s">
        <v>10886</v>
      </c>
      <c r="C1209" s="122" t="s">
        <v>5869</v>
      </c>
      <c r="F1209" s="122" t="s">
        <v>5869</v>
      </c>
      <c r="G1209" s="122" t="s">
        <v>5959</v>
      </c>
      <c r="H1209" s="122">
        <v>965</v>
      </c>
      <c r="I1209" s="122" t="s">
        <v>964</v>
      </c>
      <c r="J1209" s="122" t="str">
        <f t="shared" si="47"/>
        <v>Quercus kelloggii</v>
      </c>
      <c r="M1209" s="122" t="s">
        <v>3226</v>
      </c>
      <c r="N1209" s="122" t="s">
        <v>3261</v>
      </c>
      <c r="O1209" s="122" t="s">
        <v>6010</v>
      </c>
      <c r="P1209" s="122" t="s">
        <v>6027</v>
      </c>
      <c r="S1209" s="86" t="s">
        <v>14696</v>
      </c>
      <c r="T1209" s="122" t="s">
        <v>5532</v>
      </c>
      <c r="U1209" s="122" t="s">
        <v>4171</v>
      </c>
      <c r="V1209" s="122" t="s">
        <v>6045</v>
      </c>
      <c r="W1209" s="122" t="s">
        <v>1759</v>
      </c>
      <c r="X1209" s="122" t="s">
        <v>6063</v>
      </c>
      <c r="AH1209" s="122" t="s">
        <v>6102</v>
      </c>
      <c r="AJ1209" s="122" t="s">
        <v>964</v>
      </c>
      <c r="AT1209" s="122">
        <v>33.159500000000001</v>
      </c>
      <c r="AU1209" s="122">
        <v>-116.6752</v>
      </c>
      <c r="BE1209" s="122" t="s">
        <v>6131</v>
      </c>
      <c r="BF1209" s="122" t="s">
        <v>1417</v>
      </c>
      <c r="BR1209" s="122" t="s">
        <v>5869</v>
      </c>
      <c r="BS1209" s="122" t="s">
        <v>9052</v>
      </c>
      <c r="BT1209" s="122" t="s">
        <v>5869</v>
      </c>
      <c r="BU1209" s="122" t="s">
        <v>5869</v>
      </c>
      <c r="BV1209" s="122">
        <v>965</v>
      </c>
      <c r="BX1209" s="122" t="s">
        <v>3150</v>
      </c>
      <c r="CB1209" s="122">
        <v>33.159500000000001</v>
      </c>
      <c r="CC1209" s="122">
        <v>-116.6752</v>
      </c>
      <c r="CE1209" s="122" t="s">
        <v>5532</v>
      </c>
      <c r="CF1209" s="122" t="s">
        <v>4171</v>
      </c>
      <c r="CG1209" s="122" t="s">
        <v>6045</v>
      </c>
      <c r="CW1209" s="122" t="s">
        <v>9041</v>
      </c>
      <c r="CX1209" s="122" t="s">
        <v>9042</v>
      </c>
      <c r="CY1209" s="122" t="s">
        <v>9040</v>
      </c>
    </row>
    <row r="1210" spans="1:103" x14ac:dyDescent="0.45">
      <c r="A1210" s="122">
        <v>1209</v>
      </c>
      <c r="B1210" s="122" t="s">
        <v>10887</v>
      </c>
      <c r="C1210" s="122" t="s">
        <v>5870</v>
      </c>
      <c r="F1210" s="122" t="s">
        <v>5870</v>
      </c>
      <c r="G1210" s="122" t="s">
        <v>5960</v>
      </c>
      <c r="H1210" s="122">
        <v>4381</v>
      </c>
      <c r="I1210" s="122" t="s">
        <v>5921</v>
      </c>
      <c r="J1210" s="122" t="str">
        <f t="shared" si="47"/>
        <v>Quercus x ganderi</v>
      </c>
      <c r="M1210" s="122" t="s">
        <v>3226</v>
      </c>
      <c r="N1210" s="122" t="s">
        <v>5999</v>
      </c>
      <c r="O1210" s="122" t="s">
        <v>6010</v>
      </c>
      <c r="P1210" s="122" t="s">
        <v>6027</v>
      </c>
      <c r="S1210" s="86" t="s">
        <v>14696</v>
      </c>
      <c r="T1210" s="122" t="s">
        <v>5532</v>
      </c>
      <c r="U1210" s="122" t="s">
        <v>4171</v>
      </c>
      <c r="V1210" s="122" t="s">
        <v>6045</v>
      </c>
      <c r="W1210" s="122" t="s">
        <v>1759</v>
      </c>
      <c r="X1210" s="122" t="s">
        <v>6063</v>
      </c>
      <c r="AH1210" s="122" t="s">
        <v>6100</v>
      </c>
      <c r="AJ1210" s="122" t="s">
        <v>5921</v>
      </c>
      <c r="AT1210" s="122">
        <v>33.156700000000001</v>
      </c>
      <c r="AU1210" s="122">
        <v>-116.67400000000001</v>
      </c>
      <c r="BE1210" s="122" t="s">
        <v>6131</v>
      </c>
      <c r="BF1210" s="122" t="s">
        <v>1417</v>
      </c>
      <c r="BR1210" s="122" t="s">
        <v>5870</v>
      </c>
      <c r="BS1210" s="122" t="s">
        <v>9052</v>
      </c>
      <c r="BT1210" s="122" t="s">
        <v>5870</v>
      </c>
      <c r="BU1210" s="122" t="s">
        <v>5870</v>
      </c>
      <c r="BV1210" s="122">
        <v>4381</v>
      </c>
      <c r="BX1210" s="122" t="s">
        <v>3150</v>
      </c>
      <c r="CB1210" s="122">
        <v>33.156700000000001</v>
      </c>
      <c r="CC1210" s="122">
        <v>-116.67400000000001</v>
      </c>
      <c r="CE1210" s="122" t="s">
        <v>5532</v>
      </c>
      <c r="CF1210" s="122" t="s">
        <v>4171</v>
      </c>
      <c r="CG1210" s="122" t="s">
        <v>6045</v>
      </c>
      <c r="CW1210" s="122" t="s">
        <v>9041</v>
      </c>
      <c r="CX1210" s="122" t="s">
        <v>9042</v>
      </c>
      <c r="CY1210" s="122" t="s">
        <v>9040</v>
      </c>
    </row>
    <row r="1211" spans="1:103" x14ac:dyDescent="0.45">
      <c r="A1211" s="122">
        <v>1210</v>
      </c>
      <c r="B1211" s="122" t="s">
        <v>10888</v>
      </c>
      <c r="C1211" s="122" t="s">
        <v>5871</v>
      </c>
      <c r="F1211" s="122" t="s">
        <v>5871</v>
      </c>
      <c r="G1211" s="122" t="s">
        <v>5961</v>
      </c>
      <c r="H1211" s="122">
        <v>2515</v>
      </c>
      <c r="I1211" s="122" t="s">
        <v>1847</v>
      </c>
      <c r="J1211" s="122" t="str">
        <f t="shared" si="47"/>
        <v>Quercus wislizeni</v>
      </c>
      <c r="M1211" s="122" t="s">
        <v>3226</v>
      </c>
      <c r="N1211" s="122" t="s">
        <v>3255</v>
      </c>
      <c r="O1211" s="122" t="s">
        <v>6010</v>
      </c>
      <c r="P1211" s="122" t="s">
        <v>6027</v>
      </c>
      <c r="S1211" s="86" t="s">
        <v>14696</v>
      </c>
      <c r="T1211" s="122" t="s">
        <v>5532</v>
      </c>
      <c r="U1211" s="122" t="s">
        <v>4171</v>
      </c>
      <c r="V1211" s="122" t="s">
        <v>6044</v>
      </c>
      <c r="W1211" s="122" t="s">
        <v>1759</v>
      </c>
      <c r="X1211" s="122" t="s">
        <v>6064</v>
      </c>
      <c r="AH1211" s="122" t="s">
        <v>6103</v>
      </c>
      <c r="AJ1211" s="122" t="s">
        <v>1847</v>
      </c>
      <c r="AT1211" s="122">
        <v>35.724800000000002</v>
      </c>
      <c r="AU1211" s="122">
        <v>-118.5245</v>
      </c>
      <c r="BE1211" s="122" t="s">
        <v>6131</v>
      </c>
      <c r="BF1211" s="122" t="s">
        <v>1417</v>
      </c>
      <c r="BR1211" s="122" t="s">
        <v>5871</v>
      </c>
      <c r="BS1211" s="122" t="s">
        <v>9052</v>
      </c>
      <c r="BT1211" s="122" t="s">
        <v>5871</v>
      </c>
      <c r="BU1211" s="122" t="s">
        <v>5871</v>
      </c>
      <c r="BV1211" s="122">
        <v>2515</v>
      </c>
      <c r="BX1211" s="122" t="s">
        <v>3150</v>
      </c>
      <c r="CB1211" s="122">
        <v>35.724800000000002</v>
      </c>
      <c r="CC1211" s="122">
        <v>-118.5245</v>
      </c>
      <c r="CE1211" s="122" t="s">
        <v>5532</v>
      </c>
      <c r="CF1211" s="122" t="s">
        <v>4171</v>
      </c>
      <c r="CG1211" s="122" t="s">
        <v>6044</v>
      </c>
      <c r="CW1211" s="122" t="s">
        <v>9041</v>
      </c>
      <c r="CX1211" s="122" t="s">
        <v>9042</v>
      </c>
      <c r="CY1211" s="122" t="s">
        <v>9040</v>
      </c>
    </row>
    <row r="1212" spans="1:103" x14ac:dyDescent="0.45">
      <c r="A1212" s="122">
        <v>1211</v>
      </c>
      <c r="B1212" s="122" t="s">
        <v>10889</v>
      </c>
      <c r="C1212" s="122" t="s">
        <v>5872</v>
      </c>
      <c r="F1212" s="122" t="s">
        <v>5872</v>
      </c>
      <c r="G1212" s="122" t="s">
        <v>5962</v>
      </c>
      <c r="H1212" s="122">
        <v>3432</v>
      </c>
      <c r="I1212" s="122" t="s">
        <v>1847</v>
      </c>
      <c r="J1212" s="122" t="str">
        <f t="shared" si="47"/>
        <v>Quercus wislizeni</v>
      </c>
      <c r="M1212" s="122" t="s">
        <v>3226</v>
      </c>
      <c r="N1212" s="122" t="s">
        <v>3255</v>
      </c>
      <c r="O1212" s="122" t="s">
        <v>6010</v>
      </c>
      <c r="P1212" s="122" t="s">
        <v>6027</v>
      </c>
      <c r="S1212" s="86" t="s">
        <v>14696</v>
      </c>
      <c r="T1212" s="122" t="s">
        <v>5532</v>
      </c>
      <c r="U1212" s="122" t="s">
        <v>4171</v>
      </c>
      <c r="V1212" s="122" t="s">
        <v>6044</v>
      </c>
      <c r="W1212" s="122" t="s">
        <v>1759</v>
      </c>
      <c r="X1212" s="122" t="s">
        <v>6064</v>
      </c>
      <c r="AH1212" s="122" t="s">
        <v>6104</v>
      </c>
      <c r="AJ1212" s="122" t="s">
        <v>1847</v>
      </c>
      <c r="AT1212" s="122">
        <v>35.724800000000002</v>
      </c>
      <c r="AU1212" s="122">
        <v>-118.52549999999999</v>
      </c>
      <c r="BE1212" s="122" t="s">
        <v>6131</v>
      </c>
      <c r="BF1212" s="122" t="s">
        <v>1417</v>
      </c>
      <c r="BR1212" s="122" t="s">
        <v>5872</v>
      </c>
      <c r="BS1212" s="122" t="s">
        <v>9052</v>
      </c>
      <c r="BT1212" s="122" t="s">
        <v>5872</v>
      </c>
      <c r="BU1212" s="122" t="s">
        <v>5872</v>
      </c>
      <c r="BV1212" s="122">
        <v>3432</v>
      </c>
      <c r="BX1212" s="122" t="s">
        <v>3150</v>
      </c>
      <c r="CB1212" s="122">
        <v>35.724800000000002</v>
      </c>
      <c r="CC1212" s="122">
        <v>-118.52549999999999</v>
      </c>
      <c r="CE1212" s="122" t="s">
        <v>5532</v>
      </c>
      <c r="CF1212" s="122" t="s">
        <v>4171</v>
      </c>
      <c r="CG1212" s="122" t="s">
        <v>6044</v>
      </c>
      <c r="CW1212" s="122" t="s">
        <v>9041</v>
      </c>
      <c r="CX1212" s="122" t="s">
        <v>9042</v>
      </c>
      <c r="CY1212" s="122" t="s">
        <v>9040</v>
      </c>
    </row>
    <row r="1213" spans="1:103" x14ac:dyDescent="0.45">
      <c r="A1213" s="122">
        <v>1212</v>
      </c>
      <c r="B1213" s="122" t="s">
        <v>10890</v>
      </c>
      <c r="C1213" s="122" t="s">
        <v>5873</v>
      </c>
      <c r="F1213" s="122" t="s">
        <v>5873</v>
      </c>
      <c r="G1213" s="122" t="s">
        <v>5963</v>
      </c>
      <c r="H1213" s="122">
        <v>2231</v>
      </c>
      <c r="I1213" s="122" t="s">
        <v>1847</v>
      </c>
      <c r="J1213" s="122" t="str">
        <f t="shared" si="47"/>
        <v>Quercus wislizeni</v>
      </c>
      <c r="M1213" s="122" t="s">
        <v>3226</v>
      </c>
      <c r="N1213" s="122" t="s">
        <v>3255</v>
      </c>
      <c r="O1213" s="122" t="s">
        <v>6010</v>
      </c>
      <c r="P1213" s="122" t="s">
        <v>6027</v>
      </c>
      <c r="S1213" s="86" t="s">
        <v>14696</v>
      </c>
      <c r="T1213" s="122" t="s">
        <v>5532</v>
      </c>
      <c r="U1213" s="122" t="s">
        <v>4171</v>
      </c>
      <c r="V1213" s="122" t="s">
        <v>6044</v>
      </c>
      <c r="W1213" s="122" t="s">
        <v>1759</v>
      </c>
      <c r="X1213" s="122" t="s">
        <v>6064</v>
      </c>
      <c r="AH1213" s="122" t="s">
        <v>6105</v>
      </c>
      <c r="AJ1213" s="122" t="s">
        <v>1847</v>
      </c>
      <c r="AT1213" s="122">
        <v>35.724800000000002</v>
      </c>
      <c r="AU1213" s="122">
        <v>-118.5243</v>
      </c>
      <c r="BE1213" s="122" t="s">
        <v>6131</v>
      </c>
      <c r="BF1213" s="122" t="s">
        <v>1417</v>
      </c>
      <c r="BR1213" s="122" t="s">
        <v>5873</v>
      </c>
      <c r="BS1213" s="122" t="s">
        <v>9052</v>
      </c>
      <c r="BT1213" s="122" t="s">
        <v>5873</v>
      </c>
      <c r="BU1213" s="122" t="s">
        <v>5873</v>
      </c>
      <c r="BV1213" s="122">
        <v>2231</v>
      </c>
      <c r="BX1213" s="122" t="s">
        <v>3150</v>
      </c>
      <c r="CB1213" s="122">
        <v>35.724800000000002</v>
      </c>
      <c r="CC1213" s="122">
        <v>-118.5243</v>
      </c>
      <c r="CE1213" s="122" t="s">
        <v>5532</v>
      </c>
      <c r="CF1213" s="122" t="s">
        <v>4171</v>
      </c>
      <c r="CG1213" s="122" t="s">
        <v>6044</v>
      </c>
      <c r="CW1213" s="122" t="s">
        <v>9041</v>
      </c>
      <c r="CX1213" s="122" t="s">
        <v>9042</v>
      </c>
      <c r="CY1213" s="122" t="s">
        <v>9040</v>
      </c>
    </row>
    <row r="1214" spans="1:103" x14ac:dyDescent="0.45">
      <c r="A1214" s="122">
        <v>1213</v>
      </c>
      <c r="B1214" s="122" t="s">
        <v>10891</v>
      </c>
      <c r="C1214" s="122" t="s">
        <v>5874</v>
      </c>
      <c r="D1214" s="150">
        <v>43307</v>
      </c>
      <c r="E1214" s="139">
        <v>7</v>
      </c>
      <c r="F1214" s="122" t="s">
        <v>5874</v>
      </c>
      <c r="G1214" s="122" t="s">
        <v>5964</v>
      </c>
      <c r="H1214" s="122">
        <v>174</v>
      </c>
      <c r="I1214" s="122" t="s">
        <v>1847</v>
      </c>
      <c r="J1214" s="122" t="str">
        <f t="shared" si="47"/>
        <v>Quercus wislizeni</v>
      </c>
      <c r="M1214" s="122" t="s">
        <v>3226</v>
      </c>
      <c r="N1214" s="122" t="s">
        <v>3255</v>
      </c>
      <c r="O1214" s="122" t="s">
        <v>6011</v>
      </c>
      <c r="P1214" s="122" t="s">
        <v>6027</v>
      </c>
      <c r="S1214" s="86" t="s">
        <v>14696</v>
      </c>
      <c r="T1214" s="122" t="s">
        <v>5532</v>
      </c>
      <c r="U1214" s="122" t="s">
        <v>4171</v>
      </c>
      <c r="X1214" s="122" t="s">
        <v>6065</v>
      </c>
      <c r="AH1214" s="122" t="s">
        <v>6106</v>
      </c>
      <c r="AJ1214" s="122" t="s">
        <v>1847</v>
      </c>
      <c r="AT1214" s="122">
        <v>40.8018</v>
      </c>
      <c r="AU1214" s="122">
        <v>-122.3185</v>
      </c>
      <c r="BE1214" s="122" t="s">
        <v>6131</v>
      </c>
      <c r="BF1214" s="122" t="s">
        <v>1417</v>
      </c>
      <c r="BR1214" s="122" t="s">
        <v>5874</v>
      </c>
      <c r="BS1214" s="122" t="s">
        <v>9052</v>
      </c>
      <c r="BT1214" s="122" t="s">
        <v>5874</v>
      </c>
      <c r="BU1214" s="122" t="s">
        <v>5874</v>
      </c>
      <c r="BV1214" s="122">
        <v>174</v>
      </c>
      <c r="BX1214" s="122" t="s">
        <v>3150</v>
      </c>
      <c r="CB1214" s="122">
        <v>40.8018</v>
      </c>
      <c r="CC1214" s="122">
        <v>-122.3185</v>
      </c>
      <c r="CE1214" s="122" t="s">
        <v>5532</v>
      </c>
      <c r="CF1214" s="122" t="s">
        <v>4171</v>
      </c>
      <c r="CW1214" s="122" t="s">
        <v>9041</v>
      </c>
      <c r="CX1214" s="122" t="s">
        <v>9042</v>
      </c>
      <c r="CY1214" s="122" t="s">
        <v>9040</v>
      </c>
    </row>
    <row r="1215" spans="1:103" x14ac:dyDescent="0.45">
      <c r="A1215" s="122">
        <v>1214</v>
      </c>
      <c r="B1215" s="122" t="s">
        <v>10892</v>
      </c>
      <c r="C1215" s="122" t="s">
        <v>5875</v>
      </c>
      <c r="F1215" s="122" t="s">
        <v>5875</v>
      </c>
      <c r="G1215" s="122" t="s">
        <v>5965</v>
      </c>
      <c r="H1215" s="122">
        <v>5529</v>
      </c>
      <c r="I1215" s="122" t="s">
        <v>1847</v>
      </c>
      <c r="J1215" s="122" t="str">
        <f t="shared" si="47"/>
        <v>Quercus wislizeni</v>
      </c>
      <c r="M1215" s="122" t="s">
        <v>3226</v>
      </c>
      <c r="N1215" s="122" t="s">
        <v>3255</v>
      </c>
      <c r="O1215" s="122" t="s">
        <v>6011</v>
      </c>
      <c r="P1215" s="122" t="s">
        <v>6027</v>
      </c>
      <c r="S1215" s="86" t="s">
        <v>14696</v>
      </c>
      <c r="T1215" s="122" t="s">
        <v>5532</v>
      </c>
      <c r="U1215" s="122" t="s">
        <v>4171</v>
      </c>
      <c r="X1215" s="122" t="s">
        <v>6065</v>
      </c>
      <c r="AH1215" s="122" t="s">
        <v>6107</v>
      </c>
      <c r="AJ1215" s="122" t="s">
        <v>1847</v>
      </c>
      <c r="AT1215" s="122">
        <v>40.8035</v>
      </c>
      <c r="AU1215" s="122">
        <v>-122.31780000000001</v>
      </c>
      <c r="BE1215" s="122" t="s">
        <v>6131</v>
      </c>
      <c r="BF1215" s="122" t="s">
        <v>1417</v>
      </c>
      <c r="BR1215" s="122" t="s">
        <v>5875</v>
      </c>
      <c r="BS1215" s="122" t="s">
        <v>9052</v>
      </c>
      <c r="BT1215" s="122" t="s">
        <v>5875</v>
      </c>
      <c r="BU1215" s="122" t="s">
        <v>5875</v>
      </c>
      <c r="BV1215" s="122">
        <v>5529</v>
      </c>
      <c r="BX1215" s="122" t="s">
        <v>3150</v>
      </c>
      <c r="CB1215" s="122">
        <v>40.8035</v>
      </c>
      <c r="CC1215" s="122">
        <v>-122.31780000000001</v>
      </c>
      <c r="CE1215" s="122" t="s">
        <v>5532</v>
      </c>
      <c r="CF1215" s="122" t="s">
        <v>4171</v>
      </c>
      <c r="CW1215" s="122" t="s">
        <v>9041</v>
      </c>
      <c r="CX1215" s="122" t="s">
        <v>9042</v>
      </c>
      <c r="CY1215" s="122" t="s">
        <v>9040</v>
      </c>
    </row>
    <row r="1216" spans="1:103" x14ac:dyDescent="0.45">
      <c r="A1216" s="122">
        <v>1215</v>
      </c>
      <c r="B1216" s="122" t="s">
        <v>10893</v>
      </c>
      <c r="C1216" s="122" t="s">
        <v>5876</v>
      </c>
      <c r="F1216" s="122" t="s">
        <v>5876</v>
      </c>
      <c r="G1216" s="122" t="s">
        <v>5966</v>
      </c>
      <c r="H1216" s="122">
        <v>4133</v>
      </c>
      <c r="I1216" s="122" t="s">
        <v>964</v>
      </c>
      <c r="J1216" s="122" t="str">
        <f t="shared" si="47"/>
        <v>Quercus kelloggii</v>
      </c>
      <c r="M1216" s="122" t="s">
        <v>3226</v>
      </c>
      <c r="N1216" s="122" t="s">
        <v>3261</v>
      </c>
      <c r="O1216" s="122" t="s">
        <v>6011</v>
      </c>
      <c r="P1216" s="122" t="s">
        <v>6027</v>
      </c>
      <c r="S1216" s="86" t="s">
        <v>14696</v>
      </c>
      <c r="T1216" s="122" t="s">
        <v>5532</v>
      </c>
      <c r="U1216" s="122" t="s">
        <v>4171</v>
      </c>
      <c r="X1216" s="122" t="s">
        <v>6065</v>
      </c>
      <c r="AH1216" s="122" t="s">
        <v>6108</v>
      </c>
      <c r="AJ1216" s="122" t="s">
        <v>964</v>
      </c>
      <c r="AT1216" s="122">
        <v>40.803100000000001</v>
      </c>
      <c r="AU1216" s="122">
        <v>-122.31780000000001</v>
      </c>
      <c r="BE1216" s="122" t="s">
        <v>6131</v>
      </c>
      <c r="BF1216" s="122" t="s">
        <v>1417</v>
      </c>
      <c r="BR1216" s="122" t="s">
        <v>5876</v>
      </c>
      <c r="BS1216" s="122" t="s">
        <v>9052</v>
      </c>
      <c r="BT1216" s="122" t="s">
        <v>5876</v>
      </c>
      <c r="BU1216" s="122" t="s">
        <v>5876</v>
      </c>
      <c r="BV1216" s="122">
        <v>4133</v>
      </c>
      <c r="BX1216" s="122" t="s">
        <v>3150</v>
      </c>
      <c r="CB1216" s="122">
        <v>40.803100000000001</v>
      </c>
      <c r="CC1216" s="122">
        <v>-122.31780000000001</v>
      </c>
      <c r="CE1216" s="122" t="s">
        <v>5532</v>
      </c>
      <c r="CF1216" s="122" t="s">
        <v>4171</v>
      </c>
      <c r="CW1216" s="122" t="s">
        <v>9041</v>
      </c>
      <c r="CX1216" s="122" t="s">
        <v>9042</v>
      </c>
      <c r="CY1216" s="122" t="s">
        <v>9040</v>
      </c>
    </row>
    <row r="1217" spans="1:103" x14ac:dyDescent="0.45">
      <c r="A1217" s="122">
        <v>1216</v>
      </c>
      <c r="B1217" s="122" t="s">
        <v>10894</v>
      </c>
      <c r="C1217" s="122" t="s">
        <v>5877</v>
      </c>
      <c r="F1217" s="122" t="s">
        <v>5877</v>
      </c>
      <c r="G1217" s="122" t="s">
        <v>5967</v>
      </c>
      <c r="H1217" s="122">
        <v>698</v>
      </c>
      <c r="I1217" s="122" t="s">
        <v>964</v>
      </c>
      <c r="J1217" s="122" t="str">
        <f t="shared" si="47"/>
        <v>Quercus kelloggii</v>
      </c>
      <c r="M1217" s="122" t="s">
        <v>3226</v>
      </c>
      <c r="N1217" s="122" t="s">
        <v>3261</v>
      </c>
      <c r="O1217" s="122" t="s">
        <v>6011</v>
      </c>
      <c r="P1217" s="122" t="s">
        <v>6027</v>
      </c>
      <c r="S1217" s="86" t="s">
        <v>14696</v>
      </c>
      <c r="T1217" s="122" t="s">
        <v>5532</v>
      </c>
      <c r="U1217" s="122" t="s">
        <v>4171</v>
      </c>
      <c r="X1217" s="122" t="s">
        <v>6065</v>
      </c>
      <c r="AH1217" s="122" t="s">
        <v>6109</v>
      </c>
      <c r="AJ1217" s="122" t="s">
        <v>964</v>
      </c>
      <c r="AT1217" s="122">
        <v>40.802700000000002</v>
      </c>
      <c r="AU1217" s="122">
        <v>-122.3188</v>
      </c>
      <c r="BE1217" s="122" t="s">
        <v>6131</v>
      </c>
      <c r="BF1217" s="122" t="s">
        <v>1417</v>
      </c>
      <c r="BR1217" s="122" t="s">
        <v>5877</v>
      </c>
      <c r="BS1217" s="122" t="s">
        <v>9052</v>
      </c>
      <c r="BT1217" s="122" t="s">
        <v>5877</v>
      </c>
      <c r="BU1217" s="122" t="s">
        <v>5877</v>
      </c>
      <c r="BV1217" s="122">
        <v>698</v>
      </c>
      <c r="BX1217" s="122" t="s">
        <v>3150</v>
      </c>
      <c r="CB1217" s="122">
        <v>40.802700000000002</v>
      </c>
      <c r="CC1217" s="122">
        <v>-122.3188</v>
      </c>
      <c r="CE1217" s="122" t="s">
        <v>5532</v>
      </c>
      <c r="CF1217" s="122" t="s">
        <v>4171</v>
      </c>
      <c r="CW1217" s="122" t="s">
        <v>9041</v>
      </c>
      <c r="CX1217" s="122" t="s">
        <v>9042</v>
      </c>
      <c r="CY1217" s="122" t="s">
        <v>9040</v>
      </c>
    </row>
    <row r="1218" spans="1:103" x14ac:dyDescent="0.45">
      <c r="A1218" s="122">
        <v>1217</v>
      </c>
      <c r="B1218" s="122" t="s">
        <v>10895</v>
      </c>
      <c r="C1218" s="122" t="s">
        <v>5878</v>
      </c>
      <c r="D1218" s="150">
        <v>43307</v>
      </c>
      <c r="E1218" s="139">
        <v>7</v>
      </c>
      <c r="F1218" s="122" t="s">
        <v>5878</v>
      </c>
      <c r="G1218" s="122" t="s">
        <v>5968</v>
      </c>
      <c r="H1218" s="122">
        <v>64</v>
      </c>
      <c r="I1218" s="122" t="s">
        <v>1847</v>
      </c>
      <c r="J1218" s="122" t="str">
        <f t="shared" si="47"/>
        <v>Quercus wislizeni</v>
      </c>
      <c r="M1218" s="122" t="s">
        <v>3226</v>
      </c>
      <c r="N1218" s="122" t="s">
        <v>3255</v>
      </c>
      <c r="O1218" s="122" t="s">
        <v>6011</v>
      </c>
      <c r="P1218" s="122" t="s">
        <v>6027</v>
      </c>
      <c r="S1218" s="86" t="s">
        <v>14696</v>
      </c>
      <c r="T1218" s="122" t="s">
        <v>5532</v>
      </c>
      <c r="U1218" s="122" t="s">
        <v>4171</v>
      </c>
      <c r="X1218" s="122" t="s">
        <v>6066</v>
      </c>
      <c r="AH1218" s="122" t="s">
        <v>6110</v>
      </c>
      <c r="AJ1218" s="122" t="s">
        <v>1847</v>
      </c>
      <c r="AT1218" s="122">
        <v>38.905700000000003</v>
      </c>
      <c r="AU1218" s="122">
        <v>-121.0502</v>
      </c>
      <c r="BE1218" s="122" t="s">
        <v>6131</v>
      </c>
      <c r="BF1218" s="122" t="s">
        <v>1417</v>
      </c>
      <c r="BR1218" s="122" t="s">
        <v>5878</v>
      </c>
      <c r="BS1218" s="122" t="s">
        <v>9052</v>
      </c>
      <c r="BT1218" s="122" t="s">
        <v>5878</v>
      </c>
      <c r="BU1218" s="122" t="s">
        <v>5878</v>
      </c>
      <c r="BV1218" s="122">
        <v>64</v>
      </c>
      <c r="BX1218" s="122" t="s">
        <v>3150</v>
      </c>
      <c r="CB1218" s="122">
        <v>38.905700000000003</v>
      </c>
      <c r="CC1218" s="122">
        <v>-121.0502</v>
      </c>
      <c r="CE1218" s="122" t="s">
        <v>5532</v>
      </c>
      <c r="CF1218" s="122" t="s">
        <v>4171</v>
      </c>
      <c r="CW1218" s="122" t="s">
        <v>9041</v>
      </c>
      <c r="CX1218" s="122" t="s">
        <v>9042</v>
      </c>
      <c r="CY1218" s="122" t="s">
        <v>9040</v>
      </c>
    </row>
    <row r="1219" spans="1:103" x14ac:dyDescent="0.45">
      <c r="A1219" s="122">
        <v>1218</v>
      </c>
      <c r="B1219" s="122" t="s">
        <v>10896</v>
      </c>
      <c r="C1219" s="122" t="s">
        <v>5879</v>
      </c>
      <c r="F1219" s="122" t="s">
        <v>5879</v>
      </c>
      <c r="G1219" s="122" t="s">
        <v>5969</v>
      </c>
      <c r="H1219" s="122">
        <v>1819</v>
      </c>
      <c r="I1219" s="122" t="s">
        <v>1847</v>
      </c>
      <c r="J1219" s="122" t="str">
        <f t="shared" si="47"/>
        <v>Quercus wislizeni</v>
      </c>
      <c r="M1219" s="122" t="s">
        <v>3226</v>
      </c>
      <c r="N1219" s="122" t="s">
        <v>3255</v>
      </c>
      <c r="O1219" s="122" t="s">
        <v>6011</v>
      </c>
      <c r="P1219" s="122" t="s">
        <v>6027</v>
      </c>
      <c r="S1219" s="86" t="s">
        <v>14696</v>
      </c>
      <c r="T1219" s="122" t="s">
        <v>5532</v>
      </c>
      <c r="U1219" s="122" t="s">
        <v>4171</v>
      </c>
      <c r="X1219" s="122" t="s">
        <v>6066</v>
      </c>
      <c r="AH1219" s="122" t="s">
        <v>6110</v>
      </c>
      <c r="AJ1219" s="122" t="s">
        <v>1847</v>
      </c>
      <c r="AT1219" s="122">
        <v>38.905799999999999</v>
      </c>
      <c r="AU1219" s="122">
        <v>-121.05</v>
      </c>
      <c r="BE1219" s="122" t="s">
        <v>6131</v>
      </c>
      <c r="BF1219" s="122" t="s">
        <v>1417</v>
      </c>
      <c r="BR1219" s="122" t="s">
        <v>5879</v>
      </c>
      <c r="BS1219" s="122" t="s">
        <v>9052</v>
      </c>
      <c r="BT1219" s="122" t="s">
        <v>5879</v>
      </c>
      <c r="BU1219" s="122" t="s">
        <v>5879</v>
      </c>
      <c r="BV1219" s="122">
        <v>1819</v>
      </c>
      <c r="BX1219" s="122" t="s">
        <v>3150</v>
      </c>
      <c r="CB1219" s="122">
        <v>38.905799999999999</v>
      </c>
      <c r="CC1219" s="122">
        <v>-121.05</v>
      </c>
      <c r="CE1219" s="122" t="s">
        <v>5532</v>
      </c>
      <c r="CF1219" s="122" t="s">
        <v>4171</v>
      </c>
      <c r="CW1219" s="122" t="s">
        <v>9041</v>
      </c>
      <c r="CX1219" s="122" t="s">
        <v>9042</v>
      </c>
      <c r="CY1219" s="122" t="s">
        <v>9040</v>
      </c>
    </row>
    <row r="1220" spans="1:103" x14ac:dyDescent="0.45">
      <c r="A1220" s="122">
        <v>1219</v>
      </c>
      <c r="B1220" s="122" t="s">
        <v>10897</v>
      </c>
      <c r="C1220" s="122" t="s">
        <v>5880</v>
      </c>
      <c r="F1220" s="122" t="s">
        <v>5880</v>
      </c>
      <c r="G1220" s="122" t="s">
        <v>5970</v>
      </c>
      <c r="H1220" s="122">
        <v>1273</v>
      </c>
      <c r="I1220" s="122" t="s">
        <v>1847</v>
      </c>
      <c r="J1220" s="122" t="str">
        <f t="shared" si="47"/>
        <v>Quercus wislizeni</v>
      </c>
      <c r="M1220" s="122" t="s">
        <v>3226</v>
      </c>
      <c r="N1220" s="122" t="s">
        <v>3255</v>
      </c>
      <c r="O1220" s="122" t="s">
        <v>6011</v>
      </c>
      <c r="P1220" s="122" t="s">
        <v>6027</v>
      </c>
      <c r="S1220" s="86" t="s">
        <v>14696</v>
      </c>
      <c r="T1220" s="122" t="s">
        <v>5532</v>
      </c>
      <c r="U1220" s="122" t="s">
        <v>4171</v>
      </c>
      <c r="X1220" s="122" t="s">
        <v>6066</v>
      </c>
      <c r="AH1220" s="122" t="s">
        <v>6110</v>
      </c>
      <c r="AJ1220" s="122" t="s">
        <v>1847</v>
      </c>
      <c r="AT1220" s="122">
        <v>38.905700000000003</v>
      </c>
      <c r="AU1220" s="122">
        <v>-121.05029999999999</v>
      </c>
      <c r="BE1220" s="122" t="s">
        <v>6131</v>
      </c>
      <c r="BF1220" s="122" t="s">
        <v>1417</v>
      </c>
      <c r="BR1220" s="122" t="s">
        <v>5880</v>
      </c>
      <c r="BS1220" s="122" t="s">
        <v>9052</v>
      </c>
      <c r="BT1220" s="122" t="s">
        <v>5880</v>
      </c>
      <c r="BU1220" s="122" t="s">
        <v>5880</v>
      </c>
      <c r="BV1220" s="122">
        <v>1273</v>
      </c>
      <c r="BX1220" s="122" t="s">
        <v>3150</v>
      </c>
      <c r="CB1220" s="122">
        <v>38.905700000000003</v>
      </c>
      <c r="CC1220" s="122">
        <v>-121.05029999999999</v>
      </c>
      <c r="CE1220" s="122" t="s">
        <v>5532</v>
      </c>
      <c r="CF1220" s="122" t="s">
        <v>4171</v>
      </c>
      <c r="CW1220" s="122" t="s">
        <v>9041</v>
      </c>
      <c r="CX1220" s="122" t="s">
        <v>9042</v>
      </c>
      <c r="CY1220" s="122" t="s">
        <v>9040</v>
      </c>
    </row>
    <row r="1221" spans="1:103" x14ac:dyDescent="0.45">
      <c r="A1221" s="122">
        <v>1220</v>
      </c>
      <c r="B1221" s="122" t="s">
        <v>10898</v>
      </c>
      <c r="C1221" s="122" t="s">
        <v>5881</v>
      </c>
      <c r="F1221" s="122" t="s">
        <v>5881</v>
      </c>
      <c r="G1221" s="122" t="s">
        <v>5971</v>
      </c>
      <c r="H1221" s="122">
        <v>258</v>
      </c>
      <c r="I1221" s="122" t="s">
        <v>964</v>
      </c>
      <c r="J1221" s="122" t="str">
        <f t="shared" si="47"/>
        <v>Quercus kelloggii</v>
      </c>
      <c r="M1221" s="122" t="s">
        <v>3226</v>
      </c>
      <c r="N1221" s="122" t="s">
        <v>3261</v>
      </c>
      <c r="O1221" s="122" t="s">
        <v>6011</v>
      </c>
      <c r="P1221" s="122" t="s">
        <v>6027</v>
      </c>
      <c r="S1221" s="86" t="s">
        <v>14696</v>
      </c>
      <c r="T1221" s="122" t="s">
        <v>5532</v>
      </c>
      <c r="U1221" s="122" t="s">
        <v>4171</v>
      </c>
      <c r="X1221" s="122" t="s">
        <v>6066</v>
      </c>
      <c r="AH1221" s="122" t="s">
        <v>6111</v>
      </c>
      <c r="AJ1221" s="122" t="s">
        <v>964</v>
      </c>
      <c r="AT1221" s="122">
        <v>38.905500000000004</v>
      </c>
      <c r="AU1221" s="122">
        <v>-121.0508</v>
      </c>
      <c r="BE1221" s="122" t="s">
        <v>6131</v>
      </c>
      <c r="BF1221" s="122" t="s">
        <v>1417</v>
      </c>
      <c r="BR1221" s="122" t="s">
        <v>5881</v>
      </c>
      <c r="BS1221" s="122" t="s">
        <v>9052</v>
      </c>
      <c r="BT1221" s="122" t="s">
        <v>5881</v>
      </c>
      <c r="BU1221" s="122" t="s">
        <v>5881</v>
      </c>
      <c r="BV1221" s="122">
        <v>258</v>
      </c>
      <c r="BX1221" s="122" t="s">
        <v>3150</v>
      </c>
      <c r="CB1221" s="122">
        <v>38.905500000000004</v>
      </c>
      <c r="CC1221" s="122">
        <v>-121.0508</v>
      </c>
      <c r="CE1221" s="122" t="s">
        <v>5532</v>
      </c>
      <c r="CF1221" s="122" t="s">
        <v>4171</v>
      </c>
      <c r="CW1221" s="122" t="s">
        <v>9041</v>
      </c>
      <c r="CX1221" s="122" t="s">
        <v>9042</v>
      </c>
      <c r="CY1221" s="122" t="s">
        <v>9040</v>
      </c>
    </row>
    <row r="1222" spans="1:103" x14ac:dyDescent="0.45">
      <c r="A1222" s="122">
        <v>1221</v>
      </c>
      <c r="B1222" s="122" t="s">
        <v>10899</v>
      </c>
      <c r="C1222" s="122" t="s">
        <v>5882</v>
      </c>
      <c r="G1222" s="122" t="s">
        <v>5972</v>
      </c>
      <c r="I1222" s="122" t="s">
        <v>964</v>
      </c>
      <c r="J1222" s="122" t="str">
        <f t="shared" si="47"/>
        <v>Quercus kelloggii</v>
      </c>
      <c r="M1222" s="122" t="s">
        <v>3226</v>
      </c>
      <c r="N1222" s="122" t="s">
        <v>3261</v>
      </c>
      <c r="O1222" s="122" t="s">
        <v>6011</v>
      </c>
      <c r="P1222" s="122" t="s">
        <v>6027</v>
      </c>
      <c r="S1222" s="86" t="s">
        <v>14696</v>
      </c>
      <c r="T1222" s="122" t="s">
        <v>5532</v>
      </c>
      <c r="U1222" s="122" t="s">
        <v>4171</v>
      </c>
      <c r="X1222" s="122" t="s">
        <v>6066</v>
      </c>
      <c r="AH1222" s="122" t="s">
        <v>6112</v>
      </c>
      <c r="AJ1222" s="122" t="s">
        <v>964</v>
      </c>
      <c r="AT1222" s="122">
        <v>38.9054</v>
      </c>
      <c r="AU1222" s="122">
        <v>-121.05070000000001</v>
      </c>
      <c r="BE1222" s="122" t="s">
        <v>6131</v>
      </c>
      <c r="BF1222" s="122" t="s">
        <v>1417</v>
      </c>
      <c r="BX1222" s="122" t="s">
        <v>3150</v>
      </c>
      <c r="CB1222" s="122">
        <v>38.9054</v>
      </c>
      <c r="CC1222" s="122">
        <v>-121.05070000000001</v>
      </c>
      <c r="CE1222" s="122" t="s">
        <v>5532</v>
      </c>
      <c r="CF1222" s="122" t="s">
        <v>4171</v>
      </c>
    </row>
    <row r="1223" spans="1:103" x14ac:dyDescent="0.45">
      <c r="A1223" s="122">
        <v>1222</v>
      </c>
      <c r="B1223" s="122" t="s">
        <v>10900</v>
      </c>
      <c r="C1223" s="122" t="s">
        <v>5883</v>
      </c>
      <c r="G1223" s="122" t="s">
        <v>5973</v>
      </c>
      <c r="I1223" s="122" t="s">
        <v>964</v>
      </c>
      <c r="J1223" s="122" t="str">
        <f t="shared" si="47"/>
        <v>Quercus kelloggii</v>
      </c>
      <c r="M1223" s="122" t="s">
        <v>3226</v>
      </c>
      <c r="N1223" s="122" t="s">
        <v>3261</v>
      </c>
      <c r="O1223" s="122" t="s">
        <v>6011</v>
      </c>
      <c r="P1223" s="122" t="s">
        <v>6027</v>
      </c>
      <c r="S1223" s="86" t="s">
        <v>14696</v>
      </c>
      <c r="T1223" s="122" t="s">
        <v>5532</v>
      </c>
      <c r="U1223" s="122" t="s">
        <v>4171</v>
      </c>
      <c r="X1223" s="122" t="s">
        <v>6066</v>
      </c>
      <c r="AH1223" s="122" t="s">
        <v>6112</v>
      </c>
      <c r="AJ1223" s="122" t="s">
        <v>964</v>
      </c>
      <c r="AT1223" s="122">
        <v>38.905500000000004</v>
      </c>
      <c r="AU1223" s="122">
        <v>-121.0508</v>
      </c>
      <c r="BE1223" s="122" t="s">
        <v>6131</v>
      </c>
      <c r="BF1223" s="122" t="s">
        <v>1417</v>
      </c>
      <c r="BR1223" s="122" t="s">
        <v>5883</v>
      </c>
      <c r="BS1223" s="122" t="s">
        <v>9052</v>
      </c>
      <c r="BX1223" s="122" t="s">
        <v>3150</v>
      </c>
      <c r="CB1223" s="122">
        <v>38.905500000000004</v>
      </c>
      <c r="CC1223" s="122">
        <v>-121.0508</v>
      </c>
      <c r="CE1223" s="122" t="s">
        <v>5532</v>
      </c>
      <c r="CF1223" s="122" t="s">
        <v>4171</v>
      </c>
      <c r="CW1223" s="122" t="s">
        <v>9041</v>
      </c>
      <c r="CX1223" s="122" t="s">
        <v>9042</v>
      </c>
      <c r="CY1223" s="122" t="s">
        <v>9040</v>
      </c>
    </row>
    <row r="1224" spans="1:103" x14ac:dyDescent="0.45">
      <c r="A1224" s="122">
        <v>1223</v>
      </c>
      <c r="B1224" s="122" t="s">
        <v>10901</v>
      </c>
      <c r="C1224" s="122" t="s">
        <v>5884</v>
      </c>
      <c r="D1224" s="150">
        <v>43307</v>
      </c>
      <c r="E1224" s="139">
        <v>7</v>
      </c>
      <c r="F1224" s="122" t="s">
        <v>5884</v>
      </c>
      <c r="G1224" s="122" t="s">
        <v>5974</v>
      </c>
      <c r="H1224" s="122">
        <v>104</v>
      </c>
      <c r="I1224" s="122" t="s">
        <v>5922</v>
      </c>
      <c r="J1224" s="122" t="str">
        <f t="shared" si="47"/>
        <v>Quercus x morehus</v>
      </c>
      <c r="M1224" s="122" t="s">
        <v>3226</v>
      </c>
      <c r="N1224" s="122" t="s">
        <v>6000</v>
      </c>
      <c r="O1224" s="122" t="s">
        <v>6011</v>
      </c>
      <c r="P1224" s="122" t="s">
        <v>6027</v>
      </c>
      <c r="S1224" s="86" t="s">
        <v>14696</v>
      </c>
      <c r="T1224" s="122" t="s">
        <v>5532</v>
      </c>
      <c r="U1224" s="122" t="s">
        <v>4171</v>
      </c>
      <c r="X1224" s="122" t="s">
        <v>6066</v>
      </c>
      <c r="AH1224" s="122" t="s">
        <v>6113</v>
      </c>
      <c r="AJ1224" s="122" t="s">
        <v>5922</v>
      </c>
      <c r="AT1224" s="122">
        <v>38.9099</v>
      </c>
      <c r="AU1224" s="122">
        <v>-121.0448</v>
      </c>
      <c r="BE1224" s="122" t="s">
        <v>6131</v>
      </c>
      <c r="BF1224" s="122" t="s">
        <v>1417</v>
      </c>
      <c r="BR1224" s="122" t="s">
        <v>5884</v>
      </c>
      <c r="BS1224" s="122" t="s">
        <v>9052</v>
      </c>
      <c r="BT1224" s="122" t="s">
        <v>5884</v>
      </c>
      <c r="BU1224" s="122" t="s">
        <v>5884</v>
      </c>
      <c r="BV1224" s="122">
        <v>104</v>
      </c>
      <c r="BX1224" s="122" t="s">
        <v>3150</v>
      </c>
      <c r="CB1224" s="122">
        <v>38.9099</v>
      </c>
      <c r="CC1224" s="122">
        <v>-121.0448</v>
      </c>
      <c r="CE1224" s="122" t="s">
        <v>5532</v>
      </c>
      <c r="CF1224" s="122" t="s">
        <v>4171</v>
      </c>
      <c r="CW1224" s="122" t="s">
        <v>9041</v>
      </c>
      <c r="CX1224" s="122" t="s">
        <v>9042</v>
      </c>
      <c r="CY1224" s="122" t="s">
        <v>9040</v>
      </c>
    </row>
    <row r="1225" spans="1:103" x14ac:dyDescent="0.45">
      <c r="A1225" s="122">
        <v>1224</v>
      </c>
      <c r="B1225" s="122" t="s">
        <v>10902</v>
      </c>
      <c r="C1225" s="122" t="s">
        <v>5885</v>
      </c>
      <c r="I1225" s="122" t="s">
        <v>2483</v>
      </c>
      <c r="J1225" s="122" t="str">
        <f t="shared" si="47"/>
        <v>Quercus fusiformis</v>
      </c>
      <c r="M1225" s="122" t="s">
        <v>3226</v>
      </c>
      <c r="N1225" s="122" t="s">
        <v>3298</v>
      </c>
      <c r="O1225" s="122">
        <v>42117</v>
      </c>
      <c r="P1225" s="122" t="s">
        <v>6028</v>
      </c>
      <c r="S1225" s="86" t="s">
        <v>14696</v>
      </c>
      <c r="T1225" s="122" t="s">
        <v>5532</v>
      </c>
      <c r="U1225" s="122" t="s">
        <v>6036</v>
      </c>
      <c r="V1225" s="122" t="s">
        <v>6046</v>
      </c>
      <c r="W1225" s="122" t="s">
        <v>1759</v>
      </c>
      <c r="X1225" s="122" t="s">
        <v>6067</v>
      </c>
      <c r="AJ1225" s="122" t="s">
        <v>2483</v>
      </c>
      <c r="AT1225" s="122">
        <v>30.871666600000001</v>
      </c>
      <c r="AU1225" s="122">
        <v>-99.049722000000003</v>
      </c>
      <c r="BE1225" s="122" t="s">
        <v>6131</v>
      </c>
      <c r="BF1225" s="122" t="s">
        <v>1417</v>
      </c>
      <c r="BR1225" s="122" t="s">
        <v>5885</v>
      </c>
      <c r="BS1225" s="122" t="s">
        <v>9052</v>
      </c>
      <c r="BX1225" s="122" t="s">
        <v>3150</v>
      </c>
      <c r="CB1225" s="122">
        <v>30.871666600000001</v>
      </c>
      <c r="CC1225" s="122">
        <v>-99.049722000000003</v>
      </c>
      <c r="CE1225" s="122" t="s">
        <v>5532</v>
      </c>
      <c r="CF1225" s="122" t="s">
        <v>6036</v>
      </c>
      <c r="CG1225" s="122" t="s">
        <v>6046</v>
      </c>
      <c r="CW1225" s="122" t="s">
        <v>9041</v>
      </c>
      <c r="CX1225" s="122" t="s">
        <v>9042</v>
      </c>
      <c r="CY1225" s="122" t="s">
        <v>9040</v>
      </c>
    </row>
    <row r="1226" spans="1:103" x14ac:dyDescent="0.45">
      <c r="A1226" s="122">
        <v>1225</v>
      </c>
      <c r="B1226" s="122" t="s">
        <v>10903</v>
      </c>
      <c r="C1226" s="122" t="s">
        <v>5886</v>
      </c>
      <c r="D1226" s="150">
        <v>43307</v>
      </c>
      <c r="E1226" s="139">
        <v>7</v>
      </c>
      <c r="F1226" s="122" t="s">
        <v>5886</v>
      </c>
      <c r="H1226" s="122">
        <v>68</v>
      </c>
      <c r="I1226" s="122" t="s">
        <v>5923</v>
      </c>
      <c r="J1226" s="122" t="str">
        <f>LEFT(I1226, FIND(" ", I1226, 12) -1)</f>
        <v>Quercus fusiformis</v>
      </c>
      <c r="M1226" s="122" t="s">
        <v>3226</v>
      </c>
      <c r="N1226" s="122" t="s">
        <v>6001</v>
      </c>
      <c r="O1226" s="122">
        <v>42117</v>
      </c>
      <c r="P1226" s="122" t="s">
        <v>6028</v>
      </c>
      <c r="S1226" s="86" t="s">
        <v>14696</v>
      </c>
      <c r="T1226" s="122" t="s">
        <v>5532</v>
      </c>
      <c r="U1226" s="122" t="s">
        <v>6036</v>
      </c>
      <c r="V1226" s="122" t="s">
        <v>6046</v>
      </c>
      <c r="W1226" s="122" t="s">
        <v>1759</v>
      </c>
      <c r="X1226" s="122" t="s">
        <v>6067</v>
      </c>
      <c r="AJ1226" s="122" t="s">
        <v>5923</v>
      </c>
      <c r="AT1226" s="122">
        <v>30.878333000000001</v>
      </c>
      <c r="AU1226" s="122">
        <v>-99.048055500000004</v>
      </c>
      <c r="BE1226" s="122" t="s">
        <v>6131</v>
      </c>
      <c r="BF1226" s="122" t="s">
        <v>1417</v>
      </c>
      <c r="BR1226" s="122" t="s">
        <v>5886</v>
      </c>
      <c r="BS1226" s="122" t="s">
        <v>9052</v>
      </c>
      <c r="BT1226" s="122" t="s">
        <v>5886</v>
      </c>
      <c r="BU1226" s="122" t="s">
        <v>5886</v>
      </c>
      <c r="BV1226" s="122">
        <v>68</v>
      </c>
      <c r="BX1226" s="122" t="s">
        <v>3150</v>
      </c>
      <c r="CB1226" s="122">
        <v>30.878333000000001</v>
      </c>
      <c r="CC1226" s="122">
        <v>-99.048055500000004</v>
      </c>
      <c r="CE1226" s="122" t="s">
        <v>5532</v>
      </c>
      <c r="CF1226" s="122" t="s">
        <v>6036</v>
      </c>
      <c r="CG1226" s="122" t="s">
        <v>6046</v>
      </c>
      <c r="CW1226" s="122" t="s">
        <v>9041</v>
      </c>
      <c r="CX1226" s="122" t="s">
        <v>9042</v>
      </c>
      <c r="CY1226" s="122" t="s">
        <v>9040</v>
      </c>
    </row>
    <row r="1227" spans="1:103" x14ac:dyDescent="0.45">
      <c r="A1227" s="122">
        <v>1226</v>
      </c>
      <c r="B1227" s="122" t="s">
        <v>10904</v>
      </c>
      <c r="C1227" s="122" t="s">
        <v>5887</v>
      </c>
      <c r="D1227" s="150">
        <v>43307</v>
      </c>
      <c r="E1227" s="139">
        <v>7</v>
      </c>
      <c r="F1227" s="122" t="s">
        <v>8021</v>
      </c>
      <c r="H1227" s="122">
        <v>98</v>
      </c>
      <c r="I1227" s="122" t="s">
        <v>201</v>
      </c>
      <c r="J1227" s="122" t="str">
        <f>LEFT(I1227, FIND(" ", I1227, 12) -1)</f>
        <v>Quercus stellata</v>
      </c>
      <c r="M1227" s="122" t="s">
        <v>3226</v>
      </c>
      <c r="N1227" s="122" t="s">
        <v>3195</v>
      </c>
      <c r="O1227" s="122">
        <v>42117</v>
      </c>
      <c r="P1227" s="122" t="s">
        <v>6028</v>
      </c>
      <c r="S1227" s="86" t="s">
        <v>14696</v>
      </c>
      <c r="T1227" s="122" t="s">
        <v>5532</v>
      </c>
      <c r="U1227" s="122" t="s">
        <v>6036</v>
      </c>
      <c r="V1227" s="122" t="s">
        <v>6046</v>
      </c>
      <c r="W1227" s="122" t="s">
        <v>1759</v>
      </c>
      <c r="X1227" s="122" t="s">
        <v>6067</v>
      </c>
      <c r="AJ1227" s="122" t="s">
        <v>977</v>
      </c>
      <c r="AT1227" s="122">
        <v>30.871666600000001</v>
      </c>
      <c r="AU1227" s="122">
        <v>-99.049722200000005</v>
      </c>
      <c r="BE1227" s="122" t="s">
        <v>6131</v>
      </c>
      <c r="BF1227" s="122" t="s">
        <v>1417</v>
      </c>
      <c r="BR1227" s="122" t="s">
        <v>8021</v>
      </c>
      <c r="BS1227" s="122" t="s">
        <v>9052</v>
      </c>
      <c r="BT1227" s="122" t="s">
        <v>8021</v>
      </c>
      <c r="BU1227" s="122" t="s">
        <v>8021</v>
      </c>
      <c r="BV1227" s="122">
        <v>98</v>
      </c>
      <c r="BX1227" s="122" t="s">
        <v>3150</v>
      </c>
      <c r="CB1227" s="122">
        <v>30.871666600000001</v>
      </c>
      <c r="CC1227" s="122">
        <v>-99.049722200000005</v>
      </c>
      <c r="CE1227" s="122" t="s">
        <v>5532</v>
      </c>
      <c r="CF1227" s="122" t="s">
        <v>6036</v>
      </c>
      <c r="CG1227" s="122" t="s">
        <v>6046</v>
      </c>
      <c r="CO1227" s="122" t="s">
        <v>7488</v>
      </c>
      <c r="CP1227" s="122">
        <v>0</v>
      </c>
      <c r="CQ1227" s="122" t="s">
        <v>8021</v>
      </c>
      <c r="CR1227" s="122" t="s">
        <v>8022</v>
      </c>
      <c r="CS1227" s="122" t="s">
        <v>8023</v>
      </c>
      <c r="CT1227" s="122" t="s">
        <v>8199</v>
      </c>
      <c r="CU1227" s="122" t="s">
        <v>8198</v>
      </c>
      <c r="CW1227" s="122" t="s">
        <v>9041</v>
      </c>
      <c r="CX1227" s="122" t="s">
        <v>9042</v>
      </c>
      <c r="CY1227" s="122" t="s">
        <v>9040</v>
      </c>
    </row>
    <row r="1228" spans="1:103" x14ac:dyDescent="0.45">
      <c r="A1228" s="122">
        <v>1227</v>
      </c>
      <c r="B1228" s="122" t="s">
        <v>10905</v>
      </c>
      <c r="C1228" s="122" t="s">
        <v>5888</v>
      </c>
      <c r="F1228" s="122" t="s">
        <v>5888</v>
      </c>
      <c r="G1228" s="122" t="s">
        <v>5975</v>
      </c>
      <c r="H1228" s="122">
        <v>3469</v>
      </c>
      <c r="I1228" s="122" t="s">
        <v>5924</v>
      </c>
      <c r="J1228" s="122" t="str">
        <f t="shared" ref="J1228:J1243" si="48">I1228</f>
        <v>Quercus parvula var. shrevei</v>
      </c>
      <c r="M1228" s="122" t="s">
        <v>3226</v>
      </c>
      <c r="N1228" s="122" t="s">
        <v>6002</v>
      </c>
      <c r="O1228" s="122" t="s">
        <v>6012</v>
      </c>
      <c r="P1228" s="122" t="s">
        <v>6027</v>
      </c>
      <c r="S1228" s="86" t="s">
        <v>14696</v>
      </c>
      <c r="T1228" s="122" t="s">
        <v>5532</v>
      </c>
      <c r="U1228" s="122" t="s">
        <v>4171</v>
      </c>
      <c r="X1228" s="122" t="s">
        <v>6068</v>
      </c>
      <c r="AH1228" s="122" t="s">
        <v>6114</v>
      </c>
      <c r="AJ1228" s="122" t="s">
        <v>5924</v>
      </c>
      <c r="AT1228" s="122">
        <v>36.375700000000002</v>
      </c>
      <c r="AU1228" s="122">
        <v>-121.8523</v>
      </c>
      <c r="BE1228" s="122" t="s">
        <v>6131</v>
      </c>
      <c r="BF1228" s="122" t="s">
        <v>1417</v>
      </c>
      <c r="BR1228" s="122" t="s">
        <v>5888</v>
      </c>
      <c r="BS1228" s="122" t="s">
        <v>9052</v>
      </c>
      <c r="BT1228" s="122" t="s">
        <v>5888</v>
      </c>
      <c r="BU1228" s="122" t="s">
        <v>5888</v>
      </c>
      <c r="BV1228" s="122">
        <v>3469</v>
      </c>
      <c r="BX1228" s="122" t="s">
        <v>3150</v>
      </c>
      <c r="CB1228" s="122">
        <v>36.375700000000002</v>
      </c>
      <c r="CC1228" s="122">
        <v>-121.8523</v>
      </c>
      <c r="CE1228" s="122" t="s">
        <v>5532</v>
      </c>
      <c r="CF1228" s="122" t="s">
        <v>4171</v>
      </c>
      <c r="CW1228" s="122" t="s">
        <v>9041</v>
      </c>
      <c r="CX1228" s="122" t="s">
        <v>9042</v>
      </c>
      <c r="CY1228" s="122" t="s">
        <v>9040</v>
      </c>
    </row>
    <row r="1229" spans="1:103" x14ac:dyDescent="0.45">
      <c r="A1229" s="122">
        <v>1228</v>
      </c>
      <c r="B1229" s="122" t="s">
        <v>10906</v>
      </c>
      <c r="C1229" s="122" t="s">
        <v>5889</v>
      </c>
      <c r="F1229" s="122" t="s">
        <v>5889</v>
      </c>
      <c r="G1229" s="122" t="s">
        <v>5976</v>
      </c>
      <c r="H1229" s="122">
        <v>4096</v>
      </c>
      <c r="I1229" s="122" t="s">
        <v>5924</v>
      </c>
      <c r="J1229" s="122" t="str">
        <f t="shared" si="48"/>
        <v>Quercus parvula var. shrevei</v>
      </c>
      <c r="M1229" s="122" t="s">
        <v>3226</v>
      </c>
      <c r="N1229" s="122" t="s">
        <v>6002</v>
      </c>
      <c r="O1229" s="122" t="s">
        <v>6013</v>
      </c>
      <c r="P1229" s="122" t="s">
        <v>6027</v>
      </c>
      <c r="S1229" s="86" t="s">
        <v>14696</v>
      </c>
      <c r="T1229" s="122" t="s">
        <v>5532</v>
      </c>
      <c r="U1229" s="122" t="s">
        <v>4171</v>
      </c>
      <c r="X1229" s="122" t="s">
        <v>6068</v>
      </c>
      <c r="AH1229" s="122" t="s">
        <v>6115</v>
      </c>
      <c r="AJ1229" s="122" t="s">
        <v>5924</v>
      </c>
      <c r="AT1229" s="122">
        <v>36.375799999999998</v>
      </c>
      <c r="AU1229" s="122">
        <v>-121.85250000000001</v>
      </c>
      <c r="BE1229" s="122" t="s">
        <v>6131</v>
      </c>
      <c r="BF1229" s="122" t="s">
        <v>1417</v>
      </c>
      <c r="BR1229" s="122" t="s">
        <v>5889</v>
      </c>
      <c r="BS1229" s="122" t="s">
        <v>9052</v>
      </c>
      <c r="BT1229" s="122" t="s">
        <v>5889</v>
      </c>
      <c r="BU1229" s="122" t="s">
        <v>5889</v>
      </c>
      <c r="BV1229" s="122">
        <v>4096</v>
      </c>
      <c r="BX1229" s="122" t="s">
        <v>3150</v>
      </c>
      <c r="CB1229" s="122">
        <v>36.375799999999998</v>
      </c>
      <c r="CC1229" s="122">
        <v>-121.85250000000001</v>
      </c>
      <c r="CE1229" s="122" t="s">
        <v>5532</v>
      </c>
      <c r="CF1229" s="122" t="s">
        <v>4171</v>
      </c>
      <c r="CW1229" s="122" t="s">
        <v>9041</v>
      </c>
      <c r="CX1229" s="122" t="s">
        <v>9042</v>
      </c>
      <c r="CY1229" s="122" t="s">
        <v>9040</v>
      </c>
    </row>
    <row r="1230" spans="1:103" x14ac:dyDescent="0.45">
      <c r="A1230" s="122">
        <v>1229</v>
      </c>
      <c r="B1230" s="122" t="s">
        <v>10907</v>
      </c>
      <c r="C1230" s="122" t="s">
        <v>5890</v>
      </c>
      <c r="F1230" s="122" t="s">
        <v>5890</v>
      </c>
      <c r="G1230" s="122" t="s">
        <v>5977</v>
      </c>
      <c r="H1230" s="122">
        <v>5143</v>
      </c>
      <c r="I1230" s="122" t="s">
        <v>5924</v>
      </c>
      <c r="J1230" s="122" t="str">
        <f t="shared" si="48"/>
        <v>Quercus parvula var. shrevei</v>
      </c>
      <c r="M1230" s="122" t="s">
        <v>3226</v>
      </c>
      <c r="N1230" s="122" t="s">
        <v>6002</v>
      </c>
      <c r="O1230" s="122" t="s">
        <v>6014</v>
      </c>
      <c r="P1230" s="122" t="s">
        <v>6027</v>
      </c>
      <c r="S1230" s="86" t="s">
        <v>14696</v>
      </c>
      <c r="T1230" s="122" t="s">
        <v>5532</v>
      </c>
      <c r="U1230" s="122" t="s">
        <v>4171</v>
      </c>
      <c r="X1230" s="122" t="s">
        <v>6068</v>
      </c>
      <c r="AH1230" s="122" t="s">
        <v>6116</v>
      </c>
      <c r="AJ1230" s="122" t="s">
        <v>5924</v>
      </c>
      <c r="AT1230" s="122">
        <v>36.375799999999998</v>
      </c>
      <c r="AU1230" s="122">
        <v>-121.85299999999999</v>
      </c>
      <c r="BE1230" s="122" t="s">
        <v>6131</v>
      </c>
      <c r="BF1230" s="122" t="s">
        <v>1417</v>
      </c>
      <c r="BR1230" s="122" t="s">
        <v>5890</v>
      </c>
      <c r="BS1230" s="122" t="s">
        <v>9052</v>
      </c>
      <c r="BT1230" s="122" t="s">
        <v>5890</v>
      </c>
      <c r="BU1230" s="122" t="s">
        <v>5890</v>
      </c>
      <c r="BV1230" s="122">
        <v>5143</v>
      </c>
      <c r="BX1230" s="122" t="s">
        <v>3150</v>
      </c>
      <c r="CB1230" s="122">
        <v>36.375799999999998</v>
      </c>
      <c r="CC1230" s="122">
        <v>-121.85299999999999</v>
      </c>
      <c r="CE1230" s="122" t="s">
        <v>5532</v>
      </c>
      <c r="CF1230" s="122" t="s">
        <v>4171</v>
      </c>
      <c r="CW1230" s="122" t="s">
        <v>9041</v>
      </c>
      <c r="CX1230" s="122" t="s">
        <v>9042</v>
      </c>
      <c r="CY1230" s="122" t="s">
        <v>9040</v>
      </c>
    </row>
    <row r="1231" spans="1:103" x14ac:dyDescent="0.45">
      <c r="A1231" s="122">
        <v>1230</v>
      </c>
      <c r="B1231" s="122" t="s">
        <v>10908</v>
      </c>
      <c r="C1231" s="122" t="s">
        <v>5891</v>
      </c>
      <c r="F1231" s="122" t="s">
        <v>5891</v>
      </c>
      <c r="G1231" s="122" t="s">
        <v>5978</v>
      </c>
      <c r="H1231" s="122">
        <v>4301</v>
      </c>
      <c r="I1231" s="122" t="s">
        <v>5571</v>
      </c>
      <c r="J1231" s="122" t="str">
        <f t="shared" si="48"/>
        <v>Quercus agrifolia</v>
      </c>
      <c r="M1231" s="122" t="s">
        <v>3226</v>
      </c>
      <c r="N1231" s="122" t="s">
        <v>3238</v>
      </c>
      <c r="O1231" s="122" t="s">
        <v>6015</v>
      </c>
      <c r="P1231" s="122" t="s">
        <v>6027</v>
      </c>
      <c r="S1231" s="86" t="s">
        <v>14696</v>
      </c>
      <c r="T1231" s="122" t="s">
        <v>5532</v>
      </c>
      <c r="U1231" s="122" t="s">
        <v>4171</v>
      </c>
      <c r="X1231" s="122" t="s">
        <v>6068</v>
      </c>
      <c r="AH1231" s="122" t="s">
        <v>6117</v>
      </c>
      <c r="AJ1231" s="122" t="s">
        <v>5571</v>
      </c>
      <c r="AT1231" s="122">
        <v>36.375799999999998</v>
      </c>
      <c r="AU1231" s="122">
        <v>-121.85290000000001</v>
      </c>
      <c r="BE1231" s="122" t="s">
        <v>6131</v>
      </c>
      <c r="BF1231" s="122" t="s">
        <v>1417</v>
      </c>
      <c r="BR1231" s="122" t="s">
        <v>5891</v>
      </c>
      <c r="BS1231" s="122" t="s">
        <v>9052</v>
      </c>
      <c r="BT1231" s="122" t="s">
        <v>5891</v>
      </c>
      <c r="BU1231" s="122" t="s">
        <v>5891</v>
      </c>
      <c r="BV1231" s="122">
        <v>4301</v>
      </c>
      <c r="BX1231" s="122" t="s">
        <v>3150</v>
      </c>
      <c r="CB1231" s="122">
        <v>36.375799999999998</v>
      </c>
      <c r="CC1231" s="122">
        <v>-121.85290000000001</v>
      </c>
      <c r="CE1231" s="122" t="s">
        <v>5532</v>
      </c>
      <c r="CF1231" s="122" t="s">
        <v>4171</v>
      </c>
      <c r="CW1231" s="122" t="s">
        <v>9041</v>
      </c>
      <c r="CX1231" s="122" t="s">
        <v>9042</v>
      </c>
      <c r="CY1231" s="122" t="s">
        <v>9040</v>
      </c>
    </row>
    <row r="1232" spans="1:103" x14ac:dyDescent="0.45">
      <c r="A1232" s="122">
        <v>1231</v>
      </c>
      <c r="B1232" s="122" t="s">
        <v>10909</v>
      </c>
      <c r="C1232" s="122" t="s">
        <v>5892</v>
      </c>
      <c r="F1232" s="122" t="s">
        <v>5892</v>
      </c>
      <c r="G1232" s="122" t="s">
        <v>5979</v>
      </c>
      <c r="H1232" s="122">
        <v>3257</v>
      </c>
      <c r="I1232" s="122" t="s">
        <v>5571</v>
      </c>
      <c r="J1232" s="122" t="str">
        <f t="shared" si="48"/>
        <v>Quercus agrifolia</v>
      </c>
      <c r="M1232" s="122" t="s">
        <v>3226</v>
      </c>
      <c r="N1232" s="122" t="s">
        <v>3238</v>
      </c>
      <c r="O1232" s="122" t="s">
        <v>6016</v>
      </c>
      <c r="P1232" s="122" t="s">
        <v>6027</v>
      </c>
      <c r="S1232" s="86" t="s">
        <v>14696</v>
      </c>
      <c r="T1232" s="122" t="s">
        <v>5532</v>
      </c>
      <c r="U1232" s="122" t="s">
        <v>4171</v>
      </c>
      <c r="X1232" s="122" t="s">
        <v>6068</v>
      </c>
      <c r="AH1232" s="122" t="s">
        <v>6115</v>
      </c>
      <c r="AJ1232" s="122" t="s">
        <v>5571</v>
      </c>
      <c r="AT1232" s="122">
        <v>36.375999999999998</v>
      </c>
      <c r="AU1232" s="122">
        <v>-121.8532</v>
      </c>
      <c r="BE1232" s="122" t="s">
        <v>6131</v>
      </c>
      <c r="BF1232" s="122" t="s">
        <v>1417</v>
      </c>
      <c r="BR1232" s="122" t="s">
        <v>5892</v>
      </c>
      <c r="BS1232" s="122" t="s">
        <v>9052</v>
      </c>
      <c r="BT1232" s="122" t="s">
        <v>5892</v>
      </c>
      <c r="BU1232" s="122" t="s">
        <v>5892</v>
      </c>
      <c r="BV1232" s="122">
        <v>3257</v>
      </c>
      <c r="BX1232" s="122" t="s">
        <v>3150</v>
      </c>
      <c r="CB1232" s="122">
        <v>36.375999999999998</v>
      </c>
      <c r="CC1232" s="122">
        <v>-121.8532</v>
      </c>
      <c r="CE1232" s="122" t="s">
        <v>5532</v>
      </c>
      <c r="CF1232" s="122" t="s">
        <v>4171</v>
      </c>
      <c r="CW1232" s="122" t="s">
        <v>9041</v>
      </c>
      <c r="CX1232" s="122" t="s">
        <v>9042</v>
      </c>
      <c r="CY1232" s="122" t="s">
        <v>9040</v>
      </c>
    </row>
    <row r="1233" spans="1:103" x14ac:dyDescent="0.45">
      <c r="A1233" s="122">
        <v>1232</v>
      </c>
      <c r="B1233" s="122" t="s">
        <v>10910</v>
      </c>
      <c r="C1233" s="122" t="s">
        <v>5893</v>
      </c>
      <c r="F1233" s="122" t="s">
        <v>5893</v>
      </c>
      <c r="G1233" s="122" t="s">
        <v>5980</v>
      </c>
      <c r="H1233" s="122">
        <v>3314</v>
      </c>
      <c r="I1233" s="122" t="s">
        <v>5571</v>
      </c>
      <c r="J1233" s="122" t="str">
        <f t="shared" si="48"/>
        <v>Quercus agrifolia</v>
      </c>
      <c r="M1233" s="122" t="s">
        <v>3226</v>
      </c>
      <c r="N1233" s="122" t="s">
        <v>3238</v>
      </c>
      <c r="O1233" s="122" t="s">
        <v>6017</v>
      </c>
      <c r="P1233" s="122" t="s">
        <v>6027</v>
      </c>
      <c r="S1233" s="86" t="s">
        <v>14696</v>
      </c>
      <c r="T1233" s="122" t="s">
        <v>5532</v>
      </c>
      <c r="U1233" s="122" t="s">
        <v>4171</v>
      </c>
      <c r="X1233" s="122" t="s">
        <v>6068</v>
      </c>
      <c r="AH1233" s="122" t="s">
        <v>6115</v>
      </c>
      <c r="AJ1233" s="122" t="s">
        <v>5571</v>
      </c>
      <c r="AT1233" s="122">
        <v>36.375900000000001</v>
      </c>
      <c r="AU1233" s="122">
        <v>-121.85339999999999</v>
      </c>
      <c r="BE1233" s="122" t="s">
        <v>6131</v>
      </c>
      <c r="BF1233" s="122" t="s">
        <v>1417</v>
      </c>
      <c r="BR1233" s="122" t="s">
        <v>5893</v>
      </c>
      <c r="BS1233" s="122" t="s">
        <v>9052</v>
      </c>
      <c r="BT1233" s="122" t="s">
        <v>5893</v>
      </c>
      <c r="BU1233" s="122" t="s">
        <v>5893</v>
      </c>
      <c r="BV1233" s="122">
        <v>3314</v>
      </c>
      <c r="BX1233" s="122" t="s">
        <v>3150</v>
      </c>
      <c r="CB1233" s="122">
        <v>36.375900000000001</v>
      </c>
      <c r="CC1233" s="122">
        <v>-121.85339999999999</v>
      </c>
      <c r="CE1233" s="122" t="s">
        <v>5532</v>
      </c>
      <c r="CF1233" s="122" t="s">
        <v>4171</v>
      </c>
      <c r="CW1233" s="122" t="s">
        <v>9041</v>
      </c>
      <c r="CX1233" s="122" t="s">
        <v>9042</v>
      </c>
      <c r="CY1233" s="122" t="s">
        <v>9040</v>
      </c>
    </row>
    <row r="1234" spans="1:103" x14ac:dyDescent="0.45">
      <c r="A1234" s="122">
        <v>1233</v>
      </c>
      <c r="B1234" s="122" t="s">
        <v>10911</v>
      </c>
      <c r="C1234" s="122" t="s">
        <v>5894</v>
      </c>
      <c r="F1234" s="122" t="s">
        <v>5894</v>
      </c>
      <c r="G1234" s="122" t="s">
        <v>5981</v>
      </c>
      <c r="H1234" s="122">
        <v>3983</v>
      </c>
      <c r="I1234" s="122" t="s">
        <v>964</v>
      </c>
      <c r="J1234" s="122" t="str">
        <f t="shared" si="48"/>
        <v>Quercus kelloggii</v>
      </c>
      <c r="M1234" s="122" t="s">
        <v>3226</v>
      </c>
      <c r="N1234" s="122" t="s">
        <v>3261</v>
      </c>
      <c r="O1234" s="122" t="s">
        <v>6018</v>
      </c>
      <c r="P1234" s="122" t="s">
        <v>6027</v>
      </c>
      <c r="S1234" s="86" t="s">
        <v>14696</v>
      </c>
      <c r="T1234" s="122" t="s">
        <v>5532</v>
      </c>
      <c r="U1234" s="122" t="s">
        <v>4171</v>
      </c>
      <c r="X1234" s="122" t="s">
        <v>6068</v>
      </c>
      <c r="AH1234" s="122" t="s">
        <v>6118</v>
      </c>
      <c r="AJ1234" s="122" t="s">
        <v>964</v>
      </c>
      <c r="AT1234" s="122">
        <v>36.354700000000001</v>
      </c>
      <c r="AU1234" s="122">
        <v>-121.8143</v>
      </c>
      <c r="BE1234" s="122" t="s">
        <v>6131</v>
      </c>
      <c r="BF1234" s="122" t="s">
        <v>1417</v>
      </c>
      <c r="BR1234" s="122" t="s">
        <v>5894</v>
      </c>
      <c r="BS1234" s="122" t="s">
        <v>9052</v>
      </c>
      <c r="BT1234" s="122" t="s">
        <v>5894</v>
      </c>
      <c r="BU1234" s="122" t="s">
        <v>5894</v>
      </c>
      <c r="BV1234" s="122">
        <v>3983</v>
      </c>
      <c r="BX1234" s="122" t="s">
        <v>3150</v>
      </c>
      <c r="CB1234" s="122">
        <v>36.354700000000001</v>
      </c>
      <c r="CC1234" s="122">
        <v>-121.8143</v>
      </c>
      <c r="CE1234" s="122" t="s">
        <v>5532</v>
      </c>
      <c r="CF1234" s="122" t="s">
        <v>4171</v>
      </c>
      <c r="CW1234" s="122" t="s">
        <v>9041</v>
      </c>
      <c r="CX1234" s="122" t="s">
        <v>9042</v>
      </c>
      <c r="CY1234" s="122" t="s">
        <v>9040</v>
      </c>
    </row>
    <row r="1235" spans="1:103" x14ac:dyDescent="0.45">
      <c r="A1235" s="122">
        <v>1234</v>
      </c>
      <c r="B1235" s="122" t="s">
        <v>10912</v>
      </c>
      <c r="C1235" s="122" t="s">
        <v>5895</v>
      </c>
      <c r="F1235" s="122" t="s">
        <v>5895</v>
      </c>
      <c r="G1235" s="122" t="s">
        <v>5982</v>
      </c>
      <c r="H1235" s="122">
        <v>3662</v>
      </c>
      <c r="I1235" s="122" t="s">
        <v>964</v>
      </c>
      <c r="J1235" s="122" t="str">
        <f t="shared" si="48"/>
        <v>Quercus kelloggii</v>
      </c>
      <c r="M1235" s="122" t="s">
        <v>3226</v>
      </c>
      <c r="N1235" s="122" t="s">
        <v>3261</v>
      </c>
      <c r="O1235" s="122" t="s">
        <v>6019</v>
      </c>
      <c r="P1235" s="122" t="s">
        <v>6027</v>
      </c>
      <c r="S1235" s="86" t="s">
        <v>14696</v>
      </c>
      <c r="T1235" s="122" t="s">
        <v>5532</v>
      </c>
      <c r="U1235" s="122" t="s">
        <v>4171</v>
      </c>
      <c r="X1235" s="122" t="s">
        <v>6068</v>
      </c>
      <c r="AH1235" s="122" t="s">
        <v>6119</v>
      </c>
      <c r="AJ1235" s="122" t="s">
        <v>964</v>
      </c>
      <c r="AT1235" s="122">
        <v>36.353999999999999</v>
      </c>
      <c r="AU1235" s="122">
        <v>-121.8145</v>
      </c>
      <c r="BE1235" s="122" t="s">
        <v>6131</v>
      </c>
      <c r="BF1235" s="122" t="s">
        <v>1417</v>
      </c>
      <c r="BR1235" s="122" t="s">
        <v>5895</v>
      </c>
      <c r="BS1235" s="122" t="s">
        <v>9052</v>
      </c>
      <c r="BT1235" s="122" t="s">
        <v>5895</v>
      </c>
      <c r="BU1235" s="122" t="s">
        <v>5895</v>
      </c>
      <c r="BV1235" s="122">
        <v>3662</v>
      </c>
      <c r="BX1235" s="122" t="s">
        <v>3150</v>
      </c>
      <c r="CB1235" s="122">
        <v>36.353999999999999</v>
      </c>
      <c r="CC1235" s="122">
        <v>-121.8145</v>
      </c>
      <c r="CE1235" s="122" t="s">
        <v>5532</v>
      </c>
      <c r="CF1235" s="122" t="s">
        <v>4171</v>
      </c>
      <c r="CW1235" s="122" t="s">
        <v>9041</v>
      </c>
      <c r="CX1235" s="122" t="s">
        <v>9042</v>
      </c>
      <c r="CY1235" s="122" t="s">
        <v>9040</v>
      </c>
    </row>
    <row r="1236" spans="1:103" x14ac:dyDescent="0.45">
      <c r="A1236" s="122">
        <v>1235</v>
      </c>
      <c r="B1236" s="122" t="s">
        <v>10913</v>
      </c>
      <c r="C1236" s="122" t="s">
        <v>5896</v>
      </c>
      <c r="G1236" s="122" t="s">
        <v>5983</v>
      </c>
      <c r="I1236" s="122" t="s">
        <v>1041</v>
      </c>
      <c r="J1236" s="122" t="str">
        <f t="shared" si="48"/>
        <v>Quercus gambelii</v>
      </c>
      <c r="M1236" s="122" t="s">
        <v>3226</v>
      </c>
      <c r="N1236" s="122" t="s">
        <v>3193</v>
      </c>
      <c r="O1236" s="122"/>
      <c r="S1236" s="86" t="s">
        <v>14696</v>
      </c>
      <c r="T1236" s="122" t="s">
        <v>5532</v>
      </c>
      <c r="U1236" s="122" t="s">
        <v>6037</v>
      </c>
      <c r="X1236" s="122" t="s">
        <v>6069</v>
      </c>
      <c r="AJ1236" s="122" t="s">
        <v>1041</v>
      </c>
      <c r="BE1236" s="122" t="s">
        <v>6131</v>
      </c>
      <c r="BF1236" s="122" t="s">
        <v>1417</v>
      </c>
      <c r="BR1236" s="122" t="s">
        <v>5896</v>
      </c>
      <c r="BS1236" s="122" t="s">
        <v>9052</v>
      </c>
      <c r="BX1236" s="122" t="s">
        <v>3150</v>
      </c>
      <c r="CE1236" s="122" t="s">
        <v>5532</v>
      </c>
      <c r="CF1236" s="122" t="s">
        <v>6037</v>
      </c>
      <c r="CO1236" s="122" t="s">
        <v>7488</v>
      </c>
      <c r="CP1236" s="122">
        <v>0</v>
      </c>
      <c r="CQ1236" s="122" t="s">
        <v>8024</v>
      </c>
      <c r="CR1236" s="122" t="s">
        <v>8025</v>
      </c>
      <c r="CS1236" s="122" t="s">
        <v>8026</v>
      </c>
      <c r="CT1236" s="122" t="s">
        <v>8199</v>
      </c>
      <c r="CU1236" s="122" t="s">
        <v>8198</v>
      </c>
      <c r="CW1236" s="122" t="s">
        <v>9041</v>
      </c>
      <c r="CX1236" s="122" t="s">
        <v>9042</v>
      </c>
      <c r="CY1236" s="122" t="s">
        <v>9040</v>
      </c>
    </row>
    <row r="1237" spans="1:103" x14ac:dyDescent="0.45">
      <c r="A1237" s="122">
        <v>1236</v>
      </c>
      <c r="B1237" s="122" t="s">
        <v>10914</v>
      </c>
      <c r="C1237" s="122" t="s">
        <v>5897</v>
      </c>
      <c r="D1237" s="150">
        <v>43307</v>
      </c>
      <c r="E1237" s="139">
        <v>7</v>
      </c>
      <c r="F1237" s="122" t="s">
        <v>8027</v>
      </c>
      <c r="G1237" s="122" t="s">
        <v>5984</v>
      </c>
      <c r="H1237" s="122">
        <v>132</v>
      </c>
      <c r="I1237" s="122" t="s">
        <v>1041</v>
      </c>
      <c r="J1237" s="122" t="str">
        <f t="shared" si="48"/>
        <v>Quercus gambelii</v>
      </c>
      <c r="M1237" s="122" t="s">
        <v>3226</v>
      </c>
      <c r="N1237" s="122" t="s">
        <v>3193</v>
      </c>
      <c r="O1237" s="122"/>
      <c r="S1237" s="86" t="s">
        <v>14696</v>
      </c>
      <c r="T1237" s="122" t="s">
        <v>5532</v>
      </c>
      <c r="U1237" s="122" t="s">
        <v>6037</v>
      </c>
      <c r="X1237" s="122" t="s">
        <v>6070</v>
      </c>
      <c r="AJ1237" s="122" t="s">
        <v>1041</v>
      </c>
      <c r="BE1237" s="122" t="s">
        <v>6131</v>
      </c>
      <c r="BF1237" s="122" t="s">
        <v>1417</v>
      </c>
      <c r="BR1237" s="122" t="s">
        <v>8027</v>
      </c>
      <c r="BS1237" s="122" t="s">
        <v>9052</v>
      </c>
      <c r="BT1237" s="122" t="s">
        <v>8027</v>
      </c>
      <c r="BU1237" s="122" t="s">
        <v>8027</v>
      </c>
      <c r="BV1237" s="122">
        <v>132</v>
      </c>
      <c r="BX1237" s="122" t="s">
        <v>3150</v>
      </c>
      <c r="CE1237" s="122" t="s">
        <v>5532</v>
      </c>
      <c r="CF1237" s="122" t="s">
        <v>6037</v>
      </c>
      <c r="CO1237" s="122" t="s">
        <v>7488</v>
      </c>
      <c r="CP1237" s="122">
        <v>0</v>
      </c>
      <c r="CQ1237" s="122" t="s">
        <v>8027</v>
      </c>
      <c r="CR1237" s="122" t="s">
        <v>8025</v>
      </c>
      <c r="CS1237" s="122" t="s">
        <v>8028</v>
      </c>
      <c r="CT1237" s="122" t="s">
        <v>8199</v>
      </c>
      <c r="CU1237" s="122" t="s">
        <v>8198</v>
      </c>
      <c r="CW1237" s="122" t="s">
        <v>9041</v>
      </c>
      <c r="CX1237" s="122" t="s">
        <v>9042</v>
      </c>
      <c r="CY1237" s="122" t="s">
        <v>9040</v>
      </c>
    </row>
    <row r="1238" spans="1:103" x14ac:dyDescent="0.45">
      <c r="A1238" s="122">
        <v>1237</v>
      </c>
      <c r="B1238" s="122" t="s">
        <v>10915</v>
      </c>
      <c r="C1238" s="122" t="s">
        <v>5898</v>
      </c>
      <c r="F1238" s="122" t="s">
        <v>5898</v>
      </c>
      <c r="G1238" s="122" t="s">
        <v>5985</v>
      </c>
      <c r="H1238" s="122">
        <v>5495</v>
      </c>
      <c r="I1238" s="122" t="s">
        <v>5924</v>
      </c>
      <c r="J1238" s="122" t="str">
        <f t="shared" si="48"/>
        <v>Quercus parvula var. shrevei</v>
      </c>
      <c r="M1238" s="122" t="s">
        <v>3226</v>
      </c>
      <c r="N1238" s="122" t="s">
        <v>6002</v>
      </c>
      <c r="O1238" s="122">
        <v>42137</v>
      </c>
      <c r="P1238" s="122" t="s">
        <v>6027</v>
      </c>
      <c r="S1238" s="86" t="s">
        <v>14696</v>
      </c>
      <c r="T1238" s="122" t="s">
        <v>5532</v>
      </c>
      <c r="U1238" s="122" t="s">
        <v>4171</v>
      </c>
      <c r="X1238" s="122" t="s">
        <v>6071</v>
      </c>
      <c r="AH1238" s="122" t="s">
        <v>6120</v>
      </c>
      <c r="AJ1238" s="122" t="s">
        <v>5924</v>
      </c>
      <c r="AT1238" s="122">
        <v>37.0383</v>
      </c>
      <c r="AU1238" s="122">
        <v>-122.0437</v>
      </c>
      <c r="BE1238" s="122" t="s">
        <v>6131</v>
      </c>
      <c r="BF1238" s="122" t="s">
        <v>1417</v>
      </c>
      <c r="BR1238" s="122" t="s">
        <v>5898</v>
      </c>
      <c r="BS1238" s="122" t="s">
        <v>9052</v>
      </c>
      <c r="BT1238" s="122" t="s">
        <v>5898</v>
      </c>
      <c r="BU1238" s="122" t="s">
        <v>5898</v>
      </c>
      <c r="BV1238" s="122">
        <v>5495</v>
      </c>
      <c r="BX1238" s="122" t="s">
        <v>3150</v>
      </c>
      <c r="CB1238" s="122">
        <v>37.0383</v>
      </c>
      <c r="CC1238" s="122">
        <v>-122.0437</v>
      </c>
      <c r="CE1238" s="122" t="s">
        <v>5532</v>
      </c>
      <c r="CF1238" s="122" t="s">
        <v>4171</v>
      </c>
      <c r="CW1238" s="122" t="s">
        <v>9041</v>
      </c>
      <c r="CX1238" s="122" t="s">
        <v>9042</v>
      </c>
      <c r="CY1238" s="122" t="s">
        <v>9040</v>
      </c>
    </row>
    <row r="1239" spans="1:103" x14ac:dyDescent="0.45">
      <c r="A1239" s="122">
        <v>1238</v>
      </c>
      <c r="B1239" s="122" t="s">
        <v>10916</v>
      </c>
      <c r="C1239" s="122" t="s">
        <v>5899</v>
      </c>
      <c r="F1239" s="122" t="s">
        <v>5899</v>
      </c>
      <c r="G1239" s="122" t="s">
        <v>5986</v>
      </c>
      <c r="H1239" s="122">
        <v>405</v>
      </c>
      <c r="I1239" s="122" t="s">
        <v>5924</v>
      </c>
      <c r="J1239" s="122" t="str">
        <f t="shared" si="48"/>
        <v>Quercus parvula var. shrevei</v>
      </c>
      <c r="M1239" s="122" t="s">
        <v>3226</v>
      </c>
      <c r="N1239" s="122" t="s">
        <v>6002</v>
      </c>
      <c r="O1239" s="122">
        <v>42138</v>
      </c>
      <c r="P1239" s="122" t="s">
        <v>6027</v>
      </c>
      <c r="S1239" s="86" t="s">
        <v>14696</v>
      </c>
      <c r="T1239" s="122" t="s">
        <v>5532</v>
      </c>
      <c r="U1239" s="122" t="s">
        <v>4171</v>
      </c>
      <c r="X1239" s="122" t="s">
        <v>6071</v>
      </c>
      <c r="AH1239" s="122" t="s">
        <v>6121</v>
      </c>
      <c r="AJ1239" s="122" t="s">
        <v>5924</v>
      </c>
      <c r="AT1239" s="122">
        <v>37.037999999999997</v>
      </c>
      <c r="AU1239" s="122">
        <v>-122.04340000000001</v>
      </c>
      <c r="BE1239" s="122" t="s">
        <v>6131</v>
      </c>
      <c r="BF1239" s="122" t="s">
        <v>1417</v>
      </c>
      <c r="BR1239" s="122" t="s">
        <v>5899</v>
      </c>
      <c r="BS1239" s="122" t="s">
        <v>9052</v>
      </c>
      <c r="BT1239" s="122" t="s">
        <v>5899</v>
      </c>
      <c r="BU1239" s="122" t="s">
        <v>5899</v>
      </c>
      <c r="BV1239" s="122">
        <v>405</v>
      </c>
      <c r="BX1239" s="122" t="s">
        <v>3150</v>
      </c>
      <c r="CB1239" s="122">
        <v>37.037999999999997</v>
      </c>
      <c r="CC1239" s="122">
        <v>-122.04340000000001</v>
      </c>
      <c r="CE1239" s="122" t="s">
        <v>5532</v>
      </c>
      <c r="CF1239" s="122" t="s">
        <v>4171</v>
      </c>
      <c r="CW1239" s="122" t="s">
        <v>9041</v>
      </c>
      <c r="CX1239" s="122" t="s">
        <v>9042</v>
      </c>
      <c r="CY1239" s="122" t="s">
        <v>9040</v>
      </c>
    </row>
    <row r="1240" spans="1:103" x14ac:dyDescent="0.45">
      <c r="A1240" s="122">
        <v>1239</v>
      </c>
      <c r="B1240" s="122" t="s">
        <v>10917</v>
      </c>
      <c r="C1240" s="122" t="s">
        <v>5900</v>
      </c>
      <c r="G1240" s="122" t="s">
        <v>5987</v>
      </c>
      <c r="I1240" s="122" t="s">
        <v>5924</v>
      </c>
      <c r="J1240" s="122" t="str">
        <f t="shared" si="48"/>
        <v>Quercus parvula var. shrevei</v>
      </c>
      <c r="M1240" s="122" t="s">
        <v>3226</v>
      </c>
      <c r="N1240" s="122" t="s">
        <v>6002</v>
      </c>
      <c r="O1240" s="122">
        <v>42139</v>
      </c>
      <c r="P1240" s="122" t="s">
        <v>6027</v>
      </c>
      <c r="S1240" s="86" t="s">
        <v>14696</v>
      </c>
      <c r="T1240" s="122" t="s">
        <v>5532</v>
      </c>
      <c r="U1240" s="122" t="s">
        <v>4171</v>
      </c>
      <c r="X1240" s="122" t="s">
        <v>6071</v>
      </c>
      <c r="AH1240" s="122" t="s">
        <v>6122</v>
      </c>
      <c r="AJ1240" s="122" t="s">
        <v>5924</v>
      </c>
      <c r="AT1240" s="122">
        <v>37.0379</v>
      </c>
      <c r="AU1240" s="122">
        <v>-122.0433</v>
      </c>
      <c r="BE1240" s="122" t="s">
        <v>6131</v>
      </c>
      <c r="BF1240" s="122" t="s">
        <v>1417</v>
      </c>
      <c r="BR1240" s="122" t="s">
        <v>5900</v>
      </c>
      <c r="BS1240" s="122" t="s">
        <v>9052</v>
      </c>
      <c r="BX1240" s="122" t="s">
        <v>3150</v>
      </c>
      <c r="CB1240" s="122">
        <v>37.0379</v>
      </c>
      <c r="CC1240" s="122">
        <v>-122.0433</v>
      </c>
      <c r="CE1240" s="122" t="s">
        <v>5532</v>
      </c>
      <c r="CF1240" s="122" t="s">
        <v>4171</v>
      </c>
      <c r="CW1240" s="122" t="s">
        <v>9041</v>
      </c>
      <c r="CX1240" s="122" t="s">
        <v>9042</v>
      </c>
      <c r="CY1240" s="122" t="s">
        <v>9040</v>
      </c>
    </row>
    <row r="1241" spans="1:103" x14ac:dyDescent="0.45">
      <c r="A1241" s="122">
        <v>1240</v>
      </c>
      <c r="B1241" s="122" t="s">
        <v>10918</v>
      </c>
      <c r="C1241" s="122" t="s">
        <v>5901</v>
      </c>
      <c r="F1241" s="122" t="s">
        <v>5901</v>
      </c>
      <c r="G1241" s="122" t="s">
        <v>5988</v>
      </c>
      <c r="H1241" s="122">
        <v>4491</v>
      </c>
      <c r="I1241" s="122" t="s">
        <v>5571</v>
      </c>
      <c r="J1241" s="122" t="str">
        <f t="shared" si="48"/>
        <v>Quercus agrifolia</v>
      </c>
      <c r="M1241" s="122" t="s">
        <v>3226</v>
      </c>
      <c r="N1241" s="122" t="s">
        <v>3238</v>
      </c>
      <c r="O1241" s="122">
        <v>42140</v>
      </c>
      <c r="P1241" s="122" t="s">
        <v>6027</v>
      </c>
      <c r="S1241" s="86" t="s">
        <v>14696</v>
      </c>
      <c r="T1241" s="122" t="s">
        <v>5532</v>
      </c>
      <c r="U1241" s="122" t="s">
        <v>4171</v>
      </c>
      <c r="X1241" s="122" t="s">
        <v>6071</v>
      </c>
      <c r="AH1241" s="122" t="s">
        <v>6123</v>
      </c>
      <c r="AJ1241" s="122" t="s">
        <v>5571</v>
      </c>
      <c r="AT1241" s="122">
        <v>37.025700000000001</v>
      </c>
      <c r="AU1241" s="122">
        <v>-122.0384</v>
      </c>
      <c r="BE1241" s="122" t="s">
        <v>6131</v>
      </c>
      <c r="BF1241" s="122" t="s">
        <v>1417</v>
      </c>
      <c r="BR1241" s="122" t="s">
        <v>5901</v>
      </c>
      <c r="BS1241" s="122" t="s">
        <v>9052</v>
      </c>
      <c r="BT1241" s="122" t="s">
        <v>5901</v>
      </c>
      <c r="BU1241" s="122" t="s">
        <v>5901</v>
      </c>
      <c r="BV1241" s="122">
        <v>4491</v>
      </c>
      <c r="BX1241" s="122" t="s">
        <v>3150</v>
      </c>
      <c r="CB1241" s="122">
        <v>37.025700000000001</v>
      </c>
      <c r="CC1241" s="122">
        <v>-122.0384</v>
      </c>
      <c r="CE1241" s="122" t="s">
        <v>5532</v>
      </c>
      <c r="CF1241" s="122" t="s">
        <v>4171</v>
      </c>
      <c r="CW1241" s="122" t="s">
        <v>9041</v>
      </c>
      <c r="CX1241" s="122" t="s">
        <v>9042</v>
      </c>
      <c r="CY1241" s="122" t="s">
        <v>9040</v>
      </c>
    </row>
    <row r="1242" spans="1:103" x14ac:dyDescent="0.45">
      <c r="A1242" s="122">
        <v>1241</v>
      </c>
      <c r="B1242" s="122" t="s">
        <v>10919</v>
      </c>
      <c r="C1242" s="122" t="s">
        <v>5902</v>
      </c>
      <c r="F1242" s="122" t="s">
        <v>5902</v>
      </c>
      <c r="G1242" s="122" t="s">
        <v>5989</v>
      </c>
      <c r="H1242" s="122">
        <v>4917</v>
      </c>
      <c r="I1242" s="122" t="s">
        <v>5571</v>
      </c>
      <c r="J1242" s="122" t="str">
        <f t="shared" si="48"/>
        <v>Quercus agrifolia</v>
      </c>
      <c r="M1242" s="122" t="s">
        <v>3226</v>
      </c>
      <c r="N1242" s="122" t="s">
        <v>3238</v>
      </c>
      <c r="O1242" s="122">
        <v>42141</v>
      </c>
      <c r="P1242" s="122" t="s">
        <v>6027</v>
      </c>
      <c r="S1242" s="86" t="s">
        <v>14696</v>
      </c>
      <c r="T1242" s="122" t="s">
        <v>5532</v>
      </c>
      <c r="U1242" s="122" t="s">
        <v>4171</v>
      </c>
      <c r="X1242" s="122" t="s">
        <v>6071</v>
      </c>
      <c r="AH1242" s="122" t="s">
        <v>6123</v>
      </c>
      <c r="AJ1242" s="122" t="s">
        <v>5571</v>
      </c>
      <c r="AT1242" s="122">
        <v>37.025500000000001</v>
      </c>
      <c r="AU1242" s="122">
        <v>-122.03830000000001</v>
      </c>
      <c r="BE1242" s="122" t="s">
        <v>6131</v>
      </c>
      <c r="BF1242" s="122" t="s">
        <v>1417</v>
      </c>
      <c r="BR1242" s="122" t="s">
        <v>5902</v>
      </c>
      <c r="BS1242" s="122" t="s">
        <v>9052</v>
      </c>
      <c r="BT1242" s="122" t="s">
        <v>5902</v>
      </c>
      <c r="BU1242" s="122" t="s">
        <v>5902</v>
      </c>
      <c r="BV1242" s="122">
        <v>4917</v>
      </c>
      <c r="BX1242" s="122" t="s">
        <v>3150</v>
      </c>
      <c r="CB1242" s="122">
        <v>37.025500000000001</v>
      </c>
      <c r="CC1242" s="122">
        <v>-122.03830000000001</v>
      </c>
      <c r="CE1242" s="122" t="s">
        <v>5532</v>
      </c>
      <c r="CF1242" s="122" t="s">
        <v>4171</v>
      </c>
      <c r="CW1242" s="122" t="s">
        <v>9041</v>
      </c>
      <c r="CX1242" s="122" t="s">
        <v>9042</v>
      </c>
      <c r="CY1242" s="122" t="s">
        <v>9040</v>
      </c>
    </row>
    <row r="1243" spans="1:103" x14ac:dyDescent="0.45">
      <c r="A1243" s="122">
        <v>1242</v>
      </c>
      <c r="B1243" s="122" t="s">
        <v>10920</v>
      </c>
      <c r="C1243" s="122" t="s">
        <v>5903</v>
      </c>
      <c r="F1243" s="122" t="s">
        <v>5903</v>
      </c>
      <c r="G1243" s="122" t="s">
        <v>5990</v>
      </c>
      <c r="H1243" s="122">
        <v>5650</v>
      </c>
      <c r="I1243" s="122" t="s">
        <v>5571</v>
      </c>
      <c r="J1243" s="122" t="str">
        <f t="shared" si="48"/>
        <v>Quercus agrifolia</v>
      </c>
      <c r="M1243" s="122" t="s">
        <v>3226</v>
      </c>
      <c r="N1243" s="122" t="s">
        <v>3238</v>
      </c>
      <c r="O1243" s="122">
        <v>42142</v>
      </c>
      <c r="P1243" s="122" t="s">
        <v>6027</v>
      </c>
      <c r="S1243" s="86" t="s">
        <v>14696</v>
      </c>
      <c r="T1243" s="122" t="s">
        <v>5532</v>
      </c>
      <c r="U1243" s="122" t="s">
        <v>4171</v>
      </c>
      <c r="X1243" s="122" t="s">
        <v>6071</v>
      </c>
      <c r="AH1243" s="122" t="s">
        <v>6123</v>
      </c>
      <c r="AJ1243" s="122" t="s">
        <v>5571</v>
      </c>
      <c r="AT1243" s="122">
        <v>37.026200000000003</v>
      </c>
      <c r="AU1243" s="122">
        <v>-122.0386</v>
      </c>
      <c r="BE1243" s="122" t="s">
        <v>6131</v>
      </c>
      <c r="BF1243" s="122" t="s">
        <v>1417</v>
      </c>
      <c r="BR1243" s="122" t="s">
        <v>5903</v>
      </c>
      <c r="BS1243" s="122" t="s">
        <v>9052</v>
      </c>
      <c r="BT1243" s="122" t="s">
        <v>5903</v>
      </c>
      <c r="BU1243" s="122" t="s">
        <v>5903</v>
      </c>
      <c r="BV1243" s="122">
        <v>5650</v>
      </c>
      <c r="BX1243" s="122" t="s">
        <v>3150</v>
      </c>
      <c r="CB1243" s="122">
        <v>37.026200000000003</v>
      </c>
      <c r="CC1243" s="122">
        <v>-122.0386</v>
      </c>
      <c r="CE1243" s="122" t="s">
        <v>5532</v>
      </c>
      <c r="CF1243" s="122" t="s">
        <v>4171</v>
      </c>
      <c r="CW1243" s="122" t="s">
        <v>9041</v>
      </c>
      <c r="CX1243" s="122" t="s">
        <v>9042</v>
      </c>
      <c r="CY1243" s="122" t="s">
        <v>9040</v>
      </c>
    </row>
    <row r="1244" spans="1:103" x14ac:dyDescent="0.45">
      <c r="A1244" s="122">
        <v>1243</v>
      </c>
      <c r="B1244" s="122" t="s">
        <v>10921</v>
      </c>
      <c r="C1244" s="122" t="s">
        <v>5904</v>
      </c>
      <c r="F1244" s="122" t="s">
        <v>5904</v>
      </c>
      <c r="G1244" s="122" t="s">
        <v>5991</v>
      </c>
      <c r="H1244" s="122">
        <v>8807</v>
      </c>
      <c r="I1244" s="122" t="s">
        <v>5925</v>
      </c>
      <c r="J1244" s="122" t="str">
        <f>LEFT(I1244, FIND(" ", I1244, 12) -1)</f>
        <v>Quercus x chasei</v>
      </c>
      <c r="M1244" s="122" t="s">
        <v>3226</v>
      </c>
      <c r="N1244" s="122" t="s">
        <v>6003</v>
      </c>
      <c r="O1244" s="122">
        <v>42143</v>
      </c>
      <c r="P1244" s="122" t="s">
        <v>6027</v>
      </c>
      <c r="S1244" s="86" t="s">
        <v>14696</v>
      </c>
      <c r="T1244" s="122" t="s">
        <v>5532</v>
      </c>
      <c r="U1244" s="122" t="s">
        <v>4171</v>
      </c>
      <c r="X1244" s="122" t="s">
        <v>6072</v>
      </c>
      <c r="AH1244" s="122" t="s">
        <v>6124</v>
      </c>
      <c r="AJ1244" s="122" t="s">
        <v>5925</v>
      </c>
      <c r="AT1244" s="122">
        <v>37.032299999999999</v>
      </c>
      <c r="AU1244" s="122">
        <v>-122.0453</v>
      </c>
      <c r="BE1244" s="122" t="s">
        <v>6131</v>
      </c>
      <c r="BF1244" s="122" t="s">
        <v>1417</v>
      </c>
      <c r="BR1244" s="122" t="s">
        <v>5904</v>
      </c>
      <c r="BS1244" s="122" t="s">
        <v>9052</v>
      </c>
      <c r="BT1244" s="122" t="s">
        <v>5904</v>
      </c>
      <c r="BU1244" s="122" t="s">
        <v>5904</v>
      </c>
      <c r="BV1244" s="122">
        <v>8807</v>
      </c>
      <c r="BX1244" s="122" t="s">
        <v>3150</v>
      </c>
      <c r="CB1244" s="122">
        <v>37.032299999999999</v>
      </c>
      <c r="CC1244" s="122">
        <v>-122.0453</v>
      </c>
      <c r="CE1244" s="122" t="s">
        <v>5532</v>
      </c>
      <c r="CF1244" s="122" t="s">
        <v>4171</v>
      </c>
      <c r="CW1244" s="122" t="s">
        <v>9041</v>
      </c>
      <c r="CX1244" s="122" t="s">
        <v>9042</v>
      </c>
      <c r="CY1244" s="122" t="s">
        <v>9040</v>
      </c>
    </row>
    <row r="1245" spans="1:103" x14ac:dyDescent="0.45">
      <c r="A1245" s="122">
        <v>1244</v>
      </c>
      <c r="B1245" s="122" t="s">
        <v>10922</v>
      </c>
      <c r="C1245" s="122" t="s">
        <v>5905</v>
      </c>
      <c r="F1245" s="122" t="s">
        <v>8029</v>
      </c>
      <c r="H1245" s="122">
        <v>3381</v>
      </c>
      <c r="I1245" s="122" t="s">
        <v>173</v>
      </c>
      <c r="J1245" s="122" t="str">
        <f>LEFT(I1245, FIND(" ", I1245, 12) -1)</f>
        <v>Quercus lyrata</v>
      </c>
      <c r="M1245" s="122" t="s">
        <v>3226</v>
      </c>
      <c r="N1245" s="122" t="s">
        <v>3184</v>
      </c>
      <c r="O1245" s="122">
        <v>42125</v>
      </c>
      <c r="P1245" s="122" t="s">
        <v>6029</v>
      </c>
      <c r="S1245" s="86" t="s">
        <v>14696</v>
      </c>
      <c r="T1245" s="122" t="s">
        <v>5532</v>
      </c>
      <c r="U1245" s="122" t="s">
        <v>975</v>
      </c>
      <c r="X1245" s="122" t="s">
        <v>6073</v>
      </c>
      <c r="AJ1245" s="122" t="s">
        <v>1011</v>
      </c>
      <c r="AT1245" s="122">
        <v>35.414487999999999</v>
      </c>
      <c r="AU1245" s="122">
        <v>-80.022464999999997</v>
      </c>
      <c r="BE1245" s="122" t="s">
        <v>6131</v>
      </c>
      <c r="BF1245" s="122" t="s">
        <v>1417</v>
      </c>
      <c r="BR1245" s="122" t="s">
        <v>8029</v>
      </c>
      <c r="BS1245" s="122" t="s">
        <v>9052</v>
      </c>
      <c r="BT1245" s="122" t="s">
        <v>8029</v>
      </c>
      <c r="BU1245" s="122" t="s">
        <v>8029</v>
      </c>
      <c r="BV1245" s="122">
        <v>3381</v>
      </c>
      <c r="BX1245" s="122" t="s">
        <v>3150</v>
      </c>
      <c r="CB1245" s="122">
        <v>35.414487999999999</v>
      </c>
      <c r="CC1245" s="122">
        <v>-80.022464999999997</v>
      </c>
      <c r="CE1245" s="122" t="s">
        <v>5532</v>
      </c>
      <c r="CF1245" s="122" t="s">
        <v>975</v>
      </c>
      <c r="CO1245" s="122" t="s">
        <v>7488</v>
      </c>
      <c r="CP1245" s="122">
        <v>0</v>
      </c>
      <c r="CQ1245" s="122" t="s">
        <v>8029</v>
      </c>
      <c r="CR1245" s="122" t="s">
        <v>8030</v>
      </c>
      <c r="CS1245" s="122" t="s">
        <v>8031</v>
      </c>
      <c r="CT1245" s="122" t="s">
        <v>8199</v>
      </c>
      <c r="CU1245" s="122" t="s">
        <v>8198</v>
      </c>
      <c r="CW1245" s="122" t="s">
        <v>9041</v>
      </c>
      <c r="CX1245" s="122" t="s">
        <v>9042</v>
      </c>
      <c r="CY1245" s="122" t="s">
        <v>9040</v>
      </c>
    </row>
    <row r="1246" spans="1:103" x14ac:dyDescent="0.45">
      <c r="A1246" s="122">
        <v>1245</v>
      </c>
      <c r="B1246" s="122" t="s">
        <v>10923</v>
      </c>
      <c r="C1246" s="122" t="s">
        <v>5906</v>
      </c>
      <c r="F1246" s="122" t="s">
        <v>5906</v>
      </c>
      <c r="G1246" s="122" t="s">
        <v>5992</v>
      </c>
      <c r="H1246" s="122">
        <v>4319</v>
      </c>
      <c r="I1246" s="122" t="s">
        <v>964</v>
      </c>
      <c r="J1246" s="122" t="str">
        <f t="shared" ref="J1246:J1252" si="49">I1246</f>
        <v>Quercus kelloggii</v>
      </c>
      <c r="M1246" s="122" t="s">
        <v>3226</v>
      </c>
      <c r="N1246" s="122" t="s">
        <v>3261</v>
      </c>
      <c r="O1246" s="122">
        <v>42158</v>
      </c>
      <c r="P1246" s="122" t="s">
        <v>6027</v>
      </c>
      <c r="S1246" s="86" t="s">
        <v>14696</v>
      </c>
      <c r="T1246" s="122" t="s">
        <v>5532</v>
      </c>
      <c r="U1246" s="122" t="s">
        <v>4171</v>
      </c>
      <c r="X1246" s="122" t="s">
        <v>6074</v>
      </c>
      <c r="AH1246" s="122" t="s">
        <v>6125</v>
      </c>
      <c r="AJ1246" s="122" t="s">
        <v>964</v>
      </c>
      <c r="AT1246" s="122">
        <v>38.7943</v>
      </c>
      <c r="AU1246" s="122">
        <v>-120.2351</v>
      </c>
      <c r="BE1246" s="122" t="s">
        <v>6131</v>
      </c>
      <c r="BF1246" s="122" t="s">
        <v>1417</v>
      </c>
      <c r="BR1246" s="122" t="s">
        <v>5906</v>
      </c>
      <c r="BS1246" s="122" t="s">
        <v>9052</v>
      </c>
      <c r="BT1246" s="122" t="s">
        <v>5906</v>
      </c>
      <c r="BU1246" s="122" t="s">
        <v>5906</v>
      </c>
      <c r="BV1246" s="122">
        <v>4319</v>
      </c>
      <c r="BX1246" s="122" t="s">
        <v>3150</v>
      </c>
      <c r="CB1246" s="122">
        <v>38.7943</v>
      </c>
      <c r="CC1246" s="122">
        <v>-120.2351</v>
      </c>
      <c r="CE1246" s="122" t="s">
        <v>5532</v>
      </c>
      <c r="CF1246" s="122" t="s">
        <v>4171</v>
      </c>
      <c r="CW1246" s="122" t="s">
        <v>9041</v>
      </c>
      <c r="CX1246" s="122" t="s">
        <v>9042</v>
      </c>
      <c r="CY1246" s="122" t="s">
        <v>9040</v>
      </c>
    </row>
    <row r="1247" spans="1:103" x14ac:dyDescent="0.45">
      <c r="A1247" s="122">
        <v>1246</v>
      </c>
      <c r="B1247" s="122" t="s">
        <v>10924</v>
      </c>
      <c r="C1247" s="122" t="s">
        <v>5907</v>
      </c>
      <c r="F1247" s="122" t="s">
        <v>5907</v>
      </c>
      <c r="G1247" s="122" t="s">
        <v>5993</v>
      </c>
      <c r="H1247" s="122">
        <v>4419</v>
      </c>
      <c r="I1247" s="122" t="s">
        <v>964</v>
      </c>
      <c r="J1247" s="122" t="str">
        <f t="shared" si="49"/>
        <v>Quercus kelloggii</v>
      </c>
      <c r="M1247" s="122" t="s">
        <v>3226</v>
      </c>
      <c r="N1247" s="122" t="s">
        <v>3261</v>
      </c>
      <c r="O1247" s="122">
        <v>42158</v>
      </c>
      <c r="P1247" s="122" t="s">
        <v>6027</v>
      </c>
      <c r="S1247" s="86" t="s">
        <v>14696</v>
      </c>
      <c r="T1247" s="122" t="s">
        <v>5532</v>
      </c>
      <c r="U1247" s="122" t="s">
        <v>4171</v>
      </c>
      <c r="X1247" s="122" t="s">
        <v>6074</v>
      </c>
      <c r="AH1247" s="122" t="s">
        <v>6126</v>
      </c>
      <c r="AJ1247" s="122" t="s">
        <v>964</v>
      </c>
      <c r="AT1247" s="122">
        <v>38.7941</v>
      </c>
      <c r="AU1247" s="122">
        <v>-120.2351</v>
      </c>
      <c r="BE1247" s="122" t="s">
        <v>6131</v>
      </c>
      <c r="BF1247" s="122" t="s">
        <v>1417</v>
      </c>
      <c r="BR1247" s="122" t="s">
        <v>5907</v>
      </c>
      <c r="BS1247" s="122" t="s">
        <v>9052</v>
      </c>
      <c r="BT1247" s="122" t="s">
        <v>5907</v>
      </c>
      <c r="BU1247" s="122" t="s">
        <v>5907</v>
      </c>
      <c r="BV1247" s="122">
        <v>4419</v>
      </c>
      <c r="BX1247" s="122" t="s">
        <v>3150</v>
      </c>
      <c r="CB1247" s="122">
        <v>38.7941</v>
      </c>
      <c r="CC1247" s="122">
        <v>-120.2351</v>
      </c>
      <c r="CE1247" s="122" t="s">
        <v>5532</v>
      </c>
      <c r="CF1247" s="122" t="s">
        <v>4171</v>
      </c>
      <c r="CW1247" s="122" t="s">
        <v>9041</v>
      </c>
      <c r="CX1247" s="122" t="s">
        <v>9042</v>
      </c>
      <c r="CY1247" s="122" t="s">
        <v>9040</v>
      </c>
    </row>
    <row r="1248" spans="1:103" x14ac:dyDescent="0.45">
      <c r="A1248" s="122">
        <v>1247</v>
      </c>
      <c r="B1248" s="122" t="s">
        <v>10925</v>
      </c>
      <c r="C1248" s="122" t="s">
        <v>5908</v>
      </c>
      <c r="D1248" s="150">
        <v>43307</v>
      </c>
      <c r="E1248" s="139">
        <v>7</v>
      </c>
      <c r="F1248" s="122" t="s">
        <v>5908</v>
      </c>
      <c r="H1248" s="122">
        <v>268</v>
      </c>
      <c r="I1248" s="122" t="s">
        <v>994</v>
      </c>
      <c r="J1248" s="122" t="str">
        <f t="shared" si="49"/>
        <v>Quercus velutina</v>
      </c>
      <c r="M1248" s="122" t="s">
        <v>3226</v>
      </c>
      <c r="N1248" s="122" t="s">
        <v>3182</v>
      </c>
      <c r="O1248" s="122">
        <v>42156</v>
      </c>
      <c r="P1248" s="122" t="s">
        <v>6030</v>
      </c>
      <c r="S1248" s="86" t="s">
        <v>14696</v>
      </c>
      <c r="T1248" s="122" t="s">
        <v>5532</v>
      </c>
      <c r="U1248" s="122" t="s">
        <v>975</v>
      </c>
      <c r="V1248" s="122" t="s">
        <v>5533</v>
      </c>
      <c r="W1248" s="122" t="s">
        <v>1759</v>
      </c>
      <c r="X1248" s="122" t="s">
        <v>6075</v>
      </c>
      <c r="AJ1248" s="122" t="s">
        <v>994</v>
      </c>
      <c r="AT1248" s="122">
        <v>35.107135</v>
      </c>
      <c r="AU1248" s="122">
        <v>-83.181352000000004</v>
      </c>
      <c r="BE1248" s="122" t="s">
        <v>6131</v>
      </c>
      <c r="BF1248" s="122" t="s">
        <v>1417</v>
      </c>
      <c r="BR1248" s="122" t="s">
        <v>5908</v>
      </c>
      <c r="BS1248" s="122" t="s">
        <v>9052</v>
      </c>
      <c r="BT1248" s="122" t="s">
        <v>5908</v>
      </c>
      <c r="BU1248" s="122" t="s">
        <v>5908</v>
      </c>
      <c r="BV1248" s="122">
        <v>268</v>
      </c>
      <c r="BX1248" s="122" t="s">
        <v>3150</v>
      </c>
      <c r="CB1248" s="122">
        <v>35.107135</v>
      </c>
      <c r="CC1248" s="122">
        <v>-83.181352000000004</v>
      </c>
      <c r="CE1248" s="122" t="s">
        <v>5532</v>
      </c>
      <c r="CF1248" s="122" t="s">
        <v>975</v>
      </c>
      <c r="CG1248" s="122" t="s">
        <v>5533</v>
      </c>
      <c r="CW1248" s="122" t="s">
        <v>9041</v>
      </c>
      <c r="CX1248" s="122" t="s">
        <v>9042</v>
      </c>
      <c r="CY1248" s="122" t="s">
        <v>9040</v>
      </c>
    </row>
    <row r="1249" spans="1:103" x14ac:dyDescent="0.45">
      <c r="A1249" s="122">
        <v>1248</v>
      </c>
      <c r="B1249" s="122" t="s">
        <v>10926</v>
      </c>
      <c r="C1249" s="122" t="s">
        <v>5909</v>
      </c>
      <c r="F1249" s="122" t="s">
        <v>5909</v>
      </c>
      <c r="G1249" s="122" t="s">
        <v>5994</v>
      </c>
      <c r="H1249" s="122">
        <v>4844</v>
      </c>
      <c r="I1249" s="122" t="s">
        <v>5926</v>
      </c>
      <c r="J1249" s="122" t="str">
        <f t="shared" si="49"/>
        <v>Quercus parvula var. tamalpaiensis</v>
      </c>
      <c r="M1249" s="122" t="s">
        <v>3226</v>
      </c>
      <c r="N1249" s="122" t="s">
        <v>6004</v>
      </c>
      <c r="O1249" s="122">
        <v>42205</v>
      </c>
      <c r="P1249" s="122" t="s">
        <v>6027</v>
      </c>
      <c r="S1249" s="86" t="s">
        <v>14696</v>
      </c>
      <c r="T1249" s="122" t="s">
        <v>5532</v>
      </c>
      <c r="U1249" s="122" t="s">
        <v>4171</v>
      </c>
      <c r="X1249" s="122" t="s">
        <v>6076</v>
      </c>
      <c r="AH1249" s="122" t="s">
        <v>6127</v>
      </c>
      <c r="AJ1249" s="122" t="s">
        <v>5926</v>
      </c>
      <c r="AT1249" s="122">
        <v>37.927199999999999</v>
      </c>
      <c r="AU1249" s="122">
        <v>-122.6001</v>
      </c>
      <c r="BE1249" s="122" t="s">
        <v>6131</v>
      </c>
      <c r="BF1249" s="122" t="s">
        <v>1417</v>
      </c>
      <c r="BR1249" s="122" t="s">
        <v>5909</v>
      </c>
      <c r="BS1249" s="122" t="s">
        <v>9052</v>
      </c>
      <c r="BT1249" s="122" t="s">
        <v>5909</v>
      </c>
      <c r="BU1249" s="122" t="s">
        <v>5909</v>
      </c>
      <c r="BV1249" s="122">
        <v>4844</v>
      </c>
      <c r="BX1249" s="122" t="s">
        <v>3150</v>
      </c>
      <c r="CB1249" s="122">
        <v>37.927199999999999</v>
      </c>
      <c r="CC1249" s="122">
        <v>-122.6001</v>
      </c>
      <c r="CE1249" s="122" t="s">
        <v>5532</v>
      </c>
      <c r="CF1249" s="122" t="s">
        <v>4171</v>
      </c>
      <c r="CW1249" s="122" t="s">
        <v>9041</v>
      </c>
      <c r="CX1249" s="122" t="s">
        <v>9042</v>
      </c>
      <c r="CY1249" s="122" t="s">
        <v>9040</v>
      </c>
    </row>
    <row r="1250" spans="1:103" x14ac:dyDescent="0.45">
      <c r="A1250" s="122">
        <v>1249</v>
      </c>
      <c r="B1250" s="122" t="s">
        <v>10927</v>
      </c>
      <c r="C1250" s="122" t="s">
        <v>5910</v>
      </c>
      <c r="F1250" s="122" t="s">
        <v>5910</v>
      </c>
      <c r="G1250" s="122" t="s">
        <v>5995</v>
      </c>
      <c r="H1250" s="122">
        <v>4165</v>
      </c>
      <c r="I1250" s="122" t="s">
        <v>5926</v>
      </c>
      <c r="J1250" s="122" t="str">
        <f t="shared" si="49"/>
        <v>Quercus parvula var. tamalpaiensis</v>
      </c>
      <c r="M1250" s="122" t="s">
        <v>3226</v>
      </c>
      <c r="N1250" s="122" t="s">
        <v>6004</v>
      </c>
      <c r="O1250" s="122">
        <v>42205</v>
      </c>
      <c r="P1250" s="122" t="s">
        <v>6027</v>
      </c>
      <c r="S1250" s="86" t="s">
        <v>14696</v>
      </c>
      <c r="T1250" s="122" t="s">
        <v>5532</v>
      </c>
      <c r="U1250" s="122" t="s">
        <v>4171</v>
      </c>
      <c r="X1250" s="122" t="s">
        <v>6076</v>
      </c>
      <c r="AH1250" s="122" t="s">
        <v>6128</v>
      </c>
      <c r="AJ1250" s="122" t="s">
        <v>5926</v>
      </c>
      <c r="AT1250" s="122">
        <v>37.928600000000003</v>
      </c>
      <c r="AU1250" s="122">
        <v>-122.6</v>
      </c>
      <c r="BE1250" s="122" t="s">
        <v>6131</v>
      </c>
      <c r="BF1250" s="122" t="s">
        <v>1417</v>
      </c>
      <c r="BR1250" s="122" t="s">
        <v>5910</v>
      </c>
      <c r="BS1250" s="122" t="s">
        <v>9052</v>
      </c>
      <c r="BT1250" s="122" t="s">
        <v>5910</v>
      </c>
      <c r="BU1250" s="122" t="s">
        <v>5910</v>
      </c>
      <c r="BV1250" s="122">
        <v>4165</v>
      </c>
      <c r="BX1250" s="122" t="s">
        <v>3150</v>
      </c>
      <c r="CB1250" s="122">
        <v>37.928600000000003</v>
      </c>
      <c r="CC1250" s="122">
        <v>-122.6</v>
      </c>
      <c r="CE1250" s="122" t="s">
        <v>5532</v>
      </c>
      <c r="CF1250" s="122" t="s">
        <v>4171</v>
      </c>
      <c r="CW1250" s="122" t="s">
        <v>9041</v>
      </c>
      <c r="CX1250" s="122" t="s">
        <v>9042</v>
      </c>
      <c r="CY1250" s="122" t="s">
        <v>9040</v>
      </c>
    </row>
    <row r="1251" spans="1:103" x14ac:dyDescent="0.45">
      <c r="A1251" s="122">
        <v>1250</v>
      </c>
      <c r="B1251" s="122" t="s">
        <v>10928</v>
      </c>
      <c r="C1251" s="122" t="s">
        <v>5911</v>
      </c>
      <c r="F1251" s="122" t="s">
        <v>5911</v>
      </c>
      <c r="G1251" s="122" t="s">
        <v>5996</v>
      </c>
      <c r="H1251" s="122">
        <v>4173</v>
      </c>
      <c r="I1251" s="122" t="s">
        <v>5926</v>
      </c>
      <c r="J1251" s="122" t="str">
        <f t="shared" si="49"/>
        <v>Quercus parvula var. tamalpaiensis</v>
      </c>
      <c r="M1251" s="122" t="s">
        <v>3226</v>
      </c>
      <c r="N1251" s="122" t="s">
        <v>6004</v>
      </c>
      <c r="O1251" s="122">
        <v>42205</v>
      </c>
      <c r="P1251" s="122" t="s">
        <v>6027</v>
      </c>
      <c r="S1251" s="86" t="s">
        <v>14696</v>
      </c>
      <c r="T1251" s="122" t="s">
        <v>5532</v>
      </c>
      <c r="U1251" s="122" t="s">
        <v>4171</v>
      </c>
      <c r="X1251" s="122" t="s">
        <v>6077</v>
      </c>
      <c r="AH1251" s="122" t="s">
        <v>6129</v>
      </c>
      <c r="AJ1251" s="122" t="s">
        <v>5926</v>
      </c>
      <c r="AT1251" s="122">
        <v>37.927599999999998</v>
      </c>
      <c r="AU1251" s="122">
        <v>-122.5941</v>
      </c>
      <c r="BE1251" s="122" t="s">
        <v>6131</v>
      </c>
      <c r="BF1251" s="122" t="s">
        <v>1417</v>
      </c>
      <c r="BR1251" s="122" t="s">
        <v>5911</v>
      </c>
      <c r="BS1251" s="122" t="s">
        <v>9052</v>
      </c>
      <c r="BT1251" s="122" t="s">
        <v>5911</v>
      </c>
      <c r="BU1251" s="122" t="s">
        <v>5911</v>
      </c>
      <c r="BV1251" s="122">
        <v>4173</v>
      </c>
      <c r="BX1251" s="122" t="s">
        <v>3150</v>
      </c>
      <c r="CB1251" s="122">
        <v>37.927599999999998</v>
      </c>
      <c r="CC1251" s="122">
        <v>-122.5941</v>
      </c>
      <c r="CE1251" s="122" t="s">
        <v>5532</v>
      </c>
      <c r="CF1251" s="122" t="s">
        <v>4171</v>
      </c>
      <c r="CW1251" s="122" t="s">
        <v>9041</v>
      </c>
      <c r="CX1251" s="122" t="s">
        <v>9042</v>
      </c>
      <c r="CY1251" s="122" t="s">
        <v>9040</v>
      </c>
    </row>
    <row r="1252" spans="1:103" x14ac:dyDescent="0.45">
      <c r="A1252" s="122">
        <v>1251</v>
      </c>
      <c r="B1252" s="122" t="s">
        <v>10929</v>
      </c>
      <c r="C1252" s="122" t="s">
        <v>5912</v>
      </c>
      <c r="F1252" s="122" t="s">
        <v>8032</v>
      </c>
      <c r="G1252" s="122">
        <v>1777</v>
      </c>
      <c r="H1252" s="122">
        <v>2838</v>
      </c>
      <c r="I1252" s="122" t="s">
        <v>1109</v>
      </c>
      <c r="J1252" s="122" t="str">
        <f t="shared" si="49"/>
        <v>Quercus sadleriana</v>
      </c>
      <c r="M1252" s="122" t="s">
        <v>3226</v>
      </c>
      <c r="N1252" s="122" t="s">
        <v>3321</v>
      </c>
      <c r="O1252" s="122">
        <v>42214</v>
      </c>
      <c r="P1252" s="122" t="s">
        <v>6031</v>
      </c>
      <c r="S1252" s="86" t="s">
        <v>14696</v>
      </c>
      <c r="T1252" s="122" t="s">
        <v>5532</v>
      </c>
      <c r="U1252" s="122" t="s">
        <v>1145</v>
      </c>
      <c r="V1252" s="122" t="s">
        <v>6047</v>
      </c>
      <c r="W1252" s="122" t="s">
        <v>1759</v>
      </c>
      <c r="X1252" s="122" t="s">
        <v>6078</v>
      </c>
      <c r="AH1252" s="122" t="s">
        <v>6130</v>
      </c>
      <c r="AJ1252" s="122" t="s">
        <v>1109</v>
      </c>
      <c r="AT1252" s="122">
        <v>42.254449999999999</v>
      </c>
      <c r="AU1252" s="122">
        <v>-123.75435</v>
      </c>
      <c r="BE1252" s="122" t="s">
        <v>6131</v>
      </c>
      <c r="BF1252" s="122" t="s">
        <v>1417</v>
      </c>
      <c r="BR1252" s="122" t="s">
        <v>8032</v>
      </c>
      <c r="BS1252" s="122" t="s">
        <v>9052</v>
      </c>
      <c r="BT1252" s="122" t="s">
        <v>8032</v>
      </c>
      <c r="BU1252" s="122" t="s">
        <v>8032</v>
      </c>
      <c r="BV1252" s="122">
        <v>2838</v>
      </c>
      <c r="BX1252" s="122" t="s">
        <v>3150</v>
      </c>
      <c r="CB1252" s="122">
        <v>42.254449999999999</v>
      </c>
      <c r="CC1252" s="122">
        <v>-123.75435</v>
      </c>
      <c r="CE1252" s="122" t="s">
        <v>5532</v>
      </c>
      <c r="CF1252" s="122" t="s">
        <v>1145</v>
      </c>
      <c r="CG1252" s="122" t="s">
        <v>6047</v>
      </c>
      <c r="CO1252" s="122" t="s">
        <v>7488</v>
      </c>
      <c r="CP1252" s="122">
        <v>0</v>
      </c>
      <c r="CQ1252" s="122" t="s">
        <v>8032</v>
      </c>
      <c r="CR1252" s="122" t="s">
        <v>8033</v>
      </c>
      <c r="CS1252" s="122" t="s">
        <v>8034</v>
      </c>
      <c r="CT1252" s="122" t="s">
        <v>8199</v>
      </c>
      <c r="CU1252" s="122" t="s">
        <v>8198</v>
      </c>
      <c r="CW1252" s="122" t="s">
        <v>9041</v>
      </c>
      <c r="CX1252" s="122" t="s">
        <v>9042</v>
      </c>
      <c r="CY1252" s="122" t="s">
        <v>9040</v>
      </c>
    </row>
    <row r="1253" spans="1:103" x14ac:dyDescent="0.45">
      <c r="A1253" s="122">
        <v>1252</v>
      </c>
      <c r="B1253" s="122" t="s">
        <v>10930</v>
      </c>
      <c r="C1253" s="122" t="s">
        <v>5913</v>
      </c>
      <c r="F1253" s="122" t="s">
        <v>8035</v>
      </c>
      <c r="G1253" s="122">
        <v>1782</v>
      </c>
      <c r="H1253" s="122">
        <v>4617</v>
      </c>
      <c r="I1253" s="122" t="s">
        <v>5918</v>
      </c>
      <c r="J1253" s="122" t="str">
        <f>I1253</f>
        <v>Notholithocarpus densiflorus</v>
      </c>
      <c r="M1253" s="122" t="s">
        <v>6007</v>
      </c>
      <c r="N1253" s="122" t="s">
        <v>5918</v>
      </c>
      <c r="O1253" s="122">
        <v>42214</v>
      </c>
      <c r="P1253" s="122" t="s">
        <v>6031</v>
      </c>
      <c r="S1253" s="86" t="s">
        <v>14696</v>
      </c>
      <c r="T1253" s="122" t="s">
        <v>5532</v>
      </c>
      <c r="U1253" s="122" t="s">
        <v>1145</v>
      </c>
      <c r="V1253" s="122" t="s">
        <v>6047</v>
      </c>
      <c r="W1253" s="122" t="s">
        <v>1759</v>
      </c>
      <c r="X1253" s="122" t="s">
        <v>6079</v>
      </c>
      <c r="AH1253" s="122" t="s">
        <v>6130</v>
      </c>
      <c r="AJ1253" s="122" t="s">
        <v>5918</v>
      </c>
      <c r="AT1253" s="122">
        <v>42.254449999999999</v>
      </c>
      <c r="AU1253" s="122">
        <v>-123.75435</v>
      </c>
      <c r="BE1253" s="122" t="s">
        <v>6131</v>
      </c>
      <c r="BF1253" s="122" t="s">
        <v>1417</v>
      </c>
      <c r="BR1253" s="122" t="s">
        <v>8035</v>
      </c>
      <c r="BS1253" s="122" t="s">
        <v>9052</v>
      </c>
      <c r="BT1253" s="122" t="s">
        <v>8035</v>
      </c>
      <c r="BU1253" s="122" t="s">
        <v>8035</v>
      </c>
      <c r="BV1253" s="122">
        <v>4617</v>
      </c>
      <c r="BX1253" s="122" t="s">
        <v>3150</v>
      </c>
      <c r="CB1253" s="122">
        <v>42.254449999999999</v>
      </c>
      <c r="CC1253" s="122">
        <v>-123.75435</v>
      </c>
      <c r="CE1253" s="122" t="s">
        <v>5532</v>
      </c>
      <c r="CF1253" s="122" t="s">
        <v>1145</v>
      </c>
      <c r="CG1253" s="122" t="s">
        <v>6047</v>
      </c>
      <c r="CO1253" s="122" t="s">
        <v>7488</v>
      </c>
      <c r="CP1253" s="122">
        <v>0</v>
      </c>
      <c r="CQ1253" s="122" t="s">
        <v>8035</v>
      </c>
      <c r="CR1253" s="122" t="s">
        <v>8036</v>
      </c>
      <c r="CS1253" s="122" t="s">
        <v>8037</v>
      </c>
      <c r="CT1253" s="122" t="s">
        <v>8199</v>
      </c>
      <c r="CU1253" s="122" t="s">
        <v>8198</v>
      </c>
      <c r="CW1253" s="122" t="s">
        <v>9041</v>
      </c>
      <c r="CX1253" s="122" t="s">
        <v>9042</v>
      </c>
      <c r="CY1253" s="122" t="s">
        <v>9040</v>
      </c>
    </row>
    <row r="1254" spans="1:103" x14ac:dyDescent="0.45">
      <c r="A1254" s="122">
        <v>1253</v>
      </c>
      <c r="B1254" s="122" t="s">
        <v>10931</v>
      </c>
      <c r="C1254" s="122" t="s">
        <v>5914</v>
      </c>
      <c r="F1254" s="122" t="s">
        <v>5914</v>
      </c>
      <c r="G1254" s="122">
        <v>1780</v>
      </c>
      <c r="H1254" s="122">
        <v>2691</v>
      </c>
      <c r="I1254" s="122" t="s">
        <v>5927</v>
      </c>
      <c r="J1254" s="122" t="str">
        <f>I1254</f>
        <v>Chrysolepis chrysophylla</v>
      </c>
      <c r="M1254" s="122" t="s">
        <v>6009</v>
      </c>
      <c r="N1254" s="122" t="s">
        <v>5927</v>
      </c>
      <c r="O1254" s="122">
        <v>42214</v>
      </c>
      <c r="P1254" s="122" t="s">
        <v>6031</v>
      </c>
      <c r="S1254" s="86" t="s">
        <v>14696</v>
      </c>
      <c r="T1254" s="122" t="s">
        <v>5532</v>
      </c>
      <c r="U1254" s="122" t="s">
        <v>1145</v>
      </c>
      <c r="V1254" s="122" t="s">
        <v>6047</v>
      </c>
      <c r="W1254" s="122" t="s">
        <v>1759</v>
      </c>
      <c r="X1254" s="122" t="s">
        <v>6080</v>
      </c>
      <c r="AH1254" s="122" t="s">
        <v>6130</v>
      </c>
      <c r="AJ1254" s="122" t="s">
        <v>5927</v>
      </c>
      <c r="AT1254" s="122">
        <v>42.254449999999999</v>
      </c>
      <c r="AU1254" s="122">
        <v>-123.75435</v>
      </c>
      <c r="BE1254" s="122" t="s">
        <v>6131</v>
      </c>
      <c r="BF1254" s="122" t="s">
        <v>1417</v>
      </c>
      <c r="BR1254" s="122" t="s">
        <v>5914</v>
      </c>
      <c r="BS1254" s="122" t="s">
        <v>9052</v>
      </c>
      <c r="BT1254" s="122" t="s">
        <v>5914</v>
      </c>
      <c r="BU1254" s="122" t="s">
        <v>5914</v>
      </c>
      <c r="BV1254" s="122">
        <v>2691</v>
      </c>
      <c r="BX1254" s="122" t="s">
        <v>3150</v>
      </c>
      <c r="CB1254" s="122">
        <v>42.254449999999999</v>
      </c>
      <c r="CC1254" s="122">
        <v>-123.75435</v>
      </c>
      <c r="CE1254" s="122" t="s">
        <v>5532</v>
      </c>
      <c r="CF1254" s="122" t="s">
        <v>1145</v>
      </c>
      <c r="CG1254" s="122" t="s">
        <v>6047</v>
      </c>
      <c r="CW1254" s="122" t="s">
        <v>9041</v>
      </c>
      <c r="CX1254" s="122" t="s">
        <v>9042</v>
      </c>
      <c r="CY1254" s="122" t="s">
        <v>9040</v>
      </c>
    </row>
    <row r="1255" spans="1:103" x14ac:dyDescent="0.45">
      <c r="A1255" s="122">
        <v>1254</v>
      </c>
      <c r="B1255" s="122" t="s">
        <v>10932</v>
      </c>
      <c r="C1255" s="122" t="s">
        <v>5915</v>
      </c>
      <c r="F1255" s="122" t="s">
        <v>8038</v>
      </c>
      <c r="G1255" s="122">
        <v>1786</v>
      </c>
      <c r="H1255" s="122">
        <v>668</v>
      </c>
      <c r="I1255" s="122" t="s">
        <v>5928</v>
      </c>
      <c r="J1255" s="122" t="str">
        <f>LEFT(I1255, FIND(" ", I1255, 12) -1)</f>
        <v>Quercus garryana</v>
      </c>
      <c r="M1255" s="122" t="s">
        <v>3226</v>
      </c>
      <c r="N1255" s="122" t="s">
        <v>6005</v>
      </c>
      <c r="O1255" s="122">
        <v>42214</v>
      </c>
      <c r="P1255" s="122" t="s">
        <v>6031</v>
      </c>
      <c r="S1255" s="86" t="s">
        <v>14696</v>
      </c>
      <c r="T1255" s="122" t="s">
        <v>5532</v>
      </c>
      <c r="U1255" s="122" t="s">
        <v>1145</v>
      </c>
      <c r="V1255" s="122" t="s">
        <v>6047</v>
      </c>
      <c r="W1255" s="122" t="s">
        <v>1759</v>
      </c>
      <c r="X1255" s="122" t="s">
        <v>6081</v>
      </c>
      <c r="AH1255" s="122" t="s">
        <v>6130</v>
      </c>
      <c r="AJ1255" s="122" t="s">
        <v>5928</v>
      </c>
      <c r="AT1255" s="122">
        <v>42.254449999999999</v>
      </c>
      <c r="AU1255" s="122">
        <v>-123.75435</v>
      </c>
      <c r="BE1255" s="122" t="s">
        <v>6131</v>
      </c>
      <c r="BF1255" s="122" t="s">
        <v>1417</v>
      </c>
      <c r="BR1255" s="122" t="s">
        <v>8038</v>
      </c>
      <c r="BS1255" s="122" t="s">
        <v>9052</v>
      </c>
      <c r="BT1255" s="122" t="s">
        <v>8038</v>
      </c>
      <c r="BU1255" s="122" t="s">
        <v>8038</v>
      </c>
      <c r="BV1255" s="122">
        <v>668</v>
      </c>
      <c r="BX1255" s="122" t="s">
        <v>3150</v>
      </c>
      <c r="CB1255" s="122">
        <v>42.254449999999999</v>
      </c>
      <c r="CC1255" s="122">
        <v>-123.75435</v>
      </c>
      <c r="CE1255" s="122" t="s">
        <v>5532</v>
      </c>
      <c r="CF1255" s="122" t="s">
        <v>1145</v>
      </c>
      <c r="CG1255" s="122" t="s">
        <v>6047</v>
      </c>
      <c r="CO1255" s="122" t="s">
        <v>7488</v>
      </c>
      <c r="CP1255" s="122">
        <v>0</v>
      </c>
      <c r="CQ1255" s="122" t="s">
        <v>8038</v>
      </c>
      <c r="CR1255" s="122" t="s">
        <v>7969</v>
      </c>
      <c r="CS1255" s="122" t="s">
        <v>8039</v>
      </c>
      <c r="CT1255" s="122" t="s">
        <v>8199</v>
      </c>
      <c r="CU1255" s="122" t="s">
        <v>8198</v>
      </c>
      <c r="CW1255" s="122" t="s">
        <v>9041</v>
      </c>
      <c r="CX1255" s="122" t="s">
        <v>9042</v>
      </c>
      <c r="CY1255" s="122" t="s">
        <v>9040</v>
      </c>
    </row>
    <row r="1256" spans="1:103" x14ac:dyDescent="0.45">
      <c r="A1256" s="122">
        <v>1255</v>
      </c>
      <c r="B1256" s="122" t="s">
        <v>10933</v>
      </c>
      <c r="C1256" s="122" t="s">
        <v>5916</v>
      </c>
      <c r="F1256" s="122" t="s">
        <v>8040</v>
      </c>
      <c r="G1256" s="122">
        <v>1779</v>
      </c>
      <c r="H1256" s="122">
        <v>5271</v>
      </c>
      <c r="I1256" s="122" t="s">
        <v>1129</v>
      </c>
      <c r="J1256" s="122" t="str">
        <f t="shared" ref="J1256:J1275" si="50">I1256</f>
        <v>Quercus vaccinifolia</v>
      </c>
      <c r="M1256" s="122" t="s">
        <v>3226</v>
      </c>
      <c r="N1256" s="122" t="s">
        <v>6006</v>
      </c>
      <c r="O1256" s="122">
        <v>42214</v>
      </c>
      <c r="P1256" s="122" t="s">
        <v>6031</v>
      </c>
      <c r="S1256" s="86" t="s">
        <v>14696</v>
      </c>
      <c r="T1256" s="122" t="s">
        <v>5532</v>
      </c>
      <c r="U1256" s="122" t="s">
        <v>1145</v>
      </c>
      <c r="V1256" s="122" t="s">
        <v>6047</v>
      </c>
      <c r="W1256" s="122" t="s">
        <v>1759</v>
      </c>
      <c r="X1256" s="122" t="s">
        <v>6082</v>
      </c>
      <c r="AH1256" s="122" t="s">
        <v>6130</v>
      </c>
      <c r="AJ1256" s="122" t="s">
        <v>1129</v>
      </c>
      <c r="AT1256" s="122">
        <v>42.254449999999999</v>
      </c>
      <c r="AU1256" s="122">
        <v>-123.75435</v>
      </c>
      <c r="BE1256" s="122" t="s">
        <v>6131</v>
      </c>
      <c r="BF1256" s="122" t="s">
        <v>1417</v>
      </c>
      <c r="BR1256" s="122" t="s">
        <v>8040</v>
      </c>
      <c r="BS1256" s="122" t="s">
        <v>9052</v>
      </c>
      <c r="BT1256" s="122" t="s">
        <v>8040</v>
      </c>
      <c r="BU1256" s="122" t="s">
        <v>8040</v>
      </c>
      <c r="BV1256" s="122">
        <v>5271</v>
      </c>
      <c r="BX1256" s="122" t="s">
        <v>3150</v>
      </c>
      <c r="CB1256" s="122">
        <v>42.254449999999999</v>
      </c>
      <c r="CC1256" s="122">
        <v>-123.75435</v>
      </c>
      <c r="CE1256" s="122" t="s">
        <v>5532</v>
      </c>
      <c r="CF1256" s="122" t="s">
        <v>1145</v>
      </c>
      <c r="CG1256" s="122" t="s">
        <v>6047</v>
      </c>
      <c r="CO1256" s="122" t="s">
        <v>7488</v>
      </c>
      <c r="CP1256" s="122">
        <v>0</v>
      </c>
      <c r="CQ1256" s="122" t="s">
        <v>8040</v>
      </c>
      <c r="CR1256" s="122" t="s">
        <v>8041</v>
      </c>
      <c r="CS1256" s="122" t="s">
        <v>8042</v>
      </c>
      <c r="CT1256" s="122" t="s">
        <v>8199</v>
      </c>
      <c r="CU1256" s="122" t="s">
        <v>8198</v>
      </c>
      <c r="CW1256" s="122" t="s">
        <v>9041</v>
      </c>
      <c r="CX1256" s="122" t="s">
        <v>9042</v>
      </c>
      <c r="CY1256" s="122" t="s">
        <v>9040</v>
      </c>
    </row>
    <row r="1257" spans="1:103" x14ac:dyDescent="0.45">
      <c r="A1257" s="122">
        <v>1256</v>
      </c>
      <c r="B1257" s="122" t="s">
        <v>10934</v>
      </c>
      <c r="C1257" s="122" t="s">
        <v>5917</v>
      </c>
      <c r="F1257" s="122" t="s">
        <v>8043</v>
      </c>
      <c r="H1257" s="122">
        <v>3282</v>
      </c>
      <c r="I1257" s="122" t="s">
        <v>1144</v>
      </c>
      <c r="J1257" s="122" t="str">
        <f t="shared" si="50"/>
        <v>Quercus garryana</v>
      </c>
      <c r="M1257" s="122" t="s">
        <v>3226</v>
      </c>
      <c r="N1257" s="122" t="s">
        <v>3324</v>
      </c>
      <c r="O1257" s="122"/>
      <c r="P1257" s="122" t="s">
        <v>6032</v>
      </c>
      <c r="S1257" s="86" t="s">
        <v>14696</v>
      </c>
      <c r="T1257" s="122" t="s">
        <v>5532</v>
      </c>
      <c r="U1257" s="122" t="s">
        <v>1145</v>
      </c>
      <c r="X1257" s="122" t="s">
        <v>6083</v>
      </c>
      <c r="AJ1257" s="122" t="s">
        <v>1144</v>
      </c>
      <c r="AT1257" s="122">
        <v>45.188720000000004</v>
      </c>
      <c r="AU1257" s="122">
        <v>-121.392865</v>
      </c>
      <c r="BE1257" s="122" t="s">
        <v>6131</v>
      </c>
      <c r="BF1257" s="122" t="s">
        <v>1417</v>
      </c>
      <c r="BR1257" s="122" t="s">
        <v>8043</v>
      </c>
      <c r="BS1257" s="122" t="s">
        <v>9052</v>
      </c>
      <c r="BT1257" s="122" t="s">
        <v>8043</v>
      </c>
      <c r="BU1257" s="122" t="s">
        <v>8043</v>
      </c>
      <c r="BV1257" s="122">
        <v>3282</v>
      </c>
      <c r="BX1257" s="122" t="s">
        <v>3150</v>
      </c>
      <c r="CB1257" s="122">
        <v>45.188720000000004</v>
      </c>
      <c r="CC1257" s="122">
        <v>-121.392865</v>
      </c>
      <c r="CE1257" s="122" t="s">
        <v>5532</v>
      </c>
      <c r="CF1257" s="122" t="s">
        <v>1145</v>
      </c>
      <c r="CO1257" s="122" t="s">
        <v>7488</v>
      </c>
      <c r="CP1257" s="122">
        <v>0</v>
      </c>
      <c r="CQ1257" s="122" t="s">
        <v>8043</v>
      </c>
      <c r="CR1257" s="122" t="s">
        <v>7969</v>
      </c>
      <c r="CS1257" s="122" t="s">
        <v>8044</v>
      </c>
      <c r="CT1257" s="122" t="s">
        <v>8199</v>
      </c>
      <c r="CU1257" s="122" t="s">
        <v>8198</v>
      </c>
      <c r="CW1257" s="122" t="s">
        <v>9041</v>
      </c>
      <c r="CX1257" s="122" t="s">
        <v>9042</v>
      </c>
      <c r="CY1257" s="122" t="s">
        <v>9040</v>
      </c>
    </row>
    <row r="1258" spans="1:103" x14ac:dyDescent="0.45">
      <c r="A1258" s="122">
        <v>1257</v>
      </c>
      <c r="B1258" s="122" t="s">
        <v>10935</v>
      </c>
      <c r="C1258" s="122">
        <v>2015002</v>
      </c>
      <c r="F1258" s="122" t="s">
        <v>6642</v>
      </c>
      <c r="G1258" s="122" t="s">
        <v>6132</v>
      </c>
      <c r="H1258" s="122">
        <v>4373</v>
      </c>
      <c r="I1258" s="122" t="s">
        <v>9044</v>
      </c>
      <c r="J1258" s="122" t="str">
        <f t="shared" si="50"/>
        <v>Quercus durifolia</v>
      </c>
      <c r="K1258" s="122" t="s">
        <v>9044</v>
      </c>
      <c r="M1258" s="122" t="s">
        <v>3226</v>
      </c>
      <c r="N1258" s="122" t="s">
        <v>6250</v>
      </c>
      <c r="O1258" s="122"/>
      <c r="P1258" s="122" t="s">
        <v>6268</v>
      </c>
      <c r="S1258" s="86" t="s">
        <v>14693</v>
      </c>
      <c r="T1258" s="122" t="s">
        <v>2100</v>
      </c>
      <c r="U1258" s="122" t="s">
        <v>11793</v>
      </c>
      <c r="V1258" s="122" t="s">
        <v>11793</v>
      </c>
      <c r="W1258" s="122" t="s">
        <v>13907</v>
      </c>
      <c r="X1258" s="122" t="s">
        <v>13908</v>
      </c>
      <c r="Y1258" s="122" t="s">
        <v>6266</v>
      </c>
      <c r="AJ1258" s="122" t="s">
        <v>6208</v>
      </c>
      <c r="AK1258" s="122" t="s">
        <v>9044</v>
      </c>
      <c r="AL1258" s="122" t="s">
        <v>6268</v>
      </c>
      <c r="AM1258" s="121">
        <v>42781</v>
      </c>
      <c r="AT1258" s="123">
        <v>23.954866666666668</v>
      </c>
      <c r="AU1258" s="123">
        <v>-105.37776666666667</v>
      </c>
      <c r="AZ1258" s="122" t="s">
        <v>14051</v>
      </c>
      <c r="BC1258" s="122" t="s">
        <v>14080</v>
      </c>
      <c r="BE1258" s="122" t="s">
        <v>3411</v>
      </c>
      <c r="BF1258" s="122" t="s">
        <v>1415</v>
      </c>
      <c r="BR1258" s="122" t="s">
        <v>6642</v>
      </c>
      <c r="BS1258" s="122" t="s">
        <v>9056</v>
      </c>
      <c r="BT1258" s="122" t="s">
        <v>6642</v>
      </c>
      <c r="BU1258" s="122" t="s">
        <v>6642</v>
      </c>
      <c r="BV1258" s="122">
        <v>4373</v>
      </c>
      <c r="BX1258" s="122" t="s">
        <v>6655</v>
      </c>
      <c r="BZ1258" s="122" t="s">
        <v>3654</v>
      </c>
      <c r="CE1258" s="122" t="s">
        <v>2100</v>
      </c>
      <c r="CW1258" s="122" t="s">
        <v>9041</v>
      </c>
      <c r="CX1258" s="122" t="s">
        <v>9042</v>
      </c>
      <c r="CY1258" s="122" t="s">
        <v>9043</v>
      </c>
    </row>
    <row r="1259" spans="1:103" x14ac:dyDescent="0.45">
      <c r="A1259" s="122">
        <v>1258</v>
      </c>
      <c r="B1259" s="122" t="s">
        <v>10936</v>
      </c>
      <c r="C1259" s="122">
        <v>2015003</v>
      </c>
      <c r="F1259" s="122" t="s">
        <v>6643</v>
      </c>
      <c r="G1259" s="122" t="s">
        <v>6133</v>
      </c>
      <c r="H1259" s="122">
        <v>3103</v>
      </c>
      <c r="I1259" s="122" t="s">
        <v>1043</v>
      </c>
      <c r="J1259" s="122" t="str">
        <f t="shared" si="50"/>
        <v>Quercus arizonica</v>
      </c>
      <c r="K1259" s="122" t="s">
        <v>1043</v>
      </c>
      <c r="M1259" s="122" t="s">
        <v>3226</v>
      </c>
      <c r="N1259" s="122" t="s">
        <v>3200</v>
      </c>
      <c r="O1259" s="122"/>
      <c r="P1259" s="122" t="s">
        <v>6268</v>
      </c>
      <c r="S1259" s="86" t="s">
        <v>14693</v>
      </c>
      <c r="T1259" s="122" t="s">
        <v>2100</v>
      </c>
      <c r="U1259" s="122" t="s">
        <v>11793</v>
      </c>
      <c r="V1259" s="122" t="s">
        <v>11793</v>
      </c>
      <c r="W1259" s="122" t="s">
        <v>13907</v>
      </c>
      <c r="X1259" s="122" t="s">
        <v>13908</v>
      </c>
      <c r="Y1259" s="122" t="s">
        <v>13909</v>
      </c>
      <c r="AJ1259" s="122" t="s">
        <v>6209</v>
      </c>
      <c r="AK1259" s="122" t="s">
        <v>1043</v>
      </c>
      <c r="AL1259" s="122" t="s">
        <v>6268</v>
      </c>
      <c r="AM1259" s="121">
        <v>42781</v>
      </c>
      <c r="AT1259" s="123">
        <v>23.955066666666667</v>
      </c>
      <c r="AU1259" s="123">
        <v>-105.37788333333333</v>
      </c>
      <c r="AZ1259" s="122" t="s">
        <v>14051</v>
      </c>
      <c r="BC1259" s="122" t="s">
        <v>6269</v>
      </c>
      <c r="BE1259" s="122" t="s">
        <v>3411</v>
      </c>
      <c r="BF1259" s="122" t="s">
        <v>1415</v>
      </c>
      <c r="BR1259" s="122" t="s">
        <v>6643</v>
      </c>
      <c r="BS1259" s="122" t="s">
        <v>9056</v>
      </c>
      <c r="BT1259" s="122" t="s">
        <v>6643</v>
      </c>
      <c r="BU1259" s="122" t="s">
        <v>6643</v>
      </c>
      <c r="BV1259" s="122">
        <v>3103</v>
      </c>
      <c r="BX1259" s="122" t="s">
        <v>6655</v>
      </c>
      <c r="BZ1259" s="122" t="s">
        <v>3654</v>
      </c>
      <c r="CE1259" s="122" t="s">
        <v>2100</v>
      </c>
      <c r="CW1259" s="122" t="s">
        <v>9041</v>
      </c>
      <c r="CX1259" s="122" t="s">
        <v>9042</v>
      </c>
      <c r="CY1259" s="122" t="s">
        <v>9043</v>
      </c>
    </row>
    <row r="1260" spans="1:103" x14ac:dyDescent="0.45">
      <c r="A1260" s="122">
        <v>1259</v>
      </c>
      <c r="B1260" s="122" t="s">
        <v>10937</v>
      </c>
      <c r="C1260" s="122">
        <v>2015005</v>
      </c>
      <c r="F1260" s="122" t="s">
        <v>6644</v>
      </c>
      <c r="G1260" s="122" t="s">
        <v>6134</v>
      </c>
      <c r="H1260" s="122">
        <v>3058</v>
      </c>
      <c r="I1260" s="122" t="s">
        <v>2096</v>
      </c>
      <c r="J1260" s="122" t="str">
        <f t="shared" si="50"/>
        <v>Quercus elliptica</v>
      </c>
      <c r="K1260" s="122" t="s">
        <v>2096</v>
      </c>
      <c r="M1260" s="122" t="s">
        <v>3226</v>
      </c>
      <c r="N1260" s="122" t="s">
        <v>3228</v>
      </c>
      <c r="O1260" s="122"/>
      <c r="P1260" s="122" t="s">
        <v>6268</v>
      </c>
      <c r="S1260" s="86" t="s">
        <v>14693</v>
      </c>
      <c r="T1260" s="122" t="s">
        <v>2100</v>
      </c>
      <c r="U1260" s="122" t="s">
        <v>13912</v>
      </c>
      <c r="V1260" s="122" t="s">
        <v>13913</v>
      </c>
      <c r="W1260" s="122" t="s">
        <v>13907</v>
      </c>
      <c r="X1260" s="122" t="s">
        <v>13914</v>
      </c>
      <c r="Y1260" s="122" t="s">
        <v>13915</v>
      </c>
      <c r="AJ1260" s="122" t="s">
        <v>6210</v>
      </c>
      <c r="AK1260" s="122" t="s">
        <v>2096</v>
      </c>
      <c r="AL1260" s="122" t="s">
        <v>13911</v>
      </c>
      <c r="AM1260" s="121">
        <v>42783</v>
      </c>
      <c r="AT1260" s="123">
        <v>23.452733333333335</v>
      </c>
      <c r="AU1260" s="123">
        <v>-105.8395</v>
      </c>
      <c r="AZ1260" s="122" t="s">
        <v>14052</v>
      </c>
      <c r="BC1260" s="122" t="s">
        <v>6269</v>
      </c>
      <c r="BE1260" s="122" t="s">
        <v>3411</v>
      </c>
      <c r="BF1260" s="122" t="s">
        <v>1415</v>
      </c>
      <c r="BR1260" s="122" t="s">
        <v>6644</v>
      </c>
      <c r="BS1260" s="122" t="s">
        <v>9056</v>
      </c>
      <c r="BT1260" s="122" t="s">
        <v>6644</v>
      </c>
      <c r="BU1260" s="122" t="s">
        <v>6644</v>
      </c>
      <c r="BV1260" s="122">
        <v>3058</v>
      </c>
      <c r="BX1260" s="122" t="s">
        <v>6655</v>
      </c>
      <c r="BZ1260" s="122" t="s">
        <v>3654</v>
      </c>
      <c r="CE1260" s="122" t="s">
        <v>2100</v>
      </c>
      <c r="CW1260" s="122" t="s">
        <v>9041</v>
      </c>
      <c r="CX1260" s="122" t="s">
        <v>9042</v>
      </c>
      <c r="CY1260" s="122" t="s">
        <v>9043</v>
      </c>
    </row>
    <row r="1261" spans="1:103" x14ac:dyDescent="0.45">
      <c r="A1261" s="122">
        <v>1260</v>
      </c>
      <c r="B1261" s="122" t="s">
        <v>10938</v>
      </c>
      <c r="C1261" s="122">
        <v>2015006</v>
      </c>
      <c r="F1261" s="122" t="s">
        <v>6645</v>
      </c>
      <c r="G1261" s="122" t="s">
        <v>6135</v>
      </c>
      <c r="H1261" s="122">
        <v>2309</v>
      </c>
      <c r="I1261" s="122" t="s">
        <v>2096</v>
      </c>
      <c r="J1261" s="122" t="str">
        <f t="shared" si="50"/>
        <v>Quercus elliptica</v>
      </c>
      <c r="K1261" s="122" t="s">
        <v>2096</v>
      </c>
      <c r="L1261" s="122" t="s">
        <v>3097</v>
      </c>
      <c r="M1261" s="122" t="s">
        <v>3226</v>
      </c>
      <c r="N1261" s="122" t="s">
        <v>3228</v>
      </c>
      <c r="O1261" s="122"/>
      <c r="P1261" s="122" t="s">
        <v>6268</v>
      </c>
      <c r="S1261" s="86" t="s">
        <v>14693</v>
      </c>
      <c r="T1261" s="122" t="s">
        <v>2100</v>
      </c>
      <c r="U1261" s="122" t="s">
        <v>13912</v>
      </c>
      <c r="V1261" s="122" t="s">
        <v>13913</v>
      </c>
      <c r="W1261" s="122" t="s">
        <v>13907</v>
      </c>
      <c r="X1261" s="122" t="s">
        <v>13914</v>
      </c>
      <c r="Y1261" s="122" t="s">
        <v>13915</v>
      </c>
      <c r="AJ1261" s="122" t="s">
        <v>6210</v>
      </c>
      <c r="AK1261" s="122" t="s">
        <v>2096</v>
      </c>
      <c r="AL1261" s="122" t="s">
        <v>13911</v>
      </c>
      <c r="AM1261" s="121">
        <v>42783</v>
      </c>
      <c r="AT1261" s="123">
        <v>23.452733333333335</v>
      </c>
      <c r="AU1261" s="123">
        <v>-105.8395</v>
      </c>
      <c r="AZ1261" s="122" t="s">
        <v>14052</v>
      </c>
      <c r="BC1261" s="122" t="s">
        <v>6269</v>
      </c>
      <c r="BE1261" s="122" t="s">
        <v>3411</v>
      </c>
      <c r="BF1261" s="122" t="s">
        <v>1415</v>
      </c>
      <c r="BR1261" s="122" t="s">
        <v>6645</v>
      </c>
      <c r="BS1261" s="122" t="s">
        <v>9056</v>
      </c>
      <c r="BT1261" s="122" t="s">
        <v>6645</v>
      </c>
      <c r="BU1261" s="122" t="s">
        <v>6645</v>
      </c>
      <c r="BV1261" s="122">
        <v>2309</v>
      </c>
      <c r="BX1261" s="122" t="s">
        <v>6655</v>
      </c>
      <c r="BZ1261" s="122" t="s">
        <v>3654</v>
      </c>
      <c r="CE1261" s="122" t="s">
        <v>2100</v>
      </c>
      <c r="CW1261" s="122" t="s">
        <v>9041</v>
      </c>
      <c r="CX1261" s="122" t="s">
        <v>9042</v>
      </c>
      <c r="CY1261" s="122" t="s">
        <v>9043</v>
      </c>
    </row>
    <row r="1262" spans="1:103" x14ac:dyDescent="0.45">
      <c r="A1262" s="122">
        <v>1261</v>
      </c>
      <c r="B1262" s="122" t="s">
        <v>10939</v>
      </c>
      <c r="C1262" s="122">
        <v>2015007</v>
      </c>
      <c r="F1262" s="122" t="s">
        <v>6646</v>
      </c>
      <c r="G1262" s="122" t="s">
        <v>6136</v>
      </c>
      <c r="H1262" s="122">
        <v>4526</v>
      </c>
      <c r="I1262" s="122" t="s">
        <v>2085</v>
      </c>
      <c r="J1262" s="122" t="str">
        <f t="shared" si="50"/>
        <v>Quercus scytophylla</v>
      </c>
      <c r="K1262" s="122" t="s">
        <v>2085</v>
      </c>
      <c r="M1262" s="122" t="s">
        <v>3226</v>
      </c>
      <c r="N1262" s="122" t="s">
        <v>3163</v>
      </c>
      <c r="O1262" s="122"/>
      <c r="P1262" s="122" t="s">
        <v>6268</v>
      </c>
      <c r="S1262" s="86" t="s">
        <v>14693</v>
      </c>
      <c r="T1262" s="122" t="s">
        <v>2100</v>
      </c>
      <c r="U1262" s="122" t="s">
        <v>13912</v>
      </c>
      <c r="V1262" s="122" t="s">
        <v>13913</v>
      </c>
      <c r="W1262" s="122" t="s">
        <v>13907</v>
      </c>
      <c r="X1262" s="122" t="s">
        <v>13914</v>
      </c>
      <c r="Y1262" s="122" t="s">
        <v>13915</v>
      </c>
      <c r="AJ1262" s="122" t="s">
        <v>6211</v>
      </c>
      <c r="AK1262" s="122" t="s">
        <v>2085</v>
      </c>
      <c r="AL1262" s="122" t="s">
        <v>6268</v>
      </c>
      <c r="AM1262" s="121">
        <v>42781</v>
      </c>
      <c r="AT1262" s="123">
        <v>23.452733333333335</v>
      </c>
      <c r="AU1262" s="123">
        <v>-105.8395</v>
      </c>
      <c r="AZ1262" s="122" t="s">
        <v>14052</v>
      </c>
      <c r="BC1262" s="122" t="s">
        <v>6269</v>
      </c>
      <c r="BE1262" s="122" t="s">
        <v>3411</v>
      </c>
      <c r="BF1262" s="122" t="s">
        <v>1415</v>
      </c>
      <c r="BR1262" s="122" t="s">
        <v>6646</v>
      </c>
      <c r="BS1262" s="122" t="s">
        <v>9056</v>
      </c>
      <c r="BT1262" s="122" t="s">
        <v>6646</v>
      </c>
      <c r="BU1262" s="122" t="s">
        <v>6646</v>
      </c>
      <c r="BV1262" s="122">
        <v>4526</v>
      </c>
      <c r="BX1262" s="122" t="s">
        <v>6655</v>
      </c>
      <c r="BZ1262" s="122" t="s">
        <v>3654</v>
      </c>
      <c r="CE1262" s="122" t="s">
        <v>2100</v>
      </c>
      <c r="CW1262" s="122" t="s">
        <v>9041</v>
      </c>
      <c r="CX1262" s="122" t="s">
        <v>9042</v>
      </c>
      <c r="CY1262" s="122" t="s">
        <v>9043</v>
      </c>
    </row>
    <row r="1263" spans="1:103" x14ac:dyDescent="0.45">
      <c r="A1263" s="122">
        <v>1262</v>
      </c>
      <c r="B1263" s="122" t="s">
        <v>10940</v>
      </c>
      <c r="C1263" s="122">
        <v>2015008</v>
      </c>
      <c r="F1263" s="122" t="s">
        <v>6647</v>
      </c>
      <c r="G1263" s="122" t="s">
        <v>6137</v>
      </c>
      <c r="H1263" s="122">
        <v>2272</v>
      </c>
      <c r="I1263" s="122" t="s">
        <v>6786</v>
      </c>
      <c r="J1263" s="122" t="str">
        <f t="shared" si="50"/>
        <v>Quercus subspathulata</v>
      </c>
      <c r="K1263" s="122" t="s">
        <v>6786</v>
      </c>
      <c r="M1263" s="122" t="s">
        <v>3226</v>
      </c>
      <c r="N1263" s="122" t="s">
        <v>6251</v>
      </c>
      <c r="O1263" s="122"/>
      <c r="P1263" s="122" t="s">
        <v>6268</v>
      </c>
      <c r="S1263" s="86" t="s">
        <v>14693</v>
      </c>
      <c r="T1263" s="122" t="s">
        <v>2100</v>
      </c>
      <c r="U1263" s="122" t="s">
        <v>13912</v>
      </c>
      <c r="V1263" s="122" t="s">
        <v>13913</v>
      </c>
      <c r="W1263" s="122" t="s">
        <v>13907</v>
      </c>
      <c r="X1263" s="122" t="s">
        <v>13914</v>
      </c>
      <c r="Y1263" s="122" t="s">
        <v>13915</v>
      </c>
      <c r="AJ1263" s="122" t="s">
        <v>6212</v>
      </c>
      <c r="AK1263" s="122" t="s">
        <v>6786</v>
      </c>
      <c r="AL1263" s="122" t="s">
        <v>13916</v>
      </c>
      <c r="AM1263" s="121">
        <v>42914</v>
      </c>
      <c r="AT1263" s="123">
        <v>23.452733333333335</v>
      </c>
      <c r="AU1263" s="123">
        <v>-105.8395</v>
      </c>
      <c r="AZ1263" s="122" t="s">
        <v>14052</v>
      </c>
      <c r="BC1263" s="122" t="s">
        <v>6269</v>
      </c>
      <c r="BE1263" s="122" t="s">
        <v>3411</v>
      </c>
      <c r="BF1263" s="122" t="s">
        <v>1415</v>
      </c>
      <c r="BR1263" s="122" t="s">
        <v>6647</v>
      </c>
      <c r="BS1263" s="122" t="s">
        <v>9056</v>
      </c>
      <c r="BT1263" s="122" t="s">
        <v>6647</v>
      </c>
      <c r="BU1263" s="122" t="s">
        <v>6647</v>
      </c>
      <c r="BV1263" s="122">
        <v>2272</v>
      </c>
      <c r="BX1263" s="122" t="s">
        <v>6655</v>
      </c>
      <c r="BZ1263" s="122" t="s">
        <v>3654</v>
      </c>
      <c r="CE1263" s="122" t="s">
        <v>2100</v>
      </c>
      <c r="CW1263" s="122" t="s">
        <v>9041</v>
      </c>
      <c r="CX1263" s="122" t="s">
        <v>9042</v>
      </c>
      <c r="CY1263" s="122" t="s">
        <v>9043</v>
      </c>
    </row>
    <row r="1264" spans="1:103" x14ac:dyDescent="0.45">
      <c r="A1264" s="122">
        <v>1263</v>
      </c>
      <c r="B1264" s="122" t="s">
        <v>10941</v>
      </c>
      <c r="C1264" s="122">
        <v>2015009</v>
      </c>
      <c r="F1264" s="122" t="s">
        <v>6648</v>
      </c>
      <c r="G1264" s="122" t="s">
        <v>6138</v>
      </c>
      <c r="H1264" s="122">
        <v>2747</v>
      </c>
      <c r="I1264" s="122" t="s">
        <v>2096</v>
      </c>
      <c r="J1264" s="122" t="str">
        <f t="shared" si="50"/>
        <v>Quercus elliptica</v>
      </c>
      <c r="K1264" s="122" t="s">
        <v>2096</v>
      </c>
      <c r="L1264" s="122" t="s">
        <v>3097</v>
      </c>
      <c r="M1264" s="122" t="s">
        <v>3226</v>
      </c>
      <c r="N1264" s="122" t="s">
        <v>6252</v>
      </c>
      <c r="O1264" s="122"/>
      <c r="P1264" s="122" t="s">
        <v>6268</v>
      </c>
      <c r="S1264" s="86" t="s">
        <v>14693</v>
      </c>
      <c r="T1264" s="122" t="s">
        <v>2100</v>
      </c>
      <c r="U1264" s="122" t="s">
        <v>13912</v>
      </c>
      <c r="V1264" s="122" t="s">
        <v>13913</v>
      </c>
      <c r="W1264" s="122" t="s">
        <v>13907</v>
      </c>
      <c r="X1264" s="122" t="s">
        <v>13914</v>
      </c>
      <c r="Y1264" s="122" t="s">
        <v>13915</v>
      </c>
      <c r="AJ1264" s="122" t="s">
        <v>6213</v>
      </c>
      <c r="AK1264" s="122" t="s">
        <v>2096</v>
      </c>
      <c r="AL1264" s="122" t="s">
        <v>6268</v>
      </c>
      <c r="AM1264" s="121">
        <v>42781</v>
      </c>
      <c r="AN1264" s="122" t="s">
        <v>13917</v>
      </c>
      <c r="AT1264" s="123">
        <v>23.452733333333335</v>
      </c>
      <c r="AU1264" s="123">
        <v>-105.8395</v>
      </c>
      <c r="AZ1264" s="122" t="s">
        <v>14052</v>
      </c>
      <c r="BC1264" s="122" t="s">
        <v>6269</v>
      </c>
      <c r="BE1264" s="122" t="s">
        <v>3411</v>
      </c>
      <c r="BF1264" s="122" t="s">
        <v>1415</v>
      </c>
      <c r="BR1264" s="122" t="s">
        <v>6648</v>
      </c>
      <c r="BS1264" s="122" t="s">
        <v>9056</v>
      </c>
      <c r="BT1264" s="122" t="s">
        <v>6648</v>
      </c>
      <c r="BU1264" s="122" t="s">
        <v>6648</v>
      </c>
      <c r="BV1264" s="122">
        <v>2747</v>
      </c>
      <c r="BX1264" s="122" t="s">
        <v>6655</v>
      </c>
      <c r="BZ1264" s="122" t="s">
        <v>3654</v>
      </c>
      <c r="CE1264" s="122" t="s">
        <v>2100</v>
      </c>
      <c r="CW1264" s="122" t="s">
        <v>9041</v>
      </c>
      <c r="CX1264" s="122" t="s">
        <v>9042</v>
      </c>
      <c r="CY1264" s="122" t="s">
        <v>9043</v>
      </c>
    </row>
    <row r="1265" spans="1:103" x14ac:dyDescent="0.45">
      <c r="A1265" s="122">
        <v>1264</v>
      </c>
      <c r="B1265" s="122" t="s">
        <v>10942</v>
      </c>
      <c r="C1265" s="122">
        <v>2015010</v>
      </c>
      <c r="F1265" s="122" t="s">
        <v>6649</v>
      </c>
      <c r="G1265" s="122" t="s">
        <v>6139</v>
      </c>
      <c r="H1265" s="122">
        <v>949</v>
      </c>
      <c r="I1265" s="122" t="s">
        <v>2083</v>
      </c>
      <c r="J1265" s="122" t="str">
        <f t="shared" si="50"/>
        <v>Quercus magnoliifolia</v>
      </c>
      <c r="K1265" s="122" t="s">
        <v>2083</v>
      </c>
      <c r="M1265" s="122" t="s">
        <v>3226</v>
      </c>
      <c r="N1265" s="122" t="s">
        <v>3164</v>
      </c>
      <c r="O1265" s="122"/>
      <c r="P1265" s="122" t="s">
        <v>6268</v>
      </c>
      <c r="S1265" s="86" t="s">
        <v>14693</v>
      </c>
      <c r="T1265" s="122" t="s">
        <v>2100</v>
      </c>
      <c r="U1265" s="122" t="s">
        <v>13912</v>
      </c>
      <c r="V1265" s="122" t="s">
        <v>13913</v>
      </c>
      <c r="W1265" s="122" t="s">
        <v>13907</v>
      </c>
      <c r="X1265" s="122" t="s">
        <v>13918</v>
      </c>
      <c r="Y1265" s="122" t="s">
        <v>13919</v>
      </c>
      <c r="AJ1265" s="122" t="s">
        <v>6214</v>
      </c>
      <c r="AK1265" s="122" t="s">
        <v>2083</v>
      </c>
      <c r="AL1265" s="122" t="s">
        <v>13911</v>
      </c>
      <c r="AM1265" s="121">
        <v>42783</v>
      </c>
      <c r="AT1265" s="123">
        <v>23.445766666666668</v>
      </c>
      <c r="AU1265" s="123">
        <v>-105.84351666666667</v>
      </c>
      <c r="AZ1265" s="122" t="s">
        <v>14053</v>
      </c>
      <c r="BC1265" s="122" t="s">
        <v>6269</v>
      </c>
      <c r="BE1265" s="122" t="s">
        <v>3411</v>
      </c>
      <c r="BF1265" s="122" t="s">
        <v>1415</v>
      </c>
      <c r="BR1265" s="122" t="s">
        <v>6649</v>
      </c>
      <c r="BS1265" s="122" t="s">
        <v>9056</v>
      </c>
      <c r="BT1265" s="122" t="s">
        <v>6649</v>
      </c>
      <c r="BU1265" s="122" t="s">
        <v>6649</v>
      </c>
      <c r="BV1265" s="122">
        <v>949</v>
      </c>
      <c r="BX1265" s="122" t="s">
        <v>6655</v>
      </c>
      <c r="BZ1265" s="122" t="s">
        <v>3654</v>
      </c>
      <c r="CE1265" s="122" t="s">
        <v>2100</v>
      </c>
      <c r="CW1265" s="122" t="s">
        <v>9041</v>
      </c>
      <c r="CX1265" s="122" t="s">
        <v>9042</v>
      </c>
      <c r="CY1265" s="122" t="s">
        <v>9043</v>
      </c>
    </row>
    <row r="1266" spans="1:103" x14ac:dyDescent="0.45">
      <c r="A1266" s="122">
        <v>1265</v>
      </c>
      <c r="B1266" s="122" t="s">
        <v>10943</v>
      </c>
      <c r="C1266" s="122">
        <v>2015011</v>
      </c>
      <c r="F1266" s="122" t="s">
        <v>6650</v>
      </c>
      <c r="G1266" s="122" t="s">
        <v>6140</v>
      </c>
      <c r="H1266" s="122">
        <v>2814</v>
      </c>
      <c r="I1266" s="122" t="s">
        <v>2076</v>
      </c>
      <c r="J1266" s="122" t="str">
        <f t="shared" si="50"/>
        <v>Quercus castanea</v>
      </c>
      <c r="K1266" s="122" t="s">
        <v>2076</v>
      </c>
      <c r="M1266" s="122" t="s">
        <v>3226</v>
      </c>
      <c r="N1266" s="122" t="s">
        <v>3166</v>
      </c>
      <c r="O1266" s="122"/>
      <c r="P1266" s="122" t="s">
        <v>6268</v>
      </c>
      <c r="S1266" s="86" t="s">
        <v>14693</v>
      </c>
      <c r="T1266" s="122" t="s">
        <v>2100</v>
      </c>
      <c r="U1266" s="122" t="s">
        <v>13912</v>
      </c>
      <c r="V1266" s="122" t="s">
        <v>13913</v>
      </c>
      <c r="W1266" s="122" t="s">
        <v>13907</v>
      </c>
      <c r="X1266" s="122" t="s">
        <v>13923</v>
      </c>
      <c r="Y1266" s="122" t="s">
        <v>13924</v>
      </c>
      <c r="Z1266" s="122" t="s">
        <v>13925</v>
      </c>
      <c r="AJ1266" s="122" t="s">
        <v>6215</v>
      </c>
      <c r="AK1266" s="122" t="s">
        <v>2076</v>
      </c>
      <c r="AL1266" s="122" t="s">
        <v>13920</v>
      </c>
      <c r="AM1266" s="121" t="s">
        <v>13921</v>
      </c>
      <c r="AN1266" s="122" t="s">
        <v>13922</v>
      </c>
      <c r="AT1266" s="123">
        <v>23.523050000000001</v>
      </c>
      <c r="AU1266" s="123">
        <v>-105.83635</v>
      </c>
      <c r="AZ1266" s="122" t="s">
        <v>14054</v>
      </c>
      <c r="BC1266" s="122" t="s">
        <v>6269</v>
      </c>
      <c r="BE1266" s="122" t="s">
        <v>3411</v>
      </c>
      <c r="BF1266" s="122" t="s">
        <v>1415</v>
      </c>
      <c r="BR1266" s="122" t="s">
        <v>6650</v>
      </c>
      <c r="BS1266" s="122" t="s">
        <v>9056</v>
      </c>
      <c r="BT1266" s="122" t="s">
        <v>6650</v>
      </c>
      <c r="BU1266" s="122" t="s">
        <v>6650</v>
      </c>
      <c r="BV1266" s="122">
        <v>2814</v>
      </c>
      <c r="BX1266" s="122" t="s">
        <v>6655</v>
      </c>
      <c r="BZ1266" s="122" t="s">
        <v>3654</v>
      </c>
      <c r="CE1266" s="122" t="s">
        <v>2100</v>
      </c>
      <c r="CW1266" s="122" t="s">
        <v>9041</v>
      </c>
      <c r="CX1266" s="122" t="s">
        <v>9042</v>
      </c>
      <c r="CY1266" s="122" t="s">
        <v>9043</v>
      </c>
    </row>
    <row r="1267" spans="1:103" x14ac:dyDescent="0.45">
      <c r="A1267" s="122">
        <v>1266</v>
      </c>
      <c r="B1267" s="122" t="s">
        <v>10944</v>
      </c>
      <c r="C1267" s="122">
        <v>2015012</v>
      </c>
      <c r="F1267" s="122" t="s">
        <v>6651</v>
      </c>
      <c r="G1267" s="122" t="s">
        <v>6141</v>
      </c>
      <c r="H1267" s="122">
        <v>1138</v>
      </c>
      <c r="I1267" s="122" t="s">
        <v>8648</v>
      </c>
      <c r="J1267" s="122" t="str">
        <f t="shared" si="50"/>
        <v>Quercus gentryi</v>
      </c>
      <c r="K1267" s="122" t="s">
        <v>8648</v>
      </c>
      <c r="L1267" s="122" t="s">
        <v>6242</v>
      </c>
      <c r="M1267" s="122" t="s">
        <v>3226</v>
      </c>
      <c r="N1267" s="122" t="s">
        <v>3270</v>
      </c>
      <c r="O1267" s="122"/>
      <c r="P1267" s="122" t="s">
        <v>6268</v>
      </c>
      <c r="S1267" s="86" t="s">
        <v>14693</v>
      </c>
      <c r="T1267" s="122" t="s">
        <v>2100</v>
      </c>
      <c r="U1267" s="122" t="s">
        <v>13912</v>
      </c>
      <c r="V1267" s="122" t="s">
        <v>13913</v>
      </c>
      <c r="W1267" s="122" t="s">
        <v>13907</v>
      </c>
      <c r="X1267" s="122" t="s">
        <v>13928</v>
      </c>
      <c r="Z1267" s="122" t="s">
        <v>13929</v>
      </c>
      <c r="AJ1267" s="122" t="s">
        <v>6216</v>
      </c>
      <c r="AK1267" s="122" t="s">
        <v>13926</v>
      </c>
      <c r="AL1267" s="122" t="s">
        <v>13920</v>
      </c>
      <c r="AM1267" s="121" t="s">
        <v>13921</v>
      </c>
      <c r="AN1267" s="122" t="s">
        <v>13927</v>
      </c>
      <c r="AT1267" s="123">
        <v>23.539249999999999</v>
      </c>
      <c r="AU1267" s="123">
        <v>-105.83438333333334</v>
      </c>
      <c r="AZ1267" s="122" t="s">
        <v>14055</v>
      </c>
      <c r="BC1267" s="122" t="s">
        <v>14081</v>
      </c>
      <c r="BE1267" s="122" t="s">
        <v>3411</v>
      </c>
      <c r="BF1267" s="122" t="s">
        <v>1415</v>
      </c>
      <c r="BR1267" s="122" t="s">
        <v>6651</v>
      </c>
      <c r="BS1267" s="122" t="s">
        <v>9056</v>
      </c>
      <c r="BT1267" s="122" t="s">
        <v>6651</v>
      </c>
      <c r="BU1267" s="122" t="s">
        <v>6651</v>
      </c>
      <c r="BV1267" s="122">
        <v>1138</v>
      </c>
      <c r="BX1267" s="122" t="s">
        <v>6655</v>
      </c>
      <c r="BZ1267" s="122" t="s">
        <v>3654</v>
      </c>
      <c r="CE1267" s="122" t="s">
        <v>2100</v>
      </c>
      <c r="CW1267" s="122" t="s">
        <v>9041</v>
      </c>
      <c r="CX1267" s="122" t="s">
        <v>9042</v>
      </c>
      <c r="CY1267" s="122" t="s">
        <v>9043</v>
      </c>
    </row>
    <row r="1268" spans="1:103" x14ac:dyDescent="0.45">
      <c r="A1268" s="122">
        <v>1267</v>
      </c>
      <c r="B1268" s="122" t="s">
        <v>10945</v>
      </c>
      <c r="C1268" s="122">
        <v>2015013</v>
      </c>
      <c r="F1268" s="122" t="s">
        <v>6652</v>
      </c>
      <c r="G1268" s="122" t="s">
        <v>6142</v>
      </c>
      <c r="H1268" s="122">
        <v>2737</v>
      </c>
      <c r="I1268" s="122" t="s">
        <v>1043</v>
      </c>
      <c r="J1268" s="122" t="str">
        <f t="shared" si="50"/>
        <v>Quercus arizonica</v>
      </c>
      <c r="K1268" s="122" t="s">
        <v>1043</v>
      </c>
      <c r="M1268" s="122" t="s">
        <v>3226</v>
      </c>
      <c r="N1268" s="122" t="s">
        <v>3162</v>
      </c>
      <c r="O1268" s="122"/>
      <c r="P1268" s="122" t="s">
        <v>6268</v>
      </c>
      <c r="S1268" s="86" t="s">
        <v>14693</v>
      </c>
      <c r="T1268" s="122" t="s">
        <v>2100</v>
      </c>
      <c r="U1268" s="122" t="s">
        <v>11793</v>
      </c>
      <c r="V1268" s="122" t="s">
        <v>13931</v>
      </c>
      <c r="W1268" s="122" t="s">
        <v>13907</v>
      </c>
      <c r="X1268" s="122" t="s">
        <v>13932</v>
      </c>
      <c r="Y1268" s="122" t="s">
        <v>13933</v>
      </c>
      <c r="AJ1268" s="122" t="s">
        <v>6217</v>
      </c>
      <c r="AK1268" s="122" t="s">
        <v>6784</v>
      </c>
      <c r="AL1268" s="122" t="s">
        <v>6268</v>
      </c>
      <c r="AM1268" s="121">
        <v>42914</v>
      </c>
      <c r="AN1268" s="122" t="s">
        <v>13930</v>
      </c>
      <c r="AT1268" s="123">
        <v>23.639216666666666</v>
      </c>
      <c r="AU1268" s="123">
        <v>-105.80636666666666</v>
      </c>
      <c r="AZ1268" s="122" t="s">
        <v>14056</v>
      </c>
      <c r="BC1268" s="122" t="s">
        <v>6269</v>
      </c>
      <c r="BE1268" s="122" t="s">
        <v>3411</v>
      </c>
      <c r="BF1268" s="122" t="s">
        <v>1415</v>
      </c>
      <c r="BR1268" s="122" t="s">
        <v>6652</v>
      </c>
      <c r="BS1268" s="122" t="s">
        <v>9056</v>
      </c>
      <c r="BT1268" s="122" t="s">
        <v>6652</v>
      </c>
      <c r="BU1268" s="122" t="s">
        <v>6652</v>
      </c>
      <c r="BV1268" s="122">
        <v>2737</v>
      </c>
      <c r="BX1268" s="122" t="s">
        <v>6655</v>
      </c>
      <c r="BZ1268" s="122" t="s">
        <v>3654</v>
      </c>
      <c r="CE1268" s="122" t="s">
        <v>2100</v>
      </c>
      <c r="CW1268" s="122" t="s">
        <v>9041</v>
      </c>
      <c r="CX1268" s="122" t="s">
        <v>9042</v>
      </c>
      <c r="CY1268" s="122" t="s">
        <v>9043</v>
      </c>
    </row>
    <row r="1269" spans="1:103" x14ac:dyDescent="0.45">
      <c r="A1269" s="122">
        <v>1268</v>
      </c>
      <c r="B1269" s="122" t="s">
        <v>10946</v>
      </c>
      <c r="C1269" s="122">
        <v>2015014</v>
      </c>
      <c r="F1269" s="122" t="s">
        <v>6653</v>
      </c>
      <c r="G1269" s="122" t="s">
        <v>6143</v>
      </c>
      <c r="H1269" s="122">
        <v>1555</v>
      </c>
      <c r="I1269" s="122" t="s">
        <v>9045</v>
      </c>
      <c r="J1269" s="122" t="str">
        <f t="shared" si="50"/>
        <v>Quercus fulva</v>
      </c>
      <c r="K1269" s="122" t="s">
        <v>9045</v>
      </c>
      <c r="M1269" s="122" t="s">
        <v>3226</v>
      </c>
      <c r="N1269" s="122" t="s">
        <v>6253</v>
      </c>
      <c r="O1269" s="122"/>
      <c r="P1269" s="122" t="s">
        <v>6268</v>
      </c>
      <c r="S1269" s="86" t="s">
        <v>14693</v>
      </c>
      <c r="T1269" s="122" t="s">
        <v>2100</v>
      </c>
      <c r="U1269" s="122" t="s">
        <v>13912</v>
      </c>
      <c r="V1269" s="122" t="s">
        <v>13913</v>
      </c>
      <c r="W1269" s="122" t="s">
        <v>13907</v>
      </c>
      <c r="X1269" s="122" t="s">
        <v>13934</v>
      </c>
      <c r="Z1269" s="122" t="s">
        <v>13935</v>
      </c>
      <c r="AJ1269" s="122" t="s">
        <v>6218</v>
      </c>
      <c r="AK1269" s="122" t="s">
        <v>9045</v>
      </c>
      <c r="AL1269" s="122" t="s">
        <v>6268</v>
      </c>
      <c r="AM1269" s="121">
        <v>42781</v>
      </c>
      <c r="AT1269" s="123">
        <v>23.581233333333333</v>
      </c>
      <c r="AU1269" s="123">
        <v>-105.85898333333333</v>
      </c>
      <c r="AZ1269" s="122" t="s">
        <v>14057</v>
      </c>
      <c r="BC1269" s="122" t="s">
        <v>14082</v>
      </c>
      <c r="BE1269" s="122" t="s">
        <v>3411</v>
      </c>
      <c r="BF1269" s="122" t="s">
        <v>1415</v>
      </c>
      <c r="BR1269" s="122" t="s">
        <v>6653</v>
      </c>
      <c r="BS1269" s="122" t="s">
        <v>9056</v>
      </c>
      <c r="BT1269" s="122" t="s">
        <v>6653</v>
      </c>
      <c r="BU1269" s="122" t="s">
        <v>6653</v>
      </c>
      <c r="BV1269" s="122">
        <v>1555</v>
      </c>
      <c r="BX1269" s="122" t="s">
        <v>6655</v>
      </c>
      <c r="BZ1269" s="122" t="s">
        <v>3654</v>
      </c>
      <c r="CE1269" s="122" t="s">
        <v>2100</v>
      </c>
      <c r="CW1269" s="122" t="s">
        <v>9041</v>
      </c>
      <c r="CX1269" s="122" t="s">
        <v>9042</v>
      </c>
      <c r="CY1269" s="122" t="s">
        <v>9043</v>
      </c>
    </row>
    <row r="1270" spans="1:103" x14ac:dyDescent="0.45">
      <c r="A1270" s="122">
        <v>1269</v>
      </c>
      <c r="B1270" s="122" t="s">
        <v>10947</v>
      </c>
      <c r="C1270" s="122">
        <v>2015015</v>
      </c>
      <c r="F1270" s="122" t="s">
        <v>6654</v>
      </c>
      <c r="G1270" s="122" t="s">
        <v>6144</v>
      </c>
      <c r="H1270" s="122">
        <v>2588</v>
      </c>
      <c r="I1270" s="122" t="s">
        <v>1043</v>
      </c>
      <c r="J1270" s="122" t="str">
        <f t="shared" si="50"/>
        <v>Quercus arizonica</v>
      </c>
      <c r="K1270" s="122" t="s">
        <v>1043</v>
      </c>
      <c r="L1270" s="122" t="s">
        <v>3097</v>
      </c>
      <c r="M1270" s="122" t="s">
        <v>3226</v>
      </c>
      <c r="N1270" s="122" t="s">
        <v>3166</v>
      </c>
      <c r="O1270" s="122"/>
      <c r="P1270" s="122" t="s">
        <v>6268</v>
      </c>
      <c r="S1270" s="86" t="s">
        <v>14693</v>
      </c>
      <c r="T1270" s="122" t="s">
        <v>2100</v>
      </c>
      <c r="U1270" s="122" t="s">
        <v>13912</v>
      </c>
      <c r="V1270" s="122" t="s">
        <v>13913</v>
      </c>
      <c r="W1270" s="122" t="s">
        <v>13907</v>
      </c>
      <c r="X1270" s="122" t="s">
        <v>13934</v>
      </c>
      <c r="Z1270" s="122" t="s">
        <v>13936</v>
      </c>
      <c r="AJ1270" s="122" t="s">
        <v>6215</v>
      </c>
      <c r="AK1270" s="122" t="s">
        <v>1043</v>
      </c>
      <c r="AL1270" s="122" t="s">
        <v>6268</v>
      </c>
      <c r="AM1270" s="121">
        <v>42781</v>
      </c>
      <c r="AT1270" s="123">
        <v>23.581233333333333</v>
      </c>
      <c r="AU1270" s="123">
        <v>-105.85898333333333</v>
      </c>
      <c r="AZ1270" s="122" t="s">
        <v>14057</v>
      </c>
      <c r="BC1270" s="122" t="s">
        <v>14100</v>
      </c>
      <c r="BE1270" s="122" t="s">
        <v>3411</v>
      </c>
      <c r="BF1270" s="122" t="s">
        <v>1415</v>
      </c>
      <c r="BR1270" s="122" t="s">
        <v>6654</v>
      </c>
      <c r="BS1270" s="122" t="s">
        <v>9056</v>
      </c>
      <c r="BT1270" s="122" t="s">
        <v>6654</v>
      </c>
      <c r="BU1270" s="122" t="s">
        <v>6654</v>
      </c>
      <c r="BV1270" s="122">
        <v>2588</v>
      </c>
      <c r="BX1270" s="122" t="s">
        <v>6655</v>
      </c>
      <c r="BZ1270" s="122" t="s">
        <v>3654</v>
      </c>
      <c r="CE1270" s="122" t="s">
        <v>2100</v>
      </c>
      <c r="CW1270" s="122" t="s">
        <v>9041</v>
      </c>
      <c r="CX1270" s="122" t="s">
        <v>9042</v>
      </c>
      <c r="CY1270" s="122" t="s">
        <v>9043</v>
      </c>
    </row>
    <row r="1271" spans="1:103" x14ac:dyDescent="0.45">
      <c r="A1271" s="122">
        <v>1270</v>
      </c>
      <c r="B1271" s="122" t="s">
        <v>10948</v>
      </c>
      <c r="C1271" s="122">
        <v>2015016</v>
      </c>
      <c r="F1271" s="122" t="s">
        <v>14504</v>
      </c>
      <c r="G1271" s="122" t="s">
        <v>6145</v>
      </c>
      <c r="H1271" s="122">
        <v>3841</v>
      </c>
      <c r="I1271" s="122" t="s">
        <v>9051</v>
      </c>
      <c r="J1271" s="122" t="str">
        <f t="shared" si="50"/>
        <v>Quercus viminea</v>
      </c>
      <c r="K1271" s="122" t="s">
        <v>9051</v>
      </c>
      <c r="M1271" s="122" t="s">
        <v>3226</v>
      </c>
      <c r="N1271" s="122" t="s">
        <v>6254</v>
      </c>
      <c r="O1271" s="122"/>
      <c r="P1271" s="122" t="s">
        <v>6268</v>
      </c>
      <c r="S1271" s="86" t="s">
        <v>14693</v>
      </c>
      <c r="T1271" s="122" t="s">
        <v>2100</v>
      </c>
      <c r="U1271" s="122" t="s">
        <v>13912</v>
      </c>
      <c r="V1271" s="122" t="s">
        <v>13913</v>
      </c>
      <c r="W1271" s="122" t="s">
        <v>13907</v>
      </c>
      <c r="X1271" s="122" t="s">
        <v>13937</v>
      </c>
      <c r="Y1271" s="122" t="s">
        <v>13938</v>
      </c>
      <c r="Z1271" s="122" t="s">
        <v>13939</v>
      </c>
      <c r="AJ1271" s="122" t="s">
        <v>6219</v>
      </c>
      <c r="AK1271" s="122" t="s">
        <v>9051</v>
      </c>
      <c r="AL1271" s="122" t="s">
        <v>6268</v>
      </c>
      <c r="AM1271" s="121">
        <v>42783</v>
      </c>
      <c r="AT1271" s="123">
        <v>23.565933333333334</v>
      </c>
      <c r="AU1271" s="123">
        <v>-105.85195</v>
      </c>
      <c r="AZ1271" s="122" t="s">
        <v>14058</v>
      </c>
      <c r="BC1271" s="122" t="s">
        <v>6269</v>
      </c>
      <c r="BE1271" s="122" t="s">
        <v>3411</v>
      </c>
      <c r="BF1271" s="122" t="s">
        <v>1415</v>
      </c>
      <c r="BR1271" s="122" t="s">
        <v>14504</v>
      </c>
      <c r="BS1271" s="122" t="s">
        <v>9056</v>
      </c>
      <c r="BT1271" s="122" t="s">
        <v>14504</v>
      </c>
      <c r="BU1271" s="122" t="s">
        <v>14504</v>
      </c>
      <c r="BV1271" s="122">
        <v>3841</v>
      </c>
      <c r="BX1271" s="122" t="s">
        <v>6655</v>
      </c>
      <c r="BZ1271" s="122" t="s">
        <v>3654</v>
      </c>
      <c r="CE1271" s="122" t="s">
        <v>2100</v>
      </c>
      <c r="CW1271" s="122" t="s">
        <v>9041</v>
      </c>
      <c r="CX1271" s="122" t="s">
        <v>9042</v>
      </c>
      <c r="CY1271" s="122" t="s">
        <v>9043</v>
      </c>
    </row>
    <row r="1272" spans="1:103" x14ac:dyDescent="0.45">
      <c r="A1272" s="122">
        <v>1271</v>
      </c>
      <c r="B1272" s="122" t="s">
        <v>10949</v>
      </c>
      <c r="C1272" s="122">
        <v>2015017</v>
      </c>
      <c r="G1272" s="122" t="s">
        <v>6146</v>
      </c>
      <c r="I1272" s="122" t="s">
        <v>9051</v>
      </c>
      <c r="J1272" s="122" t="str">
        <f t="shared" si="50"/>
        <v>Quercus viminea</v>
      </c>
      <c r="K1272" s="122" t="s">
        <v>9051</v>
      </c>
      <c r="L1272" s="122" t="s">
        <v>6243</v>
      </c>
      <c r="M1272" s="122" t="s">
        <v>3226</v>
      </c>
      <c r="N1272" s="122" t="s">
        <v>6254</v>
      </c>
      <c r="O1272" s="122"/>
      <c r="P1272" s="122" t="s">
        <v>6268</v>
      </c>
      <c r="S1272" s="86" t="s">
        <v>14693</v>
      </c>
      <c r="T1272" s="122" t="s">
        <v>2100</v>
      </c>
      <c r="U1272" s="122" t="s">
        <v>13912</v>
      </c>
      <c r="V1272" s="122" t="s">
        <v>13913</v>
      </c>
      <c r="W1272" s="122" t="s">
        <v>13907</v>
      </c>
      <c r="X1272" s="122" t="s">
        <v>13937</v>
      </c>
      <c r="Y1272" s="122" t="s">
        <v>13938</v>
      </c>
      <c r="Z1272" s="122" t="s">
        <v>13939</v>
      </c>
      <c r="AJ1272" s="122" t="s">
        <v>6219</v>
      </c>
      <c r="AK1272" s="122" t="s">
        <v>9051</v>
      </c>
      <c r="AL1272" s="122" t="s">
        <v>6268</v>
      </c>
      <c r="AM1272" s="121">
        <v>42783</v>
      </c>
      <c r="AT1272" s="123">
        <v>23.565933333333334</v>
      </c>
      <c r="AU1272" s="123">
        <v>-105.85195</v>
      </c>
      <c r="AZ1272" s="122" t="s">
        <v>14058</v>
      </c>
      <c r="BC1272" s="122" t="s">
        <v>14083</v>
      </c>
      <c r="BE1272" s="122" t="s">
        <v>3411</v>
      </c>
      <c r="BF1272" s="122" t="s">
        <v>4216</v>
      </c>
      <c r="BX1272" s="122" t="s">
        <v>6655</v>
      </c>
      <c r="BZ1272" s="122" t="s">
        <v>3654</v>
      </c>
      <c r="CE1272" s="122" t="s">
        <v>2100</v>
      </c>
    </row>
    <row r="1273" spans="1:103" x14ac:dyDescent="0.45">
      <c r="A1273" s="122">
        <v>1272</v>
      </c>
      <c r="B1273" s="122" t="s">
        <v>10950</v>
      </c>
      <c r="C1273" s="122">
        <v>2015018</v>
      </c>
      <c r="F1273" s="122" t="s">
        <v>14461</v>
      </c>
      <c r="G1273" s="122" t="s">
        <v>6147</v>
      </c>
      <c r="H1273" s="122">
        <v>4169</v>
      </c>
      <c r="I1273" s="122" t="s">
        <v>2085</v>
      </c>
      <c r="J1273" s="122" t="str">
        <f t="shared" si="50"/>
        <v>Quercus scytophylla</v>
      </c>
      <c r="K1273" s="122" t="s">
        <v>2085</v>
      </c>
      <c r="M1273" s="122" t="s">
        <v>3226</v>
      </c>
      <c r="N1273" s="122" t="s">
        <v>3168</v>
      </c>
      <c r="O1273" s="122"/>
      <c r="P1273" s="122" t="s">
        <v>6268</v>
      </c>
      <c r="S1273" s="86" t="s">
        <v>14693</v>
      </c>
      <c r="T1273" s="122" t="s">
        <v>2100</v>
      </c>
      <c r="U1273" s="122" t="s">
        <v>13912</v>
      </c>
      <c r="V1273" s="122" t="s">
        <v>13913</v>
      </c>
      <c r="W1273" s="122" t="s">
        <v>13907</v>
      </c>
      <c r="X1273" s="122" t="s">
        <v>13937</v>
      </c>
      <c r="Y1273" s="122" t="s">
        <v>13938</v>
      </c>
      <c r="Z1273" s="122" t="s">
        <v>13939</v>
      </c>
      <c r="AJ1273" s="122" t="s">
        <v>6220</v>
      </c>
      <c r="AK1273" s="122" t="s">
        <v>2085</v>
      </c>
      <c r="AL1273" s="122" t="s">
        <v>6268</v>
      </c>
      <c r="AM1273" s="121">
        <v>42781</v>
      </c>
      <c r="AT1273" s="123">
        <v>23.565933333333334</v>
      </c>
      <c r="AU1273" s="123">
        <v>-105.85195</v>
      </c>
      <c r="AZ1273" s="122" t="s">
        <v>14058</v>
      </c>
      <c r="BC1273" s="122" t="s">
        <v>14084</v>
      </c>
      <c r="BE1273" s="122" t="s">
        <v>3411</v>
      </c>
      <c r="BF1273" s="122" t="s">
        <v>1415</v>
      </c>
      <c r="BR1273" s="122" t="s">
        <v>14461</v>
      </c>
      <c r="BS1273" s="122" t="s">
        <v>9056</v>
      </c>
      <c r="BT1273" s="122" t="s">
        <v>14461</v>
      </c>
      <c r="BU1273" s="122" t="s">
        <v>14461</v>
      </c>
      <c r="BV1273" s="122">
        <v>4169</v>
      </c>
      <c r="BX1273" s="122" t="s">
        <v>6655</v>
      </c>
      <c r="BZ1273" s="122" t="s">
        <v>3654</v>
      </c>
      <c r="CE1273" s="122" t="s">
        <v>2100</v>
      </c>
      <c r="CW1273" s="122" t="s">
        <v>9041</v>
      </c>
      <c r="CX1273" s="122" t="s">
        <v>9042</v>
      </c>
      <c r="CY1273" s="122" t="s">
        <v>9043</v>
      </c>
    </row>
    <row r="1274" spans="1:103" x14ac:dyDescent="0.45">
      <c r="A1274" s="122">
        <v>1273</v>
      </c>
      <c r="B1274" s="122" t="s">
        <v>10951</v>
      </c>
      <c r="C1274" s="122">
        <v>2015019</v>
      </c>
      <c r="F1274" s="122" t="s">
        <v>14462</v>
      </c>
      <c r="G1274" s="122" t="s">
        <v>6148</v>
      </c>
      <c r="H1274" s="122">
        <v>4838</v>
      </c>
      <c r="I1274" s="122" t="s">
        <v>8648</v>
      </c>
      <c r="J1274" s="122" t="str">
        <f t="shared" si="50"/>
        <v>Quercus gentryi</v>
      </c>
      <c r="K1274" s="122" t="s">
        <v>8648</v>
      </c>
      <c r="M1274" s="122" t="s">
        <v>3226</v>
      </c>
      <c r="N1274" s="122" t="s">
        <v>3270</v>
      </c>
      <c r="O1274" s="122"/>
      <c r="P1274" s="122" t="s">
        <v>6268</v>
      </c>
      <c r="S1274" s="86" t="s">
        <v>14693</v>
      </c>
      <c r="T1274" s="122" t="s">
        <v>2100</v>
      </c>
      <c r="U1274" s="122" t="s">
        <v>13912</v>
      </c>
      <c r="V1274" s="122" t="s">
        <v>13913</v>
      </c>
      <c r="W1274" s="122" t="s">
        <v>13907</v>
      </c>
      <c r="X1274" s="122" t="s">
        <v>13940</v>
      </c>
      <c r="Y1274" s="122" t="s">
        <v>13941</v>
      </c>
      <c r="AJ1274" s="122" t="s">
        <v>6216</v>
      </c>
      <c r="AK1274" s="122" t="s">
        <v>8648</v>
      </c>
      <c r="AL1274" s="122" t="s">
        <v>6268</v>
      </c>
      <c r="AM1274" s="121">
        <v>42781</v>
      </c>
      <c r="AT1274" s="123">
        <v>23.579216666666667</v>
      </c>
      <c r="AU1274" s="123">
        <v>-105.83946666666667</v>
      </c>
      <c r="AZ1274" s="122" t="s">
        <v>14059</v>
      </c>
      <c r="BC1274" s="122" t="s">
        <v>6269</v>
      </c>
      <c r="BE1274" s="122" t="s">
        <v>3411</v>
      </c>
      <c r="BF1274" s="122" t="s">
        <v>1415</v>
      </c>
      <c r="BR1274" s="122" t="s">
        <v>14462</v>
      </c>
      <c r="BS1274" s="122" t="s">
        <v>9056</v>
      </c>
      <c r="BT1274" s="122" t="s">
        <v>14462</v>
      </c>
      <c r="BU1274" s="122" t="s">
        <v>14462</v>
      </c>
      <c r="BV1274" s="122">
        <v>4838</v>
      </c>
      <c r="BX1274" s="122" t="s">
        <v>6655</v>
      </c>
      <c r="BZ1274" s="122" t="s">
        <v>3654</v>
      </c>
      <c r="CE1274" s="122" t="s">
        <v>2100</v>
      </c>
      <c r="CW1274" s="122" t="s">
        <v>9041</v>
      </c>
      <c r="CX1274" s="122" t="s">
        <v>9042</v>
      </c>
      <c r="CY1274" s="122" t="s">
        <v>9043</v>
      </c>
    </row>
    <row r="1275" spans="1:103" x14ac:dyDescent="0.45">
      <c r="A1275" s="122">
        <v>1274</v>
      </c>
      <c r="B1275" s="122" t="s">
        <v>10952</v>
      </c>
      <c r="C1275" s="122">
        <v>2015020</v>
      </c>
      <c r="F1275" s="122" t="s">
        <v>14463</v>
      </c>
      <c r="G1275" s="122" t="s">
        <v>6149</v>
      </c>
      <c r="H1275" s="122">
        <v>2602</v>
      </c>
      <c r="I1275" s="122" t="s">
        <v>9046</v>
      </c>
      <c r="J1275" s="122" t="str">
        <f t="shared" si="50"/>
        <v>Quercus splendens</v>
      </c>
      <c r="K1275" s="122" t="s">
        <v>9046</v>
      </c>
      <c r="M1275" s="122" t="s">
        <v>3226</v>
      </c>
      <c r="N1275" s="122" t="s">
        <v>6255</v>
      </c>
      <c r="O1275" s="122"/>
      <c r="P1275" s="122" t="s">
        <v>6268</v>
      </c>
      <c r="S1275" s="86" t="s">
        <v>14693</v>
      </c>
      <c r="T1275" s="122" t="s">
        <v>2100</v>
      </c>
      <c r="U1275" s="122" t="s">
        <v>13912</v>
      </c>
      <c r="V1275" s="122" t="s">
        <v>13913</v>
      </c>
      <c r="W1275" s="122" t="s">
        <v>13907</v>
      </c>
      <c r="X1275" s="122" t="s">
        <v>13940</v>
      </c>
      <c r="AJ1275" s="122" t="s">
        <v>6221</v>
      </c>
      <c r="AK1275" s="122" t="s">
        <v>9046</v>
      </c>
      <c r="AL1275" s="122" t="s">
        <v>6268</v>
      </c>
      <c r="AM1275" s="121">
        <v>42914</v>
      </c>
      <c r="AN1275" s="122" t="s">
        <v>13942</v>
      </c>
      <c r="AT1275" s="123">
        <v>23.579216666666667</v>
      </c>
      <c r="AU1275" s="123">
        <v>-105.83946666666667</v>
      </c>
      <c r="AZ1275" s="122" t="s">
        <v>14059</v>
      </c>
      <c r="BC1275" s="122" t="s">
        <v>6269</v>
      </c>
      <c r="BE1275" s="122" t="s">
        <v>3411</v>
      </c>
      <c r="BF1275" s="122" t="s">
        <v>1415</v>
      </c>
      <c r="BR1275" s="122" t="s">
        <v>14463</v>
      </c>
      <c r="BS1275" s="122" t="s">
        <v>9056</v>
      </c>
      <c r="BT1275" s="122" t="s">
        <v>14463</v>
      </c>
      <c r="BU1275" s="122" t="s">
        <v>14463</v>
      </c>
      <c r="BV1275" s="122">
        <v>2602</v>
      </c>
      <c r="BX1275" s="122" t="s">
        <v>6655</v>
      </c>
      <c r="BZ1275" s="122" t="s">
        <v>3654</v>
      </c>
      <c r="CE1275" s="122" t="s">
        <v>2100</v>
      </c>
      <c r="CW1275" s="122" t="s">
        <v>9041</v>
      </c>
      <c r="CX1275" s="122" t="s">
        <v>9042</v>
      </c>
      <c r="CY1275" s="122" t="s">
        <v>9043</v>
      </c>
    </row>
    <row r="1276" spans="1:103" x14ac:dyDescent="0.45">
      <c r="A1276" s="122">
        <v>1275</v>
      </c>
      <c r="B1276" s="122" t="s">
        <v>10953</v>
      </c>
      <c r="C1276" s="122">
        <v>2015021</v>
      </c>
      <c r="F1276" s="122" t="s">
        <v>14464</v>
      </c>
      <c r="G1276" s="122" t="s">
        <v>6150</v>
      </c>
      <c r="H1276" s="122">
        <v>3636</v>
      </c>
      <c r="I1276" s="122" t="s">
        <v>11747</v>
      </c>
      <c r="J1276" s="122" t="str">
        <f>I1276</f>
        <v>Quercus cf. acutifolia</v>
      </c>
      <c r="K1276" s="122" t="s">
        <v>2082</v>
      </c>
      <c r="L1276" s="122" t="s">
        <v>6242</v>
      </c>
      <c r="M1276" s="122" t="s">
        <v>3226</v>
      </c>
      <c r="N1276" s="122" t="s">
        <v>3219</v>
      </c>
      <c r="O1276" s="122"/>
      <c r="P1276" s="122" t="s">
        <v>6268</v>
      </c>
      <c r="S1276" s="86" t="s">
        <v>14693</v>
      </c>
      <c r="T1276" s="122" t="s">
        <v>2100</v>
      </c>
      <c r="U1276" s="122" t="s">
        <v>11793</v>
      </c>
      <c r="V1276" s="122" t="s">
        <v>13910</v>
      </c>
      <c r="W1276" s="122" t="s">
        <v>13907</v>
      </c>
      <c r="X1276" s="122" t="s">
        <v>13944</v>
      </c>
      <c r="Y1276" s="122" t="s">
        <v>13945</v>
      </c>
      <c r="Z1276" s="122" t="s">
        <v>13946</v>
      </c>
      <c r="AJ1276" s="122" t="s">
        <v>6222</v>
      </c>
      <c r="AK1276" s="122" t="s">
        <v>11747</v>
      </c>
      <c r="AL1276" s="122" t="s">
        <v>13911</v>
      </c>
      <c r="AM1276" s="121">
        <v>42783</v>
      </c>
      <c r="AN1276" s="122" t="s">
        <v>13943</v>
      </c>
      <c r="AT1276" s="123">
        <v>23.652650000000001</v>
      </c>
      <c r="AU1276" s="123">
        <v>-105.78563333333334</v>
      </c>
      <c r="AZ1276" s="122" t="s">
        <v>14060</v>
      </c>
      <c r="BC1276" s="122" t="s">
        <v>6269</v>
      </c>
      <c r="BE1276" s="122" t="s">
        <v>3411</v>
      </c>
      <c r="BF1276" s="122" t="s">
        <v>1415</v>
      </c>
      <c r="BR1276" s="122" t="s">
        <v>14464</v>
      </c>
      <c r="BS1276" s="122" t="s">
        <v>9056</v>
      </c>
      <c r="BT1276" s="122" t="s">
        <v>14464</v>
      </c>
      <c r="BU1276" s="122" t="s">
        <v>14464</v>
      </c>
      <c r="BV1276" s="122">
        <v>3636</v>
      </c>
      <c r="BX1276" s="122" t="s">
        <v>6655</v>
      </c>
      <c r="BZ1276" s="122" t="s">
        <v>3654</v>
      </c>
      <c r="CE1276" s="122" t="s">
        <v>2100</v>
      </c>
      <c r="CW1276" s="122" t="s">
        <v>9041</v>
      </c>
      <c r="CX1276" s="122" t="s">
        <v>9042</v>
      </c>
      <c r="CY1276" s="122" t="s">
        <v>9043</v>
      </c>
    </row>
    <row r="1277" spans="1:103" x14ac:dyDescent="0.45">
      <c r="A1277" s="122">
        <v>1276</v>
      </c>
      <c r="B1277" s="122" t="s">
        <v>10954</v>
      </c>
      <c r="C1277" s="122">
        <v>2015022</v>
      </c>
      <c r="F1277" s="122" t="s">
        <v>14465</v>
      </c>
      <c r="G1277" s="122" t="s">
        <v>6151</v>
      </c>
      <c r="H1277" s="122">
        <v>4414</v>
      </c>
      <c r="I1277" s="122" t="s">
        <v>1841</v>
      </c>
      <c r="J1277" s="122" t="str">
        <f t="shared" ref="J1277:J1284" si="51">I1277</f>
        <v>Quercus crassifolia</v>
      </c>
      <c r="K1277" s="122" t="s">
        <v>1841</v>
      </c>
      <c r="M1277" s="122" t="s">
        <v>3226</v>
      </c>
      <c r="N1277" s="122" t="s">
        <v>3169</v>
      </c>
      <c r="O1277" s="122"/>
      <c r="P1277" s="122" t="s">
        <v>6268</v>
      </c>
      <c r="S1277" s="86" t="s">
        <v>14693</v>
      </c>
      <c r="T1277" s="122" t="s">
        <v>2100</v>
      </c>
      <c r="U1277" s="122" t="s">
        <v>11793</v>
      </c>
      <c r="V1277" s="122" t="s">
        <v>13910</v>
      </c>
      <c r="W1277" s="122" t="s">
        <v>13907</v>
      </c>
      <c r="X1277" s="122" t="s">
        <v>13947</v>
      </c>
      <c r="Y1277" s="122" t="s">
        <v>13948</v>
      </c>
      <c r="Z1277" s="122" t="s">
        <v>13949</v>
      </c>
      <c r="AJ1277" s="122" t="s">
        <v>6223</v>
      </c>
      <c r="AK1277" s="122" t="s">
        <v>1841</v>
      </c>
      <c r="AL1277" s="122" t="s">
        <v>6268</v>
      </c>
      <c r="AM1277" s="121">
        <v>42781</v>
      </c>
      <c r="AT1277" s="123">
        <v>23.657683333333335</v>
      </c>
      <c r="AU1277" s="123">
        <v>-105.73308333333334</v>
      </c>
      <c r="AZ1277" s="122" t="s">
        <v>14061</v>
      </c>
      <c r="BC1277" s="122" t="s">
        <v>6269</v>
      </c>
      <c r="BE1277" s="122" t="s">
        <v>3411</v>
      </c>
      <c r="BF1277" s="122" t="s">
        <v>1415</v>
      </c>
      <c r="BR1277" s="122" t="s">
        <v>14465</v>
      </c>
      <c r="BS1277" s="122" t="s">
        <v>9056</v>
      </c>
      <c r="BT1277" s="122" t="s">
        <v>14465</v>
      </c>
      <c r="BU1277" s="122" t="s">
        <v>14465</v>
      </c>
      <c r="BV1277" s="122">
        <v>4414</v>
      </c>
      <c r="BX1277" s="122" t="s">
        <v>6655</v>
      </c>
      <c r="BZ1277" s="122" t="s">
        <v>3654</v>
      </c>
      <c r="CE1277" s="122" t="s">
        <v>2100</v>
      </c>
      <c r="CW1277" s="122" t="s">
        <v>9041</v>
      </c>
      <c r="CX1277" s="122" t="s">
        <v>9042</v>
      </c>
      <c r="CY1277" s="122" t="s">
        <v>9043</v>
      </c>
    </row>
    <row r="1278" spans="1:103" x14ac:dyDescent="0.45">
      <c r="A1278" s="122">
        <v>1277</v>
      </c>
      <c r="B1278" s="122" t="s">
        <v>10955</v>
      </c>
      <c r="C1278" s="122">
        <v>2015023</v>
      </c>
      <c r="F1278" s="122" t="s">
        <v>14466</v>
      </c>
      <c r="G1278" s="122" t="s">
        <v>6152</v>
      </c>
      <c r="H1278" s="122">
        <v>3143</v>
      </c>
      <c r="I1278" s="122" t="s">
        <v>9047</v>
      </c>
      <c r="J1278" s="122" t="str">
        <f t="shared" si="51"/>
        <v>Quercus sideroxyla</v>
      </c>
      <c r="K1278" s="122" t="s">
        <v>9047</v>
      </c>
      <c r="M1278" s="122" t="s">
        <v>3226</v>
      </c>
      <c r="N1278" s="122" t="s">
        <v>6256</v>
      </c>
      <c r="O1278" s="122"/>
      <c r="P1278" s="122" t="s">
        <v>6268</v>
      </c>
      <c r="S1278" s="86" t="s">
        <v>14693</v>
      </c>
      <c r="T1278" s="122" t="s">
        <v>2100</v>
      </c>
      <c r="U1278" s="122" t="s">
        <v>11793</v>
      </c>
      <c r="V1278" s="122" t="s">
        <v>13910</v>
      </c>
      <c r="W1278" s="122" t="s">
        <v>13907</v>
      </c>
      <c r="X1278" s="122" t="s">
        <v>13950</v>
      </c>
      <c r="Y1278" s="122" t="s">
        <v>13951</v>
      </c>
      <c r="Z1278" s="122" t="s">
        <v>13952</v>
      </c>
      <c r="AJ1278" s="122" t="s">
        <v>6224</v>
      </c>
      <c r="AK1278" s="122" t="s">
        <v>9047</v>
      </c>
      <c r="AL1278" s="122" t="s">
        <v>6268</v>
      </c>
      <c r="AM1278" s="121">
        <v>42914</v>
      </c>
      <c r="AT1278" s="123">
        <v>23.714716666666668</v>
      </c>
      <c r="AU1278" s="123">
        <v>-105.72156666666666</v>
      </c>
      <c r="AZ1278" s="122" t="s">
        <v>14062</v>
      </c>
      <c r="BC1278" s="122" t="s">
        <v>6269</v>
      </c>
      <c r="BE1278" s="122" t="s">
        <v>3411</v>
      </c>
      <c r="BF1278" s="122" t="s">
        <v>1415</v>
      </c>
      <c r="BR1278" s="122" t="s">
        <v>14466</v>
      </c>
      <c r="BS1278" s="122" t="s">
        <v>9056</v>
      </c>
      <c r="BT1278" s="122" t="s">
        <v>14466</v>
      </c>
      <c r="BU1278" s="122" t="s">
        <v>14466</v>
      </c>
      <c r="BV1278" s="122">
        <v>3143</v>
      </c>
      <c r="BX1278" s="122" t="s">
        <v>6655</v>
      </c>
      <c r="BZ1278" s="122" t="s">
        <v>3654</v>
      </c>
      <c r="CE1278" s="122" t="s">
        <v>2100</v>
      </c>
      <c r="CW1278" s="122" t="s">
        <v>9041</v>
      </c>
      <c r="CX1278" s="122" t="s">
        <v>9042</v>
      </c>
      <c r="CY1278" s="122" t="s">
        <v>9043</v>
      </c>
    </row>
    <row r="1279" spans="1:103" x14ac:dyDescent="0.45">
      <c r="A1279" s="122">
        <v>1278</v>
      </c>
      <c r="B1279" s="122" t="s">
        <v>10956</v>
      </c>
      <c r="C1279" s="122">
        <v>2015024</v>
      </c>
      <c r="F1279" s="122" t="s">
        <v>14467</v>
      </c>
      <c r="G1279" s="122" t="s">
        <v>6153</v>
      </c>
      <c r="H1279" s="122">
        <v>3116</v>
      </c>
      <c r="I1279" s="122" t="s">
        <v>2078</v>
      </c>
      <c r="J1279" s="122" t="str">
        <f t="shared" si="51"/>
        <v>Quercus conzattii</v>
      </c>
      <c r="K1279" s="122" t="s">
        <v>2078</v>
      </c>
      <c r="L1279" s="122" t="s">
        <v>6244</v>
      </c>
      <c r="M1279" s="122" t="s">
        <v>3226</v>
      </c>
      <c r="N1279" s="122" t="s">
        <v>3216</v>
      </c>
      <c r="O1279" s="122"/>
      <c r="P1279" s="122" t="s">
        <v>6268</v>
      </c>
      <c r="S1279" s="86" t="s">
        <v>14693</v>
      </c>
      <c r="T1279" s="122" t="s">
        <v>2100</v>
      </c>
      <c r="U1279" s="122" t="s">
        <v>11793</v>
      </c>
      <c r="V1279" s="122" t="s">
        <v>11793</v>
      </c>
      <c r="W1279" s="122" t="s">
        <v>13907</v>
      </c>
      <c r="X1279" s="122" t="s">
        <v>13953</v>
      </c>
      <c r="Y1279" s="122" t="s">
        <v>13954</v>
      </c>
      <c r="Z1279" s="122" t="s">
        <v>13955</v>
      </c>
      <c r="AJ1279" s="122" t="s">
        <v>6225</v>
      </c>
      <c r="AK1279" s="122" t="s">
        <v>2078</v>
      </c>
      <c r="AL1279" s="122" t="s">
        <v>6268</v>
      </c>
      <c r="AM1279" s="121">
        <v>42781</v>
      </c>
      <c r="AT1279" s="123">
        <v>23.938816666666668</v>
      </c>
      <c r="AU1279" s="123">
        <v>-104.69208333333333</v>
      </c>
      <c r="AZ1279" s="122" t="s">
        <v>14063</v>
      </c>
      <c r="BC1279" s="122" t="s">
        <v>14085</v>
      </c>
      <c r="BE1279" s="122" t="s">
        <v>3411</v>
      </c>
      <c r="BF1279" s="122" t="s">
        <v>1415</v>
      </c>
      <c r="BR1279" s="122" t="s">
        <v>14467</v>
      </c>
      <c r="BS1279" s="122" t="s">
        <v>9056</v>
      </c>
      <c r="BT1279" s="122" t="s">
        <v>14467</v>
      </c>
      <c r="BU1279" s="122" t="s">
        <v>14467</v>
      </c>
      <c r="BV1279" s="122">
        <v>3116</v>
      </c>
      <c r="BX1279" s="122" t="s">
        <v>6655</v>
      </c>
      <c r="BZ1279" s="122" t="s">
        <v>3654</v>
      </c>
      <c r="CE1279" s="122" t="s">
        <v>2100</v>
      </c>
      <c r="CW1279" s="122" t="s">
        <v>9041</v>
      </c>
      <c r="CX1279" s="122" t="s">
        <v>9042</v>
      </c>
      <c r="CY1279" s="122" t="s">
        <v>9043</v>
      </c>
    </row>
    <row r="1280" spans="1:103" x14ac:dyDescent="0.45">
      <c r="A1280" s="122">
        <v>1279</v>
      </c>
      <c r="B1280" s="122" t="s">
        <v>10957</v>
      </c>
      <c r="C1280" s="122">
        <v>2015025</v>
      </c>
      <c r="F1280" s="122" t="s">
        <v>14468</v>
      </c>
      <c r="G1280" s="122" t="s">
        <v>6154</v>
      </c>
      <c r="H1280" s="122">
        <v>4060</v>
      </c>
      <c r="I1280" s="122" t="s">
        <v>8590</v>
      </c>
      <c r="J1280" s="122" t="str">
        <f t="shared" si="51"/>
        <v>Quercus eduardii</v>
      </c>
      <c r="K1280" s="122" t="s">
        <v>8590</v>
      </c>
      <c r="L1280" s="122" t="s">
        <v>6245</v>
      </c>
      <c r="M1280" s="122" t="s">
        <v>3226</v>
      </c>
      <c r="N1280" s="122" t="s">
        <v>3275</v>
      </c>
      <c r="O1280" s="122"/>
      <c r="P1280" s="122" t="s">
        <v>6268</v>
      </c>
      <c r="S1280" s="86" t="s">
        <v>14693</v>
      </c>
      <c r="T1280" s="122" t="s">
        <v>2100</v>
      </c>
      <c r="U1280" s="122" t="s">
        <v>11793</v>
      </c>
      <c r="V1280" s="122" t="s">
        <v>11793</v>
      </c>
      <c r="W1280" s="122" t="s">
        <v>13907</v>
      </c>
      <c r="X1280" s="122" t="s">
        <v>13953</v>
      </c>
      <c r="Y1280" s="122" t="s">
        <v>13954</v>
      </c>
      <c r="AJ1280" s="122" t="s">
        <v>6226</v>
      </c>
      <c r="AK1280" s="122" t="s">
        <v>8590</v>
      </c>
      <c r="AL1280" s="122" t="s">
        <v>6268</v>
      </c>
      <c r="AM1280" s="121">
        <v>42781</v>
      </c>
      <c r="AT1280" s="123">
        <v>23.938816666666668</v>
      </c>
      <c r="AU1280" s="123">
        <v>-104.69208333333333</v>
      </c>
      <c r="AZ1280" s="122" t="s">
        <v>14063</v>
      </c>
      <c r="BC1280" s="122" t="s">
        <v>6269</v>
      </c>
      <c r="BE1280" s="122" t="s">
        <v>3411</v>
      </c>
      <c r="BF1280" s="122" t="s">
        <v>1415</v>
      </c>
      <c r="BR1280" s="122" t="s">
        <v>14468</v>
      </c>
      <c r="BS1280" s="122" t="s">
        <v>9056</v>
      </c>
      <c r="BT1280" s="122" t="s">
        <v>14468</v>
      </c>
      <c r="BU1280" s="122" t="s">
        <v>14468</v>
      </c>
      <c r="BV1280" s="122">
        <v>4060</v>
      </c>
      <c r="BX1280" s="122" t="s">
        <v>6655</v>
      </c>
      <c r="BZ1280" s="122" t="s">
        <v>3654</v>
      </c>
      <c r="CE1280" s="122" t="s">
        <v>2100</v>
      </c>
      <c r="CW1280" s="122" t="s">
        <v>9041</v>
      </c>
      <c r="CX1280" s="122" t="s">
        <v>9042</v>
      </c>
      <c r="CY1280" s="122" t="s">
        <v>9043</v>
      </c>
    </row>
    <row r="1281" spans="1:103" x14ac:dyDescent="0.45">
      <c r="A1281" s="122">
        <v>1280</v>
      </c>
      <c r="B1281" s="122" t="s">
        <v>10958</v>
      </c>
      <c r="C1281" s="122">
        <v>2015026</v>
      </c>
      <c r="F1281" s="122" t="s">
        <v>14469</v>
      </c>
      <c r="G1281" s="122" t="s">
        <v>6155</v>
      </c>
      <c r="H1281" s="122">
        <v>3187</v>
      </c>
      <c r="I1281" s="122" t="s">
        <v>6785</v>
      </c>
      <c r="J1281" s="122" t="str">
        <f t="shared" si="51"/>
        <v>Quercus chihuahuensis</v>
      </c>
      <c r="K1281" s="122" t="s">
        <v>6785</v>
      </c>
      <c r="M1281" s="122" t="s">
        <v>3226</v>
      </c>
      <c r="N1281" s="122" t="s">
        <v>6257</v>
      </c>
      <c r="O1281" s="122"/>
      <c r="P1281" s="122" t="s">
        <v>6268</v>
      </c>
      <c r="S1281" s="86" t="s">
        <v>14693</v>
      </c>
      <c r="T1281" s="122" t="s">
        <v>2100</v>
      </c>
      <c r="U1281" s="122" t="s">
        <v>11793</v>
      </c>
      <c r="V1281" s="122" t="s">
        <v>11793</v>
      </c>
      <c r="W1281" s="122" t="s">
        <v>13907</v>
      </c>
      <c r="X1281" s="122" t="s">
        <v>13953</v>
      </c>
      <c r="Y1281" s="122" t="s">
        <v>13954</v>
      </c>
      <c r="AJ1281" s="122" t="s">
        <v>6227</v>
      </c>
      <c r="AK1281" s="122" t="s">
        <v>6785</v>
      </c>
      <c r="AL1281" s="122" t="s">
        <v>6268</v>
      </c>
      <c r="AM1281" s="121">
        <v>42781</v>
      </c>
      <c r="AT1281" s="123">
        <v>23.938816666666668</v>
      </c>
      <c r="AU1281" s="123">
        <v>-104.69208333333333</v>
      </c>
      <c r="AZ1281" s="122" t="s">
        <v>14063</v>
      </c>
      <c r="BC1281" s="122" t="s">
        <v>6269</v>
      </c>
      <c r="BE1281" s="122" t="s">
        <v>3411</v>
      </c>
      <c r="BF1281" s="122" t="s">
        <v>1415</v>
      </c>
      <c r="BR1281" s="122" t="s">
        <v>14469</v>
      </c>
      <c r="BS1281" s="122" t="s">
        <v>9056</v>
      </c>
      <c r="BT1281" s="122" t="s">
        <v>14469</v>
      </c>
      <c r="BU1281" s="122" t="s">
        <v>14469</v>
      </c>
      <c r="BV1281" s="122">
        <v>3187</v>
      </c>
      <c r="BX1281" s="122" t="s">
        <v>6655</v>
      </c>
      <c r="BZ1281" s="122" t="s">
        <v>3654</v>
      </c>
      <c r="CE1281" s="122" t="s">
        <v>2100</v>
      </c>
      <c r="CW1281" s="122" t="s">
        <v>9041</v>
      </c>
      <c r="CX1281" s="122" t="s">
        <v>9042</v>
      </c>
      <c r="CY1281" s="122" t="s">
        <v>9043</v>
      </c>
    </row>
    <row r="1282" spans="1:103" x14ac:dyDescent="0.45">
      <c r="A1282" s="122">
        <v>1281</v>
      </c>
      <c r="B1282" s="122" t="s">
        <v>10959</v>
      </c>
      <c r="C1282" s="122">
        <v>2015027</v>
      </c>
      <c r="F1282" s="122" t="s">
        <v>14470</v>
      </c>
      <c r="G1282" s="122" t="s">
        <v>6156</v>
      </c>
      <c r="H1282" s="122">
        <v>4184</v>
      </c>
      <c r="I1282" s="122" t="s">
        <v>2078</v>
      </c>
      <c r="J1282" s="122" t="str">
        <f t="shared" si="51"/>
        <v>Quercus conzattii</v>
      </c>
      <c r="K1282" s="122" t="s">
        <v>2078</v>
      </c>
      <c r="M1282" s="122" t="s">
        <v>3226</v>
      </c>
      <c r="N1282" s="122" t="s">
        <v>3216</v>
      </c>
      <c r="O1282" s="122"/>
      <c r="P1282" s="122" t="s">
        <v>6268</v>
      </c>
      <c r="S1282" s="86" t="s">
        <v>14693</v>
      </c>
      <c r="T1282" s="122" t="s">
        <v>2100</v>
      </c>
      <c r="U1282" s="122" t="s">
        <v>11793</v>
      </c>
      <c r="V1282" s="122" t="s">
        <v>11793</v>
      </c>
      <c r="W1282" s="122" t="s">
        <v>13907</v>
      </c>
      <c r="X1282" s="122" t="s">
        <v>13953</v>
      </c>
      <c r="Y1282" s="122" t="s">
        <v>13954</v>
      </c>
      <c r="AJ1282" s="122" t="s">
        <v>6225</v>
      </c>
      <c r="AK1282" s="122" t="s">
        <v>2078</v>
      </c>
      <c r="AL1282" s="122" t="s">
        <v>6268</v>
      </c>
      <c r="AM1282" s="121">
        <v>42781</v>
      </c>
      <c r="AT1282" s="123">
        <v>23.938816666666668</v>
      </c>
      <c r="AU1282" s="123">
        <v>-104.69208333333333</v>
      </c>
      <c r="AZ1282" s="122" t="s">
        <v>14063</v>
      </c>
      <c r="BC1282" s="122" t="s">
        <v>14086</v>
      </c>
      <c r="BE1282" s="122" t="s">
        <v>3411</v>
      </c>
      <c r="BF1282" s="122" t="s">
        <v>1415</v>
      </c>
      <c r="BR1282" s="122" t="s">
        <v>14470</v>
      </c>
      <c r="BS1282" s="122" t="s">
        <v>9056</v>
      </c>
      <c r="BT1282" s="122" t="s">
        <v>14470</v>
      </c>
      <c r="BU1282" s="122" t="s">
        <v>14470</v>
      </c>
      <c r="BV1282" s="122">
        <v>4184</v>
      </c>
      <c r="BX1282" s="122" t="s">
        <v>6655</v>
      </c>
      <c r="BZ1282" s="122" t="s">
        <v>3654</v>
      </c>
      <c r="CE1282" s="122" t="s">
        <v>2100</v>
      </c>
      <c r="CW1282" s="122" t="s">
        <v>9041</v>
      </c>
      <c r="CX1282" s="122" t="s">
        <v>9042</v>
      </c>
      <c r="CY1282" s="122" t="s">
        <v>9043</v>
      </c>
    </row>
    <row r="1283" spans="1:103" x14ac:dyDescent="0.45">
      <c r="A1283" s="122">
        <v>1282</v>
      </c>
      <c r="B1283" s="122" t="s">
        <v>10960</v>
      </c>
      <c r="C1283" s="122">
        <v>2015028</v>
      </c>
      <c r="F1283" s="122" t="s">
        <v>14471</v>
      </c>
      <c r="G1283" s="122" t="s">
        <v>6157</v>
      </c>
      <c r="H1283" s="122">
        <v>2979</v>
      </c>
      <c r="I1283" s="122" t="s">
        <v>8590</v>
      </c>
      <c r="J1283" s="122" t="str">
        <f t="shared" si="51"/>
        <v>Quercus eduardii</v>
      </c>
      <c r="K1283" s="122" t="s">
        <v>8590</v>
      </c>
      <c r="M1283" s="122" t="s">
        <v>3226</v>
      </c>
      <c r="N1283" s="122" t="s">
        <v>3275</v>
      </c>
      <c r="O1283" s="122"/>
      <c r="P1283" s="122" t="s">
        <v>6268</v>
      </c>
      <c r="S1283" s="86" t="s">
        <v>14693</v>
      </c>
      <c r="T1283" s="122" t="s">
        <v>2100</v>
      </c>
      <c r="U1283" s="122" t="s">
        <v>11793</v>
      </c>
      <c r="V1283" s="122" t="s">
        <v>11793</v>
      </c>
      <c r="W1283" s="122" t="s">
        <v>13907</v>
      </c>
      <c r="X1283" s="122" t="s">
        <v>13953</v>
      </c>
      <c r="Y1283" s="122" t="s">
        <v>13954</v>
      </c>
      <c r="AJ1283" s="122" t="s">
        <v>6226</v>
      </c>
      <c r="AK1283" s="122" t="s">
        <v>8590</v>
      </c>
      <c r="AL1283" s="122" t="s">
        <v>6268</v>
      </c>
      <c r="AM1283" s="121">
        <v>42781</v>
      </c>
      <c r="AT1283" s="123">
        <v>23.938816666666668</v>
      </c>
      <c r="AU1283" s="123">
        <v>-104.69208333333333</v>
      </c>
      <c r="AZ1283" s="122" t="s">
        <v>14063</v>
      </c>
      <c r="BC1283" s="122" t="s">
        <v>14086</v>
      </c>
      <c r="BE1283" s="122" t="s">
        <v>3411</v>
      </c>
      <c r="BF1283" s="122" t="s">
        <v>1415</v>
      </c>
      <c r="BR1283" s="122" t="s">
        <v>14471</v>
      </c>
      <c r="BS1283" s="122" t="s">
        <v>9056</v>
      </c>
      <c r="BT1283" s="122" t="s">
        <v>14471</v>
      </c>
      <c r="BU1283" s="122" t="s">
        <v>14471</v>
      </c>
      <c r="BV1283" s="122">
        <v>2979</v>
      </c>
      <c r="BX1283" s="122" t="s">
        <v>6655</v>
      </c>
      <c r="BZ1283" s="122" t="s">
        <v>3654</v>
      </c>
      <c r="CE1283" s="122" t="s">
        <v>2100</v>
      </c>
      <c r="CW1283" s="122" t="s">
        <v>9041</v>
      </c>
      <c r="CX1283" s="122" t="s">
        <v>9042</v>
      </c>
      <c r="CY1283" s="122" t="s">
        <v>9043</v>
      </c>
    </row>
    <row r="1284" spans="1:103" x14ac:dyDescent="0.45">
      <c r="A1284" s="122">
        <v>1283</v>
      </c>
      <c r="B1284" s="122" t="s">
        <v>10961</v>
      </c>
      <c r="C1284" s="122">
        <v>2015029</v>
      </c>
      <c r="F1284" s="122" t="s">
        <v>14472</v>
      </c>
      <c r="G1284" s="122" t="s">
        <v>6158</v>
      </c>
      <c r="H1284" s="122">
        <v>3548</v>
      </c>
      <c r="I1284" s="122" t="s">
        <v>8590</v>
      </c>
      <c r="J1284" s="122" t="str">
        <f t="shared" si="51"/>
        <v>Quercus eduardii</v>
      </c>
      <c r="K1284" s="122" t="s">
        <v>8590</v>
      </c>
      <c r="M1284" s="122" t="s">
        <v>3226</v>
      </c>
      <c r="N1284" s="122" t="s">
        <v>3275</v>
      </c>
      <c r="O1284" s="122"/>
      <c r="P1284" s="122" t="s">
        <v>6268</v>
      </c>
      <c r="S1284" s="86" t="s">
        <v>14693</v>
      </c>
      <c r="T1284" s="122" t="s">
        <v>2100</v>
      </c>
      <c r="U1284" s="122" t="s">
        <v>11793</v>
      </c>
      <c r="V1284" s="122" t="s">
        <v>11793</v>
      </c>
      <c r="W1284" s="122" t="s">
        <v>13907</v>
      </c>
      <c r="X1284" s="122" t="s">
        <v>13953</v>
      </c>
      <c r="Y1284" s="122" t="s">
        <v>13954</v>
      </c>
      <c r="AJ1284" s="122" t="s">
        <v>6226</v>
      </c>
      <c r="AK1284" s="122" t="s">
        <v>8590</v>
      </c>
      <c r="AL1284" s="122" t="s">
        <v>6268</v>
      </c>
      <c r="AM1284" s="121">
        <v>42781</v>
      </c>
      <c r="AT1284" s="123">
        <v>23.938816666666668</v>
      </c>
      <c r="AU1284" s="123">
        <v>-104.69208333333333</v>
      </c>
      <c r="AZ1284" s="122" t="s">
        <v>14063</v>
      </c>
      <c r="BC1284" s="122" t="s">
        <v>14086</v>
      </c>
      <c r="BE1284" s="122" t="s">
        <v>3411</v>
      </c>
      <c r="BF1284" s="122" t="s">
        <v>1415</v>
      </c>
      <c r="BR1284" s="122" t="s">
        <v>14472</v>
      </c>
      <c r="BS1284" s="122" t="s">
        <v>9056</v>
      </c>
      <c r="BT1284" s="122" t="s">
        <v>14472</v>
      </c>
      <c r="BU1284" s="122" t="s">
        <v>14472</v>
      </c>
      <c r="BV1284" s="122">
        <v>3548</v>
      </c>
      <c r="BX1284" s="122" t="s">
        <v>6655</v>
      </c>
      <c r="BZ1284" s="122" t="s">
        <v>3654</v>
      </c>
      <c r="CE1284" s="122" t="s">
        <v>2100</v>
      </c>
      <c r="CW1284" s="122" t="s">
        <v>9041</v>
      </c>
      <c r="CX1284" s="122" t="s">
        <v>9042</v>
      </c>
      <c r="CY1284" s="122" t="s">
        <v>9043</v>
      </c>
    </row>
    <row r="1285" spans="1:103" x14ac:dyDescent="0.45">
      <c r="A1285" s="122">
        <v>1284</v>
      </c>
      <c r="B1285" s="122" t="s">
        <v>10962</v>
      </c>
      <c r="C1285" s="122">
        <v>2015030</v>
      </c>
      <c r="F1285" s="122" t="s">
        <v>14473</v>
      </c>
      <c r="G1285" s="122" t="s">
        <v>6159</v>
      </c>
      <c r="H1285" s="122">
        <v>3597</v>
      </c>
      <c r="I1285" s="122" t="s">
        <v>13956</v>
      </c>
      <c r="J1285" s="122" t="str">
        <f>LEFT(I1285, FIND(" ", I1285, 12) -1)</f>
        <v>Quercus eduardii</v>
      </c>
      <c r="K1285" s="122" t="s">
        <v>13956</v>
      </c>
      <c r="M1285" s="122" t="s">
        <v>3226</v>
      </c>
      <c r="N1285" s="122" t="s">
        <v>6265</v>
      </c>
      <c r="O1285" s="122"/>
      <c r="P1285" s="122" t="s">
        <v>6268</v>
      </c>
      <c r="S1285" s="86" t="s">
        <v>14693</v>
      </c>
      <c r="T1285" s="122" t="s">
        <v>2100</v>
      </c>
      <c r="U1285" s="122" t="s">
        <v>11793</v>
      </c>
      <c r="V1285" s="122" t="s">
        <v>11793</v>
      </c>
      <c r="W1285" s="122" t="s">
        <v>13907</v>
      </c>
      <c r="X1285" s="122" t="s">
        <v>13953</v>
      </c>
      <c r="Y1285" s="122" t="s">
        <v>13954</v>
      </c>
      <c r="AJ1285" s="122" t="s">
        <v>6228</v>
      </c>
      <c r="AK1285" s="122" t="s">
        <v>13956</v>
      </c>
      <c r="AL1285" s="122" t="s">
        <v>6268</v>
      </c>
      <c r="AM1285" s="121">
        <v>42781</v>
      </c>
      <c r="AT1285" s="123">
        <v>23.938816666666668</v>
      </c>
      <c r="AU1285" s="123">
        <v>-104.69208333333333</v>
      </c>
      <c r="AZ1285" s="122" t="s">
        <v>14063</v>
      </c>
      <c r="BC1285" s="122" t="s">
        <v>6269</v>
      </c>
      <c r="BE1285" s="122" t="s">
        <v>3411</v>
      </c>
      <c r="BF1285" s="122" t="s">
        <v>1415</v>
      </c>
      <c r="BR1285" s="122" t="s">
        <v>14473</v>
      </c>
      <c r="BS1285" s="122" t="s">
        <v>9056</v>
      </c>
      <c r="BT1285" s="122" t="s">
        <v>14473</v>
      </c>
      <c r="BU1285" s="122" t="s">
        <v>14473</v>
      </c>
      <c r="BV1285" s="122">
        <v>3597</v>
      </c>
      <c r="BX1285" s="122" t="s">
        <v>6655</v>
      </c>
      <c r="BZ1285" s="122" t="s">
        <v>3654</v>
      </c>
      <c r="CE1285" s="122" t="s">
        <v>2100</v>
      </c>
      <c r="CW1285" s="122" t="s">
        <v>9041</v>
      </c>
      <c r="CX1285" s="122" t="s">
        <v>9042</v>
      </c>
      <c r="CY1285" s="122" t="s">
        <v>9043</v>
      </c>
    </row>
    <row r="1286" spans="1:103" x14ac:dyDescent="0.45">
      <c r="A1286" s="122">
        <v>1285</v>
      </c>
      <c r="B1286" s="122" t="s">
        <v>10963</v>
      </c>
      <c r="C1286" s="122">
        <v>2015031</v>
      </c>
      <c r="F1286" s="122" t="s">
        <v>14474</v>
      </c>
      <c r="G1286" s="122" t="s">
        <v>6160</v>
      </c>
      <c r="H1286" s="122">
        <v>2607</v>
      </c>
      <c r="I1286" s="122" t="s">
        <v>1053</v>
      </c>
      <c r="J1286" s="122" t="str">
        <f>I1286</f>
        <v>Quercus grisea</v>
      </c>
      <c r="K1286" s="122" t="s">
        <v>1053</v>
      </c>
      <c r="M1286" s="122" t="s">
        <v>3226</v>
      </c>
      <c r="N1286" s="122" t="s">
        <v>3205</v>
      </c>
      <c r="O1286" s="122"/>
      <c r="P1286" s="122" t="s">
        <v>6268</v>
      </c>
      <c r="S1286" s="86" t="s">
        <v>14693</v>
      </c>
      <c r="T1286" s="122" t="s">
        <v>2100</v>
      </c>
      <c r="U1286" s="122" t="s">
        <v>11793</v>
      </c>
      <c r="V1286" s="122" t="s">
        <v>11793</v>
      </c>
      <c r="W1286" s="122" t="s">
        <v>13907</v>
      </c>
      <c r="X1286" s="122" t="s">
        <v>13958</v>
      </c>
      <c r="Y1286" s="122" t="s">
        <v>13909</v>
      </c>
      <c r="Z1286" s="122" t="s">
        <v>13959</v>
      </c>
      <c r="AJ1286" s="122" t="s">
        <v>6229</v>
      </c>
      <c r="AK1286" s="122" t="s">
        <v>1053</v>
      </c>
      <c r="AL1286" s="122" t="s">
        <v>13911</v>
      </c>
      <c r="AM1286" s="121">
        <v>42783</v>
      </c>
      <c r="AN1286" s="122" t="s">
        <v>13957</v>
      </c>
      <c r="AT1286" s="123">
        <v>23.907183333333332</v>
      </c>
      <c r="AU1286" s="123">
        <v>-104.75753333333333</v>
      </c>
      <c r="AZ1286" s="122" t="s">
        <v>14064</v>
      </c>
      <c r="BC1286" s="122" t="s">
        <v>6269</v>
      </c>
      <c r="BE1286" s="122" t="s">
        <v>3411</v>
      </c>
      <c r="BF1286" s="122" t="s">
        <v>1415</v>
      </c>
      <c r="BR1286" s="122" t="s">
        <v>14474</v>
      </c>
      <c r="BS1286" s="122" t="s">
        <v>9056</v>
      </c>
      <c r="BT1286" s="122" t="s">
        <v>14474</v>
      </c>
      <c r="BU1286" s="122" t="s">
        <v>14474</v>
      </c>
      <c r="BV1286" s="122">
        <v>2607</v>
      </c>
      <c r="BX1286" s="122" t="s">
        <v>6655</v>
      </c>
      <c r="BZ1286" s="122" t="s">
        <v>3654</v>
      </c>
      <c r="CE1286" s="122" t="s">
        <v>2100</v>
      </c>
      <c r="CW1286" s="122" t="s">
        <v>9041</v>
      </c>
      <c r="CX1286" s="122" t="s">
        <v>9042</v>
      </c>
      <c r="CY1286" s="122" t="s">
        <v>9043</v>
      </c>
    </row>
    <row r="1287" spans="1:103" x14ac:dyDescent="0.45">
      <c r="A1287" s="122">
        <v>1286</v>
      </c>
      <c r="B1287" s="122" t="s">
        <v>10964</v>
      </c>
      <c r="C1287" s="122">
        <v>2015032</v>
      </c>
      <c r="F1287" s="122" t="s">
        <v>14475</v>
      </c>
      <c r="G1287" s="122" t="s">
        <v>6161</v>
      </c>
      <c r="H1287" s="122">
        <v>2838</v>
      </c>
      <c r="I1287" s="122" t="s">
        <v>13961</v>
      </c>
      <c r="J1287" s="122" t="str">
        <f>LEFT(I1287, FIND(" ", I1287, 12) -1)</f>
        <v>Quercus arizonica</v>
      </c>
      <c r="K1287" s="122" t="s">
        <v>13961</v>
      </c>
      <c r="M1287" s="122" t="s">
        <v>3226</v>
      </c>
      <c r="N1287" s="122" t="s">
        <v>3200</v>
      </c>
      <c r="O1287" s="122"/>
      <c r="P1287" s="122" t="s">
        <v>6268</v>
      </c>
      <c r="S1287" s="86" t="s">
        <v>14693</v>
      </c>
      <c r="T1287" s="122" t="s">
        <v>2100</v>
      </c>
      <c r="U1287" s="122" t="s">
        <v>11793</v>
      </c>
      <c r="V1287" s="122" t="s">
        <v>11793</v>
      </c>
      <c r="W1287" s="122" t="s">
        <v>13907</v>
      </c>
      <c r="X1287" s="122" t="s">
        <v>13963</v>
      </c>
      <c r="Y1287" s="122" t="s">
        <v>6267</v>
      </c>
      <c r="AJ1287" s="122" t="s">
        <v>6209</v>
      </c>
      <c r="AK1287" s="122" t="s">
        <v>13960</v>
      </c>
      <c r="AL1287" s="122" t="s">
        <v>13920</v>
      </c>
      <c r="AM1287" s="121" t="s">
        <v>13921</v>
      </c>
      <c r="AN1287" s="122" t="s">
        <v>13962</v>
      </c>
      <c r="AT1287" s="123">
        <v>23.835633333333334</v>
      </c>
      <c r="AU1287" s="123">
        <v>-104.75596666666667</v>
      </c>
      <c r="AZ1287" s="122" t="s">
        <v>14060</v>
      </c>
      <c r="BC1287" s="122" t="s">
        <v>6269</v>
      </c>
      <c r="BE1287" s="122" t="s">
        <v>3411</v>
      </c>
      <c r="BF1287" s="122" t="s">
        <v>1415</v>
      </c>
      <c r="BR1287" s="122" t="s">
        <v>14475</v>
      </c>
      <c r="BS1287" s="122" t="s">
        <v>9056</v>
      </c>
      <c r="BT1287" s="122" t="s">
        <v>14475</v>
      </c>
      <c r="BU1287" s="122" t="s">
        <v>14475</v>
      </c>
      <c r="BV1287" s="122">
        <v>2838</v>
      </c>
      <c r="BX1287" s="122" t="s">
        <v>6655</v>
      </c>
      <c r="BZ1287" s="122" t="s">
        <v>3654</v>
      </c>
      <c r="CE1287" s="122" t="s">
        <v>2100</v>
      </c>
      <c r="CW1287" s="122" t="s">
        <v>9041</v>
      </c>
      <c r="CX1287" s="122" t="s">
        <v>9042</v>
      </c>
      <c r="CY1287" s="122" t="s">
        <v>9043</v>
      </c>
    </row>
    <row r="1288" spans="1:103" x14ac:dyDescent="0.45">
      <c r="A1288" s="122">
        <v>1287</v>
      </c>
      <c r="B1288" s="122" t="s">
        <v>10965</v>
      </c>
      <c r="C1288" s="122">
        <v>2015033</v>
      </c>
      <c r="F1288" s="122" t="s">
        <v>14476</v>
      </c>
      <c r="G1288" s="122" t="s">
        <v>6162</v>
      </c>
      <c r="H1288" s="122">
        <v>2662</v>
      </c>
      <c r="I1288" s="122" t="s">
        <v>13965</v>
      </c>
      <c r="J1288" s="122" t="str">
        <f>I1288</f>
        <v>Quercus aff. depressipes</v>
      </c>
      <c r="K1288" s="122" t="s">
        <v>13965</v>
      </c>
      <c r="L1288" s="122" t="s">
        <v>6246</v>
      </c>
      <c r="M1288" s="122" t="s">
        <v>3226</v>
      </c>
      <c r="N1288" s="122" t="s">
        <v>3200</v>
      </c>
      <c r="O1288" s="122"/>
      <c r="P1288" s="122" t="s">
        <v>6268</v>
      </c>
      <c r="S1288" s="86" t="s">
        <v>14693</v>
      </c>
      <c r="T1288" s="122" t="s">
        <v>2100</v>
      </c>
      <c r="U1288" s="122" t="s">
        <v>11793</v>
      </c>
      <c r="V1288" s="122" t="s">
        <v>11793</v>
      </c>
      <c r="W1288" s="122" t="s">
        <v>13907</v>
      </c>
      <c r="X1288" s="122" t="s">
        <v>13963</v>
      </c>
      <c r="Y1288" s="122" t="s">
        <v>6267</v>
      </c>
      <c r="AJ1288" s="122" t="s">
        <v>6209</v>
      </c>
      <c r="AK1288" s="122" t="s">
        <v>13964</v>
      </c>
      <c r="AL1288" s="122" t="s">
        <v>13920</v>
      </c>
      <c r="AM1288" s="121" t="s">
        <v>13921</v>
      </c>
      <c r="AN1288" s="122" t="s">
        <v>13966</v>
      </c>
      <c r="AT1288" s="123">
        <v>23.835633333333334</v>
      </c>
      <c r="AU1288" s="123">
        <v>-104.75596666666667</v>
      </c>
      <c r="AZ1288" s="122" t="s">
        <v>14060</v>
      </c>
      <c r="BC1288" s="122" t="s">
        <v>6269</v>
      </c>
      <c r="BE1288" s="122" t="s">
        <v>3411</v>
      </c>
      <c r="BF1288" s="122" t="s">
        <v>1415</v>
      </c>
      <c r="BR1288" s="122" t="s">
        <v>14476</v>
      </c>
      <c r="BS1288" s="122" t="s">
        <v>9056</v>
      </c>
      <c r="BT1288" s="122" t="s">
        <v>14476</v>
      </c>
      <c r="BU1288" s="122" t="s">
        <v>14476</v>
      </c>
      <c r="BV1288" s="122">
        <v>2662</v>
      </c>
      <c r="BX1288" s="122" t="s">
        <v>6655</v>
      </c>
      <c r="BZ1288" s="122" t="s">
        <v>3654</v>
      </c>
      <c r="CE1288" s="122" t="s">
        <v>2100</v>
      </c>
      <c r="CW1288" s="122" t="s">
        <v>9041</v>
      </c>
      <c r="CX1288" s="122" t="s">
        <v>9042</v>
      </c>
      <c r="CY1288" s="122" t="s">
        <v>9043</v>
      </c>
    </row>
    <row r="1289" spans="1:103" x14ac:dyDescent="0.45">
      <c r="A1289" s="122">
        <v>1288</v>
      </c>
      <c r="B1289" s="122" t="s">
        <v>10966</v>
      </c>
      <c r="C1289" s="122">
        <v>2015034</v>
      </c>
      <c r="F1289" s="122" t="s">
        <v>14477</v>
      </c>
      <c r="G1289" s="122" t="s">
        <v>6163</v>
      </c>
      <c r="H1289" s="122">
        <v>2787</v>
      </c>
      <c r="I1289" s="122" t="s">
        <v>1043</v>
      </c>
      <c r="J1289" s="122" t="str">
        <f t="shared" ref="J1289:J1294" si="52">I1289</f>
        <v>Quercus arizonica</v>
      </c>
      <c r="K1289" s="122" t="s">
        <v>1043</v>
      </c>
      <c r="L1289" s="122" t="s">
        <v>6246</v>
      </c>
      <c r="M1289" s="122" t="s">
        <v>3226</v>
      </c>
      <c r="N1289" s="122" t="s">
        <v>3200</v>
      </c>
      <c r="O1289" s="122"/>
      <c r="P1289" s="122" t="s">
        <v>6268</v>
      </c>
      <c r="S1289" s="86" t="s">
        <v>14693</v>
      </c>
      <c r="T1289" s="122" t="s">
        <v>2100</v>
      </c>
      <c r="U1289" s="122" t="s">
        <v>11793</v>
      </c>
      <c r="V1289" s="122" t="s">
        <v>11793</v>
      </c>
      <c r="W1289" s="122" t="s">
        <v>13907</v>
      </c>
      <c r="X1289" s="122" t="s">
        <v>13967</v>
      </c>
      <c r="Y1289" s="122" t="s">
        <v>13968</v>
      </c>
      <c r="Z1289" s="122" t="s">
        <v>13969</v>
      </c>
      <c r="AJ1289" s="122" t="s">
        <v>6209</v>
      </c>
      <c r="AK1289" s="122" t="s">
        <v>1043</v>
      </c>
      <c r="AL1289" s="122" t="s">
        <v>6268</v>
      </c>
      <c r="AM1289" s="121">
        <v>42781</v>
      </c>
      <c r="AT1289" s="123">
        <v>23.710850000000001</v>
      </c>
      <c r="AU1289" s="123">
        <v>-104.7443</v>
      </c>
      <c r="AZ1289" s="122" t="s">
        <v>14065</v>
      </c>
      <c r="BC1289" s="122" t="s">
        <v>6269</v>
      </c>
      <c r="BE1289" s="122" t="s">
        <v>3411</v>
      </c>
      <c r="BF1289" s="122" t="s">
        <v>1415</v>
      </c>
      <c r="BR1289" s="122" t="s">
        <v>14477</v>
      </c>
      <c r="BS1289" s="122" t="s">
        <v>9056</v>
      </c>
      <c r="BT1289" s="122" t="s">
        <v>14477</v>
      </c>
      <c r="BU1289" s="122" t="s">
        <v>14477</v>
      </c>
      <c r="BV1289" s="122">
        <v>2787</v>
      </c>
      <c r="BX1289" s="122" t="s">
        <v>6655</v>
      </c>
      <c r="BZ1289" s="122" t="s">
        <v>3654</v>
      </c>
      <c r="CE1289" s="122" t="s">
        <v>2100</v>
      </c>
      <c r="CW1289" s="122" t="s">
        <v>9041</v>
      </c>
      <c r="CX1289" s="122" t="s">
        <v>9042</v>
      </c>
      <c r="CY1289" s="122" t="s">
        <v>9043</v>
      </c>
    </row>
    <row r="1290" spans="1:103" x14ac:dyDescent="0.45">
      <c r="A1290" s="122">
        <v>1289</v>
      </c>
      <c r="B1290" s="122" t="s">
        <v>10967</v>
      </c>
      <c r="C1290" s="122">
        <v>2015035</v>
      </c>
      <c r="F1290" s="122" t="s">
        <v>14478</v>
      </c>
      <c r="G1290" s="122" t="s">
        <v>6164</v>
      </c>
      <c r="H1290" s="122">
        <v>2996</v>
      </c>
      <c r="I1290" s="122" t="s">
        <v>9048</v>
      </c>
      <c r="J1290" s="122" t="str">
        <f t="shared" si="52"/>
        <v>Quercus striatula</v>
      </c>
      <c r="K1290" s="122" t="s">
        <v>9048</v>
      </c>
      <c r="M1290" s="122" t="s">
        <v>3226</v>
      </c>
      <c r="N1290" s="122" t="s">
        <v>6258</v>
      </c>
      <c r="O1290" s="122"/>
      <c r="P1290" s="122" t="s">
        <v>6268</v>
      </c>
      <c r="S1290" s="86" t="s">
        <v>14693</v>
      </c>
      <c r="T1290" s="122" t="s">
        <v>2100</v>
      </c>
      <c r="U1290" s="122" t="s">
        <v>11793</v>
      </c>
      <c r="V1290" s="122" t="s">
        <v>11793</v>
      </c>
      <c r="W1290" s="122" t="s">
        <v>13907</v>
      </c>
      <c r="X1290" s="122" t="s">
        <v>13967</v>
      </c>
      <c r="Y1290" s="122" t="s">
        <v>13968</v>
      </c>
      <c r="Z1290" s="122" t="s">
        <v>13969</v>
      </c>
      <c r="AJ1290" s="122" t="s">
        <v>6230</v>
      </c>
      <c r="AK1290" s="122" t="s">
        <v>9048</v>
      </c>
      <c r="AL1290" s="122" t="s">
        <v>6268</v>
      </c>
      <c r="AM1290" s="121">
        <v>42915</v>
      </c>
      <c r="AN1290" s="122" t="s">
        <v>13970</v>
      </c>
      <c r="AT1290" s="123">
        <v>23.710850000000001</v>
      </c>
      <c r="AU1290" s="123">
        <v>-104.7443</v>
      </c>
      <c r="AZ1290" s="122" t="s">
        <v>14065</v>
      </c>
      <c r="BC1290" s="122" t="s">
        <v>14087</v>
      </c>
      <c r="BE1290" s="122" t="s">
        <v>3411</v>
      </c>
      <c r="BF1290" s="122" t="s">
        <v>1415</v>
      </c>
      <c r="BR1290" s="122" t="s">
        <v>14478</v>
      </c>
      <c r="BS1290" s="122" t="s">
        <v>9056</v>
      </c>
      <c r="BT1290" s="122" t="s">
        <v>14478</v>
      </c>
      <c r="BU1290" s="122" t="s">
        <v>14478</v>
      </c>
      <c r="BV1290" s="122">
        <v>2996</v>
      </c>
      <c r="BX1290" s="122" t="s">
        <v>6655</v>
      </c>
      <c r="BZ1290" s="122" t="s">
        <v>3654</v>
      </c>
      <c r="CE1290" s="122" t="s">
        <v>2100</v>
      </c>
      <c r="CW1290" s="122" t="s">
        <v>9041</v>
      </c>
      <c r="CX1290" s="122" t="s">
        <v>9042</v>
      </c>
      <c r="CY1290" s="122" t="s">
        <v>9043</v>
      </c>
    </row>
    <row r="1291" spans="1:103" x14ac:dyDescent="0.45">
      <c r="A1291" s="122">
        <v>1290</v>
      </c>
      <c r="B1291" s="122" t="s">
        <v>10968</v>
      </c>
      <c r="C1291" s="122">
        <v>2015036</v>
      </c>
      <c r="G1291" s="122" t="s">
        <v>6165</v>
      </c>
      <c r="I1291" s="122" t="s">
        <v>9048</v>
      </c>
      <c r="J1291" s="122" t="str">
        <f t="shared" si="52"/>
        <v>Quercus striatula</v>
      </c>
      <c r="M1291" s="122" t="s">
        <v>3226</v>
      </c>
      <c r="N1291" s="122" t="s">
        <v>6258</v>
      </c>
      <c r="O1291" s="122"/>
      <c r="P1291" s="122" t="s">
        <v>6268</v>
      </c>
      <c r="S1291" s="86" t="s">
        <v>14693</v>
      </c>
      <c r="T1291" s="122" t="s">
        <v>2100</v>
      </c>
      <c r="U1291" s="122" t="s">
        <v>11793</v>
      </c>
      <c r="V1291" s="122" t="s">
        <v>11793</v>
      </c>
      <c r="W1291" s="122" t="s">
        <v>13907</v>
      </c>
      <c r="X1291" s="122" t="s">
        <v>13967</v>
      </c>
      <c r="Y1291" s="122" t="s">
        <v>13968</v>
      </c>
      <c r="Z1291" s="122" t="s">
        <v>13969</v>
      </c>
      <c r="AJ1291" s="122" t="s">
        <v>6230</v>
      </c>
      <c r="AK1291" s="122" t="s">
        <v>9048</v>
      </c>
      <c r="AL1291" s="122" t="s">
        <v>6268</v>
      </c>
      <c r="AM1291" s="121">
        <v>42915</v>
      </c>
      <c r="AT1291" s="123">
        <v>23.710850000000001</v>
      </c>
      <c r="AU1291" s="123">
        <v>-104.7443</v>
      </c>
      <c r="AZ1291" s="122" t="s">
        <v>14065</v>
      </c>
      <c r="BC1291" s="122" t="s">
        <v>14088</v>
      </c>
      <c r="BE1291" s="122" t="s">
        <v>3411</v>
      </c>
      <c r="BF1291" s="122" t="s">
        <v>4216</v>
      </c>
      <c r="BX1291" s="122" t="s">
        <v>6655</v>
      </c>
      <c r="BZ1291" s="122" t="s">
        <v>3654</v>
      </c>
      <c r="CE1291" s="122" t="s">
        <v>2100</v>
      </c>
    </row>
    <row r="1292" spans="1:103" x14ac:dyDescent="0.45">
      <c r="A1292" s="122">
        <v>1291</v>
      </c>
      <c r="B1292" s="122" t="s">
        <v>10969</v>
      </c>
      <c r="C1292" s="122">
        <v>2015037</v>
      </c>
      <c r="F1292" s="122" t="s">
        <v>14479</v>
      </c>
      <c r="G1292" s="122" t="s">
        <v>6166</v>
      </c>
      <c r="H1292" s="122">
        <v>3989</v>
      </c>
      <c r="I1292" s="122" t="s">
        <v>9049</v>
      </c>
      <c r="J1292" s="122" t="str">
        <f t="shared" si="52"/>
        <v>Quercus urbanii</v>
      </c>
      <c r="K1292" s="122" t="s">
        <v>9049</v>
      </c>
      <c r="M1292" s="122" t="s">
        <v>3226</v>
      </c>
      <c r="N1292" s="122" t="s">
        <v>6259</v>
      </c>
      <c r="O1292" s="122"/>
      <c r="P1292" s="122" t="s">
        <v>6268</v>
      </c>
      <c r="S1292" s="86" t="s">
        <v>14693</v>
      </c>
      <c r="T1292" s="122" t="s">
        <v>2100</v>
      </c>
      <c r="U1292" s="122" t="s">
        <v>11793</v>
      </c>
      <c r="V1292" s="122" t="s">
        <v>11793</v>
      </c>
      <c r="W1292" s="122" t="s">
        <v>13907</v>
      </c>
      <c r="X1292" s="122" t="s">
        <v>13972</v>
      </c>
      <c r="Y1292" s="122" t="s">
        <v>13973</v>
      </c>
      <c r="Z1292" s="122" t="s">
        <v>13974</v>
      </c>
      <c r="AJ1292" s="122" t="s">
        <v>6231</v>
      </c>
      <c r="AK1292" s="122" t="s">
        <v>9049</v>
      </c>
      <c r="AL1292" s="122" t="s">
        <v>6268</v>
      </c>
      <c r="AM1292" s="121">
        <v>42783</v>
      </c>
      <c r="AN1292" s="122" t="s">
        <v>13971</v>
      </c>
      <c r="AT1292" s="123">
        <v>23.708183333333334</v>
      </c>
      <c r="AU1292" s="123">
        <v>-104.7397</v>
      </c>
      <c r="AZ1292" s="122" t="s">
        <v>14056</v>
      </c>
      <c r="BC1292" s="122" t="s">
        <v>6269</v>
      </c>
      <c r="BE1292" s="122" t="s">
        <v>3411</v>
      </c>
      <c r="BF1292" s="122" t="s">
        <v>1415</v>
      </c>
      <c r="BR1292" s="122" t="s">
        <v>14479</v>
      </c>
      <c r="BS1292" s="122" t="s">
        <v>9056</v>
      </c>
      <c r="BT1292" s="122" t="s">
        <v>14479</v>
      </c>
      <c r="BU1292" s="122" t="s">
        <v>14479</v>
      </c>
      <c r="BV1292" s="122">
        <v>3989</v>
      </c>
      <c r="BX1292" s="122" t="s">
        <v>6655</v>
      </c>
      <c r="BZ1292" s="122" t="s">
        <v>3654</v>
      </c>
      <c r="CE1292" s="122" t="s">
        <v>2100</v>
      </c>
      <c r="CW1292" s="122" t="s">
        <v>9041</v>
      </c>
      <c r="CX1292" s="122" t="s">
        <v>9042</v>
      </c>
      <c r="CY1292" s="122" t="s">
        <v>9043</v>
      </c>
    </row>
    <row r="1293" spans="1:103" x14ac:dyDescent="0.45">
      <c r="A1293" s="122">
        <v>1292</v>
      </c>
      <c r="B1293" s="122" t="s">
        <v>10970</v>
      </c>
      <c r="C1293" s="122">
        <v>2015038</v>
      </c>
      <c r="F1293" s="122" t="s">
        <v>14480</v>
      </c>
      <c r="G1293" s="122" t="s">
        <v>6167</v>
      </c>
      <c r="H1293" s="122">
        <v>3871</v>
      </c>
      <c r="I1293" s="122" t="s">
        <v>9049</v>
      </c>
      <c r="J1293" s="122" t="str">
        <f t="shared" si="52"/>
        <v>Quercus urbanii</v>
      </c>
      <c r="K1293" s="122" t="s">
        <v>9049</v>
      </c>
      <c r="M1293" s="122" t="s">
        <v>3226</v>
      </c>
      <c r="N1293" s="122" t="s">
        <v>6259</v>
      </c>
      <c r="O1293" s="122"/>
      <c r="P1293" s="122" t="s">
        <v>6268</v>
      </c>
      <c r="S1293" s="86" t="s">
        <v>14693</v>
      </c>
      <c r="T1293" s="122" t="s">
        <v>2100</v>
      </c>
      <c r="U1293" s="122" t="s">
        <v>11793</v>
      </c>
      <c r="V1293" s="122" t="s">
        <v>11793</v>
      </c>
      <c r="W1293" s="122" t="s">
        <v>13907</v>
      </c>
      <c r="X1293" s="122" t="s">
        <v>13972</v>
      </c>
      <c r="Y1293" s="122" t="s">
        <v>13973</v>
      </c>
      <c r="Z1293" s="122" t="s">
        <v>13974</v>
      </c>
      <c r="AJ1293" s="122" t="s">
        <v>6231</v>
      </c>
      <c r="AK1293" s="122" t="s">
        <v>9049</v>
      </c>
      <c r="AL1293" s="122" t="s">
        <v>6268</v>
      </c>
      <c r="AM1293" s="121">
        <v>42783</v>
      </c>
      <c r="AN1293" s="122" t="s">
        <v>13971</v>
      </c>
      <c r="AT1293" s="123">
        <v>23.708183333333334</v>
      </c>
      <c r="AU1293" s="123">
        <v>-104.7397</v>
      </c>
      <c r="AZ1293" s="122" t="s">
        <v>14056</v>
      </c>
      <c r="BC1293" s="122" t="s">
        <v>6269</v>
      </c>
      <c r="BE1293" s="122" t="s">
        <v>3411</v>
      </c>
      <c r="BF1293" s="122" t="s">
        <v>1415</v>
      </c>
      <c r="BR1293" s="122" t="s">
        <v>14480</v>
      </c>
      <c r="BS1293" s="122" t="s">
        <v>9056</v>
      </c>
      <c r="BT1293" s="122" t="s">
        <v>14480</v>
      </c>
      <c r="BU1293" s="122" t="s">
        <v>14480</v>
      </c>
      <c r="BV1293" s="122">
        <v>3871</v>
      </c>
      <c r="BX1293" s="122" t="s">
        <v>6655</v>
      </c>
      <c r="BZ1293" s="122" t="s">
        <v>3654</v>
      </c>
      <c r="CE1293" s="122" t="s">
        <v>2100</v>
      </c>
      <c r="CW1293" s="122" t="s">
        <v>9041</v>
      </c>
      <c r="CX1293" s="122" t="s">
        <v>9042</v>
      </c>
      <c r="CY1293" s="122" t="s">
        <v>9043</v>
      </c>
    </row>
    <row r="1294" spans="1:103" x14ac:dyDescent="0.45">
      <c r="A1294" s="122">
        <v>1293</v>
      </c>
      <c r="B1294" s="122" t="s">
        <v>10971</v>
      </c>
      <c r="C1294" s="122">
        <v>2015039</v>
      </c>
      <c r="F1294" s="122" t="s">
        <v>14481</v>
      </c>
      <c r="G1294" s="122" t="s">
        <v>6168</v>
      </c>
      <c r="H1294" s="122">
        <v>3633</v>
      </c>
      <c r="I1294" s="122" t="s">
        <v>9050</v>
      </c>
      <c r="J1294" s="122" t="str">
        <f t="shared" si="52"/>
        <v>Quercus jonesii</v>
      </c>
      <c r="K1294" s="122" t="s">
        <v>9050</v>
      </c>
      <c r="M1294" s="122" t="s">
        <v>3226</v>
      </c>
      <c r="N1294" s="122" t="s">
        <v>6260</v>
      </c>
      <c r="O1294" s="122"/>
      <c r="P1294" s="122" t="s">
        <v>6268</v>
      </c>
      <c r="S1294" s="86" t="s">
        <v>14693</v>
      </c>
      <c r="T1294" s="122" t="s">
        <v>2100</v>
      </c>
      <c r="U1294" s="122" t="s">
        <v>11793</v>
      </c>
      <c r="V1294" s="122" t="s">
        <v>11793</v>
      </c>
      <c r="W1294" s="122" t="s">
        <v>13907</v>
      </c>
      <c r="X1294" s="122" t="s">
        <v>13972</v>
      </c>
      <c r="Y1294" s="122" t="s">
        <v>13973</v>
      </c>
      <c r="Z1294" s="122" t="s">
        <v>13974</v>
      </c>
      <c r="AJ1294" s="122" t="s">
        <v>6232</v>
      </c>
      <c r="AK1294" s="122" t="s">
        <v>9050</v>
      </c>
      <c r="AL1294" s="122" t="s">
        <v>6268</v>
      </c>
      <c r="AM1294" s="121">
        <v>42783</v>
      </c>
      <c r="AT1294" s="123">
        <v>23.708183333333334</v>
      </c>
      <c r="AU1294" s="123">
        <v>-104.7397</v>
      </c>
      <c r="AZ1294" s="122" t="s">
        <v>14056</v>
      </c>
      <c r="BC1294" s="122" t="s">
        <v>6269</v>
      </c>
      <c r="BE1294" s="122" t="s">
        <v>3411</v>
      </c>
      <c r="BF1294" s="122" t="s">
        <v>1415</v>
      </c>
      <c r="BR1294" s="122" t="s">
        <v>14481</v>
      </c>
      <c r="BS1294" s="122" t="s">
        <v>9056</v>
      </c>
      <c r="BT1294" s="122" t="s">
        <v>14481</v>
      </c>
      <c r="BU1294" s="122" t="s">
        <v>14481</v>
      </c>
      <c r="BV1294" s="122">
        <v>3633</v>
      </c>
      <c r="BX1294" s="122" t="s">
        <v>6655</v>
      </c>
      <c r="BZ1294" s="122" t="s">
        <v>3654</v>
      </c>
      <c r="CE1294" s="122" t="s">
        <v>2100</v>
      </c>
      <c r="CW1294" s="122" t="s">
        <v>9041</v>
      </c>
      <c r="CX1294" s="122" t="s">
        <v>9042</v>
      </c>
      <c r="CY1294" s="122" t="s">
        <v>9043</v>
      </c>
    </row>
    <row r="1295" spans="1:103" x14ac:dyDescent="0.45">
      <c r="A1295" s="122">
        <v>1294</v>
      </c>
      <c r="B1295" s="122" t="s">
        <v>10972</v>
      </c>
      <c r="C1295" s="122">
        <v>2015040</v>
      </c>
      <c r="F1295" s="122" t="s">
        <v>14482</v>
      </c>
      <c r="G1295" s="122" t="s">
        <v>6169</v>
      </c>
      <c r="H1295" s="122">
        <v>4198</v>
      </c>
      <c r="I1295" s="122" t="s">
        <v>13976</v>
      </c>
      <c r="J1295" s="122" t="str">
        <f>LEFT(I1295, FIND(" ", I1295, 12) -1)</f>
        <v>Quercus laeta</v>
      </c>
      <c r="K1295" s="122" t="s">
        <v>13976</v>
      </c>
      <c r="L1295" s="122" t="s">
        <v>3097</v>
      </c>
      <c r="M1295" s="122" t="s">
        <v>3226</v>
      </c>
      <c r="N1295" s="122" t="s">
        <v>3271</v>
      </c>
      <c r="O1295" s="122"/>
      <c r="P1295" s="122" t="s">
        <v>6268</v>
      </c>
      <c r="S1295" s="86" t="s">
        <v>14693</v>
      </c>
      <c r="T1295" s="122" t="s">
        <v>2100</v>
      </c>
      <c r="U1295" s="122" t="s">
        <v>11793</v>
      </c>
      <c r="V1295" s="122" t="s">
        <v>13979</v>
      </c>
      <c r="W1295" s="122" t="s">
        <v>13907</v>
      </c>
      <c r="X1295" s="122" t="s">
        <v>13980</v>
      </c>
      <c r="Y1295" s="122" t="s">
        <v>13909</v>
      </c>
      <c r="Z1295" s="122" t="s">
        <v>13981</v>
      </c>
      <c r="AJ1295" s="122" t="s">
        <v>6233</v>
      </c>
      <c r="AK1295" s="122" t="s">
        <v>13975</v>
      </c>
      <c r="AL1295" s="122" t="s">
        <v>13977</v>
      </c>
      <c r="AM1295" s="121" t="s">
        <v>13978</v>
      </c>
      <c r="AT1295" s="123">
        <v>23.448550000000001</v>
      </c>
      <c r="AU1295" s="123">
        <v>-104.3657</v>
      </c>
      <c r="AZ1295" s="122" t="s">
        <v>14066</v>
      </c>
      <c r="BC1295" s="122" t="s">
        <v>14089</v>
      </c>
      <c r="BE1295" s="122" t="s">
        <v>3411</v>
      </c>
      <c r="BF1295" s="122" t="s">
        <v>1415</v>
      </c>
      <c r="BR1295" s="122" t="s">
        <v>14482</v>
      </c>
      <c r="BS1295" s="122" t="s">
        <v>9056</v>
      </c>
      <c r="BT1295" s="122" t="s">
        <v>14482</v>
      </c>
      <c r="BU1295" s="122" t="s">
        <v>14482</v>
      </c>
      <c r="BV1295" s="122">
        <v>4198</v>
      </c>
      <c r="BX1295" s="122" t="s">
        <v>6655</v>
      </c>
      <c r="BZ1295" s="122" t="s">
        <v>3654</v>
      </c>
      <c r="CE1295" s="122" t="s">
        <v>2100</v>
      </c>
      <c r="CW1295" s="122" t="s">
        <v>9041</v>
      </c>
      <c r="CX1295" s="122" t="s">
        <v>9042</v>
      </c>
      <c r="CY1295" s="122" t="s">
        <v>9043</v>
      </c>
    </row>
    <row r="1296" spans="1:103" x14ac:dyDescent="0.45">
      <c r="A1296" s="122">
        <v>1295</v>
      </c>
      <c r="B1296" s="122" t="s">
        <v>10973</v>
      </c>
      <c r="C1296" s="122">
        <v>2015041</v>
      </c>
      <c r="F1296" s="122" t="s">
        <v>14483</v>
      </c>
      <c r="G1296" s="122" t="s">
        <v>6170</v>
      </c>
      <c r="H1296" s="122">
        <v>2720</v>
      </c>
      <c r="I1296" s="122" t="s">
        <v>13976</v>
      </c>
      <c r="J1296" s="122" t="str">
        <f>LEFT(I1296, FIND(" ", I1296, 12) -1)</f>
        <v>Quercus laeta</v>
      </c>
      <c r="K1296" s="122" t="s">
        <v>13976</v>
      </c>
      <c r="L1296" s="122" t="s">
        <v>3097</v>
      </c>
      <c r="M1296" s="122" t="s">
        <v>3226</v>
      </c>
      <c r="N1296" s="122" t="s">
        <v>3271</v>
      </c>
      <c r="O1296" s="122"/>
      <c r="P1296" s="122" t="s">
        <v>6268</v>
      </c>
      <c r="S1296" s="86" t="s">
        <v>14693</v>
      </c>
      <c r="T1296" s="122" t="s">
        <v>2100</v>
      </c>
      <c r="U1296" s="122" t="s">
        <v>11793</v>
      </c>
      <c r="V1296" s="122" t="s">
        <v>13979</v>
      </c>
      <c r="W1296" s="122" t="s">
        <v>13907</v>
      </c>
      <c r="X1296" s="122" t="s">
        <v>13980</v>
      </c>
      <c r="Y1296" s="122" t="s">
        <v>13909</v>
      </c>
      <c r="Z1296" s="122" t="s">
        <v>13981</v>
      </c>
      <c r="AJ1296" s="122" t="s">
        <v>6233</v>
      </c>
      <c r="AK1296" s="122" t="s">
        <v>13975</v>
      </c>
      <c r="AL1296" s="122" t="s">
        <v>13977</v>
      </c>
      <c r="AM1296" s="121" t="s">
        <v>13978</v>
      </c>
      <c r="AN1296" s="122" t="s">
        <v>13982</v>
      </c>
      <c r="AT1296" s="123">
        <v>23.448550000000001</v>
      </c>
      <c r="AU1296" s="123">
        <v>-104.3657</v>
      </c>
      <c r="AZ1296" s="122" t="s">
        <v>14066</v>
      </c>
      <c r="BC1296" s="122" t="s">
        <v>14090</v>
      </c>
      <c r="BE1296" s="122" t="s">
        <v>3411</v>
      </c>
      <c r="BF1296" s="122" t="s">
        <v>1415</v>
      </c>
      <c r="BR1296" s="122" t="s">
        <v>14483</v>
      </c>
      <c r="BS1296" s="122" t="s">
        <v>9056</v>
      </c>
      <c r="BT1296" s="122" t="s">
        <v>14483</v>
      </c>
      <c r="BU1296" s="122" t="s">
        <v>14483</v>
      </c>
      <c r="BV1296" s="122">
        <v>2720</v>
      </c>
      <c r="BX1296" s="122" t="s">
        <v>6655</v>
      </c>
      <c r="BZ1296" s="122" t="s">
        <v>3654</v>
      </c>
      <c r="CE1296" s="122" t="s">
        <v>2100</v>
      </c>
      <c r="CW1296" s="122" t="s">
        <v>9041</v>
      </c>
      <c r="CX1296" s="122" t="s">
        <v>9042</v>
      </c>
      <c r="CY1296" s="122" t="s">
        <v>9043</v>
      </c>
    </row>
    <row r="1297" spans="1:103" x14ac:dyDescent="0.45">
      <c r="A1297" s="122">
        <v>1296</v>
      </c>
      <c r="B1297" s="122" t="s">
        <v>10974</v>
      </c>
      <c r="C1297" s="122">
        <v>2015042</v>
      </c>
      <c r="G1297" s="122" t="s">
        <v>6171</v>
      </c>
      <c r="I1297" s="122" t="s">
        <v>13983</v>
      </c>
      <c r="J1297" s="122" t="str">
        <f>LEFT(I1297, FIND(" ", I1297, 12) -1)</f>
        <v>Quercus laeta</v>
      </c>
      <c r="L1297" s="122" t="s">
        <v>3097</v>
      </c>
      <c r="M1297" s="122" t="s">
        <v>3226</v>
      </c>
      <c r="N1297" s="122" t="s">
        <v>3271</v>
      </c>
      <c r="O1297" s="122"/>
      <c r="P1297" s="122" t="s">
        <v>6268</v>
      </c>
      <c r="S1297" s="86" t="s">
        <v>14693</v>
      </c>
      <c r="T1297" s="122" t="s">
        <v>2100</v>
      </c>
      <c r="U1297" s="122" t="s">
        <v>11793</v>
      </c>
      <c r="V1297" s="122" t="s">
        <v>13979</v>
      </c>
      <c r="W1297" s="122" t="s">
        <v>13907</v>
      </c>
      <c r="X1297" s="122" t="s">
        <v>13980</v>
      </c>
      <c r="Y1297" s="122" t="s">
        <v>13909</v>
      </c>
      <c r="Z1297" s="122" t="s">
        <v>13981</v>
      </c>
      <c r="AJ1297" s="122" t="s">
        <v>6233</v>
      </c>
      <c r="AK1297" s="122" t="s">
        <v>13983</v>
      </c>
      <c r="AL1297" s="122" t="s">
        <v>13911</v>
      </c>
      <c r="AM1297" s="121">
        <v>42783</v>
      </c>
      <c r="AT1297" s="123">
        <v>23.448550000000001</v>
      </c>
      <c r="AU1297" s="123">
        <v>-104.3657</v>
      </c>
      <c r="AZ1297" s="122" t="s">
        <v>14066</v>
      </c>
      <c r="BC1297" s="122" t="s">
        <v>14091</v>
      </c>
      <c r="BE1297" s="122" t="s">
        <v>3411</v>
      </c>
      <c r="BF1297" s="122" t="s">
        <v>4216</v>
      </c>
      <c r="BX1297" s="122" t="s">
        <v>6655</v>
      </c>
      <c r="BZ1297" s="122" t="s">
        <v>3654</v>
      </c>
      <c r="CE1297" s="122" t="s">
        <v>2100</v>
      </c>
    </row>
    <row r="1298" spans="1:103" x14ac:dyDescent="0.45">
      <c r="A1298" s="122">
        <v>1297</v>
      </c>
      <c r="B1298" s="122" t="s">
        <v>10975</v>
      </c>
      <c r="C1298" s="122">
        <v>2015043</v>
      </c>
      <c r="G1298" s="122" t="s">
        <v>6172</v>
      </c>
      <c r="I1298" s="122" t="s">
        <v>13983</v>
      </c>
      <c r="J1298" s="122" t="str">
        <f>LEFT(I1298, FIND(" ", I1298, 12) -1)</f>
        <v>Quercus laeta</v>
      </c>
      <c r="L1298" s="122" t="s">
        <v>3097</v>
      </c>
      <c r="M1298" s="122" t="s">
        <v>3226</v>
      </c>
      <c r="N1298" s="122" t="s">
        <v>3271</v>
      </c>
      <c r="O1298" s="122"/>
      <c r="P1298" s="122" t="s">
        <v>6268</v>
      </c>
      <c r="S1298" s="86" t="s">
        <v>14693</v>
      </c>
      <c r="T1298" s="122" t="s">
        <v>2100</v>
      </c>
      <c r="U1298" s="122" t="s">
        <v>11793</v>
      </c>
      <c r="V1298" s="122" t="s">
        <v>13979</v>
      </c>
      <c r="W1298" s="122" t="s">
        <v>13907</v>
      </c>
      <c r="X1298" s="122" t="s">
        <v>13980</v>
      </c>
      <c r="Y1298" s="122" t="s">
        <v>13909</v>
      </c>
      <c r="Z1298" s="122" t="s">
        <v>13981</v>
      </c>
      <c r="AJ1298" s="122" t="s">
        <v>6233</v>
      </c>
      <c r="AK1298" s="122" t="s">
        <v>13983</v>
      </c>
      <c r="AL1298" s="122" t="s">
        <v>13911</v>
      </c>
      <c r="AM1298" s="121">
        <v>42783</v>
      </c>
      <c r="AT1298" s="123">
        <v>23.448550000000001</v>
      </c>
      <c r="AU1298" s="123">
        <v>-104.3657</v>
      </c>
      <c r="AZ1298" s="122" t="s">
        <v>14066</v>
      </c>
      <c r="BC1298" s="122" t="s">
        <v>14092</v>
      </c>
      <c r="BE1298" s="122" t="s">
        <v>3411</v>
      </c>
      <c r="BF1298" s="122" t="s">
        <v>4216</v>
      </c>
      <c r="BX1298" s="122" t="s">
        <v>6655</v>
      </c>
      <c r="BZ1298" s="122" t="s">
        <v>3654</v>
      </c>
      <c r="CE1298" s="122" t="s">
        <v>2100</v>
      </c>
    </row>
    <row r="1299" spans="1:103" x14ac:dyDescent="0.45">
      <c r="A1299" s="122">
        <v>1298</v>
      </c>
      <c r="B1299" s="122" t="s">
        <v>10976</v>
      </c>
      <c r="C1299" s="122">
        <v>2015044</v>
      </c>
      <c r="F1299" s="122" t="s">
        <v>14486</v>
      </c>
      <c r="G1299" s="122" t="s">
        <v>6173</v>
      </c>
      <c r="H1299" s="122">
        <v>2667</v>
      </c>
      <c r="I1299" s="122" t="s">
        <v>3090</v>
      </c>
      <c r="J1299" s="122" t="str">
        <f>I1299</f>
        <v>Quercus resinosa</v>
      </c>
      <c r="K1299" s="122" t="s">
        <v>3090</v>
      </c>
      <c r="M1299" s="122" t="s">
        <v>3226</v>
      </c>
      <c r="N1299" s="122" t="s">
        <v>3269</v>
      </c>
      <c r="O1299" s="122"/>
      <c r="P1299" s="122" t="s">
        <v>6268</v>
      </c>
      <c r="S1299" s="86" t="s">
        <v>14693</v>
      </c>
      <c r="T1299" s="122" t="s">
        <v>2100</v>
      </c>
      <c r="U1299" s="122" t="s">
        <v>11793</v>
      </c>
      <c r="V1299" s="122" t="s">
        <v>13979</v>
      </c>
      <c r="W1299" s="122" t="s">
        <v>13907</v>
      </c>
      <c r="X1299" s="122" t="s">
        <v>13984</v>
      </c>
      <c r="Y1299" s="122" t="s">
        <v>13909</v>
      </c>
      <c r="AJ1299" s="122" t="s">
        <v>6234</v>
      </c>
      <c r="AK1299" s="122" t="s">
        <v>3090</v>
      </c>
      <c r="AL1299" s="122" t="s">
        <v>13911</v>
      </c>
      <c r="AM1299" s="121">
        <v>42783</v>
      </c>
      <c r="AT1299" s="123">
        <v>23.454566666666668</v>
      </c>
      <c r="AU1299" s="123">
        <v>-104.35453333333334</v>
      </c>
      <c r="AZ1299" s="122" t="s">
        <v>14055</v>
      </c>
      <c r="BC1299" s="122" t="s">
        <v>6269</v>
      </c>
      <c r="BE1299" s="122" t="s">
        <v>3411</v>
      </c>
      <c r="BF1299" s="122" t="s">
        <v>1415</v>
      </c>
      <c r="BR1299" s="122" t="s">
        <v>14486</v>
      </c>
      <c r="BS1299" s="122" t="s">
        <v>9056</v>
      </c>
      <c r="BT1299" s="122" t="s">
        <v>14486</v>
      </c>
      <c r="BU1299" s="122" t="s">
        <v>14486</v>
      </c>
      <c r="BV1299" s="122">
        <v>2667</v>
      </c>
      <c r="BX1299" s="122" t="s">
        <v>6655</v>
      </c>
      <c r="BZ1299" s="122" t="s">
        <v>3654</v>
      </c>
      <c r="CE1299" s="122" t="s">
        <v>2100</v>
      </c>
      <c r="CW1299" s="122" t="s">
        <v>9041</v>
      </c>
      <c r="CX1299" s="122" t="s">
        <v>9042</v>
      </c>
      <c r="CY1299" s="122" t="s">
        <v>9043</v>
      </c>
    </row>
    <row r="1300" spans="1:103" x14ac:dyDescent="0.45">
      <c r="A1300" s="122">
        <v>1299</v>
      </c>
      <c r="B1300" s="122" t="s">
        <v>10977</v>
      </c>
      <c r="C1300" s="122">
        <v>2015045</v>
      </c>
      <c r="F1300" s="122" t="s">
        <v>14487</v>
      </c>
      <c r="G1300" s="122" t="s">
        <v>6174</v>
      </c>
      <c r="H1300" s="122">
        <v>2925</v>
      </c>
      <c r="I1300" s="122" t="s">
        <v>13965</v>
      </c>
      <c r="J1300" s="122" t="str">
        <f>I1300</f>
        <v>Quercus aff. depressipes</v>
      </c>
      <c r="K1300" s="122" t="s">
        <v>13965</v>
      </c>
      <c r="L1300" s="122" t="s">
        <v>3097</v>
      </c>
      <c r="M1300" s="122" t="s">
        <v>3226</v>
      </c>
      <c r="N1300" s="122" t="s">
        <v>6261</v>
      </c>
      <c r="O1300" s="122"/>
      <c r="P1300" s="122" t="s">
        <v>6268</v>
      </c>
      <c r="S1300" s="86" t="s">
        <v>14693</v>
      </c>
      <c r="T1300" s="122" t="s">
        <v>2100</v>
      </c>
      <c r="U1300" s="122" t="s">
        <v>11793</v>
      </c>
      <c r="V1300" s="122" t="s">
        <v>13979</v>
      </c>
      <c r="W1300" s="122" t="s">
        <v>13907</v>
      </c>
      <c r="X1300" s="122" t="s">
        <v>13984</v>
      </c>
      <c r="Y1300" s="122" t="s">
        <v>13909</v>
      </c>
      <c r="AJ1300" s="122" t="s">
        <v>6235</v>
      </c>
      <c r="AK1300" s="122" t="s">
        <v>13964</v>
      </c>
      <c r="AL1300" s="122" t="s">
        <v>13920</v>
      </c>
      <c r="AM1300" s="121" t="s">
        <v>13921</v>
      </c>
      <c r="AN1300" s="122" t="s">
        <v>13966</v>
      </c>
      <c r="AT1300" s="123">
        <v>23.454566666666668</v>
      </c>
      <c r="AU1300" s="123">
        <v>-104.35453333333334</v>
      </c>
      <c r="AZ1300" s="122" t="s">
        <v>14055</v>
      </c>
      <c r="BC1300" s="122" t="s">
        <v>14093</v>
      </c>
      <c r="BE1300" s="122" t="s">
        <v>3411</v>
      </c>
      <c r="BF1300" s="122" t="s">
        <v>1415</v>
      </c>
      <c r="BR1300" s="122" t="s">
        <v>14487</v>
      </c>
      <c r="BS1300" s="122" t="s">
        <v>9056</v>
      </c>
      <c r="BT1300" s="122" t="s">
        <v>14487</v>
      </c>
      <c r="BU1300" s="122" t="s">
        <v>14487</v>
      </c>
      <c r="BV1300" s="122">
        <v>2925</v>
      </c>
      <c r="BX1300" s="122" t="s">
        <v>6655</v>
      </c>
      <c r="BZ1300" s="122" t="s">
        <v>3654</v>
      </c>
      <c r="CE1300" s="122" t="s">
        <v>2100</v>
      </c>
      <c r="CW1300" s="122" t="s">
        <v>9041</v>
      </c>
      <c r="CX1300" s="122" t="s">
        <v>9042</v>
      </c>
      <c r="CY1300" s="122" t="s">
        <v>9043</v>
      </c>
    </row>
    <row r="1301" spans="1:103" x14ac:dyDescent="0.45">
      <c r="A1301" s="122">
        <v>1300</v>
      </c>
      <c r="B1301" s="122" t="s">
        <v>10978</v>
      </c>
      <c r="C1301" s="122">
        <v>2015046</v>
      </c>
      <c r="F1301" s="122" t="s">
        <v>14488</v>
      </c>
      <c r="G1301" s="122" t="s">
        <v>6175</v>
      </c>
      <c r="H1301" s="122">
        <v>3285</v>
      </c>
      <c r="I1301" s="122" t="s">
        <v>2078</v>
      </c>
      <c r="J1301" s="122" t="str">
        <f t="shared" ref="J1301:J1306" si="53">I1301</f>
        <v>Quercus conzattii</v>
      </c>
      <c r="K1301" s="122" t="s">
        <v>2078</v>
      </c>
      <c r="L1301" s="122" t="s">
        <v>3097</v>
      </c>
      <c r="M1301" s="122" t="s">
        <v>3226</v>
      </c>
      <c r="N1301" s="122" t="s">
        <v>3216</v>
      </c>
      <c r="O1301" s="122"/>
      <c r="P1301" s="122" t="s">
        <v>6268</v>
      </c>
      <c r="S1301" s="86" t="s">
        <v>14693</v>
      </c>
      <c r="T1301" s="122" t="s">
        <v>2100</v>
      </c>
      <c r="U1301" s="122" t="s">
        <v>11793</v>
      </c>
      <c r="V1301" s="122" t="s">
        <v>13979</v>
      </c>
      <c r="W1301" s="122" t="s">
        <v>13907</v>
      </c>
      <c r="X1301" s="122" t="s">
        <v>13984</v>
      </c>
      <c r="Y1301" s="122" t="s">
        <v>13909</v>
      </c>
      <c r="AJ1301" s="122" t="s">
        <v>6225</v>
      </c>
      <c r="AK1301" s="122" t="s">
        <v>2078</v>
      </c>
      <c r="AL1301" s="122" t="s">
        <v>6268</v>
      </c>
      <c r="AM1301" s="121">
        <v>42781</v>
      </c>
      <c r="AT1301" s="123">
        <v>23.454566666666668</v>
      </c>
      <c r="AU1301" s="123">
        <v>-104.35453333333334</v>
      </c>
      <c r="AZ1301" s="122" t="s">
        <v>14055</v>
      </c>
      <c r="BC1301" s="122" t="s">
        <v>6269</v>
      </c>
      <c r="BE1301" s="122" t="s">
        <v>3411</v>
      </c>
      <c r="BF1301" s="122" t="s">
        <v>1415</v>
      </c>
      <c r="BR1301" s="122" t="s">
        <v>14488</v>
      </c>
      <c r="BS1301" s="122" t="s">
        <v>9056</v>
      </c>
      <c r="BT1301" s="122" t="s">
        <v>14488</v>
      </c>
      <c r="BU1301" s="122" t="s">
        <v>14488</v>
      </c>
      <c r="BV1301" s="122">
        <v>3285</v>
      </c>
      <c r="BX1301" s="122" t="s">
        <v>6655</v>
      </c>
      <c r="BZ1301" s="122" t="s">
        <v>3654</v>
      </c>
      <c r="CE1301" s="122" t="s">
        <v>2100</v>
      </c>
      <c r="CW1301" s="122" t="s">
        <v>9041</v>
      </c>
      <c r="CX1301" s="122" t="s">
        <v>9042</v>
      </c>
      <c r="CY1301" s="122" t="s">
        <v>9043</v>
      </c>
    </row>
    <row r="1302" spans="1:103" x14ac:dyDescent="0.45">
      <c r="A1302" s="122">
        <v>1301</v>
      </c>
      <c r="B1302" s="122" t="s">
        <v>10979</v>
      </c>
      <c r="C1302" s="122">
        <v>2015047</v>
      </c>
      <c r="G1302" s="122" t="s">
        <v>6176</v>
      </c>
      <c r="I1302" s="122" t="s">
        <v>1841</v>
      </c>
      <c r="J1302" s="122" t="str">
        <f t="shared" si="53"/>
        <v>Quercus crassifolia</v>
      </c>
      <c r="L1302" s="122" t="s">
        <v>3097</v>
      </c>
      <c r="M1302" s="122" t="s">
        <v>3226</v>
      </c>
      <c r="N1302" s="122" t="s">
        <v>3216</v>
      </c>
      <c r="O1302" s="122"/>
      <c r="P1302" s="122" t="s">
        <v>6268</v>
      </c>
      <c r="S1302" s="86" t="s">
        <v>14693</v>
      </c>
      <c r="T1302" s="122" t="s">
        <v>2100</v>
      </c>
      <c r="U1302" s="122" t="s">
        <v>11793</v>
      </c>
      <c r="V1302" s="122" t="s">
        <v>13979</v>
      </c>
      <c r="W1302" s="122" t="s">
        <v>13907</v>
      </c>
      <c r="X1302" s="122" t="s">
        <v>13984</v>
      </c>
      <c r="Y1302" s="122" t="s">
        <v>13909</v>
      </c>
      <c r="AJ1302" s="122" t="s">
        <v>6225</v>
      </c>
      <c r="AK1302" s="122" t="s">
        <v>13985</v>
      </c>
      <c r="AL1302" s="122" t="s">
        <v>13920</v>
      </c>
      <c r="AM1302" s="121" t="s">
        <v>13921</v>
      </c>
      <c r="AN1302" s="122" t="s">
        <v>13986</v>
      </c>
      <c r="AT1302" s="123">
        <v>23.454566666666668</v>
      </c>
      <c r="AU1302" s="123">
        <v>-104.35453333333334</v>
      </c>
      <c r="AZ1302" s="122" t="s">
        <v>14055</v>
      </c>
      <c r="BC1302" s="122" t="s">
        <v>6270</v>
      </c>
      <c r="BE1302" s="122" t="s">
        <v>3411</v>
      </c>
      <c r="BF1302" s="122" t="s">
        <v>4216</v>
      </c>
      <c r="BX1302" s="122" t="s">
        <v>6655</v>
      </c>
      <c r="BZ1302" s="122" t="s">
        <v>3654</v>
      </c>
      <c r="CE1302" s="122" t="s">
        <v>2100</v>
      </c>
    </row>
    <row r="1303" spans="1:103" x14ac:dyDescent="0.45">
      <c r="A1303" s="122">
        <v>1302</v>
      </c>
      <c r="B1303" s="122" t="s">
        <v>10980</v>
      </c>
      <c r="C1303" s="122">
        <v>2015048</v>
      </c>
      <c r="F1303" s="122" t="s">
        <v>14490</v>
      </c>
      <c r="G1303" s="122" t="s">
        <v>6177</v>
      </c>
      <c r="H1303" s="122">
        <v>3554</v>
      </c>
      <c r="I1303" s="122" t="s">
        <v>13987</v>
      </c>
      <c r="J1303" s="122" t="str">
        <f t="shared" si="53"/>
        <v>Quercus radiata</v>
      </c>
      <c r="K1303" s="122" t="s">
        <v>13987</v>
      </c>
      <c r="M1303" s="122" t="s">
        <v>3226</v>
      </c>
      <c r="N1303" s="122" t="s">
        <v>6262</v>
      </c>
      <c r="O1303" s="122"/>
      <c r="P1303" s="122" t="s">
        <v>6268</v>
      </c>
      <c r="S1303" s="86" t="s">
        <v>14693</v>
      </c>
      <c r="T1303" s="122" t="s">
        <v>2100</v>
      </c>
      <c r="U1303" s="122" t="s">
        <v>11793</v>
      </c>
      <c r="V1303" s="122" t="s">
        <v>13979</v>
      </c>
      <c r="W1303" s="122" t="s">
        <v>13907</v>
      </c>
      <c r="X1303" s="122" t="s">
        <v>13988</v>
      </c>
      <c r="Y1303" s="122" t="s">
        <v>13909</v>
      </c>
      <c r="Z1303" s="122" t="s">
        <v>13989</v>
      </c>
      <c r="AJ1303" s="122" t="s">
        <v>6236</v>
      </c>
      <c r="AK1303" s="122" t="s">
        <v>13987</v>
      </c>
      <c r="AL1303" s="122" t="s">
        <v>6268</v>
      </c>
      <c r="AM1303" s="121">
        <v>42783</v>
      </c>
      <c r="AT1303" s="123">
        <v>23.388483333333333</v>
      </c>
      <c r="AU1303" s="123">
        <v>-104.34246666666667</v>
      </c>
      <c r="AZ1303" s="122" t="s">
        <v>14067</v>
      </c>
      <c r="BC1303" s="122" t="s">
        <v>6269</v>
      </c>
      <c r="BE1303" s="122" t="s">
        <v>3411</v>
      </c>
      <c r="BF1303" s="122" t="s">
        <v>1415</v>
      </c>
      <c r="BR1303" s="122" t="s">
        <v>14490</v>
      </c>
      <c r="BS1303" s="122" t="s">
        <v>9056</v>
      </c>
      <c r="BT1303" s="122" t="s">
        <v>14490</v>
      </c>
      <c r="BU1303" s="122" t="s">
        <v>14490</v>
      </c>
      <c r="BV1303" s="122">
        <v>3554</v>
      </c>
      <c r="BX1303" s="122" t="s">
        <v>6655</v>
      </c>
      <c r="BZ1303" s="122" t="s">
        <v>3654</v>
      </c>
      <c r="CE1303" s="122" t="s">
        <v>2100</v>
      </c>
      <c r="CW1303" s="122" t="s">
        <v>9041</v>
      </c>
      <c r="CX1303" s="122" t="s">
        <v>9042</v>
      </c>
      <c r="CY1303" s="122" t="s">
        <v>9043</v>
      </c>
    </row>
    <row r="1304" spans="1:103" x14ac:dyDescent="0.45">
      <c r="A1304" s="122">
        <v>1303</v>
      </c>
      <c r="B1304" s="122" t="s">
        <v>10981</v>
      </c>
      <c r="C1304" s="122">
        <v>2015049</v>
      </c>
      <c r="F1304" s="122" t="s">
        <v>14491</v>
      </c>
      <c r="G1304" s="122" t="s">
        <v>6178</v>
      </c>
      <c r="H1304" s="122">
        <v>3906</v>
      </c>
      <c r="I1304" s="122" t="s">
        <v>1841</v>
      </c>
      <c r="J1304" s="122" t="str">
        <f t="shared" si="53"/>
        <v>Quercus crassifolia</v>
      </c>
      <c r="K1304" s="122" t="s">
        <v>1841</v>
      </c>
      <c r="M1304" s="122" t="s">
        <v>3226</v>
      </c>
      <c r="N1304" s="122" t="s">
        <v>6263</v>
      </c>
      <c r="O1304" s="122"/>
      <c r="P1304" s="122" t="s">
        <v>6268</v>
      </c>
      <c r="S1304" s="86" t="s">
        <v>14693</v>
      </c>
      <c r="T1304" s="122" t="s">
        <v>2100</v>
      </c>
      <c r="U1304" s="122" t="s">
        <v>11793</v>
      </c>
      <c r="V1304" s="122" t="s">
        <v>13979</v>
      </c>
      <c r="W1304" s="122" t="s">
        <v>13907</v>
      </c>
      <c r="X1304" s="122" t="s">
        <v>13990</v>
      </c>
      <c r="Y1304" s="122" t="s">
        <v>13973</v>
      </c>
      <c r="Z1304" s="122" t="s">
        <v>13991</v>
      </c>
      <c r="AJ1304" s="122" t="s">
        <v>6237</v>
      </c>
      <c r="AK1304" s="122" t="s">
        <v>1841</v>
      </c>
      <c r="AL1304" s="122" t="s">
        <v>6268</v>
      </c>
      <c r="AM1304" s="121">
        <v>42781</v>
      </c>
      <c r="AT1304" s="123">
        <v>23.283616666666667</v>
      </c>
      <c r="AU1304" s="123">
        <v>-104.34598333333334</v>
      </c>
      <c r="AZ1304" s="122" t="s">
        <v>14062</v>
      </c>
      <c r="BC1304" s="122" t="s">
        <v>6269</v>
      </c>
      <c r="BE1304" s="122" t="s">
        <v>3411</v>
      </c>
      <c r="BF1304" s="122" t="s">
        <v>1415</v>
      </c>
      <c r="BR1304" s="122" t="s">
        <v>14491</v>
      </c>
      <c r="BS1304" s="122" t="s">
        <v>9056</v>
      </c>
      <c r="BT1304" s="122" t="s">
        <v>14491</v>
      </c>
      <c r="BU1304" s="122" t="s">
        <v>14491</v>
      </c>
      <c r="BV1304" s="122">
        <v>3906</v>
      </c>
      <c r="BX1304" s="122" t="s">
        <v>6655</v>
      </c>
      <c r="BZ1304" s="122" t="s">
        <v>3654</v>
      </c>
      <c r="CE1304" s="122" t="s">
        <v>2100</v>
      </c>
      <c r="CW1304" s="122" t="s">
        <v>9041</v>
      </c>
      <c r="CX1304" s="122" t="s">
        <v>9042</v>
      </c>
      <c r="CY1304" s="122" t="s">
        <v>9043</v>
      </c>
    </row>
    <row r="1305" spans="1:103" x14ac:dyDescent="0.45">
      <c r="A1305" s="122">
        <v>1304</v>
      </c>
      <c r="B1305" s="122" t="s">
        <v>10982</v>
      </c>
      <c r="C1305" s="122">
        <v>2015050</v>
      </c>
      <c r="F1305" s="122" t="s">
        <v>14492</v>
      </c>
      <c r="G1305" s="122" t="s">
        <v>6179</v>
      </c>
      <c r="H1305" s="122">
        <v>3429</v>
      </c>
      <c r="I1305" s="122" t="s">
        <v>13987</v>
      </c>
      <c r="J1305" s="122" t="str">
        <f t="shared" si="53"/>
        <v>Quercus radiata</v>
      </c>
      <c r="K1305" s="122" t="s">
        <v>13987</v>
      </c>
      <c r="M1305" s="122" t="s">
        <v>3226</v>
      </c>
      <c r="N1305" s="122" t="s">
        <v>6262</v>
      </c>
      <c r="O1305" s="122"/>
      <c r="P1305" s="122" t="s">
        <v>6268</v>
      </c>
      <c r="S1305" s="86" t="s">
        <v>14693</v>
      </c>
      <c r="T1305" s="122" t="s">
        <v>2100</v>
      </c>
      <c r="U1305" s="122" t="s">
        <v>11793</v>
      </c>
      <c r="V1305" s="122" t="s">
        <v>13979</v>
      </c>
      <c r="W1305" s="122" t="s">
        <v>13907</v>
      </c>
      <c r="X1305" s="122" t="s">
        <v>13990</v>
      </c>
      <c r="Y1305" s="122" t="s">
        <v>13973</v>
      </c>
      <c r="Z1305" s="122" t="s">
        <v>13991</v>
      </c>
      <c r="AJ1305" s="122" t="s">
        <v>6236</v>
      </c>
      <c r="AK1305" s="122" t="s">
        <v>13987</v>
      </c>
      <c r="AL1305" s="122" t="s">
        <v>6268</v>
      </c>
      <c r="AM1305" s="121">
        <v>42783</v>
      </c>
      <c r="AT1305" s="123">
        <v>23.283616666666667</v>
      </c>
      <c r="AU1305" s="123">
        <v>-104.34598333333334</v>
      </c>
      <c r="AZ1305" s="122" t="s">
        <v>14062</v>
      </c>
      <c r="BC1305" s="122" t="s">
        <v>14094</v>
      </c>
      <c r="BE1305" s="122" t="s">
        <v>3411</v>
      </c>
      <c r="BF1305" s="122" t="s">
        <v>1415</v>
      </c>
      <c r="BR1305" s="122" t="s">
        <v>14492</v>
      </c>
      <c r="BS1305" s="122" t="s">
        <v>9056</v>
      </c>
      <c r="BT1305" s="122" t="s">
        <v>14492</v>
      </c>
      <c r="BU1305" s="122" t="s">
        <v>14492</v>
      </c>
      <c r="BV1305" s="122">
        <v>3429</v>
      </c>
      <c r="BX1305" s="122" t="s">
        <v>6655</v>
      </c>
      <c r="BZ1305" s="122" t="s">
        <v>3654</v>
      </c>
      <c r="CE1305" s="122" t="s">
        <v>2100</v>
      </c>
      <c r="CW1305" s="122" t="s">
        <v>9041</v>
      </c>
      <c r="CX1305" s="122" t="s">
        <v>9042</v>
      </c>
      <c r="CY1305" s="122" t="s">
        <v>9043</v>
      </c>
    </row>
    <row r="1306" spans="1:103" x14ac:dyDescent="0.45">
      <c r="A1306" s="122">
        <v>1305</v>
      </c>
      <c r="B1306" s="122" t="s">
        <v>10983</v>
      </c>
      <c r="C1306" s="122">
        <v>2015051</v>
      </c>
      <c r="F1306" s="122" t="s">
        <v>14493</v>
      </c>
      <c r="G1306" s="122" t="s">
        <v>6180</v>
      </c>
      <c r="H1306" s="122">
        <v>3463</v>
      </c>
      <c r="I1306" s="122" t="s">
        <v>9047</v>
      </c>
      <c r="J1306" s="122" t="str">
        <f t="shared" si="53"/>
        <v>Quercus sideroxyla</v>
      </c>
      <c r="K1306" s="122" t="s">
        <v>9047</v>
      </c>
      <c r="M1306" s="122" t="s">
        <v>3226</v>
      </c>
      <c r="N1306" s="122" t="s">
        <v>6256</v>
      </c>
      <c r="O1306" s="122"/>
      <c r="P1306" s="122" t="s">
        <v>6268</v>
      </c>
      <c r="S1306" s="86" t="s">
        <v>14693</v>
      </c>
      <c r="T1306" s="122" t="s">
        <v>2100</v>
      </c>
      <c r="U1306" s="122" t="s">
        <v>11793</v>
      </c>
      <c r="V1306" s="122" t="s">
        <v>13979</v>
      </c>
      <c r="W1306" s="122" t="s">
        <v>13907</v>
      </c>
      <c r="X1306" s="122" t="s">
        <v>13990</v>
      </c>
      <c r="Y1306" s="122" t="s">
        <v>13973</v>
      </c>
      <c r="Z1306" s="122" t="s">
        <v>13991</v>
      </c>
      <c r="AJ1306" s="122" t="s">
        <v>6224</v>
      </c>
      <c r="AK1306" s="122" t="s">
        <v>9047</v>
      </c>
      <c r="AL1306" s="122" t="s">
        <v>6268</v>
      </c>
      <c r="AM1306" s="121">
        <v>42914</v>
      </c>
      <c r="AT1306" s="123">
        <v>23.283616666666667</v>
      </c>
      <c r="AU1306" s="123">
        <v>-104.34598333333334</v>
      </c>
      <c r="AZ1306" s="122" t="s">
        <v>14062</v>
      </c>
      <c r="BC1306" s="122" t="s">
        <v>6269</v>
      </c>
      <c r="BE1306" s="122" t="s">
        <v>3411</v>
      </c>
      <c r="BF1306" s="122" t="s">
        <v>1415</v>
      </c>
      <c r="BR1306" s="122" t="s">
        <v>14493</v>
      </c>
      <c r="BS1306" s="122" t="s">
        <v>9056</v>
      </c>
      <c r="BT1306" s="122" t="s">
        <v>14493</v>
      </c>
      <c r="BU1306" s="122" t="s">
        <v>14493</v>
      </c>
      <c r="BV1306" s="122">
        <v>3463</v>
      </c>
      <c r="BX1306" s="122" t="s">
        <v>6655</v>
      </c>
      <c r="BZ1306" s="122" t="s">
        <v>3654</v>
      </c>
      <c r="CE1306" s="122" t="s">
        <v>2100</v>
      </c>
      <c r="CW1306" s="122" t="s">
        <v>9041</v>
      </c>
      <c r="CX1306" s="122" t="s">
        <v>9042</v>
      </c>
      <c r="CY1306" s="122" t="s">
        <v>9043</v>
      </c>
    </row>
    <row r="1307" spans="1:103" x14ac:dyDescent="0.45">
      <c r="A1307" s="122">
        <v>1306</v>
      </c>
      <c r="B1307" s="122" t="s">
        <v>10984</v>
      </c>
      <c r="C1307" s="122">
        <v>2015052</v>
      </c>
      <c r="F1307" s="122" t="s">
        <v>14494</v>
      </c>
      <c r="G1307" s="122" t="s">
        <v>6181</v>
      </c>
      <c r="H1307" s="122">
        <v>2387</v>
      </c>
      <c r="I1307" s="122" t="s">
        <v>13993</v>
      </c>
      <c r="J1307" s="122" t="str">
        <f>I1307</f>
        <v>Quercus cf. laxa</v>
      </c>
      <c r="K1307" s="122" t="s">
        <v>13993</v>
      </c>
      <c r="M1307" s="122" t="s">
        <v>3226</v>
      </c>
      <c r="N1307" s="122" t="s">
        <v>3200</v>
      </c>
      <c r="O1307" s="122"/>
      <c r="P1307" s="122" t="s">
        <v>6268</v>
      </c>
      <c r="S1307" s="86" t="s">
        <v>14693</v>
      </c>
      <c r="T1307" s="122" t="s">
        <v>2100</v>
      </c>
      <c r="U1307" s="122" t="s">
        <v>11793</v>
      </c>
      <c r="V1307" s="122" t="s">
        <v>13979</v>
      </c>
      <c r="W1307" s="122" t="s">
        <v>13907</v>
      </c>
      <c r="X1307" s="122" t="s">
        <v>13994</v>
      </c>
      <c r="Y1307" s="122" t="s">
        <v>13995</v>
      </c>
      <c r="Z1307" s="122" t="s">
        <v>13996</v>
      </c>
      <c r="AJ1307" s="122" t="s">
        <v>6209</v>
      </c>
      <c r="AK1307" s="122" t="s">
        <v>13992</v>
      </c>
      <c r="AL1307" s="122" t="s">
        <v>13920</v>
      </c>
      <c r="AM1307" s="121" t="s">
        <v>13921</v>
      </c>
      <c r="AT1307" s="123">
        <v>23.069833333333332</v>
      </c>
      <c r="AU1307" s="123">
        <v>-104.25958333333334</v>
      </c>
      <c r="AZ1307" s="122" t="s">
        <v>14068</v>
      </c>
      <c r="BC1307" s="122" t="s">
        <v>6269</v>
      </c>
      <c r="BE1307" s="122" t="s">
        <v>3411</v>
      </c>
      <c r="BF1307" s="122" t="s">
        <v>1415</v>
      </c>
      <c r="BR1307" s="122" t="s">
        <v>14494</v>
      </c>
      <c r="BS1307" s="122" t="s">
        <v>9056</v>
      </c>
      <c r="BT1307" s="122" t="s">
        <v>14494</v>
      </c>
      <c r="BU1307" s="122" t="s">
        <v>14494</v>
      </c>
      <c r="BV1307" s="122">
        <v>2387</v>
      </c>
      <c r="BX1307" s="122" t="s">
        <v>6655</v>
      </c>
      <c r="BZ1307" s="122" t="s">
        <v>3654</v>
      </c>
      <c r="CE1307" s="122" t="s">
        <v>2100</v>
      </c>
      <c r="CW1307" s="122" t="s">
        <v>9041</v>
      </c>
      <c r="CX1307" s="122" t="s">
        <v>9042</v>
      </c>
      <c r="CY1307" s="122" t="s">
        <v>9043</v>
      </c>
    </row>
    <row r="1308" spans="1:103" x14ac:dyDescent="0.45">
      <c r="A1308" s="122">
        <v>1307</v>
      </c>
      <c r="B1308" s="122" t="s">
        <v>10985</v>
      </c>
      <c r="C1308" s="122">
        <v>2015053</v>
      </c>
      <c r="F1308" s="122" t="s">
        <v>14495</v>
      </c>
      <c r="G1308" s="122" t="s">
        <v>6182</v>
      </c>
      <c r="H1308" s="122">
        <v>3580</v>
      </c>
      <c r="I1308" s="122" t="s">
        <v>9051</v>
      </c>
      <c r="J1308" s="122" t="str">
        <f>I1308</f>
        <v>Quercus viminea</v>
      </c>
      <c r="K1308" s="122" t="s">
        <v>9051</v>
      </c>
      <c r="L1308" s="122" t="s">
        <v>6247</v>
      </c>
      <c r="M1308" s="122" t="s">
        <v>3226</v>
      </c>
      <c r="N1308" s="122" t="s">
        <v>6254</v>
      </c>
      <c r="O1308" s="122"/>
      <c r="P1308" s="122" t="s">
        <v>6268</v>
      </c>
      <c r="S1308" s="86" t="s">
        <v>14693</v>
      </c>
      <c r="T1308" s="122" t="s">
        <v>2100</v>
      </c>
      <c r="U1308" s="122" t="s">
        <v>11793</v>
      </c>
      <c r="V1308" s="122" t="s">
        <v>13979</v>
      </c>
      <c r="W1308" s="122" t="s">
        <v>13907</v>
      </c>
      <c r="X1308" s="122" t="s">
        <v>13997</v>
      </c>
      <c r="Y1308" s="122" t="s">
        <v>9668</v>
      </c>
      <c r="AJ1308" s="122" t="s">
        <v>6219</v>
      </c>
      <c r="AK1308" s="122" t="s">
        <v>9051</v>
      </c>
      <c r="AL1308" s="122" t="s">
        <v>6268</v>
      </c>
      <c r="AM1308" s="121">
        <v>42783</v>
      </c>
      <c r="AT1308" s="123">
        <v>22.970549999999999</v>
      </c>
      <c r="AU1308" s="123">
        <v>-104.45511666666667</v>
      </c>
      <c r="AZ1308" s="122" t="s">
        <v>14069</v>
      </c>
      <c r="BC1308" s="122" t="s">
        <v>14095</v>
      </c>
      <c r="BE1308" s="122" t="s">
        <v>3411</v>
      </c>
      <c r="BF1308" s="122" t="s">
        <v>1415</v>
      </c>
      <c r="BR1308" s="122" t="s">
        <v>14495</v>
      </c>
      <c r="BS1308" s="122" t="s">
        <v>9056</v>
      </c>
      <c r="BT1308" s="122" t="s">
        <v>14495</v>
      </c>
      <c r="BU1308" s="122" t="s">
        <v>14495</v>
      </c>
      <c r="BV1308" s="122">
        <v>3580</v>
      </c>
      <c r="BX1308" s="122" t="s">
        <v>6655</v>
      </c>
      <c r="BZ1308" s="122" t="s">
        <v>3654</v>
      </c>
      <c r="CE1308" s="122" t="s">
        <v>2100</v>
      </c>
      <c r="CW1308" s="122" t="s">
        <v>9041</v>
      </c>
      <c r="CX1308" s="122" t="s">
        <v>9042</v>
      </c>
      <c r="CY1308" s="122" t="s">
        <v>9043</v>
      </c>
    </row>
    <row r="1309" spans="1:103" x14ac:dyDescent="0.45">
      <c r="A1309" s="122">
        <v>1308</v>
      </c>
      <c r="B1309" s="122" t="s">
        <v>10986</v>
      </c>
      <c r="C1309" s="122">
        <v>2015054</v>
      </c>
      <c r="F1309" s="122" t="s">
        <v>14496</v>
      </c>
      <c r="G1309" s="122" t="s">
        <v>6183</v>
      </c>
      <c r="H1309" s="122">
        <v>2330</v>
      </c>
      <c r="I1309" s="122" t="s">
        <v>13993</v>
      </c>
      <c r="J1309" s="122" t="str">
        <f>I1309</f>
        <v>Quercus cf. laxa</v>
      </c>
      <c r="K1309" s="122" t="s">
        <v>13993</v>
      </c>
      <c r="M1309" s="122" t="s">
        <v>3226</v>
      </c>
      <c r="N1309" s="122" t="s">
        <v>3162</v>
      </c>
      <c r="O1309" s="122"/>
      <c r="P1309" s="122" t="s">
        <v>6268</v>
      </c>
      <c r="S1309" s="86" t="s">
        <v>14693</v>
      </c>
      <c r="T1309" s="122" t="s">
        <v>2100</v>
      </c>
      <c r="U1309" s="122" t="s">
        <v>11793</v>
      </c>
      <c r="V1309" s="122" t="s">
        <v>13979</v>
      </c>
      <c r="W1309" s="122" t="s">
        <v>13907</v>
      </c>
      <c r="X1309" s="122" t="s">
        <v>13997</v>
      </c>
      <c r="Y1309" s="122" t="s">
        <v>14000</v>
      </c>
      <c r="Z1309" s="122" t="s">
        <v>14001</v>
      </c>
      <c r="AJ1309" s="122" t="s">
        <v>6217</v>
      </c>
      <c r="AK1309" s="122" t="s">
        <v>13998</v>
      </c>
      <c r="AL1309" s="122" t="s">
        <v>13920</v>
      </c>
      <c r="AM1309" s="121" t="s">
        <v>13999</v>
      </c>
      <c r="AT1309" s="123">
        <v>22.970583333333334</v>
      </c>
      <c r="AU1309" s="123">
        <v>-104.4619</v>
      </c>
      <c r="AZ1309" s="122" t="s">
        <v>14063</v>
      </c>
      <c r="BC1309" s="122" t="s">
        <v>6269</v>
      </c>
      <c r="BE1309" s="122" t="s">
        <v>3411</v>
      </c>
      <c r="BF1309" s="122" t="s">
        <v>1415</v>
      </c>
      <c r="BR1309" s="122" t="s">
        <v>14496</v>
      </c>
      <c r="BS1309" s="122" t="s">
        <v>9056</v>
      </c>
      <c r="BT1309" s="122" t="s">
        <v>14496</v>
      </c>
      <c r="BU1309" s="122" t="s">
        <v>14496</v>
      </c>
      <c r="BV1309" s="122">
        <v>2330</v>
      </c>
      <c r="BX1309" s="122" t="s">
        <v>6655</v>
      </c>
      <c r="BZ1309" s="122" t="s">
        <v>3654</v>
      </c>
      <c r="CE1309" s="122" t="s">
        <v>2100</v>
      </c>
      <c r="CW1309" s="122" t="s">
        <v>9041</v>
      </c>
      <c r="CX1309" s="122" t="s">
        <v>9042</v>
      </c>
      <c r="CY1309" s="122" t="s">
        <v>9043</v>
      </c>
    </row>
    <row r="1310" spans="1:103" x14ac:dyDescent="0.45">
      <c r="A1310" s="122">
        <v>1309</v>
      </c>
      <c r="B1310" s="122" t="s">
        <v>10987</v>
      </c>
      <c r="C1310" s="122">
        <v>2015055</v>
      </c>
      <c r="F1310" s="122" t="s">
        <v>14497</v>
      </c>
      <c r="G1310" s="122" t="s">
        <v>6184</v>
      </c>
      <c r="H1310" s="122">
        <v>4822</v>
      </c>
      <c r="I1310" s="122" t="s">
        <v>9044</v>
      </c>
      <c r="J1310" s="122" t="str">
        <f>I1310</f>
        <v>Quercus durifolia</v>
      </c>
      <c r="K1310" s="122" t="s">
        <v>9044</v>
      </c>
      <c r="M1310" s="122" t="s">
        <v>3226</v>
      </c>
      <c r="N1310" s="122" t="s">
        <v>6250</v>
      </c>
      <c r="O1310" s="122"/>
      <c r="P1310" s="122" t="s">
        <v>6268</v>
      </c>
      <c r="S1310" s="86" t="s">
        <v>14693</v>
      </c>
      <c r="T1310" s="122" t="s">
        <v>2100</v>
      </c>
      <c r="U1310" s="122" t="s">
        <v>11793</v>
      </c>
      <c r="V1310" s="122" t="s">
        <v>13979</v>
      </c>
      <c r="W1310" s="122" t="s">
        <v>13907</v>
      </c>
      <c r="X1310" s="122" t="s">
        <v>14002</v>
      </c>
      <c r="Y1310" s="122" t="s">
        <v>14003</v>
      </c>
      <c r="AJ1310" s="122" t="s">
        <v>6208</v>
      </c>
      <c r="AK1310" s="122" t="s">
        <v>9044</v>
      </c>
      <c r="AL1310" s="122" t="s">
        <v>6268</v>
      </c>
      <c r="AM1310" s="121">
        <v>42781</v>
      </c>
      <c r="AT1310" s="123">
        <v>22.972999999999999</v>
      </c>
      <c r="AU1310" s="123">
        <v>-104.6212</v>
      </c>
      <c r="AZ1310" s="122" t="s">
        <v>14070</v>
      </c>
      <c r="BC1310" s="122" t="s">
        <v>6269</v>
      </c>
      <c r="BE1310" s="122" t="s">
        <v>3411</v>
      </c>
      <c r="BF1310" s="122" t="s">
        <v>1415</v>
      </c>
      <c r="BR1310" s="122" t="s">
        <v>14497</v>
      </c>
      <c r="BS1310" s="122" t="s">
        <v>9056</v>
      </c>
      <c r="BT1310" s="122" t="s">
        <v>14497</v>
      </c>
      <c r="BU1310" s="122" t="s">
        <v>14497</v>
      </c>
      <c r="BV1310" s="122">
        <v>4822</v>
      </c>
      <c r="BX1310" s="122" t="s">
        <v>6655</v>
      </c>
      <c r="BZ1310" s="122" t="s">
        <v>3654</v>
      </c>
      <c r="CE1310" s="122" t="s">
        <v>2100</v>
      </c>
      <c r="CW1310" s="122" t="s">
        <v>9041</v>
      </c>
      <c r="CX1310" s="122" t="s">
        <v>9042</v>
      </c>
      <c r="CY1310" s="122" t="s">
        <v>9043</v>
      </c>
    </row>
    <row r="1311" spans="1:103" x14ac:dyDescent="0.45">
      <c r="A1311" s="122">
        <v>1310</v>
      </c>
      <c r="B1311" s="122" t="s">
        <v>10988</v>
      </c>
      <c r="C1311" s="122">
        <v>2015057</v>
      </c>
      <c r="F1311" s="122" t="s">
        <v>14444</v>
      </c>
      <c r="G1311" s="122" t="s">
        <v>6185</v>
      </c>
      <c r="H1311" s="122">
        <v>4289</v>
      </c>
      <c r="I1311" s="122" t="s">
        <v>14004</v>
      </c>
      <c r="J1311" s="122" t="str">
        <f>LEFT(I1311, FIND(" ", I1311, 12) -1)</f>
        <v>Quercus 'stellate</v>
      </c>
      <c r="K1311" s="122" t="s">
        <v>14004</v>
      </c>
      <c r="L1311" s="122" t="s">
        <v>3097</v>
      </c>
      <c r="M1311" s="122" t="s">
        <v>3226</v>
      </c>
      <c r="N1311" s="122" t="s">
        <v>6251</v>
      </c>
      <c r="O1311" s="122"/>
      <c r="P1311" s="122" t="s">
        <v>6268</v>
      </c>
      <c r="S1311" s="86" t="s">
        <v>14693</v>
      </c>
      <c r="T1311" s="122" t="s">
        <v>2100</v>
      </c>
      <c r="U1311" s="122" t="s">
        <v>11793</v>
      </c>
      <c r="V1311" s="122" t="s">
        <v>13979</v>
      </c>
      <c r="W1311" s="122" t="s">
        <v>13907</v>
      </c>
      <c r="X1311" s="122" t="s">
        <v>14002</v>
      </c>
      <c r="Y1311" s="122" t="s">
        <v>14003</v>
      </c>
      <c r="AJ1311" s="122" t="s">
        <v>6212</v>
      </c>
      <c r="AK1311" s="122" t="s">
        <v>14004</v>
      </c>
      <c r="AL1311" s="122" t="s">
        <v>13916</v>
      </c>
      <c r="AM1311" s="121">
        <v>42914</v>
      </c>
      <c r="AT1311" s="123">
        <v>22.972999999999999</v>
      </c>
      <c r="AU1311" s="123">
        <v>-104.6212</v>
      </c>
      <c r="AZ1311" s="122" t="s">
        <v>14070</v>
      </c>
      <c r="BC1311" s="122" t="s">
        <v>6269</v>
      </c>
      <c r="BE1311" s="122" t="s">
        <v>3411</v>
      </c>
      <c r="BF1311" s="122" t="s">
        <v>1415</v>
      </c>
      <c r="BR1311" s="122" t="s">
        <v>14444</v>
      </c>
      <c r="BS1311" s="122" t="s">
        <v>9056</v>
      </c>
      <c r="BT1311" s="122" t="s">
        <v>14444</v>
      </c>
      <c r="BU1311" s="122" t="s">
        <v>14444</v>
      </c>
      <c r="BV1311" s="122">
        <v>4289</v>
      </c>
      <c r="BX1311" s="122" t="s">
        <v>6655</v>
      </c>
      <c r="BZ1311" s="122" t="s">
        <v>3654</v>
      </c>
      <c r="CE1311" s="122" t="s">
        <v>2100</v>
      </c>
      <c r="CW1311" s="122" t="s">
        <v>9041</v>
      </c>
      <c r="CX1311" s="122" t="s">
        <v>9042</v>
      </c>
      <c r="CY1311" s="122" t="s">
        <v>9043</v>
      </c>
    </row>
    <row r="1312" spans="1:103" x14ac:dyDescent="0.45">
      <c r="A1312" s="122">
        <v>1311</v>
      </c>
      <c r="B1312" s="122" t="s">
        <v>10989</v>
      </c>
      <c r="C1312" s="122">
        <v>2015058</v>
      </c>
      <c r="F1312" s="122" t="s">
        <v>14498</v>
      </c>
      <c r="G1312" s="122" t="s">
        <v>6186</v>
      </c>
      <c r="H1312" s="122">
        <v>3979</v>
      </c>
      <c r="I1312" s="122" t="s">
        <v>9045</v>
      </c>
      <c r="J1312" s="122" t="str">
        <f>I1312</f>
        <v>Quercus fulva</v>
      </c>
      <c r="K1312" s="122" t="s">
        <v>9045</v>
      </c>
      <c r="M1312" s="122" t="s">
        <v>3226</v>
      </c>
      <c r="N1312" s="122" t="s">
        <v>6253</v>
      </c>
      <c r="O1312" s="122"/>
      <c r="P1312" s="122" t="s">
        <v>6268</v>
      </c>
      <c r="S1312" s="86" t="s">
        <v>14693</v>
      </c>
      <c r="T1312" s="122" t="s">
        <v>2100</v>
      </c>
      <c r="U1312" s="122" t="s">
        <v>11793</v>
      </c>
      <c r="V1312" s="122" t="s">
        <v>13979</v>
      </c>
      <c r="W1312" s="122" t="s">
        <v>13907</v>
      </c>
      <c r="X1312" s="122" t="s">
        <v>14005</v>
      </c>
      <c r="Y1312" s="122" t="s">
        <v>14006</v>
      </c>
      <c r="Z1312" s="122" t="s">
        <v>14007</v>
      </c>
      <c r="AJ1312" s="122" t="s">
        <v>6218</v>
      </c>
      <c r="AK1312" s="122" t="s">
        <v>9045</v>
      </c>
      <c r="AL1312" s="122" t="s">
        <v>6268</v>
      </c>
      <c r="AM1312" s="121">
        <v>42781</v>
      </c>
      <c r="AT1312" s="123">
        <v>22.9222</v>
      </c>
      <c r="AU1312" s="123">
        <v>-104.59131666666667</v>
      </c>
      <c r="AZ1312" s="122" t="s">
        <v>14055</v>
      </c>
      <c r="BC1312" s="122" t="s">
        <v>6269</v>
      </c>
      <c r="BE1312" s="122" t="s">
        <v>3411</v>
      </c>
      <c r="BF1312" s="122" t="s">
        <v>1415</v>
      </c>
      <c r="BR1312" s="122" t="s">
        <v>14498</v>
      </c>
      <c r="BS1312" s="122" t="s">
        <v>9056</v>
      </c>
      <c r="BT1312" s="122" t="s">
        <v>14498</v>
      </c>
      <c r="BU1312" s="122" t="s">
        <v>14498</v>
      </c>
      <c r="BV1312" s="122">
        <v>3979</v>
      </c>
      <c r="BX1312" s="122" t="s">
        <v>6655</v>
      </c>
      <c r="BZ1312" s="122" t="s">
        <v>3654</v>
      </c>
      <c r="CE1312" s="122" t="s">
        <v>2100</v>
      </c>
      <c r="CW1312" s="122" t="s">
        <v>9041</v>
      </c>
      <c r="CX1312" s="122" t="s">
        <v>9042</v>
      </c>
      <c r="CY1312" s="122" t="s">
        <v>9043</v>
      </c>
    </row>
    <row r="1313" spans="1:103" x14ac:dyDescent="0.45">
      <c r="A1313" s="122">
        <v>1312</v>
      </c>
      <c r="B1313" s="122" t="s">
        <v>10990</v>
      </c>
      <c r="C1313" s="122">
        <v>2015059</v>
      </c>
      <c r="F1313" s="122" t="s">
        <v>14499</v>
      </c>
      <c r="G1313" s="122" t="s">
        <v>6187</v>
      </c>
      <c r="H1313" s="122">
        <v>3109</v>
      </c>
      <c r="I1313" s="122" t="s">
        <v>13993</v>
      </c>
      <c r="J1313" s="122" t="str">
        <f>I1313</f>
        <v>Quercus cf. laxa</v>
      </c>
      <c r="K1313" s="122" t="s">
        <v>13993</v>
      </c>
      <c r="L1313" s="122" t="s">
        <v>3097</v>
      </c>
      <c r="M1313" s="122" t="s">
        <v>3226</v>
      </c>
      <c r="N1313" s="122" t="s">
        <v>6251</v>
      </c>
      <c r="O1313" s="122"/>
      <c r="P1313" s="122" t="s">
        <v>6268</v>
      </c>
      <c r="S1313" s="86" t="s">
        <v>14693</v>
      </c>
      <c r="T1313" s="122" t="s">
        <v>2100</v>
      </c>
      <c r="U1313" s="122" t="s">
        <v>11793</v>
      </c>
      <c r="V1313" s="122" t="s">
        <v>13979</v>
      </c>
      <c r="W1313" s="122" t="s">
        <v>13907</v>
      </c>
      <c r="X1313" s="122" t="s">
        <v>14005</v>
      </c>
      <c r="Y1313" s="122" t="s">
        <v>14006</v>
      </c>
      <c r="Z1313" s="122" t="s">
        <v>14007</v>
      </c>
      <c r="AJ1313" s="122" t="s">
        <v>6212</v>
      </c>
      <c r="AK1313" s="122" t="s">
        <v>14008</v>
      </c>
      <c r="AL1313" s="122" t="s">
        <v>13920</v>
      </c>
      <c r="AM1313" s="121" t="s">
        <v>13999</v>
      </c>
      <c r="AN1313" s="122" t="s">
        <v>14009</v>
      </c>
      <c r="AT1313" s="123">
        <v>22.9222</v>
      </c>
      <c r="AU1313" s="123">
        <v>-104.59131666666667</v>
      </c>
      <c r="AZ1313" s="122" t="s">
        <v>14055</v>
      </c>
      <c r="BB1313" s="122" t="s">
        <v>14101</v>
      </c>
      <c r="BC1313" s="122" t="s">
        <v>14096</v>
      </c>
      <c r="BE1313" s="122" t="s">
        <v>3411</v>
      </c>
      <c r="BF1313" s="122" t="s">
        <v>1415</v>
      </c>
      <c r="BR1313" s="122" t="s">
        <v>14499</v>
      </c>
      <c r="BS1313" s="122" t="s">
        <v>9056</v>
      </c>
      <c r="BT1313" s="122" t="s">
        <v>14499</v>
      </c>
      <c r="BU1313" s="122" t="s">
        <v>14499</v>
      </c>
      <c r="BV1313" s="122">
        <v>3109</v>
      </c>
      <c r="BX1313" s="122" t="s">
        <v>6655</v>
      </c>
      <c r="BZ1313" s="122" t="s">
        <v>3654</v>
      </c>
      <c r="CE1313" s="122" t="s">
        <v>2100</v>
      </c>
      <c r="CW1313" s="122" t="s">
        <v>9041</v>
      </c>
      <c r="CX1313" s="122" t="s">
        <v>9042</v>
      </c>
      <c r="CY1313" s="122" t="s">
        <v>9043</v>
      </c>
    </row>
    <row r="1314" spans="1:103" x14ac:dyDescent="0.45">
      <c r="A1314" s="122">
        <v>1313</v>
      </c>
      <c r="B1314" s="122" t="s">
        <v>10991</v>
      </c>
      <c r="C1314" s="122">
        <v>2015060</v>
      </c>
      <c r="G1314" s="122" t="s">
        <v>6188</v>
      </c>
      <c r="I1314" s="122" t="s">
        <v>13993</v>
      </c>
      <c r="J1314" s="122" t="str">
        <f>I1314</f>
        <v>Quercus cf. laxa</v>
      </c>
      <c r="M1314" s="122" t="s">
        <v>3226</v>
      </c>
      <c r="N1314" s="122" t="s">
        <v>3162</v>
      </c>
      <c r="O1314" s="122"/>
      <c r="P1314" s="122" t="s">
        <v>6268</v>
      </c>
      <c r="S1314" s="86" t="s">
        <v>14693</v>
      </c>
      <c r="T1314" s="122" t="s">
        <v>2100</v>
      </c>
      <c r="U1314" s="122" t="s">
        <v>11793</v>
      </c>
      <c r="V1314" s="122" t="s">
        <v>13979</v>
      </c>
      <c r="W1314" s="122" t="s">
        <v>13907</v>
      </c>
      <c r="X1314" s="122" t="s">
        <v>14005</v>
      </c>
      <c r="Y1314" s="122" t="s">
        <v>14006</v>
      </c>
      <c r="Z1314" s="122" t="s">
        <v>14007</v>
      </c>
      <c r="AJ1314" s="122" t="s">
        <v>6217</v>
      </c>
      <c r="AK1314" s="122" t="s">
        <v>14008</v>
      </c>
      <c r="AL1314" s="122" t="s">
        <v>13920</v>
      </c>
      <c r="AM1314" s="121" t="s">
        <v>13999</v>
      </c>
      <c r="AN1314" s="122" t="s">
        <v>14010</v>
      </c>
      <c r="AT1314" s="123">
        <v>22.9222</v>
      </c>
      <c r="AU1314" s="123">
        <v>-104.59131666666667</v>
      </c>
      <c r="AZ1314" s="122" t="s">
        <v>14055</v>
      </c>
      <c r="BC1314" s="122" t="s">
        <v>14097</v>
      </c>
      <c r="BE1314" s="122" t="s">
        <v>3411</v>
      </c>
      <c r="BF1314" s="122" t="s">
        <v>1415</v>
      </c>
      <c r="BX1314" s="122" t="s">
        <v>6655</v>
      </c>
      <c r="BZ1314" s="122" t="s">
        <v>3654</v>
      </c>
      <c r="CE1314" s="122" t="s">
        <v>2100</v>
      </c>
    </row>
    <row r="1315" spans="1:103" x14ac:dyDescent="0.45">
      <c r="A1315" s="122">
        <v>1314</v>
      </c>
      <c r="B1315" s="122" t="s">
        <v>10992</v>
      </c>
      <c r="C1315" s="122">
        <v>2015061</v>
      </c>
      <c r="G1315" s="122" t="s">
        <v>6189</v>
      </c>
      <c r="I1315" s="122" t="s">
        <v>11747</v>
      </c>
      <c r="J1315" s="122" t="str">
        <f>I1315</f>
        <v>Quercus cf. acutifolia</v>
      </c>
      <c r="M1315" s="122" t="s">
        <v>3226</v>
      </c>
      <c r="N1315" s="122" t="s">
        <v>6254</v>
      </c>
      <c r="O1315" s="122"/>
      <c r="P1315" s="122" t="s">
        <v>6268</v>
      </c>
      <c r="S1315" s="86" t="s">
        <v>14693</v>
      </c>
      <c r="T1315" s="122" t="s">
        <v>2100</v>
      </c>
      <c r="U1315" s="122" t="s">
        <v>11793</v>
      </c>
      <c r="V1315" s="122" t="s">
        <v>13979</v>
      </c>
      <c r="W1315" s="122" t="s">
        <v>13907</v>
      </c>
      <c r="X1315" s="122" t="s">
        <v>14011</v>
      </c>
      <c r="Y1315" s="122" t="s">
        <v>14012</v>
      </c>
      <c r="Z1315" s="122" t="s">
        <v>14013</v>
      </c>
      <c r="AJ1315" s="122" t="s">
        <v>6219</v>
      </c>
      <c r="AK1315" s="122" t="s">
        <v>11747</v>
      </c>
      <c r="AL1315" s="122" t="s">
        <v>13911</v>
      </c>
      <c r="AM1315" s="121">
        <v>42783</v>
      </c>
      <c r="AT1315" s="123">
        <v>22.914266666666666</v>
      </c>
      <c r="AU1315" s="123">
        <v>-104.51118333333334</v>
      </c>
      <c r="AZ1315" s="122" t="s">
        <v>14060</v>
      </c>
      <c r="BC1315" s="122" t="s">
        <v>14098</v>
      </c>
      <c r="BE1315" s="122" t="s">
        <v>3411</v>
      </c>
      <c r="BF1315" s="122" t="s">
        <v>1415</v>
      </c>
      <c r="BX1315" s="122" t="s">
        <v>6655</v>
      </c>
      <c r="BZ1315" s="122" t="s">
        <v>3654</v>
      </c>
      <c r="CE1315" s="122" t="s">
        <v>2100</v>
      </c>
    </row>
    <row r="1316" spans="1:103" x14ac:dyDescent="0.45">
      <c r="A1316" s="122">
        <v>1315</v>
      </c>
      <c r="B1316" s="122" t="s">
        <v>10993</v>
      </c>
      <c r="C1316" s="122">
        <v>2015062</v>
      </c>
      <c r="F1316" s="122" t="s">
        <v>14445</v>
      </c>
      <c r="G1316" s="122" t="s">
        <v>6190</v>
      </c>
      <c r="H1316" s="122">
        <v>3455</v>
      </c>
      <c r="I1316" s="122" t="s">
        <v>13987</v>
      </c>
      <c r="J1316" s="122" t="str">
        <f>I1316</f>
        <v>Quercus radiata</v>
      </c>
      <c r="K1316" s="122" t="s">
        <v>13987</v>
      </c>
      <c r="M1316" s="122" t="s">
        <v>3226</v>
      </c>
      <c r="N1316" s="122" t="s">
        <v>6262</v>
      </c>
      <c r="O1316" s="122"/>
      <c r="P1316" s="122" t="s">
        <v>6268</v>
      </c>
      <c r="S1316" s="86" t="s">
        <v>14693</v>
      </c>
      <c r="T1316" s="122" t="s">
        <v>2100</v>
      </c>
      <c r="U1316" s="122" t="s">
        <v>11793</v>
      </c>
      <c r="V1316" s="122" t="s">
        <v>13979</v>
      </c>
      <c r="W1316" s="122" t="s">
        <v>13907</v>
      </c>
      <c r="X1316" s="122" t="s">
        <v>14011</v>
      </c>
      <c r="Y1316" s="122" t="s">
        <v>14012</v>
      </c>
      <c r="Z1316" s="122" t="s">
        <v>14013</v>
      </c>
      <c r="AJ1316" s="122" t="s">
        <v>6236</v>
      </c>
      <c r="AK1316" s="122" t="s">
        <v>13987</v>
      </c>
      <c r="AL1316" s="122" t="s">
        <v>6268</v>
      </c>
      <c r="AM1316" s="121">
        <v>42783</v>
      </c>
      <c r="AT1316" s="123">
        <v>22.914266666666666</v>
      </c>
      <c r="AU1316" s="123">
        <v>-104.51118333333334</v>
      </c>
      <c r="AZ1316" s="122" t="s">
        <v>14060</v>
      </c>
      <c r="BC1316" s="122" t="s">
        <v>6269</v>
      </c>
      <c r="BE1316" s="122" t="s">
        <v>3411</v>
      </c>
      <c r="BF1316" s="122" t="s">
        <v>1415</v>
      </c>
      <c r="BR1316" s="122" t="s">
        <v>14445</v>
      </c>
      <c r="BS1316" s="122" t="s">
        <v>9056</v>
      </c>
      <c r="BT1316" s="122" t="s">
        <v>14445</v>
      </c>
      <c r="BU1316" s="122" t="s">
        <v>14445</v>
      </c>
      <c r="BV1316" s="122">
        <v>3455</v>
      </c>
      <c r="BX1316" s="122" t="s">
        <v>6655</v>
      </c>
      <c r="BZ1316" s="122" t="s">
        <v>3654</v>
      </c>
      <c r="CE1316" s="122" t="s">
        <v>2100</v>
      </c>
      <c r="CW1316" s="122" t="s">
        <v>9041</v>
      </c>
      <c r="CX1316" s="122" t="s">
        <v>9042</v>
      </c>
      <c r="CY1316" s="122" t="s">
        <v>9043</v>
      </c>
    </row>
    <row r="1317" spans="1:103" x14ac:dyDescent="0.45">
      <c r="A1317" s="122">
        <v>1316</v>
      </c>
      <c r="B1317" s="122" t="s">
        <v>10994</v>
      </c>
      <c r="C1317" s="122">
        <v>2015064</v>
      </c>
      <c r="F1317" s="122" t="s">
        <v>14500</v>
      </c>
      <c r="G1317" s="122" t="s">
        <v>6191</v>
      </c>
      <c r="H1317" s="122">
        <v>3087</v>
      </c>
      <c r="I1317" s="122" t="s">
        <v>13976</v>
      </c>
      <c r="J1317" s="122" t="str">
        <f>LEFT(I1317, FIND(" ", I1317, 12) -1)</f>
        <v>Quercus laeta</v>
      </c>
      <c r="K1317" s="122" t="s">
        <v>13976</v>
      </c>
      <c r="M1317" s="122" t="s">
        <v>3226</v>
      </c>
      <c r="N1317" s="122" t="s">
        <v>3271</v>
      </c>
      <c r="O1317" s="122"/>
      <c r="P1317" s="122" t="s">
        <v>6268</v>
      </c>
      <c r="S1317" s="86" t="s">
        <v>14693</v>
      </c>
      <c r="T1317" s="122" t="s">
        <v>2100</v>
      </c>
      <c r="U1317" s="122" t="s">
        <v>7475</v>
      </c>
      <c r="V1317" s="122" t="s">
        <v>14016</v>
      </c>
      <c r="W1317" s="122" t="s">
        <v>13907</v>
      </c>
      <c r="X1317" s="122" t="s">
        <v>14020</v>
      </c>
      <c r="Y1317" s="122" t="s">
        <v>14021</v>
      </c>
      <c r="AJ1317" s="122" t="s">
        <v>6233</v>
      </c>
      <c r="AK1317" s="122" t="s">
        <v>13975</v>
      </c>
      <c r="AL1317" s="122" t="s">
        <v>13977</v>
      </c>
      <c r="AM1317" s="121" t="s">
        <v>13978</v>
      </c>
      <c r="AN1317" s="122" t="s">
        <v>14019</v>
      </c>
      <c r="AT1317" s="123">
        <v>22.317640000000001</v>
      </c>
      <c r="AU1317" s="123">
        <v>-104.41168999999999</v>
      </c>
      <c r="AZ1317" s="122" t="s">
        <v>14072</v>
      </c>
      <c r="BC1317" s="122" t="s">
        <v>6269</v>
      </c>
      <c r="BE1317" s="122" t="s">
        <v>3411</v>
      </c>
      <c r="BF1317" s="122" t="s">
        <v>1415</v>
      </c>
      <c r="BR1317" s="122" t="s">
        <v>14500</v>
      </c>
      <c r="BS1317" s="122" t="s">
        <v>9056</v>
      </c>
      <c r="BT1317" s="122" t="s">
        <v>14500</v>
      </c>
      <c r="BU1317" s="122" t="s">
        <v>14500</v>
      </c>
      <c r="BV1317" s="122">
        <v>3087</v>
      </c>
      <c r="BX1317" s="122" t="s">
        <v>6655</v>
      </c>
      <c r="BZ1317" s="122" t="s">
        <v>3654</v>
      </c>
      <c r="CE1317" s="122" t="s">
        <v>2100</v>
      </c>
      <c r="CW1317" s="122" t="s">
        <v>9041</v>
      </c>
      <c r="CX1317" s="122" t="s">
        <v>9042</v>
      </c>
      <c r="CY1317" s="122" t="s">
        <v>9043</v>
      </c>
    </row>
    <row r="1318" spans="1:103" x14ac:dyDescent="0.45">
      <c r="A1318" s="122">
        <v>1317</v>
      </c>
      <c r="B1318" s="122" t="s">
        <v>10995</v>
      </c>
      <c r="C1318" s="122">
        <v>2015065</v>
      </c>
      <c r="G1318" s="122" t="s">
        <v>6192</v>
      </c>
      <c r="I1318" s="122" t="s">
        <v>6786</v>
      </c>
      <c r="J1318" s="122" t="str">
        <f>I1318</f>
        <v>Quercus subspathulata</v>
      </c>
      <c r="L1318" s="122" t="s">
        <v>3097</v>
      </c>
      <c r="M1318" s="122" t="s">
        <v>3226</v>
      </c>
      <c r="N1318" s="122" t="s">
        <v>6251</v>
      </c>
      <c r="O1318" s="122"/>
      <c r="P1318" s="122" t="s">
        <v>6268</v>
      </c>
      <c r="S1318" s="86" t="s">
        <v>14693</v>
      </c>
      <c r="T1318" s="122" t="s">
        <v>2100</v>
      </c>
      <c r="U1318" s="122" t="s">
        <v>7475</v>
      </c>
      <c r="V1318" s="122" t="s">
        <v>14016</v>
      </c>
      <c r="W1318" s="122" t="s">
        <v>13907</v>
      </c>
      <c r="X1318" s="122" t="s">
        <v>14024</v>
      </c>
      <c r="AJ1318" s="122" t="s">
        <v>6212</v>
      </c>
      <c r="AK1318" s="122" t="s">
        <v>14022</v>
      </c>
      <c r="AL1318" s="122" t="s">
        <v>14023</v>
      </c>
      <c r="AM1318" s="121" t="s">
        <v>13999</v>
      </c>
      <c r="AT1318" s="123">
        <v>22.338889999999999</v>
      </c>
      <c r="AU1318" s="123">
        <v>-104.39463000000001</v>
      </c>
      <c r="AZ1318" s="122" t="s">
        <v>14073</v>
      </c>
      <c r="BC1318" s="122" t="s">
        <v>14099</v>
      </c>
      <c r="BE1318" s="122" t="s">
        <v>3411</v>
      </c>
      <c r="BF1318" s="122" t="s">
        <v>1415</v>
      </c>
      <c r="BX1318" s="122" t="s">
        <v>6655</v>
      </c>
      <c r="BZ1318" s="122" t="s">
        <v>3654</v>
      </c>
      <c r="CE1318" s="122" t="s">
        <v>2100</v>
      </c>
    </row>
    <row r="1319" spans="1:103" x14ac:dyDescent="0.45">
      <c r="A1319" s="122">
        <v>1318</v>
      </c>
      <c r="B1319" s="122" t="s">
        <v>10996</v>
      </c>
      <c r="C1319" s="122">
        <v>2015066</v>
      </c>
      <c r="G1319" s="122" t="s">
        <v>6193</v>
      </c>
      <c r="I1319" s="122" t="s">
        <v>6786</v>
      </c>
      <c r="J1319" s="122" t="str">
        <f>I1319</f>
        <v>Quercus subspathulata</v>
      </c>
      <c r="M1319" s="122" t="s">
        <v>3226</v>
      </c>
      <c r="N1319" s="122" t="s">
        <v>6251</v>
      </c>
      <c r="O1319" s="122"/>
      <c r="P1319" s="122" t="s">
        <v>6268</v>
      </c>
      <c r="S1319" s="86" t="s">
        <v>14693</v>
      </c>
      <c r="T1319" s="122" t="s">
        <v>2100</v>
      </c>
      <c r="U1319" s="122" t="s">
        <v>7475</v>
      </c>
      <c r="V1319" s="122" t="s">
        <v>14016</v>
      </c>
      <c r="W1319" s="122" t="s">
        <v>13907</v>
      </c>
      <c r="X1319" s="122" t="s">
        <v>14024</v>
      </c>
      <c r="AJ1319" s="122" t="s">
        <v>6212</v>
      </c>
      <c r="AK1319" s="122" t="s">
        <v>6786</v>
      </c>
      <c r="AL1319" s="122" t="s">
        <v>13916</v>
      </c>
      <c r="AM1319" s="121">
        <v>42914</v>
      </c>
      <c r="AT1319" s="123">
        <v>22.338889999999999</v>
      </c>
      <c r="AU1319" s="123">
        <v>-104.39463000000001</v>
      </c>
      <c r="AZ1319" s="122" t="s">
        <v>14073</v>
      </c>
      <c r="BC1319" s="122" t="s">
        <v>6269</v>
      </c>
      <c r="BE1319" s="122" t="s">
        <v>3411</v>
      </c>
      <c r="BF1319" s="122" t="s">
        <v>1415</v>
      </c>
      <c r="BX1319" s="122" t="s">
        <v>6655</v>
      </c>
      <c r="BZ1319" s="122" t="s">
        <v>3654</v>
      </c>
      <c r="CE1319" s="122" t="s">
        <v>2100</v>
      </c>
    </row>
    <row r="1320" spans="1:103" x14ac:dyDescent="0.45">
      <c r="A1320" s="122">
        <v>1319</v>
      </c>
      <c r="B1320" s="122" t="s">
        <v>10997</v>
      </c>
      <c r="C1320" s="122">
        <v>2015067</v>
      </c>
      <c r="G1320" s="122" t="s">
        <v>6194</v>
      </c>
      <c r="I1320" s="122" t="s">
        <v>8648</v>
      </c>
      <c r="J1320" s="122" t="str">
        <f>I1320</f>
        <v>Quercus gentryi</v>
      </c>
      <c r="L1320" s="122" t="s">
        <v>3097</v>
      </c>
      <c r="M1320" s="122" t="s">
        <v>3226</v>
      </c>
      <c r="N1320" s="122" t="s">
        <v>3270</v>
      </c>
      <c r="O1320" s="122"/>
      <c r="P1320" s="122" t="s">
        <v>6268</v>
      </c>
      <c r="S1320" s="86" t="s">
        <v>14693</v>
      </c>
      <c r="T1320" s="122" t="s">
        <v>2100</v>
      </c>
      <c r="U1320" s="122" t="s">
        <v>7475</v>
      </c>
      <c r="V1320" s="122" t="s">
        <v>14016</v>
      </c>
      <c r="W1320" s="122" t="s">
        <v>13907</v>
      </c>
      <c r="X1320" s="122" t="s">
        <v>14025</v>
      </c>
      <c r="AJ1320" s="122" t="s">
        <v>6216</v>
      </c>
      <c r="AK1320" s="122" t="s">
        <v>8648</v>
      </c>
      <c r="AL1320" s="122" t="s">
        <v>6268</v>
      </c>
      <c r="AM1320" s="121">
        <v>42781</v>
      </c>
      <c r="AT1320" s="123">
        <v>22.341139999999999</v>
      </c>
      <c r="AU1320" s="123">
        <v>-104.38804</v>
      </c>
      <c r="AZ1320" s="122" t="s">
        <v>14074</v>
      </c>
      <c r="BC1320" s="122" t="s">
        <v>6269</v>
      </c>
      <c r="BE1320" s="122" t="s">
        <v>3411</v>
      </c>
      <c r="BF1320" s="122" t="s">
        <v>1415</v>
      </c>
      <c r="BX1320" s="122" t="s">
        <v>6655</v>
      </c>
      <c r="BZ1320" s="122" t="s">
        <v>3654</v>
      </c>
      <c r="CE1320" s="122" t="s">
        <v>2100</v>
      </c>
    </row>
    <row r="1321" spans="1:103" x14ac:dyDescent="0.45">
      <c r="A1321" s="122">
        <v>1320</v>
      </c>
      <c r="B1321" s="122" t="s">
        <v>10998</v>
      </c>
      <c r="C1321" s="122">
        <v>2015068</v>
      </c>
      <c r="F1321" s="122" t="s">
        <v>14501</v>
      </c>
      <c r="G1321" s="122" t="s">
        <v>6195</v>
      </c>
      <c r="H1321" s="122">
        <v>2127</v>
      </c>
      <c r="I1321" s="122" t="s">
        <v>14026</v>
      </c>
      <c r="J1321" s="122" t="str">
        <f>LEFT(I1321, FIND(" ", I1321, 12) -1)</f>
        <v>Quercus laeta</v>
      </c>
      <c r="K1321" s="122" t="s">
        <v>14026</v>
      </c>
      <c r="L1321" s="122" t="s">
        <v>3097</v>
      </c>
      <c r="M1321" s="122" t="s">
        <v>3226</v>
      </c>
      <c r="N1321" s="122" t="s">
        <v>3166</v>
      </c>
      <c r="O1321" s="122"/>
      <c r="P1321" s="122" t="s">
        <v>6268</v>
      </c>
      <c r="S1321" s="86" t="s">
        <v>14693</v>
      </c>
      <c r="T1321" s="122" t="s">
        <v>2100</v>
      </c>
      <c r="U1321" s="122" t="s">
        <v>7475</v>
      </c>
      <c r="V1321" s="122" t="s">
        <v>14016</v>
      </c>
      <c r="W1321" s="122" t="s">
        <v>13907</v>
      </c>
      <c r="X1321" s="122" t="s">
        <v>14025</v>
      </c>
      <c r="AJ1321" s="122" t="s">
        <v>6215</v>
      </c>
      <c r="AK1321" s="122" t="s">
        <v>14026</v>
      </c>
      <c r="AL1321" s="122" t="s">
        <v>13911</v>
      </c>
      <c r="AM1321" s="121">
        <v>42783</v>
      </c>
      <c r="AN1321" s="122" t="s">
        <v>14027</v>
      </c>
      <c r="AT1321" s="123">
        <v>22.341139999999999</v>
      </c>
      <c r="AU1321" s="123">
        <v>-104.38804</v>
      </c>
      <c r="AZ1321" s="122" t="s">
        <v>14074</v>
      </c>
      <c r="BC1321" s="122" t="s">
        <v>6269</v>
      </c>
      <c r="BE1321" s="122" t="s">
        <v>3411</v>
      </c>
      <c r="BF1321" s="122" t="s">
        <v>1415</v>
      </c>
      <c r="BR1321" s="122" t="s">
        <v>14501</v>
      </c>
      <c r="BS1321" s="122" t="s">
        <v>9056</v>
      </c>
      <c r="BT1321" s="122" t="s">
        <v>14501</v>
      </c>
      <c r="BU1321" s="122" t="s">
        <v>14501</v>
      </c>
      <c r="BV1321" s="122">
        <v>2127</v>
      </c>
      <c r="BX1321" s="122" t="s">
        <v>6655</v>
      </c>
      <c r="BZ1321" s="122" t="s">
        <v>3654</v>
      </c>
      <c r="CE1321" s="122" t="s">
        <v>2100</v>
      </c>
      <c r="CW1321" s="122" t="s">
        <v>9041</v>
      </c>
      <c r="CX1321" s="122" t="s">
        <v>9042</v>
      </c>
      <c r="CY1321" s="122" t="s">
        <v>9043</v>
      </c>
    </row>
    <row r="1322" spans="1:103" x14ac:dyDescent="0.45">
      <c r="A1322" s="122">
        <v>1321</v>
      </c>
      <c r="B1322" s="122" t="s">
        <v>10999</v>
      </c>
      <c r="C1322" s="122">
        <v>2015069</v>
      </c>
      <c r="G1322" s="122" t="s">
        <v>6196</v>
      </c>
      <c r="I1322" s="122" t="s">
        <v>14029</v>
      </c>
      <c r="J1322" s="122" t="str">
        <f>I1322</f>
        <v>Quercus cf. splendens sensu McVaugh</v>
      </c>
      <c r="L1322" s="122" t="s">
        <v>3097</v>
      </c>
      <c r="M1322" s="122" t="s">
        <v>3226</v>
      </c>
      <c r="N1322" s="122" t="s">
        <v>3340</v>
      </c>
      <c r="O1322" s="122"/>
      <c r="P1322" s="122" t="s">
        <v>6268</v>
      </c>
      <c r="S1322" s="86" t="s">
        <v>14693</v>
      </c>
      <c r="T1322" s="122" t="s">
        <v>2100</v>
      </c>
      <c r="U1322" s="122" t="s">
        <v>7475</v>
      </c>
      <c r="V1322" s="122" t="s">
        <v>14016</v>
      </c>
      <c r="W1322" s="122" t="s">
        <v>13907</v>
      </c>
      <c r="X1322" s="122" t="s">
        <v>14031</v>
      </c>
      <c r="AJ1322" s="122" t="s">
        <v>6238</v>
      </c>
      <c r="AK1322" s="122" t="s">
        <v>14028</v>
      </c>
      <c r="AL1322" s="122" t="s">
        <v>13920</v>
      </c>
      <c r="AM1322" s="121" t="s">
        <v>13999</v>
      </c>
      <c r="AN1322" s="122" t="s">
        <v>14030</v>
      </c>
      <c r="AT1322" s="123">
        <v>22.328510000000001</v>
      </c>
      <c r="AU1322" s="123">
        <v>-104.38146999999999</v>
      </c>
      <c r="AZ1322" s="122" t="s">
        <v>14075</v>
      </c>
      <c r="BC1322" s="122" t="s">
        <v>6269</v>
      </c>
      <c r="BE1322" s="122" t="s">
        <v>3411</v>
      </c>
      <c r="BF1322" s="122" t="s">
        <v>1415</v>
      </c>
      <c r="BX1322" s="122" t="s">
        <v>6655</v>
      </c>
      <c r="BZ1322" s="122" t="s">
        <v>3654</v>
      </c>
      <c r="CE1322" s="122" t="s">
        <v>2100</v>
      </c>
    </row>
    <row r="1323" spans="1:103" x14ac:dyDescent="0.45">
      <c r="A1323" s="122">
        <v>1322</v>
      </c>
      <c r="B1323" s="122" t="s">
        <v>11000</v>
      </c>
      <c r="C1323" s="122">
        <v>2015070</v>
      </c>
      <c r="G1323" s="122" t="s">
        <v>6197</v>
      </c>
      <c r="I1323" s="122" t="s">
        <v>14033</v>
      </c>
      <c r="J1323" s="122" t="str">
        <f>I1323</f>
        <v>Quercus laxa</v>
      </c>
      <c r="L1323" s="122" t="s">
        <v>6248</v>
      </c>
      <c r="M1323" s="122" t="s">
        <v>3226</v>
      </c>
      <c r="N1323" s="122" t="s">
        <v>6264</v>
      </c>
      <c r="O1323" s="122"/>
      <c r="P1323" s="122" t="s">
        <v>6268</v>
      </c>
      <c r="S1323" s="86" t="s">
        <v>14693</v>
      </c>
      <c r="T1323" s="122" t="s">
        <v>2100</v>
      </c>
      <c r="U1323" s="122" t="s">
        <v>7475</v>
      </c>
      <c r="V1323" s="122" t="s">
        <v>14016</v>
      </c>
      <c r="W1323" s="122" t="s">
        <v>13907</v>
      </c>
      <c r="X1323" s="122" t="s">
        <v>14035</v>
      </c>
      <c r="Y1323" s="122" t="s">
        <v>14050</v>
      </c>
      <c r="AJ1323" s="122" t="s">
        <v>6239</v>
      </c>
      <c r="AK1323" s="122" t="s">
        <v>14032</v>
      </c>
      <c r="AL1323" s="122" t="s">
        <v>13920</v>
      </c>
      <c r="AM1323" s="121" t="s">
        <v>13999</v>
      </c>
      <c r="AN1323" s="122" t="s">
        <v>14034</v>
      </c>
      <c r="AT1323" s="123">
        <v>22.353159999999999</v>
      </c>
      <c r="AU1323" s="123">
        <v>-104.35142</v>
      </c>
      <c r="AZ1323" s="122" t="s">
        <v>14076</v>
      </c>
      <c r="BC1323" s="122" t="s">
        <v>6269</v>
      </c>
      <c r="BE1323" s="122" t="s">
        <v>3411</v>
      </c>
      <c r="BF1323" s="122" t="s">
        <v>1415</v>
      </c>
      <c r="BX1323" s="122" t="s">
        <v>6655</v>
      </c>
      <c r="BZ1323" s="122" t="s">
        <v>3654</v>
      </c>
      <c r="CE1323" s="122" t="s">
        <v>2100</v>
      </c>
    </row>
    <row r="1324" spans="1:103" x14ac:dyDescent="0.45">
      <c r="A1324" s="122">
        <v>1323</v>
      </c>
      <c r="B1324" s="122" t="s">
        <v>11001</v>
      </c>
      <c r="C1324" s="122">
        <v>2015071</v>
      </c>
      <c r="F1324" s="122" t="s">
        <v>14443</v>
      </c>
      <c r="G1324" s="122" t="s">
        <v>6198</v>
      </c>
      <c r="H1324" s="122">
        <v>4099</v>
      </c>
      <c r="I1324" s="122" t="s">
        <v>13983</v>
      </c>
      <c r="J1324" s="122" t="str">
        <f>LEFT(I1324, FIND(" ", I1324, 12) -1)</f>
        <v>Quercus laeta</v>
      </c>
      <c r="K1324" s="122" t="s">
        <v>13983</v>
      </c>
      <c r="L1324" s="122" t="s">
        <v>3097</v>
      </c>
      <c r="M1324" s="122" t="s">
        <v>3226</v>
      </c>
      <c r="N1324" s="122" t="s">
        <v>3271</v>
      </c>
      <c r="O1324" s="122"/>
      <c r="P1324" s="122" t="s">
        <v>6268</v>
      </c>
      <c r="S1324" s="86" t="s">
        <v>14693</v>
      </c>
      <c r="T1324" s="122" t="s">
        <v>2100</v>
      </c>
      <c r="U1324" s="122" t="s">
        <v>7475</v>
      </c>
      <c r="V1324" s="122" t="s">
        <v>14016</v>
      </c>
      <c r="W1324" s="122" t="s">
        <v>13907</v>
      </c>
      <c r="X1324" s="122" t="s">
        <v>14035</v>
      </c>
      <c r="Y1324" s="122" t="s">
        <v>14050</v>
      </c>
      <c r="AJ1324" s="122" t="s">
        <v>6233</v>
      </c>
      <c r="AK1324" s="122" t="s">
        <v>14036</v>
      </c>
      <c r="AL1324" s="122" t="s">
        <v>13977</v>
      </c>
      <c r="AM1324" s="121" t="s">
        <v>13978</v>
      </c>
      <c r="AT1324" s="123">
        <v>22.353159999999999</v>
      </c>
      <c r="AU1324" s="123">
        <v>-104.35142</v>
      </c>
      <c r="AZ1324" s="122" t="s">
        <v>14076</v>
      </c>
      <c r="BC1324" s="122" t="s">
        <v>6269</v>
      </c>
      <c r="BE1324" s="122" t="s">
        <v>3411</v>
      </c>
      <c r="BF1324" s="122" t="s">
        <v>1415</v>
      </c>
      <c r="BR1324" s="122" t="s">
        <v>14443</v>
      </c>
      <c r="BS1324" s="122" t="s">
        <v>9056</v>
      </c>
      <c r="BT1324" s="122" t="s">
        <v>14443</v>
      </c>
      <c r="BU1324" s="122" t="s">
        <v>14443</v>
      </c>
      <c r="BV1324" s="122">
        <v>4099</v>
      </c>
      <c r="BX1324" s="122" t="s">
        <v>6655</v>
      </c>
      <c r="BZ1324" s="122" t="s">
        <v>3654</v>
      </c>
      <c r="CE1324" s="122" t="s">
        <v>2100</v>
      </c>
      <c r="CW1324" s="122" t="s">
        <v>9041</v>
      </c>
      <c r="CX1324" s="122" t="s">
        <v>9042</v>
      </c>
      <c r="CY1324" s="122" t="s">
        <v>9043</v>
      </c>
    </row>
    <row r="1325" spans="1:103" x14ac:dyDescent="0.45">
      <c r="A1325" s="122">
        <v>1324</v>
      </c>
      <c r="B1325" s="122" t="s">
        <v>11002</v>
      </c>
      <c r="C1325" s="122">
        <v>2015072</v>
      </c>
      <c r="F1325" s="122" t="s">
        <v>14502</v>
      </c>
      <c r="G1325" s="122" t="s">
        <v>6199</v>
      </c>
      <c r="H1325" s="122">
        <v>6363</v>
      </c>
      <c r="I1325" s="122" t="s">
        <v>2078</v>
      </c>
      <c r="J1325" s="122" t="str">
        <f t="shared" ref="J1325:J1330" si="54">I1325</f>
        <v>Quercus conzattii</v>
      </c>
      <c r="K1325" s="122" t="s">
        <v>2078</v>
      </c>
      <c r="M1325" s="122" t="s">
        <v>3226</v>
      </c>
      <c r="N1325" s="122" t="s">
        <v>3169</v>
      </c>
      <c r="O1325" s="122"/>
      <c r="P1325" s="122" t="s">
        <v>6268</v>
      </c>
      <c r="S1325" s="86" t="s">
        <v>14693</v>
      </c>
      <c r="T1325" s="122" t="s">
        <v>2100</v>
      </c>
      <c r="U1325" s="122" t="s">
        <v>7475</v>
      </c>
      <c r="V1325" s="122" t="s">
        <v>14016</v>
      </c>
      <c r="W1325" s="122" t="s">
        <v>13907</v>
      </c>
      <c r="X1325" s="122" t="s">
        <v>14035</v>
      </c>
      <c r="Y1325" s="122" t="s">
        <v>14050</v>
      </c>
      <c r="AJ1325" s="122" t="s">
        <v>6223</v>
      </c>
      <c r="AK1325" s="122" t="s">
        <v>2078</v>
      </c>
      <c r="AL1325" s="122" t="s">
        <v>6268</v>
      </c>
      <c r="AM1325" s="121">
        <v>42781</v>
      </c>
      <c r="AT1325" s="123">
        <v>22.353159999999999</v>
      </c>
      <c r="AU1325" s="123">
        <v>-104.35142</v>
      </c>
      <c r="AZ1325" s="122" t="s">
        <v>14076</v>
      </c>
      <c r="BC1325" s="122" t="s">
        <v>6269</v>
      </c>
      <c r="BE1325" s="122" t="s">
        <v>3411</v>
      </c>
      <c r="BF1325" s="122" t="s">
        <v>1415</v>
      </c>
      <c r="BR1325" s="122" t="s">
        <v>14502</v>
      </c>
      <c r="BS1325" s="122" t="s">
        <v>9056</v>
      </c>
      <c r="BT1325" s="122" t="s">
        <v>14502</v>
      </c>
      <c r="BU1325" s="122" t="s">
        <v>14502</v>
      </c>
      <c r="BV1325" s="122">
        <v>6363</v>
      </c>
      <c r="BX1325" s="122" t="s">
        <v>6655</v>
      </c>
      <c r="BZ1325" s="122" t="s">
        <v>3654</v>
      </c>
      <c r="CE1325" s="122" t="s">
        <v>2100</v>
      </c>
      <c r="CW1325" s="122" t="s">
        <v>9041</v>
      </c>
      <c r="CX1325" s="122" t="s">
        <v>9042</v>
      </c>
      <c r="CY1325" s="122" t="s">
        <v>9043</v>
      </c>
    </row>
    <row r="1326" spans="1:103" x14ac:dyDescent="0.45">
      <c r="A1326" s="122">
        <v>1325</v>
      </c>
      <c r="B1326" s="122" t="s">
        <v>11003</v>
      </c>
      <c r="C1326" s="122">
        <v>2015073</v>
      </c>
      <c r="F1326" s="122" t="s">
        <v>14503</v>
      </c>
      <c r="G1326" s="122" t="s">
        <v>6200</v>
      </c>
      <c r="H1326" s="122">
        <v>3568</v>
      </c>
      <c r="I1326" s="122" t="s">
        <v>2076</v>
      </c>
      <c r="J1326" s="122" t="str">
        <f t="shared" si="54"/>
        <v>Quercus castanea</v>
      </c>
      <c r="K1326" s="122" t="s">
        <v>2076</v>
      </c>
      <c r="M1326" s="122" t="s">
        <v>3226</v>
      </c>
      <c r="N1326" s="122" t="s">
        <v>3166</v>
      </c>
      <c r="O1326" s="122"/>
      <c r="P1326" s="122" t="s">
        <v>6268</v>
      </c>
      <c r="S1326" s="86" t="s">
        <v>14693</v>
      </c>
      <c r="T1326" s="122" t="s">
        <v>2100</v>
      </c>
      <c r="U1326" s="122" t="s">
        <v>7475</v>
      </c>
      <c r="V1326" s="122" t="s">
        <v>14016</v>
      </c>
      <c r="W1326" s="122" t="s">
        <v>13907</v>
      </c>
      <c r="X1326" s="122" t="s">
        <v>14037</v>
      </c>
      <c r="AJ1326" s="122" t="s">
        <v>6215</v>
      </c>
      <c r="AK1326" s="122" t="s">
        <v>2076</v>
      </c>
      <c r="AL1326" s="122" t="s">
        <v>6268</v>
      </c>
      <c r="AM1326" s="121">
        <v>42781</v>
      </c>
      <c r="AT1326" s="123">
        <v>22.374590000000001</v>
      </c>
      <c r="AU1326" s="123">
        <v>-104.34844</v>
      </c>
      <c r="AZ1326" s="122" t="s">
        <v>14077</v>
      </c>
      <c r="BC1326" s="122" t="s">
        <v>6269</v>
      </c>
      <c r="BE1326" s="122" t="s">
        <v>3411</v>
      </c>
      <c r="BF1326" s="122" t="s">
        <v>1415</v>
      </c>
      <c r="BR1326" s="122" t="s">
        <v>14503</v>
      </c>
      <c r="BS1326" s="122" t="s">
        <v>9056</v>
      </c>
      <c r="BT1326" s="122" t="s">
        <v>14503</v>
      </c>
      <c r="BU1326" s="122" t="s">
        <v>14503</v>
      </c>
      <c r="BV1326" s="122">
        <v>3568</v>
      </c>
      <c r="BX1326" s="122" t="s">
        <v>6655</v>
      </c>
      <c r="BZ1326" s="122" t="s">
        <v>3654</v>
      </c>
      <c r="CE1326" s="122" t="s">
        <v>2100</v>
      </c>
      <c r="CW1326" s="122" t="s">
        <v>9041</v>
      </c>
      <c r="CX1326" s="122" t="s">
        <v>9042</v>
      </c>
      <c r="CY1326" s="122" t="s">
        <v>9043</v>
      </c>
    </row>
    <row r="1327" spans="1:103" x14ac:dyDescent="0.45">
      <c r="A1327" s="122">
        <v>1326</v>
      </c>
      <c r="B1327" s="122" t="s">
        <v>11004</v>
      </c>
      <c r="C1327" s="122">
        <v>2015074</v>
      </c>
      <c r="F1327" s="122" t="s">
        <v>14489</v>
      </c>
      <c r="G1327" s="122" t="s">
        <v>6201</v>
      </c>
      <c r="H1327" s="122">
        <v>2778</v>
      </c>
      <c r="I1327" s="122" t="s">
        <v>1043</v>
      </c>
      <c r="J1327" s="122" t="str">
        <f t="shared" si="54"/>
        <v>Quercus arizonica</v>
      </c>
      <c r="K1327" s="122" t="s">
        <v>1043</v>
      </c>
      <c r="L1327" s="122" t="s">
        <v>6248</v>
      </c>
      <c r="M1327" s="122" t="s">
        <v>3226</v>
      </c>
      <c r="N1327" s="122" t="s">
        <v>6264</v>
      </c>
      <c r="O1327" s="122"/>
      <c r="P1327" s="122" t="s">
        <v>6268</v>
      </c>
      <c r="S1327" s="86" t="s">
        <v>14693</v>
      </c>
      <c r="T1327" s="122" t="s">
        <v>2100</v>
      </c>
      <c r="U1327" s="122" t="s">
        <v>7475</v>
      </c>
      <c r="V1327" s="122" t="s">
        <v>14016</v>
      </c>
      <c r="W1327" s="122" t="s">
        <v>13907</v>
      </c>
      <c r="X1327" s="122" t="s">
        <v>14039</v>
      </c>
      <c r="AJ1327" s="122" t="s">
        <v>6239</v>
      </c>
      <c r="AK1327" s="122" t="s">
        <v>1043</v>
      </c>
      <c r="AL1327" s="122" t="s">
        <v>6268</v>
      </c>
      <c r="AM1327" s="121">
        <v>42914</v>
      </c>
      <c r="AN1327" s="122" t="s">
        <v>14038</v>
      </c>
      <c r="AT1327" s="123">
        <v>22.393409999999999</v>
      </c>
      <c r="AU1327" s="123">
        <v>-104.35092</v>
      </c>
      <c r="AZ1327" s="122" t="s">
        <v>14056</v>
      </c>
      <c r="BC1327" s="122" t="s">
        <v>6269</v>
      </c>
      <c r="BE1327" s="122" t="s">
        <v>3411</v>
      </c>
      <c r="BF1327" s="122" t="s">
        <v>1415</v>
      </c>
      <c r="BR1327" s="122" t="s">
        <v>14489</v>
      </c>
      <c r="BS1327" s="122" t="s">
        <v>9056</v>
      </c>
      <c r="BT1327" s="122" t="s">
        <v>14489</v>
      </c>
      <c r="BU1327" s="122" t="s">
        <v>14489</v>
      </c>
      <c r="BV1327" s="122">
        <v>2778</v>
      </c>
      <c r="BX1327" s="122" t="s">
        <v>6655</v>
      </c>
      <c r="BZ1327" s="122" t="s">
        <v>3654</v>
      </c>
      <c r="CE1327" s="122" t="s">
        <v>2100</v>
      </c>
      <c r="CW1327" s="122" t="s">
        <v>9041</v>
      </c>
      <c r="CX1327" s="122" t="s">
        <v>9042</v>
      </c>
      <c r="CY1327" s="122" t="s">
        <v>9043</v>
      </c>
    </row>
    <row r="1328" spans="1:103" x14ac:dyDescent="0.45">
      <c r="A1328" s="122">
        <v>1327</v>
      </c>
      <c r="B1328" s="122" t="s">
        <v>11005</v>
      </c>
      <c r="C1328" s="122">
        <v>2015075</v>
      </c>
      <c r="F1328" s="122" t="s">
        <v>14485</v>
      </c>
      <c r="G1328" s="122" t="s">
        <v>6202</v>
      </c>
      <c r="H1328" s="122">
        <v>3959</v>
      </c>
      <c r="I1328" s="122" t="s">
        <v>1841</v>
      </c>
      <c r="J1328" s="122" t="str">
        <f t="shared" si="54"/>
        <v>Quercus crassifolia</v>
      </c>
      <c r="K1328" s="122" t="s">
        <v>1841</v>
      </c>
      <c r="M1328" s="122" t="s">
        <v>3226</v>
      </c>
      <c r="N1328" s="122" t="s">
        <v>3169</v>
      </c>
      <c r="O1328" s="122"/>
      <c r="P1328" s="122" t="s">
        <v>6268</v>
      </c>
      <c r="S1328" s="86" t="s">
        <v>14693</v>
      </c>
      <c r="T1328" s="122" t="s">
        <v>2100</v>
      </c>
      <c r="U1328" s="122" t="s">
        <v>14040</v>
      </c>
      <c r="V1328" s="122" t="s">
        <v>14041</v>
      </c>
      <c r="W1328" s="122" t="s">
        <v>13907</v>
      </c>
      <c r="X1328" s="122" t="s">
        <v>14042</v>
      </c>
      <c r="AJ1328" s="122" t="s">
        <v>2210</v>
      </c>
      <c r="AK1328" s="122" t="s">
        <v>1841</v>
      </c>
      <c r="AL1328" s="122" t="s">
        <v>6268</v>
      </c>
      <c r="AM1328" s="121">
        <v>42781</v>
      </c>
      <c r="AT1328" s="123">
        <v>22.630690000000001</v>
      </c>
      <c r="AU1328" s="123">
        <v>-104.22788</v>
      </c>
      <c r="AZ1328" s="122" t="s">
        <v>14078</v>
      </c>
      <c r="BC1328" s="122" t="s">
        <v>6269</v>
      </c>
      <c r="BE1328" s="122" t="s">
        <v>3411</v>
      </c>
      <c r="BF1328" s="122" t="s">
        <v>1415</v>
      </c>
      <c r="BR1328" s="122" t="s">
        <v>14485</v>
      </c>
      <c r="BS1328" s="122" t="s">
        <v>9056</v>
      </c>
      <c r="BT1328" s="122" t="s">
        <v>14485</v>
      </c>
      <c r="BU1328" s="122" t="s">
        <v>14485</v>
      </c>
      <c r="BV1328" s="122">
        <v>3959</v>
      </c>
      <c r="BX1328" s="122" t="s">
        <v>6655</v>
      </c>
      <c r="BZ1328" s="122" t="s">
        <v>3654</v>
      </c>
      <c r="CE1328" s="122" t="s">
        <v>2100</v>
      </c>
      <c r="CW1328" s="122" t="s">
        <v>9041</v>
      </c>
      <c r="CX1328" s="122" t="s">
        <v>9042</v>
      </c>
      <c r="CY1328" s="122" t="s">
        <v>9043</v>
      </c>
    </row>
    <row r="1329" spans="1:103" x14ac:dyDescent="0.45">
      <c r="A1329" s="122">
        <v>1328</v>
      </c>
      <c r="B1329" s="122" t="s">
        <v>11006</v>
      </c>
      <c r="C1329" s="122">
        <v>2015076</v>
      </c>
      <c r="F1329" s="122" t="s">
        <v>14484</v>
      </c>
      <c r="G1329" s="122" t="s">
        <v>6203</v>
      </c>
      <c r="H1329" s="122">
        <v>4042</v>
      </c>
      <c r="I1329" s="122" t="s">
        <v>6785</v>
      </c>
      <c r="J1329" s="122" t="str">
        <f t="shared" si="54"/>
        <v>Quercus chihuahuensis</v>
      </c>
      <c r="K1329" s="122" t="s">
        <v>6785</v>
      </c>
      <c r="M1329" s="122" t="s">
        <v>3226</v>
      </c>
      <c r="N1329" s="122" t="s">
        <v>6257</v>
      </c>
      <c r="O1329" s="122"/>
      <c r="P1329" s="122" t="s">
        <v>6268</v>
      </c>
      <c r="S1329" s="86" t="s">
        <v>14693</v>
      </c>
      <c r="T1329" s="122" t="s">
        <v>2100</v>
      </c>
      <c r="U1329" s="122" t="s">
        <v>2268</v>
      </c>
      <c r="V1329" s="122" t="s">
        <v>14043</v>
      </c>
      <c r="W1329" s="122" t="s">
        <v>13907</v>
      </c>
      <c r="X1329" s="122" t="s">
        <v>14044</v>
      </c>
      <c r="AJ1329" s="122" t="s">
        <v>6240</v>
      </c>
      <c r="AK1329" s="122" t="s">
        <v>6785</v>
      </c>
      <c r="AL1329" s="122" t="s">
        <v>6268</v>
      </c>
      <c r="AM1329" s="121">
        <v>42781</v>
      </c>
      <c r="AT1329" s="123">
        <v>22.674489999999999</v>
      </c>
      <c r="AU1329" s="123">
        <v>-103.80076</v>
      </c>
      <c r="AZ1329" s="122" t="s">
        <v>14079</v>
      </c>
      <c r="BC1329" s="122" t="s">
        <v>6269</v>
      </c>
      <c r="BE1329" s="122" t="s">
        <v>3411</v>
      </c>
      <c r="BF1329" s="122" t="s">
        <v>1415</v>
      </c>
      <c r="BR1329" s="122" t="s">
        <v>14484</v>
      </c>
      <c r="BS1329" s="122" t="s">
        <v>9056</v>
      </c>
      <c r="BT1329" s="122" t="s">
        <v>14484</v>
      </c>
      <c r="BU1329" s="122" t="s">
        <v>14484</v>
      </c>
      <c r="BV1329" s="122">
        <v>4042</v>
      </c>
      <c r="BX1329" s="122" t="s">
        <v>6655</v>
      </c>
      <c r="BZ1329" s="122" t="s">
        <v>3654</v>
      </c>
      <c r="CE1329" s="122" t="s">
        <v>2100</v>
      </c>
      <c r="CW1329" s="122" t="s">
        <v>9041</v>
      </c>
      <c r="CX1329" s="122" t="s">
        <v>9042</v>
      </c>
      <c r="CY1329" s="122" t="s">
        <v>9043</v>
      </c>
    </row>
    <row r="1330" spans="1:103" x14ac:dyDescent="0.45">
      <c r="A1330" s="122">
        <v>1329</v>
      </c>
      <c r="B1330" s="122" t="s">
        <v>11007</v>
      </c>
      <c r="C1330" s="122" t="s">
        <v>14045</v>
      </c>
      <c r="G1330" s="122" t="s">
        <v>6204</v>
      </c>
      <c r="I1330" s="122" t="s">
        <v>2096</v>
      </c>
      <c r="J1330" s="122" t="str">
        <f t="shared" si="54"/>
        <v>Quercus elliptica</v>
      </c>
      <c r="M1330" s="122" t="s">
        <v>3226</v>
      </c>
      <c r="N1330" s="122" t="s">
        <v>3228</v>
      </c>
      <c r="O1330" s="122"/>
      <c r="P1330" s="122" t="s">
        <v>6268</v>
      </c>
      <c r="S1330" s="86" t="s">
        <v>14693</v>
      </c>
      <c r="T1330" s="122" t="s">
        <v>2100</v>
      </c>
      <c r="U1330" s="122" t="s">
        <v>13912</v>
      </c>
      <c r="V1330" s="122" t="s">
        <v>13913</v>
      </c>
      <c r="W1330" s="122" t="s">
        <v>13907</v>
      </c>
      <c r="X1330" s="122" t="s">
        <v>13914</v>
      </c>
      <c r="Y1330" s="122" t="s">
        <v>13915</v>
      </c>
      <c r="AJ1330" s="122" t="s">
        <v>2091</v>
      </c>
      <c r="AK1330" s="122" t="s">
        <v>2096</v>
      </c>
      <c r="AL1330" s="122" t="s">
        <v>13911</v>
      </c>
      <c r="AM1330" s="121">
        <v>42783</v>
      </c>
      <c r="AT1330" s="123">
        <v>23.452733333333335</v>
      </c>
      <c r="AU1330" s="123">
        <v>-105.8395</v>
      </c>
      <c r="AZ1330" s="122" t="s">
        <v>14052</v>
      </c>
      <c r="BC1330" s="122" t="s">
        <v>6270</v>
      </c>
      <c r="BE1330" s="122" t="s">
        <v>3411</v>
      </c>
      <c r="BF1330" s="122" t="s">
        <v>4216</v>
      </c>
      <c r="BX1330" s="122" t="s">
        <v>6655</v>
      </c>
      <c r="BZ1330" s="122" t="s">
        <v>3654</v>
      </c>
      <c r="CE1330" s="122" t="s">
        <v>2100</v>
      </c>
    </row>
    <row r="1331" spans="1:103" x14ac:dyDescent="0.45">
      <c r="A1331" s="122">
        <v>1330</v>
      </c>
      <c r="B1331" s="122" t="s">
        <v>11008</v>
      </c>
      <c r="C1331" s="122" t="s">
        <v>14046</v>
      </c>
      <c r="G1331" s="122" t="s">
        <v>6205</v>
      </c>
      <c r="I1331" s="122" t="s">
        <v>13983</v>
      </c>
      <c r="J1331" s="122" t="str">
        <f t="shared" ref="J1331:J1362" si="55">LEFT(I1331, FIND(" ", I1331, 12) -1)</f>
        <v>Quercus laeta</v>
      </c>
      <c r="L1331" s="122" t="s">
        <v>6249</v>
      </c>
      <c r="M1331" s="122" t="s">
        <v>3226</v>
      </c>
      <c r="N1331" s="122" t="s">
        <v>3162</v>
      </c>
      <c r="O1331" s="122"/>
      <c r="P1331" s="122" t="s">
        <v>6268</v>
      </c>
      <c r="S1331" s="86" t="s">
        <v>14693</v>
      </c>
      <c r="T1331" s="122" t="s">
        <v>2100</v>
      </c>
      <c r="U1331" s="122" t="s">
        <v>11793</v>
      </c>
      <c r="V1331" s="122" t="s">
        <v>13979</v>
      </c>
      <c r="W1331" s="122" t="s">
        <v>13907</v>
      </c>
      <c r="X1331" s="122" t="s">
        <v>14002</v>
      </c>
      <c r="Y1331" s="122" t="s">
        <v>14003</v>
      </c>
      <c r="AJ1331" s="122" t="s">
        <v>2202</v>
      </c>
      <c r="AK1331" s="122" t="s">
        <v>14047</v>
      </c>
      <c r="AL1331" s="122" t="s">
        <v>13920</v>
      </c>
      <c r="AM1331" s="121" t="s">
        <v>13999</v>
      </c>
      <c r="AN1331" s="122" t="s">
        <v>14048</v>
      </c>
      <c r="AT1331" s="123">
        <v>22.972999999999999</v>
      </c>
      <c r="AU1331" s="123">
        <v>-104.6212</v>
      </c>
      <c r="AZ1331" s="122" t="s">
        <v>14070</v>
      </c>
      <c r="BC1331" s="122" t="s">
        <v>6270</v>
      </c>
      <c r="BE1331" s="122" t="s">
        <v>3411</v>
      </c>
      <c r="BF1331" s="122" t="s">
        <v>4216</v>
      </c>
      <c r="BX1331" s="122" t="s">
        <v>6655</v>
      </c>
      <c r="BZ1331" s="122" t="s">
        <v>3654</v>
      </c>
      <c r="CE1331" s="122" t="s">
        <v>2100</v>
      </c>
    </row>
    <row r="1332" spans="1:103" x14ac:dyDescent="0.45">
      <c r="A1332" s="122">
        <v>1331</v>
      </c>
      <c r="B1332" s="122" t="s">
        <v>11009</v>
      </c>
      <c r="C1332" s="122" t="s">
        <v>14049</v>
      </c>
      <c r="G1332" s="122" t="s">
        <v>6206</v>
      </c>
      <c r="I1332" s="122" t="s">
        <v>14004</v>
      </c>
      <c r="J1332" s="122" t="str">
        <f t="shared" si="55"/>
        <v>Quercus 'stellate</v>
      </c>
      <c r="L1332" s="122" t="s">
        <v>3097</v>
      </c>
      <c r="M1332" s="122" t="s">
        <v>3226</v>
      </c>
      <c r="N1332" s="122" t="s">
        <v>6251</v>
      </c>
      <c r="O1332" s="122"/>
      <c r="P1332" s="122" t="s">
        <v>6268</v>
      </c>
      <c r="S1332" s="86" t="s">
        <v>14693</v>
      </c>
      <c r="T1332" s="122" t="s">
        <v>2100</v>
      </c>
      <c r="U1332" s="122" t="s">
        <v>11793</v>
      </c>
      <c r="V1332" s="122" t="s">
        <v>13979</v>
      </c>
      <c r="W1332" s="122" t="s">
        <v>13907</v>
      </c>
      <c r="X1332" s="122" t="s">
        <v>14002</v>
      </c>
      <c r="Y1332" s="122" t="s">
        <v>14003</v>
      </c>
      <c r="AJ1332" s="122" t="s">
        <v>6241</v>
      </c>
      <c r="AK1332" s="122" t="s">
        <v>14004</v>
      </c>
      <c r="AL1332" s="122" t="s">
        <v>13916</v>
      </c>
      <c r="AM1332" s="121">
        <v>42914</v>
      </c>
      <c r="AT1332" s="123">
        <v>22.972999999999999</v>
      </c>
      <c r="AU1332" s="123">
        <v>-104.6212</v>
      </c>
      <c r="AZ1332" s="122" t="s">
        <v>14070</v>
      </c>
      <c r="BC1332" s="122" t="s">
        <v>6270</v>
      </c>
      <c r="BE1332" s="122" t="s">
        <v>3411</v>
      </c>
      <c r="BF1332" s="122" t="s">
        <v>4216</v>
      </c>
      <c r="BX1332" s="122" t="s">
        <v>6655</v>
      </c>
      <c r="BZ1332" s="122" t="s">
        <v>3654</v>
      </c>
      <c r="CE1332" s="122" t="s">
        <v>2100</v>
      </c>
    </row>
    <row r="1333" spans="1:103" x14ac:dyDescent="0.45">
      <c r="A1333" s="122">
        <v>1332</v>
      </c>
      <c r="B1333" s="122" t="s">
        <v>11010</v>
      </c>
      <c r="C1333" s="122">
        <v>2015063</v>
      </c>
      <c r="G1333" s="122" t="s">
        <v>6207</v>
      </c>
      <c r="I1333" s="122" t="s">
        <v>14014</v>
      </c>
      <c r="J1333" s="122" t="str">
        <f>I1333</f>
        <v>Quercus cf. obtusata</v>
      </c>
      <c r="L1333" s="122" t="s">
        <v>6242</v>
      </c>
      <c r="M1333" s="122" t="s">
        <v>3226</v>
      </c>
      <c r="N1333" s="122" t="s">
        <v>3162</v>
      </c>
      <c r="O1333" s="122"/>
      <c r="P1333" s="122" t="s">
        <v>6268</v>
      </c>
      <c r="S1333" s="86" t="s">
        <v>14693</v>
      </c>
      <c r="T1333" s="122" t="s">
        <v>2100</v>
      </c>
      <c r="U1333" s="122" t="s">
        <v>7475</v>
      </c>
      <c r="V1333" s="122" t="s">
        <v>14016</v>
      </c>
      <c r="W1333" s="122" t="s">
        <v>13907</v>
      </c>
      <c r="X1333" s="122" t="s">
        <v>14017</v>
      </c>
      <c r="Y1333" s="122" t="s">
        <v>14018</v>
      </c>
      <c r="AJ1333" s="122" t="s">
        <v>2202</v>
      </c>
      <c r="AK1333" s="122" t="s">
        <v>14014</v>
      </c>
      <c r="AL1333" s="122" t="s">
        <v>6268</v>
      </c>
      <c r="AM1333" s="121">
        <v>42919</v>
      </c>
      <c r="AN1333" s="122" t="s">
        <v>14015</v>
      </c>
      <c r="AT1333" s="123">
        <v>22.310359999999999</v>
      </c>
      <c r="AU1333" s="123">
        <v>-104.42576</v>
      </c>
      <c r="AZ1333" s="122" t="s">
        <v>14071</v>
      </c>
      <c r="BC1333" s="122" t="s">
        <v>6270</v>
      </c>
      <c r="BE1333" s="122" t="s">
        <v>3411</v>
      </c>
      <c r="BF1333" s="122" t="s">
        <v>4216</v>
      </c>
      <c r="BX1333" s="122" t="s">
        <v>6655</v>
      </c>
      <c r="BZ1333" s="122" t="s">
        <v>3654</v>
      </c>
      <c r="CE1333" s="122" t="s">
        <v>2100</v>
      </c>
    </row>
    <row r="1334" spans="1:103" x14ac:dyDescent="0.45">
      <c r="A1334" s="122">
        <v>1333</v>
      </c>
      <c r="B1334" s="122" t="s">
        <v>11011</v>
      </c>
      <c r="C1334" s="122" t="s">
        <v>6271</v>
      </c>
      <c r="I1334" s="122" t="s">
        <v>149</v>
      </c>
      <c r="J1334" s="122" t="str">
        <f t="shared" si="55"/>
        <v>Quercus macrocarpa</v>
      </c>
      <c r="M1334" s="122" t="s">
        <v>3226</v>
      </c>
      <c r="O1334" s="122"/>
      <c r="P1334" s="122" t="s">
        <v>6624</v>
      </c>
      <c r="S1334" s="86" t="s">
        <v>14693</v>
      </c>
      <c r="T1334" s="122" t="s">
        <v>1171</v>
      </c>
      <c r="AJ1334" s="122" t="s">
        <v>149</v>
      </c>
      <c r="AK1334" s="122" t="s">
        <v>149</v>
      </c>
      <c r="BE1334" s="122" t="s">
        <v>6426</v>
      </c>
      <c r="BF1334" s="122" t="s">
        <v>1415</v>
      </c>
      <c r="BX1334" s="122" t="s">
        <v>6656</v>
      </c>
      <c r="BZ1334" s="122" t="s">
        <v>3654</v>
      </c>
      <c r="CE1334" s="122" t="s">
        <v>1171</v>
      </c>
      <c r="CF1334" s="122" t="s">
        <v>4097</v>
      </c>
    </row>
    <row r="1335" spans="1:103" x14ac:dyDescent="0.45">
      <c r="A1335" s="122">
        <v>1334</v>
      </c>
      <c r="B1335" s="122" t="s">
        <v>11012</v>
      </c>
      <c r="C1335" s="122" t="s">
        <v>6272</v>
      </c>
      <c r="I1335" s="122" t="s">
        <v>149</v>
      </c>
      <c r="J1335" s="122" t="str">
        <f t="shared" si="55"/>
        <v>Quercus macrocarpa</v>
      </c>
      <c r="M1335" s="122" t="s">
        <v>3226</v>
      </c>
      <c r="O1335" s="122"/>
      <c r="P1335" s="122" t="s">
        <v>6624</v>
      </c>
      <c r="S1335" s="86" t="s">
        <v>14693</v>
      </c>
      <c r="T1335" s="122" t="s">
        <v>1171</v>
      </c>
      <c r="AJ1335" s="122" t="s">
        <v>149</v>
      </c>
      <c r="AK1335" s="122" t="s">
        <v>149</v>
      </c>
      <c r="BE1335" s="122" t="s">
        <v>6426</v>
      </c>
      <c r="BF1335" s="122" t="s">
        <v>1415</v>
      </c>
      <c r="BX1335" s="122" t="s">
        <v>6656</v>
      </c>
      <c r="BZ1335" s="122" t="s">
        <v>3654</v>
      </c>
      <c r="CE1335" s="122" t="s">
        <v>1171</v>
      </c>
      <c r="CF1335" s="122" t="s">
        <v>4097</v>
      </c>
    </row>
    <row r="1336" spans="1:103" x14ac:dyDescent="0.45">
      <c r="A1336" s="122">
        <v>1335</v>
      </c>
      <c r="B1336" s="122" t="s">
        <v>11013</v>
      </c>
      <c r="C1336" s="122" t="s">
        <v>6273</v>
      </c>
      <c r="I1336" s="122" t="s">
        <v>149</v>
      </c>
      <c r="J1336" s="122" t="str">
        <f t="shared" si="55"/>
        <v>Quercus macrocarpa</v>
      </c>
      <c r="M1336" s="122" t="s">
        <v>3226</v>
      </c>
      <c r="O1336" s="122"/>
      <c r="P1336" s="122" t="s">
        <v>6624</v>
      </c>
      <c r="S1336" s="86" t="s">
        <v>14693</v>
      </c>
      <c r="T1336" s="122" t="s">
        <v>1171</v>
      </c>
      <c r="AJ1336" s="122" t="s">
        <v>149</v>
      </c>
      <c r="AK1336" s="122" t="s">
        <v>149</v>
      </c>
      <c r="BE1336" s="122" t="s">
        <v>6426</v>
      </c>
      <c r="BF1336" s="122" t="s">
        <v>1415</v>
      </c>
      <c r="BX1336" s="122" t="s">
        <v>6656</v>
      </c>
      <c r="BZ1336" s="122" t="s">
        <v>3654</v>
      </c>
      <c r="CE1336" s="122" t="s">
        <v>1171</v>
      </c>
      <c r="CF1336" s="122" t="s">
        <v>4097</v>
      </c>
    </row>
    <row r="1337" spans="1:103" x14ac:dyDescent="0.45">
      <c r="A1337" s="122">
        <v>1336</v>
      </c>
      <c r="B1337" s="122" t="s">
        <v>11014</v>
      </c>
      <c r="C1337" s="122" t="s">
        <v>6274</v>
      </c>
      <c r="I1337" s="122" t="s">
        <v>149</v>
      </c>
      <c r="J1337" s="122" t="str">
        <f t="shared" si="55"/>
        <v>Quercus macrocarpa</v>
      </c>
      <c r="M1337" s="122" t="s">
        <v>3226</v>
      </c>
      <c r="O1337" s="122"/>
      <c r="P1337" s="122" t="s">
        <v>6624</v>
      </c>
      <c r="S1337" s="86" t="s">
        <v>14693</v>
      </c>
      <c r="T1337" s="122" t="s">
        <v>1171</v>
      </c>
      <c r="AJ1337" s="122" t="s">
        <v>149</v>
      </c>
      <c r="AK1337" s="122" t="s">
        <v>149</v>
      </c>
      <c r="BE1337" s="122" t="s">
        <v>6426</v>
      </c>
      <c r="BF1337" s="122" t="s">
        <v>1415</v>
      </c>
      <c r="BX1337" s="122" t="s">
        <v>6656</v>
      </c>
      <c r="BZ1337" s="122" t="s">
        <v>3654</v>
      </c>
      <c r="CE1337" s="122" t="s">
        <v>1171</v>
      </c>
      <c r="CF1337" s="122" t="s">
        <v>4097</v>
      </c>
    </row>
    <row r="1338" spans="1:103" x14ac:dyDescent="0.45">
      <c r="A1338" s="122">
        <v>1337</v>
      </c>
      <c r="B1338" s="122" t="s">
        <v>11015</v>
      </c>
      <c r="C1338" s="122" t="s">
        <v>6275</v>
      </c>
      <c r="I1338" s="122" t="s">
        <v>149</v>
      </c>
      <c r="J1338" s="122" t="str">
        <f t="shared" si="55"/>
        <v>Quercus macrocarpa</v>
      </c>
      <c r="M1338" s="122" t="s">
        <v>3226</v>
      </c>
      <c r="O1338" s="122"/>
      <c r="P1338" s="122" t="s">
        <v>6624</v>
      </c>
      <c r="S1338" s="86" t="s">
        <v>14693</v>
      </c>
      <c r="T1338" s="122" t="s">
        <v>1171</v>
      </c>
      <c r="AJ1338" s="122" t="s">
        <v>149</v>
      </c>
      <c r="AK1338" s="122" t="s">
        <v>149</v>
      </c>
      <c r="BE1338" s="122" t="s">
        <v>6426</v>
      </c>
      <c r="BF1338" s="122" t="s">
        <v>1415</v>
      </c>
      <c r="BX1338" s="122" t="s">
        <v>6656</v>
      </c>
      <c r="BZ1338" s="122" t="s">
        <v>3654</v>
      </c>
      <c r="CE1338" s="122" t="s">
        <v>1171</v>
      </c>
      <c r="CF1338" s="122" t="s">
        <v>4097</v>
      </c>
    </row>
    <row r="1339" spans="1:103" x14ac:dyDescent="0.45">
      <c r="A1339" s="122">
        <v>1338</v>
      </c>
      <c r="B1339" s="122" t="s">
        <v>11016</v>
      </c>
      <c r="C1339" s="122" t="s">
        <v>6276</v>
      </c>
      <c r="I1339" s="122" t="s">
        <v>149</v>
      </c>
      <c r="J1339" s="122" t="str">
        <f t="shared" si="55"/>
        <v>Quercus macrocarpa</v>
      </c>
      <c r="M1339" s="122" t="s">
        <v>3226</v>
      </c>
      <c r="O1339" s="122"/>
      <c r="P1339" s="122" t="s">
        <v>6624</v>
      </c>
      <c r="S1339" s="86" t="s">
        <v>14693</v>
      </c>
      <c r="T1339" s="122" t="s">
        <v>1171</v>
      </c>
      <c r="AJ1339" s="122" t="s">
        <v>149</v>
      </c>
      <c r="AK1339" s="122" t="s">
        <v>149</v>
      </c>
      <c r="BE1339" s="122" t="s">
        <v>6426</v>
      </c>
      <c r="BF1339" s="122" t="s">
        <v>1415</v>
      </c>
      <c r="BX1339" s="122" t="s">
        <v>6656</v>
      </c>
      <c r="BZ1339" s="122" t="s">
        <v>3654</v>
      </c>
      <c r="CE1339" s="122" t="s">
        <v>1171</v>
      </c>
      <c r="CF1339" s="122" t="s">
        <v>4097</v>
      </c>
    </row>
    <row r="1340" spans="1:103" x14ac:dyDescent="0.45">
      <c r="A1340" s="122">
        <v>1339</v>
      </c>
      <c r="B1340" s="122" t="s">
        <v>11017</v>
      </c>
      <c r="C1340" s="122" t="s">
        <v>6277</v>
      </c>
      <c r="I1340" s="122" t="s">
        <v>149</v>
      </c>
      <c r="J1340" s="122" t="str">
        <f t="shared" si="55"/>
        <v>Quercus macrocarpa</v>
      </c>
      <c r="M1340" s="122" t="s">
        <v>3226</v>
      </c>
      <c r="O1340" s="122"/>
      <c r="P1340" s="122" t="s">
        <v>6624</v>
      </c>
      <c r="S1340" s="86" t="s">
        <v>14693</v>
      </c>
      <c r="T1340" s="122" t="s">
        <v>1171</v>
      </c>
      <c r="AJ1340" s="122" t="s">
        <v>149</v>
      </c>
      <c r="AK1340" s="122" t="s">
        <v>149</v>
      </c>
      <c r="BE1340" s="122" t="s">
        <v>6426</v>
      </c>
      <c r="BF1340" s="122" t="s">
        <v>1415</v>
      </c>
      <c r="BX1340" s="122" t="s">
        <v>6656</v>
      </c>
      <c r="BZ1340" s="122" t="s">
        <v>3654</v>
      </c>
      <c r="CE1340" s="122" t="s">
        <v>1171</v>
      </c>
      <c r="CF1340" s="122" t="s">
        <v>4097</v>
      </c>
    </row>
    <row r="1341" spans="1:103" x14ac:dyDescent="0.45">
      <c r="A1341" s="122">
        <v>1340</v>
      </c>
      <c r="B1341" s="122" t="s">
        <v>11018</v>
      </c>
      <c r="C1341" s="122" t="s">
        <v>6629</v>
      </c>
      <c r="I1341" s="122" t="s">
        <v>149</v>
      </c>
      <c r="J1341" s="122" t="str">
        <f t="shared" si="55"/>
        <v>Quercus macrocarpa</v>
      </c>
      <c r="M1341" s="122" t="s">
        <v>3226</v>
      </c>
      <c r="O1341" s="122"/>
      <c r="P1341" s="122" t="s">
        <v>6624</v>
      </c>
      <c r="S1341" s="86" t="s">
        <v>14693</v>
      </c>
      <c r="T1341" s="122" t="s">
        <v>1171</v>
      </c>
      <c r="AJ1341" s="122" t="s">
        <v>149</v>
      </c>
      <c r="AK1341" s="122" t="s">
        <v>149</v>
      </c>
      <c r="BE1341" s="122" t="s">
        <v>6426</v>
      </c>
      <c r="BF1341" s="122" t="s">
        <v>1415</v>
      </c>
      <c r="BX1341" s="122" t="s">
        <v>6656</v>
      </c>
      <c r="BZ1341" s="122" t="s">
        <v>3654</v>
      </c>
      <c r="CE1341" s="122" t="s">
        <v>1171</v>
      </c>
      <c r="CF1341" s="122" t="s">
        <v>4097</v>
      </c>
    </row>
    <row r="1342" spans="1:103" x14ac:dyDescent="0.45">
      <c r="A1342" s="122">
        <v>1341</v>
      </c>
      <c r="B1342" s="122" t="s">
        <v>11019</v>
      </c>
      <c r="C1342" s="122" t="s">
        <v>6278</v>
      </c>
      <c r="I1342" s="122" t="s">
        <v>149</v>
      </c>
      <c r="J1342" s="122" t="str">
        <f t="shared" si="55"/>
        <v>Quercus macrocarpa</v>
      </c>
      <c r="M1342" s="122" t="s">
        <v>3226</v>
      </c>
      <c r="O1342" s="122"/>
      <c r="P1342" s="122" t="s">
        <v>6624</v>
      </c>
      <c r="S1342" s="86" t="s">
        <v>14693</v>
      </c>
      <c r="T1342" s="122" t="s">
        <v>1171</v>
      </c>
      <c r="AJ1342" s="122" t="s">
        <v>149</v>
      </c>
      <c r="AK1342" s="122" t="s">
        <v>149</v>
      </c>
      <c r="BE1342" s="122" t="s">
        <v>6426</v>
      </c>
      <c r="BF1342" s="122" t="s">
        <v>1415</v>
      </c>
      <c r="BX1342" s="122" t="s">
        <v>6656</v>
      </c>
      <c r="BZ1342" s="122" t="s">
        <v>3654</v>
      </c>
      <c r="CE1342" s="122" t="s">
        <v>1171</v>
      </c>
      <c r="CF1342" s="122" t="s">
        <v>4097</v>
      </c>
    </row>
    <row r="1343" spans="1:103" x14ac:dyDescent="0.45">
      <c r="A1343" s="122">
        <v>1342</v>
      </c>
      <c r="B1343" s="122" t="s">
        <v>11020</v>
      </c>
      <c r="C1343" s="122" t="s">
        <v>6279</v>
      </c>
      <c r="I1343" s="122" t="s">
        <v>149</v>
      </c>
      <c r="J1343" s="122" t="str">
        <f t="shared" si="55"/>
        <v>Quercus macrocarpa</v>
      </c>
      <c r="M1343" s="122" t="s">
        <v>3226</v>
      </c>
      <c r="O1343" s="122"/>
      <c r="P1343" s="122" t="s">
        <v>6624</v>
      </c>
      <c r="S1343" s="86" t="s">
        <v>14693</v>
      </c>
      <c r="T1343" s="122" t="s">
        <v>1171</v>
      </c>
      <c r="AJ1343" s="122" t="s">
        <v>149</v>
      </c>
      <c r="AK1343" s="122" t="s">
        <v>149</v>
      </c>
      <c r="BE1343" s="122" t="s">
        <v>6426</v>
      </c>
      <c r="BF1343" s="122" t="s">
        <v>1415</v>
      </c>
      <c r="BX1343" s="122" t="s">
        <v>6656</v>
      </c>
      <c r="BZ1343" s="122" t="s">
        <v>3654</v>
      </c>
      <c r="CE1343" s="122" t="s">
        <v>1171</v>
      </c>
      <c r="CF1343" s="122" t="s">
        <v>4097</v>
      </c>
    </row>
    <row r="1344" spans="1:103" x14ac:dyDescent="0.45">
      <c r="A1344" s="122">
        <v>1343</v>
      </c>
      <c r="B1344" s="122" t="s">
        <v>11021</v>
      </c>
      <c r="C1344" s="122" t="s">
        <v>6280</v>
      </c>
      <c r="I1344" s="122" t="s">
        <v>149</v>
      </c>
      <c r="J1344" s="122" t="str">
        <f t="shared" si="55"/>
        <v>Quercus macrocarpa</v>
      </c>
      <c r="M1344" s="122" t="s">
        <v>3226</v>
      </c>
      <c r="O1344" s="122"/>
      <c r="P1344" s="122" t="s">
        <v>6624</v>
      </c>
      <c r="S1344" s="86" t="s">
        <v>14693</v>
      </c>
      <c r="T1344" s="122" t="s">
        <v>1171</v>
      </c>
      <c r="AJ1344" s="122" t="s">
        <v>149</v>
      </c>
      <c r="AK1344" s="122" t="s">
        <v>149</v>
      </c>
      <c r="BE1344" s="122" t="s">
        <v>6426</v>
      </c>
      <c r="BF1344" s="122" t="s">
        <v>1415</v>
      </c>
      <c r="BX1344" s="122" t="s">
        <v>6656</v>
      </c>
      <c r="BZ1344" s="122" t="s">
        <v>3654</v>
      </c>
      <c r="CE1344" s="122" t="s">
        <v>1171</v>
      </c>
      <c r="CF1344" s="122" t="s">
        <v>4097</v>
      </c>
    </row>
    <row r="1345" spans="1:84" x14ac:dyDescent="0.45">
      <c r="A1345" s="122">
        <v>1344</v>
      </c>
      <c r="B1345" s="122" t="s">
        <v>11022</v>
      </c>
      <c r="C1345" s="122" t="s">
        <v>6281</v>
      </c>
      <c r="I1345" s="122" t="s">
        <v>149</v>
      </c>
      <c r="J1345" s="122" t="str">
        <f t="shared" si="55"/>
        <v>Quercus macrocarpa</v>
      </c>
      <c r="M1345" s="122" t="s">
        <v>3226</v>
      </c>
      <c r="O1345" s="122"/>
      <c r="P1345" s="122" t="s">
        <v>6624</v>
      </c>
      <c r="S1345" s="86" t="s">
        <v>14693</v>
      </c>
      <c r="T1345" s="122" t="s">
        <v>1171</v>
      </c>
      <c r="AJ1345" s="122" t="s">
        <v>149</v>
      </c>
      <c r="AK1345" s="122" t="s">
        <v>149</v>
      </c>
      <c r="BE1345" s="122" t="s">
        <v>6426</v>
      </c>
      <c r="BF1345" s="122" t="s">
        <v>1415</v>
      </c>
      <c r="BX1345" s="122" t="s">
        <v>6656</v>
      </c>
      <c r="BZ1345" s="122" t="s">
        <v>3654</v>
      </c>
      <c r="CE1345" s="122" t="s">
        <v>1171</v>
      </c>
      <c r="CF1345" s="122" t="s">
        <v>4097</v>
      </c>
    </row>
    <row r="1346" spans="1:84" x14ac:dyDescent="0.45">
      <c r="A1346" s="122">
        <v>1345</v>
      </c>
      <c r="B1346" s="122" t="s">
        <v>11023</v>
      </c>
      <c r="C1346" s="122" t="s">
        <v>6282</v>
      </c>
      <c r="I1346" s="122" t="s">
        <v>149</v>
      </c>
      <c r="J1346" s="122" t="str">
        <f t="shared" si="55"/>
        <v>Quercus macrocarpa</v>
      </c>
      <c r="M1346" s="122" t="s">
        <v>3226</v>
      </c>
      <c r="O1346" s="122"/>
      <c r="P1346" s="122" t="s">
        <v>6624</v>
      </c>
      <c r="S1346" s="86" t="s">
        <v>14693</v>
      </c>
      <c r="T1346" s="122" t="s">
        <v>1171</v>
      </c>
      <c r="AJ1346" s="122" t="s">
        <v>149</v>
      </c>
      <c r="AK1346" s="122" t="s">
        <v>149</v>
      </c>
      <c r="BE1346" s="122" t="s">
        <v>6426</v>
      </c>
      <c r="BF1346" s="122" t="s">
        <v>1415</v>
      </c>
      <c r="BX1346" s="122" t="s">
        <v>6656</v>
      </c>
      <c r="BZ1346" s="122" t="s">
        <v>3654</v>
      </c>
      <c r="CE1346" s="122" t="s">
        <v>1171</v>
      </c>
      <c r="CF1346" s="122" t="s">
        <v>4097</v>
      </c>
    </row>
    <row r="1347" spans="1:84" x14ac:dyDescent="0.45">
      <c r="A1347" s="122">
        <v>1346</v>
      </c>
      <c r="B1347" s="122" t="s">
        <v>11024</v>
      </c>
      <c r="C1347" s="122" t="s">
        <v>6283</v>
      </c>
      <c r="I1347" s="122" t="s">
        <v>149</v>
      </c>
      <c r="J1347" s="122" t="str">
        <f t="shared" si="55"/>
        <v>Quercus macrocarpa</v>
      </c>
      <c r="M1347" s="122" t="s">
        <v>3226</v>
      </c>
      <c r="O1347" s="122"/>
      <c r="P1347" s="122" t="s">
        <v>6624</v>
      </c>
      <c r="S1347" s="86" t="s">
        <v>14693</v>
      </c>
      <c r="T1347" s="122" t="s">
        <v>1171</v>
      </c>
      <c r="AJ1347" s="122" t="s">
        <v>149</v>
      </c>
      <c r="AK1347" s="122" t="s">
        <v>149</v>
      </c>
      <c r="BE1347" s="122" t="s">
        <v>6426</v>
      </c>
      <c r="BF1347" s="122" t="s">
        <v>1415</v>
      </c>
      <c r="BX1347" s="122" t="s">
        <v>6656</v>
      </c>
      <c r="BZ1347" s="122" t="s">
        <v>3654</v>
      </c>
      <c r="CE1347" s="122" t="s">
        <v>1171</v>
      </c>
      <c r="CF1347" s="122" t="s">
        <v>4097</v>
      </c>
    </row>
    <row r="1348" spans="1:84" x14ac:dyDescent="0.45">
      <c r="A1348" s="122">
        <v>1347</v>
      </c>
      <c r="B1348" s="122" t="s">
        <v>11025</v>
      </c>
      <c r="C1348" s="122" t="s">
        <v>6284</v>
      </c>
      <c r="I1348" s="122" t="s">
        <v>149</v>
      </c>
      <c r="J1348" s="122" t="str">
        <f t="shared" si="55"/>
        <v>Quercus macrocarpa</v>
      </c>
      <c r="M1348" s="122" t="s">
        <v>3226</v>
      </c>
      <c r="O1348" s="122"/>
      <c r="P1348" s="122" t="s">
        <v>6624</v>
      </c>
      <c r="S1348" s="86" t="s">
        <v>14693</v>
      </c>
      <c r="T1348" s="122" t="s">
        <v>1171</v>
      </c>
      <c r="AJ1348" s="122" t="s">
        <v>149</v>
      </c>
      <c r="AK1348" s="122" t="s">
        <v>149</v>
      </c>
      <c r="BE1348" s="122" t="s">
        <v>6426</v>
      </c>
      <c r="BF1348" s="122" t="s">
        <v>1415</v>
      </c>
      <c r="BX1348" s="122" t="s">
        <v>6656</v>
      </c>
      <c r="BZ1348" s="122" t="s">
        <v>3654</v>
      </c>
      <c r="CE1348" s="122" t="s">
        <v>1171</v>
      </c>
      <c r="CF1348" s="122" t="s">
        <v>4097</v>
      </c>
    </row>
    <row r="1349" spans="1:84" x14ac:dyDescent="0.45">
      <c r="A1349" s="122">
        <v>1348</v>
      </c>
      <c r="B1349" s="122" t="s">
        <v>11026</v>
      </c>
      <c r="C1349" s="122" t="s">
        <v>6285</v>
      </c>
      <c r="I1349" s="122" t="s">
        <v>149</v>
      </c>
      <c r="J1349" s="122" t="str">
        <f t="shared" si="55"/>
        <v>Quercus macrocarpa</v>
      </c>
      <c r="M1349" s="122" t="s">
        <v>3226</v>
      </c>
      <c r="O1349" s="122"/>
      <c r="P1349" s="122" t="s">
        <v>6624</v>
      </c>
      <c r="S1349" s="86" t="s">
        <v>14693</v>
      </c>
      <c r="T1349" s="122" t="s">
        <v>1171</v>
      </c>
      <c r="AJ1349" s="122" t="s">
        <v>149</v>
      </c>
      <c r="AK1349" s="122" t="s">
        <v>149</v>
      </c>
      <c r="BE1349" s="122" t="s">
        <v>6426</v>
      </c>
      <c r="BF1349" s="122" t="s">
        <v>1415</v>
      </c>
      <c r="BX1349" s="122" t="s">
        <v>6656</v>
      </c>
      <c r="BZ1349" s="122" t="s">
        <v>3654</v>
      </c>
      <c r="CE1349" s="122" t="s">
        <v>1171</v>
      </c>
      <c r="CF1349" s="122" t="s">
        <v>4097</v>
      </c>
    </row>
    <row r="1350" spans="1:84" x14ac:dyDescent="0.45">
      <c r="A1350" s="122">
        <v>1349</v>
      </c>
      <c r="B1350" s="122" t="s">
        <v>11027</v>
      </c>
      <c r="C1350" s="122" t="s">
        <v>6286</v>
      </c>
      <c r="I1350" s="122" t="s">
        <v>149</v>
      </c>
      <c r="J1350" s="122" t="str">
        <f t="shared" si="55"/>
        <v>Quercus macrocarpa</v>
      </c>
      <c r="M1350" s="122" t="s">
        <v>3226</v>
      </c>
      <c r="O1350" s="122"/>
      <c r="P1350" s="122" t="s">
        <v>6624</v>
      </c>
      <c r="S1350" s="86" t="s">
        <v>14693</v>
      </c>
      <c r="T1350" s="122" t="s">
        <v>1171</v>
      </c>
      <c r="AJ1350" s="122" t="s">
        <v>149</v>
      </c>
      <c r="AK1350" s="122" t="s">
        <v>149</v>
      </c>
      <c r="BE1350" s="122" t="s">
        <v>6426</v>
      </c>
      <c r="BF1350" s="122" t="s">
        <v>1415</v>
      </c>
      <c r="BX1350" s="122" t="s">
        <v>6656</v>
      </c>
      <c r="BZ1350" s="122" t="s">
        <v>3654</v>
      </c>
      <c r="CE1350" s="122" t="s">
        <v>1171</v>
      </c>
      <c r="CF1350" s="122" t="s">
        <v>4097</v>
      </c>
    </row>
    <row r="1351" spans="1:84" x14ac:dyDescent="0.45">
      <c r="A1351" s="122">
        <v>1350</v>
      </c>
      <c r="B1351" s="122" t="s">
        <v>11028</v>
      </c>
      <c r="C1351" s="122" t="s">
        <v>6287</v>
      </c>
      <c r="I1351" s="122" t="s">
        <v>149</v>
      </c>
      <c r="J1351" s="122" t="str">
        <f t="shared" si="55"/>
        <v>Quercus macrocarpa</v>
      </c>
      <c r="M1351" s="122" t="s">
        <v>3226</v>
      </c>
      <c r="O1351" s="122"/>
      <c r="P1351" s="122" t="s">
        <v>6624</v>
      </c>
      <c r="S1351" s="86" t="s">
        <v>14693</v>
      </c>
      <c r="T1351" s="122" t="s">
        <v>1171</v>
      </c>
      <c r="AJ1351" s="122" t="s">
        <v>149</v>
      </c>
      <c r="AK1351" s="122" t="s">
        <v>149</v>
      </c>
      <c r="BE1351" s="122" t="s">
        <v>6426</v>
      </c>
      <c r="BF1351" s="122" t="s">
        <v>1415</v>
      </c>
      <c r="BX1351" s="122" t="s">
        <v>6656</v>
      </c>
      <c r="BZ1351" s="122" t="s">
        <v>3654</v>
      </c>
      <c r="CE1351" s="122" t="s">
        <v>1171</v>
      </c>
      <c r="CF1351" s="122" t="s">
        <v>4097</v>
      </c>
    </row>
    <row r="1352" spans="1:84" x14ac:dyDescent="0.45">
      <c r="A1352" s="122">
        <v>1351</v>
      </c>
      <c r="B1352" s="122" t="s">
        <v>11029</v>
      </c>
      <c r="C1352" s="122" t="s">
        <v>6288</v>
      </c>
      <c r="I1352" s="122" t="s">
        <v>149</v>
      </c>
      <c r="J1352" s="122" t="str">
        <f t="shared" si="55"/>
        <v>Quercus macrocarpa</v>
      </c>
      <c r="M1352" s="122" t="s">
        <v>3226</v>
      </c>
      <c r="O1352" s="122"/>
      <c r="P1352" s="122" t="s">
        <v>6624</v>
      </c>
      <c r="S1352" s="86" t="s">
        <v>14693</v>
      </c>
      <c r="T1352" s="122" t="s">
        <v>1171</v>
      </c>
      <c r="AJ1352" s="122" t="s">
        <v>149</v>
      </c>
      <c r="AK1352" s="122" t="s">
        <v>149</v>
      </c>
      <c r="BE1352" s="122" t="s">
        <v>6426</v>
      </c>
      <c r="BF1352" s="122" t="s">
        <v>1415</v>
      </c>
      <c r="BX1352" s="122" t="s">
        <v>6656</v>
      </c>
      <c r="BZ1352" s="122" t="s">
        <v>3654</v>
      </c>
      <c r="CE1352" s="122" t="s">
        <v>1171</v>
      </c>
      <c r="CF1352" s="122" t="s">
        <v>4097</v>
      </c>
    </row>
    <row r="1353" spans="1:84" x14ac:dyDescent="0.45">
      <c r="A1353" s="122">
        <v>1352</v>
      </c>
      <c r="B1353" s="122" t="s">
        <v>11030</v>
      </c>
      <c r="C1353" s="122" t="s">
        <v>6289</v>
      </c>
      <c r="I1353" s="122" t="s">
        <v>149</v>
      </c>
      <c r="J1353" s="122" t="str">
        <f t="shared" si="55"/>
        <v>Quercus macrocarpa</v>
      </c>
      <c r="M1353" s="122" t="s">
        <v>3226</v>
      </c>
      <c r="O1353" s="122"/>
      <c r="P1353" s="122" t="s">
        <v>6624</v>
      </c>
      <c r="S1353" s="86" t="s">
        <v>14693</v>
      </c>
      <c r="T1353" s="122" t="s">
        <v>1171</v>
      </c>
      <c r="AJ1353" s="122" t="s">
        <v>149</v>
      </c>
      <c r="AK1353" s="122" t="s">
        <v>149</v>
      </c>
      <c r="BE1353" s="122" t="s">
        <v>6426</v>
      </c>
      <c r="BF1353" s="122" t="s">
        <v>1415</v>
      </c>
      <c r="BX1353" s="122" t="s">
        <v>6656</v>
      </c>
      <c r="BZ1353" s="122" t="s">
        <v>3654</v>
      </c>
      <c r="CE1353" s="122" t="s">
        <v>1171</v>
      </c>
      <c r="CF1353" s="122" t="s">
        <v>4097</v>
      </c>
    </row>
    <row r="1354" spans="1:84" x14ac:dyDescent="0.45">
      <c r="A1354" s="122">
        <v>1353</v>
      </c>
      <c r="B1354" s="122" t="s">
        <v>11031</v>
      </c>
      <c r="C1354" s="122" t="s">
        <v>6290</v>
      </c>
      <c r="I1354" s="122" t="s">
        <v>199</v>
      </c>
      <c r="J1354" s="122" t="str">
        <f t="shared" si="55"/>
        <v>Quercus bicolor</v>
      </c>
      <c r="M1354" s="122" t="s">
        <v>3226</v>
      </c>
      <c r="O1354" s="122"/>
      <c r="P1354" s="122" t="s">
        <v>6624</v>
      </c>
      <c r="S1354" s="86" t="s">
        <v>14693</v>
      </c>
      <c r="T1354" s="122" t="s">
        <v>1171</v>
      </c>
      <c r="AJ1354" s="122" t="s">
        <v>199</v>
      </c>
      <c r="AK1354" s="122" t="s">
        <v>199</v>
      </c>
      <c r="BE1354" s="122" t="s">
        <v>6426</v>
      </c>
      <c r="BF1354" s="122" t="s">
        <v>1415</v>
      </c>
      <c r="BX1354" s="122" t="s">
        <v>6656</v>
      </c>
      <c r="BZ1354" s="122" t="s">
        <v>3654</v>
      </c>
      <c r="CE1354" s="122" t="s">
        <v>1171</v>
      </c>
      <c r="CF1354" s="122" t="s">
        <v>4097</v>
      </c>
    </row>
    <row r="1355" spans="1:84" x14ac:dyDescent="0.45">
      <c r="A1355" s="122">
        <v>1354</v>
      </c>
      <c r="B1355" s="122" t="s">
        <v>11032</v>
      </c>
      <c r="C1355" s="122" t="s">
        <v>6291</v>
      </c>
      <c r="I1355" s="122" t="s">
        <v>199</v>
      </c>
      <c r="J1355" s="122" t="str">
        <f t="shared" si="55"/>
        <v>Quercus bicolor</v>
      </c>
      <c r="M1355" s="122" t="s">
        <v>3226</v>
      </c>
      <c r="O1355" s="122"/>
      <c r="P1355" s="122" t="s">
        <v>6624</v>
      </c>
      <c r="S1355" s="86" t="s">
        <v>14693</v>
      </c>
      <c r="T1355" s="122" t="s">
        <v>1171</v>
      </c>
      <c r="AJ1355" s="122" t="s">
        <v>199</v>
      </c>
      <c r="AK1355" s="122" t="s">
        <v>199</v>
      </c>
      <c r="BE1355" s="122" t="s">
        <v>6426</v>
      </c>
      <c r="BF1355" s="122" t="s">
        <v>1415</v>
      </c>
      <c r="BX1355" s="122" t="s">
        <v>6656</v>
      </c>
      <c r="BZ1355" s="122" t="s">
        <v>3654</v>
      </c>
      <c r="CE1355" s="122" t="s">
        <v>1171</v>
      </c>
      <c r="CF1355" s="122" t="s">
        <v>4097</v>
      </c>
    </row>
    <row r="1356" spans="1:84" x14ac:dyDescent="0.45">
      <c r="A1356" s="122">
        <v>1355</v>
      </c>
      <c r="B1356" s="122" t="s">
        <v>11033</v>
      </c>
      <c r="C1356" s="122" t="s">
        <v>6292</v>
      </c>
      <c r="I1356" s="122" t="s">
        <v>199</v>
      </c>
      <c r="J1356" s="122" t="str">
        <f t="shared" si="55"/>
        <v>Quercus bicolor</v>
      </c>
      <c r="M1356" s="122" t="s">
        <v>3226</v>
      </c>
      <c r="O1356" s="122"/>
      <c r="P1356" s="122" t="s">
        <v>6624</v>
      </c>
      <c r="S1356" s="86" t="s">
        <v>14693</v>
      </c>
      <c r="T1356" s="122" t="s">
        <v>1171</v>
      </c>
      <c r="AJ1356" s="122" t="s">
        <v>199</v>
      </c>
      <c r="AK1356" s="122" t="s">
        <v>199</v>
      </c>
      <c r="BE1356" s="122" t="s">
        <v>6426</v>
      </c>
      <c r="BF1356" s="122" t="s">
        <v>1415</v>
      </c>
      <c r="BX1356" s="122" t="s">
        <v>6656</v>
      </c>
      <c r="BZ1356" s="122" t="s">
        <v>3654</v>
      </c>
      <c r="CE1356" s="122" t="s">
        <v>1171</v>
      </c>
      <c r="CF1356" s="122" t="s">
        <v>4097</v>
      </c>
    </row>
    <row r="1357" spans="1:84" x14ac:dyDescent="0.45">
      <c r="A1357" s="122">
        <v>1356</v>
      </c>
      <c r="B1357" s="122" t="s">
        <v>11034</v>
      </c>
      <c r="C1357" s="122" t="s">
        <v>6293</v>
      </c>
      <c r="I1357" s="122" t="s">
        <v>199</v>
      </c>
      <c r="J1357" s="122" t="str">
        <f t="shared" si="55"/>
        <v>Quercus bicolor</v>
      </c>
      <c r="M1357" s="122" t="s">
        <v>3226</v>
      </c>
      <c r="O1357" s="122"/>
      <c r="P1357" s="122" t="s">
        <v>6624</v>
      </c>
      <c r="S1357" s="86" t="s">
        <v>14693</v>
      </c>
      <c r="T1357" s="122" t="s">
        <v>1171</v>
      </c>
      <c r="AJ1357" s="122" t="s">
        <v>199</v>
      </c>
      <c r="AK1357" s="122" t="s">
        <v>199</v>
      </c>
      <c r="BE1357" s="122" t="s">
        <v>6426</v>
      </c>
      <c r="BF1357" s="122" t="s">
        <v>1415</v>
      </c>
      <c r="BX1357" s="122" t="s">
        <v>6656</v>
      </c>
      <c r="BZ1357" s="122" t="s">
        <v>3654</v>
      </c>
      <c r="CE1357" s="122" t="s">
        <v>1171</v>
      </c>
      <c r="CF1357" s="122" t="s">
        <v>4097</v>
      </c>
    </row>
    <row r="1358" spans="1:84" x14ac:dyDescent="0.45">
      <c r="A1358" s="122">
        <v>1357</v>
      </c>
      <c r="B1358" s="122" t="s">
        <v>11035</v>
      </c>
      <c r="C1358" s="122" t="s">
        <v>6294</v>
      </c>
      <c r="I1358" s="122" t="s">
        <v>199</v>
      </c>
      <c r="J1358" s="122" t="str">
        <f t="shared" si="55"/>
        <v>Quercus bicolor</v>
      </c>
      <c r="M1358" s="122" t="s">
        <v>3226</v>
      </c>
      <c r="O1358" s="122"/>
      <c r="P1358" s="122" t="s">
        <v>6624</v>
      </c>
      <c r="S1358" s="86" t="s">
        <v>14693</v>
      </c>
      <c r="T1358" s="122" t="s">
        <v>1171</v>
      </c>
      <c r="AJ1358" s="122" t="s">
        <v>199</v>
      </c>
      <c r="AK1358" s="122" t="s">
        <v>199</v>
      </c>
      <c r="BE1358" s="122" t="s">
        <v>6426</v>
      </c>
      <c r="BF1358" s="122" t="s">
        <v>1415</v>
      </c>
      <c r="BX1358" s="122" t="s">
        <v>6656</v>
      </c>
      <c r="BZ1358" s="122" t="s">
        <v>3654</v>
      </c>
      <c r="CE1358" s="122" t="s">
        <v>1171</v>
      </c>
      <c r="CF1358" s="122" t="s">
        <v>4097</v>
      </c>
    </row>
    <row r="1359" spans="1:84" x14ac:dyDescent="0.45">
      <c r="A1359" s="122">
        <v>1358</v>
      </c>
      <c r="B1359" s="122" t="s">
        <v>11036</v>
      </c>
      <c r="C1359" s="122" t="s">
        <v>6295</v>
      </c>
      <c r="I1359" s="122" t="s">
        <v>199</v>
      </c>
      <c r="J1359" s="122" t="str">
        <f t="shared" si="55"/>
        <v>Quercus bicolor</v>
      </c>
      <c r="M1359" s="122" t="s">
        <v>3226</v>
      </c>
      <c r="O1359" s="122"/>
      <c r="P1359" s="122" t="s">
        <v>6624</v>
      </c>
      <c r="S1359" s="86" t="s">
        <v>14693</v>
      </c>
      <c r="T1359" s="122" t="s">
        <v>1171</v>
      </c>
      <c r="AJ1359" s="122" t="s">
        <v>199</v>
      </c>
      <c r="AK1359" s="122" t="s">
        <v>199</v>
      </c>
      <c r="BE1359" s="122" t="s">
        <v>6426</v>
      </c>
      <c r="BF1359" s="122" t="s">
        <v>1415</v>
      </c>
      <c r="BX1359" s="122" t="s">
        <v>6656</v>
      </c>
      <c r="BZ1359" s="122" t="s">
        <v>3654</v>
      </c>
      <c r="CE1359" s="122" t="s">
        <v>1171</v>
      </c>
      <c r="CF1359" s="122" t="s">
        <v>4097</v>
      </c>
    </row>
    <row r="1360" spans="1:84" x14ac:dyDescent="0.45">
      <c r="A1360" s="122">
        <v>1359</v>
      </c>
      <c r="B1360" s="122" t="s">
        <v>11037</v>
      </c>
      <c r="C1360" s="122" t="s">
        <v>6296</v>
      </c>
      <c r="I1360" s="122" t="s">
        <v>199</v>
      </c>
      <c r="J1360" s="122" t="str">
        <f t="shared" si="55"/>
        <v>Quercus bicolor</v>
      </c>
      <c r="M1360" s="122" t="s">
        <v>3226</v>
      </c>
      <c r="O1360" s="122"/>
      <c r="P1360" s="122" t="s">
        <v>6624</v>
      </c>
      <c r="S1360" s="86" t="s">
        <v>14693</v>
      </c>
      <c r="T1360" s="122" t="s">
        <v>1171</v>
      </c>
      <c r="AJ1360" s="122" t="s">
        <v>199</v>
      </c>
      <c r="AK1360" s="122" t="s">
        <v>199</v>
      </c>
      <c r="BE1360" s="122" t="s">
        <v>6426</v>
      </c>
      <c r="BF1360" s="122" t="s">
        <v>1415</v>
      </c>
      <c r="BX1360" s="122" t="s">
        <v>6656</v>
      </c>
      <c r="BZ1360" s="122" t="s">
        <v>3654</v>
      </c>
      <c r="CE1360" s="122" t="s">
        <v>1171</v>
      </c>
      <c r="CF1360" s="122" t="s">
        <v>4097</v>
      </c>
    </row>
    <row r="1361" spans="1:84" x14ac:dyDescent="0.45">
      <c r="A1361" s="122">
        <v>1360</v>
      </c>
      <c r="B1361" s="122" t="s">
        <v>11038</v>
      </c>
      <c r="C1361" s="122" t="s">
        <v>6297</v>
      </c>
      <c r="I1361" s="122" t="s">
        <v>199</v>
      </c>
      <c r="J1361" s="122" t="str">
        <f t="shared" si="55"/>
        <v>Quercus bicolor</v>
      </c>
      <c r="M1361" s="122" t="s">
        <v>3226</v>
      </c>
      <c r="O1361" s="122"/>
      <c r="P1361" s="122" t="s">
        <v>6624</v>
      </c>
      <c r="S1361" s="86" t="s">
        <v>14693</v>
      </c>
      <c r="T1361" s="122" t="s">
        <v>1171</v>
      </c>
      <c r="AJ1361" s="122" t="s">
        <v>199</v>
      </c>
      <c r="AK1361" s="122" t="s">
        <v>199</v>
      </c>
      <c r="BE1361" s="122" t="s">
        <v>6426</v>
      </c>
      <c r="BF1361" s="122" t="s">
        <v>1415</v>
      </c>
      <c r="BX1361" s="122" t="s">
        <v>6656</v>
      </c>
      <c r="BZ1361" s="122" t="s">
        <v>3654</v>
      </c>
      <c r="CE1361" s="122" t="s">
        <v>1171</v>
      </c>
      <c r="CF1361" s="122" t="s">
        <v>4097</v>
      </c>
    </row>
    <row r="1362" spans="1:84" x14ac:dyDescent="0.45">
      <c r="A1362" s="122">
        <v>1361</v>
      </c>
      <c r="B1362" s="122" t="s">
        <v>11039</v>
      </c>
      <c r="C1362" s="122" t="s">
        <v>6298</v>
      </c>
      <c r="I1362" s="122" t="s">
        <v>149</v>
      </c>
      <c r="J1362" s="122" t="str">
        <f t="shared" si="55"/>
        <v>Quercus macrocarpa</v>
      </c>
      <c r="M1362" s="122" t="s">
        <v>3226</v>
      </c>
      <c r="O1362" s="122"/>
      <c r="P1362" s="122" t="s">
        <v>6624</v>
      </c>
      <c r="S1362" s="86" t="s">
        <v>14693</v>
      </c>
      <c r="T1362" s="122" t="s">
        <v>1171</v>
      </c>
      <c r="AJ1362" s="122" t="s">
        <v>149</v>
      </c>
      <c r="AK1362" s="122" t="s">
        <v>149</v>
      </c>
      <c r="BE1362" s="122" t="s">
        <v>6426</v>
      </c>
      <c r="BF1362" s="122" t="s">
        <v>1415</v>
      </c>
      <c r="BX1362" s="122" t="s">
        <v>6656</v>
      </c>
      <c r="BZ1362" s="122" t="s">
        <v>3654</v>
      </c>
      <c r="CE1362" s="122" t="s">
        <v>1171</v>
      </c>
      <c r="CF1362" s="122" t="s">
        <v>4097</v>
      </c>
    </row>
    <row r="1363" spans="1:84" x14ac:dyDescent="0.45">
      <c r="A1363" s="122">
        <v>1362</v>
      </c>
      <c r="B1363" s="122" t="s">
        <v>11040</v>
      </c>
      <c r="C1363" s="122" t="s">
        <v>6299</v>
      </c>
      <c r="I1363" s="122" t="s">
        <v>199</v>
      </c>
      <c r="J1363" s="122" t="str">
        <f t="shared" ref="J1363:J1394" si="56">LEFT(I1363, FIND(" ", I1363, 12) -1)</f>
        <v>Quercus bicolor</v>
      </c>
      <c r="M1363" s="122" t="s">
        <v>3226</v>
      </c>
      <c r="O1363" s="122"/>
      <c r="P1363" s="122" t="s">
        <v>6624</v>
      </c>
      <c r="S1363" s="86" t="s">
        <v>14693</v>
      </c>
      <c r="T1363" s="122" t="s">
        <v>1171</v>
      </c>
      <c r="AJ1363" s="122" t="s">
        <v>199</v>
      </c>
      <c r="AK1363" s="122" t="s">
        <v>199</v>
      </c>
      <c r="BE1363" s="122" t="s">
        <v>6426</v>
      </c>
      <c r="BF1363" s="122" t="s">
        <v>1415</v>
      </c>
      <c r="BX1363" s="122" t="s">
        <v>6656</v>
      </c>
      <c r="BZ1363" s="122" t="s">
        <v>3654</v>
      </c>
      <c r="CE1363" s="122" t="s">
        <v>1171</v>
      </c>
      <c r="CF1363" s="122" t="s">
        <v>3425</v>
      </c>
    </row>
    <row r="1364" spans="1:84" x14ac:dyDescent="0.45">
      <c r="A1364" s="122">
        <v>1363</v>
      </c>
      <c r="B1364" s="122" t="s">
        <v>11041</v>
      </c>
      <c r="C1364" s="122" t="s">
        <v>6300</v>
      </c>
      <c r="I1364" s="122" t="s">
        <v>199</v>
      </c>
      <c r="J1364" s="122" t="str">
        <f t="shared" si="56"/>
        <v>Quercus bicolor</v>
      </c>
      <c r="M1364" s="122" t="s">
        <v>3226</v>
      </c>
      <c r="O1364" s="122"/>
      <c r="P1364" s="122" t="s">
        <v>6624</v>
      </c>
      <c r="S1364" s="86" t="s">
        <v>14693</v>
      </c>
      <c r="T1364" s="122" t="s">
        <v>1171</v>
      </c>
      <c r="AJ1364" s="122" t="s">
        <v>199</v>
      </c>
      <c r="AK1364" s="122" t="s">
        <v>199</v>
      </c>
      <c r="BE1364" s="122" t="s">
        <v>6426</v>
      </c>
      <c r="BF1364" s="122" t="s">
        <v>1415</v>
      </c>
      <c r="BX1364" s="122" t="s">
        <v>6656</v>
      </c>
      <c r="BZ1364" s="122" t="s">
        <v>3654</v>
      </c>
      <c r="CE1364" s="122" t="s">
        <v>1171</v>
      </c>
      <c r="CF1364" s="122" t="s">
        <v>3425</v>
      </c>
    </row>
    <row r="1365" spans="1:84" x14ac:dyDescent="0.45">
      <c r="A1365" s="122">
        <v>1364</v>
      </c>
      <c r="B1365" s="122" t="s">
        <v>11042</v>
      </c>
      <c r="C1365" s="122" t="s">
        <v>6301</v>
      </c>
      <c r="I1365" s="122" t="s">
        <v>199</v>
      </c>
      <c r="J1365" s="122" t="str">
        <f t="shared" si="56"/>
        <v>Quercus bicolor</v>
      </c>
      <c r="M1365" s="122" t="s">
        <v>3226</v>
      </c>
      <c r="O1365" s="122"/>
      <c r="P1365" s="122" t="s">
        <v>6624</v>
      </c>
      <c r="S1365" s="86" t="s">
        <v>14693</v>
      </c>
      <c r="T1365" s="122" t="s">
        <v>1171</v>
      </c>
      <c r="AJ1365" s="122" t="s">
        <v>199</v>
      </c>
      <c r="AK1365" s="122" t="s">
        <v>199</v>
      </c>
      <c r="BE1365" s="122" t="s">
        <v>6426</v>
      </c>
      <c r="BF1365" s="122" t="s">
        <v>1415</v>
      </c>
      <c r="BX1365" s="122" t="s">
        <v>6656</v>
      </c>
      <c r="BZ1365" s="122" t="s">
        <v>3654</v>
      </c>
      <c r="CE1365" s="122" t="s">
        <v>1171</v>
      </c>
      <c r="CF1365" s="122" t="s">
        <v>3425</v>
      </c>
    </row>
    <row r="1366" spans="1:84" x14ac:dyDescent="0.45">
      <c r="A1366" s="122">
        <v>1365</v>
      </c>
      <c r="B1366" s="122" t="s">
        <v>11043</v>
      </c>
      <c r="C1366" s="122" t="s">
        <v>6302</v>
      </c>
      <c r="I1366" s="122" t="s">
        <v>199</v>
      </c>
      <c r="J1366" s="122" t="str">
        <f t="shared" si="56"/>
        <v>Quercus bicolor</v>
      </c>
      <c r="M1366" s="122" t="s">
        <v>3226</v>
      </c>
      <c r="O1366" s="122"/>
      <c r="P1366" s="122" t="s">
        <v>6624</v>
      </c>
      <c r="S1366" s="86" t="s">
        <v>14693</v>
      </c>
      <c r="T1366" s="122" t="s">
        <v>1171</v>
      </c>
      <c r="AJ1366" s="122" t="s">
        <v>199</v>
      </c>
      <c r="AK1366" s="122" t="s">
        <v>199</v>
      </c>
      <c r="BE1366" s="122" t="s">
        <v>6426</v>
      </c>
      <c r="BF1366" s="122" t="s">
        <v>1415</v>
      </c>
      <c r="BX1366" s="122" t="s">
        <v>6656</v>
      </c>
      <c r="BZ1366" s="122" t="s">
        <v>3654</v>
      </c>
      <c r="CE1366" s="122" t="s">
        <v>1171</v>
      </c>
      <c r="CF1366" s="122" t="s">
        <v>3425</v>
      </c>
    </row>
    <row r="1367" spans="1:84" x14ac:dyDescent="0.45">
      <c r="A1367" s="122">
        <v>1366</v>
      </c>
      <c r="B1367" s="122" t="s">
        <v>11044</v>
      </c>
      <c r="C1367" s="122" t="s">
        <v>6303</v>
      </c>
      <c r="I1367" s="122" t="s">
        <v>199</v>
      </c>
      <c r="J1367" s="122" t="str">
        <f t="shared" si="56"/>
        <v>Quercus bicolor</v>
      </c>
      <c r="M1367" s="122" t="s">
        <v>3226</v>
      </c>
      <c r="O1367" s="122"/>
      <c r="P1367" s="122" t="s">
        <v>6624</v>
      </c>
      <c r="S1367" s="86" t="s">
        <v>14693</v>
      </c>
      <c r="T1367" s="122" t="s">
        <v>1171</v>
      </c>
      <c r="AJ1367" s="122" t="s">
        <v>199</v>
      </c>
      <c r="AK1367" s="122" t="s">
        <v>199</v>
      </c>
      <c r="BE1367" s="122" t="s">
        <v>6426</v>
      </c>
      <c r="BF1367" s="122" t="s">
        <v>1415</v>
      </c>
      <c r="BX1367" s="122" t="s">
        <v>6656</v>
      </c>
      <c r="BZ1367" s="122" t="s">
        <v>3654</v>
      </c>
      <c r="CE1367" s="122" t="s">
        <v>1171</v>
      </c>
      <c r="CF1367" s="122" t="s">
        <v>3425</v>
      </c>
    </row>
    <row r="1368" spans="1:84" x14ac:dyDescent="0.45">
      <c r="A1368" s="122">
        <v>1367</v>
      </c>
      <c r="B1368" s="122" t="s">
        <v>11045</v>
      </c>
      <c r="C1368" s="122" t="s">
        <v>6304</v>
      </c>
      <c r="I1368" s="122" t="s">
        <v>199</v>
      </c>
      <c r="J1368" s="122" t="str">
        <f t="shared" si="56"/>
        <v>Quercus bicolor</v>
      </c>
      <c r="M1368" s="122" t="s">
        <v>3226</v>
      </c>
      <c r="O1368" s="122"/>
      <c r="P1368" s="122" t="s">
        <v>6624</v>
      </c>
      <c r="S1368" s="86" t="s">
        <v>14693</v>
      </c>
      <c r="T1368" s="122" t="s">
        <v>1171</v>
      </c>
      <c r="AJ1368" s="122" t="s">
        <v>199</v>
      </c>
      <c r="AK1368" s="122" t="s">
        <v>199</v>
      </c>
      <c r="BE1368" s="122" t="s">
        <v>6426</v>
      </c>
      <c r="BF1368" s="122" t="s">
        <v>1415</v>
      </c>
      <c r="BX1368" s="122" t="s">
        <v>6656</v>
      </c>
      <c r="BZ1368" s="122" t="s">
        <v>3654</v>
      </c>
      <c r="CE1368" s="122" t="s">
        <v>1171</v>
      </c>
      <c r="CF1368" s="122" t="s">
        <v>3425</v>
      </c>
    </row>
    <row r="1369" spans="1:84" x14ac:dyDescent="0.45">
      <c r="A1369" s="122">
        <v>1368</v>
      </c>
      <c r="B1369" s="122" t="s">
        <v>11046</v>
      </c>
      <c r="C1369" s="122" t="s">
        <v>6305</v>
      </c>
      <c r="I1369" s="122" t="s">
        <v>199</v>
      </c>
      <c r="J1369" s="122" t="str">
        <f t="shared" si="56"/>
        <v>Quercus bicolor</v>
      </c>
      <c r="M1369" s="122" t="s">
        <v>3226</v>
      </c>
      <c r="O1369" s="122"/>
      <c r="P1369" s="122" t="s">
        <v>6624</v>
      </c>
      <c r="S1369" s="86" t="s">
        <v>14693</v>
      </c>
      <c r="T1369" s="122" t="s">
        <v>1171</v>
      </c>
      <c r="AJ1369" s="122" t="s">
        <v>199</v>
      </c>
      <c r="AK1369" s="122" t="s">
        <v>199</v>
      </c>
      <c r="BE1369" s="122" t="s">
        <v>6426</v>
      </c>
      <c r="BF1369" s="122" t="s">
        <v>1415</v>
      </c>
      <c r="BX1369" s="122" t="s">
        <v>6656</v>
      </c>
      <c r="BZ1369" s="122" t="s">
        <v>3654</v>
      </c>
      <c r="CE1369" s="122" t="s">
        <v>1171</v>
      </c>
      <c r="CF1369" s="122" t="s">
        <v>3425</v>
      </c>
    </row>
    <row r="1370" spans="1:84" x14ac:dyDescent="0.45">
      <c r="A1370" s="122">
        <v>1369</v>
      </c>
      <c r="B1370" s="122" t="s">
        <v>11047</v>
      </c>
      <c r="C1370" s="122" t="s">
        <v>6306</v>
      </c>
      <c r="I1370" s="122" t="s">
        <v>149</v>
      </c>
      <c r="J1370" s="122" t="str">
        <f t="shared" si="56"/>
        <v>Quercus macrocarpa</v>
      </c>
      <c r="M1370" s="122" t="s">
        <v>3226</v>
      </c>
      <c r="O1370" s="122"/>
      <c r="P1370" s="122" t="s">
        <v>6624</v>
      </c>
      <c r="S1370" s="86" t="s">
        <v>14693</v>
      </c>
      <c r="T1370" s="122" t="s">
        <v>1171</v>
      </c>
      <c r="AJ1370" s="122" t="s">
        <v>149</v>
      </c>
      <c r="AK1370" s="122" t="s">
        <v>149</v>
      </c>
      <c r="BE1370" s="122" t="s">
        <v>6426</v>
      </c>
      <c r="BF1370" s="122" t="s">
        <v>1415</v>
      </c>
      <c r="BX1370" s="122" t="s">
        <v>6656</v>
      </c>
      <c r="BZ1370" s="122" t="s">
        <v>3654</v>
      </c>
      <c r="CE1370" s="122" t="s">
        <v>1171</v>
      </c>
      <c r="CF1370" s="122" t="s">
        <v>3425</v>
      </c>
    </row>
    <row r="1371" spans="1:84" x14ac:dyDescent="0.45">
      <c r="A1371" s="122">
        <v>1370</v>
      </c>
      <c r="B1371" s="122" t="s">
        <v>11048</v>
      </c>
      <c r="C1371" s="122" t="s">
        <v>6307</v>
      </c>
      <c r="I1371" s="122" t="s">
        <v>149</v>
      </c>
      <c r="J1371" s="122" t="str">
        <f t="shared" si="56"/>
        <v>Quercus macrocarpa</v>
      </c>
      <c r="M1371" s="122" t="s">
        <v>3226</v>
      </c>
      <c r="O1371" s="122"/>
      <c r="P1371" s="122" t="s">
        <v>6624</v>
      </c>
      <c r="S1371" s="86" t="s">
        <v>14693</v>
      </c>
      <c r="T1371" s="122" t="s">
        <v>1171</v>
      </c>
      <c r="AJ1371" s="122" t="s">
        <v>149</v>
      </c>
      <c r="AK1371" s="122" t="s">
        <v>149</v>
      </c>
      <c r="BE1371" s="122" t="s">
        <v>6426</v>
      </c>
      <c r="BF1371" s="122" t="s">
        <v>1415</v>
      </c>
      <c r="BX1371" s="122" t="s">
        <v>6656</v>
      </c>
      <c r="BZ1371" s="122" t="s">
        <v>3654</v>
      </c>
      <c r="CE1371" s="122" t="s">
        <v>1171</v>
      </c>
      <c r="CF1371" s="122" t="s">
        <v>3425</v>
      </c>
    </row>
    <row r="1372" spans="1:84" x14ac:dyDescent="0.45">
      <c r="A1372" s="122">
        <v>1371</v>
      </c>
      <c r="B1372" s="122" t="s">
        <v>11049</v>
      </c>
      <c r="C1372" s="122" t="s">
        <v>6308</v>
      </c>
      <c r="I1372" s="122" t="s">
        <v>149</v>
      </c>
      <c r="J1372" s="122" t="str">
        <f t="shared" si="56"/>
        <v>Quercus macrocarpa</v>
      </c>
      <c r="M1372" s="122" t="s">
        <v>3226</v>
      </c>
      <c r="O1372" s="122"/>
      <c r="P1372" s="122" t="s">
        <v>6624</v>
      </c>
      <c r="S1372" s="86" t="s">
        <v>14693</v>
      </c>
      <c r="T1372" s="122" t="s">
        <v>1171</v>
      </c>
      <c r="AJ1372" s="122" t="s">
        <v>149</v>
      </c>
      <c r="AK1372" s="122" t="s">
        <v>149</v>
      </c>
      <c r="BE1372" s="122" t="s">
        <v>6426</v>
      </c>
      <c r="BF1372" s="122" t="s">
        <v>1415</v>
      </c>
      <c r="BX1372" s="122" t="s">
        <v>6656</v>
      </c>
      <c r="BZ1372" s="122" t="s">
        <v>3654</v>
      </c>
      <c r="CE1372" s="122" t="s">
        <v>1171</v>
      </c>
      <c r="CF1372" s="122" t="s">
        <v>3425</v>
      </c>
    </row>
    <row r="1373" spans="1:84" x14ac:dyDescent="0.45">
      <c r="A1373" s="122">
        <v>1372</v>
      </c>
      <c r="B1373" s="122" t="s">
        <v>11050</v>
      </c>
      <c r="C1373" s="122" t="s">
        <v>6309</v>
      </c>
      <c r="I1373" s="122" t="s">
        <v>149</v>
      </c>
      <c r="J1373" s="122" t="str">
        <f t="shared" si="56"/>
        <v>Quercus macrocarpa</v>
      </c>
      <c r="M1373" s="122" t="s">
        <v>3226</v>
      </c>
      <c r="O1373" s="122"/>
      <c r="P1373" s="122" t="s">
        <v>6624</v>
      </c>
      <c r="S1373" s="86" t="s">
        <v>14693</v>
      </c>
      <c r="T1373" s="122" t="s">
        <v>1171</v>
      </c>
      <c r="AJ1373" s="122" t="s">
        <v>149</v>
      </c>
      <c r="AK1373" s="122" t="s">
        <v>149</v>
      </c>
      <c r="BE1373" s="122" t="s">
        <v>6426</v>
      </c>
      <c r="BF1373" s="122" t="s">
        <v>1415</v>
      </c>
      <c r="BX1373" s="122" t="s">
        <v>6656</v>
      </c>
      <c r="BZ1373" s="122" t="s">
        <v>3654</v>
      </c>
      <c r="CE1373" s="122" t="s">
        <v>1171</v>
      </c>
      <c r="CF1373" s="122" t="s">
        <v>3425</v>
      </c>
    </row>
    <row r="1374" spans="1:84" x14ac:dyDescent="0.45">
      <c r="A1374" s="122">
        <v>1373</v>
      </c>
      <c r="B1374" s="122" t="s">
        <v>11051</v>
      </c>
      <c r="C1374" s="122" t="s">
        <v>6310</v>
      </c>
      <c r="I1374" s="122" t="s">
        <v>149</v>
      </c>
      <c r="J1374" s="122" t="str">
        <f t="shared" si="56"/>
        <v>Quercus macrocarpa</v>
      </c>
      <c r="M1374" s="122" t="s">
        <v>3226</v>
      </c>
      <c r="O1374" s="122"/>
      <c r="P1374" s="122" t="s">
        <v>6624</v>
      </c>
      <c r="S1374" s="86" t="s">
        <v>14693</v>
      </c>
      <c r="T1374" s="122" t="s">
        <v>1171</v>
      </c>
      <c r="AJ1374" s="122" t="s">
        <v>149</v>
      </c>
      <c r="AK1374" s="122" t="s">
        <v>149</v>
      </c>
      <c r="BE1374" s="122" t="s">
        <v>6426</v>
      </c>
      <c r="BF1374" s="122" t="s">
        <v>1415</v>
      </c>
      <c r="BX1374" s="122" t="s">
        <v>6656</v>
      </c>
      <c r="BZ1374" s="122" t="s">
        <v>3654</v>
      </c>
      <c r="CE1374" s="122" t="s">
        <v>1171</v>
      </c>
      <c r="CF1374" s="122" t="s">
        <v>3425</v>
      </c>
    </row>
    <row r="1375" spans="1:84" x14ac:dyDescent="0.45">
      <c r="A1375" s="122">
        <v>1374</v>
      </c>
      <c r="B1375" s="122" t="s">
        <v>11052</v>
      </c>
      <c r="C1375" s="122" t="s">
        <v>6311</v>
      </c>
      <c r="I1375" s="122" t="s">
        <v>149</v>
      </c>
      <c r="J1375" s="122" t="str">
        <f t="shared" si="56"/>
        <v>Quercus macrocarpa</v>
      </c>
      <c r="M1375" s="122" t="s">
        <v>3226</v>
      </c>
      <c r="O1375" s="122"/>
      <c r="P1375" s="122" t="s">
        <v>6624</v>
      </c>
      <c r="S1375" s="86" t="s">
        <v>14693</v>
      </c>
      <c r="T1375" s="122" t="s">
        <v>1171</v>
      </c>
      <c r="AJ1375" s="122" t="s">
        <v>149</v>
      </c>
      <c r="AK1375" s="122" t="s">
        <v>149</v>
      </c>
      <c r="BE1375" s="122" t="s">
        <v>6426</v>
      </c>
      <c r="BF1375" s="122" t="s">
        <v>1415</v>
      </c>
      <c r="BX1375" s="122" t="s">
        <v>6656</v>
      </c>
      <c r="BZ1375" s="122" t="s">
        <v>3654</v>
      </c>
      <c r="CE1375" s="122" t="s">
        <v>1171</v>
      </c>
      <c r="CF1375" s="122" t="s">
        <v>3425</v>
      </c>
    </row>
    <row r="1376" spans="1:84" x14ac:dyDescent="0.45">
      <c r="A1376" s="122">
        <v>1375</v>
      </c>
      <c r="B1376" s="122" t="s">
        <v>11053</v>
      </c>
      <c r="C1376" s="122" t="s">
        <v>6312</v>
      </c>
      <c r="I1376" s="122" t="s">
        <v>149</v>
      </c>
      <c r="J1376" s="122" t="str">
        <f t="shared" si="56"/>
        <v>Quercus macrocarpa</v>
      </c>
      <c r="M1376" s="122" t="s">
        <v>3226</v>
      </c>
      <c r="O1376" s="122"/>
      <c r="P1376" s="122" t="s">
        <v>6624</v>
      </c>
      <c r="S1376" s="86" t="s">
        <v>14693</v>
      </c>
      <c r="T1376" s="122" t="s">
        <v>1171</v>
      </c>
      <c r="AJ1376" s="122" t="s">
        <v>149</v>
      </c>
      <c r="AK1376" s="122" t="s">
        <v>149</v>
      </c>
      <c r="BE1376" s="122" t="s">
        <v>6426</v>
      </c>
      <c r="BF1376" s="122" t="s">
        <v>1415</v>
      </c>
      <c r="BX1376" s="122" t="s">
        <v>6656</v>
      </c>
      <c r="BZ1376" s="122" t="s">
        <v>3654</v>
      </c>
      <c r="CE1376" s="122" t="s">
        <v>1171</v>
      </c>
      <c r="CF1376" s="122" t="s">
        <v>3425</v>
      </c>
    </row>
    <row r="1377" spans="1:84" x14ac:dyDescent="0.45">
      <c r="A1377" s="122">
        <v>1376</v>
      </c>
      <c r="B1377" s="122" t="s">
        <v>11054</v>
      </c>
      <c r="C1377" s="122" t="s">
        <v>6313</v>
      </c>
      <c r="I1377" s="122" t="s">
        <v>149</v>
      </c>
      <c r="J1377" s="122" t="str">
        <f t="shared" si="56"/>
        <v>Quercus macrocarpa</v>
      </c>
      <c r="M1377" s="122" t="s">
        <v>3226</v>
      </c>
      <c r="O1377" s="122"/>
      <c r="P1377" s="122" t="s">
        <v>6624</v>
      </c>
      <c r="S1377" s="86" t="s">
        <v>14693</v>
      </c>
      <c r="T1377" s="122" t="s">
        <v>1171</v>
      </c>
      <c r="AJ1377" s="122" t="s">
        <v>149</v>
      </c>
      <c r="AK1377" s="122" t="s">
        <v>149</v>
      </c>
      <c r="BE1377" s="122" t="s">
        <v>6426</v>
      </c>
      <c r="BF1377" s="122" t="s">
        <v>1415</v>
      </c>
      <c r="BX1377" s="122" t="s">
        <v>6656</v>
      </c>
      <c r="BZ1377" s="122" t="s">
        <v>3654</v>
      </c>
      <c r="CE1377" s="122" t="s">
        <v>1171</v>
      </c>
      <c r="CF1377" s="122" t="s">
        <v>3425</v>
      </c>
    </row>
    <row r="1378" spans="1:84" x14ac:dyDescent="0.45">
      <c r="A1378" s="122">
        <v>1377</v>
      </c>
      <c r="B1378" s="122" t="s">
        <v>11055</v>
      </c>
      <c r="C1378" s="122" t="s">
        <v>6314</v>
      </c>
      <c r="I1378" s="122" t="s">
        <v>149</v>
      </c>
      <c r="J1378" s="122" t="str">
        <f t="shared" si="56"/>
        <v>Quercus macrocarpa</v>
      </c>
      <c r="M1378" s="122" t="s">
        <v>3226</v>
      </c>
      <c r="O1378" s="122"/>
      <c r="P1378" s="122" t="s">
        <v>6624</v>
      </c>
      <c r="S1378" s="86" t="s">
        <v>14693</v>
      </c>
      <c r="T1378" s="122" t="s">
        <v>1171</v>
      </c>
      <c r="AJ1378" s="122" t="s">
        <v>149</v>
      </c>
      <c r="AK1378" s="122" t="s">
        <v>149</v>
      </c>
      <c r="BE1378" s="122" t="s">
        <v>6426</v>
      </c>
      <c r="BF1378" s="122" t="s">
        <v>1415</v>
      </c>
      <c r="BX1378" s="122" t="s">
        <v>6656</v>
      </c>
      <c r="BZ1378" s="122" t="s">
        <v>3654</v>
      </c>
      <c r="CE1378" s="122" t="s">
        <v>1171</v>
      </c>
      <c r="CF1378" s="122" t="s">
        <v>3425</v>
      </c>
    </row>
    <row r="1379" spans="1:84" x14ac:dyDescent="0.45">
      <c r="A1379" s="122">
        <v>1378</v>
      </c>
      <c r="B1379" s="122" t="s">
        <v>11056</v>
      </c>
      <c r="C1379" s="122" t="s">
        <v>6315</v>
      </c>
      <c r="I1379" s="122" t="s">
        <v>149</v>
      </c>
      <c r="J1379" s="122" t="str">
        <f t="shared" si="56"/>
        <v>Quercus macrocarpa</v>
      </c>
      <c r="M1379" s="122" t="s">
        <v>3226</v>
      </c>
      <c r="O1379" s="122"/>
      <c r="P1379" s="122" t="s">
        <v>6624</v>
      </c>
      <c r="S1379" s="86" t="s">
        <v>14693</v>
      </c>
      <c r="T1379" s="122" t="s">
        <v>1171</v>
      </c>
      <c r="AJ1379" s="122" t="s">
        <v>149</v>
      </c>
      <c r="AK1379" s="122" t="s">
        <v>149</v>
      </c>
      <c r="BE1379" s="122" t="s">
        <v>6426</v>
      </c>
      <c r="BF1379" s="122" t="s">
        <v>1415</v>
      </c>
      <c r="BX1379" s="122" t="s">
        <v>6656</v>
      </c>
      <c r="BZ1379" s="122" t="s">
        <v>3654</v>
      </c>
      <c r="CE1379" s="122" t="s">
        <v>1171</v>
      </c>
      <c r="CF1379" s="122" t="s">
        <v>3425</v>
      </c>
    </row>
    <row r="1380" spans="1:84" x14ac:dyDescent="0.45">
      <c r="A1380" s="122">
        <v>1379</v>
      </c>
      <c r="B1380" s="122" t="s">
        <v>11057</v>
      </c>
      <c r="C1380" s="122" t="s">
        <v>6316</v>
      </c>
      <c r="I1380" s="122" t="s">
        <v>149</v>
      </c>
      <c r="J1380" s="122" t="str">
        <f t="shared" si="56"/>
        <v>Quercus macrocarpa</v>
      </c>
      <c r="M1380" s="122" t="s">
        <v>3226</v>
      </c>
      <c r="O1380" s="122"/>
      <c r="P1380" s="122" t="s">
        <v>6624</v>
      </c>
      <c r="S1380" s="86" t="s">
        <v>14693</v>
      </c>
      <c r="T1380" s="122" t="s">
        <v>1171</v>
      </c>
      <c r="AJ1380" s="122" t="s">
        <v>149</v>
      </c>
      <c r="AK1380" s="122" t="s">
        <v>149</v>
      </c>
      <c r="BE1380" s="122" t="s">
        <v>6426</v>
      </c>
      <c r="BF1380" s="122" t="s">
        <v>1415</v>
      </c>
      <c r="BX1380" s="122" t="s">
        <v>6656</v>
      </c>
      <c r="BZ1380" s="122" t="s">
        <v>3654</v>
      </c>
      <c r="CE1380" s="122" t="s">
        <v>1171</v>
      </c>
      <c r="CF1380" s="122" t="s">
        <v>3425</v>
      </c>
    </row>
    <row r="1381" spans="1:84" x14ac:dyDescent="0.45">
      <c r="A1381" s="122">
        <v>1380</v>
      </c>
      <c r="B1381" s="122" t="s">
        <v>11058</v>
      </c>
      <c r="C1381" s="122" t="s">
        <v>6317</v>
      </c>
      <c r="I1381" s="122" t="s">
        <v>199</v>
      </c>
      <c r="J1381" s="122" t="str">
        <f t="shared" si="56"/>
        <v>Quercus bicolor</v>
      </c>
      <c r="M1381" s="122" t="s">
        <v>3226</v>
      </c>
      <c r="O1381" s="122"/>
      <c r="P1381" s="122" t="s">
        <v>6624</v>
      </c>
      <c r="S1381" s="86" t="s">
        <v>14693</v>
      </c>
      <c r="T1381" s="122" t="s">
        <v>1171</v>
      </c>
      <c r="AJ1381" s="122" t="s">
        <v>199</v>
      </c>
      <c r="AK1381" s="122" t="s">
        <v>199</v>
      </c>
      <c r="BE1381" s="122" t="s">
        <v>6426</v>
      </c>
      <c r="BF1381" s="122" t="s">
        <v>1415</v>
      </c>
      <c r="BX1381" s="122" t="s">
        <v>6656</v>
      </c>
      <c r="BZ1381" s="122" t="s">
        <v>3654</v>
      </c>
      <c r="CE1381" s="122" t="s">
        <v>1171</v>
      </c>
      <c r="CF1381" s="122" t="s">
        <v>3425</v>
      </c>
    </row>
    <row r="1382" spans="1:84" x14ac:dyDescent="0.45">
      <c r="A1382" s="122">
        <v>1381</v>
      </c>
      <c r="B1382" s="122" t="s">
        <v>11059</v>
      </c>
      <c r="C1382" s="122" t="s">
        <v>6318</v>
      </c>
      <c r="I1382" s="122" t="s">
        <v>149</v>
      </c>
      <c r="J1382" s="122" t="str">
        <f t="shared" si="56"/>
        <v>Quercus macrocarpa</v>
      </c>
      <c r="M1382" s="122" t="s">
        <v>3226</v>
      </c>
      <c r="O1382" s="122"/>
      <c r="P1382" s="122" t="s">
        <v>6624</v>
      </c>
      <c r="S1382" s="86" t="s">
        <v>14693</v>
      </c>
      <c r="T1382" s="122" t="s">
        <v>1171</v>
      </c>
      <c r="AJ1382" s="122" t="s">
        <v>149</v>
      </c>
      <c r="AK1382" s="122" t="s">
        <v>149</v>
      </c>
      <c r="BE1382" s="122" t="s">
        <v>6426</v>
      </c>
      <c r="BF1382" s="122" t="s">
        <v>1415</v>
      </c>
      <c r="BX1382" s="122" t="s">
        <v>6656</v>
      </c>
      <c r="BZ1382" s="122" t="s">
        <v>3654</v>
      </c>
      <c r="CE1382" s="122" t="s">
        <v>1171</v>
      </c>
      <c r="CF1382" s="122" t="s">
        <v>3425</v>
      </c>
    </row>
    <row r="1383" spans="1:84" x14ac:dyDescent="0.45">
      <c r="A1383" s="122">
        <v>1382</v>
      </c>
      <c r="B1383" s="122" t="s">
        <v>11060</v>
      </c>
      <c r="C1383" s="122" t="s">
        <v>6319</v>
      </c>
      <c r="I1383" s="122" t="s">
        <v>149</v>
      </c>
      <c r="J1383" s="122" t="str">
        <f t="shared" si="56"/>
        <v>Quercus macrocarpa</v>
      </c>
      <c r="M1383" s="122" t="s">
        <v>3226</v>
      </c>
      <c r="O1383" s="122"/>
      <c r="P1383" s="122" t="s">
        <v>6624</v>
      </c>
      <c r="S1383" s="86" t="s">
        <v>14693</v>
      </c>
      <c r="T1383" s="122" t="s">
        <v>1171</v>
      </c>
      <c r="AJ1383" s="122" t="s">
        <v>149</v>
      </c>
      <c r="AK1383" s="122" t="s">
        <v>149</v>
      </c>
      <c r="BE1383" s="122" t="s">
        <v>6426</v>
      </c>
      <c r="BF1383" s="122" t="s">
        <v>1415</v>
      </c>
      <c r="BX1383" s="122" t="s">
        <v>6656</v>
      </c>
      <c r="BZ1383" s="122" t="s">
        <v>3654</v>
      </c>
      <c r="CE1383" s="122" t="s">
        <v>1171</v>
      </c>
      <c r="CF1383" s="122" t="s">
        <v>3425</v>
      </c>
    </row>
    <row r="1384" spans="1:84" x14ac:dyDescent="0.45">
      <c r="A1384" s="122">
        <v>1383</v>
      </c>
      <c r="B1384" s="122" t="s">
        <v>11061</v>
      </c>
      <c r="C1384" s="122" t="s">
        <v>6320</v>
      </c>
      <c r="I1384" s="122" t="s">
        <v>149</v>
      </c>
      <c r="J1384" s="122" t="str">
        <f t="shared" si="56"/>
        <v>Quercus macrocarpa</v>
      </c>
      <c r="M1384" s="122" t="s">
        <v>3226</v>
      </c>
      <c r="O1384" s="122"/>
      <c r="P1384" s="122" t="s">
        <v>6624</v>
      </c>
      <c r="S1384" s="86" t="s">
        <v>14693</v>
      </c>
      <c r="T1384" s="122" t="s">
        <v>1171</v>
      </c>
      <c r="AJ1384" s="122" t="s">
        <v>149</v>
      </c>
      <c r="AK1384" s="122" t="s">
        <v>149</v>
      </c>
      <c r="BE1384" s="122" t="s">
        <v>6426</v>
      </c>
      <c r="BF1384" s="122" t="s">
        <v>1415</v>
      </c>
      <c r="BX1384" s="122" t="s">
        <v>6656</v>
      </c>
      <c r="BZ1384" s="122" t="s">
        <v>3654</v>
      </c>
      <c r="CE1384" s="122" t="s">
        <v>1171</v>
      </c>
      <c r="CF1384" s="122" t="s">
        <v>3425</v>
      </c>
    </row>
    <row r="1385" spans="1:84" x14ac:dyDescent="0.45">
      <c r="A1385" s="122">
        <v>1384</v>
      </c>
      <c r="B1385" s="122" t="s">
        <v>11062</v>
      </c>
      <c r="C1385" s="122" t="s">
        <v>6321</v>
      </c>
      <c r="I1385" s="122" t="s">
        <v>149</v>
      </c>
      <c r="J1385" s="122" t="str">
        <f t="shared" si="56"/>
        <v>Quercus macrocarpa</v>
      </c>
      <c r="M1385" s="122" t="s">
        <v>3226</v>
      </c>
      <c r="O1385" s="122"/>
      <c r="P1385" s="122" t="s">
        <v>6624</v>
      </c>
      <c r="S1385" s="86" t="s">
        <v>14693</v>
      </c>
      <c r="T1385" s="122" t="s">
        <v>1171</v>
      </c>
      <c r="AJ1385" s="122" t="s">
        <v>149</v>
      </c>
      <c r="AK1385" s="122" t="s">
        <v>149</v>
      </c>
      <c r="BE1385" s="122" t="s">
        <v>6426</v>
      </c>
      <c r="BF1385" s="122" t="s">
        <v>1415</v>
      </c>
      <c r="BX1385" s="122" t="s">
        <v>6656</v>
      </c>
      <c r="BZ1385" s="122" t="s">
        <v>3654</v>
      </c>
      <c r="CE1385" s="122" t="s">
        <v>1171</v>
      </c>
      <c r="CF1385" s="122" t="s">
        <v>3425</v>
      </c>
    </row>
    <row r="1386" spans="1:84" x14ac:dyDescent="0.45">
      <c r="A1386" s="122">
        <v>1385</v>
      </c>
      <c r="B1386" s="122" t="s">
        <v>11063</v>
      </c>
      <c r="C1386" s="122" t="s">
        <v>6322</v>
      </c>
      <c r="I1386" s="122" t="s">
        <v>199</v>
      </c>
      <c r="J1386" s="122" t="str">
        <f t="shared" si="56"/>
        <v>Quercus bicolor</v>
      </c>
      <c r="M1386" s="122" t="s">
        <v>3226</v>
      </c>
      <c r="O1386" s="122"/>
      <c r="P1386" s="122" t="s">
        <v>6624</v>
      </c>
      <c r="S1386" s="86" t="s">
        <v>14693</v>
      </c>
      <c r="T1386" s="122" t="s">
        <v>1171</v>
      </c>
      <c r="AJ1386" s="122" t="s">
        <v>199</v>
      </c>
      <c r="AK1386" s="122" t="s">
        <v>199</v>
      </c>
      <c r="BE1386" s="122" t="s">
        <v>6426</v>
      </c>
      <c r="BF1386" s="122" t="s">
        <v>1415</v>
      </c>
      <c r="BX1386" s="122" t="s">
        <v>6656</v>
      </c>
      <c r="BZ1386" s="122" t="s">
        <v>3654</v>
      </c>
      <c r="CE1386" s="122" t="s">
        <v>1171</v>
      </c>
      <c r="CF1386" s="122" t="s">
        <v>3425</v>
      </c>
    </row>
    <row r="1387" spans="1:84" x14ac:dyDescent="0.45">
      <c r="A1387" s="122">
        <v>1386</v>
      </c>
      <c r="B1387" s="122" t="s">
        <v>11064</v>
      </c>
      <c r="C1387" s="122" t="s">
        <v>6323</v>
      </c>
      <c r="I1387" s="122" t="s">
        <v>199</v>
      </c>
      <c r="J1387" s="122" t="str">
        <f t="shared" si="56"/>
        <v>Quercus bicolor</v>
      </c>
      <c r="M1387" s="122" t="s">
        <v>3226</v>
      </c>
      <c r="O1387" s="122"/>
      <c r="P1387" s="122" t="s">
        <v>6624</v>
      </c>
      <c r="S1387" s="86" t="s">
        <v>14693</v>
      </c>
      <c r="T1387" s="122" t="s">
        <v>1171</v>
      </c>
      <c r="AJ1387" s="122" t="s">
        <v>199</v>
      </c>
      <c r="AK1387" s="122" t="s">
        <v>199</v>
      </c>
      <c r="BE1387" s="122" t="s">
        <v>6426</v>
      </c>
      <c r="BF1387" s="122" t="s">
        <v>1415</v>
      </c>
      <c r="BX1387" s="122" t="s">
        <v>6656</v>
      </c>
      <c r="BZ1387" s="122" t="s">
        <v>3654</v>
      </c>
      <c r="CE1387" s="122" t="s">
        <v>1171</v>
      </c>
      <c r="CF1387" s="122" t="s">
        <v>3425</v>
      </c>
    </row>
    <row r="1388" spans="1:84" x14ac:dyDescent="0.45">
      <c r="A1388" s="122">
        <v>1387</v>
      </c>
      <c r="B1388" s="122" t="s">
        <v>11065</v>
      </c>
      <c r="C1388" s="122" t="s">
        <v>6324</v>
      </c>
      <c r="I1388" s="122" t="s">
        <v>199</v>
      </c>
      <c r="J1388" s="122" t="str">
        <f t="shared" si="56"/>
        <v>Quercus bicolor</v>
      </c>
      <c r="M1388" s="122" t="s">
        <v>3226</v>
      </c>
      <c r="O1388" s="122"/>
      <c r="P1388" s="122" t="s">
        <v>6624</v>
      </c>
      <c r="S1388" s="86" t="s">
        <v>14693</v>
      </c>
      <c r="T1388" s="122" t="s">
        <v>1171</v>
      </c>
      <c r="AJ1388" s="122" t="s">
        <v>199</v>
      </c>
      <c r="AK1388" s="122" t="s">
        <v>199</v>
      </c>
      <c r="BE1388" s="122" t="s">
        <v>6426</v>
      </c>
      <c r="BF1388" s="122" t="s">
        <v>1415</v>
      </c>
      <c r="BX1388" s="122" t="s">
        <v>6656</v>
      </c>
      <c r="BZ1388" s="122" t="s">
        <v>3654</v>
      </c>
      <c r="CE1388" s="122" t="s">
        <v>1171</v>
      </c>
      <c r="CF1388" s="122" t="s">
        <v>3425</v>
      </c>
    </row>
    <row r="1389" spans="1:84" x14ac:dyDescent="0.45">
      <c r="A1389" s="122">
        <v>1388</v>
      </c>
      <c r="B1389" s="122" t="s">
        <v>11066</v>
      </c>
      <c r="C1389" s="122" t="s">
        <v>6325</v>
      </c>
      <c r="I1389" s="122" t="s">
        <v>199</v>
      </c>
      <c r="J1389" s="122" t="str">
        <f t="shared" si="56"/>
        <v>Quercus bicolor</v>
      </c>
      <c r="M1389" s="122" t="s">
        <v>3226</v>
      </c>
      <c r="O1389" s="122"/>
      <c r="P1389" s="122" t="s">
        <v>6624</v>
      </c>
      <c r="S1389" s="86" t="s">
        <v>14693</v>
      </c>
      <c r="T1389" s="122" t="s">
        <v>1171</v>
      </c>
      <c r="AJ1389" s="122" t="s">
        <v>199</v>
      </c>
      <c r="AK1389" s="122" t="s">
        <v>199</v>
      </c>
      <c r="BE1389" s="122" t="s">
        <v>6426</v>
      </c>
      <c r="BF1389" s="122" t="s">
        <v>1415</v>
      </c>
      <c r="BX1389" s="122" t="s">
        <v>6656</v>
      </c>
      <c r="BZ1389" s="122" t="s">
        <v>3654</v>
      </c>
      <c r="CE1389" s="122" t="s">
        <v>1171</v>
      </c>
      <c r="CF1389" s="122" t="s">
        <v>3425</v>
      </c>
    </row>
    <row r="1390" spans="1:84" x14ac:dyDescent="0.45">
      <c r="A1390" s="122">
        <v>1389</v>
      </c>
      <c r="B1390" s="122" t="s">
        <v>11067</v>
      </c>
      <c r="C1390" s="122" t="s">
        <v>6326</v>
      </c>
      <c r="I1390" s="122" t="s">
        <v>199</v>
      </c>
      <c r="J1390" s="122" t="str">
        <f t="shared" si="56"/>
        <v>Quercus bicolor</v>
      </c>
      <c r="M1390" s="122" t="s">
        <v>3226</v>
      </c>
      <c r="O1390" s="122"/>
      <c r="P1390" s="122" t="s">
        <v>6624</v>
      </c>
      <c r="S1390" s="86" t="s">
        <v>14693</v>
      </c>
      <c r="T1390" s="122" t="s">
        <v>1171</v>
      </c>
      <c r="AJ1390" s="122" t="s">
        <v>199</v>
      </c>
      <c r="AK1390" s="122" t="s">
        <v>199</v>
      </c>
      <c r="BE1390" s="122" t="s">
        <v>6426</v>
      </c>
      <c r="BF1390" s="122" t="s">
        <v>1415</v>
      </c>
      <c r="BX1390" s="122" t="s">
        <v>6656</v>
      </c>
      <c r="BZ1390" s="122" t="s">
        <v>3654</v>
      </c>
      <c r="CE1390" s="122" t="s">
        <v>1171</v>
      </c>
      <c r="CF1390" s="122" t="s">
        <v>3425</v>
      </c>
    </row>
    <row r="1391" spans="1:84" x14ac:dyDescent="0.45">
      <c r="A1391" s="122">
        <v>1390</v>
      </c>
      <c r="B1391" s="122" t="s">
        <v>11068</v>
      </c>
      <c r="C1391" s="122" t="s">
        <v>6327</v>
      </c>
      <c r="I1391" s="122" t="s">
        <v>199</v>
      </c>
      <c r="J1391" s="122" t="str">
        <f t="shared" si="56"/>
        <v>Quercus bicolor</v>
      </c>
      <c r="M1391" s="122" t="s">
        <v>3226</v>
      </c>
      <c r="O1391" s="122"/>
      <c r="P1391" s="122" t="s">
        <v>6624</v>
      </c>
      <c r="S1391" s="86" t="s">
        <v>14693</v>
      </c>
      <c r="T1391" s="122" t="s">
        <v>1171</v>
      </c>
      <c r="AJ1391" s="122" t="s">
        <v>199</v>
      </c>
      <c r="AK1391" s="122" t="s">
        <v>199</v>
      </c>
      <c r="BE1391" s="122" t="s">
        <v>6426</v>
      </c>
      <c r="BF1391" s="122" t="s">
        <v>1415</v>
      </c>
      <c r="BX1391" s="122" t="s">
        <v>6656</v>
      </c>
      <c r="BZ1391" s="122" t="s">
        <v>3654</v>
      </c>
      <c r="CE1391" s="122" t="s">
        <v>1171</v>
      </c>
      <c r="CF1391" s="122" t="s">
        <v>3425</v>
      </c>
    </row>
    <row r="1392" spans="1:84" x14ac:dyDescent="0.45">
      <c r="A1392" s="122">
        <v>1391</v>
      </c>
      <c r="B1392" s="122" t="s">
        <v>11069</v>
      </c>
      <c r="C1392" s="122" t="s">
        <v>6328</v>
      </c>
      <c r="I1392" s="122" t="s">
        <v>199</v>
      </c>
      <c r="J1392" s="122" t="str">
        <f t="shared" si="56"/>
        <v>Quercus bicolor</v>
      </c>
      <c r="M1392" s="122" t="s">
        <v>3226</v>
      </c>
      <c r="O1392" s="122"/>
      <c r="P1392" s="122" t="s">
        <v>6624</v>
      </c>
      <c r="S1392" s="86" t="s">
        <v>14693</v>
      </c>
      <c r="T1392" s="122" t="s">
        <v>1171</v>
      </c>
      <c r="AJ1392" s="122" t="s">
        <v>199</v>
      </c>
      <c r="AK1392" s="122" t="s">
        <v>199</v>
      </c>
      <c r="BE1392" s="122" t="s">
        <v>6426</v>
      </c>
      <c r="BF1392" s="122" t="s">
        <v>1415</v>
      </c>
      <c r="BX1392" s="122" t="s">
        <v>6656</v>
      </c>
      <c r="BZ1392" s="122" t="s">
        <v>3654</v>
      </c>
      <c r="CE1392" s="122" t="s">
        <v>1171</v>
      </c>
      <c r="CF1392" s="122" t="s">
        <v>3425</v>
      </c>
    </row>
    <row r="1393" spans="1:84" x14ac:dyDescent="0.45">
      <c r="A1393" s="122">
        <v>1392</v>
      </c>
      <c r="B1393" s="122" t="s">
        <v>11070</v>
      </c>
      <c r="C1393" s="122" t="s">
        <v>6329</v>
      </c>
      <c r="I1393" s="122" t="s">
        <v>199</v>
      </c>
      <c r="J1393" s="122" t="str">
        <f t="shared" si="56"/>
        <v>Quercus bicolor</v>
      </c>
      <c r="M1393" s="122" t="s">
        <v>3226</v>
      </c>
      <c r="O1393" s="122"/>
      <c r="P1393" s="122" t="s">
        <v>6624</v>
      </c>
      <c r="S1393" s="86" t="s">
        <v>14693</v>
      </c>
      <c r="T1393" s="122" t="s">
        <v>1171</v>
      </c>
      <c r="AJ1393" s="122" t="s">
        <v>199</v>
      </c>
      <c r="AK1393" s="122" t="s">
        <v>199</v>
      </c>
      <c r="BE1393" s="122" t="s">
        <v>6426</v>
      </c>
      <c r="BF1393" s="122" t="s">
        <v>1415</v>
      </c>
      <c r="BX1393" s="122" t="s">
        <v>6656</v>
      </c>
      <c r="BZ1393" s="122" t="s">
        <v>3654</v>
      </c>
      <c r="CE1393" s="122" t="s">
        <v>1171</v>
      </c>
      <c r="CF1393" s="122" t="s">
        <v>3425</v>
      </c>
    </row>
    <row r="1394" spans="1:84" x14ac:dyDescent="0.45">
      <c r="A1394" s="122">
        <v>1393</v>
      </c>
      <c r="B1394" s="122" t="s">
        <v>11071</v>
      </c>
      <c r="C1394" s="122" t="s">
        <v>6330</v>
      </c>
      <c r="I1394" s="122" t="s">
        <v>149</v>
      </c>
      <c r="J1394" s="122" t="str">
        <f t="shared" si="56"/>
        <v>Quercus macrocarpa</v>
      </c>
      <c r="M1394" s="122" t="s">
        <v>3226</v>
      </c>
      <c r="O1394" s="122"/>
      <c r="P1394" s="122" t="s">
        <v>6624</v>
      </c>
      <c r="S1394" s="86" t="s">
        <v>14693</v>
      </c>
      <c r="T1394" s="122" t="s">
        <v>1171</v>
      </c>
      <c r="AJ1394" s="122" t="s">
        <v>149</v>
      </c>
      <c r="AK1394" s="122" t="s">
        <v>149</v>
      </c>
      <c r="BE1394" s="122" t="s">
        <v>6426</v>
      </c>
      <c r="BF1394" s="122" t="s">
        <v>1415</v>
      </c>
      <c r="BX1394" s="122" t="s">
        <v>6656</v>
      </c>
      <c r="BZ1394" s="122" t="s">
        <v>3654</v>
      </c>
      <c r="CE1394" s="122" t="s">
        <v>1171</v>
      </c>
      <c r="CF1394" s="122" t="s">
        <v>3425</v>
      </c>
    </row>
    <row r="1395" spans="1:84" x14ac:dyDescent="0.45">
      <c r="A1395" s="122">
        <v>1394</v>
      </c>
      <c r="B1395" s="122" t="s">
        <v>11072</v>
      </c>
      <c r="C1395" s="122" t="s">
        <v>6442</v>
      </c>
      <c r="G1395" s="122" t="s">
        <v>6331</v>
      </c>
      <c r="I1395" s="122" t="s">
        <v>3226</v>
      </c>
      <c r="J1395" s="122" t="str">
        <f t="shared" ref="J1395:J1426" si="57">I1395</f>
        <v>Quercus</v>
      </c>
      <c r="M1395" s="122" t="s">
        <v>3226</v>
      </c>
      <c r="O1395" s="122"/>
      <c r="P1395" s="122" t="s">
        <v>6628</v>
      </c>
      <c r="S1395" s="86" t="s">
        <v>14709</v>
      </c>
      <c r="T1395" s="122" t="s">
        <v>1171</v>
      </c>
      <c r="AJ1395" s="122" t="s">
        <v>3226</v>
      </c>
      <c r="AK1395" s="122" t="s">
        <v>3226</v>
      </c>
      <c r="BE1395" s="122" t="s">
        <v>6426</v>
      </c>
      <c r="BF1395" s="122" t="s">
        <v>1415</v>
      </c>
      <c r="BG1395" s="122" t="s">
        <v>42</v>
      </c>
      <c r="BX1395" s="122" t="s">
        <v>6656</v>
      </c>
      <c r="CE1395" s="122" t="s">
        <v>1171</v>
      </c>
    </row>
    <row r="1396" spans="1:84" x14ac:dyDescent="0.45">
      <c r="A1396" s="122">
        <v>1395</v>
      </c>
      <c r="B1396" s="122" t="s">
        <v>11073</v>
      </c>
      <c r="C1396" s="122" t="s">
        <v>6443</v>
      </c>
      <c r="G1396" s="122" t="s">
        <v>6332</v>
      </c>
      <c r="I1396" s="122" t="s">
        <v>3226</v>
      </c>
      <c r="J1396" s="122" t="str">
        <f t="shared" si="57"/>
        <v>Quercus</v>
      </c>
      <c r="M1396" s="122" t="s">
        <v>3226</v>
      </c>
      <c r="O1396" s="122"/>
      <c r="P1396" s="122" t="s">
        <v>6628</v>
      </c>
      <c r="S1396" s="86" t="s">
        <v>14709</v>
      </c>
      <c r="T1396" s="122" t="s">
        <v>1171</v>
      </c>
      <c r="AJ1396" s="122" t="s">
        <v>3226</v>
      </c>
      <c r="AK1396" s="122" t="s">
        <v>3226</v>
      </c>
      <c r="BE1396" s="122" t="s">
        <v>6426</v>
      </c>
      <c r="BF1396" s="122" t="s">
        <v>1415</v>
      </c>
      <c r="BG1396" s="122" t="s">
        <v>42</v>
      </c>
      <c r="BX1396" s="122" t="s">
        <v>6656</v>
      </c>
      <c r="CE1396" s="122" t="s">
        <v>1171</v>
      </c>
    </row>
    <row r="1397" spans="1:84" x14ac:dyDescent="0.45">
      <c r="A1397" s="122">
        <v>1396</v>
      </c>
      <c r="B1397" s="122" t="s">
        <v>11074</v>
      </c>
      <c r="C1397" s="122" t="s">
        <v>6444</v>
      </c>
      <c r="G1397" s="122" t="s">
        <v>6333</v>
      </c>
      <c r="I1397" s="122" t="s">
        <v>3226</v>
      </c>
      <c r="J1397" s="122" t="str">
        <f t="shared" si="57"/>
        <v>Quercus</v>
      </c>
      <c r="M1397" s="122" t="s">
        <v>3226</v>
      </c>
      <c r="O1397" s="122"/>
      <c r="P1397" s="122" t="s">
        <v>6628</v>
      </c>
      <c r="S1397" s="86" t="s">
        <v>14709</v>
      </c>
      <c r="T1397" s="122" t="s">
        <v>1171</v>
      </c>
      <c r="AJ1397" s="122" t="s">
        <v>3226</v>
      </c>
      <c r="AK1397" s="122" t="s">
        <v>3226</v>
      </c>
      <c r="BE1397" s="122" t="s">
        <v>6426</v>
      </c>
      <c r="BF1397" s="122" t="s">
        <v>1415</v>
      </c>
      <c r="BG1397" s="122" t="s">
        <v>42</v>
      </c>
      <c r="BX1397" s="122" t="s">
        <v>6656</v>
      </c>
      <c r="CE1397" s="122" t="s">
        <v>1171</v>
      </c>
    </row>
    <row r="1398" spans="1:84" x14ac:dyDescent="0.45">
      <c r="A1398" s="122">
        <v>1397</v>
      </c>
      <c r="B1398" s="122" t="s">
        <v>11075</v>
      </c>
      <c r="C1398" s="122" t="s">
        <v>6445</v>
      </c>
      <c r="G1398" s="122" t="s">
        <v>6334</v>
      </c>
      <c r="I1398" s="122" t="s">
        <v>3226</v>
      </c>
      <c r="J1398" s="122" t="str">
        <f t="shared" si="57"/>
        <v>Quercus</v>
      </c>
      <c r="M1398" s="122" t="s">
        <v>3226</v>
      </c>
      <c r="O1398" s="122"/>
      <c r="P1398" s="122" t="s">
        <v>6628</v>
      </c>
      <c r="S1398" s="86" t="s">
        <v>14709</v>
      </c>
      <c r="T1398" s="122" t="s">
        <v>1171</v>
      </c>
      <c r="AJ1398" s="122" t="s">
        <v>3226</v>
      </c>
      <c r="AK1398" s="122" t="s">
        <v>3226</v>
      </c>
      <c r="BE1398" s="122" t="s">
        <v>6426</v>
      </c>
      <c r="BF1398" s="122" t="s">
        <v>1415</v>
      </c>
      <c r="BG1398" s="122" t="s">
        <v>42</v>
      </c>
      <c r="BX1398" s="122" t="s">
        <v>6656</v>
      </c>
      <c r="CE1398" s="122" t="s">
        <v>1171</v>
      </c>
    </row>
    <row r="1399" spans="1:84" x14ac:dyDescent="0.45">
      <c r="A1399" s="122">
        <v>1398</v>
      </c>
      <c r="B1399" s="122" t="s">
        <v>11076</v>
      </c>
      <c r="C1399" s="122" t="s">
        <v>6446</v>
      </c>
      <c r="G1399" s="122" t="s">
        <v>6335</v>
      </c>
      <c r="I1399" s="122" t="s">
        <v>3226</v>
      </c>
      <c r="J1399" s="122" t="str">
        <f t="shared" si="57"/>
        <v>Quercus</v>
      </c>
      <c r="M1399" s="122" t="s">
        <v>3226</v>
      </c>
      <c r="O1399" s="122"/>
      <c r="P1399" s="122" t="s">
        <v>6628</v>
      </c>
      <c r="S1399" s="86" t="s">
        <v>14709</v>
      </c>
      <c r="T1399" s="122" t="s">
        <v>1171</v>
      </c>
      <c r="AJ1399" s="122" t="s">
        <v>3226</v>
      </c>
      <c r="AK1399" s="122" t="s">
        <v>3226</v>
      </c>
      <c r="BE1399" s="122" t="s">
        <v>6426</v>
      </c>
      <c r="BF1399" s="122" t="s">
        <v>1415</v>
      </c>
      <c r="BG1399" s="122" t="s">
        <v>42</v>
      </c>
      <c r="BX1399" s="122" t="s">
        <v>6656</v>
      </c>
      <c r="CE1399" s="122" t="s">
        <v>1171</v>
      </c>
    </row>
    <row r="1400" spans="1:84" x14ac:dyDescent="0.45">
      <c r="A1400" s="122">
        <v>1399</v>
      </c>
      <c r="B1400" s="122" t="s">
        <v>11077</v>
      </c>
      <c r="C1400" s="122" t="s">
        <v>6447</v>
      </c>
      <c r="G1400" s="122" t="s">
        <v>6336</v>
      </c>
      <c r="I1400" s="122" t="s">
        <v>3226</v>
      </c>
      <c r="J1400" s="122" t="str">
        <f t="shared" si="57"/>
        <v>Quercus</v>
      </c>
      <c r="M1400" s="122" t="s">
        <v>3226</v>
      </c>
      <c r="O1400" s="122"/>
      <c r="P1400" s="122" t="s">
        <v>6628</v>
      </c>
      <c r="S1400" s="86" t="s">
        <v>14709</v>
      </c>
      <c r="T1400" s="122" t="s">
        <v>1171</v>
      </c>
      <c r="AJ1400" s="122" t="s">
        <v>3226</v>
      </c>
      <c r="AK1400" s="122" t="s">
        <v>3226</v>
      </c>
      <c r="BE1400" s="122" t="s">
        <v>6426</v>
      </c>
      <c r="BF1400" s="122" t="s">
        <v>1415</v>
      </c>
      <c r="BG1400" s="122" t="s">
        <v>42</v>
      </c>
      <c r="BX1400" s="122" t="s">
        <v>6656</v>
      </c>
      <c r="CE1400" s="122" t="s">
        <v>1171</v>
      </c>
    </row>
    <row r="1401" spans="1:84" x14ac:dyDescent="0.45">
      <c r="A1401" s="122">
        <v>1400</v>
      </c>
      <c r="B1401" s="122" t="s">
        <v>11078</v>
      </c>
      <c r="C1401" s="122" t="s">
        <v>6448</v>
      </c>
      <c r="G1401" s="122" t="s">
        <v>6337</v>
      </c>
      <c r="I1401" s="122" t="s">
        <v>3226</v>
      </c>
      <c r="J1401" s="122" t="str">
        <f t="shared" si="57"/>
        <v>Quercus</v>
      </c>
      <c r="M1401" s="122" t="s">
        <v>3226</v>
      </c>
      <c r="O1401" s="122"/>
      <c r="P1401" s="122" t="s">
        <v>6628</v>
      </c>
      <c r="S1401" s="86" t="s">
        <v>14709</v>
      </c>
      <c r="T1401" s="122" t="s">
        <v>1171</v>
      </c>
      <c r="AJ1401" s="122" t="s">
        <v>3226</v>
      </c>
      <c r="AK1401" s="122" t="s">
        <v>3226</v>
      </c>
      <c r="BE1401" s="122" t="s">
        <v>6426</v>
      </c>
      <c r="BF1401" s="122" t="s">
        <v>1415</v>
      </c>
      <c r="BG1401" s="122" t="s">
        <v>42</v>
      </c>
      <c r="BX1401" s="122" t="s">
        <v>6656</v>
      </c>
      <c r="CE1401" s="122" t="s">
        <v>1171</v>
      </c>
    </row>
    <row r="1402" spans="1:84" x14ac:dyDescent="0.45">
      <c r="A1402" s="122">
        <v>1401</v>
      </c>
      <c r="B1402" s="122" t="s">
        <v>11079</v>
      </c>
      <c r="C1402" s="122" t="s">
        <v>6449</v>
      </c>
      <c r="G1402" s="122" t="s">
        <v>6338</v>
      </c>
      <c r="I1402" s="122" t="s">
        <v>3226</v>
      </c>
      <c r="J1402" s="122" t="str">
        <f t="shared" si="57"/>
        <v>Quercus</v>
      </c>
      <c r="M1402" s="122" t="s">
        <v>3226</v>
      </c>
      <c r="O1402" s="122"/>
      <c r="P1402" s="122" t="s">
        <v>6628</v>
      </c>
      <c r="S1402" s="86" t="s">
        <v>14709</v>
      </c>
      <c r="T1402" s="122" t="s">
        <v>1171</v>
      </c>
      <c r="AJ1402" s="122" t="s">
        <v>3226</v>
      </c>
      <c r="AK1402" s="122" t="s">
        <v>3226</v>
      </c>
      <c r="BE1402" s="122" t="s">
        <v>6426</v>
      </c>
      <c r="BF1402" s="122" t="s">
        <v>1415</v>
      </c>
      <c r="BG1402" s="122" t="s">
        <v>42</v>
      </c>
      <c r="BX1402" s="122" t="s">
        <v>6656</v>
      </c>
      <c r="CE1402" s="122" t="s">
        <v>1171</v>
      </c>
    </row>
    <row r="1403" spans="1:84" x14ac:dyDescent="0.45">
      <c r="A1403" s="122">
        <v>1402</v>
      </c>
      <c r="B1403" s="122" t="s">
        <v>11080</v>
      </c>
      <c r="C1403" s="122" t="s">
        <v>6450</v>
      </c>
      <c r="G1403" s="122" t="s">
        <v>6339</v>
      </c>
      <c r="I1403" s="122" t="s">
        <v>3226</v>
      </c>
      <c r="J1403" s="122" t="str">
        <f t="shared" si="57"/>
        <v>Quercus</v>
      </c>
      <c r="M1403" s="122" t="s">
        <v>3226</v>
      </c>
      <c r="O1403" s="122"/>
      <c r="P1403" s="122" t="s">
        <v>6628</v>
      </c>
      <c r="S1403" s="86" t="s">
        <v>14709</v>
      </c>
      <c r="T1403" s="122" t="s">
        <v>1171</v>
      </c>
      <c r="AJ1403" s="122" t="s">
        <v>3226</v>
      </c>
      <c r="AK1403" s="122" t="s">
        <v>3226</v>
      </c>
      <c r="BE1403" s="122" t="s">
        <v>6426</v>
      </c>
      <c r="BF1403" s="122" t="s">
        <v>1415</v>
      </c>
      <c r="BG1403" s="122" t="s">
        <v>42</v>
      </c>
      <c r="BX1403" s="122" t="s">
        <v>6656</v>
      </c>
      <c r="CE1403" s="122" t="s">
        <v>1171</v>
      </c>
    </row>
    <row r="1404" spans="1:84" x14ac:dyDescent="0.45">
      <c r="A1404" s="122">
        <v>1403</v>
      </c>
      <c r="B1404" s="122" t="s">
        <v>11081</v>
      </c>
      <c r="C1404" s="122" t="s">
        <v>6451</v>
      </c>
      <c r="G1404" s="122" t="s">
        <v>6340</v>
      </c>
      <c r="I1404" s="122" t="s">
        <v>3226</v>
      </c>
      <c r="J1404" s="122" t="str">
        <f t="shared" si="57"/>
        <v>Quercus</v>
      </c>
      <c r="M1404" s="122" t="s">
        <v>3226</v>
      </c>
      <c r="O1404" s="122"/>
      <c r="P1404" s="122" t="s">
        <v>6628</v>
      </c>
      <c r="S1404" s="86" t="s">
        <v>14709</v>
      </c>
      <c r="T1404" s="122" t="s">
        <v>1171</v>
      </c>
      <c r="AJ1404" s="122" t="s">
        <v>3226</v>
      </c>
      <c r="AK1404" s="122" t="s">
        <v>3226</v>
      </c>
      <c r="BE1404" s="122" t="s">
        <v>6426</v>
      </c>
      <c r="BF1404" s="122" t="s">
        <v>1415</v>
      </c>
      <c r="BG1404" s="122" t="s">
        <v>42</v>
      </c>
      <c r="BX1404" s="122" t="s">
        <v>6656</v>
      </c>
      <c r="CE1404" s="122" t="s">
        <v>1171</v>
      </c>
    </row>
    <row r="1405" spans="1:84" x14ac:dyDescent="0.45">
      <c r="A1405" s="122">
        <v>1404</v>
      </c>
      <c r="B1405" s="122" t="s">
        <v>11082</v>
      </c>
      <c r="C1405" s="122" t="s">
        <v>6452</v>
      </c>
      <c r="G1405" s="122" t="s">
        <v>6341</v>
      </c>
      <c r="I1405" s="122" t="s">
        <v>3226</v>
      </c>
      <c r="J1405" s="122" t="str">
        <f t="shared" si="57"/>
        <v>Quercus</v>
      </c>
      <c r="M1405" s="122" t="s">
        <v>3226</v>
      </c>
      <c r="O1405" s="122"/>
      <c r="P1405" s="122" t="s">
        <v>6628</v>
      </c>
      <c r="S1405" s="86" t="s">
        <v>14709</v>
      </c>
      <c r="T1405" s="122" t="s">
        <v>1171</v>
      </c>
      <c r="AJ1405" s="122" t="s">
        <v>3226</v>
      </c>
      <c r="AK1405" s="122" t="s">
        <v>3226</v>
      </c>
      <c r="BE1405" s="122" t="s">
        <v>6426</v>
      </c>
      <c r="BF1405" s="122" t="s">
        <v>1415</v>
      </c>
      <c r="BG1405" s="122" t="s">
        <v>42</v>
      </c>
      <c r="BX1405" s="122" t="s">
        <v>6656</v>
      </c>
      <c r="CE1405" s="122" t="s">
        <v>1171</v>
      </c>
    </row>
    <row r="1406" spans="1:84" x14ac:dyDescent="0.45">
      <c r="A1406" s="122">
        <v>1405</v>
      </c>
      <c r="B1406" s="122" t="s">
        <v>11083</v>
      </c>
      <c r="C1406" s="122" t="s">
        <v>6453</v>
      </c>
      <c r="G1406" s="122" t="s">
        <v>6342</v>
      </c>
      <c r="I1406" s="122" t="s">
        <v>3226</v>
      </c>
      <c r="J1406" s="122" t="str">
        <f t="shared" si="57"/>
        <v>Quercus</v>
      </c>
      <c r="M1406" s="122" t="s">
        <v>3226</v>
      </c>
      <c r="O1406" s="122"/>
      <c r="P1406" s="122" t="s">
        <v>6628</v>
      </c>
      <c r="S1406" s="86" t="s">
        <v>14709</v>
      </c>
      <c r="T1406" s="122" t="s">
        <v>1171</v>
      </c>
      <c r="AJ1406" s="122" t="s">
        <v>3226</v>
      </c>
      <c r="AK1406" s="122" t="s">
        <v>3226</v>
      </c>
      <c r="BE1406" s="122" t="s">
        <v>6426</v>
      </c>
      <c r="BF1406" s="122" t="s">
        <v>1415</v>
      </c>
      <c r="BG1406" s="122" t="s">
        <v>42</v>
      </c>
      <c r="BX1406" s="122" t="s">
        <v>6656</v>
      </c>
      <c r="CE1406" s="122" t="s">
        <v>1171</v>
      </c>
    </row>
    <row r="1407" spans="1:84" x14ac:dyDescent="0.45">
      <c r="A1407" s="122">
        <v>1406</v>
      </c>
      <c r="B1407" s="122" t="s">
        <v>11084</v>
      </c>
      <c r="C1407" s="122" t="s">
        <v>6454</v>
      </c>
      <c r="G1407" s="122" t="s">
        <v>6343</v>
      </c>
      <c r="I1407" s="122" t="s">
        <v>3226</v>
      </c>
      <c r="J1407" s="122" t="str">
        <f t="shared" si="57"/>
        <v>Quercus</v>
      </c>
      <c r="M1407" s="122" t="s">
        <v>3226</v>
      </c>
      <c r="O1407" s="122"/>
      <c r="P1407" s="122" t="s">
        <v>6628</v>
      </c>
      <c r="S1407" s="86" t="s">
        <v>14709</v>
      </c>
      <c r="T1407" s="122" t="s">
        <v>1171</v>
      </c>
      <c r="AJ1407" s="122" t="s">
        <v>3226</v>
      </c>
      <c r="AK1407" s="122" t="s">
        <v>3226</v>
      </c>
      <c r="BE1407" s="122" t="s">
        <v>6426</v>
      </c>
      <c r="BF1407" s="122" t="s">
        <v>1415</v>
      </c>
      <c r="BG1407" s="122" t="s">
        <v>42</v>
      </c>
      <c r="BX1407" s="122" t="s">
        <v>6656</v>
      </c>
      <c r="CE1407" s="122" t="s">
        <v>1171</v>
      </c>
    </row>
    <row r="1408" spans="1:84" x14ac:dyDescent="0.45">
      <c r="A1408" s="122">
        <v>1407</v>
      </c>
      <c r="B1408" s="122" t="s">
        <v>11085</v>
      </c>
      <c r="C1408" s="122" t="s">
        <v>6455</v>
      </c>
      <c r="G1408" s="122" t="s">
        <v>6344</v>
      </c>
      <c r="I1408" s="122" t="s">
        <v>3226</v>
      </c>
      <c r="J1408" s="122" t="str">
        <f t="shared" si="57"/>
        <v>Quercus</v>
      </c>
      <c r="M1408" s="122" t="s">
        <v>3226</v>
      </c>
      <c r="O1408" s="122"/>
      <c r="P1408" s="122" t="s">
        <v>6628</v>
      </c>
      <c r="S1408" s="86" t="s">
        <v>14709</v>
      </c>
      <c r="T1408" s="122" t="s">
        <v>1171</v>
      </c>
      <c r="AJ1408" s="122" t="s">
        <v>3226</v>
      </c>
      <c r="AK1408" s="122" t="s">
        <v>3226</v>
      </c>
      <c r="BE1408" s="122" t="s">
        <v>6426</v>
      </c>
      <c r="BF1408" s="122" t="s">
        <v>1415</v>
      </c>
      <c r="BG1408" s="122" t="s">
        <v>42</v>
      </c>
      <c r="BX1408" s="122" t="s">
        <v>6656</v>
      </c>
      <c r="CE1408" s="122" t="s">
        <v>1171</v>
      </c>
    </row>
    <row r="1409" spans="1:83" x14ac:dyDescent="0.45">
      <c r="A1409" s="122">
        <v>1408</v>
      </c>
      <c r="B1409" s="122" t="s">
        <v>11086</v>
      </c>
      <c r="C1409" s="122" t="s">
        <v>6456</v>
      </c>
      <c r="G1409" s="122" t="s">
        <v>6345</v>
      </c>
      <c r="I1409" s="122" t="s">
        <v>3226</v>
      </c>
      <c r="J1409" s="122" t="str">
        <f t="shared" si="57"/>
        <v>Quercus</v>
      </c>
      <c r="M1409" s="122" t="s">
        <v>3226</v>
      </c>
      <c r="O1409" s="122"/>
      <c r="P1409" s="122" t="s">
        <v>6628</v>
      </c>
      <c r="S1409" s="86" t="s">
        <v>14709</v>
      </c>
      <c r="T1409" s="122" t="s">
        <v>1171</v>
      </c>
      <c r="AJ1409" s="122" t="s">
        <v>3226</v>
      </c>
      <c r="AK1409" s="122" t="s">
        <v>3226</v>
      </c>
      <c r="BE1409" s="122" t="s">
        <v>6426</v>
      </c>
      <c r="BF1409" s="122" t="s">
        <v>1415</v>
      </c>
      <c r="BG1409" s="122" t="s">
        <v>42</v>
      </c>
      <c r="BX1409" s="122" t="s">
        <v>6656</v>
      </c>
      <c r="CE1409" s="122" t="s">
        <v>1171</v>
      </c>
    </row>
    <row r="1410" spans="1:83" x14ac:dyDescent="0.45">
      <c r="A1410" s="122">
        <v>1409</v>
      </c>
      <c r="B1410" s="122" t="s">
        <v>11087</v>
      </c>
      <c r="C1410" s="122" t="s">
        <v>6457</v>
      </c>
      <c r="G1410" s="122" t="s">
        <v>6346</v>
      </c>
      <c r="I1410" s="122" t="s">
        <v>3226</v>
      </c>
      <c r="J1410" s="122" t="str">
        <f t="shared" si="57"/>
        <v>Quercus</v>
      </c>
      <c r="M1410" s="122" t="s">
        <v>3226</v>
      </c>
      <c r="O1410" s="122"/>
      <c r="P1410" s="122" t="s">
        <v>6628</v>
      </c>
      <c r="S1410" s="86" t="s">
        <v>14709</v>
      </c>
      <c r="T1410" s="122" t="s">
        <v>1171</v>
      </c>
      <c r="AJ1410" s="122" t="s">
        <v>3226</v>
      </c>
      <c r="AK1410" s="122" t="s">
        <v>3226</v>
      </c>
      <c r="BE1410" s="122" t="s">
        <v>6426</v>
      </c>
      <c r="BF1410" s="122" t="s">
        <v>1415</v>
      </c>
      <c r="BG1410" s="122" t="s">
        <v>42</v>
      </c>
      <c r="BX1410" s="122" t="s">
        <v>6656</v>
      </c>
      <c r="CE1410" s="122" t="s">
        <v>1171</v>
      </c>
    </row>
    <row r="1411" spans="1:83" x14ac:dyDescent="0.45">
      <c r="A1411" s="122">
        <v>1410</v>
      </c>
      <c r="B1411" s="122" t="s">
        <v>11088</v>
      </c>
      <c r="C1411" s="122" t="s">
        <v>6458</v>
      </c>
      <c r="G1411" s="122" t="s">
        <v>6347</v>
      </c>
      <c r="I1411" s="122" t="s">
        <v>3226</v>
      </c>
      <c r="J1411" s="122" t="str">
        <f t="shared" si="57"/>
        <v>Quercus</v>
      </c>
      <c r="M1411" s="122" t="s">
        <v>3226</v>
      </c>
      <c r="O1411" s="122"/>
      <c r="P1411" s="122" t="s">
        <v>6628</v>
      </c>
      <c r="S1411" s="86" t="s">
        <v>14709</v>
      </c>
      <c r="T1411" s="122" t="s">
        <v>1171</v>
      </c>
      <c r="AJ1411" s="122" t="s">
        <v>3226</v>
      </c>
      <c r="AK1411" s="122" t="s">
        <v>3226</v>
      </c>
      <c r="BE1411" s="122" t="s">
        <v>6426</v>
      </c>
      <c r="BF1411" s="122" t="s">
        <v>1415</v>
      </c>
      <c r="BG1411" s="122" t="s">
        <v>42</v>
      </c>
      <c r="BX1411" s="122" t="s">
        <v>6656</v>
      </c>
      <c r="CE1411" s="122" t="s">
        <v>1171</v>
      </c>
    </row>
    <row r="1412" spans="1:83" x14ac:dyDescent="0.45">
      <c r="A1412" s="122">
        <v>1411</v>
      </c>
      <c r="B1412" s="122" t="s">
        <v>11089</v>
      </c>
      <c r="C1412" s="122" t="s">
        <v>6459</v>
      </c>
      <c r="G1412" s="122" t="s">
        <v>6348</v>
      </c>
      <c r="I1412" s="122" t="s">
        <v>3226</v>
      </c>
      <c r="J1412" s="122" t="str">
        <f t="shared" si="57"/>
        <v>Quercus</v>
      </c>
      <c r="M1412" s="122" t="s">
        <v>3226</v>
      </c>
      <c r="O1412" s="122"/>
      <c r="P1412" s="122" t="s">
        <v>6628</v>
      </c>
      <c r="S1412" s="86" t="s">
        <v>14709</v>
      </c>
      <c r="T1412" s="122" t="s">
        <v>1171</v>
      </c>
      <c r="AJ1412" s="122" t="s">
        <v>3226</v>
      </c>
      <c r="AK1412" s="122" t="s">
        <v>3226</v>
      </c>
      <c r="BE1412" s="122" t="s">
        <v>6426</v>
      </c>
      <c r="BF1412" s="122" t="s">
        <v>1415</v>
      </c>
      <c r="BG1412" s="122" t="s">
        <v>42</v>
      </c>
      <c r="BX1412" s="122" t="s">
        <v>6656</v>
      </c>
      <c r="CE1412" s="122" t="s">
        <v>1171</v>
      </c>
    </row>
    <row r="1413" spans="1:83" x14ac:dyDescent="0.45">
      <c r="A1413" s="122">
        <v>1412</v>
      </c>
      <c r="B1413" s="122" t="s">
        <v>11090</v>
      </c>
      <c r="C1413" s="122" t="s">
        <v>6460</v>
      </c>
      <c r="G1413" s="122" t="s">
        <v>6349</v>
      </c>
      <c r="I1413" s="122" t="s">
        <v>3226</v>
      </c>
      <c r="J1413" s="122" t="str">
        <f t="shared" si="57"/>
        <v>Quercus</v>
      </c>
      <c r="M1413" s="122" t="s">
        <v>3226</v>
      </c>
      <c r="O1413" s="122"/>
      <c r="P1413" s="122" t="s">
        <v>6628</v>
      </c>
      <c r="S1413" s="86" t="s">
        <v>14709</v>
      </c>
      <c r="T1413" s="122" t="s">
        <v>1171</v>
      </c>
      <c r="AJ1413" s="122" t="s">
        <v>3226</v>
      </c>
      <c r="AK1413" s="122" t="s">
        <v>3226</v>
      </c>
      <c r="BE1413" s="122" t="s">
        <v>6426</v>
      </c>
      <c r="BF1413" s="122" t="s">
        <v>1415</v>
      </c>
      <c r="BG1413" s="122" t="s">
        <v>42</v>
      </c>
      <c r="BX1413" s="122" t="s">
        <v>6656</v>
      </c>
      <c r="CE1413" s="122" t="s">
        <v>1171</v>
      </c>
    </row>
    <row r="1414" spans="1:83" x14ac:dyDescent="0.45">
      <c r="A1414" s="122">
        <v>1413</v>
      </c>
      <c r="B1414" s="122" t="s">
        <v>11091</v>
      </c>
      <c r="C1414" s="122" t="s">
        <v>6461</v>
      </c>
      <c r="G1414" s="122" t="s">
        <v>6350</v>
      </c>
      <c r="I1414" s="122" t="s">
        <v>3226</v>
      </c>
      <c r="J1414" s="122" t="str">
        <f t="shared" si="57"/>
        <v>Quercus</v>
      </c>
      <c r="M1414" s="122" t="s">
        <v>3226</v>
      </c>
      <c r="O1414" s="122"/>
      <c r="P1414" s="122" t="s">
        <v>6628</v>
      </c>
      <c r="S1414" s="86" t="s">
        <v>14709</v>
      </c>
      <c r="T1414" s="122" t="s">
        <v>1171</v>
      </c>
      <c r="AJ1414" s="122" t="s">
        <v>3226</v>
      </c>
      <c r="AK1414" s="122" t="s">
        <v>3226</v>
      </c>
      <c r="BE1414" s="122" t="s">
        <v>6426</v>
      </c>
      <c r="BF1414" s="122" t="s">
        <v>1415</v>
      </c>
      <c r="BG1414" s="122" t="s">
        <v>42</v>
      </c>
      <c r="BX1414" s="122" t="s">
        <v>6656</v>
      </c>
      <c r="CE1414" s="122" t="s">
        <v>1171</v>
      </c>
    </row>
    <row r="1415" spans="1:83" x14ac:dyDescent="0.45">
      <c r="A1415" s="122">
        <v>1414</v>
      </c>
      <c r="B1415" s="122" t="s">
        <v>11092</v>
      </c>
      <c r="C1415" s="122" t="s">
        <v>6462</v>
      </c>
      <c r="G1415" s="122" t="s">
        <v>6351</v>
      </c>
      <c r="I1415" s="122" t="s">
        <v>3226</v>
      </c>
      <c r="J1415" s="122" t="str">
        <f t="shared" si="57"/>
        <v>Quercus</v>
      </c>
      <c r="M1415" s="122" t="s">
        <v>3226</v>
      </c>
      <c r="O1415" s="122"/>
      <c r="P1415" s="122" t="s">
        <v>6628</v>
      </c>
      <c r="S1415" s="86" t="s">
        <v>14709</v>
      </c>
      <c r="T1415" s="122" t="s">
        <v>1171</v>
      </c>
      <c r="AJ1415" s="122" t="s">
        <v>3226</v>
      </c>
      <c r="AK1415" s="122" t="s">
        <v>3226</v>
      </c>
      <c r="BE1415" s="122" t="s">
        <v>6426</v>
      </c>
      <c r="BF1415" s="122" t="s">
        <v>1415</v>
      </c>
      <c r="BG1415" s="122" t="s">
        <v>42</v>
      </c>
      <c r="BX1415" s="122" t="s">
        <v>6656</v>
      </c>
      <c r="CE1415" s="122" t="s">
        <v>1171</v>
      </c>
    </row>
    <row r="1416" spans="1:83" x14ac:dyDescent="0.45">
      <c r="A1416" s="122">
        <v>1415</v>
      </c>
      <c r="B1416" s="122" t="s">
        <v>11093</v>
      </c>
      <c r="C1416" s="122" t="s">
        <v>6463</v>
      </c>
      <c r="G1416" s="122" t="s">
        <v>6352</v>
      </c>
      <c r="I1416" s="122" t="s">
        <v>3226</v>
      </c>
      <c r="J1416" s="122" t="str">
        <f t="shared" si="57"/>
        <v>Quercus</v>
      </c>
      <c r="M1416" s="122" t="s">
        <v>3226</v>
      </c>
      <c r="O1416" s="122"/>
      <c r="P1416" s="122" t="s">
        <v>6628</v>
      </c>
      <c r="S1416" s="86" t="s">
        <v>14709</v>
      </c>
      <c r="T1416" s="122" t="s">
        <v>1171</v>
      </c>
      <c r="AJ1416" s="122" t="s">
        <v>3226</v>
      </c>
      <c r="AK1416" s="122" t="s">
        <v>3226</v>
      </c>
      <c r="BE1416" s="122" t="s">
        <v>6426</v>
      </c>
      <c r="BF1416" s="122" t="s">
        <v>1415</v>
      </c>
      <c r="BG1416" s="122" t="s">
        <v>42</v>
      </c>
      <c r="BX1416" s="122" t="s">
        <v>6656</v>
      </c>
      <c r="CE1416" s="122" t="s">
        <v>1171</v>
      </c>
    </row>
    <row r="1417" spans="1:83" x14ac:dyDescent="0.45">
      <c r="A1417" s="122">
        <v>1416</v>
      </c>
      <c r="B1417" s="122" t="s">
        <v>11094</v>
      </c>
      <c r="C1417" s="122" t="s">
        <v>6464</v>
      </c>
      <c r="G1417" s="122" t="s">
        <v>6353</v>
      </c>
      <c r="I1417" s="122" t="s">
        <v>3226</v>
      </c>
      <c r="J1417" s="122" t="str">
        <f t="shared" si="57"/>
        <v>Quercus</v>
      </c>
      <c r="M1417" s="122" t="s">
        <v>3226</v>
      </c>
      <c r="O1417" s="122"/>
      <c r="P1417" s="122" t="s">
        <v>6628</v>
      </c>
      <c r="S1417" s="86" t="s">
        <v>14709</v>
      </c>
      <c r="T1417" s="122" t="s">
        <v>1171</v>
      </c>
      <c r="AJ1417" s="122" t="s">
        <v>3226</v>
      </c>
      <c r="AK1417" s="122" t="s">
        <v>3226</v>
      </c>
      <c r="BE1417" s="122" t="s">
        <v>6426</v>
      </c>
      <c r="BF1417" s="122" t="s">
        <v>1415</v>
      </c>
      <c r="BG1417" s="122" t="s">
        <v>42</v>
      </c>
      <c r="BX1417" s="122" t="s">
        <v>6656</v>
      </c>
      <c r="CE1417" s="122" t="s">
        <v>1171</v>
      </c>
    </row>
    <row r="1418" spans="1:83" x14ac:dyDescent="0.45">
      <c r="A1418" s="122">
        <v>1417</v>
      </c>
      <c r="B1418" s="122" t="s">
        <v>11095</v>
      </c>
      <c r="C1418" s="122" t="s">
        <v>6465</v>
      </c>
      <c r="G1418" s="122" t="s">
        <v>6354</v>
      </c>
      <c r="I1418" s="122" t="s">
        <v>3226</v>
      </c>
      <c r="J1418" s="122" t="str">
        <f t="shared" si="57"/>
        <v>Quercus</v>
      </c>
      <c r="M1418" s="122" t="s">
        <v>3226</v>
      </c>
      <c r="O1418" s="122"/>
      <c r="P1418" s="122" t="s">
        <v>6628</v>
      </c>
      <c r="S1418" s="86" t="s">
        <v>14709</v>
      </c>
      <c r="T1418" s="122" t="s">
        <v>1171</v>
      </c>
      <c r="AJ1418" s="122" t="s">
        <v>3226</v>
      </c>
      <c r="AK1418" s="122" t="s">
        <v>3226</v>
      </c>
      <c r="BE1418" s="122" t="s">
        <v>6426</v>
      </c>
      <c r="BF1418" s="122" t="s">
        <v>1415</v>
      </c>
      <c r="BG1418" s="122" t="s">
        <v>42</v>
      </c>
      <c r="BX1418" s="122" t="s">
        <v>6656</v>
      </c>
      <c r="CE1418" s="122" t="s">
        <v>1171</v>
      </c>
    </row>
    <row r="1419" spans="1:83" x14ac:dyDescent="0.45">
      <c r="A1419" s="122">
        <v>1418</v>
      </c>
      <c r="B1419" s="122" t="s">
        <v>11096</v>
      </c>
      <c r="C1419" s="122" t="s">
        <v>6466</v>
      </c>
      <c r="G1419" s="122" t="s">
        <v>6355</v>
      </c>
      <c r="I1419" s="122" t="s">
        <v>3226</v>
      </c>
      <c r="J1419" s="122" t="str">
        <f t="shared" si="57"/>
        <v>Quercus</v>
      </c>
      <c r="M1419" s="122" t="s">
        <v>3226</v>
      </c>
      <c r="O1419" s="122"/>
      <c r="P1419" s="122" t="s">
        <v>6628</v>
      </c>
      <c r="S1419" s="86" t="s">
        <v>14709</v>
      </c>
      <c r="T1419" s="122" t="s">
        <v>1171</v>
      </c>
      <c r="AJ1419" s="122" t="s">
        <v>3226</v>
      </c>
      <c r="AK1419" s="122" t="s">
        <v>3226</v>
      </c>
      <c r="BE1419" s="122" t="s">
        <v>6426</v>
      </c>
      <c r="BF1419" s="122" t="s">
        <v>1415</v>
      </c>
      <c r="BG1419" s="122" t="s">
        <v>42</v>
      </c>
      <c r="BX1419" s="122" t="s">
        <v>6656</v>
      </c>
      <c r="CE1419" s="122" t="s">
        <v>1171</v>
      </c>
    </row>
    <row r="1420" spans="1:83" x14ac:dyDescent="0.45">
      <c r="A1420" s="122">
        <v>1419</v>
      </c>
      <c r="B1420" s="122" t="s">
        <v>11097</v>
      </c>
      <c r="C1420" s="122" t="s">
        <v>6467</v>
      </c>
      <c r="G1420" s="122" t="s">
        <v>6356</v>
      </c>
      <c r="I1420" s="122" t="s">
        <v>3226</v>
      </c>
      <c r="J1420" s="122" t="str">
        <f t="shared" si="57"/>
        <v>Quercus</v>
      </c>
      <c r="M1420" s="122" t="s">
        <v>3226</v>
      </c>
      <c r="O1420" s="122"/>
      <c r="P1420" s="122" t="s">
        <v>6628</v>
      </c>
      <c r="S1420" s="86" t="s">
        <v>14709</v>
      </c>
      <c r="T1420" s="122" t="s">
        <v>1171</v>
      </c>
      <c r="AJ1420" s="122" t="s">
        <v>3226</v>
      </c>
      <c r="AK1420" s="122" t="s">
        <v>3226</v>
      </c>
      <c r="BE1420" s="122" t="s">
        <v>6426</v>
      </c>
      <c r="BF1420" s="122" t="s">
        <v>1415</v>
      </c>
      <c r="BG1420" s="122" t="s">
        <v>42</v>
      </c>
      <c r="BX1420" s="122" t="s">
        <v>6656</v>
      </c>
      <c r="CE1420" s="122" t="s">
        <v>1171</v>
      </c>
    </row>
    <row r="1421" spans="1:83" x14ac:dyDescent="0.45">
      <c r="A1421" s="122">
        <v>1420</v>
      </c>
      <c r="B1421" s="122" t="s">
        <v>11098</v>
      </c>
      <c r="C1421" s="122" t="s">
        <v>6468</v>
      </c>
      <c r="G1421" s="122" t="s">
        <v>6357</v>
      </c>
      <c r="I1421" s="122" t="s">
        <v>3226</v>
      </c>
      <c r="J1421" s="122" t="str">
        <f t="shared" si="57"/>
        <v>Quercus</v>
      </c>
      <c r="M1421" s="122" t="s">
        <v>3226</v>
      </c>
      <c r="O1421" s="122"/>
      <c r="P1421" s="122" t="s">
        <v>6628</v>
      </c>
      <c r="S1421" s="86" t="s">
        <v>14709</v>
      </c>
      <c r="T1421" s="122" t="s">
        <v>1171</v>
      </c>
      <c r="AJ1421" s="122" t="s">
        <v>3226</v>
      </c>
      <c r="AK1421" s="122" t="s">
        <v>3226</v>
      </c>
      <c r="BE1421" s="122" t="s">
        <v>6426</v>
      </c>
      <c r="BF1421" s="122" t="s">
        <v>1415</v>
      </c>
      <c r="BG1421" s="122" t="s">
        <v>42</v>
      </c>
      <c r="BX1421" s="122" t="s">
        <v>6656</v>
      </c>
      <c r="CE1421" s="122" t="s">
        <v>1171</v>
      </c>
    </row>
    <row r="1422" spans="1:83" x14ac:dyDescent="0.45">
      <c r="A1422" s="122">
        <v>1421</v>
      </c>
      <c r="B1422" s="122" t="s">
        <v>11099</v>
      </c>
      <c r="C1422" s="122" t="s">
        <v>6469</v>
      </c>
      <c r="G1422" s="122" t="s">
        <v>6358</v>
      </c>
      <c r="I1422" s="122" t="s">
        <v>3226</v>
      </c>
      <c r="J1422" s="122" t="str">
        <f t="shared" si="57"/>
        <v>Quercus</v>
      </c>
      <c r="M1422" s="122" t="s">
        <v>3226</v>
      </c>
      <c r="O1422" s="122"/>
      <c r="P1422" s="122" t="s">
        <v>6628</v>
      </c>
      <c r="S1422" s="86" t="s">
        <v>14709</v>
      </c>
      <c r="T1422" s="122" t="s">
        <v>1171</v>
      </c>
      <c r="AJ1422" s="122" t="s">
        <v>3226</v>
      </c>
      <c r="AK1422" s="122" t="s">
        <v>3226</v>
      </c>
      <c r="BE1422" s="122" t="s">
        <v>6426</v>
      </c>
      <c r="BF1422" s="122" t="s">
        <v>1415</v>
      </c>
      <c r="BG1422" s="122" t="s">
        <v>42</v>
      </c>
      <c r="BX1422" s="122" t="s">
        <v>6656</v>
      </c>
      <c r="CE1422" s="122" t="s">
        <v>1171</v>
      </c>
    </row>
    <row r="1423" spans="1:83" x14ac:dyDescent="0.45">
      <c r="A1423" s="122">
        <v>1422</v>
      </c>
      <c r="B1423" s="122" t="s">
        <v>11100</v>
      </c>
      <c r="C1423" s="122" t="s">
        <v>6470</v>
      </c>
      <c r="G1423" s="122" t="s">
        <v>6359</v>
      </c>
      <c r="I1423" s="122" t="s">
        <v>3226</v>
      </c>
      <c r="J1423" s="122" t="str">
        <f t="shared" si="57"/>
        <v>Quercus</v>
      </c>
      <c r="M1423" s="122" t="s">
        <v>3226</v>
      </c>
      <c r="O1423" s="122"/>
      <c r="P1423" s="122" t="s">
        <v>6628</v>
      </c>
      <c r="S1423" s="86" t="s">
        <v>14709</v>
      </c>
      <c r="T1423" s="122" t="s">
        <v>1171</v>
      </c>
      <c r="AJ1423" s="122" t="s">
        <v>3226</v>
      </c>
      <c r="AK1423" s="122" t="s">
        <v>3226</v>
      </c>
      <c r="BE1423" s="122" t="s">
        <v>6426</v>
      </c>
      <c r="BF1423" s="122" t="s">
        <v>1415</v>
      </c>
      <c r="BG1423" s="122" t="s">
        <v>42</v>
      </c>
      <c r="BX1423" s="122" t="s">
        <v>6656</v>
      </c>
      <c r="CE1423" s="122" t="s">
        <v>1171</v>
      </c>
    </row>
    <row r="1424" spans="1:83" x14ac:dyDescent="0.45">
      <c r="A1424" s="122">
        <v>1423</v>
      </c>
      <c r="B1424" s="122" t="s">
        <v>11101</v>
      </c>
      <c r="C1424" s="122" t="s">
        <v>6471</v>
      </c>
      <c r="G1424" s="122" t="s">
        <v>6360</v>
      </c>
      <c r="I1424" s="122" t="s">
        <v>3226</v>
      </c>
      <c r="J1424" s="122" t="str">
        <f t="shared" si="57"/>
        <v>Quercus</v>
      </c>
      <c r="M1424" s="122" t="s">
        <v>3226</v>
      </c>
      <c r="O1424" s="122"/>
      <c r="P1424" s="122" t="s">
        <v>6628</v>
      </c>
      <c r="S1424" s="86" t="s">
        <v>14709</v>
      </c>
      <c r="T1424" s="122" t="s">
        <v>1171</v>
      </c>
      <c r="AJ1424" s="122" t="s">
        <v>3226</v>
      </c>
      <c r="AK1424" s="122" t="s">
        <v>3226</v>
      </c>
      <c r="BE1424" s="122" t="s">
        <v>6426</v>
      </c>
      <c r="BF1424" s="122" t="s">
        <v>1415</v>
      </c>
      <c r="BG1424" s="122" t="s">
        <v>42</v>
      </c>
      <c r="BX1424" s="122" t="s">
        <v>6656</v>
      </c>
      <c r="CE1424" s="122" t="s">
        <v>1171</v>
      </c>
    </row>
    <row r="1425" spans="1:83" x14ac:dyDescent="0.45">
      <c r="A1425" s="122">
        <v>1424</v>
      </c>
      <c r="B1425" s="122" t="s">
        <v>11102</v>
      </c>
      <c r="C1425" s="122" t="s">
        <v>6472</v>
      </c>
      <c r="G1425" s="122" t="s">
        <v>6361</v>
      </c>
      <c r="I1425" s="122" t="s">
        <v>3226</v>
      </c>
      <c r="J1425" s="122" t="str">
        <f t="shared" si="57"/>
        <v>Quercus</v>
      </c>
      <c r="M1425" s="122" t="s">
        <v>3226</v>
      </c>
      <c r="O1425" s="122"/>
      <c r="P1425" s="122" t="s">
        <v>6628</v>
      </c>
      <c r="S1425" s="86" t="s">
        <v>14709</v>
      </c>
      <c r="T1425" s="122" t="s">
        <v>1171</v>
      </c>
      <c r="AJ1425" s="122" t="s">
        <v>3226</v>
      </c>
      <c r="AK1425" s="122" t="s">
        <v>3226</v>
      </c>
      <c r="BE1425" s="122" t="s">
        <v>6426</v>
      </c>
      <c r="BF1425" s="122" t="s">
        <v>1415</v>
      </c>
      <c r="BG1425" s="122" t="s">
        <v>42</v>
      </c>
      <c r="BX1425" s="122" t="s">
        <v>6656</v>
      </c>
      <c r="CE1425" s="122" t="s">
        <v>1171</v>
      </c>
    </row>
    <row r="1426" spans="1:83" x14ac:dyDescent="0.45">
      <c r="A1426" s="122">
        <v>1425</v>
      </c>
      <c r="B1426" s="122" t="s">
        <v>11103</v>
      </c>
      <c r="C1426" s="122" t="s">
        <v>6473</v>
      </c>
      <c r="G1426" s="122" t="s">
        <v>6362</v>
      </c>
      <c r="I1426" s="122" t="s">
        <v>3226</v>
      </c>
      <c r="J1426" s="122" t="str">
        <f t="shared" si="57"/>
        <v>Quercus</v>
      </c>
      <c r="M1426" s="122" t="s">
        <v>3226</v>
      </c>
      <c r="O1426" s="122"/>
      <c r="P1426" s="122" t="s">
        <v>6628</v>
      </c>
      <c r="S1426" s="86" t="s">
        <v>14709</v>
      </c>
      <c r="T1426" s="122" t="s">
        <v>1171</v>
      </c>
      <c r="AJ1426" s="122" t="s">
        <v>3226</v>
      </c>
      <c r="AK1426" s="122" t="s">
        <v>3226</v>
      </c>
      <c r="BE1426" s="122" t="s">
        <v>6426</v>
      </c>
      <c r="BF1426" s="122" t="s">
        <v>1415</v>
      </c>
      <c r="BG1426" s="122" t="s">
        <v>42</v>
      </c>
      <c r="BX1426" s="122" t="s">
        <v>6656</v>
      </c>
      <c r="CE1426" s="122" t="s">
        <v>1171</v>
      </c>
    </row>
    <row r="1427" spans="1:83" x14ac:dyDescent="0.45">
      <c r="A1427" s="122">
        <v>1426</v>
      </c>
      <c r="B1427" s="122" t="s">
        <v>11104</v>
      </c>
      <c r="C1427" s="122" t="s">
        <v>6474</v>
      </c>
      <c r="G1427" s="122" t="s">
        <v>6363</v>
      </c>
      <c r="I1427" s="122" t="s">
        <v>3226</v>
      </c>
      <c r="J1427" s="122" t="str">
        <f t="shared" ref="J1427:J1458" si="58">I1427</f>
        <v>Quercus</v>
      </c>
      <c r="M1427" s="122" t="s">
        <v>3226</v>
      </c>
      <c r="O1427" s="122"/>
      <c r="P1427" s="122" t="s">
        <v>6628</v>
      </c>
      <c r="S1427" s="86" t="s">
        <v>14709</v>
      </c>
      <c r="T1427" s="122" t="s">
        <v>1171</v>
      </c>
      <c r="AJ1427" s="122" t="s">
        <v>3226</v>
      </c>
      <c r="AK1427" s="122" t="s">
        <v>3226</v>
      </c>
      <c r="BE1427" s="122" t="s">
        <v>6426</v>
      </c>
      <c r="BF1427" s="122" t="s">
        <v>1415</v>
      </c>
      <c r="BG1427" s="122" t="s">
        <v>42</v>
      </c>
      <c r="BX1427" s="122" t="s">
        <v>6656</v>
      </c>
      <c r="CE1427" s="122" t="s">
        <v>1171</v>
      </c>
    </row>
    <row r="1428" spans="1:83" x14ac:dyDescent="0.45">
      <c r="A1428" s="122">
        <v>1427</v>
      </c>
      <c r="B1428" s="122" t="s">
        <v>11105</v>
      </c>
      <c r="C1428" s="122" t="s">
        <v>6475</v>
      </c>
      <c r="G1428" s="122" t="s">
        <v>6364</v>
      </c>
      <c r="I1428" s="122" t="s">
        <v>3226</v>
      </c>
      <c r="J1428" s="122" t="str">
        <f t="shared" si="58"/>
        <v>Quercus</v>
      </c>
      <c r="M1428" s="122" t="s">
        <v>3226</v>
      </c>
      <c r="O1428" s="122"/>
      <c r="P1428" s="122" t="s">
        <v>6628</v>
      </c>
      <c r="S1428" s="86" t="s">
        <v>14709</v>
      </c>
      <c r="T1428" s="122" t="s">
        <v>1171</v>
      </c>
      <c r="AJ1428" s="122" t="s">
        <v>3226</v>
      </c>
      <c r="AK1428" s="122" t="s">
        <v>3226</v>
      </c>
      <c r="BE1428" s="122" t="s">
        <v>6426</v>
      </c>
      <c r="BF1428" s="122" t="s">
        <v>1415</v>
      </c>
      <c r="BG1428" s="122" t="s">
        <v>42</v>
      </c>
      <c r="BX1428" s="122" t="s">
        <v>6656</v>
      </c>
      <c r="CE1428" s="122" t="s">
        <v>1171</v>
      </c>
    </row>
    <row r="1429" spans="1:83" x14ac:dyDescent="0.45">
      <c r="A1429" s="122">
        <v>1428</v>
      </c>
      <c r="B1429" s="122" t="s">
        <v>11106</v>
      </c>
      <c r="C1429" s="122" t="s">
        <v>6476</v>
      </c>
      <c r="G1429" s="122" t="s">
        <v>6365</v>
      </c>
      <c r="I1429" s="122" t="s">
        <v>3226</v>
      </c>
      <c r="J1429" s="122" t="str">
        <f t="shared" si="58"/>
        <v>Quercus</v>
      </c>
      <c r="M1429" s="122" t="s">
        <v>3226</v>
      </c>
      <c r="O1429" s="122"/>
      <c r="P1429" s="122" t="s">
        <v>6628</v>
      </c>
      <c r="S1429" s="86" t="s">
        <v>14709</v>
      </c>
      <c r="T1429" s="122" t="s">
        <v>1171</v>
      </c>
      <c r="AJ1429" s="122" t="s">
        <v>3226</v>
      </c>
      <c r="AK1429" s="122" t="s">
        <v>3226</v>
      </c>
      <c r="BE1429" s="122" t="s">
        <v>6426</v>
      </c>
      <c r="BF1429" s="122" t="s">
        <v>1415</v>
      </c>
      <c r="BG1429" s="122" t="s">
        <v>42</v>
      </c>
      <c r="BX1429" s="122" t="s">
        <v>6656</v>
      </c>
      <c r="CE1429" s="122" t="s">
        <v>1171</v>
      </c>
    </row>
    <row r="1430" spans="1:83" x14ac:dyDescent="0.45">
      <c r="A1430" s="122">
        <v>1429</v>
      </c>
      <c r="B1430" s="122" t="s">
        <v>11107</v>
      </c>
      <c r="C1430" s="122" t="s">
        <v>6477</v>
      </c>
      <c r="G1430" s="122" t="s">
        <v>6366</v>
      </c>
      <c r="I1430" s="122" t="s">
        <v>3226</v>
      </c>
      <c r="J1430" s="122" t="str">
        <f t="shared" si="58"/>
        <v>Quercus</v>
      </c>
      <c r="M1430" s="122" t="s">
        <v>3226</v>
      </c>
      <c r="O1430" s="122"/>
      <c r="P1430" s="122" t="s">
        <v>6628</v>
      </c>
      <c r="S1430" s="86" t="s">
        <v>14709</v>
      </c>
      <c r="T1430" s="122" t="s">
        <v>1171</v>
      </c>
      <c r="AJ1430" s="122" t="s">
        <v>3226</v>
      </c>
      <c r="AK1430" s="122" t="s">
        <v>3226</v>
      </c>
      <c r="BE1430" s="122" t="s">
        <v>6426</v>
      </c>
      <c r="BF1430" s="122" t="s">
        <v>1415</v>
      </c>
      <c r="BG1430" s="122" t="s">
        <v>42</v>
      </c>
      <c r="BX1430" s="122" t="s">
        <v>6656</v>
      </c>
      <c r="CE1430" s="122" t="s">
        <v>1171</v>
      </c>
    </row>
    <row r="1431" spans="1:83" x14ac:dyDescent="0.45">
      <c r="A1431" s="122">
        <v>1430</v>
      </c>
      <c r="B1431" s="122" t="s">
        <v>11108</v>
      </c>
      <c r="C1431" s="122" t="s">
        <v>6478</v>
      </c>
      <c r="G1431" s="122" t="s">
        <v>6367</v>
      </c>
      <c r="I1431" s="122" t="s">
        <v>3226</v>
      </c>
      <c r="J1431" s="122" t="str">
        <f t="shared" si="58"/>
        <v>Quercus</v>
      </c>
      <c r="M1431" s="122" t="s">
        <v>3226</v>
      </c>
      <c r="O1431" s="122"/>
      <c r="P1431" s="122" t="s">
        <v>6628</v>
      </c>
      <c r="S1431" s="86" t="s">
        <v>14709</v>
      </c>
      <c r="T1431" s="122" t="s">
        <v>1171</v>
      </c>
      <c r="AJ1431" s="122" t="s">
        <v>3226</v>
      </c>
      <c r="AK1431" s="122" t="s">
        <v>3226</v>
      </c>
      <c r="BE1431" s="122" t="s">
        <v>6426</v>
      </c>
      <c r="BF1431" s="122" t="s">
        <v>1415</v>
      </c>
      <c r="BG1431" s="122" t="s">
        <v>42</v>
      </c>
      <c r="BX1431" s="122" t="s">
        <v>6656</v>
      </c>
      <c r="CE1431" s="122" t="s">
        <v>1171</v>
      </c>
    </row>
    <row r="1432" spans="1:83" x14ac:dyDescent="0.45">
      <c r="A1432" s="122">
        <v>1431</v>
      </c>
      <c r="B1432" s="122" t="s">
        <v>11109</v>
      </c>
      <c r="C1432" s="122" t="s">
        <v>6479</v>
      </c>
      <c r="G1432" s="122" t="s">
        <v>6368</v>
      </c>
      <c r="I1432" s="122" t="s">
        <v>3226</v>
      </c>
      <c r="J1432" s="122" t="str">
        <f t="shared" si="58"/>
        <v>Quercus</v>
      </c>
      <c r="M1432" s="122" t="s">
        <v>3226</v>
      </c>
      <c r="O1432" s="122"/>
      <c r="P1432" s="122" t="s">
        <v>6628</v>
      </c>
      <c r="S1432" s="86" t="s">
        <v>14709</v>
      </c>
      <c r="T1432" s="122" t="s">
        <v>1171</v>
      </c>
      <c r="AJ1432" s="122" t="s">
        <v>3226</v>
      </c>
      <c r="AK1432" s="122" t="s">
        <v>3226</v>
      </c>
      <c r="BE1432" s="122" t="s">
        <v>6426</v>
      </c>
      <c r="BF1432" s="122" t="s">
        <v>1415</v>
      </c>
      <c r="BG1432" s="122" t="s">
        <v>42</v>
      </c>
      <c r="BX1432" s="122" t="s">
        <v>6656</v>
      </c>
      <c r="CE1432" s="122" t="s">
        <v>1171</v>
      </c>
    </row>
    <row r="1433" spans="1:83" x14ac:dyDescent="0.45">
      <c r="A1433" s="122">
        <v>1432</v>
      </c>
      <c r="B1433" s="122" t="s">
        <v>11110</v>
      </c>
      <c r="C1433" s="122" t="s">
        <v>6480</v>
      </c>
      <c r="G1433" s="122" t="s">
        <v>6369</v>
      </c>
      <c r="I1433" s="122" t="s">
        <v>3226</v>
      </c>
      <c r="J1433" s="122" t="str">
        <f t="shared" si="58"/>
        <v>Quercus</v>
      </c>
      <c r="M1433" s="122" t="s">
        <v>3226</v>
      </c>
      <c r="O1433" s="122"/>
      <c r="P1433" s="122" t="s">
        <v>6628</v>
      </c>
      <c r="S1433" s="86" t="s">
        <v>14709</v>
      </c>
      <c r="T1433" s="122" t="s">
        <v>1171</v>
      </c>
      <c r="AJ1433" s="122" t="s">
        <v>3226</v>
      </c>
      <c r="AK1433" s="122" t="s">
        <v>3226</v>
      </c>
      <c r="BE1433" s="122" t="s">
        <v>6426</v>
      </c>
      <c r="BF1433" s="122" t="s">
        <v>1415</v>
      </c>
      <c r="BG1433" s="122" t="s">
        <v>42</v>
      </c>
      <c r="BX1433" s="122" t="s">
        <v>6656</v>
      </c>
      <c r="CE1433" s="122" t="s">
        <v>1171</v>
      </c>
    </row>
    <row r="1434" spans="1:83" x14ac:dyDescent="0.45">
      <c r="A1434" s="122">
        <v>1433</v>
      </c>
      <c r="B1434" s="122" t="s">
        <v>11111</v>
      </c>
      <c r="C1434" s="122" t="s">
        <v>6481</v>
      </c>
      <c r="G1434" s="122" t="s">
        <v>6370</v>
      </c>
      <c r="I1434" s="122" t="s">
        <v>3226</v>
      </c>
      <c r="J1434" s="122" t="str">
        <f t="shared" si="58"/>
        <v>Quercus</v>
      </c>
      <c r="M1434" s="122" t="s">
        <v>3226</v>
      </c>
      <c r="O1434" s="122"/>
      <c r="P1434" s="122" t="s">
        <v>6628</v>
      </c>
      <c r="S1434" s="86" t="s">
        <v>14709</v>
      </c>
      <c r="T1434" s="122" t="s">
        <v>1171</v>
      </c>
      <c r="AJ1434" s="122" t="s">
        <v>3226</v>
      </c>
      <c r="AK1434" s="122" t="s">
        <v>3226</v>
      </c>
      <c r="BE1434" s="122" t="s">
        <v>6426</v>
      </c>
      <c r="BF1434" s="122" t="s">
        <v>1415</v>
      </c>
      <c r="BG1434" s="122" t="s">
        <v>42</v>
      </c>
      <c r="BX1434" s="122" t="s">
        <v>6656</v>
      </c>
      <c r="CE1434" s="122" t="s">
        <v>1171</v>
      </c>
    </row>
    <row r="1435" spans="1:83" x14ac:dyDescent="0.45">
      <c r="A1435" s="122">
        <v>1434</v>
      </c>
      <c r="B1435" s="122" t="s">
        <v>11112</v>
      </c>
      <c r="C1435" s="122" t="s">
        <v>6482</v>
      </c>
      <c r="G1435" s="122" t="s">
        <v>6371</v>
      </c>
      <c r="I1435" s="122" t="s">
        <v>3226</v>
      </c>
      <c r="J1435" s="122" t="str">
        <f t="shared" si="58"/>
        <v>Quercus</v>
      </c>
      <c r="M1435" s="122" t="s">
        <v>3226</v>
      </c>
      <c r="O1435" s="122"/>
      <c r="P1435" s="122" t="s">
        <v>6628</v>
      </c>
      <c r="S1435" s="86" t="s">
        <v>14709</v>
      </c>
      <c r="T1435" s="122" t="s">
        <v>1171</v>
      </c>
      <c r="AJ1435" s="122" t="s">
        <v>3226</v>
      </c>
      <c r="AK1435" s="122" t="s">
        <v>3226</v>
      </c>
      <c r="BE1435" s="122" t="s">
        <v>6426</v>
      </c>
      <c r="BF1435" s="122" t="s">
        <v>1415</v>
      </c>
      <c r="BG1435" s="122" t="s">
        <v>42</v>
      </c>
      <c r="BX1435" s="122" t="s">
        <v>6656</v>
      </c>
      <c r="CE1435" s="122" t="s">
        <v>1171</v>
      </c>
    </row>
    <row r="1436" spans="1:83" x14ac:dyDescent="0.45">
      <c r="A1436" s="122">
        <v>1435</v>
      </c>
      <c r="B1436" s="122" t="s">
        <v>11113</v>
      </c>
      <c r="C1436" s="122" t="s">
        <v>6483</v>
      </c>
      <c r="G1436" s="122" t="s">
        <v>6372</v>
      </c>
      <c r="I1436" s="122" t="s">
        <v>3226</v>
      </c>
      <c r="J1436" s="122" t="str">
        <f t="shared" si="58"/>
        <v>Quercus</v>
      </c>
      <c r="M1436" s="122" t="s">
        <v>3226</v>
      </c>
      <c r="O1436" s="122"/>
      <c r="P1436" s="122" t="s">
        <v>6628</v>
      </c>
      <c r="S1436" s="86" t="s">
        <v>14709</v>
      </c>
      <c r="T1436" s="122" t="s">
        <v>1171</v>
      </c>
      <c r="AJ1436" s="122" t="s">
        <v>3226</v>
      </c>
      <c r="AK1436" s="122" t="s">
        <v>3226</v>
      </c>
      <c r="BE1436" s="122" t="s">
        <v>6426</v>
      </c>
      <c r="BF1436" s="122" t="s">
        <v>1415</v>
      </c>
      <c r="BG1436" s="122" t="s">
        <v>42</v>
      </c>
      <c r="BX1436" s="122" t="s">
        <v>6656</v>
      </c>
      <c r="CE1436" s="122" t="s">
        <v>1171</v>
      </c>
    </row>
    <row r="1437" spans="1:83" x14ac:dyDescent="0.45">
      <c r="A1437" s="122">
        <v>1436</v>
      </c>
      <c r="B1437" s="122" t="s">
        <v>11114</v>
      </c>
      <c r="C1437" s="122" t="s">
        <v>6484</v>
      </c>
      <c r="G1437" s="122" t="s">
        <v>6373</v>
      </c>
      <c r="I1437" s="122" t="s">
        <v>3226</v>
      </c>
      <c r="J1437" s="122" t="str">
        <f t="shared" si="58"/>
        <v>Quercus</v>
      </c>
      <c r="M1437" s="122" t="s">
        <v>3226</v>
      </c>
      <c r="O1437" s="122"/>
      <c r="P1437" s="122" t="s">
        <v>6628</v>
      </c>
      <c r="S1437" s="86" t="s">
        <v>14709</v>
      </c>
      <c r="T1437" s="122" t="s">
        <v>1171</v>
      </c>
      <c r="AJ1437" s="122" t="s">
        <v>3226</v>
      </c>
      <c r="AK1437" s="122" t="s">
        <v>3226</v>
      </c>
      <c r="BE1437" s="122" t="s">
        <v>6426</v>
      </c>
      <c r="BF1437" s="122" t="s">
        <v>1415</v>
      </c>
      <c r="BG1437" s="122" t="s">
        <v>42</v>
      </c>
      <c r="BX1437" s="122" t="s">
        <v>6656</v>
      </c>
      <c r="CE1437" s="122" t="s">
        <v>1171</v>
      </c>
    </row>
    <row r="1438" spans="1:83" x14ac:dyDescent="0.45">
      <c r="A1438" s="122">
        <v>1437</v>
      </c>
      <c r="B1438" s="122" t="s">
        <v>11115</v>
      </c>
      <c r="C1438" s="122" t="s">
        <v>6485</v>
      </c>
      <c r="G1438" s="122" t="s">
        <v>6374</v>
      </c>
      <c r="I1438" s="122" t="s">
        <v>3226</v>
      </c>
      <c r="J1438" s="122" t="str">
        <f t="shared" si="58"/>
        <v>Quercus</v>
      </c>
      <c r="M1438" s="122" t="s">
        <v>3226</v>
      </c>
      <c r="O1438" s="122"/>
      <c r="P1438" s="122" t="s">
        <v>6628</v>
      </c>
      <c r="S1438" s="86" t="s">
        <v>14709</v>
      </c>
      <c r="T1438" s="122" t="s">
        <v>1171</v>
      </c>
      <c r="AJ1438" s="122" t="s">
        <v>3226</v>
      </c>
      <c r="AK1438" s="122" t="s">
        <v>3226</v>
      </c>
      <c r="BE1438" s="122" t="s">
        <v>6426</v>
      </c>
      <c r="BF1438" s="122" t="s">
        <v>1415</v>
      </c>
      <c r="BG1438" s="122" t="s">
        <v>42</v>
      </c>
      <c r="BX1438" s="122" t="s">
        <v>6656</v>
      </c>
      <c r="CE1438" s="122" t="s">
        <v>1171</v>
      </c>
    </row>
    <row r="1439" spans="1:83" x14ac:dyDescent="0.45">
      <c r="A1439" s="122">
        <v>1438</v>
      </c>
      <c r="B1439" s="122" t="s">
        <v>11116</v>
      </c>
      <c r="C1439" s="122" t="s">
        <v>6486</v>
      </c>
      <c r="G1439" s="122" t="s">
        <v>6375</v>
      </c>
      <c r="I1439" s="122" t="s">
        <v>3226</v>
      </c>
      <c r="J1439" s="122" t="str">
        <f t="shared" si="58"/>
        <v>Quercus</v>
      </c>
      <c r="M1439" s="122" t="s">
        <v>3226</v>
      </c>
      <c r="O1439" s="122"/>
      <c r="P1439" s="122" t="s">
        <v>6628</v>
      </c>
      <c r="S1439" s="86" t="s">
        <v>14709</v>
      </c>
      <c r="T1439" s="122" t="s">
        <v>1171</v>
      </c>
      <c r="AJ1439" s="122" t="s">
        <v>3226</v>
      </c>
      <c r="AK1439" s="122" t="s">
        <v>3226</v>
      </c>
      <c r="BE1439" s="122" t="s">
        <v>6426</v>
      </c>
      <c r="BF1439" s="122" t="s">
        <v>1415</v>
      </c>
      <c r="BG1439" s="122" t="s">
        <v>42</v>
      </c>
      <c r="BX1439" s="122" t="s">
        <v>6656</v>
      </c>
      <c r="CE1439" s="122" t="s">
        <v>1171</v>
      </c>
    </row>
    <row r="1440" spans="1:83" x14ac:dyDescent="0.45">
      <c r="A1440" s="122">
        <v>1439</v>
      </c>
      <c r="B1440" s="122" t="s">
        <v>11117</v>
      </c>
      <c r="C1440" s="122" t="s">
        <v>6487</v>
      </c>
      <c r="G1440" s="122" t="s">
        <v>6376</v>
      </c>
      <c r="I1440" s="122" t="s">
        <v>3226</v>
      </c>
      <c r="J1440" s="122" t="str">
        <f t="shared" si="58"/>
        <v>Quercus</v>
      </c>
      <c r="M1440" s="122" t="s">
        <v>3226</v>
      </c>
      <c r="O1440" s="122"/>
      <c r="P1440" s="122" t="s">
        <v>6628</v>
      </c>
      <c r="S1440" s="86" t="s">
        <v>14709</v>
      </c>
      <c r="T1440" s="122" t="s">
        <v>1171</v>
      </c>
      <c r="AJ1440" s="122" t="s">
        <v>3226</v>
      </c>
      <c r="AK1440" s="122" t="s">
        <v>3226</v>
      </c>
      <c r="BE1440" s="122" t="s">
        <v>6426</v>
      </c>
      <c r="BF1440" s="122" t="s">
        <v>1415</v>
      </c>
      <c r="BG1440" s="122" t="s">
        <v>42</v>
      </c>
      <c r="BX1440" s="122" t="s">
        <v>6656</v>
      </c>
      <c r="CE1440" s="122" t="s">
        <v>1171</v>
      </c>
    </row>
    <row r="1441" spans="1:83" x14ac:dyDescent="0.45">
      <c r="A1441" s="122">
        <v>1440</v>
      </c>
      <c r="B1441" s="122" t="s">
        <v>11118</v>
      </c>
      <c r="C1441" s="122" t="s">
        <v>6488</v>
      </c>
      <c r="G1441" s="122" t="s">
        <v>6377</v>
      </c>
      <c r="I1441" s="122" t="s">
        <v>3226</v>
      </c>
      <c r="J1441" s="122" t="str">
        <f t="shared" si="58"/>
        <v>Quercus</v>
      </c>
      <c r="M1441" s="122" t="s">
        <v>3226</v>
      </c>
      <c r="O1441" s="122"/>
      <c r="P1441" s="122" t="s">
        <v>6628</v>
      </c>
      <c r="S1441" s="86" t="s">
        <v>14709</v>
      </c>
      <c r="T1441" s="122" t="s">
        <v>1171</v>
      </c>
      <c r="AJ1441" s="122" t="s">
        <v>3226</v>
      </c>
      <c r="AK1441" s="122" t="s">
        <v>3226</v>
      </c>
      <c r="BE1441" s="122" t="s">
        <v>6426</v>
      </c>
      <c r="BF1441" s="122" t="s">
        <v>1415</v>
      </c>
      <c r="BG1441" s="122" t="s">
        <v>42</v>
      </c>
      <c r="BX1441" s="122" t="s">
        <v>6656</v>
      </c>
      <c r="CE1441" s="122" t="s">
        <v>1171</v>
      </c>
    </row>
    <row r="1442" spans="1:83" x14ac:dyDescent="0.45">
      <c r="A1442" s="122">
        <v>1441</v>
      </c>
      <c r="B1442" s="122" t="s">
        <v>11119</v>
      </c>
      <c r="C1442" s="122" t="s">
        <v>6489</v>
      </c>
      <c r="G1442" s="122" t="s">
        <v>6378</v>
      </c>
      <c r="I1442" s="122" t="s">
        <v>3226</v>
      </c>
      <c r="J1442" s="122" t="str">
        <f t="shared" si="58"/>
        <v>Quercus</v>
      </c>
      <c r="M1442" s="122" t="s">
        <v>3226</v>
      </c>
      <c r="O1442" s="122"/>
      <c r="P1442" s="122" t="s">
        <v>6628</v>
      </c>
      <c r="S1442" s="86" t="s">
        <v>14709</v>
      </c>
      <c r="T1442" s="122" t="s">
        <v>1171</v>
      </c>
      <c r="AJ1442" s="122" t="s">
        <v>3226</v>
      </c>
      <c r="AK1442" s="122" t="s">
        <v>3226</v>
      </c>
      <c r="BE1442" s="122" t="s">
        <v>6426</v>
      </c>
      <c r="BF1442" s="122" t="s">
        <v>1415</v>
      </c>
      <c r="BG1442" s="122" t="s">
        <v>42</v>
      </c>
      <c r="BX1442" s="122" t="s">
        <v>6656</v>
      </c>
      <c r="CE1442" s="122" t="s">
        <v>1171</v>
      </c>
    </row>
    <row r="1443" spans="1:83" x14ac:dyDescent="0.45">
      <c r="A1443" s="122">
        <v>1442</v>
      </c>
      <c r="B1443" s="122" t="s">
        <v>11120</v>
      </c>
      <c r="C1443" s="122" t="s">
        <v>6490</v>
      </c>
      <c r="G1443" s="122" t="s">
        <v>6379</v>
      </c>
      <c r="I1443" s="122" t="s">
        <v>3226</v>
      </c>
      <c r="J1443" s="122" t="str">
        <f t="shared" si="58"/>
        <v>Quercus</v>
      </c>
      <c r="M1443" s="122" t="s">
        <v>3226</v>
      </c>
      <c r="O1443" s="122"/>
      <c r="P1443" s="122" t="s">
        <v>6628</v>
      </c>
      <c r="S1443" s="86" t="s">
        <v>14709</v>
      </c>
      <c r="T1443" s="122" t="s">
        <v>1171</v>
      </c>
      <c r="AJ1443" s="122" t="s">
        <v>3226</v>
      </c>
      <c r="AK1443" s="122" t="s">
        <v>3226</v>
      </c>
      <c r="BE1443" s="122" t="s">
        <v>6426</v>
      </c>
      <c r="BF1443" s="122" t="s">
        <v>1415</v>
      </c>
      <c r="BG1443" s="122" t="s">
        <v>42</v>
      </c>
      <c r="BX1443" s="122" t="s">
        <v>6656</v>
      </c>
      <c r="CE1443" s="122" t="s">
        <v>1171</v>
      </c>
    </row>
    <row r="1444" spans="1:83" x14ac:dyDescent="0.45">
      <c r="A1444" s="122">
        <v>1443</v>
      </c>
      <c r="B1444" s="122" t="s">
        <v>11121</v>
      </c>
      <c r="C1444" s="122" t="s">
        <v>6491</v>
      </c>
      <c r="G1444" s="122" t="s">
        <v>6380</v>
      </c>
      <c r="I1444" s="122" t="s">
        <v>3226</v>
      </c>
      <c r="J1444" s="122" t="str">
        <f t="shared" si="58"/>
        <v>Quercus</v>
      </c>
      <c r="M1444" s="122" t="s">
        <v>3226</v>
      </c>
      <c r="O1444" s="122"/>
      <c r="P1444" s="122" t="s">
        <v>6628</v>
      </c>
      <c r="S1444" s="86" t="s">
        <v>14709</v>
      </c>
      <c r="T1444" s="122" t="s">
        <v>1171</v>
      </c>
      <c r="AJ1444" s="122" t="s">
        <v>3226</v>
      </c>
      <c r="AK1444" s="122" t="s">
        <v>3226</v>
      </c>
      <c r="BE1444" s="122" t="s">
        <v>6426</v>
      </c>
      <c r="BF1444" s="122" t="s">
        <v>1415</v>
      </c>
      <c r="BG1444" s="122" t="s">
        <v>42</v>
      </c>
      <c r="BX1444" s="122" t="s">
        <v>6656</v>
      </c>
      <c r="CE1444" s="122" t="s">
        <v>1171</v>
      </c>
    </row>
    <row r="1445" spans="1:83" x14ac:dyDescent="0.45">
      <c r="A1445" s="122">
        <v>1444</v>
      </c>
      <c r="B1445" s="122" t="s">
        <v>11122</v>
      </c>
      <c r="C1445" s="122" t="s">
        <v>6492</v>
      </c>
      <c r="G1445" s="122" t="s">
        <v>6381</v>
      </c>
      <c r="I1445" s="122" t="s">
        <v>3226</v>
      </c>
      <c r="J1445" s="122" t="str">
        <f t="shared" si="58"/>
        <v>Quercus</v>
      </c>
      <c r="M1445" s="122" t="s">
        <v>3226</v>
      </c>
      <c r="O1445" s="122"/>
      <c r="P1445" s="122" t="s">
        <v>6628</v>
      </c>
      <c r="S1445" s="86" t="s">
        <v>14709</v>
      </c>
      <c r="T1445" s="122" t="s">
        <v>1171</v>
      </c>
      <c r="AJ1445" s="122" t="s">
        <v>3226</v>
      </c>
      <c r="AK1445" s="122" t="s">
        <v>3226</v>
      </c>
      <c r="BE1445" s="122" t="s">
        <v>6426</v>
      </c>
      <c r="BF1445" s="122" t="s">
        <v>1415</v>
      </c>
      <c r="BG1445" s="122" t="s">
        <v>42</v>
      </c>
      <c r="BX1445" s="122" t="s">
        <v>6656</v>
      </c>
      <c r="CE1445" s="122" t="s">
        <v>1171</v>
      </c>
    </row>
    <row r="1446" spans="1:83" x14ac:dyDescent="0.45">
      <c r="A1446" s="122">
        <v>1445</v>
      </c>
      <c r="B1446" s="122" t="s">
        <v>11123</v>
      </c>
      <c r="C1446" s="122" t="s">
        <v>6493</v>
      </c>
      <c r="G1446" s="122" t="s">
        <v>6382</v>
      </c>
      <c r="I1446" s="122" t="s">
        <v>3226</v>
      </c>
      <c r="J1446" s="122" t="str">
        <f t="shared" si="58"/>
        <v>Quercus</v>
      </c>
      <c r="M1446" s="122" t="s">
        <v>3226</v>
      </c>
      <c r="O1446" s="122"/>
      <c r="P1446" s="122" t="s">
        <v>6628</v>
      </c>
      <c r="S1446" s="86" t="s">
        <v>14709</v>
      </c>
      <c r="T1446" s="122" t="s">
        <v>1171</v>
      </c>
      <c r="AJ1446" s="122" t="s">
        <v>3226</v>
      </c>
      <c r="AK1446" s="122" t="s">
        <v>3226</v>
      </c>
      <c r="BE1446" s="122" t="s">
        <v>6426</v>
      </c>
      <c r="BF1446" s="122" t="s">
        <v>1415</v>
      </c>
      <c r="BG1446" s="122" t="s">
        <v>42</v>
      </c>
      <c r="BX1446" s="122" t="s">
        <v>6656</v>
      </c>
      <c r="CE1446" s="122" t="s">
        <v>1171</v>
      </c>
    </row>
    <row r="1447" spans="1:83" x14ac:dyDescent="0.45">
      <c r="A1447" s="122">
        <v>1446</v>
      </c>
      <c r="B1447" s="122" t="s">
        <v>11124</v>
      </c>
      <c r="C1447" s="122" t="s">
        <v>6494</v>
      </c>
      <c r="G1447" s="122" t="s">
        <v>6383</v>
      </c>
      <c r="I1447" s="122" t="s">
        <v>3226</v>
      </c>
      <c r="J1447" s="122" t="str">
        <f t="shared" si="58"/>
        <v>Quercus</v>
      </c>
      <c r="M1447" s="122" t="s">
        <v>3226</v>
      </c>
      <c r="O1447" s="122"/>
      <c r="P1447" s="122" t="s">
        <v>6628</v>
      </c>
      <c r="S1447" s="86" t="s">
        <v>14709</v>
      </c>
      <c r="T1447" s="122" t="s">
        <v>1171</v>
      </c>
      <c r="AJ1447" s="122" t="s">
        <v>3226</v>
      </c>
      <c r="AK1447" s="122" t="s">
        <v>3226</v>
      </c>
      <c r="BE1447" s="122" t="s">
        <v>6426</v>
      </c>
      <c r="BF1447" s="122" t="s">
        <v>1415</v>
      </c>
      <c r="BG1447" s="122" t="s">
        <v>42</v>
      </c>
      <c r="BX1447" s="122" t="s">
        <v>6656</v>
      </c>
      <c r="CE1447" s="122" t="s">
        <v>1171</v>
      </c>
    </row>
    <row r="1448" spans="1:83" x14ac:dyDescent="0.45">
      <c r="A1448" s="122">
        <v>1447</v>
      </c>
      <c r="B1448" s="122" t="s">
        <v>11125</v>
      </c>
      <c r="C1448" s="122" t="s">
        <v>6495</v>
      </c>
      <c r="G1448" s="122" t="s">
        <v>6384</v>
      </c>
      <c r="I1448" s="122" t="s">
        <v>3226</v>
      </c>
      <c r="J1448" s="122" t="str">
        <f t="shared" si="58"/>
        <v>Quercus</v>
      </c>
      <c r="M1448" s="122" t="s">
        <v>3226</v>
      </c>
      <c r="O1448" s="122"/>
      <c r="P1448" s="122" t="s">
        <v>6628</v>
      </c>
      <c r="S1448" s="86" t="s">
        <v>14709</v>
      </c>
      <c r="T1448" s="122" t="s">
        <v>1171</v>
      </c>
      <c r="AJ1448" s="122" t="s">
        <v>3226</v>
      </c>
      <c r="AK1448" s="122" t="s">
        <v>3226</v>
      </c>
      <c r="BE1448" s="122" t="s">
        <v>6426</v>
      </c>
      <c r="BF1448" s="122" t="s">
        <v>1415</v>
      </c>
      <c r="BG1448" s="122" t="s">
        <v>42</v>
      </c>
      <c r="BX1448" s="122" t="s">
        <v>6656</v>
      </c>
      <c r="CE1448" s="122" t="s">
        <v>1171</v>
      </c>
    </row>
    <row r="1449" spans="1:83" x14ac:dyDescent="0.45">
      <c r="A1449" s="122">
        <v>1448</v>
      </c>
      <c r="B1449" s="122" t="s">
        <v>11126</v>
      </c>
      <c r="C1449" s="122" t="s">
        <v>6496</v>
      </c>
      <c r="G1449" s="122" t="s">
        <v>6385</v>
      </c>
      <c r="I1449" s="122" t="s">
        <v>3226</v>
      </c>
      <c r="J1449" s="122" t="str">
        <f t="shared" si="58"/>
        <v>Quercus</v>
      </c>
      <c r="M1449" s="122" t="s">
        <v>3226</v>
      </c>
      <c r="O1449" s="122"/>
      <c r="P1449" s="122" t="s">
        <v>6628</v>
      </c>
      <c r="S1449" s="86" t="s">
        <v>14709</v>
      </c>
      <c r="T1449" s="122" t="s">
        <v>1171</v>
      </c>
      <c r="AJ1449" s="122" t="s">
        <v>3226</v>
      </c>
      <c r="AK1449" s="122" t="s">
        <v>3226</v>
      </c>
      <c r="BE1449" s="122" t="s">
        <v>6426</v>
      </c>
      <c r="BF1449" s="122" t="s">
        <v>1415</v>
      </c>
      <c r="BG1449" s="122" t="s">
        <v>42</v>
      </c>
      <c r="BX1449" s="122" t="s">
        <v>6656</v>
      </c>
      <c r="CE1449" s="122" t="s">
        <v>1171</v>
      </c>
    </row>
    <row r="1450" spans="1:83" x14ac:dyDescent="0.45">
      <c r="A1450" s="122">
        <v>1449</v>
      </c>
      <c r="B1450" s="122" t="s">
        <v>11127</v>
      </c>
      <c r="C1450" s="122" t="s">
        <v>6497</v>
      </c>
      <c r="G1450" s="122" t="s">
        <v>6386</v>
      </c>
      <c r="I1450" s="122" t="s">
        <v>3226</v>
      </c>
      <c r="J1450" s="122" t="str">
        <f t="shared" si="58"/>
        <v>Quercus</v>
      </c>
      <c r="M1450" s="122" t="s">
        <v>3226</v>
      </c>
      <c r="O1450" s="122"/>
      <c r="P1450" s="122" t="s">
        <v>6628</v>
      </c>
      <c r="S1450" s="86" t="s">
        <v>14709</v>
      </c>
      <c r="T1450" s="122" t="s">
        <v>1171</v>
      </c>
      <c r="AJ1450" s="122" t="s">
        <v>3226</v>
      </c>
      <c r="AK1450" s="122" t="s">
        <v>3226</v>
      </c>
      <c r="BE1450" s="122" t="s">
        <v>6426</v>
      </c>
      <c r="BF1450" s="122" t="s">
        <v>1415</v>
      </c>
      <c r="BG1450" s="122" t="s">
        <v>42</v>
      </c>
      <c r="BX1450" s="122" t="s">
        <v>6656</v>
      </c>
      <c r="CE1450" s="122" t="s">
        <v>1171</v>
      </c>
    </row>
    <row r="1451" spans="1:83" x14ac:dyDescent="0.45">
      <c r="A1451" s="122">
        <v>1450</v>
      </c>
      <c r="B1451" s="122" t="s">
        <v>11128</v>
      </c>
      <c r="C1451" s="122" t="s">
        <v>6498</v>
      </c>
      <c r="G1451" s="122" t="s">
        <v>6387</v>
      </c>
      <c r="I1451" s="122" t="s">
        <v>3226</v>
      </c>
      <c r="J1451" s="122" t="str">
        <f t="shared" si="58"/>
        <v>Quercus</v>
      </c>
      <c r="M1451" s="122" t="s">
        <v>3226</v>
      </c>
      <c r="O1451" s="122"/>
      <c r="P1451" s="122" t="s">
        <v>6628</v>
      </c>
      <c r="S1451" s="86" t="s">
        <v>14709</v>
      </c>
      <c r="T1451" s="122" t="s">
        <v>1171</v>
      </c>
      <c r="AJ1451" s="122" t="s">
        <v>3226</v>
      </c>
      <c r="AK1451" s="122" t="s">
        <v>3226</v>
      </c>
      <c r="BE1451" s="122" t="s">
        <v>6426</v>
      </c>
      <c r="BF1451" s="122" t="s">
        <v>1415</v>
      </c>
      <c r="BG1451" s="122" t="s">
        <v>42</v>
      </c>
      <c r="BX1451" s="122" t="s">
        <v>6656</v>
      </c>
      <c r="CE1451" s="122" t="s">
        <v>1171</v>
      </c>
    </row>
    <row r="1452" spans="1:83" x14ac:dyDescent="0.45">
      <c r="A1452" s="122">
        <v>1451</v>
      </c>
      <c r="B1452" s="122" t="s">
        <v>11129</v>
      </c>
      <c r="C1452" s="122" t="s">
        <v>6499</v>
      </c>
      <c r="G1452" s="122" t="s">
        <v>6388</v>
      </c>
      <c r="I1452" s="122" t="s">
        <v>3226</v>
      </c>
      <c r="J1452" s="122" t="str">
        <f t="shared" si="58"/>
        <v>Quercus</v>
      </c>
      <c r="M1452" s="122" t="s">
        <v>3226</v>
      </c>
      <c r="O1452" s="122"/>
      <c r="P1452" s="122" t="s">
        <v>6628</v>
      </c>
      <c r="S1452" s="86" t="s">
        <v>14709</v>
      </c>
      <c r="T1452" s="122" t="s">
        <v>1171</v>
      </c>
      <c r="AJ1452" s="122" t="s">
        <v>3226</v>
      </c>
      <c r="AK1452" s="122" t="s">
        <v>3226</v>
      </c>
      <c r="BE1452" s="122" t="s">
        <v>6426</v>
      </c>
      <c r="BF1452" s="122" t="s">
        <v>1415</v>
      </c>
      <c r="BG1452" s="122" t="s">
        <v>42</v>
      </c>
      <c r="BX1452" s="122" t="s">
        <v>6656</v>
      </c>
      <c r="CE1452" s="122" t="s">
        <v>1171</v>
      </c>
    </row>
    <row r="1453" spans="1:83" x14ac:dyDescent="0.45">
      <c r="A1453" s="122">
        <v>1452</v>
      </c>
      <c r="B1453" s="122" t="s">
        <v>11130</v>
      </c>
      <c r="C1453" s="122" t="s">
        <v>6500</v>
      </c>
      <c r="G1453" s="122" t="s">
        <v>6389</v>
      </c>
      <c r="I1453" s="122" t="s">
        <v>3226</v>
      </c>
      <c r="J1453" s="122" t="str">
        <f t="shared" si="58"/>
        <v>Quercus</v>
      </c>
      <c r="M1453" s="122" t="s">
        <v>3226</v>
      </c>
      <c r="O1453" s="122"/>
      <c r="P1453" s="122" t="s">
        <v>6628</v>
      </c>
      <c r="S1453" s="86" t="s">
        <v>14709</v>
      </c>
      <c r="T1453" s="122" t="s">
        <v>1171</v>
      </c>
      <c r="AJ1453" s="122" t="s">
        <v>3226</v>
      </c>
      <c r="AK1453" s="122" t="s">
        <v>3226</v>
      </c>
      <c r="BE1453" s="122" t="s">
        <v>6426</v>
      </c>
      <c r="BF1453" s="122" t="s">
        <v>1415</v>
      </c>
      <c r="BG1453" s="122" t="s">
        <v>42</v>
      </c>
      <c r="BX1453" s="122" t="s">
        <v>6656</v>
      </c>
      <c r="CE1453" s="122" t="s">
        <v>1171</v>
      </c>
    </row>
    <row r="1454" spans="1:83" x14ac:dyDescent="0.45">
      <c r="A1454" s="122">
        <v>1453</v>
      </c>
      <c r="B1454" s="122" t="s">
        <v>11131</v>
      </c>
      <c r="C1454" s="122" t="s">
        <v>6501</v>
      </c>
      <c r="G1454" s="122" t="s">
        <v>6390</v>
      </c>
      <c r="I1454" s="122" t="s">
        <v>3226</v>
      </c>
      <c r="J1454" s="122" t="str">
        <f t="shared" si="58"/>
        <v>Quercus</v>
      </c>
      <c r="M1454" s="122" t="s">
        <v>3226</v>
      </c>
      <c r="O1454" s="122"/>
      <c r="P1454" s="122" t="s">
        <v>6628</v>
      </c>
      <c r="S1454" s="86" t="s">
        <v>14709</v>
      </c>
      <c r="T1454" s="122" t="s">
        <v>1171</v>
      </c>
      <c r="AJ1454" s="122" t="s">
        <v>3226</v>
      </c>
      <c r="AK1454" s="122" t="s">
        <v>3226</v>
      </c>
      <c r="BE1454" s="122" t="s">
        <v>6426</v>
      </c>
      <c r="BF1454" s="122" t="s">
        <v>1415</v>
      </c>
      <c r="BG1454" s="122" t="s">
        <v>42</v>
      </c>
      <c r="BX1454" s="122" t="s">
        <v>6656</v>
      </c>
      <c r="CE1454" s="122" t="s">
        <v>1171</v>
      </c>
    </row>
    <row r="1455" spans="1:83" x14ac:dyDescent="0.45">
      <c r="A1455" s="122">
        <v>1454</v>
      </c>
      <c r="B1455" s="122" t="s">
        <v>11132</v>
      </c>
      <c r="C1455" s="122" t="s">
        <v>6502</v>
      </c>
      <c r="G1455" s="122" t="s">
        <v>6391</v>
      </c>
      <c r="I1455" s="122" t="s">
        <v>3226</v>
      </c>
      <c r="J1455" s="122" t="str">
        <f t="shared" si="58"/>
        <v>Quercus</v>
      </c>
      <c r="M1455" s="122" t="s">
        <v>3226</v>
      </c>
      <c r="O1455" s="122"/>
      <c r="P1455" s="122" t="s">
        <v>6628</v>
      </c>
      <c r="S1455" s="86" t="s">
        <v>14709</v>
      </c>
      <c r="T1455" s="122" t="s">
        <v>1171</v>
      </c>
      <c r="AJ1455" s="122" t="s">
        <v>3226</v>
      </c>
      <c r="AK1455" s="122" t="s">
        <v>3226</v>
      </c>
      <c r="BE1455" s="122" t="s">
        <v>6426</v>
      </c>
      <c r="BF1455" s="122" t="s">
        <v>1415</v>
      </c>
      <c r="BG1455" s="122" t="s">
        <v>42</v>
      </c>
      <c r="BX1455" s="122" t="s">
        <v>6656</v>
      </c>
      <c r="CE1455" s="122" t="s">
        <v>1171</v>
      </c>
    </row>
    <row r="1456" spans="1:83" x14ac:dyDescent="0.45">
      <c r="A1456" s="122">
        <v>1455</v>
      </c>
      <c r="B1456" s="122" t="s">
        <v>11133</v>
      </c>
      <c r="C1456" s="122" t="s">
        <v>6503</v>
      </c>
      <c r="G1456" s="122" t="s">
        <v>6392</v>
      </c>
      <c r="I1456" s="122" t="s">
        <v>3226</v>
      </c>
      <c r="J1456" s="122" t="str">
        <f t="shared" si="58"/>
        <v>Quercus</v>
      </c>
      <c r="M1456" s="122" t="s">
        <v>3226</v>
      </c>
      <c r="O1456" s="122"/>
      <c r="P1456" s="122" t="s">
        <v>6628</v>
      </c>
      <c r="S1456" s="86" t="s">
        <v>14709</v>
      </c>
      <c r="T1456" s="122" t="s">
        <v>1171</v>
      </c>
      <c r="AJ1456" s="122" t="s">
        <v>3226</v>
      </c>
      <c r="AK1456" s="122" t="s">
        <v>3226</v>
      </c>
      <c r="BE1456" s="122" t="s">
        <v>6426</v>
      </c>
      <c r="BF1456" s="122" t="s">
        <v>1415</v>
      </c>
      <c r="BG1456" s="122" t="s">
        <v>42</v>
      </c>
      <c r="BX1456" s="122" t="s">
        <v>6656</v>
      </c>
      <c r="CE1456" s="122" t="s">
        <v>1171</v>
      </c>
    </row>
    <row r="1457" spans="1:103" x14ac:dyDescent="0.45">
      <c r="A1457" s="122">
        <v>1456</v>
      </c>
      <c r="B1457" s="122" t="s">
        <v>11134</v>
      </c>
      <c r="C1457" s="122" t="s">
        <v>6504</v>
      </c>
      <c r="G1457" s="122" t="s">
        <v>6393</v>
      </c>
      <c r="I1457" s="122" t="s">
        <v>3226</v>
      </c>
      <c r="J1457" s="122" t="str">
        <f t="shared" si="58"/>
        <v>Quercus</v>
      </c>
      <c r="M1457" s="122" t="s">
        <v>3226</v>
      </c>
      <c r="O1457" s="122"/>
      <c r="P1457" s="122" t="s">
        <v>6628</v>
      </c>
      <c r="S1457" s="86" t="s">
        <v>14709</v>
      </c>
      <c r="T1457" s="122" t="s">
        <v>1171</v>
      </c>
      <c r="AJ1457" s="122" t="s">
        <v>3226</v>
      </c>
      <c r="AK1457" s="122" t="s">
        <v>3226</v>
      </c>
      <c r="BE1457" s="122" t="s">
        <v>6426</v>
      </c>
      <c r="BF1457" s="122" t="s">
        <v>1415</v>
      </c>
      <c r="BG1457" s="122" t="s">
        <v>42</v>
      </c>
      <c r="BX1457" s="122" t="s">
        <v>6656</v>
      </c>
      <c r="CE1457" s="122" t="s">
        <v>1171</v>
      </c>
    </row>
    <row r="1458" spans="1:103" x14ac:dyDescent="0.45">
      <c r="A1458" s="122">
        <v>1457</v>
      </c>
      <c r="B1458" s="122" t="s">
        <v>11135</v>
      </c>
      <c r="C1458" s="122" t="s">
        <v>6505</v>
      </c>
      <c r="G1458" s="122" t="s">
        <v>6394</v>
      </c>
      <c r="I1458" s="122" t="s">
        <v>3226</v>
      </c>
      <c r="J1458" s="122" t="str">
        <f t="shared" si="58"/>
        <v>Quercus</v>
      </c>
      <c r="M1458" s="122" t="s">
        <v>3226</v>
      </c>
      <c r="O1458" s="122"/>
      <c r="P1458" s="122" t="s">
        <v>6628</v>
      </c>
      <c r="S1458" s="86" t="s">
        <v>14709</v>
      </c>
      <c r="T1458" s="122" t="s">
        <v>1171</v>
      </c>
      <c r="AJ1458" s="122" t="s">
        <v>3226</v>
      </c>
      <c r="AK1458" s="122" t="s">
        <v>3226</v>
      </c>
      <c r="BE1458" s="122" t="s">
        <v>6426</v>
      </c>
      <c r="BF1458" s="122" t="s">
        <v>1415</v>
      </c>
      <c r="BG1458" s="122" t="s">
        <v>42</v>
      </c>
      <c r="BX1458" s="122" t="s">
        <v>6656</v>
      </c>
      <c r="CE1458" s="122" t="s">
        <v>1171</v>
      </c>
    </row>
    <row r="1459" spans="1:103" x14ac:dyDescent="0.45">
      <c r="A1459" s="122">
        <v>1458</v>
      </c>
      <c r="B1459" s="122" t="s">
        <v>11136</v>
      </c>
      <c r="C1459" s="122" t="s">
        <v>6506</v>
      </c>
      <c r="G1459" s="122" t="s">
        <v>6395</v>
      </c>
      <c r="I1459" s="122" t="s">
        <v>3226</v>
      </c>
      <c r="J1459" s="122" t="str">
        <f t="shared" ref="J1459:J1465" si="59">I1459</f>
        <v>Quercus</v>
      </c>
      <c r="M1459" s="122" t="s">
        <v>3226</v>
      </c>
      <c r="O1459" s="122"/>
      <c r="P1459" s="122" t="s">
        <v>6628</v>
      </c>
      <c r="S1459" s="86" t="s">
        <v>14709</v>
      </c>
      <c r="T1459" s="122" t="s">
        <v>1171</v>
      </c>
      <c r="AJ1459" s="122" t="s">
        <v>3226</v>
      </c>
      <c r="AK1459" s="122" t="s">
        <v>3226</v>
      </c>
      <c r="BE1459" s="122" t="s">
        <v>6426</v>
      </c>
      <c r="BF1459" s="122" t="s">
        <v>1415</v>
      </c>
      <c r="BG1459" s="122" t="s">
        <v>42</v>
      </c>
      <c r="BX1459" s="122" t="s">
        <v>6656</v>
      </c>
      <c r="CE1459" s="122" t="s">
        <v>1171</v>
      </c>
    </row>
    <row r="1460" spans="1:103" x14ac:dyDescent="0.45">
      <c r="A1460" s="122">
        <v>1459</v>
      </c>
      <c r="B1460" s="122" t="s">
        <v>11137</v>
      </c>
      <c r="C1460" s="122" t="s">
        <v>6507</v>
      </c>
      <c r="G1460" s="122" t="s">
        <v>6396</v>
      </c>
      <c r="I1460" s="122" t="s">
        <v>3226</v>
      </c>
      <c r="J1460" s="122" t="str">
        <f t="shared" si="59"/>
        <v>Quercus</v>
      </c>
      <c r="M1460" s="122" t="s">
        <v>3226</v>
      </c>
      <c r="O1460" s="122"/>
      <c r="P1460" s="122" t="s">
        <v>6628</v>
      </c>
      <c r="S1460" s="86" t="s">
        <v>14709</v>
      </c>
      <c r="T1460" s="122" t="s">
        <v>1171</v>
      </c>
      <c r="AJ1460" s="122" t="s">
        <v>3226</v>
      </c>
      <c r="AK1460" s="122" t="s">
        <v>3226</v>
      </c>
      <c r="BE1460" s="122" t="s">
        <v>6426</v>
      </c>
      <c r="BF1460" s="122" t="s">
        <v>1415</v>
      </c>
      <c r="BG1460" s="122" t="s">
        <v>42</v>
      </c>
      <c r="BX1460" s="122" t="s">
        <v>6656</v>
      </c>
      <c r="CE1460" s="122" t="s">
        <v>1171</v>
      </c>
    </row>
    <row r="1461" spans="1:103" x14ac:dyDescent="0.45">
      <c r="A1461" s="122">
        <v>1460</v>
      </c>
      <c r="B1461" s="122" t="s">
        <v>11138</v>
      </c>
      <c r="C1461" s="122" t="s">
        <v>6508</v>
      </c>
      <c r="G1461" s="122" t="s">
        <v>6397</v>
      </c>
      <c r="I1461" s="122" t="s">
        <v>3226</v>
      </c>
      <c r="J1461" s="122" t="str">
        <f t="shared" si="59"/>
        <v>Quercus</v>
      </c>
      <c r="M1461" s="122" t="s">
        <v>3226</v>
      </c>
      <c r="O1461" s="122"/>
      <c r="P1461" s="122" t="s">
        <v>6628</v>
      </c>
      <c r="S1461" s="86" t="s">
        <v>14709</v>
      </c>
      <c r="T1461" s="122" t="s">
        <v>1171</v>
      </c>
      <c r="AJ1461" s="122" t="s">
        <v>3226</v>
      </c>
      <c r="AK1461" s="122" t="s">
        <v>3226</v>
      </c>
      <c r="BE1461" s="122" t="s">
        <v>6426</v>
      </c>
      <c r="BF1461" s="122" t="s">
        <v>1415</v>
      </c>
      <c r="BG1461" s="122" t="s">
        <v>42</v>
      </c>
      <c r="BX1461" s="122" t="s">
        <v>6656</v>
      </c>
      <c r="CE1461" s="122" t="s">
        <v>1171</v>
      </c>
    </row>
    <row r="1462" spans="1:103" x14ac:dyDescent="0.45">
      <c r="A1462" s="122">
        <v>1461</v>
      </c>
      <c r="B1462" s="122" t="s">
        <v>11139</v>
      </c>
      <c r="C1462" s="122" t="s">
        <v>6509</v>
      </c>
      <c r="G1462" s="122" t="s">
        <v>6398</v>
      </c>
      <c r="I1462" s="122" t="s">
        <v>3226</v>
      </c>
      <c r="J1462" s="122" t="str">
        <f t="shared" si="59"/>
        <v>Quercus</v>
      </c>
      <c r="M1462" s="122" t="s">
        <v>3226</v>
      </c>
      <c r="O1462" s="122"/>
      <c r="P1462" s="122" t="s">
        <v>6628</v>
      </c>
      <c r="S1462" s="86" t="s">
        <v>14709</v>
      </c>
      <c r="T1462" s="122" t="s">
        <v>1171</v>
      </c>
      <c r="AJ1462" s="122" t="s">
        <v>3226</v>
      </c>
      <c r="AK1462" s="122" t="s">
        <v>3226</v>
      </c>
      <c r="BE1462" s="122" t="s">
        <v>6426</v>
      </c>
      <c r="BF1462" s="122" t="s">
        <v>1415</v>
      </c>
      <c r="BG1462" s="122" t="s">
        <v>42</v>
      </c>
      <c r="BX1462" s="122" t="s">
        <v>6656</v>
      </c>
      <c r="CE1462" s="122" t="s">
        <v>1171</v>
      </c>
    </row>
    <row r="1463" spans="1:103" x14ac:dyDescent="0.45">
      <c r="A1463" s="122">
        <v>1462</v>
      </c>
      <c r="B1463" s="122" t="s">
        <v>11140</v>
      </c>
      <c r="C1463" s="122" t="s">
        <v>6510</v>
      </c>
      <c r="G1463" s="122" t="s">
        <v>6399</v>
      </c>
      <c r="I1463" s="122" t="s">
        <v>3226</v>
      </c>
      <c r="J1463" s="122" t="str">
        <f t="shared" si="59"/>
        <v>Quercus</v>
      </c>
      <c r="M1463" s="122" t="s">
        <v>3226</v>
      </c>
      <c r="O1463" s="122"/>
      <c r="P1463" s="122" t="s">
        <v>6628</v>
      </c>
      <c r="S1463" s="86" t="s">
        <v>14709</v>
      </c>
      <c r="T1463" s="122" t="s">
        <v>1171</v>
      </c>
      <c r="AJ1463" s="122" t="s">
        <v>3226</v>
      </c>
      <c r="AK1463" s="122" t="s">
        <v>3226</v>
      </c>
      <c r="BE1463" s="122" t="s">
        <v>6426</v>
      </c>
      <c r="BF1463" s="122" t="s">
        <v>1415</v>
      </c>
      <c r="BG1463" s="122" t="s">
        <v>42</v>
      </c>
      <c r="BX1463" s="122" t="s">
        <v>6656</v>
      </c>
      <c r="CE1463" s="122" t="s">
        <v>1171</v>
      </c>
    </row>
    <row r="1464" spans="1:103" x14ac:dyDescent="0.45">
      <c r="A1464" s="122">
        <v>1463</v>
      </c>
      <c r="B1464" s="122" t="s">
        <v>11141</v>
      </c>
      <c r="C1464" s="122" t="s">
        <v>6511</v>
      </c>
      <c r="G1464" s="122" t="s">
        <v>6400</v>
      </c>
      <c r="I1464" s="122" t="s">
        <v>3226</v>
      </c>
      <c r="J1464" s="122" t="str">
        <f t="shared" si="59"/>
        <v>Quercus</v>
      </c>
      <c r="M1464" s="122" t="s">
        <v>3226</v>
      </c>
      <c r="O1464" s="122"/>
      <c r="P1464" s="122" t="s">
        <v>6628</v>
      </c>
      <c r="S1464" s="86" t="s">
        <v>14709</v>
      </c>
      <c r="T1464" s="122" t="s">
        <v>1171</v>
      </c>
      <c r="AJ1464" s="122" t="s">
        <v>3226</v>
      </c>
      <c r="AK1464" s="122" t="s">
        <v>3226</v>
      </c>
      <c r="BE1464" s="122" t="s">
        <v>6426</v>
      </c>
      <c r="BF1464" s="122" t="s">
        <v>1415</v>
      </c>
      <c r="BG1464" s="122" t="s">
        <v>42</v>
      </c>
      <c r="BX1464" s="122" t="s">
        <v>6656</v>
      </c>
      <c r="CE1464" s="122" t="s">
        <v>1171</v>
      </c>
    </row>
    <row r="1465" spans="1:103" x14ac:dyDescent="0.45">
      <c r="A1465" s="122">
        <v>1464</v>
      </c>
      <c r="B1465" s="122" t="s">
        <v>11142</v>
      </c>
      <c r="C1465" s="122" t="s">
        <v>6512</v>
      </c>
      <c r="G1465" s="122" t="s">
        <v>6401</v>
      </c>
      <c r="I1465" s="122" t="s">
        <v>3226</v>
      </c>
      <c r="J1465" s="122" t="str">
        <f t="shared" si="59"/>
        <v>Quercus</v>
      </c>
      <c r="M1465" s="122" t="s">
        <v>3226</v>
      </c>
      <c r="O1465" s="122"/>
      <c r="P1465" s="122" t="s">
        <v>6628</v>
      </c>
      <c r="S1465" s="86" t="s">
        <v>14709</v>
      </c>
      <c r="T1465" s="122" t="s">
        <v>1171</v>
      </c>
      <c r="AJ1465" s="122" t="s">
        <v>3226</v>
      </c>
      <c r="AK1465" s="122" t="s">
        <v>3226</v>
      </c>
      <c r="BE1465" s="122" t="s">
        <v>6426</v>
      </c>
      <c r="BF1465" s="122" t="s">
        <v>1415</v>
      </c>
      <c r="BG1465" s="122" t="s">
        <v>42</v>
      </c>
      <c r="BX1465" s="122" t="s">
        <v>6656</v>
      </c>
      <c r="CE1465" s="122" t="s">
        <v>1171</v>
      </c>
    </row>
    <row r="1466" spans="1:103" x14ac:dyDescent="0.45">
      <c r="A1466" s="122">
        <v>1465</v>
      </c>
      <c r="B1466" s="122" t="s">
        <v>11143</v>
      </c>
      <c r="C1466" s="122" t="s">
        <v>6427</v>
      </c>
      <c r="F1466" s="122" t="s">
        <v>6639</v>
      </c>
      <c r="G1466" s="122" t="s">
        <v>6402</v>
      </c>
      <c r="H1466" s="122">
        <v>4681</v>
      </c>
      <c r="I1466" s="122" t="s">
        <v>6421</v>
      </c>
      <c r="J1466" s="122" t="str">
        <f>LEFT(I1466, FIND(" ", I1466, 12) -1)</f>
        <v>unknown Mexican</v>
      </c>
      <c r="O1466" s="122"/>
      <c r="P1466" s="122" t="s">
        <v>6627</v>
      </c>
      <c r="S1466" s="86" t="s">
        <v>14692</v>
      </c>
      <c r="AJ1466" s="122" t="s">
        <v>6421</v>
      </c>
      <c r="AK1466" s="122" t="s">
        <v>6421</v>
      </c>
      <c r="BF1466" s="122" t="s">
        <v>1415</v>
      </c>
      <c r="BG1466" s="122" t="s">
        <v>42</v>
      </c>
      <c r="BR1466" s="122" t="s">
        <v>6639</v>
      </c>
      <c r="BS1466" s="122" t="s">
        <v>9056</v>
      </c>
      <c r="BT1466" s="122" t="s">
        <v>6639</v>
      </c>
      <c r="BU1466" s="122" t="s">
        <v>6639</v>
      </c>
      <c r="BV1466" s="122">
        <v>4681</v>
      </c>
      <c r="CW1466" s="122" t="s">
        <v>9041</v>
      </c>
      <c r="CX1466" s="122" t="s">
        <v>9042</v>
      </c>
      <c r="CY1466" s="122" t="s">
        <v>9043</v>
      </c>
    </row>
    <row r="1467" spans="1:103" x14ac:dyDescent="0.45">
      <c r="A1467" s="122">
        <v>1466</v>
      </c>
      <c r="B1467" s="122" t="s">
        <v>11144</v>
      </c>
      <c r="C1467" s="122" t="s">
        <v>6428</v>
      </c>
      <c r="F1467" s="122" t="s">
        <v>6640</v>
      </c>
      <c r="G1467" s="122" t="s">
        <v>6403</v>
      </c>
      <c r="H1467" s="122">
        <v>4459</v>
      </c>
      <c r="I1467" s="122" t="s">
        <v>6421</v>
      </c>
      <c r="J1467" s="122" t="str">
        <f>LEFT(I1467, FIND(" ", I1467, 12) -1)</f>
        <v>unknown Mexican</v>
      </c>
      <c r="O1467" s="122"/>
      <c r="P1467" s="122" t="s">
        <v>6627</v>
      </c>
      <c r="S1467" s="86" t="s">
        <v>14692</v>
      </c>
      <c r="AJ1467" s="122" t="s">
        <v>6421</v>
      </c>
      <c r="AK1467" s="122" t="s">
        <v>6421</v>
      </c>
      <c r="BF1467" s="122" t="s">
        <v>1415</v>
      </c>
      <c r="BG1467" s="122" t="s">
        <v>42</v>
      </c>
      <c r="BR1467" s="122" t="s">
        <v>6640</v>
      </c>
      <c r="BS1467" s="122" t="s">
        <v>9056</v>
      </c>
      <c r="BT1467" s="122" t="s">
        <v>6640</v>
      </c>
      <c r="BU1467" s="122" t="s">
        <v>6640</v>
      </c>
      <c r="BV1467" s="122">
        <v>4459</v>
      </c>
      <c r="CW1467" s="122" t="s">
        <v>9041</v>
      </c>
      <c r="CX1467" s="122" t="s">
        <v>9042</v>
      </c>
      <c r="CY1467" s="122" t="s">
        <v>9043</v>
      </c>
    </row>
    <row r="1468" spans="1:103" x14ac:dyDescent="0.45">
      <c r="A1468" s="122">
        <v>1467</v>
      </c>
      <c r="B1468" s="122" t="s">
        <v>11145</v>
      </c>
      <c r="C1468" s="122" t="s">
        <v>6404</v>
      </c>
      <c r="F1468" s="122" t="s">
        <v>6641</v>
      </c>
      <c r="H1468" s="122">
        <v>4061</v>
      </c>
      <c r="I1468" s="122" t="s">
        <v>1047</v>
      </c>
      <c r="J1468" s="122" t="str">
        <f>I1468</f>
        <v>Quercus rugosa</v>
      </c>
      <c r="M1468" s="122" t="s">
        <v>3226</v>
      </c>
      <c r="O1468" s="122"/>
      <c r="P1468" s="122" t="s">
        <v>6627</v>
      </c>
      <c r="S1468" s="86" t="s">
        <v>14692</v>
      </c>
      <c r="AJ1468" s="122" t="s">
        <v>1047</v>
      </c>
      <c r="AK1468" s="122" t="s">
        <v>1047</v>
      </c>
      <c r="BF1468" s="122" t="s">
        <v>1415</v>
      </c>
      <c r="BG1468" s="122" t="s">
        <v>42</v>
      </c>
      <c r="BR1468" s="122" t="s">
        <v>6641</v>
      </c>
      <c r="BS1468" s="122" t="s">
        <v>9056</v>
      </c>
      <c r="BT1468" s="122" t="s">
        <v>6641</v>
      </c>
      <c r="BU1468" s="122" t="s">
        <v>6641</v>
      </c>
      <c r="BV1468" s="122">
        <v>4061</v>
      </c>
      <c r="CW1468" s="122" t="s">
        <v>9041</v>
      </c>
      <c r="CX1468" s="122" t="s">
        <v>9042</v>
      </c>
      <c r="CY1468" s="122" t="s">
        <v>9043</v>
      </c>
    </row>
    <row r="1469" spans="1:103" x14ac:dyDescent="0.45">
      <c r="A1469" s="122">
        <v>1468</v>
      </c>
      <c r="B1469" s="122" t="s">
        <v>11146</v>
      </c>
      <c r="C1469" s="122" t="s">
        <v>6405</v>
      </c>
      <c r="I1469" s="122" t="s">
        <v>3076</v>
      </c>
      <c r="J1469" s="122" t="str">
        <f>I1469</f>
        <v>Quercus ilex</v>
      </c>
      <c r="M1469" s="122" t="s">
        <v>3226</v>
      </c>
      <c r="O1469" s="122"/>
      <c r="P1469" s="122" t="s">
        <v>6627</v>
      </c>
      <c r="S1469" s="86" t="s">
        <v>14692</v>
      </c>
      <c r="AJ1469" s="122" t="s">
        <v>3076</v>
      </c>
      <c r="AK1469" s="122" t="s">
        <v>3076</v>
      </c>
      <c r="BF1469" s="122" t="s">
        <v>1415</v>
      </c>
      <c r="BG1469" s="122" t="s">
        <v>42</v>
      </c>
    </row>
    <row r="1470" spans="1:103" x14ac:dyDescent="0.45">
      <c r="A1470" s="122">
        <v>1469</v>
      </c>
      <c r="B1470" s="122" t="s">
        <v>11147</v>
      </c>
      <c r="C1470" s="122" t="s">
        <v>6406</v>
      </c>
      <c r="I1470" s="122" t="s">
        <v>6422</v>
      </c>
      <c r="J1470" s="122" t="str">
        <f>I1470</f>
        <v>Quercus cerris</v>
      </c>
      <c r="M1470" s="122" t="s">
        <v>3226</v>
      </c>
      <c r="O1470" s="122"/>
      <c r="P1470" s="122" t="s">
        <v>6627</v>
      </c>
      <c r="S1470" s="86" t="s">
        <v>14692</v>
      </c>
      <c r="AJ1470" s="122" t="s">
        <v>6422</v>
      </c>
      <c r="AK1470" s="122" t="s">
        <v>6422</v>
      </c>
      <c r="BF1470" s="122" t="s">
        <v>1415</v>
      </c>
      <c r="BG1470" s="122" t="s">
        <v>42</v>
      </c>
    </row>
    <row r="1471" spans="1:103" x14ac:dyDescent="0.45">
      <c r="A1471" s="122">
        <v>1470</v>
      </c>
      <c r="B1471" s="122" t="s">
        <v>11148</v>
      </c>
      <c r="C1471" s="122" t="s">
        <v>6407</v>
      </c>
      <c r="I1471" s="122" t="s">
        <v>6423</v>
      </c>
      <c r="J1471" s="122" t="str">
        <f>I1471</f>
        <v>Quercus acutissima</v>
      </c>
      <c r="M1471" s="122" t="s">
        <v>3226</v>
      </c>
      <c r="O1471" s="122"/>
      <c r="P1471" s="122" t="s">
        <v>6627</v>
      </c>
      <c r="S1471" s="86" t="s">
        <v>14692</v>
      </c>
      <c r="AJ1471" s="122" t="s">
        <v>6423</v>
      </c>
      <c r="AK1471" s="122" t="s">
        <v>6423</v>
      </c>
      <c r="BF1471" s="122" t="s">
        <v>1415</v>
      </c>
      <c r="BG1471" s="122" t="s">
        <v>42</v>
      </c>
    </row>
    <row r="1472" spans="1:103" x14ac:dyDescent="0.45">
      <c r="A1472" s="122">
        <v>1471</v>
      </c>
      <c r="B1472" s="122" t="s">
        <v>11149</v>
      </c>
      <c r="C1472" s="122" t="s">
        <v>6408</v>
      </c>
      <c r="I1472" s="122" t="s">
        <v>214</v>
      </c>
      <c r="J1472" s="122" t="str">
        <f t="shared" ref="J1472:J1478" si="60">LEFT(I1472, FIND(" ", I1472, 12) -1)</f>
        <v>Quercus oglethorpensis</v>
      </c>
      <c r="M1472" s="122" t="s">
        <v>3226</v>
      </c>
      <c r="O1472" s="122"/>
      <c r="P1472" s="122" t="s">
        <v>6625</v>
      </c>
      <c r="S1472" s="86" t="s">
        <v>14710</v>
      </c>
      <c r="AJ1472" s="122" t="s">
        <v>214</v>
      </c>
      <c r="AK1472" s="122" t="s">
        <v>214</v>
      </c>
      <c r="BF1472" s="122" t="s">
        <v>1415</v>
      </c>
      <c r="BG1472" s="122" t="s">
        <v>1415</v>
      </c>
      <c r="BK1472" s="122">
        <v>180709</v>
      </c>
    </row>
    <row r="1473" spans="1:84" x14ac:dyDescent="0.45">
      <c r="A1473" s="122">
        <v>1472</v>
      </c>
      <c r="B1473" s="122" t="s">
        <v>11150</v>
      </c>
      <c r="C1473" s="122" t="s">
        <v>6409</v>
      </c>
      <c r="I1473" s="122" t="s">
        <v>214</v>
      </c>
      <c r="J1473" s="122" t="str">
        <f t="shared" si="60"/>
        <v>Quercus oglethorpensis</v>
      </c>
      <c r="M1473" s="122" t="s">
        <v>3226</v>
      </c>
      <c r="O1473" s="122"/>
      <c r="P1473" s="122" t="s">
        <v>6625</v>
      </c>
      <c r="S1473" s="86" t="s">
        <v>14710</v>
      </c>
      <c r="AJ1473" s="122" t="s">
        <v>214</v>
      </c>
      <c r="AK1473" s="122" t="s">
        <v>214</v>
      </c>
      <c r="BF1473" s="122" t="s">
        <v>1415</v>
      </c>
      <c r="BG1473" s="122" t="s">
        <v>1415</v>
      </c>
      <c r="BK1473" s="122">
        <v>180710</v>
      </c>
    </row>
    <row r="1474" spans="1:84" x14ac:dyDescent="0.45">
      <c r="A1474" s="122">
        <v>1473</v>
      </c>
      <c r="B1474" s="122" t="s">
        <v>11151</v>
      </c>
      <c r="C1474" s="122" t="s">
        <v>6410</v>
      </c>
      <c r="I1474" s="122" t="s">
        <v>14687</v>
      </c>
      <c r="J1474" s="122" t="str">
        <f t="shared" si="60"/>
        <v>Quercus sinuata</v>
      </c>
      <c r="M1474" s="122" t="s">
        <v>3226</v>
      </c>
      <c r="O1474" s="122"/>
      <c r="P1474" s="122" t="s">
        <v>6625</v>
      </c>
      <c r="S1474" s="86" t="s">
        <v>14710</v>
      </c>
      <c r="AJ1474" s="122" t="s">
        <v>6424</v>
      </c>
      <c r="AK1474" s="122" t="s">
        <v>6424</v>
      </c>
      <c r="BF1474" s="122" t="s">
        <v>1415</v>
      </c>
      <c r="BG1474" s="122" t="s">
        <v>1415</v>
      </c>
      <c r="BK1474" s="122">
        <v>180708</v>
      </c>
    </row>
    <row r="1475" spans="1:84" x14ac:dyDescent="0.45">
      <c r="A1475" s="122">
        <v>1474</v>
      </c>
      <c r="B1475" s="122" t="s">
        <v>11152</v>
      </c>
      <c r="C1475" s="122" t="s">
        <v>6411</v>
      </c>
      <c r="I1475" s="122" t="s">
        <v>706</v>
      </c>
      <c r="J1475" s="122" t="str">
        <f t="shared" si="60"/>
        <v>Quercus boyntonii</v>
      </c>
      <c r="M1475" s="122" t="s">
        <v>3226</v>
      </c>
      <c r="O1475" s="122"/>
      <c r="P1475" s="122" t="s">
        <v>6625</v>
      </c>
      <c r="S1475" s="86" t="s">
        <v>14710</v>
      </c>
      <c r="AJ1475" s="122" t="s">
        <v>706</v>
      </c>
      <c r="AK1475" s="122" t="s">
        <v>706</v>
      </c>
      <c r="BF1475" s="122" t="s">
        <v>1415</v>
      </c>
      <c r="BG1475" s="122" t="s">
        <v>1415</v>
      </c>
      <c r="BK1475" s="122">
        <v>180707</v>
      </c>
    </row>
    <row r="1476" spans="1:84" x14ac:dyDescent="0.45">
      <c r="A1476" s="122">
        <v>1475</v>
      </c>
      <c r="B1476" s="122" t="s">
        <v>11153</v>
      </c>
      <c r="C1476" s="122" t="s">
        <v>6412</v>
      </c>
      <c r="I1476" s="122" t="s">
        <v>214</v>
      </c>
      <c r="J1476" s="122" t="str">
        <f t="shared" si="60"/>
        <v>Quercus oglethorpensis</v>
      </c>
      <c r="M1476" s="122" t="s">
        <v>3226</v>
      </c>
      <c r="O1476" s="122"/>
      <c r="P1476" s="122" t="s">
        <v>6625</v>
      </c>
      <c r="S1476" s="86" t="s">
        <v>14710</v>
      </c>
      <c r="AJ1476" s="122" t="s">
        <v>214</v>
      </c>
      <c r="AK1476" s="122" t="s">
        <v>214</v>
      </c>
      <c r="BF1476" s="122" t="s">
        <v>1415</v>
      </c>
      <c r="BG1476" s="122" t="s">
        <v>1415</v>
      </c>
      <c r="BK1476" s="122">
        <v>180699</v>
      </c>
    </row>
    <row r="1477" spans="1:84" x14ac:dyDescent="0.45">
      <c r="A1477" s="122">
        <v>1476</v>
      </c>
      <c r="B1477" s="122" t="s">
        <v>11154</v>
      </c>
      <c r="C1477" s="122" t="s">
        <v>6413</v>
      </c>
      <c r="I1477" s="122" t="s">
        <v>214</v>
      </c>
      <c r="J1477" s="122" t="str">
        <f t="shared" si="60"/>
        <v>Quercus oglethorpensis</v>
      </c>
      <c r="M1477" s="122" t="s">
        <v>3226</v>
      </c>
      <c r="O1477" s="122"/>
      <c r="P1477" s="122" t="s">
        <v>6625</v>
      </c>
      <c r="S1477" s="86" t="s">
        <v>14710</v>
      </c>
      <c r="AJ1477" s="122" t="s">
        <v>214</v>
      </c>
      <c r="AK1477" s="122" t="s">
        <v>214</v>
      </c>
      <c r="BF1477" s="122" t="s">
        <v>1415</v>
      </c>
      <c r="BG1477" s="122" t="s">
        <v>1415</v>
      </c>
      <c r="BK1477" s="122">
        <v>180698</v>
      </c>
    </row>
    <row r="1478" spans="1:84" x14ac:dyDescent="0.45">
      <c r="A1478" s="122">
        <v>1477</v>
      </c>
      <c r="B1478" s="122" t="s">
        <v>11155</v>
      </c>
      <c r="C1478" s="122" t="s">
        <v>6414</v>
      </c>
      <c r="I1478" s="122" t="s">
        <v>187</v>
      </c>
      <c r="J1478" s="122" t="str">
        <f t="shared" si="60"/>
        <v>Quercus alba</v>
      </c>
      <c r="M1478" s="122" t="s">
        <v>3226</v>
      </c>
      <c r="O1478" s="122"/>
      <c r="P1478" s="122" t="s">
        <v>6625</v>
      </c>
      <c r="S1478" s="86" t="s">
        <v>14710</v>
      </c>
      <c r="AJ1478" s="122" t="s">
        <v>991</v>
      </c>
      <c r="AK1478" s="122" t="s">
        <v>991</v>
      </c>
      <c r="BF1478" s="122" t="s">
        <v>1415</v>
      </c>
      <c r="BG1478" s="122" t="s">
        <v>1415</v>
      </c>
      <c r="BK1478" s="122">
        <v>180711</v>
      </c>
    </row>
    <row r="1479" spans="1:84" x14ac:dyDescent="0.45">
      <c r="A1479" s="122">
        <v>1478</v>
      </c>
      <c r="B1479" s="122" t="s">
        <v>11156</v>
      </c>
      <c r="C1479" s="122" t="s">
        <v>6415</v>
      </c>
      <c r="I1479" s="122" t="s">
        <v>1013</v>
      </c>
      <c r="J1479" s="122" t="str">
        <f>I1479</f>
        <v>Quercus nigra</v>
      </c>
      <c r="M1479" s="122" t="s">
        <v>3226</v>
      </c>
      <c r="O1479" s="122"/>
      <c r="P1479" s="122" t="s">
        <v>6625</v>
      </c>
      <c r="S1479" s="86" t="s">
        <v>14710</v>
      </c>
      <c r="AJ1479" s="122" t="s">
        <v>1013</v>
      </c>
      <c r="AK1479" s="122" t="s">
        <v>1013</v>
      </c>
      <c r="BF1479" s="122" t="s">
        <v>1415</v>
      </c>
      <c r="BG1479" s="122" t="s">
        <v>1415</v>
      </c>
      <c r="BK1479" s="122">
        <v>180712</v>
      </c>
    </row>
    <row r="1480" spans="1:84" x14ac:dyDescent="0.45">
      <c r="A1480" s="122">
        <v>1479</v>
      </c>
      <c r="B1480" s="122" t="s">
        <v>11157</v>
      </c>
      <c r="C1480" s="122" t="s">
        <v>6416</v>
      </c>
      <c r="I1480" s="122" t="s">
        <v>214</v>
      </c>
      <c r="J1480" s="122" t="str">
        <f>LEFT(I1480, FIND(" ", I1480, 12) -1)</f>
        <v>Quercus oglethorpensis</v>
      </c>
      <c r="M1480" s="122" t="s">
        <v>3226</v>
      </c>
      <c r="O1480" s="122"/>
      <c r="P1480" s="122" t="s">
        <v>6625</v>
      </c>
      <c r="S1480" s="86" t="s">
        <v>14710</v>
      </c>
      <c r="AJ1480" s="122" t="s">
        <v>214</v>
      </c>
      <c r="AK1480" s="122" t="s">
        <v>214</v>
      </c>
      <c r="BF1480" s="122" t="s">
        <v>1415</v>
      </c>
      <c r="BG1480" s="122" t="s">
        <v>1415</v>
      </c>
      <c r="BK1480" s="122">
        <v>180696</v>
      </c>
    </row>
    <row r="1481" spans="1:84" x14ac:dyDescent="0.45">
      <c r="A1481" s="122">
        <v>1480</v>
      </c>
      <c r="B1481" s="122" t="s">
        <v>11158</v>
      </c>
      <c r="C1481" s="122" t="s">
        <v>6417</v>
      </c>
      <c r="I1481" s="122" t="s">
        <v>14675</v>
      </c>
      <c r="J1481" s="122" t="str">
        <f>LEFT(I1481, FIND(" ", I1481, 12) -1)</f>
        <v>Quercus austrina</v>
      </c>
      <c r="M1481" s="122" t="s">
        <v>3226</v>
      </c>
      <c r="O1481" s="122"/>
      <c r="P1481" s="122" t="s">
        <v>6625</v>
      </c>
      <c r="S1481" s="86" t="s">
        <v>14710</v>
      </c>
      <c r="AJ1481" s="122" t="s">
        <v>6425</v>
      </c>
      <c r="AK1481" s="122" t="s">
        <v>6425</v>
      </c>
      <c r="BF1481" s="122" t="s">
        <v>1415</v>
      </c>
      <c r="BG1481" s="122" t="s">
        <v>1415</v>
      </c>
      <c r="BK1481" s="122">
        <v>180706</v>
      </c>
    </row>
    <row r="1482" spans="1:84" x14ac:dyDescent="0.45">
      <c r="A1482" s="122">
        <v>1481</v>
      </c>
      <c r="B1482" s="122" t="s">
        <v>11159</v>
      </c>
      <c r="C1482" s="122" t="s">
        <v>6418</v>
      </c>
      <c r="I1482" s="122" t="s">
        <v>6420</v>
      </c>
      <c r="J1482" s="122" t="str">
        <f>LEFT(I1482, FIND(" ", I1482, 12) -1)</f>
        <v>Quercus oglethorpensis</v>
      </c>
      <c r="M1482" s="122" t="s">
        <v>3226</v>
      </c>
      <c r="O1482" s="122"/>
      <c r="P1482" s="122" t="s">
        <v>6625</v>
      </c>
      <c r="S1482" s="86" t="s">
        <v>14710</v>
      </c>
      <c r="AJ1482" s="122" t="s">
        <v>6420</v>
      </c>
      <c r="AK1482" s="122" t="s">
        <v>6420</v>
      </c>
      <c r="BF1482" s="122" t="s">
        <v>1415</v>
      </c>
      <c r="BG1482" s="122" t="s">
        <v>1415</v>
      </c>
      <c r="BK1482" s="122">
        <v>180713</v>
      </c>
    </row>
    <row r="1483" spans="1:84" x14ac:dyDescent="0.45">
      <c r="A1483" s="122">
        <v>1482</v>
      </c>
      <c r="B1483" s="122" t="s">
        <v>11160</v>
      </c>
      <c r="C1483" s="122" t="s">
        <v>6419</v>
      </c>
      <c r="I1483" s="122" t="s">
        <v>3226</v>
      </c>
      <c r="J1483" s="122" t="str">
        <f>I1483</f>
        <v>Quercus</v>
      </c>
      <c r="M1483" s="122" t="s">
        <v>3226</v>
      </c>
      <c r="O1483" s="122"/>
      <c r="P1483" s="122" t="s">
        <v>6625</v>
      </c>
      <c r="S1483" s="86" t="s">
        <v>14710</v>
      </c>
      <c r="AJ1483" s="122" t="s">
        <v>3226</v>
      </c>
      <c r="AK1483" s="122" t="s">
        <v>3226</v>
      </c>
      <c r="BF1483" s="122" t="s">
        <v>1415</v>
      </c>
      <c r="BG1483" s="122" t="s">
        <v>1415</v>
      </c>
      <c r="BK1483" s="122">
        <v>180714</v>
      </c>
    </row>
    <row r="1484" spans="1:84" x14ac:dyDescent="0.45">
      <c r="A1484" s="122">
        <v>1483</v>
      </c>
      <c r="B1484" s="122" t="s">
        <v>11161</v>
      </c>
      <c r="C1484" s="122" t="s">
        <v>6429</v>
      </c>
      <c r="I1484" s="122" t="s">
        <v>149</v>
      </c>
      <c r="J1484" s="122" t="str">
        <f t="shared" ref="J1484:J1490" si="61">LEFT(I1484, FIND(" ", I1484, 12) -1)</f>
        <v>Quercus macrocarpa</v>
      </c>
      <c r="M1484" s="122" t="s">
        <v>3226</v>
      </c>
      <c r="O1484" s="122"/>
      <c r="P1484" s="122" t="s">
        <v>6624</v>
      </c>
      <c r="S1484" s="86" t="s">
        <v>14693</v>
      </c>
      <c r="T1484" s="122" t="s">
        <v>1171</v>
      </c>
      <c r="AJ1484" s="122" t="s">
        <v>6436</v>
      </c>
      <c r="AK1484" s="122" t="s">
        <v>6436</v>
      </c>
      <c r="BF1484" s="122" t="s">
        <v>1415</v>
      </c>
      <c r="BG1484" s="122" t="s">
        <v>1415</v>
      </c>
      <c r="BK1484" s="122">
        <v>180957</v>
      </c>
      <c r="BX1484" s="122" t="s">
        <v>6656</v>
      </c>
      <c r="CE1484" s="122" t="s">
        <v>1171</v>
      </c>
      <c r="CF1484" s="122" t="s">
        <v>4097</v>
      </c>
    </row>
    <row r="1485" spans="1:84" x14ac:dyDescent="0.45">
      <c r="A1485" s="122">
        <v>1484</v>
      </c>
      <c r="B1485" s="122" t="s">
        <v>11162</v>
      </c>
      <c r="C1485" s="122" t="s">
        <v>6430</v>
      </c>
      <c r="I1485" s="122" t="s">
        <v>149</v>
      </c>
      <c r="J1485" s="122" t="str">
        <f t="shared" si="61"/>
        <v>Quercus macrocarpa</v>
      </c>
      <c r="M1485" s="122" t="s">
        <v>3226</v>
      </c>
      <c r="O1485" s="122"/>
      <c r="P1485" s="122" t="s">
        <v>6624</v>
      </c>
      <c r="S1485" s="86" t="s">
        <v>14693</v>
      </c>
      <c r="T1485" s="122" t="s">
        <v>1171</v>
      </c>
      <c r="AJ1485" s="122" t="s">
        <v>6436</v>
      </c>
      <c r="AK1485" s="122" t="s">
        <v>6436</v>
      </c>
      <c r="BF1485" s="122" t="s">
        <v>1415</v>
      </c>
      <c r="BX1485" s="122" t="s">
        <v>6656</v>
      </c>
      <c r="CE1485" s="122" t="s">
        <v>1171</v>
      </c>
      <c r="CF1485" s="122" t="s">
        <v>4097</v>
      </c>
    </row>
    <row r="1486" spans="1:84" x14ac:dyDescent="0.45">
      <c r="A1486" s="122">
        <v>1485</v>
      </c>
      <c r="B1486" s="122" t="s">
        <v>11163</v>
      </c>
      <c r="C1486" s="122" t="s">
        <v>6431</v>
      </c>
      <c r="I1486" s="122" t="s">
        <v>149</v>
      </c>
      <c r="J1486" s="122" t="str">
        <f t="shared" si="61"/>
        <v>Quercus macrocarpa</v>
      </c>
      <c r="M1486" s="122" t="s">
        <v>3226</v>
      </c>
      <c r="O1486" s="122"/>
      <c r="P1486" s="122" t="s">
        <v>6624</v>
      </c>
      <c r="S1486" s="86" t="s">
        <v>14693</v>
      </c>
      <c r="T1486" s="122" t="s">
        <v>1171</v>
      </c>
      <c r="AJ1486" s="122" t="s">
        <v>6436</v>
      </c>
      <c r="AK1486" s="122" t="s">
        <v>6436</v>
      </c>
      <c r="BF1486" s="122" t="s">
        <v>1415</v>
      </c>
      <c r="BX1486" s="122" t="s">
        <v>6656</v>
      </c>
      <c r="CE1486" s="122" t="s">
        <v>1171</v>
      </c>
      <c r="CF1486" s="122" t="s">
        <v>4097</v>
      </c>
    </row>
    <row r="1487" spans="1:84" x14ac:dyDescent="0.45">
      <c r="A1487" s="122">
        <v>1486</v>
      </c>
      <c r="B1487" s="122" t="s">
        <v>11164</v>
      </c>
      <c r="C1487" s="122" t="s">
        <v>6432</v>
      </c>
      <c r="I1487" s="122" t="s">
        <v>199</v>
      </c>
      <c r="J1487" s="122" t="str">
        <f t="shared" si="61"/>
        <v>Quercus bicolor</v>
      </c>
      <c r="M1487" s="122" t="s">
        <v>3226</v>
      </c>
      <c r="O1487" s="122"/>
      <c r="P1487" s="122" t="s">
        <v>6624</v>
      </c>
      <c r="S1487" s="86" t="s">
        <v>14693</v>
      </c>
      <c r="T1487" s="122" t="s">
        <v>1171</v>
      </c>
      <c r="AJ1487" s="122" t="s">
        <v>6437</v>
      </c>
      <c r="AK1487" s="122" t="s">
        <v>6437</v>
      </c>
      <c r="BF1487" s="122" t="s">
        <v>1415</v>
      </c>
      <c r="BG1487" s="122" t="s">
        <v>1415</v>
      </c>
      <c r="BK1487" s="122">
        <v>180956</v>
      </c>
      <c r="BX1487" s="122" t="s">
        <v>6656</v>
      </c>
      <c r="CE1487" s="122" t="s">
        <v>1171</v>
      </c>
      <c r="CF1487" s="122" t="s">
        <v>4097</v>
      </c>
    </row>
    <row r="1488" spans="1:84" x14ac:dyDescent="0.45">
      <c r="A1488" s="122">
        <v>1487</v>
      </c>
      <c r="B1488" s="122" t="s">
        <v>11165</v>
      </c>
      <c r="C1488" s="122" t="s">
        <v>6433</v>
      </c>
      <c r="I1488" s="122" t="s">
        <v>149</v>
      </c>
      <c r="J1488" s="122" t="str">
        <f t="shared" si="61"/>
        <v>Quercus macrocarpa</v>
      </c>
      <c r="M1488" s="122" t="s">
        <v>3226</v>
      </c>
      <c r="O1488" s="122"/>
      <c r="P1488" s="122" t="s">
        <v>6624</v>
      </c>
      <c r="S1488" s="86" t="s">
        <v>14693</v>
      </c>
      <c r="T1488" s="122" t="s">
        <v>1171</v>
      </c>
      <c r="AJ1488" s="122" t="s">
        <v>6436</v>
      </c>
      <c r="AK1488" s="122" t="s">
        <v>6436</v>
      </c>
      <c r="BF1488" s="122" t="s">
        <v>1415</v>
      </c>
      <c r="BX1488" s="122" t="s">
        <v>6656</v>
      </c>
      <c r="CE1488" s="122" t="s">
        <v>1171</v>
      </c>
      <c r="CF1488" s="122" t="s">
        <v>4097</v>
      </c>
    </row>
    <row r="1489" spans="1:103" x14ac:dyDescent="0.45">
      <c r="A1489" s="122">
        <v>1488</v>
      </c>
      <c r="B1489" s="122" t="s">
        <v>11166</v>
      </c>
      <c r="C1489" s="122" t="s">
        <v>6434</v>
      </c>
      <c r="I1489" s="122" t="s">
        <v>149</v>
      </c>
      <c r="J1489" s="122" t="str">
        <f t="shared" si="61"/>
        <v>Quercus macrocarpa</v>
      </c>
      <c r="M1489" s="122" t="s">
        <v>3226</v>
      </c>
      <c r="O1489" s="122"/>
      <c r="P1489" s="122" t="s">
        <v>6624</v>
      </c>
      <c r="S1489" s="86" t="s">
        <v>14693</v>
      </c>
      <c r="T1489" s="122" t="s">
        <v>1171</v>
      </c>
      <c r="AJ1489" s="122" t="s">
        <v>6436</v>
      </c>
      <c r="AK1489" s="122" t="s">
        <v>6436</v>
      </c>
      <c r="BF1489" s="122" t="s">
        <v>1415</v>
      </c>
      <c r="BG1489" s="122" t="s">
        <v>1415</v>
      </c>
      <c r="BK1489" s="122">
        <v>180971</v>
      </c>
      <c r="BX1489" s="122" t="s">
        <v>6656</v>
      </c>
      <c r="CE1489" s="122" t="s">
        <v>1171</v>
      </c>
      <c r="CF1489" s="122" t="s">
        <v>4097</v>
      </c>
    </row>
    <row r="1490" spans="1:103" x14ac:dyDescent="0.45">
      <c r="A1490" s="122">
        <v>1489</v>
      </c>
      <c r="B1490" s="122" t="s">
        <v>11167</v>
      </c>
      <c r="C1490" s="122" t="s">
        <v>6435</v>
      </c>
      <c r="I1490" s="122" t="s">
        <v>149</v>
      </c>
      <c r="J1490" s="122" t="str">
        <f t="shared" si="61"/>
        <v>Quercus macrocarpa</v>
      </c>
      <c r="M1490" s="122" t="s">
        <v>3226</v>
      </c>
      <c r="O1490" s="122"/>
      <c r="P1490" s="122" t="s">
        <v>6624</v>
      </c>
      <c r="S1490" s="86" t="s">
        <v>14693</v>
      </c>
      <c r="T1490" s="122" t="s">
        <v>1171</v>
      </c>
      <c r="AJ1490" s="122" t="s">
        <v>6436</v>
      </c>
      <c r="AK1490" s="122" t="s">
        <v>6436</v>
      </c>
      <c r="BF1490" s="122" t="s">
        <v>1415</v>
      </c>
      <c r="BG1490" s="122" t="s">
        <v>1415</v>
      </c>
      <c r="BK1490" s="122">
        <v>180891</v>
      </c>
      <c r="BX1490" s="122" t="s">
        <v>6656</v>
      </c>
      <c r="CE1490" s="122" t="s">
        <v>1171</v>
      </c>
      <c r="CF1490" s="122" t="s">
        <v>4097</v>
      </c>
    </row>
    <row r="1491" spans="1:103" x14ac:dyDescent="0.45">
      <c r="A1491" s="122">
        <v>1490</v>
      </c>
      <c r="B1491" s="122" t="s">
        <v>11168</v>
      </c>
      <c r="C1491" s="122" t="s">
        <v>6440</v>
      </c>
      <c r="G1491" s="122" t="s">
        <v>6438</v>
      </c>
      <c r="I1491" s="122" t="s">
        <v>14723</v>
      </c>
      <c r="J1491" s="122" t="str">
        <f>I1491</f>
        <v xml:space="preserve">Quercus georgiana </v>
      </c>
      <c r="M1491" s="122" t="s">
        <v>3226</v>
      </c>
      <c r="O1491" s="122"/>
      <c r="P1491" s="122" t="s">
        <v>6626</v>
      </c>
      <c r="S1491" s="86" t="s">
        <v>14711</v>
      </c>
      <c r="T1491" s="122" t="s">
        <v>1171</v>
      </c>
      <c r="AJ1491" s="122" t="s">
        <v>1103</v>
      </c>
      <c r="AK1491" s="122" t="s">
        <v>1103</v>
      </c>
      <c r="BF1491" s="122" t="s">
        <v>6638</v>
      </c>
      <c r="BG1491" s="122" t="s">
        <v>4216</v>
      </c>
    </row>
    <row r="1492" spans="1:103" x14ac:dyDescent="0.45">
      <c r="A1492" s="122">
        <v>1491</v>
      </c>
      <c r="B1492" s="122" t="s">
        <v>11169</v>
      </c>
      <c r="C1492" s="122" t="s">
        <v>6441</v>
      </c>
      <c r="G1492" s="122" t="s">
        <v>6439</v>
      </c>
      <c r="I1492" s="122" t="s">
        <v>14723</v>
      </c>
      <c r="J1492" s="122" t="str">
        <f>I1492</f>
        <v xml:space="preserve">Quercus georgiana </v>
      </c>
      <c r="M1492" s="122" t="s">
        <v>3226</v>
      </c>
      <c r="O1492" s="122"/>
      <c r="P1492" s="122" t="s">
        <v>6626</v>
      </c>
      <c r="S1492" s="86" t="s">
        <v>14711</v>
      </c>
      <c r="T1492" s="122" t="s">
        <v>1171</v>
      </c>
      <c r="AJ1492" s="122" t="s">
        <v>1103</v>
      </c>
      <c r="AK1492" s="122" t="s">
        <v>1103</v>
      </c>
      <c r="BF1492" s="122" t="s">
        <v>6638</v>
      </c>
      <c r="BG1492" s="122" t="s">
        <v>4216</v>
      </c>
    </row>
    <row r="1493" spans="1:103" x14ac:dyDescent="0.45">
      <c r="A1493" s="122">
        <v>1492</v>
      </c>
      <c r="B1493" s="122" t="s">
        <v>11170</v>
      </c>
      <c r="C1493" s="122" t="s">
        <v>6513</v>
      </c>
      <c r="F1493" s="122" t="s">
        <v>14505</v>
      </c>
      <c r="H1493" s="122">
        <v>3611</v>
      </c>
      <c r="I1493" s="122" t="s">
        <v>6537</v>
      </c>
      <c r="J1493" s="122" t="str">
        <f t="shared" ref="J1493:J1498" si="62">I1493</f>
        <v>Quercus baloot</v>
      </c>
      <c r="M1493" s="122" t="s">
        <v>3226</v>
      </c>
      <c r="N1493" s="122" t="s">
        <v>6556</v>
      </c>
      <c r="O1493" s="122"/>
      <c r="P1493" s="122" t="s">
        <v>6574</v>
      </c>
      <c r="S1493" s="86" t="s">
        <v>14698</v>
      </c>
      <c r="AJ1493" s="122" t="s">
        <v>6537</v>
      </c>
      <c r="AK1493" s="122" t="s">
        <v>6537</v>
      </c>
      <c r="BE1493" s="122" t="s">
        <v>3945</v>
      </c>
      <c r="BF1493" s="122" t="s">
        <v>1415</v>
      </c>
      <c r="BR1493" s="122" t="s">
        <v>14505</v>
      </c>
      <c r="BS1493" s="122" t="s">
        <v>9056</v>
      </c>
      <c r="BT1493" s="122" t="s">
        <v>14505</v>
      </c>
      <c r="BU1493" s="122" t="s">
        <v>14505</v>
      </c>
      <c r="BV1493" s="122">
        <v>3611</v>
      </c>
      <c r="BX1493" s="122" t="s">
        <v>3945</v>
      </c>
      <c r="CW1493" s="122" t="s">
        <v>9041</v>
      </c>
      <c r="CX1493" s="122" t="s">
        <v>9042</v>
      </c>
      <c r="CY1493" s="122" t="s">
        <v>9043</v>
      </c>
    </row>
    <row r="1494" spans="1:103" x14ac:dyDescent="0.45">
      <c r="A1494" s="122">
        <v>1493</v>
      </c>
      <c r="B1494" s="122" t="s">
        <v>11171</v>
      </c>
      <c r="C1494" s="122" t="s">
        <v>6514</v>
      </c>
      <c r="F1494" s="122" t="s">
        <v>14506</v>
      </c>
      <c r="H1494" s="122">
        <v>3570</v>
      </c>
      <c r="I1494" s="122" t="s">
        <v>6538</v>
      </c>
      <c r="J1494" s="122" t="str">
        <f t="shared" si="62"/>
        <v>Quercus floribunda</v>
      </c>
      <c r="M1494" s="122" t="s">
        <v>3226</v>
      </c>
      <c r="N1494" s="122" t="s">
        <v>6557</v>
      </c>
      <c r="O1494" s="122"/>
      <c r="P1494" s="122" t="s">
        <v>6574</v>
      </c>
      <c r="S1494" s="86" t="s">
        <v>14698</v>
      </c>
      <c r="AJ1494" s="122" t="s">
        <v>6538</v>
      </c>
      <c r="AK1494" s="122" t="s">
        <v>6538</v>
      </c>
      <c r="BE1494" s="122" t="s">
        <v>3945</v>
      </c>
      <c r="BF1494" s="122" t="s">
        <v>1415</v>
      </c>
      <c r="BR1494" s="122" t="s">
        <v>14506</v>
      </c>
      <c r="BS1494" s="122" t="s">
        <v>9056</v>
      </c>
      <c r="BT1494" s="122" t="s">
        <v>14506</v>
      </c>
      <c r="BU1494" s="122" t="s">
        <v>14506</v>
      </c>
      <c r="BV1494" s="122">
        <v>3570</v>
      </c>
      <c r="BX1494" s="122" t="s">
        <v>3945</v>
      </c>
      <c r="CW1494" s="122" t="s">
        <v>9041</v>
      </c>
      <c r="CX1494" s="122" t="s">
        <v>9042</v>
      </c>
      <c r="CY1494" s="122" t="s">
        <v>9043</v>
      </c>
    </row>
    <row r="1495" spans="1:103" x14ac:dyDescent="0.45">
      <c r="A1495" s="122">
        <v>1494</v>
      </c>
      <c r="B1495" s="122" t="s">
        <v>11172</v>
      </c>
      <c r="C1495" s="122" t="s">
        <v>6515</v>
      </c>
      <c r="F1495" s="122" t="s">
        <v>14442</v>
      </c>
      <c r="H1495" s="122">
        <v>3426</v>
      </c>
      <c r="I1495" s="122" t="s">
        <v>6539</v>
      </c>
      <c r="J1495" s="122" t="str">
        <f t="shared" si="62"/>
        <v>Quercus semecarpifolia</v>
      </c>
      <c r="M1495" s="122" t="s">
        <v>3226</v>
      </c>
      <c r="N1495" s="122" t="s">
        <v>6558</v>
      </c>
      <c r="O1495" s="122"/>
      <c r="P1495" s="122" t="s">
        <v>6575</v>
      </c>
      <c r="S1495" s="86" t="s">
        <v>14698</v>
      </c>
      <c r="AJ1495" s="122" t="s">
        <v>6539</v>
      </c>
      <c r="AK1495" s="122" t="s">
        <v>6539</v>
      </c>
      <c r="BE1495" s="122" t="s">
        <v>3945</v>
      </c>
      <c r="BF1495" s="122" t="s">
        <v>1415</v>
      </c>
      <c r="BR1495" s="122" t="s">
        <v>14442</v>
      </c>
      <c r="BS1495" s="122" t="s">
        <v>9056</v>
      </c>
      <c r="BT1495" s="122" t="s">
        <v>14442</v>
      </c>
      <c r="BU1495" s="122" t="s">
        <v>14442</v>
      </c>
      <c r="BV1495" s="122">
        <v>3426</v>
      </c>
      <c r="BX1495" s="122" t="s">
        <v>3945</v>
      </c>
      <c r="CW1495" s="122" t="s">
        <v>9041</v>
      </c>
      <c r="CX1495" s="122" t="s">
        <v>9042</v>
      </c>
      <c r="CY1495" s="122" t="s">
        <v>9043</v>
      </c>
    </row>
    <row r="1496" spans="1:103" x14ac:dyDescent="0.45">
      <c r="A1496" s="122">
        <v>1495</v>
      </c>
      <c r="B1496" s="122" t="s">
        <v>11173</v>
      </c>
      <c r="C1496" s="122" t="s">
        <v>6516</v>
      </c>
      <c r="F1496" s="122" t="s">
        <v>14507</v>
      </c>
      <c r="H1496" s="122">
        <v>4325</v>
      </c>
      <c r="I1496" s="122" t="s">
        <v>6540</v>
      </c>
      <c r="J1496" s="122" t="str">
        <f t="shared" si="62"/>
        <v>Quercus pseudosemecarpifolia</v>
      </c>
      <c r="M1496" s="122" t="s">
        <v>3226</v>
      </c>
      <c r="N1496" s="122" t="s">
        <v>6559</v>
      </c>
      <c r="O1496" s="122"/>
      <c r="P1496" s="122" t="s">
        <v>6575</v>
      </c>
      <c r="S1496" s="86" t="s">
        <v>14698</v>
      </c>
      <c r="AJ1496" s="122" t="s">
        <v>6540</v>
      </c>
      <c r="AK1496" s="122" t="s">
        <v>6540</v>
      </c>
      <c r="BE1496" s="122" t="s">
        <v>3945</v>
      </c>
      <c r="BF1496" s="122" t="s">
        <v>1415</v>
      </c>
      <c r="BR1496" s="122" t="s">
        <v>14507</v>
      </c>
      <c r="BS1496" s="122" t="s">
        <v>9056</v>
      </c>
      <c r="BT1496" s="122" t="s">
        <v>14507</v>
      </c>
      <c r="BU1496" s="122" t="s">
        <v>14507</v>
      </c>
      <c r="BV1496" s="122">
        <v>4325</v>
      </c>
      <c r="BX1496" s="122" t="s">
        <v>3945</v>
      </c>
      <c r="CW1496" s="122" t="s">
        <v>9041</v>
      </c>
      <c r="CX1496" s="122" t="s">
        <v>9042</v>
      </c>
      <c r="CY1496" s="122" t="s">
        <v>9043</v>
      </c>
    </row>
    <row r="1497" spans="1:103" x14ac:dyDescent="0.45">
      <c r="A1497" s="122">
        <v>1496</v>
      </c>
      <c r="B1497" s="122" t="s">
        <v>11174</v>
      </c>
      <c r="C1497" s="122" t="s">
        <v>6517</v>
      </c>
      <c r="F1497" s="122" t="s">
        <v>14508</v>
      </c>
      <c r="H1497" s="122">
        <v>3324</v>
      </c>
      <c r="I1497" s="122" t="s">
        <v>6541</v>
      </c>
      <c r="J1497" s="122" t="str">
        <f t="shared" si="62"/>
        <v>Quercus dolicholepis</v>
      </c>
      <c r="M1497" s="122" t="s">
        <v>3226</v>
      </c>
      <c r="N1497" s="122" t="s">
        <v>6560</v>
      </c>
      <c r="O1497" s="122"/>
      <c r="P1497" s="122" t="s">
        <v>6575</v>
      </c>
      <c r="S1497" s="86" t="s">
        <v>14698</v>
      </c>
      <c r="AJ1497" s="122" t="s">
        <v>6541</v>
      </c>
      <c r="AK1497" s="122" t="s">
        <v>6541</v>
      </c>
      <c r="BE1497" s="122" t="s">
        <v>3945</v>
      </c>
      <c r="BF1497" s="122" t="s">
        <v>1415</v>
      </c>
      <c r="BR1497" s="122" t="s">
        <v>14508</v>
      </c>
      <c r="BS1497" s="122" t="s">
        <v>9056</v>
      </c>
      <c r="BT1497" s="122" t="s">
        <v>14508</v>
      </c>
      <c r="BU1497" s="122" t="s">
        <v>14508</v>
      </c>
      <c r="BV1497" s="122">
        <v>3324</v>
      </c>
      <c r="BX1497" s="122" t="s">
        <v>3945</v>
      </c>
      <c r="CW1497" s="122" t="s">
        <v>9041</v>
      </c>
      <c r="CX1497" s="122" t="s">
        <v>9042</v>
      </c>
      <c r="CY1497" s="122" t="s">
        <v>9043</v>
      </c>
    </row>
    <row r="1498" spans="1:103" x14ac:dyDescent="0.45">
      <c r="A1498" s="122">
        <v>1497</v>
      </c>
      <c r="B1498" s="122" t="s">
        <v>11175</v>
      </c>
      <c r="C1498" s="122" t="s">
        <v>6518</v>
      </c>
      <c r="F1498" s="122" t="s">
        <v>14509</v>
      </c>
      <c r="H1498" s="122">
        <v>2452</v>
      </c>
      <c r="I1498" s="122" t="s">
        <v>6542</v>
      </c>
      <c r="J1498" s="122" t="str">
        <f t="shared" si="62"/>
        <v>Quercus aucheri</v>
      </c>
      <c r="M1498" s="122" t="s">
        <v>3226</v>
      </c>
      <c r="N1498" s="122" t="s">
        <v>6561</v>
      </c>
      <c r="O1498" s="122"/>
      <c r="P1498" s="122" t="s">
        <v>6576</v>
      </c>
      <c r="S1498" s="86" t="s">
        <v>14698</v>
      </c>
      <c r="AJ1498" s="122" t="s">
        <v>6542</v>
      </c>
      <c r="AK1498" s="122" t="s">
        <v>6542</v>
      </c>
      <c r="BE1498" s="122" t="s">
        <v>3945</v>
      </c>
      <c r="BF1498" s="122" t="s">
        <v>1415</v>
      </c>
      <c r="BR1498" s="122" t="s">
        <v>14509</v>
      </c>
      <c r="BS1498" s="122" t="s">
        <v>9056</v>
      </c>
      <c r="BT1498" s="122" t="s">
        <v>14509</v>
      </c>
      <c r="BU1498" s="122" t="s">
        <v>14509</v>
      </c>
      <c r="BV1498" s="122">
        <v>2452</v>
      </c>
      <c r="BX1498" s="122" t="s">
        <v>3945</v>
      </c>
      <c r="CW1498" s="122" t="s">
        <v>9041</v>
      </c>
      <c r="CX1498" s="122" t="s">
        <v>9042</v>
      </c>
      <c r="CY1498" s="122" t="s">
        <v>9043</v>
      </c>
    </row>
    <row r="1499" spans="1:103" x14ac:dyDescent="0.45">
      <c r="A1499" s="122">
        <v>1498</v>
      </c>
      <c r="B1499" s="122" t="s">
        <v>11176</v>
      </c>
      <c r="C1499" s="122" t="s">
        <v>6519</v>
      </c>
      <c r="F1499" s="122" t="s">
        <v>14510</v>
      </c>
      <c r="H1499" s="122">
        <v>4296</v>
      </c>
      <c r="I1499" s="122" t="s">
        <v>6543</v>
      </c>
      <c r="J1499" s="122" t="str">
        <f t="shared" ref="J1499:J1504" si="63">I1499</f>
        <v>Quercus ilex ssp. rotundifolia</v>
      </c>
      <c r="M1499" s="122" t="s">
        <v>3226</v>
      </c>
      <c r="N1499" s="122" t="s">
        <v>6562</v>
      </c>
      <c r="O1499" s="122"/>
      <c r="P1499" s="122" t="s">
        <v>6577</v>
      </c>
      <c r="S1499" s="86" t="s">
        <v>14698</v>
      </c>
      <c r="AJ1499" s="122" t="s">
        <v>6543</v>
      </c>
      <c r="AK1499" s="122" t="s">
        <v>6543</v>
      </c>
      <c r="BE1499" s="122" t="s">
        <v>3945</v>
      </c>
      <c r="BF1499" s="122" t="s">
        <v>1415</v>
      </c>
      <c r="BR1499" s="122" t="s">
        <v>14510</v>
      </c>
      <c r="BS1499" s="122" t="s">
        <v>9056</v>
      </c>
      <c r="BT1499" s="122" t="s">
        <v>14510</v>
      </c>
      <c r="BU1499" s="122" t="s">
        <v>14510</v>
      </c>
      <c r="BV1499" s="122">
        <v>4296</v>
      </c>
      <c r="BX1499" s="122" t="s">
        <v>3945</v>
      </c>
      <c r="CW1499" s="122" t="s">
        <v>9041</v>
      </c>
      <c r="CX1499" s="122" t="s">
        <v>9042</v>
      </c>
      <c r="CY1499" s="122" t="s">
        <v>9043</v>
      </c>
    </row>
    <row r="1500" spans="1:103" x14ac:dyDescent="0.45">
      <c r="A1500" s="122">
        <v>1499</v>
      </c>
      <c r="B1500" s="122" t="s">
        <v>11177</v>
      </c>
      <c r="C1500" s="122" t="s">
        <v>6520</v>
      </c>
      <c r="F1500" s="122" t="s">
        <v>14511</v>
      </c>
      <c r="H1500" s="122">
        <v>6221</v>
      </c>
      <c r="I1500" s="122" t="s">
        <v>6544</v>
      </c>
      <c r="J1500" s="122" t="str">
        <f t="shared" si="63"/>
        <v>Quercus variabilis</v>
      </c>
      <c r="M1500" s="122" t="s">
        <v>3226</v>
      </c>
      <c r="N1500" s="122" t="s">
        <v>4083</v>
      </c>
      <c r="O1500" s="122"/>
      <c r="P1500" s="122" t="s">
        <v>6575</v>
      </c>
      <c r="S1500" s="86" t="s">
        <v>14698</v>
      </c>
      <c r="AJ1500" s="122" t="s">
        <v>6544</v>
      </c>
      <c r="AK1500" s="122" t="s">
        <v>6544</v>
      </c>
      <c r="BE1500" s="122" t="s">
        <v>3945</v>
      </c>
      <c r="BF1500" s="122" t="s">
        <v>1415</v>
      </c>
      <c r="BR1500" s="122" t="s">
        <v>14511</v>
      </c>
      <c r="BS1500" s="122" t="s">
        <v>9056</v>
      </c>
      <c r="BT1500" s="122" t="s">
        <v>14511</v>
      </c>
      <c r="BU1500" s="122" t="s">
        <v>14511</v>
      </c>
      <c r="BV1500" s="122">
        <v>6221</v>
      </c>
      <c r="BX1500" s="122" t="s">
        <v>3945</v>
      </c>
      <c r="CW1500" s="122" t="s">
        <v>9041</v>
      </c>
      <c r="CX1500" s="122" t="s">
        <v>9042</v>
      </c>
      <c r="CY1500" s="122" t="s">
        <v>9043</v>
      </c>
    </row>
    <row r="1501" spans="1:103" x14ac:dyDescent="0.45">
      <c r="A1501" s="122">
        <v>1500</v>
      </c>
      <c r="B1501" s="122" t="s">
        <v>11178</v>
      </c>
      <c r="C1501" s="122" t="s">
        <v>6521</v>
      </c>
      <c r="F1501" s="122" t="s">
        <v>14512</v>
      </c>
      <c r="H1501" s="122">
        <v>7023</v>
      </c>
      <c r="I1501" s="122" t="s">
        <v>6545</v>
      </c>
      <c r="J1501" s="122" t="str">
        <f t="shared" si="63"/>
        <v>Quercus chenii</v>
      </c>
      <c r="M1501" s="122" t="s">
        <v>3226</v>
      </c>
      <c r="N1501" s="122" t="s">
        <v>6563</v>
      </c>
      <c r="O1501" s="122"/>
      <c r="P1501" s="122" t="s">
        <v>6575</v>
      </c>
      <c r="S1501" s="86" t="s">
        <v>14698</v>
      </c>
      <c r="AJ1501" s="122" t="s">
        <v>6545</v>
      </c>
      <c r="AK1501" s="122" t="s">
        <v>6545</v>
      </c>
      <c r="BE1501" s="122" t="s">
        <v>3945</v>
      </c>
      <c r="BF1501" s="122" t="s">
        <v>1415</v>
      </c>
      <c r="BR1501" s="122" t="s">
        <v>14512</v>
      </c>
      <c r="BS1501" s="122" t="s">
        <v>9056</v>
      </c>
      <c r="BT1501" s="122" t="s">
        <v>14512</v>
      </c>
      <c r="BU1501" s="122" t="s">
        <v>14512</v>
      </c>
      <c r="BV1501" s="122">
        <v>7023</v>
      </c>
      <c r="BX1501" s="122" t="s">
        <v>3945</v>
      </c>
      <c r="CW1501" s="122" t="s">
        <v>9041</v>
      </c>
      <c r="CX1501" s="122" t="s">
        <v>9042</v>
      </c>
      <c r="CY1501" s="122" t="s">
        <v>9043</v>
      </c>
    </row>
    <row r="1502" spans="1:103" x14ac:dyDescent="0.45">
      <c r="A1502" s="122">
        <v>1501</v>
      </c>
      <c r="B1502" s="122" t="s">
        <v>11179</v>
      </c>
      <c r="C1502" s="122" t="s">
        <v>6522</v>
      </c>
      <c r="F1502" s="122" t="s">
        <v>14513</v>
      </c>
      <c r="H1502" s="122">
        <v>6379</v>
      </c>
      <c r="I1502" s="122" t="s">
        <v>3061</v>
      </c>
      <c r="J1502" s="122" t="str">
        <f t="shared" si="63"/>
        <v>Quercus afares</v>
      </c>
      <c r="M1502" s="122" t="s">
        <v>3226</v>
      </c>
      <c r="N1502" s="122" t="s">
        <v>3327</v>
      </c>
      <c r="O1502" s="122"/>
      <c r="P1502" s="122" t="s">
        <v>6578</v>
      </c>
      <c r="S1502" s="86" t="s">
        <v>14698</v>
      </c>
      <c r="AJ1502" s="122" t="s">
        <v>3061</v>
      </c>
      <c r="AK1502" s="122" t="s">
        <v>3061</v>
      </c>
      <c r="BE1502" s="122" t="s">
        <v>3945</v>
      </c>
      <c r="BF1502" s="122" t="s">
        <v>1415</v>
      </c>
      <c r="BR1502" s="122" t="s">
        <v>14513</v>
      </c>
      <c r="BS1502" s="122" t="s">
        <v>9056</v>
      </c>
      <c r="BT1502" s="122" t="s">
        <v>14513</v>
      </c>
      <c r="BU1502" s="122" t="s">
        <v>14513</v>
      </c>
      <c r="BV1502" s="122">
        <v>6379</v>
      </c>
      <c r="BX1502" s="122" t="s">
        <v>3945</v>
      </c>
      <c r="CW1502" s="122" t="s">
        <v>9041</v>
      </c>
      <c r="CX1502" s="122" t="s">
        <v>9042</v>
      </c>
      <c r="CY1502" s="122" t="s">
        <v>9043</v>
      </c>
    </row>
    <row r="1503" spans="1:103" x14ac:dyDescent="0.45">
      <c r="A1503" s="122">
        <v>1502</v>
      </c>
      <c r="B1503" s="122" t="s">
        <v>11180</v>
      </c>
      <c r="C1503" s="122" t="s">
        <v>6523</v>
      </c>
      <c r="F1503" s="122" t="s">
        <v>14440</v>
      </c>
      <c r="H1503" s="122">
        <v>4151</v>
      </c>
      <c r="I1503" s="122" t="s">
        <v>6546</v>
      </c>
      <c r="J1503" s="122" t="str">
        <f t="shared" si="63"/>
        <v>Quercus castaneifolia</v>
      </c>
      <c r="M1503" s="122" t="s">
        <v>3226</v>
      </c>
      <c r="N1503" s="122" t="s">
        <v>6564</v>
      </c>
      <c r="O1503" s="122"/>
      <c r="P1503" s="122" t="s">
        <v>6579</v>
      </c>
      <c r="S1503" s="86" t="s">
        <v>14698</v>
      </c>
      <c r="AJ1503" s="122" t="s">
        <v>6546</v>
      </c>
      <c r="AK1503" s="122" t="s">
        <v>6546</v>
      </c>
      <c r="BE1503" s="122" t="s">
        <v>3945</v>
      </c>
      <c r="BF1503" s="122" t="s">
        <v>1415</v>
      </c>
      <c r="BR1503" s="122" t="s">
        <v>14440</v>
      </c>
      <c r="BS1503" s="122" t="s">
        <v>9056</v>
      </c>
      <c r="BT1503" s="122" t="s">
        <v>14440</v>
      </c>
      <c r="BU1503" s="122" t="s">
        <v>14440</v>
      </c>
      <c r="BV1503" s="122">
        <v>4151</v>
      </c>
      <c r="BX1503" s="122" t="s">
        <v>3945</v>
      </c>
      <c r="CW1503" s="122" t="s">
        <v>9041</v>
      </c>
      <c r="CX1503" s="122" t="s">
        <v>9042</v>
      </c>
      <c r="CY1503" s="122" t="s">
        <v>9043</v>
      </c>
    </row>
    <row r="1504" spans="1:103" x14ac:dyDescent="0.45">
      <c r="A1504" s="122">
        <v>1503</v>
      </c>
      <c r="B1504" s="122" t="s">
        <v>11181</v>
      </c>
      <c r="C1504" s="122" t="s">
        <v>6524</v>
      </c>
      <c r="F1504" s="122" t="s">
        <v>14514</v>
      </c>
      <c r="H1504" s="122">
        <v>5576</v>
      </c>
      <c r="I1504" s="122" t="s">
        <v>6547</v>
      </c>
      <c r="J1504" s="122" t="str">
        <f t="shared" si="63"/>
        <v>Quercus suber</v>
      </c>
      <c r="M1504" s="122" t="s">
        <v>3226</v>
      </c>
      <c r="N1504" s="122" t="s">
        <v>3928</v>
      </c>
      <c r="O1504" s="122"/>
      <c r="P1504" s="122" t="s">
        <v>6580</v>
      </c>
      <c r="S1504" s="86" t="s">
        <v>14698</v>
      </c>
      <c r="AJ1504" s="122" t="s">
        <v>6547</v>
      </c>
      <c r="AK1504" s="122" t="s">
        <v>6547</v>
      </c>
      <c r="BE1504" s="122" t="s">
        <v>3945</v>
      </c>
      <c r="BF1504" s="122" t="s">
        <v>1415</v>
      </c>
      <c r="BR1504" s="122" t="s">
        <v>14514</v>
      </c>
      <c r="BS1504" s="122" t="s">
        <v>9056</v>
      </c>
      <c r="BT1504" s="122" t="s">
        <v>14514</v>
      </c>
      <c r="BU1504" s="122" t="s">
        <v>14514</v>
      </c>
      <c r="BV1504" s="122">
        <v>5576</v>
      </c>
      <c r="BX1504" s="122" t="s">
        <v>3945</v>
      </c>
      <c r="CW1504" s="122" t="s">
        <v>9041</v>
      </c>
      <c r="CX1504" s="122" t="s">
        <v>9042</v>
      </c>
      <c r="CY1504" s="122" t="s">
        <v>9043</v>
      </c>
    </row>
    <row r="1505" spans="1:103" x14ac:dyDescent="0.45">
      <c r="A1505" s="122">
        <v>1504</v>
      </c>
      <c r="B1505" s="122" t="s">
        <v>11182</v>
      </c>
      <c r="C1505" s="122" t="s">
        <v>6525</v>
      </c>
      <c r="F1505" s="122" t="s">
        <v>14515</v>
      </c>
      <c r="H1505" s="122">
        <v>5577</v>
      </c>
      <c r="I1505" s="122" t="s">
        <v>6548</v>
      </c>
      <c r="J1505" s="122" t="str">
        <f>LEFT(I1505, FIND(" ", I1505, 12) -1)</f>
        <v>Quercus crenata</v>
      </c>
      <c r="M1505" s="122" t="s">
        <v>3226</v>
      </c>
      <c r="N1505" s="122" t="s">
        <v>6565</v>
      </c>
      <c r="O1505" s="122"/>
      <c r="P1505" s="122" t="s">
        <v>6581</v>
      </c>
      <c r="S1505" s="86" t="s">
        <v>14698</v>
      </c>
      <c r="AJ1505" s="122" t="s">
        <v>6548</v>
      </c>
      <c r="AK1505" s="122" t="s">
        <v>6548</v>
      </c>
      <c r="BE1505" s="122" t="s">
        <v>3945</v>
      </c>
      <c r="BF1505" s="122" t="s">
        <v>1415</v>
      </c>
      <c r="BR1505" s="122" t="s">
        <v>14515</v>
      </c>
      <c r="BS1505" s="122" t="s">
        <v>9056</v>
      </c>
      <c r="BT1505" s="122" t="s">
        <v>14515</v>
      </c>
      <c r="BU1505" s="122" t="s">
        <v>14515</v>
      </c>
      <c r="BV1505" s="122">
        <v>5577</v>
      </c>
      <c r="BX1505" s="122" t="s">
        <v>3945</v>
      </c>
      <c r="CW1505" s="122" t="s">
        <v>9041</v>
      </c>
      <c r="CX1505" s="122" t="s">
        <v>9042</v>
      </c>
      <c r="CY1505" s="122" t="s">
        <v>9043</v>
      </c>
    </row>
    <row r="1506" spans="1:103" x14ac:dyDescent="0.45">
      <c r="A1506" s="122">
        <v>1505</v>
      </c>
      <c r="B1506" s="122" t="s">
        <v>11183</v>
      </c>
      <c r="C1506" s="122" t="s">
        <v>6526</v>
      </c>
      <c r="F1506" s="122" t="s">
        <v>14516</v>
      </c>
      <c r="H1506" s="122">
        <v>3510</v>
      </c>
      <c r="I1506" s="122" t="s">
        <v>6549</v>
      </c>
      <c r="J1506" s="122" t="str">
        <f>I1506</f>
        <v>Quercus hartwissiana</v>
      </c>
      <c r="M1506" s="122" t="s">
        <v>3226</v>
      </c>
      <c r="N1506" s="122" t="s">
        <v>4082</v>
      </c>
      <c r="O1506" s="122"/>
      <c r="P1506" s="122" t="s">
        <v>6576</v>
      </c>
      <c r="S1506" s="86" t="s">
        <v>14698</v>
      </c>
      <c r="AJ1506" s="122" t="s">
        <v>6549</v>
      </c>
      <c r="AK1506" s="122" t="s">
        <v>6549</v>
      </c>
      <c r="BE1506" s="122" t="s">
        <v>3945</v>
      </c>
      <c r="BF1506" s="122" t="s">
        <v>1415</v>
      </c>
      <c r="BR1506" s="122" t="s">
        <v>14516</v>
      </c>
      <c r="BS1506" s="122" t="s">
        <v>9056</v>
      </c>
      <c r="BT1506" s="122" t="s">
        <v>14516</v>
      </c>
      <c r="BU1506" s="122" t="s">
        <v>14516</v>
      </c>
      <c r="BV1506" s="122">
        <v>3510</v>
      </c>
      <c r="BX1506" s="122" t="s">
        <v>3945</v>
      </c>
      <c r="CW1506" s="122" t="s">
        <v>9041</v>
      </c>
      <c r="CX1506" s="122" t="s">
        <v>9042</v>
      </c>
      <c r="CY1506" s="122" t="s">
        <v>9043</v>
      </c>
    </row>
    <row r="1507" spans="1:103" x14ac:dyDescent="0.45">
      <c r="A1507" s="122">
        <v>1506</v>
      </c>
      <c r="B1507" s="122" t="s">
        <v>11184</v>
      </c>
      <c r="C1507" s="122" t="s">
        <v>6527</v>
      </c>
      <c r="F1507" s="122" t="s">
        <v>14517</v>
      </c>
      <c r="H1507" s="122">
        <v>2752</v>
      </c>
      <c r="I1507" s="122" t="s">
        <v>6550</v>
      </c>
      <c r="J1507" s="122" t="str">
        <f>I1507</f>
        <v>Quercus lusitanica</v>
      </c>
      <c r="M1507" s="122" t="s">
        <v>3226</v>
      </c>
      <c r="N1507" s="122" t="s">
        <v>6566</v>
      </c>
      <c r="O1507" s="122"/>
      <c r="P1507" s="122" t="s">
        <v>6580</v>
      </c>
      <c r="S1507" s="86" t="s">
        <v>14698</v>
      </c>
      <c r="AJ1507" s="122" t="s">
        <v>6550</v>
      </c>
      <c r="AK1507" s="122" t="s">
        <v>6550</v>
      </c>
      <c r="BE1507" s="122" t="s">
        <v>3945</v>
      </c>
      <c r="BF1507" s="122" t="s">
        <v>1415</v>
      </c>
      <c r="BR1507" s="122" t="s">
        <v>14517</v>
      </c>
      <c r="BS1507" s="122" t="s">
        <v>9056</v>
      </c>
      <c r="BT1507" s="122" t="s">
        <v>14517</v>
      </c>
      <c r="BU1507" s="122" t="s">
        <v>14517</v>
      </c>
      <c r="BV1507" s="122">
        <v>2752</v>
      </c>
      <c r="BX1507" s="122" t="s">
        <v>3945</v>
      </c>
      <c r="CW1507" s="122" t="s">
        <v>9041</v>
      </c>
      <c r="CX1507" s="122" t="s">
        <v>9042</v>
      </c>
      <c r="CY1507" s="122" t="s">
        <v>9043</v>
      </c>
    </row>
    <row r="1508" spans="1:103" x14ac:dyDescent="0.45">
      <c r="A1508" s="122">
        <v>1507</v>
      </c>
      <c r="B1508" s="122" t="s">
        <v>11185</v>
      </c>
      <c r="C1508" s="122" t="s">
        <v>6528</v>
      </c>
      <c r="F1508" s="122" t="s">
        <v>14518</v>
      </c>
      <c r="H1508" s="122">
        <v>2671</v>
      </c>
      <c r="I1508" s="122" t="s">
        <v>753</v>
      </c>
      <c r="J1508" s="122" t="str">
        <f>LEFT(I1508, FIND(" ", I1508, 12) -1)</f>
        <v>Quercus pontica</v>
      </c>
      <c r="M1508" s="122" t="s">
        <v>3226</v>
      </c>
      <c r="N1508" s="122" t="s">
        <v>6567</v>
      </c>
      <c r="O1508" s="122"/>
      <c r="P1508" s="122" t="s">
        <v>6582</v>
      </c>
      <c r="S1508" s="86" t="s">
        <v>14698</v>
      </c>
      <c r="AJ1508" s="122" t="s">
        <v>753</v>
      </c>
      <c r="AK1508" s="122" t="s">
        <v>753</v>
      </c>
      <c r="BE1508" s="122" t="s">
        <v>3945</v>
      </c>
      <c r="BF1508" s="122" t="s">
        <v>1415</v>
      </c>
      <c r="BR1508" s="122" t="s">
        <v>14518</v>
      </c>
      <c r="BS1508" s="122" t="s">
        <v>9056</v>
      </c>
      <c r="BT1508" s="122" t="s">
        <v>14518</v>
      </c>
      <c r="BU1508" s="122" t="s">
        <v>14518</v>
      </c>
      <c r="BV1508" s="122">
        <v>2671</v>
      </c>
      <c r="BX1508" s="122" t="s">
        <v>3945</v>
      </c>
      <c r="CW1508" s="122" t="s">
        <v>9041</v>
      </c>
      <c r="CX1508" s="122" t="s">
        <v>9042</v>
      </c>
      <c r="CY1508" s="122" t="s">
        <v>9043</v>
      </c>
    </row>
    <row r="1509" spans="1:103" x14ac:dyDescent="0.45">
      <c r="A1509" s="122">
        <v>1508</v>
      </c>
      <c r="B1509" s="122" t="s">
        <v>11186</v>
      </c>
      <c r="C1509" s="122" t="s">
        <v>6529</v>
      </c>
      <c r="F1509" s="122" t="s">
        <v>14519</v>
      </c>
      <c r="H1509" s="122">
        <v>2030</v>
      </c>
      <c r="I1509" s="122" t="s">
        <v>6551</v>
      </c>
      <c r="J1509" s="122" t="str">
        <f>I1509</f>
        <v>Quercus vulcanica</v>
      </c>
      <c r="M1509" s="122" t="s">
        <v>3226</v>
      </c>
      <c r="N1509" s="122" t="s">
        <v>6568</v>
      </c>
      <c r="O1509" s="122"/>
      <c r="P1509" s="122" t="s">
        <v>6576</v>
      </c>
      <c r="S1509" s="86" t="s">
        <v>14698</v>
      </c>
      <c r="AJ1509" s="122" t="s">
        <v>6551</v>
      </c>
      <c r="AK1509" s="122" t="s">
        <v>6551</v>
      </c>
      <c r="BE1509" s="122" t="s">
        <v>3945</v>
      </c>
      <c r="BF1509" s="122" t="s">
        <v>1415</v>
      </c>
      <c r="BR1509" s="122" t="s">
        <v>14519</v>
      </c>
      <c r="BS1509" s="122" t="s">
        <v>9056</v>
      </c>
      <c r="BT1509" s="122" t="s">
        <v>14519</v>
      </c>
      <c r="BU1509" s="122" t="s">
        <v>14519</v>
      </c>
      <c r="BV1509" s="122">
        <v>2030</v>
      </c>
      <c r="BX1509" s="122" t="s">
        <v>3945</v>
      </c>
      <c r="CW1509" s="122" t="s">
        <v>9041</v>
      </c>
      <c r="CX1509" s="122" t="s">
        <v>9042</v>
      </c>
      <c r="CY1509" s="122" t="s">
        <v>9043</v>
      </c>
    </row>
    <row r="1510" spans="1:103" x14ac:dyDescent="0.45">
      <c r="A1510" s="122">
        <v>1509</v>
      </c>
      <c r="B1510" s="122" t="s">
        <v>11187</v>
      </c>
      <c r="C1510" s="122" t="s">
        <v>6530</v>
      </c>
      <c r="F1510" s="122" t="s">
        <v>14441</v>
      </c>
      <c r="H1510" s="122">
        <v>3694</v>
      </c>
      <c r="I1510" s="122" t="s">
        <v>6552</v>
      </c>
      <c r="J1510" s="122" t="str">
        <f>I1510</f>
        <v>Quercus frainetto</v>
      </c>
      <c r="M1510" s="122" t="s">
        <v>3226</v>
      </c>
      <c r="N1510" s="122" t="s">
        <v>3930</v>
      </c>
      <c r="O1510" s="122"/>
      <c r="P1510" s="122" t="s">
        <v>6583</v>
      </c>
      <c r="S1510" s="86" t="s">
        <v>14698</v>
      </c>
      <c r="AJ1510" s="122" t="s">
        <v>6552</v>
      </c>
      <c r="AK1510" s="122" t="s">
        <v>6552</v>
      </c>
      <c r="BE1510" s="122" t="s">
        <v>3945</v>
      </c>
      <c r="BF1510" s="122" t="s">
        <v>1415</v>
      </c>
      <c r="BR1510" s="122" t="s">
        <v>14441</v>
      </c>
      <c r="BS1510" s="122" t="s">
        <v>9056</v>
      </c>
      <c r="BT1510" s="122" t="s">
        <v>14441</v>
      </c>
      <c r="BU1510" s="122" t="s">
        <v>14441</v>
      </c>
      <c r="BV1510" s="122">
        <v>3694</v>
      </c>
      <c r="BX1510" s="122" t="s">
        <v>3945</v>
      </c>
      <c r="CW1510" s="122" t="s">
        <v>9041</v>
      </c>
      <c r="CX1510" s="122" t="s">
        <v>9042</v>
      </c>
      <c r="CY1510" s="122" t="s">
        <v>9043</v>
      </c>
    </row>
    <row r="1511" spans="1:103" x14ac:dyDescent="0.45">
      <c r="A1511" s="122">
        <v>1510</v>
      </c>
      <c r="B1511" s="122" t="s">
        <v>11188</v>
      </c>
      <c r="C1511" s="122" t="s">
        <v>6531</v>
      </c>
      <c r="F1511" s="122" t="s">
        <v>14520</v>
      </c>
      <c r="H1511" s="122">
        <v>3249</v>
      </c>
      <c r="I1511" s="122" t="s">
        <v>6553</v>
      </c>
      <c r="J1511" s="122" t="str">
        <f>I1511</f>
        <v>Quercus infectoria</v>
      </c>
      <c r="M1511" s="122" t="s">
        <v>3226</v>
      </c>
      <c r="N1511" s="122" t="s">
        <v>6569</v>
      </c>
      <c r="O1511" s="122"/>
      <c r="P1511" s="122" t="s">
        <v>6584</v>
      </c>
      <c r="S1511" s="86" t="s">
        <v>14698</v>
      </c>
      <c r="AJ1511" s="122" t="s">
        <v>6553</v>
      </c>
      <c r="AK1511" s="122" t="s">
        <v>6553</v>
      </c>
      <c r="BE1511" s="122" t="s">
        <v>3945</v>
      </c>
      <c r="BF1511" s="122" t="s">
        <v>1415</v>
      </c>
      <c r="BR1511" s="122" t="s">
        <v>14520</v>
      </c>
      <c r="BS1511" s="122" t="s">
        <v>9056</v>
      </c>
      <c r="BT1511" s="122" t="s">
        <v>14520</v>
      </c>
      <c r="BU1511" s="122" t="s">
        <v>14520</v>
      </c>
      <c r="BV1511" s="122">
        <v>3249</v>
      </c>
      <c r="BX1511" s="122" t="s">
        <v>3945</v>
      </c>
      <c r="CW1511" s="122" t="s">
        <v>9041</v>
      </c>
      <c r="CX1511" s="122" t="s">
        <v>9042</v>
      </c>
      <c r="CY1511" s="122" t="s">
        <v>9043</v>
      </c>
    </row>
    <row r="1512" spans="1:103" x14ac:dyDescent="0.45">
      <c r="A1512" s="122">
        <v>1511</v>
      </c>
      <c r="B1512" s="122" t="s">
        <v>11189</v>
      </c>
      <c r="C1512" s="122" t="s">
        <v>6532</v>
      </c>
      <c r="F1512" s="122" t="s">
        <v>14521</v>
      </c>
      <c r="H1512" s="122">
        <v>2357</v>
      </c>
      <c r="I1512" s="122" t="s">
        <v>2508</v>
      </c>
      <c r="J1512" s="122" t="str">
        <f>I1512</f>
        <v>Quercus pubescens</v>
      </c>
      <c r="M1512" s="122" t="s">
        <v>3226</v>
      </c>
      <c r="N1512" s="122" t="s">
        <v>3316</v>
      </c>
      <c r="O1512" s="122"/>
      <c r="P1512" s="122" t="s">
        <v>6577</v>
      </c>
      <c r="S1512" s="86" t="s">
        <v>14698</v>
      </c>
      <c r="AJ1512" s="122" t="s">
        <v>2508</v>
      </c>
      <c r="AK1512" s="122" t="s">
        <v>2508</v>
      </c>
      <c r="BE1512" s="122" t="s">
        <v>3945</v>
      </c>
      <c r="BF1512" s="122" t="s">
        <v>1415</v>
      </c>
      <c r="BR1512" s="122" t="s">
        <v>14521</v>
      </c>
      <c r="BS1512" s="122" t="s">
        <v>9056</v>
      </c>
      <c r="BT1512" s="122" t="s">
        <v>14521</v>
      </c>
      <c r="BU1512" s="122" t="s">
        <v>14521</v>
      </c>
      <c r="BV1512" s="122">
        <v>2357</v>
      </c>
      <c r="BX1512" s="122" t="s">
        <v>3945</v>
      </c>
      <c r="CW1512" s="122" t="s">
        <v>9041</v>
      </c>
      <c r="CX1512" s="122" t="s">
        <v>9042</v>
      </c>
      <c r="CY1512" s="122" t="s">
        <v>9043</v>
      </c>
    </row>
    <row r="1513" spans="1:103" x14ac:dyDescent="0.45">
      <c r="A1513" s="122">
        <v>1512</v>
      </c>
      <c r="B1513" s="122" t="s">
        <v>11190</v>
      </c>
      <c r="C1513" s="122" t="s">
        <v>6533</v>
      </c>
      <c r="F1513" s="122" t="s">
        <v>14522</v>
      </c>
      <c r="H1513" s="122">
        <v>3945</v>
      </c>
      <c r="I1513" s="122" t="s">
        <v>6554</v>
      </c>
      <c r="J1513" s="122" t="str">
        <f>I1513</f>
        <v>Quercus phyllireoides</v>
      </c>
      <c r="M1513" s="122" t="s">
        <v>3226</v>
      </c>
      <c r="N1513" s="122" t="s">
        <v>6570</v>
      </c>
      <c r="O1513" s="122"/>
      <c r="P1513" s="122" t="s">
        <v>6585</v>
      </c>
      <c r="S1513" s="86" t="s">
        <v>14698</v>
      </c>
      <c r="AJ1513" s="122" t="s">
        <v>6554</v>
      </c>
      <c r="AK1513" s="122" t="s">
        <v>6554</v>
      </c>
      <c r="BE1513" s="122" t="s">
        <v>3945</v>
      </c>
      <c r="BF1513" s="122" t="s">
        <v>1415</v>
      </c>
      <c r="BR1513" s="122" t="s">
        <v>14522</v>
      </c>
      <c r="BS1513" s="122" t="s">
        <v>9056</v>
      </c>
      <c r="BT1513" s="122" t="s">
        <v>14522</v>
      </c>
      <c r="BU1513" s="122" t="s">
        <v>14522</v>
      </c>
      <c r="BV1513" s="122">
        <v>3945</v>
      </c>
      <c r="BX1513" s="122" t="s">
        <v>3945</v>
      </c>
      <c r="CW1513" s="122" t="s">
        <v>9041</v>
      </c>
      <c r="CX1513" s="122" t="s">
        <v>9042</v>
      </c>
      <c r="CY1513" s="122" t="s">
        <v>9043</v>
      </c>
    </row>
    <row r="1514" spans="1:103" x14ac:dyDescent="0.45">
      <c r="A1514" s="122">
        <v>1513</v>
      </c>
      <c r="B1514" s="122" t="s">
        <v>11191</v>
      </c>
      <c r="C1514" s="122" t="s">
        <v>6534</v>
      </c>
      <c r="F1514" s="122" t="s">
        <v>14523</v>
      </c>
      <c r="H1514" s="122">
        <v>4728</v>
      </c>
      <c r="I1514" s="122" t="s">
        <v>204</v>
      </c>
      <c r="J1514" s="122" t="str">
        <f>LEFT(I1514, FIND(" ", I1514, 12) -1)</f>
        <v>Quercus petraea</v>
      </c>
      <c r="M1514" s="122" t="s">
        <v>3226</v>
      </c>
      <c r="N1514" s="122" t="s">
        <v>6571</v>
      </c>
      <c r="O1514" s="122"/>
      <c r="P1514" s="122" t="s">
        <v>6577</v>
      </c>
      <c r="S1514" s="86" t="s">
        <v>14698</v>
      </c>
      <c r="AJ1514" s="122" t="s">
        <v>204</v>
      </c>
      <c r="AK1514" s="122" t="s">
        <v>204</v>
      </c>
      <c r="BE1514" s="122" t="s">
        <v>3945</v>
      </c>
      <c r="BF1514" s="122" t="s">
        <v>1415</v>
      </c>
      <c r="BR1514" s="122" t="s">
        <v>14523</v>
      </c>
      <c r="BS1514" s="122" t="s">
        <v>9056</v>
      </c>
      <c r="BT1514" s="122" t="s">
        <v>14523</v>
      </c>
      <c r="BU1514" s="122" t="s">
        <v>14523</v>
      </c>
      <c r="BV1514" s="122">
        <v>4728</v>
      </c>
      <c r="BX1514" s="122" t="s">
        <v>3945</v>
      </c>
      <c r="CW1514" s="122" t="s">
        <v>9041</v>
      </c>
      <c r="CX1514" s="122" t="s">
        <v>9042</v>
      </c>
      <c r="CY1514" s="122" t="s">
        <v>9043</v>
      </c>
    </row>
    <row r="1515" spans="1:103" x14ac:dyDescent="0.45">
      <c r="A1515" s="122">
        <v>1514</v>
      </c>
      <c r="B1515" s="122" t="s">
        <v>11192</v>
      </c>
      <c r="C1515" s="122" t="s">
        <v>6535</v>
      </c>
      <c r="F1515" s="122" t="s">
        <v>14524</v>
      </c>
      <c r="H1515" s="122">
        <v>4981</v>
      </c>
      <c r="I1515" s="122" t="s">
        <v>183</v>
      </c>
      <c r="J1515" s="122" t="str">
        <f>LEFT(I1515, FIND(" ", I1515, 12) -1)</f>
        <v>Quercus robur</v>
      </c>
      <c r="M1515" s="122" t="s">
        <v>3226</v>
      </c>
      <c r="N1515" s="122" t="s">
        <v>6572</v>
      </c>
      <c r="O1515" s="122"/>
      <c r="P1515" s="122" t="s">
        <v>6586</v>
      </c>
      <c r="S1515" s="86" t="s">
        <v>14698</v>
      </c>
      <c r="AJ1515" s="122" t="s">
        <v>183</v>
      </c>
      <c r="AK1515" s="122" t="s">
        <v>183</v>
      </c>
      <c r="BE1515" s="122" t="s">
        <v>3945</v>
      </c>
      <c r="BF1515" s="122" t="s">
        <v>1415</v>
      </c>
      <c r="BR1515" s="122" t="s">
        <v>14524</v>
      </c>
      <c r="BS1515" s="122" t="s">
        <v>9056</v>
      </c>
      <c r="BT1515" s="122" t="s">
        <v>14524</v>
      </c>
      <c r="BU1515" s="122" t="s">
        <v>14524</v>
      </c>
      <c r="BV1515" s="122">
        <v>4981</v>
      </c>
      <c r="BX1515" s="122" t="s">
        <v>3945</v>
      </c>
      <c r="CW1515" s="122" t="s">
        <v>9041</v>
      </c>
      <c r="CX1515" s="122" t="s">
        <v>9042</v>
      </c>
      <c r="CY1515" s="122" t="s">
        <v>9043</v>
      </c>
    </row>
    <row r="1516" spans="1:103" ht="15" customHeight="1" x14ac:dyDescent="0.45">
      <c r="A1516" s="122">
        <v>1515</v>
      </c>
      <c r="B1516" s="122" t="s">
        <v>11193</v>
      </c>
      <c r="C1516" s="122" t="s">
        <v>6536</v>
      </c>
      <c r="F1516" s="122" t="s">
        <v>14525</v>
      </c>
      <c r="H1516" s="122">
        <v>4642</v>
      </c>
      <c r="I1516" s="122" t="s">
        <v>6555</v>
      </c>
      <c r="J1516" s="122" t="str">
        <f t="shared" ref="J1516:J1526" si="64">I1516</f>
        <v>Quercus gujavifolia</v>
      </c>
      <c r="M1516" s="122" t="s">
        <v>3226</v>
      </c>
      <c r="N1516" s="122" t="s">
        <v>6573</v>
      </c>
      <c r="O1516" s="122"/>
      <c r="P1516" s="122" t="s">
        <v>6587</v>
      </c>
      <c r="S1516" s="86" t="s">
        <v>14698</v>
      </c>
      <c r="AJ1516" s="122" t="s">
        <v>6555</v>
      </c>
      <c r="AK1516" s="122" t="s">
        <v>6555</v>
      </c>
      <c r="BE1516" s="122" t="s">
        <v>3945</v>
      </c>
      <c r="BF1516" s="122" t="s">
        <v>1415</v>
      </c>
      <c r="BR1516" s="122" t="s">
        <v>14525</v>
      </c>
      <c r="BS1516" s="122" t="s">
        <v>9056</v>
      </c>
      <c r="BT1516" s="122" t="s">
        <v>14525</v>
      </c>
      <c r="BU1516" s="122" t="s">
        <v>14525</v>
      </c>
      <c r="BV1516" s="122">
        <v>4642</v>
      </c>
      <c r="BX1516" s="122" t="s">
        <v>3945</v>
      </c>
      <c r="CW1516" s="122" t="s">
        <v>9041</v>
      </c>
      <c r="CX1516" s="122" t="s">
        <v>9042</v>
      </c>
      <c r="CY1516" s="122" t="s">
        <v>9043</v>
      </c>
    </row>
    <row r="1517" spans="1:103" ht="15" customHeight="1" x14ac:dyDescent="0.45">
      <c r="A1517" s="122">
        <v>1516</v>
      </c>
      <c r="B1517" s="122" t="s">
        <v>11194</v>
      </c>
      <c r="C1517" s="122" t="s">
        <v>6588</v>
      </c>
      <c r="G1517" s="122" t="s">
        <v>6594</v>
      </c>
      <c r="I1517" s="122" t="s">
        <v>3226</v>
      </c>
      <c r="J1517" s="122" t="str">
        <f t="shared" si="64"/>
        <v>Quercus</v>
      </c>
      <c r="M1517" s="122" t="s">
        <v>3226</v>
      </c>
      <c r="O1517" s="122"/>
      <c r="S1517" s="86" t="s">
        <v>14712</v>
      </c>
      <c r="AJ1517" s="122" t="s">
        <v>3226</v>
      </c>
      <c r="AK1517" s="122" t="s">
        <v>3226</v>
      </c>
      <c r="BC1517" s="122" t="s">
        <v>6599</v>
      </c>
      <c r="BE1517" s="122" t="s">
        <v>3945</v>
      </c>
      <c r="BF1517" s="122" t="s">
        <v>1415</v>
      </c>
      <c r="BX1517" s="122" t="s">
        <v>3945</v>
      </c>
    </row>
    <row r="1518" spans="1:103" ht="15" customHeight="1" x14ac:dyDescent="0.45">
      <c r="A1518" s="122">
        <v>1517</v>
      </c>
      <c r="B1518" s="122" t="s">
        <v>11195</v>
      </c>
      <c r="C1518" s="122" t="s">
        <v>6589</v>
      </c>
      <c r="G1518" s="122" t="s">
        <v>6594</v>
      </c>
      <c r="I1518" s="122" t="s">
        <v>3226</v>
      </c>
      <c r="J1518" s="122" t="str">
        <f t="shared" si="64"/>
        <v>Quercus</v>
      </c>
      <c r="M1518" s="122" t="s">
        <v>3226</v>
      </c>
      <c r="O1518" s="122"/>
      <c r="S1518" s="86" t="s">
        <v>14712</v>
      </c>
      <c r="AJ1518" s="122" t="s">
        <v>3226</v>
      </c>
      <c r="AK1518" s="122" t="s">
        <v>3226</v>
      </c>
      <c r="BC1518" s="122" t="s">
        <v>6599</v>
      </c>
      <c r="BE1518" s="122" t="s">
        <v>3945</v>
      </c>
      <c r="BF1518" s="122" t="s">
        <v>1415</v>
      </c>
      <c r="BX1518" s="122" t="s">
        <v>3945</v>
      </c>
    </row>
    <row r="1519" spans="1:103" ht="15" customHeight="1" x14ac:dyDescent="0.45">
      <c r="A1519" s="122">
        <v>1518</v>
      </c>
      <c r="B1519" s="122" t="s">
        <v>11196</v>
      </c>
      <c r="C1519" s="122" t="s">
        <v>6590</v>
      </c>
      <c r="G1519" s="122" t="s">
        <v>6594</v>
      </c>
      <c r="I1519" s="122" t="s">
        <v>3226</v>
      </c>
      <c r="J1519" s="122" t="str">
        <f t="shared" si="64"/>
        <v>Quercus</v>
      </c>
      <c r="M1519" s="122" t="s">
        <v>3226</v>
      </c>
      <c r="O1519" s="122"/>
      <c r="S1519" s="86" t="s">
        <v>14712</v>
      </c>
      <c r="AJ1519" s="122" t="s">
        <v>3226</v>
      </c>
      <c r="AK1519" s="122" t="s">
        <v>3226</v>
      </c>
      <c r="BC1519" s="122" t="s">
        <v>6599</v>
      </c>
      <c r="BE1519" s="122" t="s">
        <v>3945</v>
      </c>
      <c r="BF1519" s="122" t="s">
        <v>1415</v>
      </c>
      <c r="BX1519" s="122" t="s">
        <v>3945</v>
      </c>
    </row>
    <row r="1520" spans="1:103" ht="15" customHeight="1" x14ac:dyDescent="0.45">
      <c r="A1520" s="122">
        <v>1519</v>
      </c>
      <c r="B1520" s="122" t="s">
        <v>11197</v>
      </c>
      <c r="C1520" s="122" t="s">
        <v>6591</v>
      </c>
      <c r="G1520" s="122" t="s">
        <v>6594</v>
      </c>
      <c r="I1520" s="122" t="s">
        <v>3226</v>
      </c>
      <c r="J1520" s="122" t="str">
        <f t="shared" si="64"/>
        <v>Quercus</v>
      </c>
      <c r="M1520" s="122" t="s">
        <v>3226</v>
      </c>
      <c r="O1520" s="122"/>
      <c r="S1520" s="86" t="s">
        <v>14712</v>
      </c>
      <c r="AJ1520" s="122" t="s">
        <v>3226</v>
      </c>
      <c r="AK1520" s="122" t="s">
        <v>3226</v>
      </c>
      <c r="BC1520" s="122" t="s">
        <v>6599</v>
      </c>
      <c r="BE1520" s="122" t="s">
        <v>3945</v>
      </c>
      <c r="BF1520" s="122" t="s">
        <v>1415</v>
      </c>
      <c r="BX1520" s="122" t="s">
        <v>3945</v>
      </c>
    </row>
    <row r="1521" spans="1:84" ht="15" customHeight="1" x14ac:dyDescent="0.45">
      <c r="A1521" s="122">
        <v>1520</v>
      </c>
      <c r="B1521" s="122" t="s">
        <v>11198</v>
      </c>
      <c r="C1521" s="122" t="s">
        <v>6592</v>
      </c>
      <c r="G1521" s="122" t="s">
        <v>6594</v>
      </c>
      <c r="I1521" s="122" t="s">
        <v>3226</v>
      </c>
      <c r="J1521" s="122" t="str">
        <f t="shared" si="64"/>
        <v>Quercus</v>
      </c>
      <c r="M1521" s="122" t="s">
        <v>3226</v>
      </c>
      <c r="O1521" s="122"/>
      <c r="S1521" s="86" t="s">
        <v>14712</v>
      </c>
      <c r="AJ1521" s="122" t="s">
        <v>3226</v>
      </c>
      <c r="AK1521" s="122" t="s">
        <v>3226</v>
      </c>
      <c r="BC1521" s="122" t="s">
        <v>6599</v>
      </c>
      <c r="BE1521" s="122" t="s">
        <v>3945</v>
      </c>
      <c r="BF1521" s="122" t="s">
        <v>1415</v>
      </c>
      <c r="BX1521" s="122" t="s">
        <v>3945</v>
      </c>
    </row>
    <row r="1522" spans="1:84" ht="15" customHeight="1" x14ac:dyDescent="0.45">
      <c r="A1522" s="122">
        <v>1521</v>
      </c>
      <c r="B1522" s="122" t="s">
        <v>11199</v>
      </c>
      <c r="C1522" s="122" t="s">
        <v>6593</v>
      </c>
      <c r="G1522" s="122" t="s">
        <v>6594</v>
      </c>
      <c r="I1522" s="122" t="s">
        <v>3226</v>
      </c>
      <c r="J1522" s="122" t="str">
        <f t="shared" si="64"/>
        <v>Quercus</v>
      </c>
      <c r="M1522" s="122" t="s">
        <v>3226</v>
      </c>
      <c r="O1522" s="122"/>
      <c r="S1522" s="86" t="s">
        <v>14712</v>
      </c>
      <c r="AJ1522" s="122" t="s">
        <v>3226</v>
      </c>
      <c r="AK1522" s="122" t="s">
        <v>3226</v>
      </c>
      <c r="BC1522" s="122" t="s">
        <v>6599</v>
      </c>
      <c r="BE1522" s="122" t="s">
        <v>3945</v>
      </c>
      <c r="BF1522" s="122" t="s">
        <v>1415</v>
      </c>
      <c r="BX1522" s="122" t="s">
        <v>3945</v>
      </c>
    </row>
    <row r="1523" spans="1:84" ht="15" customHeight="1" x14ac:dyDescent="0.45">
      <c r="A1523" s="122">
        <v>1522</v>
      </c>
      <c r="B1523" s="122" t="s">
        <v>11200</v>
      </c>
      <c r="C1523" s="122" t="s">
        <v>6595</v>
      </c>
      <c r="G1523" s="122" t="s">
        <v>6594</v>
      </c>
      <c r="I1523" s="122" t="s">
        <v>3226</v>
      </c>
      <c r="J1523" s="122" t="str">
        <f t="shared" si="64"/>
        <v>Quercus</v>
      </c>
      <c r="M1523" s="122" t="s">
        <v>3226</v>
      </c>
      <c r="O1523" s="122"/>
      <c r="S1523" s="86" t="s">
        <v>14712</v>
      </c>
      <c r="AJ1523" s="122" t="s">
        <v>3226</v>
      </c>
      <c r="AK1523" s="122" t="s">
        <v>3226</v>
      </c>
      <c r="BC1523" s="122" t="s">
        <v>6599</v>
      </c>
      <c r="BE1523" s="122" t="s">
        <v>3945</v>
      </c>
      <c r="BF1523" s="122" t="s">
        <v>1415</v>
      </c>
      <c r="BX1523" s="122" t="s">
        <v>3945</v>
      </c>
    </row>
    <row r="1524" spans="1:84" ht="15" customHeight="1" x14ac:dyDescent="0.45">
      <c r="A1524" s="122">
        <v>1523</v>
      </c>
      <c r="B1524" s="122" t="s">
        <v>11201</v>
      </c>
      <c r="C1524" s="122" t="s">
        <v>6596</v>
      </c>
      <c r="G1524" s="122" t="s">
        <v>6594</v>
      </c>
      <c r="I1524" s="122" t="s">
        <v>3226</v>
      </c>
      <c r="J1524" s="122" t="str">
        <f t="shared" si="64"/>
        <v>Quercus</v>
      </c>
      <c r="M1524" s="122" t="s">
        <v>3226</v>
      </c>
      <c r="O1524" s="122"/>
      <c r="S1524" s="86" t="s">
        <v>14712</v>
      </c>
      <c r="AJ1524" s="122" t="s">
        <v>3226</v>
      </c>
      <c r="AK1524" s="122" t="s">
        <v>3226</v>
      </c>
      <c r="BC1524" s="122" t="s">
        <v>6599</v>
      </c>
      <c r="BE1524" s="122" t="s">
        <v>3945</v>
      </c>
      <c r="BF1524" s="122" t="s">
        <v>1415</v>
      </c>
      <c r="BX1524" s="122" t="s">
        <v>3945</v>
      </c>
    </row>
    <row r="1525" spans="1:84" ht="15" customHeight="1" x14ac:dyDescent="0.45">
      <c r="A1525" s="122">
        <v>1524</v>
      </c>
      <c r="B1525" s="122" t="s">
        <v>11202</v>
      </c>
      <c r="C1525" s="122" t="s">
        <v>6597</v>
      </c>
      <c r="G1525" s="122" t="s">
        <v>6594</v>
      </c>
      <c r="I1525" s="122" t="s">
        <v>3226</v>
      </c>
      <c r="J1525" s="122" t="str">
        <f t="shared" si="64"/>
        <v>Quercus</v>
      </c>
      <c r="M1525" s="122" t="s">
        <v>3226</v>
      </c>
      <c r="O1525" s="122"/>
      <c r="S1525" s="86" t="s">
        <v>14712</v>
      </c>
      <c r="AJ1525" s="122" t="s">
        <v>3226</v>
      </c>
      <c r="AK1525" s="122" t="s">
        <v>3226</v>
      </c>
      <c r="BC1525" s="122" t="s">
        <v>6599</v>
      </c>
      <c r="BE1525" s="122" t="s">
        <v>3945</v>
      </c>
      <c r="BF1525" s="122" t="s">
        <v>1415</v>
      </c>
      <c r="BX1525" s="122" t="s">
        <v>3945</v>
      </c>
    </row>
    <row r="1526" spans="1:84" x14ac:dyDescent="0.45">
      <c r="A1526" s="122">
        <v>1525</v>
      </c>
      <c r="B1526" s="122" t="s">
        <v>11203</v>
      </c>
      <c r="C1526" s="122" t="s">
        <v>6598</v>
      </c>
      <c r="G1526" s="122" t="s">
        <v>6594</v>
      </c>
      <c r="I1526" s="122" t="s">
        <v>3226</v>
      </c>
      <c r="J1526" s="122" t="str">
        <f t="shared" si="64"/>
        <v>Quercus</v>
      </c>
      <c r="M1526" s="122" t="s">
        <v>3226</v>
      </c>
      <c r="O1526" s="122"/>
      <c r="S1526" s="86" t="s">
        <v>14712</v>
      </c>
      <c r="AJ1526" s="122" t="s">
        <v>3226</v>
      </c>
      <c r="AK1526" s="122" t="s">
        <v>3226</v>
      </c>
      <c r="BC1526" s="122" t="s">
        <v>6599</v>
      </c>
      <c r="BE1526" s="122" t="s">
        <v>3945</v>
      </c>
      <c r="BF1526" s="122" t="s">
        <v>1415</v>
      </c>
      <c r="BX1526" s="122" t="s">
        <v>3945</v>
      </c>
    </row>
    <row r="1527" spans="1:84" x14ac:dyDescent="0.45">
      <c r="A1527" s="122">
        <v>1526</v>
      </c>
      <c r="B1527" s="122" t="s">
        <v>11204</v>
      </c>
      <c r="C1527" s="122" t="s">
        <v>6600</v>
      </c>
      <c r="I1527" s="122" t="s">
        <v>149</v>
      </c>
      <c r="J1527" s="122" t="str">
        <f t="shared" ref="J1527:J1565" si="65">LEFT(I1527, FIND(" ", I1527, 12) -1)</f>
        <v>Quercus macrocarpa</v>
      </c>
      <c r="M1527" s="122" t="s">
        <v>3226</v>
      </c>
      <c r="N1527" s="122" t="s">
        <v>3173</v>
      </c>
      <c r="O1527" s="122"/>
      <c r="P1527" s="122" t="s">
        <v>6624</v>
      </c>
      <c r="S1527" s="86" t="s">
        <v>14693</v>
      </c>
      <c r="T1527" s="122" t="s">
        <v>1171</v>
      </c>
      <c r="U1527" s="122" t="s">
        <v>4097</v>
      </c>
      <c r="AJ1527" s="122" t="s">
        <v>6436</v>
      </c>
      <c r="AK1527" s="122" t="s">
        <v>6436</v>
      </c>
      <c r="BE1527" s="122" t="s">
        <v>6426</v>
      </c>
      <c r="BF1527" s="122" t="s">
        <v>1415</v>
      </c>
      <c r="BX1527" s="122" t="s">
        <v>6656</v>
      </c>
      <c r="BZ1527" s="122" t="s">
        <v>3654</v>
      </c>
      <c r="CE1527" s="122" t="s">
        <v>1171</v>
      </c>
      <c r="CF1527" s="122" t="s">
        <v>4097</v>
      </c>
    </row>
    <row r="1528" spans="1:84" x14ac:dyDescent="0.45">
      <c r="A1528" s="122">
        <v>1527</v>
      </c>
      <c r="B1528" s="122" t="s">
        <v>11205</v>
      </c>
      <c r="C1528" s="122" t="s">
        <v>6601</v>
      </c>
      <c r="I1528" s="122" t="s">
        <v>199</v>
      </c>
      <c r="J1528" s="122" t="str">
        <f t="shared" si="65"/>
        <v>Quercus bicolor</v>
      </c>
      <c r="M1528" s="122" t="s">
        <v>3226</v>
      </c>
      <c r="N1528" s="122" t="s">
        <v>3194</v>
      </c>
      <c r="O1528" s="122"/>
      <c r="P1528" s="122" t="s">
        <v>6624</v>
      </c>
      <c r="S1528" s="86" t="s">
        <v>14693</v>
      </c>
      <c r="T1528" s="122" t="s">
        <v>1171</v>
      </c>
      <c r="U1528" s="122" t="s">
        <v>4097</v>
      </c>
      <c r="AJ1528" s="122" t="s">
        <v>6437</v>
      </c>
      <c r="AK1528" s="122" t="s">
        <v>6437</v>
      </c>
      <c r="BE1528" s="122" t="s">
        <v>6426</v>
      </c>
      <c r="BF1528" s="122" t="s">
        <v>1415</v>
      </c>
      <c r="BX1528" s="122" t="s">
        <v>6656</v>
      </c>
      <c r="BZ1528" s="122" t="s">
        <v>3654</v>
      </c>
      <c r="CE1528" s="122" t="s">
        <v>1171</v>
      </c>
      <c r="CF1528" s="122" t="s">
        <v>4097</v>
      </c>
    </row>
    <row r="1529" spans="1:84" x14ac:dyDescent="0.45">
      <c r="A1529" s="122">
        <v>1528</v>
      </c>
      <c r="B1529" s="122" t="s">
        <v>11206</v>
      </c>
      <c r="C1529" s="122" t="s">
        <v>6602</v>
      </c>
      <c r="I1529" s="122" t="s">
        <v>199</v>
      </c>
      <c r="J1529" s="122" t="str">
        <f t="shared" si="65"/>
        <v>Quercus bicolor</v>
      </c>
      <c r="M1529" s="122" t="s">
        <v>3226</v>
      </c>
      <c r="N1529" s="122" t="s">
        <v>3194</v>
      </c>
      <c r="O1529" s="122"/>
      <c r="P1529" s="122" t="s">
        <v>6624</v>
      </c>
      <c r="S1529" s="86" t="s">
        <v>14693</v>
      </c>
      <c r="T1529" s="122" t="s">
        <v>1171</v>
      </c>
      <c r="U1529" s="122" t="s">
        <v>4097</v>
      </c>
      <c r="AJ1529" s="122" t="s">
        <v>6437</v>
      </c>
      <c r="AK1529" s="122" t="s">
        <v>6437</v>
      </c>
      <c r="BE1529" s="122" t="s">
        <v>6426</v>
      </c>
      <c r="BF1529" s="122" t="s">
        <v>1415</v>
      </c>
      <c r="BX1529" s="122" t="s">
        <v>6656</v>
      </c>
      <c r="BZ1529" s="122" t="s">
        <v>3654</v>
      </c>
      <c r="CE1529" s="122" t="s">
        <v>1171</v>
      </c>
      <c r="CF1529" s="122" t="s">
        <v>4097</v>
      </c>
    </row>
    <row r="1530" spans="1:84" x14ac:dyDescent="0.45">
      <c r="A1530" s="122">
        <v>1529</v>
      </c>
      <c r="B1530" s="122" t="s">
        <v>11207</v>
      </c>
      <c r="C1530" s="122" t="s">
        <v>6603</v>
      </c>
      <c r="I1530" s="122" t="s">
        <v>199</v>
      </c>
      <c r="J1530" s="122" t="str">
        <f t="shared" si="65"/>
        <v>Quercus bicolor</v>
      </c>
      <c r="M1530" s="122" t="s">
        <v>3226</v>
      </c>
      <c r="N1530" s="122" t="s">
        <v>3194</v>
      </c>
      <c r="O1530" s="122"/>
      <c r="P1530" s="122" t="s">
        <v>6624</v>
      </c>
      <c r="S1530" s="86" t="s">
        <v>14693</v>
      </c>
      <c r="T1530" s="122" t="s">
        <v>1171</v>
      </c>
      <c r="U1530" s="122" t="s">
        <v>4097</v>
      </c>
      <c r="AJ1530" s="122" t="s">
        <v>6437</v>
      </c>
      <c r="AK1530" s="122" t="s">
        <v>6437</v>
      </c>
      <c r="BE1530" s="122" t="s">
        <v>6426</v>
      </c>
      <c r="BF1530" s="122" t="s">
        <v>1415</v>
      </c>
      <c r="BX1530" s="122" t="s">
        <v>6656</v>
      </c>
      <c r="BZ1530" s="122" t="s">
        <v>3654</v>
      </c>
      <c r="CE1530" s="122" t="s">
        <v>1171</v>
      </c>
      <c r="CF1530" s="122" t="s">
        <v>4097</v>
      </c>
    </row>
    <row r="1531" spans="1:84" x14ac:dyDescent="0.45">
      <c r="A1531" s="122">
        <v>1530</v>
      </c>
      <c r="B1531" s="122" t="s">
        <v>11208</v>
      </c>
      <c r="C1531" s="122" t="s">
        <v>6604</v>
      </c>
      <c r="I1531" s="122" t="s">
        <v>149</v>
      </c>
      <c r="J1531" s="122" t="str">
        <f t="shared" si="65"/>
        <v>Quercus macrocarpa</v>
      </c>
      <c r="M1531" s="122" t="s">
        <v>3226</v>
      </c>
      <c r="N1531" s="122" t="s">
        <v>3173</v>
      </c>
      <c r="O1531" s="122"/>
      <c r="P1531" s="122" t="s">
        <v>6624</v>
      </c>
      <c r="S1531" s="86" t="s">
        <v>14693</v>
      </c>
      <c r="T1531" s="122" t="s">
        <v>1171</v>
      </c>
      <c r="U1531" s="122" t="s">
        <v>4097</v>
      </c>
      <c r="AJ1531" s="122" t="s">
        <v>6436</v>
      </c>
      <c r="AK1531" s="122" t="s">
        <v>6436</v>
      </c>
      <c r="BE1531" s="122" t="s">
        <v>6426</v>
      </c>
      <c r="BF1531" s="122" t="s">
        <v>1415</v>
      </c>
      <c r="BX1531" s="122" t="s">
        <v>6656</v>
      </c>
      <c r="BZ1531" s="122" t="s">
        <v>3654</v>
      </c>
      <c r="CE1531" s="122" t="s">
        <v>1171</v>
      </c>
      <c r="CF1531" s="122" t="s">
        <v>4097</v>
      </c>
    </row>
    <row r="1532" spans="1:84" x14ac:dyDescent="0.45">
      <c r="A1532" s="122">
        <v>1531</v>
      </c>
      <c r="B1532" s="122" t="s">
        <v>11209</v>
      </c>
      <c r="C1532" s="122" t="s">
        <v>6605</v>
      </c>
      <c r="I1532" s="122" t="s">
        <v>149</v>
      </c>
      <c r="J1532" s="122" t="str">
        <f t="shared" si="65"/>
        <v>Quercus macrocarpa</v>
      </c>
      <c r="M1532" s="122" t="s">
        <v>3226</v>
      </c>
      <c r="N1532" s="122" t="s">
        <v>3173</v>
      </c>
      <c r="O1532" s="122"/>
      <c r="P1532" s="122" t="s">
        <v>6624</v>
      </c>
      <c r="S1532" s="86" t="s">
        <v>14693</v>
      </c>
      <c r="T1532" s="122" t="s">
        <v>1171</v>
      </c>
      <c r="U1532" s="122" t="s">
        <v>4097</v>
      </c>
      <c r="AJ1532" s="122" t="s">
        <v>6436</v>
      </c>
      <c r="AK1532" s="122" t="s">
        <v>6436</v>
      </c>
      <c r="BE1532" s="122" t="s">
        <v>6426</v>
      </c>
      <c r="BF1532" s="122" t="s">
        <v>1415</v>
      </c>
      <c r="BX1532" s="122" t="s">
        <v>6656</v>
      </c>
      <c r="BZ1532" s="122" t="s">
        <v>3654</v>
      </c>
      <c r="CE1532" s="122" t="s">
        <v>1171</v>
      </c>
      <c r="CF1532" s="122" t="s">
        <v>4097</v>
      </c>
    </row>
    <row r="1533" spans="1:84" x14ac:dyDescent="0.45">
      <c r="A1533" s="122">
        <v>1532</v>
      </c>
      <c r="B1533" s="122" t="s">
        <v>11210</v>
      </c>
      <c r="C1533" s="122" t="s">
        <v>6606</v>
      </c>
      <c r="I1533" s="122" t="s">
        <v>149</v>
      </c>
      <c r="J1533" s="122" t="str">
        <f t="shared" si="65"/>
        <v>Quercus macrocarpa</v>
      </c>
      <c r="M1533" s="122" t="s">
        <v>3226</v>
      </c>
      <c r="N1533" s="122" t="s">
        <v>3173</v>
      </c>
      <c r="O1533" s="122"/>
      <c r="P1533" s="122" t="s">
        <v>6624</v>
      </c>
      <c r="S1533" s="86" t="s">
        <v>14693</v>
      </c>
      <c r="T1533" s="122" t="s">
        <v>1171</v>
      </c>
      <c r="U1533" s="122" t="s">
        <v>4097</v>
      </c>
      <c r="AJ1533" s="122" t="s">
        <v>6436</v>
      </c>
      <c r="AK1533" s="122" t="s">
        <v>6436</v>
      </c>
      <c r="BE1533" s="122" t="s">
        <v>6426</v>
      </c>
      <c r="BF1533" s="122" t="s">
        <v>1415</v>
      </c>
      <c r="BX1533" s="122" t="s">
        <v>6656</v>
      </c>
      <c r="BZ1533" s="122" t="s">
        <v>3654</v>
      </c>
      <c r="CE1533" s="122" t="s">
        <v>1171</v>
      </c>
      <c r="CF1533" s="122" t="s">
        <v>4097</v>
      </c>
    </row>
    <row r="1534" spans="1:84" x14ac:dyDescent="0.45">
      <c r="A1534" s="122">
        <v>1533</v>
      </c>
      <c r="B1534" s="122" t="s">
        <v>11211</v>
      </c>
      <c r="C1534" s="122" t="s">
        <v>6607</v>
      </c>
      <c r="I1534" s="122" t="s">
        <v>149</v>
      </c>
      <c r="J1534" s="122" t="str">
        <f t="shared" si="65"/>
        <v>Quercus macrocarpa</v>
      </c>
      <c r="M1534" s="122" t="s">
        <v>3226</v>
      </c>
      <c r="N1534" s="122" t="s">
        <v>3173</v>
      </c>
      <c r="O1534" s="122"/>
      <c r="P1534" s="122" t="s">
        <v>6624</v>
      </c>
      <c r="S1534" s="86" t="s">
        <v>14693</v>
      </c>
      <c r="T1534" s="122" t="s">
        <v>1171</v>
      </c>
      <c r="U1534" s="122" t="s">
        <v>4097</v>
      </c>
      <c r="AJ1534" s="122" t="s">
        <v>6436</v>
      </c>
      <c r="AK1534" s="122" t="s">
        <v>6436</v>
      </c>
      <c r="BE1534" s="122" t="s">
        <v>6426</v>
      </c>
      <c r="BF1534" s="122" t="s">
        <v>1415</v>
      </c>
      <c r="BX1534" s="122" t="s">
        <v>6656</v>
      </c>
      <c r="BZ1534" s="122" t="s">
        <v>3654</v>
      </c>
      <c r="CE1534" s="122" t="s">
        <v>1171</v>
      </c>
      <c r="CF1534" s="122" t="s">
        <v>4097</v>
      </c>
    </row>
    <row r="1535" spans="1:84" x14ac:dyDescent="0.45">
      <c r="A1535" s="122">
        <v>1534</v>
      </c>
      <c r="B1535" s="122" t="s">
        <v>11212</v>
      </c>
      <c r="C1535" s="122" t="s">
        <v>6608</v>
      </c>
      <c r="I1535" s="122" t="s">
        <v>199</v>
      </c>
      <c r="J1535" s="122" t="str">
        <f t="shared" si="65"/>
        <v>Quercus bicolor</v>
      </c>
      <c r="M1535" s="122" t="s">
        <v>3226</v>
      </c>
      <c r="N1535" s="122" t="s">
        <v>3194</v>
      </c>
      <c r="O1535" s="122"/>
      <c r="P1535" s="122" t="s">
        <v>6624</v>
      </c>
      <c r="S1535" s="86" t="s">
        <v>14693</v>
      </c>
      <c r="T1535" s="122" t="s">
        <v>1171</v>
      </c>
      <c r="U1535" s="122" t="s">
        <v>4097</v>
      </c>
      <c r="AJ1535" s="122" t="s">
        <v>6437</v>
      </c>
      <c r="AK1535" s="122" t="s">
        <v>6437</v>
      </c>
      <c r="BE1535" s="122" t="s">
        <v>6426</v>
      </c>
      <c r="BF1535" s="122" t="s">
        <v>1415</v>
      </c>
      <c r="BX1535" s="122" t="s">
        <v>6656</v>
      </c>
      <c r="BZ1535" s="122" t="s">
        <v>3654</v>
      </c>
      <c r="CE1535" s="122" t="s">
        <v>1171</v>
      </c>
      <c r="CF1535" s="122" t="s">
        <v>4097</v>
      </c>
    </row>
    <row r="1536" spans="1:84" x14ac:dyDescent="0.45">
      <c r="A1536" s="122">
        <v>1535</v>
      </c>
      <c r="B1536" s="122" t="s">
        <v>11213</v>
      </c>
      <c r="C1536" s="122" t="s">
        <v>6609</v>
      </c>
      <c r="I1536" s="122" t="s">
        <v>199</v>
      </c>
      <c r="J1536" s="122" t="str">
        <f t="shared" si="65"/>
        <v>Quercus bicolor</v>
      </c>
      <c r="M1536" s="122" t="s">
        <v>3226</v>
      </c>
      <c r="N1536" s="122" t="s">
        <v>3194</v>
      </c>
      <c r="O1536" s="122"/>
      <c r="P1536" s="122" t="s">
        <v>6624</v>
      </c>
      <c r="S1536" s="86" t="s">
        <v>14693</v>
      </c>
      <c r="T1536" s="122" t="s">
        <v>1171</v>
      </c>
      <c r="U1536" s="122" t="s">
        <v>4097</v>
      </c>
      <c r="AJ1536" s="122" t="s">
        <v>6437</v>
      </c>
      <c r="AK1536" s="122" t="s">
        <v>6437</v>
      </c>
      <c r="BE1536" s="122" t="s">
        <v>6426</v>
      </c>
      <c r="BF1536" s="122" t="s">
        <v>1415</v>
      </c>
      <c r="BX1536" s="122" t="s">
        <v>6656</v>
      </c>
      <c r="BZ1536" s="122" t="s">
        <v>3654</v>
      </c>
      <c r="CE1536" s="122" t="s">
        <v>1171</v>
      </c>
      <c r="CF1536" s="122" t="s">
        <v>4097</v>
      </c>
    </row>
    <row r="1537" spans="1:84" x14ac:dyDescent="0.45">
      <c r="A1537" s="122">
        <v>1536</v>
      </c>
      <c r="B1537" s="122" t="s">
        <v>11214</v>
      </c>
      <c r="C1537" s="122" t="s">
        <v>6610</v>
      </c>
      <c r="I1537" s="122" t="s">
        <v>149</v>
      </c>
      <c r="J1537" s="122" t="str">
        <f t="shared" si="65"/>
        <v>Quercus macrocarpa</v>
      </c>
      <c r="M1537" s="122" t="s">
        <v>3226</v>
      </c>
      <c r="N1537" s="122" t="s">
        <v>3173</v>
      </c>
      <c r="O1537" s="122"/>
      <c r="P1537" s="122" t="s">
        <v>6624</v>
      </c>
      <c r="S1537" s="86" t="s">
        <v>14693</v>
      </c>
      <c r="T1537" s="122" t="s">
        <v>1171</v>
      </c>
      <c r="U1537" s="122" t="s">
        <v>4097</v>
      </c>
      <c r="AJ1537" s="122" t="s">
        <v>6436</v>
      </c>
      <c r="AK1537" s="122" t="s">
        <v>6436</v>
      </c>
      <c r="BE1537" s="122" t="s">
        <v>6426</v>
      </c>
      <c r="BF1537" s="122" t="s">
        <v>1415</v>
      </c>
      <c r="BX1537" s="122" t="s">
        <v>6656</v>
      </c>
      <c r="BZ1537" s="122" t="s">
        <v>3654</v>
      </c>
      <c r="CE1537" s="122" t="s">
        <v>1171</v>
      </c>
      <c r="CF1537" s="122" t="s">
        <v>4097</v>
      </c>
    </row>
    <row r="1538" spans="1:84" x14ac:dyDescent="0.45">
      <c r="A1538" s="122">
        <v>1537</v>
      </c>
      <c r="B1538" s="122" t="s">
        <v>11215</v>
      </c>
      <c r="C1538" s="122" t="s">
        <v>6611</v>
      </c>
      <c r="I1538" s="122" t="s">
        <v>199</v>
      </c>
      <c r="J1538" s="122" t="str">
        <f t="shared" si="65"/>
        <v>Quercus bicolor</v>
      </c>
      <c r="M1538" s="122" t="s">
        <v>3226</v>
      </c>
      <c r="N1538" s="122" t="s">
        <v>3194</v>
      </c>
      <c r="O1538" s="122"/>
      <c r="P1538" s="122" t="s">
        <v>6624</v>
      </c>
      <c r="S1538" s="86" t="s">
        <v>14693</v>
      </c>
      <c r="T1538" s="122" t="s">
        <v>1171</v>
      </c>
      <c r="U1538" s="122" t="s">
        <v>4097</v>
      </c>
      <c r="AJ1538" s="122" t="s">
        <v>6437</v>
      </c>
      <c r="AK1538" s="122" t="s">
        <v>6437</v>
      </c>
      <c r="BE1538" s="122" t="s">
        <v>6426</v>
      </c>
      <c r="BF1538" s="122" t="s">
        <v>1415</v>
      </c>
      <c r="BX1538" s="122" t="s">
        <v>6656</v>
      </c>
      <c r="BZ1538" s="122" t="s">
        <v>3654</v>
      </c>
      <c r="CE1538" s="122" t="s">
        <v>1171</v>
      </c>
      <c r="CF1538" s="122" t="s">
        <v>4097</v>
      </c>
    </row>
    <row r="1539" spans="1:84" x14ac:dyDescent="0.45">
      <c r="A1539" s="122">
        <v>1538</v>
      </c>
      <c r="B1539" s="122" t="s">
        <v>11216</v>
      </c>
      <c r="C1539" s="122" t="s">
        <v>6612</v>
      </c>
      <c r="I1539" s="122" t="s">
        <v>199</v>
      </c>
      <c r="J1539" s="122" t="str">
        <f t="shared" si="65"/>
        <v>Quercus bicolor</v>
      </c>
      <c r="M1539" s="122" t="s">
        <v>3226</v>
      </c>
      <c r="N1539" s="122" t="s">
        <v>3194</v>
      </c>
      <c r="O1539" s="122"/>
      <c r="P1539" s="122" t="s">
        <v>6624</v>
      </c>
      <c r="S1539" s="86" t="s">
        <v>14693</v>
      </c>
      <c r="T1539" s="122" t="s">
        <v>1171</v>
      </c>
      <c r="U1539" s="122" t="s">
        <v>4097</v>
      </c>
      <c r="AJ1539" s="122" t="s">
        <v>6437</v>
      </c>
      <c r="AK1539" s="122" t="s">
        <v>6437</v>
      </c>
      <c r="BE1539" s="122" t="s">
        <v>6426</v>
      </c>
      <c r="BF1539" s="122" t="s">
        <v>1415</v>
      </c>
      <c r="BX1539" s="122" t="s">
        <v>6656</v>
      </c>
      <c r="BZ1539" s="122" t="s">
        <v>3654</v>
      </c>
      <c r="CE1539" s="122" t="s">
        <v>1171</v>
      </c>
      <c r="CF1539" s="122" t="s">
        <v>4097</v>
      </c>
    </row>
    <row r="1540" spans="1:84" x14ac:dyDescent="0.45">
      <c r="A1540" s="122">
        <v>1539</v>
      </c>
      <c r="B1540" s="122" t="s">
        <v>11217</v>
      </c>
      <c r="C1540" s="122" t="s">
        <v>6613</v>
      </c>
      <c r="I1540" s="122" t="s">
        <v>199</v>
      </c>
      <c r="J1540" s="122" t="str">
        <f t="shared" si="65"/>
        <v>Quercus bicolor</v>
      </c>
      <c r="M1540" s="122" t="s">
        <v>3226</v>
      </c>
      <c r="N1540" s="122" t="s">
        <v>3194</v>
      </c>
      <c r="O1540" s="122"/>
      <c r="P1540" s="122" t="s">
        <v>6624</v>
      </c>
      <c r="S1540" s="86" t="s">
        <v>14693</v>
      </c>
      <c r="T1540" s="122" t="s">
        <v>1171</v>
      </c>
      <c r="U1540" s="122" t="s">
        <v>4097</v>
      </c>
      <c r="AJ1540" s="122" t="s">
        <v>6437</v>
      </c>
      <c r="AK1540" s="122" t="s">
        <v>6437</v>
      </c>
      <c r="BE1540" s="122" t="s">
        <v>6426</v>
      </c>
      <c r="BF1540" s="122" t="s">
        <v>1415</v>
      </c>
      <c r="BX1540" s="122" t="s">
        <v>6656</v>
      </c>
      <c r="BZ1540" s="122" t="s">
        <v>3654</v>
      </c>
      <c r="CE1540" s="122" t="s">
        <v>1171</v>
      </c>
      <c r="CF1540" s="122" t="s">
        <v>4097</v>
      </c>
    </row>
    <row r="1541" spans="1:84" x14ac:dyDescent="0.45">
      <c r="A1541" s="122">
        <v>1540</v>
      </c>
      <c r="B1541" s="122" t="s">
        <v>11218</v>
      </c>
      <c r="C1541" s="122" t="s">
        <v>6614</v>
      </c>
      <c r="I1541" s="122" t="s">
        <v>149</v>
      </c>
      <c r="J1541" s="122" t="str">
        <f t="shared" si="65"/>
        <v>Quercus macrocarpa</v>
      </c>
      <c r="M1541" s="122" t="s">
        <v>3226</v>
      </c>
      <c r="N1541" s="122" t="s">
        <v>3173</v>
      </c>
      <c r="O1541" s="122"/>
      <c r="P1541" s="122" t="s">
        <v>6624</v>
      </c>
      <c r="S1541" s="86" t="s">
        <v>14693</v>
      </c>
      <c r="T1541" s="122" t="s">
        <v>1171</v>
      </c>
      <c r="U1541" s="122" t="s">
        <v>4097</v>
      </c>
      <c r="AJ1541" s="122" t="s">
        <v>6436</v>
      </c>
      <c r="AK1541" s="122" t="s">
        <v>6436</v>
      </c>
      <c r="BE1541" s="122" t="s">
        <v>6426</v>
      </c>
      <c r="BF1541" s="122" t="s">
        <v>1415</v>
      </c>
      <c r="BX1541" s="122" t="s">
        <v>6656</v>
      </c>
      <c r="BZ1541" s="122" t="s">
        <v>3654</v>
      </c>
      <c r="CE1541" s="122" t="s">
        <v>1171</v>
      </c>
      <c r="CF1541" s="122" t="s">
        <v>4097</v>
      </c>
    </row>
    <row r="1542" spans="1:84" x14ac:dyDescent="0.45">
      <c r="A1542" s="122">
        <v>1541</v>
      </c>
      <c r="B1542" s="122" t="s">
        <v>11219</v>
      </c>
      <c r="C1542" s="122" t="s">
        <v>6615</v>
      </c>
      <c r="I1542" s="122" t="s">
        <v>149</v>
      </c>
      <c r="J1542" s="122" t="str">
        <f t="shared" si="65"/>
        <v>Quercus macrocarpa</v>
      </c>
      <c r="M1542" s="122" t="s">
        <v>3226</v>
      </c>
      <c r="N1542" s="122" t="s">
        <v>3173</v>
      </c>
      <c r="O1542" s="122"/>
      <c r="P1542" s="122" t="s">
        <v>6624</v>
      </c>
      <c r="S1542" s="86" t="s">
        <v>14693</v>
      </c>
      <c r="T1542" s="122" t="s">
        <v>1171</v>
      </c>
      <c r="U1542" s="122" t="s">
        <v>4097</v>
      </c>
      <c r="AJ1542" s="122" t="s">
        <v>6436</v>
      </c>
      <c r="AK1542" s="122" t="s">
        <v>6436</v>
      </c>
      <c r="BE1542" s="122" t="s">
        <v>6426</v>
      </c>
      <c r="BF1542" s="122" t="s">
        <v>1415</v>
      </c>
      <c r="BX1542" s="122" t="s">
        <v>6656</v>
      </c>
      <c r="BZ1542" s="122" t="s">
        <v>3654</v>
      </c>
      <c r="CE1542" s="122" t="s">
        <v>1171</v>
      </c>
      <c r="CF1542" s="122" t="s">
        <v>4097</v>
      </c>
    </row>
    <row r="1543" spans="1:84" x14ac:dyDescent="0.45">
      <c r="A1543" s="122">
        <v>1542</v>
      </c>
      <c r="B1543" s="122" t="s">
        <v>11220</v>
      </c>
      <c r="C1543" s="122" t="s">
        <v>6616</v>
      </c>
      <c r="I1543" s="122" t="s">
        <v>149</v>
      </c>
      <c r="J1543" s="122" t="str">
        <f t="shared" si="65"/>
        <v>Quercus macrocarpa</v>
      </c>
      <c r="M1543" s="122" t="s">
        <v>3226</v>
      </c>
      <c r="N1543" s="122" t="s">
        <v>3173</v>
      </c>
      <c r="O1543" s="122"/>
      <c r="P1543" s="122" t="s">
        <v>6624</v>
      </c>
      <c r="S1543" s="86" t="s">
        <v>14693</v>
      </c>
      <c r="T1543" s="122" t="s">
        <v>1171</v>
      </c>
      <c r="U1543" s="122" t="s">
        <v>4097</v>
      </c>
      <c r="AJ1543" s="122" t="s">
        <v>6436</v>
      </c>
      <c r="AK1543" s="122" t="s">
        <v>6436</v>
      </c>
      <c r="BE1543" s="122" t="s">
        <v>6426</v>
      </c>
      <c r="BF1543" s="122" t="s">
        <v>1415</v>
      </c>
      <c r="BX1543" s="122" t="s">
        <v>6656</v>
      </c>
      <c r="BZ1543" s="122" t="s">
        <v>3654</v>
      </c>
      <c r="CE1543" s="122" t="s">
        <v>1171</v>
      </c>
      <c r="CF1543" s="122" t="s">
        <v>4097</v>
      </c>
    </row>
    <row r="1544" spans="1:84" x14ac:dyDescent="0.45">
      <c r="A1544" s="122">
        <v>1543</v>
      </c>
      <c r="B1544" s="122" t="s">
        <v>11221</v>
      </c>
      <c r="C1544" s="122" t="s">
        <v>6617</v>
      </c>
      <c r="I1544" s="122" t="s">
        <v>199</v>
      </c>
      <c r="J1544" s="122" t="str">
        <f t="shared" si="65"/>
        <v>Quercus bicolor</v>
      </c>
      <c r="M1544" s="122" t="s">
        <v>3226</v>
      </c>
      <c r="N1544" s="122" t="s">
        <v>3194</v>
      </c>
      <c r="O1544" s="122"/>
      <c r="P1544" s="122" t="s">
        <v>6624</v>
      </c>
      <c r="S1544" s="86" t="s">
        <v>14693</v>
      </c>
      <c r="T1544" s="122" t="s">
        <v>1171</v>
      </c>
      <c r="U1544" s="122" t="s">
        <v>4097</v>
      </c>
      <c r="AJ1544" s="122" t="s">
        <v>6437</v>
      </c>
      <c r="AK1544" s="122" t="s">
        <v>6437</v>
      </c>
      <c r="BE1544" s="122" t="s">
        <v>6426</v>
      </c>
      <c r="BF1544" s="122" t="s">
        <v>1415</v>
      </c>
      <c r="BX1544" s="122" t="s">
        <v>6656</v>
      </c>
      <c r="BZ1544" s="122" t="s">
        <v>3654</v>
      </c>
      <c r="CE1544" s="122" t="s">
        <v>1171</v>
      </c>
      <c r="CF1544" s="122" t="s">
        <v>4097</v>
      </c>
    </row>
    <row r="1545" spans="1:84" x14ac:dyDescent="0.45">
      <c r="A1545" s="122">
        <v>1544</v>
      </c>
      <c r="B1545" s="122" t="s">
        <v>11222</v>
      </c>
      <c r="C1545" s="122" t="s">
        <v>6618</v>
      </c>
      <c r="I1545" s="122" t="s">
        <v>199</v>
      </c>
      <c r="J1545" s="122" t="str">
        <f t="shared" si="65"/>
        <v>Quercus bicolor</v>
      </c>
      <c r="M1545" s="122" t="s">
        <v>3226</v>
      </c>
      <c r="N1545" s="122" t="s">
        <v>3194</v>
      </c>
      <c r="O1545" s="122"/>
      <c r="P1545" s="122" t="s">
        <v>6624</v>
      </c>
      <c r="S1545" s="86" t="s">
        <v>14693</v>
      </c>
      <c r="T1545" s="122" t="s">
        <v>1171</v>
      </c>
      <c r="U1545" s="122" t="s">
        <v>4097</v>
      </c>
      <c r="AJ1545" s="122" t="s">
        <v>6437</v>
      </c>
      <c r="AK1545" s="122" t="s">
        <v>6437</v>
      </c>
      <c r="BE1545" s="122" t="s">
        <v>6426</v>
      </c>
      <c r="BF1545" s="122" t="s">
        <v>1415</v>
      </c>
      <c r="BX1545" s="122" t="s">
        <v>6656</v>
      </c>
      <c r="BZ1545" s="122" t="s">
        <v>3654</v>
      </c>
      <c r="CE1545" s="122" t="s">
        <v>1171</v>
      </c>
      <c r="CF1545" s="122" t="s">
        <v>4097</v>
      </c>
    </row>
    <row r="1546" spans="1:84" x14ac:dyDescent="0.45">
      <c r="A1546" s="122">
        <v>1545</v>
      </c>
      <c r="B1546" s="122" t="s">
        <v>11223</v>
      </c>
      <c r="C1546" s="122" t="s">
        <v>6619</v>
      </c>
      <c r="I1546" s="122" t="s">
        <v>199</v>
      </c>
      <c r="J1546" s="122" t="str">
        <f t="shared" si="65"/>
        <v>Quercus bicolor</v>
      </c>
      <c r="M1546" s="122" t="s">
        <v>3226</v>
      </c>
      <c r="N1546" s="122" t="s">
        <v>3194</v>
      </c>
      <c r="O1546" s="122"/>
      <c r="P1546" s="122" t="s">
        <v>6624</v>
      </c>
      <c r="S1546" s="86" t="s">
        <v>14693</v>
      </c>
      <c r="T1546" s="122" t="s">
        <v>1171</v>
      </c>
      <c r="U1546" s="122" t="s">
        <v>4097</v>
      </c>
      <c r="AJ1546" s="122" t="s">
        <v>6437</v>
      </c>
      <c r="AK1546" s="122" t="s">
        <v>6437</v>
      </c>
      <c r="BE1546" s="122" t="s">
        <v>6426</v>
      </c>
      <c r="BF1546" s="122" t="s">
        <v>1415</v>
      </c>
      <c r="BX1546" s="122" t="s">
        <v>6656</v>
      </c>
      <c r="BZ1546" s="122" t="s">
        <v>3654</v>
      </c>
      <c r="CE1546" s="122" t="s">
        <v>1171</v>
      </c>
      <c r="CF1546" s="122" t="s">
        <v>4097</v>
      </c>
    </row>
    <row r="1547" spans="1:84" x14ac:dyDescent="0.45">
      <c r="A1547" s="122">
        <v>1546</v>
      </c>
      <c r="B1547" s="122" t="s">
        <v>11224</v>
      </c>
      <c r="C1547" s="122" t="s">
        <v>6620</v>
      </c>
      <c r="I1547" s="122" t="s">
        <v>149</v>
      </c>
      <c r="J1547" s="122" t="str">
        <f t="shared" si="65"/>
        <v>Quercus macrocarpa</v>
      </c>
      <c r="M1547" s="122" t="s">
        <v>3226</v>
      </c>
      <c r="N1547" s="122" t="s">
        <v>3173</v>
      </c>
      <c r="O1547" s="122"/>
      <c r="P1547" s="122" t="s">
        <v>6624</v>
      </c>
      <c r="S1547" s="86" t="s">
        <v>14693</v>
      </c>
      <c r="T1547" s="122" t="s">
        <v>1171</v>
      </c>
      <c r="U1547" s="122" t="s">
        <v>4097</v>
      </c>
      <c r="AJ1547" s="122" t="s">
        <v>6436</v>
      </c>
      <c r="AK1547" s="122" t="s">
        <v>6436</v>
      </c>
      <c r="BE1547" s="122" t="s">
        <v>6426</v>
      </c>
      <c r="BF1547" s="122" t="s">
        <v>1415</v>
      </c>
      <c r="BX1547" s="122" t="s">
        <v>6656</v>
      </c>
      <c r="BZ1547" s="122" t="s">
        <v>3654</v>
      </c>
      <c r="CE1547" s="122" t="s">
        <v>1171</v>
      </c>
      <c r="CF1547" s="122" t="s">
        <v>4097</v>
      </c>
    </row>
    <row r="1548" spans="1:84" x14ac:dyDescent="0.45">
      <c r="A1548" s="122">
        <v>1547</v>
      </c>
      <c r="B1548" s="122" t="s">
        <v>11225</v>
      </c>
      <c r="C1548" s="122" t="s">
        <v>6621</v>
      </c>
      <c r="I1548" s="122" t="s">
        <v>149</v>
      </c>
      <c r="J1548" s="122" t="str">
        <f t="shared" si="65"/>
        <v>Quercus macrocarpa</v>
      </c>
      <c r="M1548" s="122" t="s">
        <v>3226</v>
      </c>
      <c r="N1548" s="122" t="s">
        <v>3173</v>
      </c>
      <c r="O1548" s="122"/>
      <c r="P1548" s="122" t="s">
        <v>6624</v>
      </c>
      <c r="S1548" s="86" t="s">
        <v>14693</v>
      </c>
      <c r="T1548" s="122" t="s">
        <v>1171</v>
      </c>
      <c r="U1548" s="122" t="s">
        <v>4097</v>
      </c>
      <c r="AJ1548" s="122" t="s">
        <v>6436</v>
      </c>
      <c r="AK1548" s="122" t="s">
        <v>6436</v>
      </c>
      <c r="BE1548" s="122" t="s">
        <v>6426</v>
      </c>
      <c r="BF1548" s="122" t="s">
        <v>1415</v>
      </c>
      <c r="BX1548" s="122" t="s">
        <v>6656</v>
      </c>
      <c r="BZ1548" s="122" t="s">
        <v>3654</v>
      </c>
      <c r="CE1548" s="122" t="s">
        <v>1171</v>
      </c>
      <c r="CF1548" s="122" t="s">
        <v>4097</v>
      </c>
    </row>
    <row r="1549" spans="1:84" x14ac:dyDescent="0.45">
      <c r="A1549" s="122">
        <v>1548</v>
      </c>
      <c r="B1549" s="122" t="s">
        <v>11226</v>
      </c>
      <c r="C1549" s="122" t="s">
        <v>6622</v>
      </c>
      <c r="I1549" s="122" t="s">
        <v>149</v>
      </c>
      <c r="J1549" s="122" t="str">
        <f t="shared" si="65"/>
        <v>Quercus macrocarpa</v>
      </c>
      <c r="M1549" s="122" t="s">
        <v>3226</v>
      </c>
      <c r="N1549" s="122" t="s">
        <v>3173</v>
      </c>
      <c r="O1549" s="122"/>
      <c r="P1549" s="122" t="s">
        <v>6624</v>
      </c>
      <c r="S1549" s="86" t="s">
        <v>14693</v>
      </c>
      <c r="T1549" s="122" t="s">
        <v>1171</v>
      </c>
      <c r="U1549" s="122" t="s">
        <v>4097</v>
      </c>
      <c r="AJ1549" s="122" t="s">
        <v>6436</v>
      </c>
      <c r="AK1549" s="122" t="s">
        <v>6436</v>
      </c>
      <c r="BE1549" s="122" t="s">
        <v>6426</v>
      </c>
      <c r="BF1549" s="122" t="s">
        <v>1415</v>
      </c>
      <c r="BX1549" s="122" t="s">
        <v>6656</v>
      </c>
      <c r="BZ1549" s="122" t="s">
        <v>3654</v>
      </c>
      <c r="CE1549" s="122" t="s">
        <v>1171</v>
      </c>
      <c r="CF1549" s="122" t="s">
        <v>4097</v>
      </c>
    </row>
    <row r="1550" spans="1:84" x14ac:dyDescent="0.45">
      <c r="A1550" s="122">
        <v>1549</v>
      </c>
      <c r="B1550" s="122" t="s">
        <v>11227</v>
      </c>
      <c r="C1550" s="122" t="s">
        <v>6623</v>
      </c>
      <c r="I1550" s="122" t="s">
        <v>149</v>
      </c>
      <c r="J1550" s="122" t="str">
        <f t="shared" si="65"/>
        <v>Quercus macrocarpa</v>
      </c>
      <c r="M1550" s="122" t="s">
        <v>3226</v>
      </c>
      <c r="N1550" s="122" t="s">
        <v>3173</v>
      </c>
      <c r="O1550" s="122"/>
      <c r="P1550" s="122" t="s">
        <v>6624</v>
      </c>
      <c r="S1550" s="86" t="s">
        <v>14693</v>
      </c>
      <c r="T1550" s="122" t="s">
        <v>1171</v>
      </c>
      <c r="U1550" s="122" t="s">
        <v>4097</v>
      </c>
      <c r="AJ1550" s="122" t="s">
        <v>6436</v>
      </c>
      <c r="AK1550" s="122" t="s">
        <v>6436</v>
      </c>
      <c r="BE1550" s="122" t="s">
        <v>6426</v>
      </c>
      <c r="BF1550" s="122" t="s">
        <v>1415</v>
      </c>
      <c r="BX1550" s="122" t="s">
        <v>6656</v>
      </c>
      <c r="BZ1550" s="122" t="s">
        <v>3654</v>
      </c>
      <c r="CE1550" s="122" t="s">
        <v>1171</v>
      </c>
      <c r="CF1550" s="122" t="s">
        <v>4097</v>
      </c>
    </row>
    <row r="1551" spans="1:84" x14ac:dyDescent="0.45">
      <c r="A1551" s="122">
        <v>1550</v>
      </c>
      <c r="B1551" s="122" t="s">
        <v>11228</v>
      </c>
      <c r="C1551" s="122" t="s">
        <v>6630</v>
      </c>
      <c r="I1551" s="122" t="s">
        <v>199</v>
      </c>
      <c r="J1551" s="122" t="str">
        <f t="shared" si="65"/>
        <v>Quercus bicolor</v>
      </c>
      <c r="M1551" s="122" t="s">
        <v>3226</v>
      </c>
      <c r="N1551" s="122" t="s">
        <v>3194</v>
      </c>
      <c r="O1551" s="122"/>
      <c r="P1551" s="122" t="s">
        <v>6624</v>
      </c>
      <c r="S1551" s="86" t="s">
        <v>14693</v>
      </c>
      <c r="T1551" s="122" t="s">
        <v>1171</v>
      </c>
      <c r="U1551" s="122" t="s">
        <v>4097</v>
      </c>
      <c r="AJ1551" s="122" t="s">
        <v>199</v>
      </c>
      <c r="AK1551" s="122" t="s">
        <v>199</v>
      </c>
      <c r="BE1551" s="122" t="s">
        <v>6426</v>
      </c>
      <c r="BF1551" s="122" t="s">
        <v>1415</v>
      </c>
      <c r="BX1551" s="122" t="s">
        <v>6656</v>
      </c>
      <c r="BZ1551" s="122" t="s">
        <v>3654</v>
      </c>
      <c r="CE1551" s="122" t="s">
        <v>1171</v>
      </c>
      <c r="CF1551" s="122" t="s">
        <v>4097</v>
      </c>
    </row>
    <row r="1552" spans="1:84" x14ac:dyDescent="0.45">
      <c r="A1552" s="122">
        <v>1551</v>
      </c>
      <c r="B1552" s="122" t="s">
        <v>11229</v>
      </c>
      <c r="C1552" s="122" t="s">
        <v>6631</v>
      </c>
      <c r="I1552" s="122" t="s">
        <v>149</v>
      </c>
      <c r="J1552" s="122" t="str">
        <f t="shared" si="65"/>
        <v>Quercus macrocarpa</v>
      </c>
      <c r="M1552" s="122" t="s">
        <v>3226</v>
      </c>
      <c r="N1552" s="122" t="s">
        <v>3173</v>
      </c>
      <c r="O1552" s="122"/>
      <c r="P1552" s="122" t="s">
        <v>6624</v>
      </c>
      <c r="S1552" s="86" t="s">
        <v>14693</v>
      </c>
      <c r="T1552" s="122" t="s">
        <v>1171</v>
      </c>
      <c r="U1552" s="122" t="s">
        <v>4097</v>
      </c>
      <c r="AJ1552" s="122" t="s">
        <v>149</v>
      </c>
      <c r="AK1552" s="122" t="s">
        <v>149</v>
      </c>
      <c r="BE1552" s="122" t="s">
        <v>6426</v>
      </c>
      <c r="BF1552" s="122" t="s">
        <v>1415</v>
      </c>
      <c r="BX1552" s="122" t="s">
        <v>6656</v>
      </c>
      <c r="BZ1552" s="122" t="s">
        <v>3654</v>
      </c>
      <c r="CE1552" s="122" t="s">
        <v>1171</v>
      </c>
      <c r="CF1552" s="122" t="s">
        <v>4097</v>
      </c>
    </row>
    <row r="1553" spans="1:103" x14ac:dyDescent="0.45">
      <c r="A1553" s="122">
        <v>1552</v>
      </c>
      <c r="B1553" s="122" t="s">
        <v>11230</v>
      </c>
      <c r="C1553" s="122" t="s">
        <v>6632</v>
      </c>
      <c r="I1553" s="122" t="s">
        <v>199</v>
      </c>
      <c r="J1553" s="122" t="str">
        <f t="shared" si="65"/>
        <v>Quercus bicolor</v>
      </c>
      <c r="M1553" s="122" t="s">
        <v>3226</v>
      </c>
      <c r="N1553" s="122" t="s">
        <v>3194</v>
      </c>
      <c r="O1553" s="122"/>
      <c r="P1553" s="122" t="s">
        <v>6624</v>
      </c>
      <c r="S1553" s="86" t="s">
        <v>14693</v>
      </c>
      <c r="T1553" s="122" t="s">
        <v>1171</v>
      </c>
      <c r="U1553" s="122" t="s">
        <v>4097</v>
      </c>
      <c r="AJ1553" s="122" t="s">
        <v>199</v>
      </c>
      <c r="AK1553" s="122" t="s">
        <v>199</v>
      </c>
      <c r="BE1553" s="122" t="s">
        <v>6426</v>
      </c>
      <c r="BF1553" s="122" t="s">
        <v>1415</v>
      </c>
      <c r="BX1553" s="122" t="s">
        <v>6656</v>
      </c>
      <c r="BZ1553" s="122" t="s">
        <v>3654</v>
      </c>
      <c r="CE1553" s="122" t="s">
        <v>1171</v>
      </c>
      <c r="CF1553" s="122" t="s">
        <v>4097</v>
      </c>
    </row>
    <row r="1554" spans="1:103" x14ac:dyDescent="0.45">
      <c r="A1554" s="122">
        <v>1553</v>
      </c>
      <c r="B1554" s="122" t="s">
        <v>11231</v>
      </c>
      <c r="C1554" s="122" t="s">
        <v>6633</v>
      </c>
      <c r="I1554" s="122" t="s">
        <v>199</v>
      </c>
      <c r="J1554" s="122" t="str">
        <f t="shared" si="65"/>
        <v>Quercus bicolor</v>
      </c>
      <c r="M1554" s="122" t="s">
        <v>3226</v>
      </c>
      <c r="N1554" s="122" t="s">
        <v>3194</v>
      </c>
      <c r="O1554" s="122"/>
      <c r="P1554" s="122" t="s">
        <v>6624</v>
      </c>
      <c r="S1554" s="86" t="s">
        <v>14693</v>
      </c>
      <c r="T1554" s="122" t="s">
        <v>1171</v>
      </c>
      <c r="U1554" s="122" t="s">
        <v>4097</v>
      </c>
      <c r="AJ1554" s="122" t="s">
        <v>199</v>
      </c>
      <c r="AK1554" s="122" t="s">
        <v>199</v>
      </c>
      <c r="BE1554" s="122" t="s">
        <v>6426</v>
      </c>
      <c r="BF1554" s="122" t="s">
        <v>1415</v>
      </c>
      <c r="BX1554" s="122" t="s">
        <v>6656</v>
      </c>
      <c r="BZ1554" s="122" t="s">
        <v>3654</v>
      </c>
      <c r="CE1554" s="122" t="s">
        <v>1171</v>
      </c>
      <c r="CF1554" s="122" t="s">
        <v>4097</v>
      </c>
    </row>
    <row r="1555" spans="1:103" x14ac:dyDescent="0.45">
      <c r="A1555" s="122">
        <v>1554</v>
      </c>
      <c r="B1555" s="122" t="s">
        <v>11232</v>
      </c>
      <c r="C1555" s="122" t="s">
        <v>6634</v>
      </c>
      <c r="I1555" s="122" t="s">
        <v>149</v>
      </c>
      <c r="J1555" s="122" t="str">
        <f t="shared" si="65"/>
        <v>Quercus macrocarpa</v>
      </c>
      <c r="M1555" s="122" t="s">
        <v>3226</v>
      </c>
      <c r="N1555" s="122" t="s">
        <v>3173</v>
      </c>
      <c r="O1555" s="122"/>
      <c r="P1555" s="122" t="s">
        <v>6624</v>
      </c>
      <c r="S1555" s="86" t="s">
        <v>14693</v>
      </c>
      <c r="T1555" s="122" t="s">
        <v>1171</v>
      </c>
      <c r="U1555" s="122" t="s">
        <v>4097</v>
      </c>
      <c r="AJ1555" s="122" t="s">
        <v>149</v>
      </c>
      <c r="AK1555" s="122" t="s">
        <v>149</v>
      </c>
      <c r="BE1555" s="122" t="s">
        <v>6426</v>
      </c>
      <c r="BF1555" s="122" t="s">
        <v>1415</v>
      </c>
      <c r="BX1555" s="122" t="s">
        <v>6656</v>
      </c>
      <c r="BZ1555" s="122" t="s">
        <v>3654</v>
      </c>
      <c r="CE1555" s="122" t="s">
        <v>1171</v>
      </c>
      <c r="CF1555" s="122" t="s">
        <v>4097</v>
      </c>
    </row>
    <row r="1556" spans="1:103" x14ac:dyDescent="0.45">
      <c r="A1556" s="122">
        <v>1555</v>
      </c>
      <c r="B1556" s="122" t="s">
        <v>11233</v>
      </c>
      <c r="C1556" s="122" t="s">
        <v>6635</v>
      </c>
      <c r="I1556" s="122" t="s">
        <v>199</v>
      </c>
      <c r="J1556" s="122" t="str">
        <f t="shared" si="65"/>
        <v>Quercus bicolor</v>
      </c>
      <c r="M1556" s="122" t="s">
        <v>3226</v>
      </c>
      <c r="N1556" s="122" t="s">
        <v>3194</v>
      </c>
      <c r="O1556" s="122"/>
      <c r="P1556" s="122" t="s">
        <v>6624</v>
      </c>
      <c r="S1556" s="86" t="s">
        <v>14693</v>
      </c>
      <c r="T1556" s="122" t="s">
        <v>1171</v>
      </c>
      <c r="U1556" s="122" t="s">
        <v>4097</v>
      </c>
      <c r="AJ1556" s="122" t="s">
        <v>199</v>
      </c>
      <c r="AK1556" s="122" t="s">
        <v>199</v>
      </c>
      <c r="BE1556" s="122" t="s">
        <v>6426</v>
      </c>
      <c r="BF1556" s="122" t="s">
        <v>1415</v>
      </c>
      <c r="BX1556" s="122" t="s">
        <v>6656</v>
      </c>
      <c r="BZ1556" s="122" t="s">
        <v>3654</v>
      </c>
      <c r="CE1556" s="122" t="s">
        <v>1171</v>
      </c>
      <c r="CF1556" s="122" t="s">
        <v>4097</v>
      </c>
    </row>
    <row r="1557" spans="1:103" x14ac:dyDescent="0.45">
      <c r="A1557" s="122">
        <v>1556</v>
      </c>
      <c r="B1557" s="122" t="s">
        <v>11234</v>
      </c>
      <c r="C1557" s="122" t="s">
        <v>6636</v>
      </c>
      <c r="I1557" s="122" t="s">
        <v>149</v>
      </c>
      <c r="J1557" s="122" t="str">
        <f t="shared" si="65"/>
        <v>Quercus macrocarpa</v>
      </c>
      <c r="M1557" s="122" t="s">
        <v>3226</v>
      </c>
      <c r="N1557" s="122" t="s">
        <v>3173</v>
      </c>
      <c r="O1557" s="122"/>
      <c r="P1557" s="122" t="s">
        <v>6624</v>
      </c>
      <c r="S1557" s="86" t="s">
        <v>14693</v>
      </c>
      <c r="T1557" s="122" t="s">
        <v>1171</v>
      </c>
      <c r="U1557" s="122" t="s">
        <v>4097</v>
      </c>
      <c r="AJ1557" s="122" t="s">
        <v>149</v>
      </c>
      <c r="AK1557" s="122" t="s">
        <v>149</v>
      </c>
      <c r="BE1557" s="122" t="s">
        <v>6426</v>
      </c>
      <c r="BF1557" s="122" t="s">
        <v>1415</v>
      </c>
      <c r="BX1557" s="122" t="s">
        <v>6656</v>
      </c>
      <c r="BZ1557" s="122" t="s">
        <v>3654</v>
      </c>
      <c r="CE1557" s="122" t="s">
        <v>1171</v>
      </c>
      <c r="CF1557" s="122" t="s">
        <v>4097</v>
      </c>
    </row>
    <row r="1558" spans="1:103" x14ac:dyDescent="0.45">
      <c r="A1558" s="122">
        <v>1557</v>
      </c>
      <c r="B1558" s="122" t="s">
        <v>11235</v>
      </c>
      <c r="C1558" s="122" t="s">
        <v>6637</v>
      </c>
      <c r="I1558" s="122" t="s">
        <v>199</v>
      </c>
      <c r="J1558" s="122" t="str">
        <f t="shared" si="65"/>
        <v>Quercus bicolor</v>
      </c>
      <c r="M1558" s="122" t="s">
        <v>3226</v>
      </c>
      <c r="N1558" s="122" t="s">
        <v>3194</v>
      </c>
      <c r="O1558" s="122"/>
      <c r="P1558" s="122" t="s">
        <v>6624</v>
      </c>
      <c r="S1558" s="86" t="s">
        <v>14693</v>
      </c>
      <c r="T1558" s="122" t="s">
        <v>1171</v>
      </c>
      <c r="U1558" s="122" t="s">
        <v>4097</v>
      </c>
      <c r="AJ1558" s="122" t="s">
        <v>199</v>
      </c>
      <c r="AK1558" s="122" t="s">
        <v>199</v>
      </c>
      <c r="BE1558" s="122" t="s">
        <v>6426</v>
      </c>
      <c r="BF1558" s="122" t="s">
        <v>1415</v>
      </c>
      <c r="BX1558" s="122" t="s">
        <v>6656</v>
      </c>
      <c r="BZ1558" s="122" t="s">
        <v>3654</v>
      </c>
      <c r="CE1558" s="122" t="s">
        <v>1171</v>
      </c>
      <c r="CF1558" s="122" t="s">
        <v>4097</v>
      </c>
    </row>
    <row r="1559" spans="1:103" x14ac:dyDescent="0.45">
      <c r="A1559" s="122">
        <v>1558</v>
      </c>
      <c r="B1559" s="122" t="s">
        <v>11236</v>
      </c>
      <c r="C1559" s="122" t="s">
        <v>6662</v>
      </c>
      <c r="F1559" s="122" t="s">
        <v>14446</v>
      </c>
      <c r="H1559" s="122">
        <v>3015</v>
      </c>
      <c r="I1559" s="122" t="s">
        <v>6779</v>
      </c>
      <c r="J1559" s="122" t="str">
        <f t="shared" si="65"/>
        <v>Quercus infectoria</v>
      </c>
      <c r="M1559" s="122" t="s">
        <v>3226</v>
      </c>
      <c r="N1559" s="122" t="s">
        <v>6694</v>
      </c>
      <c r="O1559" s="122"/>
      <c r="P1559" s="122" t="s">
        <v>6708</v>
      </c>
      <c r="S1559" s="86" t="s">
        <v>14698</v>
      </c>
      <c r="AJ1559" s="122" t="s">
        <v>6657</v>
      </c>
      <c r="AK1559" s="122" t="s">
        <v>6657</v>
      </c>
      <c r="BE1559" s="122" t="s">
        <v>3945</v>
      </c>
      <c r="BF1559" s="122" t="s">
        <v>1415</v>
      </c>
      <c r="BG1559" s="122" t="s">
        <v>42</v>
      </c>
      <c r="BR1559" s="122" t="s">
        <v>14446</v>
      </c>
      <c r="BS1559" s="122" t="s">
        <v>9056</v>
      </c>
      <c r="BT1559" s="122" t="s">
        <v>14446</v>
      </c>
      <c r="BU1559" s="122" t="s">
        <v>14446</v>
      </c>
      <c r="BV1559" s="122">
        <v>3015</v>
      </c>
      <c r="BX1559" s="122" t="s">
        <v>3945</v>
      </c>
      <c r="CW1559" s="122" t="s">
        <v>9041</v>
      </c>
      <c r="CX1559" s="122" t="s">
        <v>9042</v>
      </c>
      <c r="CY1559" s="122" t="s">
        <v>9043</v>
      </c>
    </row>
    <row r="1560" spans="1:103" x14ac:dyDescent="0.45">
      <c r="A1560" s="122">
        <v>1559</v>
      </c>
      <c r="B1560" s="122" t="s">
        <v>11237</v>
      </c>
      <c r="C1560" s="122" t="s">
        <v>6663</v>
      </c>
      <c r="F1560" s="122" t="s">
        <v>14447</v>
      </c>
      <c r="H1560" s="122">
        <v>6629</v>
      </c>
      <c r="I1560" s="122" t="s">
        <v>6780</v>
      </c>
      <c r="J1560" s="122" t="str">
        <f t="shared" si="65"/>
        <v>Quercus ithaburensis</v>
      </c>
      <c r="M1560" s="122" t="s">
        <v>3226</v>
      </c>
      <c r="N1560" s="122" t="s">
        <v>6695</v>
      </c>
      <c r="O1560" s="122"/>
      <c r="P1560" s="122" t="s">
        <v>6708</v>
      </c>
      <c r="S1560" s="86" t="s">
        <v>14698</v>
      </c>
      <c r="AJ1560" s="122" t="s">
        <v>6658</v>
      </c>
      <c r="AK1560" s="122" t="s">
        <v>6658</v>
      </c>
      <c r="BE1560" s="122" t="s">
        <v>3945</v>
      </c>
      <c r="BF1560" s="122" t="s">
        <v>1415</v>
      </c>
      <c r="BG1560" s="122" t="s">
        <v>42</v>
      </c>
      <c r="BR1560" s="122" t="s">
        <v>14447</v>
      </c>
      <c r="BS1560" s="122" t="s">
        <v>9056</v>
      </c>
      <c r="BT1560" s="122" t="s">
        <v>14447</v>
      </c>
      <c r="BU1560" s="122" t="s">
        <v>14447</v>
      </c>
      <c r="BV1560" s="122">
        <v>6629</v>
      </c>
      <c r="BX1560" s="122" t="s">
        <v>3945</v>
      </c>
      <c r="CW1560" s="122" t="s">
        <v>9041</v>
      </c>
      <c r="CX1560" s="122" t="s">
        <v>9042</v>
      </c>
      <c r="CY1560" s="122" t="s">
        <v>9043</v>
      </c>
    </row>
    <row r="1561" spans="1:103" x14ac:dyDescent="0.45">
      <c r="A1561" s="122">
        <v>1560</v>
      </c>
      <c r="B1561" s="122" t="s">
        <v>11238</v>
      </c>
      <c r="C1561" s="122" t="s">
        <v>6664</v>
      </c>
      <c r="F1561" s="122" t="s">
        <v>14448</v>
      </c>
      <c r="H1561" s="122">
        <v>2725</v>
      </c>
      <c r="I1561" s="122" t="s">
        <v>6781</v>
      </c>
      <c r="J1561" s="122" t="str">
        <f t="shared" si="65"/>
        <v>Quercus pinnatifida</v>
      </c>
      <c r="M1561" s="122" t="s">
        <v>3226</v>
      </c>
      <c r="N1561" s="122" t="s">
        <v>6696</v>
      </c>
      <c r="O1561" s="122"/>
      <c r="P1561" s="122" t="s">
        <v>6708</v>
      </c>
      <c r="S1561" s="86" t="s">
        <v>14698</v>
      </c>
      <c r="AJ1561" s="122" t="s">
        <v>6659</v>
      </c>
      <c r="AK1561" s="122" t="s">
        <v>6659</v>
      </c>
      <c r="BE1561" s="122" t="s">
        <v>3945</v>
      </c>
      <c r="BF1561" s="122" t="s">
        <v>1415</v>
      </c>
      <c r="BG1561" s="122" t="s">
        <v>42</v>
      </c>
      <c r="BR1561" s="122" t="s">
        <v>14448</v>
      </c>
      <c r="BS1561" s="122" t="s">
        <v>9056</v>
      </c>
      <c r="BT1561" s="122" t="s">
        <v>14448</v>
      </c>
      <c r="BU1561" s="122" t="s">
        <v>14448</v>
      </c>
      <c r="BV1561" s="122">
        <v>2725</v>
      </c>
      <c r="BX1561" s="122" t="s">
        <v>3945</v>
      </c>
      <c r="CW1561" s="122" t="s">
        <v>9041</v>
      </c>
      <c r="CX1561" s="122" t="s">
        <v>9042</v>
      </c>
      <c r="CY1561" s="122" t="s">
        <v>9043</v>
      </c>
    </row>
    <row r="1562" spans="1:103" x14ac:dyDescent="0.45">
      <c r="A1562" s="122">
        <v>1561</v>
      </c>
      <c r="B1562" s="122" t="s">
        <v>11239</v>
      </c>
      <c r="C1562" s="122" t="s">
        <v>6665</v>
      </c>
      <c r="F1562" s="122" t="s">
        <v>6669</v>
      </c>
      <c r="H1562" s="122">
        <v>3271</v>
      </c>
      <c r="I1562" s="122" t="s">
        <v>6782</v>
      </c>
      <c r="J1562" s="122" t="str">
        <f t="shared" si="65"/>
        <v>Quercus cedrorum</v>
      </c>
      <c r="M1562" s="122" t="s">
        <v>3226</v>
      </c>
      <c r="N1562" s="122" t="s">
        <v>6697</v>
      </c>
      <c r="O1562" s="122"/>
      <c r="P1562" s="122" t="s">
        <v>6708</v>
      </c>
      <c r="S1562" s="86" t="s">
        <v>14698</v>
      </c>
      <c r="AJ1562" s="122" t="s">
        <v>6660</v>
      </c>
      <c r="AK1562" s="122" t="s">
        <v>6660</v>
      </c>
      <c r="BE1562" s="122" t="s">
        <v>3945</v>
      </c>
      <c r="BF1562" s="122" t="s">
        <v>1415</v>
      </c>
      <c r="BG1562" s="122" t="s">
        <v>42</v>
      </c>
      <c r="BR1562" s="122" t="s">
        <v>6669</v>
      </c>
      <c r="BS1562" s="122" t="s">
        <v>9056</v>
      </c>
      <c r="BT1562" s="122" t="s">
        <v>6669</v>
      </c>
      <c r="BU1562" s="122" t="s">
        <v>6669</v>
      </c>
      <c r="BV1562" s="122">
        <v>3271</v>
      </c>
      <c r="BX1562" s="122" t="s">
        <v>3945</v>
      </c>
      <c r="CW1562" s="122" t="s">
        <v>9041</v>
      </c>
      <c r="CX1562" s="122" t="s">
        <v>9042</v>
      </c>
      <c r="CY1562" s="122" t="s">
        <v>9043</v>
      </c>
    </row>
    <row r="1563" spans="1:103" x14ac:dyDescent="0.45">
      <c r="A1563" s="122">
        <v>1562</v>
      </c>
      <c r="B1563" s="122" t="s">
        <v>11240</v>
      </c>
      <c r="C1563" s="122" t="s">
        <v>6666</v>
      </c>
      <c r="F1563" s="122" t="s">
        <v>6670</v>
      </c>
      <c r="H1563" s="122">
        <v>6328</v>
      </c>
      <c r="I1563" s="122" t="s">
        <v>6783</v>
      </c>
      <c r="J1563" s="122" t="str">
        <f t="shared" si="65"/>
        <v>Quercus cerris</v>
      </c>
      <c r="M1563" s="122" t="s">
        <v>3226</v>
      </c>
      <c r="N1563" s="122" t="s">
        <v>6698</v>
      </c>
      <c r="O1563" s="122"/>
      <c r="P1563" s="122" t="s">
        <v>6708</v>
      </c>
      <c r="S1563" s="86" t="s">
        <v>14698</v>
      </c>
      <c r="AJ1563" s="122" t="s">
        <v>6661</v>
      </c>
      <c r="AK1563" s="122" t="s">
        <v>6661</v>
      </c>
      <c r="BE1563" s="122" t="s">
        <v>3945</v>
      </c>
      <c r="BF1563" s="122" t="s">
        <v>1415</v>
      </c>
      <c r="BG1563" s="122" t="s">
        <v>42</v>
      </c>
      <c r="BR1563" s="122" t="s">
        <v>6670</v>
      </c>
      <c r="BS1563" s="122" t="s">
        <v>9056</v>
      </c>
      <c r="BT1563" s="122" t="s">
        <v>6670</v>
      </c>
      <c r="BU1563" s="122" t="s">
        <v>6670</v>
      </c>
      <c r="BV1563" s="122">
        <v>6328</v>
      </c>
      <c r="BX1563" s="122" t="s">
        <v>3945</v>
      </c>
      <c r="CW1563" s="122" t="s">
        <v>9041</v>
      </c>
      <c r="CX1563" s="122" t="s">
        <v>9042</v>
      </c>
      <c r="CY1563" s="122" t="s">
        <v>9043</v>
      </c>
    </row>
    <row r="1564" spans="1:103" x14ac:dyDescent="0.45">
      <c r="A1564" s="122">
        <v>1563</v>
      </c>
      <c r="B1564" s="122" t="s">
        <v>11241</v>
      </c>
      <c r="C1564" s="122" t="s">
        <v>6667</v>
      </c>
      <c r="F1564" s="122" t="s">
        <v>14449</v>
      </c>
      <c r="H1564" s="122">
        <v>4671</v>
      </c>
      <c r="I1564" s="122" t="s">
        <v>6782</v>
      </c>
      <c r="J1564" s="122" t="str">
        <f t="shared" si="65"/>
        <v>Quercus cedrorum</v>
      </c>
      <c r="M1564" s="122" t="s">
        <v>3226</v>
      </c>
      <c r="N1564" s="122" t="s">
        <v>6697</v>
      </c>
      <c r="O1564" s="122"/>
      <c r="P1564" s="122" t="s">
        <v>6708</v>
      </c>
      <c r="S1564" s="86" t="s">
        <v>14698</v>
      </c>
      <c r="AJ1564" s="122" t="s">
        <v>6660</v>
      </c>
      <c r="AK1564" s="122" t="s">
        <v>6660</v>
      </c>
      <c r="BE1564" s="122" t="s">
        <v>3945</v>
      </c>
      <c r="BF1564" s="122" t="s">
        <v>1415</v>
      </c>
      <c r="BG1564" s="122" t="s">
        <v>42</v>
      </c>
      <c r="BR1564" s="122" t="s">
        <v>14449</v>
      </c>
      <c r="BS1564" s="122" t="s">
        <v>14537</v>
      </c>
      <c r="BT1564" s="122" t="s">
        <v>14449</v>
      </c>
      <c r="BU1564" s="122" t="s">
        <v>14449</v>
      </c>
      <c r="BV1564" s="122">
        <v>4671</v>
      </c>
      <c r="BX1564" s="122" t="s">
        <v>3945</v>
      </c>
    </row>
    <row r="1565" spans="1:103" x14ac:dyDescent="0.45">
      <c r="A1565" s="122">
        <v>1564</v>
      </c>
      <c r="B1565" s="122" t="s">
        <v>11242</v>
      </c>
      <c r="C1565" s="122" t="s">
        <v>6668</v>
      </c>
      <c r="F1565" s="122" t="s">
        <v>14450</v>
      </c>
      <c r="H1565" s="122">
        <v>8590</v>
      </c>
      <c r="I1565" s="122" t="s">
        <v>6783</v>
      </c>
      <c r="J1565" s="122" t="str">
        <f t="shared" si="65"/>
        <v>Quercus cerris</v>
      </c>
      <c r="M1565" s="122" t="s">
        <v>3226</v>
      </c>
      <c r="N1565" s="122" t="s">
        <v>6698</v>
      </c>
      <c r="O1565" s="122"/>
      <c r="P1565" s="122" t="s">
        <v>6708</v>
      </c>
      <c r="S1565" s="86" t="s">
        <v>14698</v>
      </c>
      <c r="AJ1565" s="122" t="s">
        <v>6661</v>
      </c>
      <c r="AK1565" s="122" t="s">
        <v>6661</v>
      </c>
      <c r="BE1565" s="122" t="s">
        <v>3945</v>
      </c>
      <c r="BF1565" s="122" t="s">
        <v>1415</v>
      </c>
      <c r="BG1565" s="122" t="s">
        <v>42</v>
      </c>
      <c r="BR1565" s="122" t="s">
        <v>14450</v>
      </c>
      <c r="BS1565" s="122" t="s">
        <v>14537</v>
      </c>
      <c r="BT1565" s="122" t="s">
        <v>14450</v>
      </c>
      <c r="BU1565" s="122" t="s">
        <v>14450</v>
      </c>
      <c r="BV1565" s="122">
        <v>8590</v>
      </c>
      <c r="BX1565" s="122" t="s">
        <v>3945</v>
      </c>
    </row>
    <row r="1566" spans="1:103" x14ac:dyDescent="0.45">
      <c r="A1566" s="122">
        <v>1565</v>
      </c>
      <c r="B1566" s="122" t="s">
        <v>11243</v>
      </c>
      <c r="C1566" s="122" t="s">
        <v>6672</v>
      </c>
      <c r="I1566" s="122" t="s">
        <v>6671</v>
      </c>
      <c r="J1566" s="122" t="str">
        <f t="shared" ref="J1566:J1578" si="66">I1566</f>
        <v>Quercus cocciferoides</v>
      </c>
      <c r="M1566" s="122" t="s">
        <v>3226</v>
      </c>
      <c r="N1566" s="122" t="s">
        <v>6699</v>
      </c>
      <c r="O1566" s="122"/>
      <c r="P1566" s="122" t="s">
        <v>6693</v>
      </c>
      <c r="S1566" s="86" t="s">
        <v>14697</v>
      </c>
      <c r="AJ1566" s="122" t="s">
        <v>6671</v>
      </c>
      <c r="AK1566" s="122" t="s">
        <v>6671</v>
      </c>
      <c r="BE1566" s="122" t="s">
        <v>6691</v>
      </c>
      <c r="BF1566" s="122" t="s">
        <v>6692</v>
      </c>
      <c r="BG1566" s="122" t="s">
        <v>42</v>
      </c>
      <c r="BX1566" s="122" t="s">
        <v>6691</v>
      </c>
    </row>
    <row r="1567" spans="1:103" x14ac:dyDescent="0.45">
      <c r="A1567" s="122">
        <v>1566</v>
      </c>
      <c r="B1567" s="122" t="s">
        <v>11244</v>
      </c>
      <c r="C1567" s="122" t="s">
        <v>6674</v>
      </c>
      <c r="I1567" s="122" t="s">
        <v>6673</v>
      </c>
      <c r="J1567" s="122" t="str">
        <f t="shared" si="66"/>
        <v>Quercus xizhangensis</v>
      </c>
      <c r="M1567" s="122" t="s">
        <v>3226</v>
      </c>
      <c r="N1567" s="122" t="s">
        <v>6700</v>
      </c>
      <c r="O1567" s="122"/>
      <c r="P1567" s="122" t="s">
        <v>6693</v>
      </c>
      <c r="S1567" s="86" t="s">
        <v>14697</v>
      </c>
      <c r="AJ1567" s="122" t="s">
        <v>6673</v>
      </c>
      <c r="AK1567" s="122" t="s">
        <v>6673</v>
      </c>
      <c r="BE1567" s="122" t="s">
        <v>6691</v>
      </c>
      <c r="BF1567" s="122" t="s">
        <v>6692</v>
      </c>
      <c r="BG1567" s="122" t="s">
        <v>42</v>
      </c>
      <c r="BX1567" s="122" t="s">
        <v>6691</v>
      </c>
    </row>
    <row r="1568" spans="1:103" x14ac:dyDescent="0.45">
      <c r="A1568" s="122">
        <v>1567</v>
      </c>
      <c r="B1568" s="122" t="s">
        <v>11245</v>
      </c>
      <c r="C1568" s="122" t="s">
        <v>6675</v>
      </c>
      <c r="I1568" s="122" t="s">
        <v>3740</v>
      </c>
      <c r="J1568" s="122" t="str">
        <f t="shared" si="66"/>
        <v>Quercus pannosa</v>
      </c>
      <c r="M1568" s="122" t="s">
        <v>3226</v>
      </c>
      <c r="N1568" s="122" t="s">
        <v>3831</v>
      </c>
      <c r="O1568" s="122"/>
      <c r="P1568" s="122" t="s">
        <v>6693</v>
      </c>
      <c r="S1568" s="86" t="s">
        <v>14697</v>
      </c>
      <c r="AJ1568" s="122" t="s">
        <v>3740</v>
      </c>
      <c r="AK1568" s="122" t="s">
        <v>3740</v>
      </c>
      <c r="BE1568" s="122" t="s">
        <v>6691</v>
      </c>
      <c r="BF1568" s="122" t="s">
        <v>6692</v>
      </c>
      <c r="BG1568" s="122" t="s">
        <v>42</v>
      </c>
      <c r="BX1568" s="122" t="s">
        <v>6691</v>
      </c>
    </row>
    <row r="1569" spans="1:103" x14ac:dyDescent="0.45">
      <c r="A1569" s="122">
        <v>1568</v>
      </c>
      <c r="B1569" s="122" t="s">
        <v>11246</v>
      </c>
      <c r="C1569" s="122" t="s">
        <v>6677</v>
      </c>
      <c r="F1569" s="122" t="s">
        <v>5838</v>
      </c>
      <c r="H1569" s="122">
        <v>6442</v>
      </c>
      <c r="I1569" s="122" t="s">
        <v>6676</v>
      </c>
      <c r="J1569" s="122" t="str">
        <f t="shared" si="66"/>
        <v>Quercus sp.nov.</v>
      </c>
      <c r="M1569" s="122" t="s">
        <v>3226</v>
      </c>
      <c r="N1569" s="122" t="s">
        <v>6701</v>
      </c>
      <c r="O1569" s="122"/>
      <c r="P1569" s="122" t="s">
        <v>6693</v>
      </c>
      <c r="S1569" s="86" t="s">
        <v>14697</v>
      </c>
      <c r="AJ1569" s="122" t="s">
        <v>6676</v>
      </c>
      <c r="AK1569" s="122" t="s">
        <v>6676</v>
      </c>
      <c r="BE1569" s="122" t="s">
        <v>6691</v>
      </c>
      <c r="BF1569" s="122" t="s">
        <v>6692</v>
      </c>
      <c r="BG1569" s="122" t="s">
        <v>42</v>
      </c>
      <c r="BR1569" s="122" t="s">
        <v>14538</v>
      </c>
      <c r="BS1569" s="122" t="s">
        <v>9052</v>
      </c>
      <c r="BT1569" s="122" t="s">
        <v>14539</v>
      </c>
      <c r="BU1569" s="122" t="s">
        <v>14539</v>
      </c>
      <c r="BV1569" s="122" t="s">
        <v>14539</v>
      </c>
      <c r="BX1569" s="122" t="s">
        <v>6691</v>
      </c>
      <c r="CW1569" s="122" t="s">
        <v>9041</v>
      </c>
      <c r="CX1569" s="122" t="s">
        <v>9042</v>
      </c>
      <c r="CY1569" s="122" t="s">
        <v>9040</v>
      </c>
    </row>
    <row r="1570" spans="1:103" x14ac:dyDescent="0.45">
      <c r="A1570" s="122">
        <v>1569</v>
      </c>
      <c r="B1570" s="122" t="s">
        <v>11247</v>
      </c>
      <c r="C1570" s="122" t="s">
        <v>6678</v>
      </c>
      <c r="I1570" s="122" t="s">
        <v>6690</v>
      </c>
      <c r="J1570" s="122" t="str">
        <f t="shared" si="66"/>
        <v>Quercus lanata</v>
      </c>
      <c r="M1570" s="122" t="s">
        <v>3226</v>
      </c>
      <c r="N1570" s="122" t="s">
        <v>6702</v>
      </c>
      <c r="O1570" s="122"/>
      <c r="P1570" s="122" t="s">
        <v>6693</v>
      </c>
      <c r="S1570" s="86" t="s">
        <v>14697</v>
      </c>
      <c r="AJ1570" s="122" t="s">
        <v>6690</v>
      </c>
      <c r="AK1570" s="122" t="s">
        <v>6690</v>
      </c>
      <c r="BE1570" s="122" t="s">
        <v>6691</v>
      </c>
      <c r="BF1570" s="122" t="s">
        <v>6692</v>
      </c>
      <c r="BG1570" s="122" t="s">
        <v>42</v>
      </c>
      <c r="BX1570" s="122" t="s">
        <v>6691</v>
      </c>
    </row>
    <row r="1571" spans="1:103" x14ac:dyDescent="0.45">
      <c r="A1571" s="122">
        <v>1570</v>
      </c>
      <c r="B1571" s="122" t="s">
        <v>11248</v>
      </c>
      <c r="C1571" s="122" t="s">
        <v>6679</v>
      </c>
      <c r="I1571" s="122" t="s">
        <v>6689</v>
      </c>
      <c r="J1571" s="122" t="str">
        <f t="shared" si="66"/>
        <v>Quercus tatakaensis</v>
      </c>
      <c r="M1571" s="122" t="s">
        <v>3226</v>
      </c>
      <c r="N1571" s="122" t="s">
        <v>6703</v>
      </c>
      <c r="O1571" s="122"/>
      <c r="P1571" s="122" t="s">
        <v>6693</v>
      </c>
      <c r="S1571" s="86" t="s">
        <v>14697</v>
      </c>
      <c r="AJ1571" s="122" t="s">
        <v>6689</v>
      </c>
      <c r="AK1571" s="122" t="s">
        <v>6689</v>
      </c>
      <c r="BE1571" s="122" t="s">
        <v>6691</v>
      </c>
      <c r="BF1571" s="122" t="s">
        <v>6692</v>
      </c>
      <c r="BG1571" s="122" t="s">
        <v>42</v>
      </c>
      <c r="BX1571" s="122" t="s">
        <v>6691</v>
      </c>
    </row>
    <row r="1572" spans="1:103" x14ac:dyDescent="0.45">
      <c r="A1572" s="122">
        <v>1571</v>
      </c>
      <c r="B1572" s="122" t="s">
        <v>11249</v>
      </c>
      <c r="C1572" s="122" t="s">
        <v>6681</v>
      </c>
      <c r="I1572" s="122" t="s">
        <v>6680</v>
      </c>
      <c r="J1572" s="122" t="str">
        <f t="shared" si="66"/>
        <v>Quercus spinosa</v>
      </c>
      <c r="M1572" s="122" t="s">
        <v>3226</v>
      </c>
      <c r="N1572" s="122" t="s">
        <v>6704</v>
      </c>
      <c r="O1572" s="122"/>
      <c r="P1572" s="122" t="s">
        <v>6693</v>
      </c>
      <c r="S1572" s="86" t="s">
        <v>14697</v>
      </c>
      <c r="AJ1572" s="122" t="s">
        <v>6680</v>
      </c>
      <c r="AK1572" s="122" t="s">
        <v>6680</v>
      </c>
      <c r="BE1572" s="122" t="s">
        <v>6691</v>
      </c>
      <c r="BF1572" s="122" t="s">
        <v>6692</v>
      </c>
      <c r="BG1572" s="122" t="s">
        <v>42</v>
      </c>
      <c r="BX1572" s="122" t="s">
        <v>6691</v>
      </c>
    </row>
    <row r="1573" spans="1:103" x14ac:dyDescent="0.45">
      <c r="A1573" s="122">
        <v>1572</v>
      </c>
      <c r="B1573" s="122" t="s">
        <v>11250</v>
      </c>
      <c r="C1573" s="122" t="s">
        <v>6682</v>
      </c>
      <c r="F1573" s="122" t="s">
        <v>14437</v>
      </c>
      <c r="H1573" s="122">
        <v>4232</v>
      </c>
      <c r="I1573" s="122" t="s">
        <v>6688</v>
      </c>
      <c r="J1573" s="122" t="str">
        <f t="shared" si="66"/>
        <v>Quercus chungii</v>
      </c>
      <c r="M1573" s="122" t="s">
        <v>3226</v>
      </c>
      <c r="N1573" s="122" t="s">
        <v>6705</v>
      </c>
      <c r="O1573" s="122"/>
      <c r="P1573" s="122" t="s">
        <v>6693</v>
      </c>
      <c r="S1573" s="86" t="s">
        <v>14697</v>
      </c>
      <c r="AJ1573" s="122" t="s">
        <v>6688</v>
      </c>
      <c r="AK1573" s="122" t="s">
        <v>6688</v>
      </c>
      <c r="BE1573" s="122" t="s">
        <v>6691</v>
      </c>
      <c r="BF1573" s="122" t="s">
        <v>6692</v>
      </c>
      <c r="BG1573" s="122" t="s">
        <v>42</v>
      </c>
      <c r="BR1573" s="122">
        <v>11012</v>
      </c>
      <c r="BS1573" s="122" t="s">
        <v>9052</v>
      </c>
      <c r="BT1573" s="122" t="s">
        <v>14437</v>
      </c>
      <c r="BU1573" s="122" t="s">
        <v>14437</v>
      </c>
      <c r="BV1573" s="122">
        <v>4232</v>
      </c>
      <c r="BX1573" s="122" t="s">
        <v>6691</v>
      </c>
      <c r="CW1573" s="122" t="s">
        <v>9041</v>
      </c>
      <c r="CX1573" s="122" t="s">
        <v>9042</v>
      </c>
      <c r="CY1573" s="122" t="s">
        <v>9040</v>
      </c>
    </row>
    <row r="1574" spans="1:103" x14ac:dyDescent="0.45">
      <c r="A1574" s="122">
        <v>1573</v>
      </c>
      <c r="B1574" s="122" t="s">
        <v>11251</v>
      </c>
      <c r="C1574" s="122" t="s">
        <v>6683</v>
      </c>
      <c r="F1574" s="122" t="s">
        <v>14438</v>
      </c>
      <c r="H1574" s="122">
        <v>3971</v>
      </c>
      <c r="I1574" s="122" t="s">
        <v>6687</v>
      </c>
      <c r="J1574" s="122" t="str">
        <f t="shared" si="66"/>
        <v>Quercus jenseniana</v>
      </c>
      <c r="M1574" s="122" t="s">
        <v>3226</v>
      </c>
      <c r="N1574" s="122" t="s">
        <v>6706</v>
      </c>
      <c r="O1574" s="122"/>
      <c r="P1574" s="122" t="s">
        <v>6693</v>
      </c>
      <c r="S1574" s="86" t="s">
        <v>14697</v>
      </c>
      <c r="AJ1574" s="122" t="s">
        <v>6687</v>
      </c>
      <c r="AK1574" s="122" t="s">
        <v>6687</v>
      </c>
      <c r="BE1574" s="122" t="s">
        <v>6691</v>
      </c>
      <c r="BF1574" s="122" t="s">
        <v>6692</v>
      </c>
      <c r="BG1574" s="122" t="s">
        <v>42</v>
      </c>
      <c r="BR1574" s="122">
        <v>11599</v>
      </c>
      <c r="BS1574" s="122" t="s">
        <v>9052</v>
      </c>
      <c r="BT1574" s="122" t="s">
        <v>14438</v>
      </c>
      <c r="BU1574" s="122" t="s">
        <v>14438</v>
      </c>
      <c r="BV1574" s="122">
        <v>3971</v>
      </c>
      <c r="BX1574" s="122" t="s">
        <v>6691</v>
      </c>
      <c r="CW1574" s="122" t="s">
        <v>9041</v>
      </c>
      <c r="CX1574" s="122" t="s">
        <v>9042</v>
      </c>
      <c r="CY1574" s="122" t="s">
        <v>9040</v>
      </c>
    </row>
    <row r="1575" spans="1:103" x14ac:dyDescent="0.45">
      <c r="A1575" s="122">
        <v>1574</v>
      </c>
      <c r="B1575" s="122" t="s">
        <v>11252</v>
      </c>
      <c r="C1575" s="122" t="s">
        <v>6684</v>
      </c>
      <c r="F1575" s="122" t="s">
        <v>14439</v>
      </c>
      <c r="H1575" s="122">
        <v>3551</v>
      </c>
      <c r="I1575" s="122" t="s">
        <v>6686</v>
      </c>
      <c r="J1575" s="122" t="str">
        <f t="shared" si="66"/>
        <v>Quercus setulosa</v>
      </c>
      <c r="M1575" s="122" t="s">
        <v>3226</v>
      </c>
      <c r="N1575" s="122" t="s">
        <v>6707</v>
      </c>
      <c r="O1575" s="122"/>
      <c r="P1575" s="122" t="s">
        <v>6693</v>
      </c>
      <c r="S1575" s="86" t="s">
        <v>14697</v>
      </c>
      <c r="AJ1575" s="122" t="s">
        <v>6686</v>
      </c>
      <c r="AK1575" s="122" t="s">
        <v>6686</v>
      </c>
      <c r="BE1575" s="122" t="s">
        <v>6691</v>
      </c>
      <c r="BF1575" s="122" t="s">
        <v>6692</v>
      </c>
      <c r="BG1575" s="122" t="s">
        <v>42</v>
      </c>
      <c r="BR1575" s="122">
        <v>5887</v>
      </c>
      <c r="BS1575" s="122" t="s">
        <v>9052</v>
      </c>
      <c r="BT1575" s="122" t="s">
        <v>14439</v>
      </c>
      <c r="BU1575" s="122" t="s">
        <v>14439</v>
      </c>
      <c r="BV1575" s="122">
        <v>3551</v>
      </c>
      <c r="BX1575" s="122" t="s">
        <v>6691</v>
      </c>
      <c r="CW1575" s="122" t="s">
        <v>9041</v>
      </c>
      <c r="CX1575" s="122" t="s">
        <v>9042</v>
      </c>
      <c r="CY1575" s="122" t="s">
        <v>9040</v>
      </c>
    </row>
    <row r="1576" spans="1:103" x14ac:dyDescent="0.45">
      <c r="A1576" s="122">
        <v>1575</v>
      </c>
      <c r="B1576" s="122" t="s">
        <v>11253</v>
      </c>
      <c r="C1576" s="122" t="s">
        <v>6685</v>
      </c>
      <c r="I1576" s="122" t="s">
        <v>6423</v>
      </c>
      <c r="J1576" s="122" t="str">
        <f t="shared" si="66"/>
        <v>Quercus acutissima</v>
      </c>
      <c r="M1576" s="122" t="s">
        <v>3226</v>
      </c>
      <c r="N1576" s="122" t="s">
        <v>3264</v>
      </c>
      <c r="O1576" s="122"/>
      <c r="P1576" s="122" t="s">
        <v>6693</v>
      </c>
      <c r="S1576" s="86" t="s">
        <v>14697</v>
      </c>
      <c r="AJ1576" s="122" t="s">
        <v>6423</v>
      </c>
      <c r="AK1576" s="122" t="s">
        <v>6423</v>
      </c>
      <c r="BE1576" s="122" t="s">
        <v>6691</v>
      </c>
      <c r="BF1576" s="122" t="s">
        <v>6692</v>
      </c>
      <c r="BG1576" s="122" t="s">
        <v>42</v>
      </c>
      <c r="BX1576" s="122" t="s">
        <v>6691</v>
      </c>
    </row>
    <row r="1577" spans="1:103" x14ac:dyDescent="0.45">
      <c r="A1577" s="122">
        <v>1576</v>
      </c>
      <c r="B1577" s="122" t="s">
        <v>11254</v>
      </c>
      <c r="C1577" s="122" t="s">
        <v>6717</v>
      </c>
      <c r="F1577" s="122" t="s">
        <v>14390</v>
      </c>
      <c r="G1577" s="122" t="s">
        <v>6727</v>
      </c>
      <c r="H1577" s="122">
        <v>3765</v>
      </c>
      <c r="I1577" s="122" t="s">
        <v>6720</v>
      </c>
      <c r="J1577" s="122" t="str">
        <f t="shared" si="66"/>
        <v>Quercus purulhana</v>
      </c>
      <c r="K1577" s="122" t="s">
        <v>6720</v>
      </c>
      <c r="M1577" s="122" t="s">
        <v>3226</v>
      </c>
      <c r="N1577" s="122" t="s">
        <v>6721</v>
      </c>
      <c r="P1577" s="122" t="s">
        <v>2185</v>
      </c>
      <c r="S1577" s="122" t="s">
        <v>14692</v>
      </c>
      <c r="T1577" s="122" t="s">
        <v>3660</v>
      </c>
      <c r="AP1577" s="122" t="s">
        <v>4216</v>
      </c>
      <c r="AQ1577" s="122" t="s">
        <v>1318</v>
      </c>
      <c r="AR1577" s="122" t="s">
        <v>7426</v>
      </c>
      <c r="BE1577" s="122" t="s">
        <v>6722</v>
      </c>
      <c r="BF1577" s="122" t="s">
        <v>1416</v>
      </c>
      <c r="BR1577" s="122" t="s">
        <v>6723</v>
      </c>
      <c r="BS1577" s="122" t="s">
        <v>8206</v>
      </c>
      <c r="BT1577" s="122" t="s">
        <v>6723</v>
      </c>
      <c r="BU1577" s="122" t="s">
        <v>6723</v>
      </c>
      <c r="BV1577" s="122">
        <v>3765</v>
      </c>
      <c r="CB1577" s="81"/>
      <c r="CC1577" s="81"/>
      <c r="CE1577" s="122" t="s">
        <v>3660</v>
      </c>
      <c r="CJ1577" s="122" t="s">
        <v>7267</v>
      </c>
      <c r="CO1577" s="122" t="s">
        <v>7488</v>
      </c>
      <c r="CP1577" s="122">
        <v>0</v>
      </c>
      <c r="CQ1577" s="122" t="s">
        <v>6723</v>
      </c>
      <c r="CR1577" s="122" t="s">
        <v>7868</v>
      </c>
      <c r="CS1577" s="122" t="s">
        <v>7869</v>
      </c>
      <c r="CT1577" s="122" t="s">
        <v>8194</v>
      </c>
      <c r="CU1577" s="122" t="s">
        <v>8194</v>
      </c>
    </row>
    <row r="1578" spans="1:103" x14ac:dyDescent="0.45">
      <c r="A1578" s="122">
        <v>1577</v>
      </c>
      <c r="B1578" s="122" t="s">
        <v>11255</v>
      </c>
      <c r="C1578" s="122" t="s">
        <v>6718</v>
      </c>
      <c r="F1578" s="122" t="s">
        <v>6724</v>
      </c>
      <c r="G1578" s="122" t="s">
        <v>6728</v>
      </c>
      <c r="H1578" s="122">
        <v>4958</v>
      </c>
      <c r="I1578" s="122" t="s">
        <v>6720</v>
      </c>
      <c r="J1578" s="122" t="str">
        <f t="shared" si="66"/>
        <v>Quercus purulhana</v>
      </c>
      <c r="K1578" s="122" t="s">
        <v>6720</v>
      </c>
      <c r="M1578" s="122" t="s">
        <v>3226</v>
      </c>
      <c r="N1578" s="122" t="s">
        <v>6721</v>
      </c>
      <c r="P1578" s="122" t="s">
        <v>2185</v>
      </c>
      <c r="S1578" s="122" t="s">
        <v>14692</v>
      </c>
      <c r="T1578" s="122" t="s">
        <v>3660</v>
      </c>
      <c r="AP1578" s="122" t="s">
        <v>4216</v>
      </c>
      <c r="AQ1578" s="122" t="s">
        <v>1318</v>
      </c>
      <c r="AR1578" s="122" t="s">
        <v>7426</v>
      </c>
      <c r="BE1578" s="122" t="s">
        <v>6722</v>
      </c>
      <c r="BF1578" s="122" t="s">
        <v>1416</v>
      </c>
      <c r="BR1578" s="122" t="s">
        <v>6724</v>
      </c>
      <c r="BS1578" s="122" t="s">
        <v>5786</v>
      </c>
      <c r="BT1578" s="122" t="s">
        <v>6724</v>
      </c>
      <c r="BU1578" s="122" t="s">
        <v>6724</v>
      </c>
      <c r="BV1578" s="122">
        <v>4958</v>
      </c>
      <c r="CB1578" s="81"/>
      <c r="CC1578" s="81"/>
      <c r="CE1578" s="122" t="s">
        <v>3660</v>
      </c>
      <c r="CJ1578" s="122" t="s">
        <v>7266</v>
      </c>
      <c r="CO1578" s="122" t="s">
        <v>7488</v>
      </c>
      <c r="CP1578" s="122">
        <v>0</v>
      </c>
      <c r="CQ1578" s="122" t="s">
        <v>6724</v>
      </c>
      <c r="CR1578" s="122" t="s">
        <v>7868</v>
      </c>
      <c r="CS1578" s="122" t="s">
        <v>7870</v>
      </c>
      <c r="CT1578" s="122" t="s">
        <v>8194</v>
      </c>
      <c r="CU1578" s="122" t="s">
        <v>8194</v>
      </c>
    </row>
    <row r="1579" spans="1:103" x14ac:dyDescent="0.45">
      <c r="A1579" s="122">
        <v>1578</v>
      </c>
      <c r="B1579" s="122" t="s">
        <v>11256</v>
      </c>
      <c r="C1579" s="122" t="s">
        <v>6719</v>
      </c>
      <c r="F1579" s="122" t="s">
        <v>14391</v>
      </c>
      <c r="G1579" s="122" t="s">
        <v>6726</v>
      </c>
      <c r="H1579" s="122">
        <v>3052</v>
      </c>
      <c r="I1579" s="122" t="s">
        <v>641</v>
      </c>
      <c r="J1579" s="122" t="str">
        <f>LEFT(I1579, FIND(" ", I1579, 12) -1)</f>
        <v>Quercus insignis</v>
      </c>
      <c r="K1579" s="122" t="s">
        <v>3078</v>
      </c>
      <c r="M1579" s="122" t="s">
        <v>3226</v>
      </c>
      <c r="N1579" s="122" t="s">
        <v>3280</v>
      </c>
      <c r="P1579" s="122" t="s">
        <v>2185</v>
      </c>
      <c r="S1579" s="122" t="s">
        <v>14692</v>
      </c>
      <c r="T1579" s="122" t="s">
        <v>2100</v>
      </c>
      <c r="AP1579" s="122" t="s">
        <v>4216</v>
      </c>
      <c r="AQ1579" s="122" t="s">
        <v>1318</v>
      </c>
      <c r="AR1579" s="122" t="s">
        <v>7426</v>
      </c>
      <c r="BE1579" s="122" t="s">
        <v>6722</v>
      </c>
      <c r="BF1579" s="122" t="s">
        <v>1416</v>
      </c>
      <c r="BR1579" s="122" t="s">
        <v>6725</v>
      </c>
      <c r="BS1579" s="122" t="s">
        <v>8206</v>
      </c>
      <c r="BT1579" s="122" t="s">
        <v>6725</v>
      </c>
      <c r="BU1579" s="122" t="s">
        <v>6725</v>
      </c>
      <c r="BV1579" s="122">
        <v>3052</v>
      </c>
      <c r="CB1579" s="81"/>
      <c r="CC1579" s="81"/>
      <c r="CE1579" s="122" t="s">
        <v>2100</v>
      </c>
      <c r="CJ1579" s="122" t="s">
        <v>7215</v>
      </c>
      <c r="CO1579" s="122" t="s">
        <v>7488</v>
      </c>
      <c r="CP1579" s="122">
        <v>0</v>
      </c>
      <c r="CQ1579" s="122" t="s">
        <v>6725</v>
      </c>
      <c r="CR1579" s="122" t="s">
        <v>7874</v>
      </c>
      <c r="CS1579" s="122" t="s">
        <v>7875</v>
      </c>
      <c r="CT1579" s="122" t="s">
        <v>8194</v>
      </c>
      <c r="CU1579" s="122" t="s">
        <v>8194</v>
      </c>
    </row>
    <row r="1580" spans="1:103" x14ac:dyDescent="0.45">
      <c r="A1580" s="122">
        <v>1579</v>
      </c>
      <c r="B1580" s="122" t="s">
        <v>11257</v>
      </c>
      <c r="C1580" s="122" t="s">
        <v>4063</v>
      </c>
      <c r="F1580" s="122" t="s">
        <v>14460</v>
      </c>
      <c r="G1580" s="122" t="s">
        <v>14690</v>
      </c>
      <c r="H1580" s="122">
        <v>5478</v>
      </c>
      <c r="I1580" s="122" t="s">
        <v>162</v>
      </c>
      <c r="J1580" s="122" t="str">
        <f>LEFT(I1580, FIND(" ", I1580, 12) -1)</f>
        <v>Quercus prinoides</v>
      </c>
      <c r="M1580" s="122" t="s">
        <v>3226</v>
      </c>
      <c r="N1580" s="122" t="s">
        <v>3179</v>
      </c>
      <c r="O1580" s="122">
        <v>42639</v>
      </c>
      <c r="P1580" s="122" t="s">
        <v>6730</v>
      </c>
      <c r="Q1580" s="122" t="s">
        <v>14561</v>
      </c>
      <c r="R1580" s="122" t="s">
        <v>2326</v>
      </c>
      <c r="S1580" s="122" t="s">
        <v>14713</v>
      </c>
      <c r="T1580" s="122" t="s">
        <v>1171</v>
      </c>
      <c r="U1580" s="122" t="s">
        <v>4097</v>
      </c>
      <c r="AJ1580" s="122" t="s">
        <v>6729</v>
      </c>
      <c r="AK1580" s="122" t="s">
        <v>6729</v>
      </c>
      <c r="BC1580" s="122" t="s">
        <v>6732</v>
      </c>
      <c r="BF1580" s="122" t="s">
        <v>6731</v>
      </c>
      <c r="BR1580" s="122" t="s">
        <v>14460</v>
      </c>
      <c r="BS1580" s="122" t="s">
        <v>14537</v>
      </c>
      <c r="BT1580" s="122" t="s">
        <v>14460</v>
      </c>
      <c r="BU1580" s="122" t="s">
        <v>14460</v>
      </c>
      <c r="BV1580" s="122">
        <v>5478</v>
      </c>
    </row>
    <row r="1581" spans="1:103" x14ac:dyDescent="0.45">
      <c r="A1581" s="122">
        <v>1580</v>
      </c>
      <c r="B1581" s="122" t="s">
        <v>11258</v>
      </c>
      <c r="C1581" s="122" t="s">
        <v>6739</v>
      </c>
      <c r="G1581" s="122" t="s">
        <v>6755</v>
      </c>
      <c r="I1581" s="122" t="s">
        <v>509</v>
      </c>
      <c r="J1581" s="122" t="str">
        <f>LEFT(I1581, FIND(" ", I1581, 12) -1)</f>
        <v>Quercus polymorpha</v>
      </c>
      <c r="M1581" s="122" t="s">
        <v>3226</v>
      </c>
      <c r="N1581" s="122" t="s">
        <v>3268</v>
      </c>
      <c r="O1581" s="122"/>
      <c r="S1581" s="122" t="s">
        <v>14695</v>
      </c>
      <c r="AJ1581" s="122" t="s">
        <v>509</v>
      </c>
      <c r="AK1581" s="122" t="s">
        <v>509</v>
      </c>
      <c r="BE1581" s="122" t="s">
        <v>6722</v>
      </c>
      <c r="BG1581" s="122" t="s">
        <v>42</v>
      </c>
    </row>
    <row r="1582" spans="1:103" x14ac:dyDescent="0.45">
      <c r="A1582" s="122">
        <v>1581</v>
      </c>
      <c r="B1582" s="122" t="s">
        <v>11259</v>
      </c>
      <c r="C1582" s="122" t="s">
        <v>6740</v>
      </c>
      <c r="D1582" s="150">
        <v>43307</v>
      </c>
      <c r="E1582" s="139">
        <v>7</v>
      </c>
      <c r="F1582" s="122" t="s">
        <v>14231</v>
      </c>
      <c r="G1582" s="122" t="s">
        <v>6756</v>
      </c>
      <c r="H1582" s="122">
        <v>26</v>
      </c>
      <c r="I1582" s="122" t="s">
        <v>509</v>
      </c>
      <c r="J1582" s="122" t="str">
        <f>LEFT(I1582, FIND(" ", I1582, 12) -1)</f>
        <v>Quercus polymorpha</v>
      </c>
      <c r="M1582" s="122" t="s">
        <v>3226</v>
      </c>
      <c r="N1582" s="122" t="s">
        <v>3268</v>
      </c>
      <c r="O1582" s="122"/>
      <c r="S1582" s="122" t="s">
        <v>14695</v>
      </c>
      <c r="AJ1582" s="122" t="s">
        <v>509</v>
      </c>
      <c r="AK1582" s="122" t="s">
        <v>509</v>
      </c>
      <c r="BE1582" s="122" t="s">
        <v>6722</v>
      </c>
      <c r="BG1582" s="122" t="s">
        <v>42</v>
      </c>
      <c r="BR1582" s="122" t="s">
        <v>6740</v>
      </c>
      <c r="BT1582" s="122" t="s">
        <v>6740</v>
      </c>
      <c r="BU1582" s="122" t="s">
        <v>6740</v>
      </c>
      <c r="BV1582" s="122">
        <v>26</v>
      </c>
      <c r="BW1582" s="122" t="s">
        <v>14526</v>
      </c>
    </row>
    <row r="1583" spans="1:103" x14ac:dyDescent="0.45">
      <c r="A1583" s="122">
        <v>1582</v>
      </c>
      <c r="B1583" s="122" t="s">
        <v>11260</v>
      </c>
      <c r="C1583" s="122" t="s">
        <v>6741</v>
      </c>
      <c r="F1583" s="122" t="s">
        <v>14232</v>
      </c>
      <c r="G1583" s="122" t="s">
        <v>6757</v>
      </c>
      <c r="H1583" s="122">
        <v>2561</v>
      </c>
      <c r="I1583" s="122" t="s">
        <v>6771</v>
      </c>
      <c r="J1583" s="122" t="str">
        <f t="shared" ref="J1583:J1602" si="67">I1583</f>
        <v>Quercus benthamii</v>
      </c>
      <c r="M1583" s="122" t="s">
        <v>3226</v>
      </c>
      <c r="N1583" s="122" t="s">
        <v>6775</v>
      </c>
      <c r="O1583" s="122"/>
      <c r="S1583" s="122" t="s">
        <v>14695</v>
      </c>
      <c r="AJ1583" s="122" t="s">
        <v>6771</v>
      </c>
      <c r="AK1583" s="122" t="s">
        <v>6771</v>
      </c>
      <c r="BE1583" s="122" t="s">
        <v>6722</v>
      </c>
      <c r="BG1583" s="122" t="s">
        <v>42</v>
      </c>
      <c r="BR1583" s="122" t="s">
        <v>6741</v>
      </c>
      <c r="BT1583" s="122" t="s">
        <v>6741</v>
      </c>
      <c r="BU1583" s="122" t="s">
        <v>6741</v>
      </c>
      <c r="BV1583" s="122">
        <v>2561</v>
      </c>
    </row>
    <row r="1584" spans="1:103" x14ac:dyDescent="0.45">
      <c r="A1584" s="122">
        <v>1583</v>
      </c>
      <c r="B1584" s="122" t="s">
        <v>11261</v>
      </c>
      <c r="C1584" s="122" t="s">
        <v>6742</v>
      </c>
      <c r="F1584" s="122" t="s">
        <v>14233</v>
      </c>
      <c r="G1584" s="122" t="s">
        <v>6758</v>
      </c>
      <c r="H1584" s="122">
        <v>1632</v>
      </c>
      <c r="I1584" s="122" t="s">
        <v>6772</v>
      </c>
      <c r="J1584" s="122" t="str">
        <f t="shared" si="67"/>
        <v>Quercus martinezii</v>
      </c>
      <c r="K1584" s="122" t="s">
        <v>6772</v>
      </c>
      <c r="M1584" s="122" t="s">
        <v>3226</v>
      </c>
      <c r="N1584" s="122" t="s">
        <v>6776</v>
      </c>
      <c r="S1584" s="122" t="s">
        <v>14695</v>
      </c>
      <c r="T1584" s="122" t="s">
        <v>2100</v>
      </c>
      <c r="U1584" s="122" t="s">
        <v>2268</v>
      </c>
      <c r="X1584" s="122" t="s">
        <v>8241</v>
      </c>
      <c r="AJ1584" s="122" t="s">
        <v>6772</v>
      </c>
      <c r="AK1584" s="122" t="s">
        <v>6772</v>
      </c>
      <c r="AP1584" s="122" t="s">
        <v>4216</v>
      </c>
      <c r="AQ1584" s="122" t="s">
        <v>1318</v>
      </c>
      <c r="AR1584" s="122" t="s">
        <v>7426</v>
      </c>
      <c r="AT1584" s="136">
        <v>19.597999999999999</v>
      </c>
      <c r="AU1584" s="77">
        <v>-104.208</v>
      </c>
      <c r="BE1584" s="122" t="s">
        <v>6722</v>
      </c>
      <c r="BG1584" s="122" t="s">
        <v>42</v>
      </c>
      <c r="BR1584" s="122" t="s">
        <v>6742</v>
      </c>
      <c r="BS1584" s="122" t="s">
        <v>8205</v>
      </c>
      <c r="BT1584" s="122" t="s">
        <v>6742</v>
      </c>
      <c r="BU1584" s="122" t="s">
        <v>6742</v>
      </c>
      <c r="BV1584" s="122">
        <v>1632</v>
      </c>
      <c r="CB1584" s="136">
        <v>19.597999999999999</v>
      </c>
      <c r="CC1584" s="77">
        <v>-104.208</v>
      </c>
      <c r="CE1584" s="122" t="s">
        <v>2100</v>
      </c>
      <c r="CJ1584" s="122" t="s">
        <v>7278</v>
      </c>
      <c r="CO1584" s="122" t="s">
        <v>7488</v>
      </c>
      <c r="CP1584" s="122">
        <v>0</v>
      </c>
      <c r="CQ1584" s="122" t="s">
        <v>6742</v>
      </c>
      <c r="CR1584" s="122" t="s">
        <v>7908</v>
      </c>
      <c r="CS1584" s="122" t="s">
        <v>7909</v>
      </c>
      <c r="CT1584" s="122" t="s">
        <v>8194</v>
      </c>
      <c r="CU1584" s="122" t="s">
        <v>8194</v>
      </c>
    </row>
    <row r="1585" spans="1:101" x14ac:dyDescent="0.45">
      <c r="A1585" s="122">
        <v>1584</v>
      </c>
      <c r="B1585" s="122" t="s">
        <v>11262</v>
      </c>
      <c r="C1585" s="122" t="s">
        <v>6743</v>
      </c>
      <c r="D1585" s="150">
        <v>43307</v>
      </c>
      <c r="E1585" s="139">
        <v>7</v>
      </c>
      <c r="F1585" s="122" t="s">
        <v>14234</v>
      </c>
      <c r="G1585" s="122" t="s">
        <v>6759</v>
      </c>
      <c r="H1585" s="122">
        <v>185</v>
      </c>
      <c r="I1585" s="122" t="s">
        <v>6772</v>
      </c>
      <c r="J1585" s="122" t="str">
        <f t="shared" si="67"/>
        <v>Quercus martinezii</v>
      </c>
      <c r="M1585" s="122" t="s">
        <v>3226</v>
      </c>
      <c r="N1585" s="122" t="s">
        <v>6776</v>
      </c>
      <c r="O1585" s="122"/>
      <c r="S1585" s="122" t="s">
        <v>14695</v>
      </c>
      <c r="AJ1585" s="122" t="s">
        <v>6772</v>
      </c>
      <c r="AK1585" s="122" t="s">
        <v>6772</v>
      </c>
      <c r="BE1585" s="122" t="s">
        <v>6722</v>
      </c>
      <c r="BG1585" s="122" t="s">
        <v>42</v>
      </c>
      <c r="BR1585" s="122" t="s">
        <v>6743</v>
      </c>
      <c r="BT1585" s="122" t="s">
        <v>6743</v>
      </c>
      <c r="BU1585" s="122" t="s">
        <v>6743</v>
      </c>
      <c r="BV1585" s="122">
        <v>185</v>
      </c>
    </row>
    <row r="1586" spans="1:101" x14ac:dyDescent="0.45">
      <c r="A1586" s="122">
        <v>1585</v>
      </c>
      <c r="B1586" s="122" t="s">
        <v>11263</v>
      </c>
      <c r="C1586" s="122" t="s">
        <v>6744</v>
      </c>
      <c r="G1586" s="122" t="s">
        <v>6760</v>
      </c>
      <c r="I1586" s="122" t="s">
        <v>6772</v>
      </c>
      <c r="J1586" s="122" t="str">
        <f t="shared" si="67"/>
        <v>Quercus martinezii</v>
      </c>
      <c r="M1586" s="122" t="s">
        <v>3226</v>
      </c>
      <c r="N1586" s="122" t="s">
        <v>6776</v>
      </c>
      <c r="O1586" s="122"/>
      <c r="S1586" s="122" t="s">
        <v>14695</v>
      </c>
      <c r="AJ1586" s="122" t="s">
        <v>6772</v>
      </c>
      <c r="AK1586" s="122" t="s">
        <v>6772</v>
      </c>
      <c r="BE1586" s="122" t="s">
        <v>6722</v>
      </c>
      <c r="BG1586" s="122" t="s">
        <v>42</v>
      </c>
    </row>
    <row r="1587" spans="1:101" x14ac:dyDescent="0.45">
      <c r="A1587" s="122">
        <v>1586</v>
      </c>
      <c r="B1587" s="122" t="s">
        <v>11264</v>
      </c>
      <c r="C1587" s="122" t="s">
        <v>6745</v>
      </c>
      <c r="F1587" s="122" t="s">
        <v>14235</v>
      </c>
      <c r="G1587" s="122" t="s">
        <v>6761</v>
      </c>
      <c r="H1587" s="122">
        <v>2324</v>
      </c>
      <c r="I1587" s="122" t="s">
        <v>6772</v>
      </c>
      <c r="J1587" s="122" t="str">
        <f t="shared" si="67"/>
        <v>Quercus martinezii</v>
      </c>
      <c r="K1587" s="122" t="s">
        <v>6772</v>
      </c>
      <c r="M1587" s="122" t="s">
        <v>3226</v>
      </c>
      <c r="N1587" s="122" t="s">
        <v>6776</v>
      </c>
      <c r="S1587" s="122" t="s">
        <v>14695</v>
      </c>
      <c r="T1587" s="122" t="s">
        <v>2100</v>
      </c>
      <c r="U1587" s="122" t="s">
        <v>2268</v>
      </c>
      <c r="AJ1587" s="122" t="s">
        <v>6772</v>
      </c>
      <c r="AK1587" s="122" t="s">
        <v>6772</v>
      </c>
      <c r="AP1587" s="122" t="s">
        <v>4216</v>
      </c>
      <c r="AQ1587" s="122" t="s">
        <v>1318</v>
      </c>
      <c r="AR1587" s="122" t="s">
        <v>7426</v>
      </c>
      <c r="AT1587" s="136">
        <v>20.195</v>
      </c>
      <c r="AU1587" s="77">
        <v>-103.289</v>
      </c>
      <c r="BE1587" s="122" t="s">
        <v>6722</v>
      </c>
      <c r="BG1587" s="122" t="s">
        <v>42</v>
      </c>
      <c r="BR1587" s="122" t="s">
        <v>6745</v>
      </c>
      <c r="BS1587" s="122" t="s">
        <v>8205</v>
      </c>
      <c r="BT1587" s="122" t="s">
        <v>6745</v>
      </c>
      <c r="BU1587" s="122" t="s">
        <v>6745</v>
      </c>
      <c r="BV1587" s="122">
        <v>2324</v>
      </c>
      <c r="CB1587" s="136">
        <v>20.195</v>
      </c>
      <c r="CC1587" s="77">
        <v>-103.289</v>
      </c>
      <c r="CE1587" s="122" t="s">
        <v>2100</v>
      </c>
      <c r="CJ1587" s="122" t="s">
        <v>7277</v>
      </c>
      <c r="CO1587" s="122" t="s">
        <v>7488</v>
      </c>
      <c r="CP1587" s="122">
        <v>0</v>
      </c>
      <c r="CQ1587" s="122" t="s">
        <v>6745</v>
      </c>
      <c r="CR1587" s="122" t="s">
        <v>7489</v>
      </c>
      <c r="CS1587" s="122" t="s">
        <v>7490</v>
      </c>
      <c r="CT1587" s="122" t="s">
        <v>8194</v>
      </c>
      <c r="CU1587" s="122" t="s">
        <v>8194</v>
      </c>
    </row>
    <row r="1588" spans="1:101" x14ac:dyDescent="0.45">
      <c r="A1588" s="122">
        <v>1587</v>
      </c>
      <c r="B1588" s="122" t="s">
        <v>11265</v>
      </c>
      <c r="C1588" s="122" t="s">
        <v>6746</v>
      </c>
      <c r="F1588" s="122" t="s">
        <v>14236</v>
      </c>
      <c r="G1588" s="122" t="s">
        <v>6762</v>
      </c>
      <c r="H1588" s="122">
        <v>115</v>
      </c>
      <c r="I1588" s="122" t="s">
        <v>6773</v>
      </c>
      <c r="J1588" s="122" t="str">
        <f t="shared" si="67"/>
        <v>Quercus lowilliamsii</v>
      </c>
      <c r="M1588" s="122" t="s">
        <v>3226</v>
      </c>
      <c r="N1588" s="122" t="s">
        <v>6777</v>
      </c>
      <c r="O1588" s="122"/>
      <c r="S1588" s="122" t="s">
        <v>14695</v>
      </c>
      <c r="AJ1588" s="122" t="s">
        <v>6773</v>
      </c>
      <c r="AK1588" s="122" t="s">
        <v>6773</v>
      </c>
      <c r="BE1588" s="122" t="s">
        <v>6722</v>
      </c>
      <c r="BG1588" s="122" t="s">
        <v>42</v>
      </c>
      <c r="BR1588" s="122" t="s">
        <v>6746</v>
      </c>
      <c r="BT1588" s="122" t="s">
        <v>6746</v>
      </c>
      <c r="BU1588" s="122" t="s">
        <v>6746</v>
      </c>
      <c r="BV1588" s="122">
        <v>115</v>
      </c>
    </row>
    <row r="1589" spans="1:101" x14ac:dyDescent="0.45">
      <c r="A1589" s="122">
        <v>1588</v>
      </c>
      <c r="B1589" s="122" t="s">
        <v>11266</v>
      </c>
      <c r="C1589" s="122" t="s">
        <v>6747</v>
      </c>
      <c r="D1589" s="150">
        <v>43307</v>
      </c>
      <c r="E1589" s="139">
        <v>7</v>
      </c>
      <c r="F1589" s="122" t="s">
        <v>14237</v>
      </c>
      <c r="G1589" s="122" t="s">
        <v>6763</v>
      </c>
      <c r="H1589" s="122">
        <v>63</v>
      </c>
      <c r="I1589" s="122" t="s">
        <v>6771</v>
      </c>
      <c r="J1589" s="122" t="str">
        <f t="shared" si="67"/>
        <v>Quercus benthamii</v>
      </c>
      <c r="M1589" s="122" t="s">
        <v>3226</v>
      </c>
      <c r="N1589" s="122" t="s">
        <v>6775</v>
      </c>
      <c r="O1589" s="122"/>
      <c r="S1589" s="122" t="s">
        <v>14695</v>
      </c>
      <c r="AJ1589" s="122" t="s">
        <v>6771</v>
      </c>
      <c r="AK1589" s="122" t="s">
        <v>6771</v>
      </c>
      <c r="BE1589" s="122" t="s">
        <v>6722</v>
      </c>
      <c r="BG1589" s="122" t="s">
        <v>42</v>
      </c>
      <c r="BR1589" s="122" t="s">
        <v>6747</v>
      </c>
      <c r="BT1589" s="122" t="s">
        <v>6747</v>
      </c>
      <c r="BU1589" s="122" t="s">
        <v>6747</v>
      </c>
      <c r="BV1589" s="122">
        <v>63</v>
      </c>
    </row>
    <row r="1590" spans="1:101" ht="15.75" customHeight="1" x14ac:dyDescent="0.45">
      <c r="A1590" s="122">
        <v>1589</v>
      </c>
      <c r="B1590" s="122" t="s">
        <v>11267</v>
      </c>
      <c r="C1590" s="122" t="s">
        <v>6748</v>
      </c>
      <c r="F1590" s="122" t="s">
        <v>14238</v>
      </c>
      <c r="G1590" s="122" t="s">
        <v>6764</v>
      </c>
      <c r="H1590" s="122">
        <v>2570</v>
      </c>
      <c r="I1590" s="122" t="s">
        <v>6773</v>
      </c>
      <c r="J1590" s="122" t="str">
        <f t="shared" si="67"/>
        <v>Quercus lowilliamsii</v>
      </c>
      <c r="K1590" s="122" t="s">
        <v>6773</v>
      </c>
      <c r="M1590" s="122" t="s">
        <v>3226</v>
      </c>
      <c r="N1590" s="122" t="s">
        <v>6777</v>
      </c>
      <c r="S1590" s="122" t="s">
        <v>14695</v>
      </c>
      <c r="T1590" s="122" t="s">
        <v>2100</v>
      </c>
      <c r="U1590" s="122" t="s">
        <v>2433</v>
      </c>
      <c r="AJ1590" s="122" t="s">
        <v>6773</v>
      </c>
      <c r="AK1590" s="122" t="s">
        <v>6773</v>
      </c>
      <c r="AP1590" s="122" t="s">
        <v>4216</v>
      </c>
      <c r="AQ1590" s="122" t="s">
        <v>1318</v>
      </c>
      <c r="AR1590" s="122" t="s">
        <v>7426</v>
      </c>
      <c r="AT1590" s="77">
        <v>16.968056000000001</v>
      </c>
      <c r="AU1590" s="136">
        <v>-92.976944000000003</v>
      </c>
      <c r="AV1590" s="136"/>
      <c r="BE1590" s="122" t="s">
        <v>6722</v>
      </c>
      <c r="BG1590" s="122" t="s">
        <v>42</v>
      </c>
      <c r="BR1590" s="122" t="s">
        <v>6748</v>
      </c>
      <c r="BS1590" s="122" t="s">
        <v>8205</v>
      </c>
      <c r="BT1590" s="122" t="s">
        <v>6748</v>
      </c>
      <c r="BU1590" s="122" t="s">
        <v>6748</v>
      </c>
      <c r="BV1590" s="122">
        <v>2570</v>
      </c>
      <c r="CB1590" s="77">
        <v>16.968056000000001</v>
      </c>
      <c r="CC1590" s="136">
        <v>-92.976944000000003</v>
      </c>
      <c r="CE1590" s="122" t="s">
        <v>2100</v>
      </c>
      <c r="CJ1590" s="122" t="s">
        <v>6994</v>
      </c>
      <c r="CO1590" s="122" t="s">
        <v>7488</v>
      </c>
      <c r="CP1590" s="122">
        <v>0</v>
      </c>
      <c r="CQ1590" s="122" t="s">
        <v>6748</v>
      </c>
      <c r="CR1590" s="122" t="s">
        <v>7960</v>
      </c>
      <c r="CS1590" s="122" t="s">
        <v>7961</v>
      </c>
      <c r="CT1590" s="122" t="s">
        <v>8194</v>
      </c>
      <c r="CU1590" s="122" t="s">
        <v>8194</v>
      </c>
    </row>
    <row r="1591" spans="1:101" x14ac:dyDescent="0.45">
      <c r="A1591" s="122">
        <v>1590</v>
      </c>
      <c r="B1591" s="122" t="s">
        <v>11268</v>
      </c>
      <c r="C1591" s="122" t="s">
        <v>6749</v>
      </c>
      <c r="G1591" s="122" t="s">
        <v>6765</v>
      </c>
      <c r="I1591" s="122" t="s">
        <v>6773</v>
      </c>
      <c r="J1591" s="122" t="str">
        <f t="shared" si="67"/>
        <v>Quercus lowilliamsii</v>
      </c>
      <c r="M1591" s="122" t="s">
        <v>3226</v>
      </c>
      <c r="N1591" s="122" t="s">
        <v>6777</v>
      </c>
      <c r="O1591" s="122"/>
      <c r="S1591" s="122" t="s">
        <v>14695</v>
      </c>
      <c r="AJ1591" s="122" t="s">
        <v>6773</v>
      </c>
      <c r="AK1591" s="122" t="s">
        <v>6773</v>
      </c>
      <c r="AU1591" s="136"/>
      <c r="AV1591" s="136"/>
      <c r="BE1591" s="122" t="s">
        <v>6722</v>
      </c>
      <c r="BG1591" s="122" t="s">
        <v>42</v>
      </c>
    </row>
    <row r="1592" spans="1:101" x14ac:dyDescent="0.45">
      <c r="A1592" s="122">
        <v>1591</v>
      </c>
      <c r="B1592" s="122" t="s">
        <v>11269</v>
      </c>
      <c r="C1592" s="122" t="s">
        <v>6750</v>
      </c>
      <c r="G1592" s="122" t="s">
        <v>6766</v>
      </c>
      <c r="I1592" s="122" t="s">
        <v>6773</v>
      </c>
      <c r="J1592" s="122" t="str">
        <f t="shared" si="67"/>
        <v>Quercus lowilliamsii</v>
      </c>
      <c r="M1592" s="122" t="s">
        <v>3226</v>
      </c>
      <c r="N1592" s="122" t="s">
        <v>6777</v>
      </c>
      <c r="O1592" s="122"/>
      <c r="S1592" s="122" t="s">
        <v>14695</v>
      </c>
      <c r="AJ1592" s="122" t="s">
        <v>6773</v>
      </c>
      <c r="AK1592" s="122" t="s">
        <v>6773</v>
      </c>
      <c r="BE1592" s="122" t="s">
        <v>6722</v>
      </c>
      <c r="BG1592" s="122" t="s">
        <v>42</v>
      </c>
    </row>
    <row r="1593" spans="1:101" x14ac:dyDescent="0.45">
      <c r="A1593" s="122">
        <v>1592</v>
      </c>
      <c r="B1593" s="122" t="s">
        <v>11270</v>
      </c>
      <c r="C1593" s="122" t="s">
        <v>6751</v>
      </c>
      <c r="G1593" s="122" t="s">
        <v>6767</v>
      </c>
      <c r="I1593" s="122" t="s">
        <v>2131</v>
      </c>
      <c r="J1593" s="122" t="str">
        <f t="shared" si="67"/>
        <v>Quercus segoviensis</v>
      </c>
      <c r="M1593" s="122" t="s">
        <v>3226</v>
      </c>
      <c r="N1593" s="122" t="s">
        <v>3217</v>
      </c>
      <c r="O1593" s="122"/>
      <c r="S1593" s="122" t="s">
        <v>14695</v>
      </c>
      <c r="AJ1593" s="122" t="s">
        <v>2131</v>
      </c>
      <c r="AK1593" s="122" t="s">
        <v>2131</v>
      </c>
      <c r="BE1593" s="122" t="s">
        <v>6722</v>
      </c>
      <c r="BG1593" s="122" t="s">
        <v>42</v>
      </c>
    </row>
    <row r="1594" spans="1:101" x14ac:dyDescent="0.45">
      <c r="A1594" s="122">
        <v>1593</v>
      </c>
      <c r="B1594" s="122" t="s">
        <v>11271</v>
      </c>
      <c r="C1594" s="122" t="s">
        <v>6752</v>
      </c>
      <c r="F1594" s="122" t="s">
        <v>14239</v>
      </c>
      <c r="G1594" s="122" t="s">
        <v>6768</v>
      </c>
      <c r="H1594" s="122">
        <v>4155</v>
      </c>
      <c r="I1594" s="122" t="s">
        <v>2131</v>
      </c>
      <c r="J1594" s="122" t="str">
        <f t="shared" si="67"/>
        <v>Quercus segoviensis</v>
      </c>
      <c r="K1594" s="122" t="s">
        <v>2131</v>
      </c>
      <c r="M1594" s="122" t="s">
        <v>3226</v>
      </c>
      <c r="N1594" s="122" t="s">
        <v>3217</v>
      </c>
      <c r="O1594" s="122"/>
      <c r="S1594" s="122" t="s">
        <v>14695</v>
      </c>
      <c r="AJ1594" s="122" t="s">
        <v>2131</v>
      </c>
      <c r="AK1594" s="122" t="s">
        <v>2131</v>
      </c>
      <c r="BE1594" s="122" t="s">
        <v>6722</v>
      </c>
      <c r="BG1594" s="122" t="s">
        <v>42</v>
      </c>
      <c r="BR1594" s="122" t="s">
        <v>6752</v>
      </c>
      <c r="BT1594" s="122" t="s">
        <v>6752</v>
      </c>
      <c r="BU1594" s="122" t="s">
        <v>6752</v>
      </c>
      <c r="BV1594" s="122">
        <v>4155</v>
      </c>
      <c r="CO1594" s="122" t="s">
        <v>7488</v>
      </c>
      <c r="CP1594" s="122">
        <v>0</v>
      </c>
      <c r="CQ1594" s="122" t="s">
        <v>6752</v>
      </c>
      <c r="CR1594" s="122" t="s">
        <v>8200</v>
      </c>
      <c r="CS1594" s="122" t="s">
        <v>7559</v>
      </c>
      <c r="CT1594" s="122" t="s">
        <v>8194</v>
      </c>
      <c r="CU1594" s="122" t="s">
        <v>8194</v>
      </c>
      <c r="CV1594" s="91" t="s">
        <v>8195</v>
      </c>
      <c r="CW1594" s="91"/>
    </row>
    <row r="1595" spans="1:101" x14ac:dyDescent="0.45">
      <c r="A1595" s="122">
        <v>1594</v>
      </c>
      <c r="B1595" s="122" t="s">
        <v>11272</v>
      </c>
      <c r="C1595" s="122" t="s">
        <v>6753</v>
      </c>
      <c r="F1595" s="122" t="s">
        <v>14240</v>
      </c>
      <c r="G1595" s="122" t="s">
        <v>6769</v>
      </c>
      <c r="H1595" s="122">
        <v>6117</v>
      </c>
      <c r="I1595" s="122" t="s">
        <v>6774</v>
      </c>
      <c r="J1595" s="122" t="str">
        <f t="shared" si="67"/>
        <v>Quercus affinis</v>
      </c>
      <c r="K1595" s="122" t="s">
        <v>6774</v>
      </c>
      <c r="M1595" s="122" t="s">
        <v>3226</v>
      </c>
      <c r="N1595" s="122" t="s">
        <v>6778</v>
      </c>
      <c r="S1595" s="122" t="s">
        <v>14695</v>
      </c>
      <c r="T1595" s="122" t="s">
        <v>2100</v>
      </c>
      <c r="U1595" s="122" t="s">
        <v>8242</v>
      </c>
      <c r="AJ1595" s="122" t="s">
        <v>6774</v>
      </c>
      <c r="AK1595" s="122" t="s">
        <v>6774</v>
      </c>
      <c r="AP1595" s="122" t="s">
        <v>4216</v>
      </c>
      <c r="AQ1595" s="122" t="s">
        <v>1318</v>
      </c>
      <c r="AR1595" s="122" t="s">
        <v>7426</v>
      </c>
      <c r="AT1595" s="77" t="s">
        <v>8239</v>
      </c>
      <c r="AU1595" s="122" t="s">
        <v>8240</v>
      </c>
      <c r="BE1595" s="122" t="s">
        <v>6722</v>
      </c>
      <c r="BG1595" s="122" t="s">
        <v>42</v>
      </c>
      <c r="BR1595" s="122" t="s">
        <v>6753</v>
      </c>
      <c r="BS1595" s="122" t="s">
        <v>8205</v>
      </c>
      <c r="BT1595" s="122" t="s">
        <v>6753</v>
      </c>
      <c r="BU1595" s="122" t="s">
        <v>6753</v>
      </c>
      <c r="BV1595" s="122">
        <v>6117</v>
      </c>
      <c r="CB1595" s="97">
        <v>20.302600000000002</v>
      </c>
      <c r="CC1595" s="97">
        <v>-100.188</v>
      </c>
      <c r="CE1595" s="122" t="s">
        <v>2100</v>
      </c>
      <c r="CJ1595" s="122" t="s">
        <v>6978</v>
      </c>
      <c r="CO1595" s="122" t="s">
        <v>7488</v>
      </c>
      <c r="CP1595" s="122">
        <v>0</v>
      </c>
      <c r="CQ1595" s="122" t="s">
        <v>6753</v>
      </c>
      <c r="CR1595" s="122" t="s">
        <v>7690</v>
      </c>
      <c r="CS1595" s="122" t="s">
        <v>7691</v>
      </c>
      <c r="CT1595" s="122" t="s">
        <v>8194</v>
      </c>
      <c r="CU1595" s="122" t="s">
        <v>8194</v>
      </c>
    </row>
    <row r="1596" spans="1:101" x14ac:dyDescent="0.45">
      <c r="A1596" s="122">
        <v>1595</v>
      </c>
      <c r="B1596" s="122" t="s">
        <v>11273</v>
      </c>
      <c r="C1596" s="122" t="s">
        <v>6754</v>
      </c>
      <c r="G1596" s="122" t="s">
        <v>6770</v>
      </c>
      <c r="I1596" s="122" t="s">
        <v>6774</v>
      </c>
      <c r="J1596" s="122" t="str">
        <f t="shared" si="67"/>
        <v>Quercus affinis</v>
      </c>
      <c r="M1596" s="122" t="s">
        <v>3226</v>
      </c>
      <c r="N1596" s="122" t="s">
        <v>6778</v>
      </c>
      <c r="O1596" s="122"/>
      <c r="S1596" s="122" t="s">
        <v>14695</v>
      </c>
      <c r="AJ1596" s="122" t="s">
        <v>6774</v>
      </c>
      <c r="AK1596" s="122" t="s">
        <v>6774</v>
      </c>
      <c r="BE1596" s="122" t="s">
        <v>6722</v>
      </c>
      <c r="BG1596" s="122" t="s">
        <v>42</v>
      </c>
    </row>
    <row r="1597" spans="1:101" x14ac:dyDescent="0.45">
      <c r="A1597" s="122">
        <v>1596</v>
      </c>
      <c r="B1597" s="122" t="s">
        <v>11274</v>
      </c>
      <c r="C1597" s="122" t="s">
        <v>6977</v>
      </c>
      <c r="F1597" s="122" t="s">
        <v>6976</v>
      </c>
      <c r="G1597" s="122" t="s">
        <v>6976</v>
      </c>
      <c r="H1597" s="122">
        <v>894</v>
      </c>
      <c r="I1597" s="122" t="s">
        <v>6774</v>
      </c>
      <c r="J1597" s="122" t="str">
        <f t="shared" si="67"/>
        <v>Quercus affinis</v>
      </c>
      <c r="K1597" s="122" t="s">
        <v>6774</v>
      </c>
      <c r="M1597" s="122" t="s">
        <v>3226</v>
      </c>
      <c r="N1597" s="122" t="s">
        <v>6778</v>
      </c>
      <c r="S1597" s="122" t="s">
        <v>14692</v>
      </c>
      <c r="T1597" s="122" t="s">
        <v>2100</v>
      </c>
      <c r="AP1597" s="122" t="s">
        <v>4216</v>
      </c>
      <c r="AQ1597" s="122" t="s">
        <v>1318</v>
      </c>
      <c r="AR1597" s="122" t="s">
        <v>7426</v>
      </c>
      <c r="BE1597" s="122" t="s">
        <v>7441</v>
      </c>
      <c r="BR1597" s="122" t="s">
        <v>6976</v>
      </c>
      <c r="BS1597" s="122" t="s">
        <v>5786</v>
      </c>
      <c r="BT1597" s="122" t="s">
        <v>6976</v>
      </c>
      <c r="BU1597" s="122" t="s">
        <v>6976</v>
      </c>
      <c r="BV1597" s="122">
        <v>894</v>
      </c>
      <c r="CB1597" s="81"/>
      <c r="CC1597" s="81"/>
      <c r="CE1597" s="122" t="s">
        <v>2100</v>
      </c>
      <c r="CJ1597" s="122" t="s">
        <v>6975</v>
      </c>
      <c r="CO1597" s="122" t="s">
        <v>7488</v>
      </c>
      <c r="CP1597" s="122">
        <v>0</v>
      </c>
      <c r="CQ1597" s="122" t="s">
        <v>6976</v>
      </c>
      <c r="CR1597" s="122" t="s">
        <v>7964</v>
      </c>
      <c r="CS1597" s="122" t="s">
        <v>7965</v>
      </c>
      <c r="CT1597" s="122" t="s">
        <v>8194</v>
      </c>
      <c r="CU1597" s="122" t="s">
        <v>8194</v>
      </c>
    </row>
    <row r="1598" spans="1:101" x14ac:dyDescent="0.45">
      <c r="A1598" s="122">
        <v>1597</v>
      </c>
      <c r="B1598" s="122" t="s">
        <v>11275</v>
      </c>
      <c r="C1598" s="122" t="s">
        <v>7428</v>
      </c>
      <c r="F1598" s="122" t="s">
        <v>7435</v>
      </c>
      <c r="H1598" s="122">
        <v>5310</v>
      </c>
      <c r="I1598" s="122" t="s">
        <v>8885</v>
      </c>
      <c r="J1598" s="122" t="str">
        <f t="shared" si="67"/>
        <v>Quercus petraea ssp. iberica</v>
      </c>
      <c r="M1598" s="122" t="s">
        <v>3226</v>
      </c>
      <c r="N1598" s="122" t="s">
        <v>7429</v>
      </c>
      <c r="O1598" s="122"/>
      <c r="P1598" s="122" t="s">
        <v>6708</v>
      </c>
      <c r="S1598" s="122" t="s">
        <v>14698</v>
      </c>
      <c r="T1598" s="122" t="s">
        <v>6802</v>
      </c>
      <c r="BE1598" s="122" t="s">
        <v>3945</v>
      </c>
      <c r="BF1598" s="122" t="s">
        <v>1415</v>
      </c>
      <c r="BG1598" s="122" t="s">
        <v>42</v>
      </c>
      <c r="BR1598" s="122" t="s">
        <v>7435</v>
      </c>
      <c r="BS1598" s="122" t="s">
        <v>7434</v>
      </c>
      <c r="BT1598" s="122" t="s">
        <v>7435</v>
      </c>
      <c r="BU1598" s="122" t="s">
        <v>7435</v>
      </c>
      <c r="BV1598" s="122">
        <v>5310</v>
      </c>
      <c r="BX1598" s="122" t="s">
        <v>7440</v>
      </c>
    </row>
    <row r="1599" spans="1:101" x14ac:dyDescent="0.45">
      <c r="A1599" s="122">
        <v>1598</v>
      </c>
      <c r="B1599" s="122" t="s">
        <v>11276</v>
      </c>
      <c r="C1599" s="122" t="s">
        <v>7428</v>
      </c>
      <c r="F1599" s="122" t="s">
        <v>7436</v>
      </c>
      <c r="H1599" s="122">
        <v>6998</v>
      </c>
      <c r="I1599" s="122" t="s">
        <v>6549</v>
      </c>
      <c r="J1599" s="122" t="str">
        <f t="shared" si="67"/>
        <v>Quercus hartwissiana</v>
      </c>
      <c r="M1599" s="122" t="s">
        <v>3226</v>
      </c>
      <c r="N1599" s="122" t="s">
        <v>4082</v>
      </c>
      <c r="O1599" s="122"/>
      <c r="P1599" s="122" t="s">
        <v>6708</v>
      </c>
      <c r="S1599" s="122" t="s">
        <v>14698</v>
      </c>
      <c r="T1599" s="122" t="s">
        <v>6802</v>
      </c>
      <c r="BE1599" s="122" t="s">
        <v>3945</v>
      </c>
      <c r="BF1599" s="122" t="s">
        <v>1415</v>
      </c>
      <c r="BG1599" s="122" t="s">
        <v>42</v>
      </c>
      <c r="BR1599" s="122" t="s">
        <v>7436</v>
      </c>
      <c r="BS1599" s="122" t="s">
        <v>7434</v>
      </c>
      <c r="BT1599" s="122" t="s">
        <v>7436</v>
      </c>
      <c r="BU1599" s="122" t="s">
        <v>7436</v>
      </c>
      <c r="BV1599" s="122">
        <v>6998</v>
      </c>
      <c r="BX1599" s="122" t="s">
        <v>7440</v>
      </c>
    </row>
    <row r="1600" spans="1:101" x14ac:dyDescent="0.45">
      <c r="A1600" s="122">
        <v>1599</v>
      </c>
      <c r="B1600" s="122" t="s">
        <v>11277</v>
      </c>
      <c r="C1600" s="122" t="s">
        <v>7428</v>
      </c>
      <c r="F1600" s="122" t="s">
        <v>7437</v>
      </c>
      <c r="H1600" s="122">
        <v>5419</v>
      </c>
      <c r="I1600" s="122" t="s">
        <v>14676</v>
      </c>
      <c r="J1600" s="122" t="str">
        <f t="shared" si="67"/>
        <v>Quercus macranthera</v>
      </c>
      <c r="M1600" s="122" t="s">
        <v>3226</v>
      </c>
      <c r="N1600" s="122" t="s">
        <v>7430</v>
      </c>
      <c r="O1600" s="122"/>
      <c r="P1600" s="122" t="s">
        <v>6708</v>
      </c>
      <c r="S1600" s="122" t="s">
        <v>14698</v>
      </c>
      <c r="T1600" s="122" t="s">
        <v>6802</v>
      </c>
      <c r="BE1600" s="122" t="s">
        <v>3945</v>
      </c>
      <c r="BF1600" s="122" t="s">
        <v>1415</v>
      </c>
      <c r="BG1600" s="122" t="s">
        <v>42</v>
      </c>
      <c r="BR1600" s="122" t="s">
        <v>7437</v>
      </c>
      <c r="BS1600" s="122" t="s">
        <v>7434</v>
      </c>
      <c r="BT1600" s="122" t="s">
        <v>7437</v>
      </c>
      <c r="BU1600" s="122" t="s">
        <v>7437</v>
      </c>
      <c r="BV1600" s="122">
        <v>5419</v>
      </c>
      <c r="BX1600" s="122" t="s">
        <v>7440</v>
      </c>
    </row>
    <row r="1601" spans="1:85" x14ac:dyDescent="0.45">
      <c r="A1601" s="122">
        <v>1600</v>
      </c>
      <c r="B1601" s="122" t="s">
        <v>11278</v>
      </c>
      <c r="C1601" s="122" t="s">
        <v>7428</v>
      </c>
      <c r="F1601" s="122" t="s">
        <v>7438</v>
      </c>
      <c r="H1601" s="122">
        <v>6072</v>
      </c>
      <c r="I1601" s="122" t="s">
        <v>14677</v>
      </c>
      <c r="J1601" s="122" t="str">
        <f t="shared" si="67"/>
        <v>Quercus robur ssp. imeretina</v>
      </c>
      <c r="M1601" s="122" t="s">
        <v>3226</v>
      </c>
      <c r="N1601" s="122" t="s">
        <v>7431</v>
      </c>
      <c r="O1601" s="122"/>
      <c r="P1601" s="122" t="s">
        <v>6708</v>
      </c>
      <c r="S1601" s="122" t="s">
        <v>14698</v>
      </c>
      <c r="T1601" s="122" t="s">
        <v>6802</v>
      </c>
      <c r="BE1601" s="122" t="s">
        <v>3945</v>
      </c>
      <c r="BF1601" s="122" t="s">
        <v>1415</v>
      </c>
      <c r="BG1601" s="122" t="s">
        <v>42</v>
      </c>
      <c r="BR1601" s="122" t="s">
        <v>7438</v>
      </c>
      <c r="BS1601" s="122" t="s">
        <v>7434</v>
      </c>
      <c r="BT1601" s="122" t="s">
        <v>7438</v>
      </c>
      <c r="BU1601" s="122" t="s">
        <v>7438</v>
      </c>
      <c r="BV1601" s="122">
        <v>6072</v>
      </c>
      <c r="BX1601" s="122" t="s">
        <v>7440</v>
      </c>
    </row>
    <row r="1602" spans="1:85" x14ac:dyDescent="0.45">
      <c r="A1602" s="122">
        <v>1601</v>
      </c>
      <c r="B1602" s="122" t="s">
        <v>11279</v>
      </c>
      <c r="C1602" s="122" t="s">
        <v>7428</v>
      </c>
      <c r="F1602" s="122" t="s">
        <v>7439</v>
      </c>
      <c r="H1602" s="122">
        <v>10660</v>
      </c>
      <c r="I1602" s="122" t="s">
        <v>6547</v>
      </c>
      <c r="J1602" s="122" t="str">
        <f t="shared" si="67"/>
        <v>Quercus suber</v>
      </c>
      <c r="M1602" s="122" t="s">
        <v>3226</v>
      </c>
      <c r="N1602" s="122" t="s">
        <v>3928</v>
      </c>
      <c r="O1602" s="122"/>
      <c r="P1602" s="122" t="s">
        <v>6708</v>
      </c>
      <c r="S1602" s="122" t="s">
        <v>14698</v>
      </c>
      <c r="T1602" s="122" t="s">
        <v>7432</v>
      </c>
      <c r="U1602" s="122" t="s">
        <v>7433</v>
      </c>
      <c r="BE1602" s="122" t="s">
        <v>3945</v>
      </c>
      <c r="BF1602" s="122" t="s">
        <v>1415</v>
      </c>
      <c r="BG1602" s="122" t="s">
        <v>42</v>
      </c>
      <c r="BR1602" s="122" t="s">
        <v>7439</v>
      </c>
      <c r="BS1602" s="122" t="s">
        <v>7434</v>
      </c>
      <c r="BT1602" s="122" t="s">
        <v>7439</v>
      </c>
      <c r="BU1602" s="122" t="s">
        <v>7439</v>
      </c>
      <c r="BV1602" s="122">
        <v>10660</v>
      </c>
      <c r="BX1602" s="122" t="s">
        <v>7440</v>
      </c>
    </row>
    <row r="1603" spans="1:85" x14ac:dyDescent="0.45">
      <c r="A1603" s="122">
        <v>1602</v>
      </c>
      <c r="B1603" s="122" t="s">
        <v>11280</v>
      </c>
      <c r="C1603" s="122" t="s">
        <v>9007</v>
      </c>
      <c r="F1603" s="122" t="s">
        <v>9007</v>
      </c>
      <c r="H1603" s="122">
        <v>2603</v>
      </c>
      <c r="I1603" s="122" t="s">
        <v>201</v>
      </c>
      <c r="J1603" s="122" t="str">
        <f>LEFT(I1603, FIND(" ", I1603, 12) -1)</f>
        <v>Quercus stellata</v>
      </c>
      <c r="M1603" s="122" t="s">
        <v>3226</v>
      </c>
      <c r="N1603" s="122" t="s">
        <v>3195</v>
      </c>
      <c r="O1603" s="121" t="s">
        <v>9020</v>
      </c>
      <c r="P1603" s="122" t="s">
        <v>9022</v>
      </c>
      <c r="S1603" s="122" t="s">
        <v>14696</v>
      </c>
      <c r="T1603" s="122" t="s">
        <v>1171</v>
      </c>
      <c r="U1603" s="122" t="s">
        <v>9024</v>
      </c>
      <c r="V1603" s="122" t="s">
        <v>9025</v>
      </c>
      <c r="X1603" s="122" t="s">
        <v>9026</v>
      </c>
      <c r="AJ1603" s="122" t="s">
        <v>977</v>
      </c>
      <c r="AK1603" s="122" t="s">
        <v>977</v>
      </c>
      <c r="AT1603" s="122">
        <v>34.737479999999998</v>
      </c>
      <c r="AU1603" s="122">
        <v>-98.527199999999993</v>
      </c>
      <c r="BG1603" s="122" t="s">
        <v>42</v>
      </c>
      <c r="BR1603" s="122" t="s">
        <v>9007</v>
      </c>
      <c r="BS1603" s="122" t="s">
        <v>7434</v>
      </c>
      <c r="BT1603" s="122" t="s">
        <v>9007</v>
      </c>
      <c r="BU1603" s="122" t="s">
        <v>9007</v>
      </c>
      <c r="BV1603" s="122">
        <v>2603</v>
      </c>
      <c r="CB1603" s="122">
        <v>34.737479999999998</v>
      </c>
      <c r="CC1603" s="122">
        <v>-98.527199999999993</v>
      </c>
      <c r="CE1603" s="122" t="s">
        <v>1171</v>
      </c>
      <c r="CF1603" s="122" t="s">
        <v>9024</v>
      </c>
      <c r="CG1603" s="122" t="s">
        <v>9025</v>
      </c>
    </row>
    <row r="1604" spans="1:85" x14ac:dyDescent="0.45">
      <c r="A1604" s="122">
        <v>1603</v>
      </c>
      <c r="B1604" s="122" t="s">
        <v>11281</v>
      </c>
      <c r="C1604" s="122" t="s">
        <v>9008</v>
      </c>
      <c r="F1604" s="122" t="s">
        <v>9008</v>
      </c>
      <c r="H1604" s="122">
        <v>6159</v>
      </c>
      <c r="I1604" s="122" t="s">
        <v>731</v>
      </c>
      <c r="J1604" s="122" t="str">
        <f>LEFT(I1604, FIND(" ", I1604, 12) -1)</f>
        <v>Quercus marilandica</v>
      </c>
      <c r="M1604" s="122" t="s">
        <v>3226</v>
      </c>
      <c r="N1604" s="122" t="s">
        <v>3175</v>
      </c>
      <c r="O1604" s="121" t="s">
        <v>9020</v>
      </c>
      <c r="P1604" s="122" t="s">
        <v>9022</v>
      </c>
      <c r="S1604" s="122" t="s">
        <v>14696</v>
      </c>
      <c r="T1604" s="122" t="s">
        <v>1171</v>
      </c>
      <c r="U1604" s="122" t="s">
        <v>9024</v>
      </c>
      <c r="V1604" s="122" t="s">
        <v>9025</v>
      </c>
      <c r="X1604" s="122" t="s">
        <v>9031</v>
      </c>
      <c r="AJ1604" s="122" t="s">
        <v>979</v>
      </c>
      <c r="AK1604" s="122" t="s">
        <v>979</v>
      </c>
      <c r="AT1604" s="122">
        <v>34.737479999999998</v>
      </c>
      <c r="AU1604" s="122">
        <v>-98.527199999999993</v>
      </c>
      <c r="BG1604" s="122" t="s">
        <v>42</v>
      </c>
      <c r="BR1604" s="122" t="s">
        <v>9008</v>
      </c>
      <c r="BS1604" s="122" t="s">
        <v>7434</v>
      </c>
      <c r="BT1604" s="122" t="s">
        <v>9008</v>
      </c>
      <c r="BU1604" s="122" t="s">
        <v>9008</v>
      </c>
      <c r="BV1604" s="122">
        <v>6159</v>
      </c>
      <c r="CB1604" s="122">
        <v>34.737479999999998</v>
      </c>
      <c r="CC1604" s="122">
        <v>-98.527199999999993</v>
      </c>
      <c r="CE1604" s="122" t="s">
        <v>1171</v>
      </c>
      <c r="CF1604" s="122" t="s">
        <v>9024</v>
      </c>
      <c r="CG1604" s="122" t="s">
        <v>9025</v>
      </c>
    </row>
    <row r="1605" spans="1:85" x14ac:dyDescent="0.45">
      <c r="A1605" s="122">
        <v>1604</v>
      </c>
      <c r="B1605" s="122" t="s">
        <v>11282</v>
      </c>
      <c r="C1605" s="122" t="s">
        <v>9009</v>
      </c>
      <c r="D1605" s="150">
        <v>43307</v>
      </c>
      <c r="E1605" s="139">
        <v>8</v>
      </c>
      <c r="F1605" s="122" t="s">
        <v>9009</v>
      </c>
      <c r="H1605" s="122">
        <v>5202</v>
      </c>
      <c r="I1605" s="122" t="s">
        <v>201</v>
      </c>
      <c r="J1605" s="122" t="str">
        <f>LEFT(I1605, FIND(" ", I1605, 12) -1)</f>
        <v>Quercus stellata</v>
      </c>
      <c r="M1605" s="122" t="s">
        <v>3226</v>
      </c>
      <c r="N1605" s="122" t="s">
        <v>3195</v>
      </c>
      <c r="O1605" s="121" t="s">
        <v>9020</v>
      </c>
      <c r="P1605" s="122" t="s">
        <v>9022</v>
      </c>
      <c r="S1605" s="122" t="s">
        <v>14696</v>
      </c>
      <c r="T1605" s="122" t="s">
        <v>1171</v>
      </c>
      <c r="U1605" s="122" t="s">
        <v>9024</v>
      </c>
      <c r="V1605" s="122" t="s">
        <v>9025</v>
      </c>
      <c r="X1605" s="122" t="s">
        <v>9032</v>
      </c>
      <c r="AJ1605" s="122" t="s">
        <v>977</v>
      </c>
      <c r="AK1605" s="122" t="s">
        <v>977</v>
      </c>
      <c r="AT1605" s="122">
        <v>34.736339999999998</v>
      </c>
      <c r="AU1605" s="122">
        <v>-98.535200000000003</v>
      </c>
      <c r="BG1605" s="122" t="s">
        <v>42</v>
      </c>
      <c r="BR1605" s="122" t="s">
        <v>9009</v>
      </c>
      <c r="BS1605" s="122" t="s">
        <v>7434</v>
      </c>
      <c r="BT1605" s="122" t="s">
        <v>9009</v>
      </c>
      <c r="BU1605" s="122" t="s">
        <v>9009</v>
      </c>
      <c r="BV1605" s="122">
        <v>5202</v>
      </c>
      <c r="CB1605" s="122">
        <v>34.736339999999998</v>
      </c>
      <c r="CC1605" s="122">
        <v>-98.535200000000003</v>
      </c>
      <c r="CE1605" s="122" t="s">
        <v>1171</v>
      </c>
      <c r="CF1605" s="122" t="s">
        <v>9024</v>
      </c>
      <c r="CG1605" s="122" t="s">
        <v>9025</v>
      </c>
    </row>
    <row r="1606" spans="1:85" x14ac:dyDescent="0.45">
      <c r="A1606" s="122">
        <v>1605</v>
      </c>
      <c r="B1606" s="122" t="s">
        <v>11283</v>
      </c>
      <c r="C1606" s="122" t="s">
        <v>9010</v>
      </c>
      <c r="F1606" s="122" t="s">
        <v>9010</v>
      </c>
      <c r="H1606" s="122">
        <v>5473</v>
      </c>
      <c r="I1606" s="122" t="s">
        <v>731</v>
      </c>
      <c r="J1606" s="122" t="str">
        <f>LEFT(I1606, FIND(" ", I1606, 12) -1)</f>
        <v>Quercus marilandica</v>
      </c>
      <c r="M1606" s="122" t="s">
        <v>3226</v>
      </c>
      <c r="N1606" s="122" t="s">
        <v>3175</v>
      </c>
      <c r="O1606" s="121" t="s">
        <v>9020</v>
      </c>
      <c r="P1606" s="122" t="s">
        <v>9022</v>
      </c>
      <c r="S1606" s="122" t="s">
        <v>14696</v>
      </c>
      <c r="T1606" s="122" t="s">
        <v>1171</v>
      </c>
      <c r="U1606" s="122" t="s">
        <v>9024</v>
      </c>
      <c r="V1606" s="122" t="s">
        <v>9025</v>
      </c>
      <c r="X1606" s="122" t="s">
        <v>9033</v>
      </c>
      <c r="AJ1606" s="122" t="s">
        <v>979</v>
      </c>
      <c r="AK1606" s="122" t="s">
        <v>979</v>
      </c>
      <c r="AT1606" s="122">
        <v>34.744590000000002</v>
      </c>
      <c r="AU1606" s="122">
        <v>-98.531999999999996</v>
      </c>
      <c r="BG1606" s="122" t="s">
        <v>42</v>
      </c>
      <c r="BR1606" s="122" t="s">
        <v>9010</v>
      </c>
      <c r="BS1606" s="122" t="s">
        <v>7434</v>
      </c>
      <c r="BT1606" s="122" t="s">
        <v>9010</v>
      </c>
      <c r="BU1606" s="122" t="s">
        <v>9010</v>
      </c>
      <c r="BV1606" s="122">
        <v>5473</v>
      </c>
      <c r="CB1606" s="122">
        <v>34.744590000000002</v>
      </c>
      <c r="CC1606" s="122">
        <v>-98.531999999999996</v>
      </c>
      <c r="CE1606" s="122" t="s">
        <v>1171</v>
      </c>
      <c r="CF1606" s="122" t="s">
        <v>9024</v>
      </c>
      <c r="CG1606" s="122" t="s">
        <v>9025</v>
      </c>
    </row>
    <row r="1607" spans="1:85" x14ac:dyDescent="0.45">
      <c r="A1607" s="122">
        <v>1606</v>
      </c>
      <c r="B1607" s="122" t="s">
        <v>11284</v>
      </c>
      <c r="C1607" s="122" t="s">
        <v>9011</v>
      </c>
      <c r="F1607" s="122" t="s">
        <v>9011</v>
      </c>
      <c r="H1607" s="122">
        <v>7819</v>
      </c>
      <c r="I1607" s="122" t="s">
        <v>9014</v>
      </c>
      <c r="J1607" s="122" t="str">
        <f>I1607</f>
        <v>Quercus x bartram</v>
      </c>
      <c r="M1607" s="122" t="s">
        <v>3226</v>
      </c>
      <c r="N1607" s="122" t="s">
        <v>9017</v>
      </c>
      <c r="O1607" s="121" t="s">
        <v>9020</v>
      </c>
      <c r="S1607" s="122" t="s">
        <v>14696</v>
      </c>
      <c r="T1607" s="122" t="s">
        <v>1171</v>
      </c>
      <c r="U1607" s="122" t="s">
        <v>3450</v>
      </c>
      <c r="V1607" s="122" t="s">
        <v>9027</v>
      </c>
      <c r="X1607" s="122" t="s">
        <v>9034</v>
      </c>
      <c r="AJ1607" s="122" t="s">
        <v>9014</v>
      </c>
      <c r="AK1607" s="122" t="s">
        <v>9014</v>
      </c>
      <c r="AT1607" s="122">
        <v>39.952860000000001</v>
      </c>
      <c r="AU1607" s="122">
        <v>-75.598699999999994</v>
      </c>
      <c r="BG1607" s="122" t="s">
        <v>42</v>
      </c>
      <c r="BR1607" s="122" t="s">
        <v>9011</v>
      </c>
      <c r="BS1607" s="122" t="s">
        <v>7434</v>
      </c>
      <c r="BT1607" s="122" t="s">
        <v>9011</v>
      </c>
      <c r="BU1607" s="122" t="s">
        <v>9011</v>
      </c>
      <c r="BV1607" s="122">
        <v>7819</v>
      </c>
      <c r="CB1607" s="122">
        <v>39.952860000000001</v>
      </c>
      <c r="CC1607" s="122">
        <v>-75.598699999999994</v>
      </c>
      <c r="CE1607" s="122" t="s">
        <v>1171</v>
      </c>
      <c r="CF1607" s="122" t="s">
        <v>3450</v>
      </c>
      <c r="CG1607" s="122" t="s">
        <v>9027</v>
      </c>
    </row>
    <row r="1608" spans="1:85" x14ac:dyDescent="0.45">
      <c r="A1608" s="122">
        <v>1607</v>
      </c>
      <c r="B1608" s="122" t="s">
        <v>11285</v>
      </c>
      <c r="C1608" s="97" t="s">
        <v>9012</v>
      </c>
      <c r="D1608" s="140"/>
      <c r="E1608" s="140"/>
      <c r="F1608" s="122" t="s">
        <v>9012</v>
      </c>
      <c r="G1608" s="97"/>
      <c r="H1608" s="122">
        <v>4189</v>
      </c>
      <c r="I1608" s="97" t="s">
        <v>9015</v>
      </c>
      <c r="J1608" s="122" t="str">
        <f>LEFT(I1608, FIND(" ", I1608, 12) -1)</f>
        <v>Quercus gambelii</v>
      </c>
      <c r="K1608" s="97"/>
      <c r="L1608" s="97"/>
      <c r="M1608" s="97" t="s">
        <v>3226</v>
      </c>
      <c r="N1608" s="97" t="s">
        <v>9018</v>
      </c>
      <c r="O1608" s="57">
        <v>42563</v>
      </c>
      <c r="P1608" s="97"/>
      <c r="Q1608" s="97"/>
      <c r="R1608" s="97"/>
      <c r="S1608" s="122" t="s">
        <v>14696</v>
      </c>
      <c r="T1608" s="97" t="s">
        <v>1171</v>
      </c>
      <c r="U1608" s="97" t="s">
        <v>6042</v>
      </c>
      <c r="V1608" s="97" t="s">
        <v>9028</v>
      </c>
      <c r="W1608" s="97"/>
      <c r="X1608" s="97" t="s">
        <v>9029</v>
      </c>
      <c r="Y1608" s="97"/>
      <c r="Z1608" s="97"/>
      <c r="AA1608" s="97"/>
      <c r="AB1608" s="97"/>
      <c r="AC1608" s="97"/>
      <c r="AD1608" s="97"/>
      <c r="AE1608" s="97"/>
      <c r="AF1608" s="97"/>
      <c r="AG1608" s="97"/>
      <c r="AH1608" s="97"/>
      <c r="AI1608" s="97"/>
      <c r="AJ1608" s="97" t="s">
        <v>9015</v>
      </c>
      <c r="AK1608" s="97" t="s">
        <v>9015</v>
      </c>
      <c r="AL1608" s="97"/>
      <c r="AM1608" s="57"/>
      <c r="AN1608" s="97"/>
      <c r="AO1608" s="97"/>
      <c r="AP1608" s="97"/>
      <c r="AQ1608" s="97"/>
      <c r="AR1608" s="97"/>
      <c r="AS1608" s="97"/>
      <c r="AT1608" s="97"/>
      <c r="AU1608" s="97"/>
      <c r="AV1608" s="97"/>
      <c r="AW1608" s="97"/>
      <c r="AX1608" s="97"/>
      <c r="AY1608" s="97"/>
      <c r="AZ1608" s="97"/>
      <c r="BA1608" s="97"/>
      <c r="BB1608" s="97"/>
      <c r="BC1608" s="97"/>
      <c r="BD1608" s="97"/>
      <c r="BE1608" s="97"/>
      <c r="BF1608" s="97"/>
      <c r="BG1608" s="97" t="s">
        <v>42</v>
      </c>
      <c r="BH1608" s="97"/>
      <c r="BI1608" s="97"/>
      <c r="BJ1608" s="97"/>
      <c r="BK1608" s="97"/>
      <c r="BL1608" s="97"/>
      <c r="BM1608" s="97"/>
      <c r="BN1608" s="97"/>
      <c r="BO1608" s="97"/>
      <c r="BP1608" s="97"/>
      <c r="BQ1608" s="97"/>
      <c r="BR1608" s="97" t="s">
        <v>9012</v>
      </c>
      <c r="BS1608" s="97" t="s">
        <v>7434</v>
      </c>
      <c r="BT1608" s="122" t="s">
        <v>9012</v>
      </c>
      <c r="BU1608" s="122" t="s">
        <v>9012</v>
      </c>
      <c r="BV1608" s="122">
        <v>4189</v>
      </c>
      <c r="CE1608" s="122" t="s">
        <v>1171</v>
      </c>
      <c r="CF1608" s="122" t="s">
        <v>6042</v>
      </c>
      <c r="CG1608" s="122" t="s">
        <v>9028</v>
      </c>
    </row>
    <row r="1609" spans="1:85" x14ac:dyDescent="0.45">
      <c r="A1609" s="122">
        <v>1608</v>
      </c>
      <c r="B1609" s="122" t="s">
        <v>11286</v>
      </c>
      <c r="C1609" s="122" t="s">
        <v>9013</v>
      </c>
      <c r="F1609" s="122" t="s">
        <v>9013</v>
      </c>
      <c r="H1609" s="122">
        <v>4770</v>
      </c>
      <c r="I1609" s="122" t="s">
        <v>9016</v>
      </c>
      <c r="J1609" s="122" t="str">
        <f>I1609</f>
        <v>Quercus humboldtii</v>
      </c>
      <c r="M1609" s="122" t="s">
        <v>3226</v>
      </c>
      <c r="N1609" s="122" t="s">
        <v>9019</v>
      </c>
      <c r="O1609" s="121" t="s">
        <v>9021</v>
      </c>
      <c r="S1609" s="122" t="s">
        <v>14696</v>
      </c>
      <c r="T1609" s="122" t="s">
        <v>9023</v>
      </c>
      <c r="X1609" s="122" t="s">
        <v>9030</v>
      </c>
      <c r="AJ1609" s="122" t="s">
        <v>9016</v>
      </c>
      <c r="AK1609" s="122" t="s">
        <v>9016</v>
      </c>
      <c r="BG1609" s="122" t="s">
        <v>42</v>
      </c>
      <c r="BR1609" s="122" t="s">
        <v>9013</v>
      </c>
      <c r="BS1609" s="122" t="s">
        <v>7434</v>
      </c>
      <c r="BT1609" s="122" t="s">
        <v>9013</v>
      </c>
      <c r="BU1609" s="122" t="s">
        <v>9013</v>
      </c>
      <c r="BV1609" s="122">
        <v>4770</v>
      </c>
      <c r="CE1609" s="122" t="s">
        <v>9023</v>
      </c>
    </row>
    <row r="1610" spans="1:85" x14ac:dyDescent="0.45">
      <c r="A1610" s="122">
        <v>1609</v>
      </c>
      <c r="B1610" s="122" t="s">
        <v>11287</v>
      </c>
      <c r="C1610" s="122" t="s">
        <v>9038</v>
      </c>
      <c r="D1610" s="150">
        <v>43307</v>
      </c>
      <c r="E1610" s="139">
        <v>7</v>
      </c>
      <c r="F1610" s="122" t="s">
        <v>9035</v>
      </c>
      <c r="G1610" s="122" t="s">
        <v>9039</v>
      </c>
      <c r="H1610" s="122">
        <v>143</v>
      </c>
      <c r="I1610" s="122" t="s">
        <v>9016</v>
      </c>
      <c r="J1610" s="122" t="str">
        <f>I1610</f>
        <v>Quercus humboldtii</v>
      </c>
      <c r="M1610" s="122" t="s">
        <v>3226</v>
      </c>
      <c r="N1610" s="122" t="s">
        <v>9019</v>
      </c>
      <c r="P1610" s="122" t="s">
        <v>9036</v>
      </c>
      <c r="S1610" s="122" t="s">
        <v>14714</v>
      </c>
      <c r="AJ1610" s="122" t="s">
        <v>9016</v>
      </c>
      <c r="AK1610" s="122" t="s">
        <v>9016</v>
      </c>
      <c r="BC1610" s="122" t="s">
        <v>9037</v>
      </c>
      <c r="BF1610" s="122" t="s">
        <v>1415</v>
      </c>
      <c r="BG1610" s="122" t="s">
        <v>42</v>
      </c>
      <c r="BR1610" s="122" t="s">
        <v>9035</v>
      </c>
      <c r="BS1610" s="122" t="s">
        <v>7434</v>
      </c>
      <c r="BT1610" s="122" t="s">
        <v>9035</v>
      </c>
      <c r="BU1610" s="122" t="s">
        <v>9035</v>
      </c>
      <c r="BV1610" s="122">
        <v>143</v>
      </c>
    </row>
    <row r="1611" spans="1:85" x14ac:dyDescent="0.45">
      <c r="A1611" s="122">
        <v>1610</v>
      </c>
      <c r="B1611" s="122" t="s">
        <v>11288</v>
      </c>
      <c r="C1611" s="122">
        <v>2017001</v>
      </c>
      <c r="I1611" s="122" t="s">
        <v>149</v>
      </c>
      <c r="J1611" s="122" t="str">
        <f t="shared" ref="J1611:J1642" si="68">LEFT(I1611, FIND(" ", I1611, 12) -1)</f>
        <v>Quercus macrocarpa</v>
      </c>
      <c r="M1611" s="122" t="s">
        <v>3226</v>
      </c>
      <c r="N1611" s="122" t="s">
        <v>3173</v>
      </c>
      <c r="O1611" s="121">
        <v>42867</v>
      </c>
      <c r="P1611" s="122" t="s">
        <v>9075</v>
      </c>
      <c r="Q1611" s="122" t="s">
        <v>11688</v>
      </c>
      <c r="S1611" s="122" t="s">
        <v>14693</v>
      </c>
      <c r="T1611" s="122" t="s">
        <v>1171</v>
      </c>
      <c r="U1611" s="122" t="s">
        <v>4097</v>
      </c>
      <c r="V1611" s="122" t="s">
        <v>1172</v>
      </c>
      <c r="W1611" s="122" t="s">
        <v>1759</v>
      </c>
      <c r="X1611" s="122" t="s">
        <v>1319</v>
      </c>
      <c r="Y1611" s="122" t="s">
        <v>9074</v>
      </c>
      <c r="Z1611" s="122" t="s">
        <v>9076</v>
      </c>
      <c r="AH1611" s="122" t="s">
        <v>9080</v>
      </c>
      <c r="AJ1611" s="122" t="s">
        <v>149</v>
      </c>
      <c r="AK1611" s="122" t="s">
        <v>149</v>
      </c>
      <c r="AT1611" s="122">
        <v>41.813470000000002</v>
      </c>
      <c r="AU1611" s="122">
        <v>-88.062929999999994</v>
      </c>
      <c r="BE1611" s="122" t="s">
        <v>9078</v>
      </c>
      <c r="BG1611" s="122" t="s">
        <v>9079</v>
      </c>
      <c r="BH1611" s="122" t="s">
        <v>4235</v>
      </c>
      <c r="BI1611" s="122" t="s">
        <v>4235</v>
      </c>
      <c r="BJ1611" s="122" t="s">
        <v>4235</v>
      </c>
      <c r="BY1611" s="132" t="s">
        <v>13664</v>
      </c>
      <c r="BZ1611" s="122" t="s">
        <v>3654</v>
      </c>
    </row>
    <row r="1612" spans="1:85" x14ac:dyDescent="0.45">
      <c r="A1612" s="122">
        <v>1611</v>
      </c>
      <c r="B1612" s="122" t="s">
        <v>11289</v>
      </c>
      <c r="C1612" s="122">
        <v>2017002</v>
      </c>
      <c r="I1612" s="122" t="s">
        <v>187</v>
      </c>
      <c r="J1612" s="122" t="str">
        <f t="shared" si="68"/>
        <v>Quercus alba</v>
      </c>
      <c r="M1612" s="122" t="s">
        <v>3226</v>
      </c>
      <c r="N1612" s="122" t="s">
        <v>3190</v>
      </c>
      <c r="O1612" s="121">
        <v>42867</v>
      </c>
      <c r="P1612" s="122" t="s">
        <v>9075</v>
      </c>
      <c r="Q1612" s="122" t="s">
        <v>11688</v>
      </c>
      <c r="S1612" s="122" t="s">
        <v>14693</v>
      </c>
      <c r="T1612" s="122" t="s">
        <v>1171</v>
      </c>
      <c r="U1612" s="122" t="s">
        <v>4097</v>
      </c>
      <c r="V1612" s="122" t="s">
        <v>1172</v>
      </c>
      <c r="W1612" s="122" t="s">
        <v>1759</v>
      </c>
      <c r="X1612" s="122" t="s">
        <v>1319</v>
      </c>
      <c r="Y1612" s="122" t="s">
        <v>9074</v>
      </c>
      <c r="Z1612" s="122" t="s">
        <v>9076</v>
      </c>
      <c r="AH1612" s="122" t="s">
        <v>9080</v>
      </c>
      <c r="AJ1612" s="122" t="s">
        <v>991</v>
      </c>
      <c r="AK1612" s="122" t="s">
        <v>991</v>
      </c>
      <c r="AT1612" s="122">
        <v>41.813450000000003</v>
      </c>
      <c r="AU1612" s="122">
        <v>-88.063090000000003</v>
      </c>
      <c r="BE1612" s="122" t="s">
        <v>9078</v>
      </c>
      <c r="BG1612" s="122" t="s">
        <v>9079</v>
      </c>
      <c r="BH1612" s="122" t="s">
        <v>4235</v>
      </c>
      <c r="BI1612" s="122" t="s">
        <v>4235</v>
      </c>
      <c r="BJ1612" s="122" t="s">
        <v>4235</v>
      </c>
      <c r="BY1612" s="132" t="s">
        <v>13664</v>
      </c>
      <c r="BZ1612" s="122" t="s">
        <v>3654</v>
      </c>
    </row>
    <row r="1613" spans="1:85" x14ac:dyDescent="0.45">
      <c r="A1613" s="122">
        <v>1612</v>
      </c>
      <c r="B1613" s="122" t="s">
        <v>11290</v>
      </c>
      <c r="C1613" s="122">
        <v>2017003</v>
      </c>
      <c r="I1613" s="122" t="s">
        <v>149</v>
      </c>
      <c r="J1613" s="122" t="str">
        <f t="shared" si="68"/>
        <v>Quercus macrocarpa</v>
      </c>
      <c r="M1613" s="122" t="s">
        <v>3226</v>
      </c>
      <c r="N1613" s="122" t="s">
        <v>3173</v>
      </c>
      <c r="O1613" s="121">
        <v>42867</v>
      </c>
      <c r="P1613" s="122" t="s">
        <v>9075</v>
      </c>
      <c r="Q1613" s="122" t="s">
        <v>11688</v>
      </c>
      <c r="S1613" s="122" t="s">
        <v>14693</v>
      </c>
      <c r="T1613" s="122" t="s">
        <v>1171</v>
      </c>
      <c r="U1613" s="122" t="s">
        <v>4097</v>
      </c>
      <c r="V1613" s="122" t="s">
        <v>1172</v>
      </c>
      <c r="W1613" s="122" t="s">
        <v>1759</v>
      </c>
      <c r="X1613" s="122" t="s">
        <v>1319</v>
      </c>
      <c r="Y1613" s="122" t="s">
        <v>9074</v>
      </c>
      <c r="Z1613" s="122" t="s">
        <v>9076</v>
      </c>
      <c r="AH1613" s="122" t="s">
        <v>9080</v>
      </c>
      <c r="AJ1613" s="122" t="s">
        <v>149</v>
      </c>
      <c r="AK1613" s="122" t="s">
        <v>149</v>
      </c>
      <c r="AT1613" s="122">
        <v>41.813580000000002</v>
      </c>
      <c r="AU1613" s="122">
        <v>-88.063479999999998</v>
      </c>
      <c r="BE1613" s="122" t="s">
        <v>9078</v>
      </c>
      <c r="BG1613" s="122" t="s">
        <v>9079</v>
      </c>
      <c r="BH1613" s="122" t="s">
        <v>4235</v>
      </c>
      <c r="BI1613" s="122" t="s">
        <v>4235</v>
      </c>
      <c r="BJ1613" s="122" t="s">
        <v>4235</v>
      </c>
      <c r="BY1613" s="132" t="s">
        <v>13586</v>
      </c>
      <c r="BZ1613" s="122" t="s">
        <v>3654</v>
      </c>
    </row>
    <row r="1614" spans="1:85" x14ac:dyDescent="0.45">
      <c r="A1614" s="122">
        <v>1613</v>
      </c>
      <c r="B1614" s="122" t="s">
        <v>11291</v>
      </c>
      <c r="C1614" s="122">
        <v>2017004</v>
      </c>
      <c r="I1614" s="122" t="s">
        <v>187</v>
      </c>
      <c r="J1614" s="122" t="str">
        <f t="shared" si="68"/>
        <v>Quercus alba</v>
      </c>
      <c r="M1614" s="122" t="s">
        <v>3226</v>
      </c>
      <c r="N1614" s="122" t="s">
        <v>3190</v>
      </c>
      <c r="O1614" s="121">
        <v>42867</v>
      </c>
      <c r="P1614" s="122" t="s">
        <v>9075</v>
      </c>
      <c r="Q1614" s="122" t="s">
        <v>11688</v>
      </c>
      <c r="S1614" s="122" t="s">
        <v>14693</v>
      </c>
      <c r="T1614" s="122" t="s">
        <v>1171</v>
      </c>
      <c r="U1614" s="122" t="s">
        <v>4097</v>
      </c>
      <c r="V1614" s="122" t="s">
        <v>1172</v>
      </c>
      <c r="W1614" s="122" t="s">
        <v>1759</v>
      </c>
      <c r="X1614" s="122" t="s">
        <v>1319</v>
      </c>
      <c r="Y1614" s="122" t="s">
        <v>9074</v>
      </c>
      <c r="Z1614" s="122" t="s">
        <v>9076</v>
      </c>
      <c r="AH1614" s="122" t="s">
        <v>9080</v>
      </c>
      <c r="AJ1614" s="122" t="s">
        <v>991</v>
      </c>
      <c r="AK1614" s="122" t="s">
        <v>991</v>
      </c>
      <c r="AT1614" s="122">
        <v>41.813789999999997</v>
      </c>
      <c r="AU1614" s="122">
        <v>-88.063509999999994</v>
      </c>
      <c r="BE1614" s="122" t="s">
        <v>9078</v>
      </c>
      <c r="BG1614" s="122" t="s">
        <v>9079</v>
      </c>
      <c r="BH1614" s="122" t="s">
        <v>4235</v>
      </c>
      <c r="BI1614" s="122" t="s">
        <v>4235</v>
      </c>
      <c r="BJ1614" s="122" t="s">
        <v>4235</v>
      </c>
      <c r="BY1614" s="132" t="s">
        <v>13586</v>
      </c>
      <c r="BZ1614" s="122" t="s">
        <v>3654</v>
      </c>
    </row>
    <row r="1615" spans="1:85" x14ac:dyDescent="0.45">
      <c r="A1615" s="122">
        <v>1614</v>
      </c>
      <c r="B1615" s="122" t="s">
        <v>11292</v>
      </c>
      <c r="C1615" s="122">
        <v>2017005</v>
      </c>
      <c r="I1615" s="122" t="s">
        <v>149</v>
      </c>
      <c r="J1615" s="122" t="str">
        <f t="shared" si="68"/>
        <v>Quercus macrocarpa</v>
      </c>
      <c r="M1615" s="122" t="s">
        <v>3226</v>
      </c>
      <c r="N1615" s="122" t="s">
        <v>3173</v>
      </c>
      <c r="O1615" s="121">
        <v>42867</v>
      </c>
      <c r="P1615" s="122" t="s">
        <v>9075</v>
      </c>
      <c r="Q1615" s="122" t="s">
        <v>11688</v>
      </c>
      <c r="S1615" s="122" t="s">
        <v>14693</v>
      </c>
      <c r="T1615" s="122" t="s">
        <v>1171</v>
      </c>
      <c r="U1615" s="122" t="s">
        <v>4097</v>
      </c>
      <c r="V1615" s="122" t="s">
        <v>1172</v>
      </c>
      <c r="W1615" s="122" t="s">
        <v>1759</v>
      </c>
      <c r="X1615" s="122" t="s">
        <v>1319</v>
      </c>
      <c r="Y1615" s="122" t="s">
        <v>9074</v>
      </c>
      <c r="Z1615" s="122" t="s">
        <v>9076</v>
      </c>
      <c r="AH1615" s="122" t="s">
        <v>9081</v>
      </c>
      <c r="AJ1615" s="122" t="s">
        <v>149</v>
      </c>
      <c r="AK1615" s="122" t="s">
        <v>149</v>
      </c>
      <c r="AT1615" s="122">
        <v>41.813949999999998</v>
      </c>
      <c r="AU1615" s="122">
        <v>-88.063599999999994</v>
      </c>
      <c r="BE1615" s="122" t="s">
        <v>9078</v>
      </c>
      <c r="BG1615" s="122" t="s">
        <v>9079</v>
      </c>
      <c r="BH1615" s="122" t="s">
        <v>4235</v>
      </c>
      <c r="BI1615" s="122" t="s">
        <v>4235</v>
      </c>
      <c r="BJ1615" s="122" t="s">
        <v>4235</v>
      </c>
      <c r="BY1615" s="132" t="s">
        <v>13586</v>
      </c>
      <c r="BZ1615" s="122" t="s">
        <v>3654</v>
      </c>
    </row>
    <row r="1616" spans="1:85" x14ac:dyDescent="0.45">
      <c r="A1616" s="122">
        <v>1615</v>
      </c>
      <c r="B1616" s="122" t="s">
        <v>11293</v>
      </c>
      <c r="C1616" s="122">
        <v>2017006</v>
      </c>
      <c r="I1616" s="122" t="s">
        <v>187</v>
      </c>
      <c r="J1616" s="122" t="str">
        <f t="shared" si="68"/>
        <v>Quercus alba</v>
      </c>
      <c r="M1616" s="122" t="s">
        <v>3226</v>
      </c>
      <c r="N1616" s="122" t="s">
        <v>3190</v>
      </c>
      <c r="O1616" s="121">
        <v>42867</v>
      </c>
      <c r="P1616" s="122" t="s">
        <v>9075</v>
      </c>
      <c r="Q1616" s="122" t="s">
        <v>11688</v>
      </c>
      <c r="S1616" s="122" t="s">
        <v>14693</v>
      </c>
      <c r="T1616" s="122" t="s">
        <v>1171</v>
      </c>
      <c r="U1616" s="122" t="s">
        <v>4097</v>
      </c>
      <c r="V1616" s="122" t="s">
        <v>1172</v>
      </c>
      <c r="W1616" s="122" t="s">
        <v>1759</v>
      </c>
      <c r="X1616" s="122" t="s">
        <v>1319</v>
      </c>
      <c r="Y1616" s="122" t="s">
        <v>9074</v>
      </c>
      <c r="Z1616" s="122" t="s">
        <v>9076</v>
      </c>
      <c r="AH1616" s="122" t="s">
        <v>9082</v>
      </c>
      <c r="AJ1616" s="122" t="s">
        <v>991</v>
      </c>
      <c r="AK1616" s="122" t="s">
        <v>991</v>
      </c>
      <c r="AT1616" s="122">
        <v>41.814140000000002</v>
      </c>
      <c r="AU1616" s="122">
        <v>-88.063699999999997</v>
      </c>
      <c r="BE1616" s="122" t="s">
        <v>9078</v>
      </c>
      <c r="BG1616" s="122" t="s">
        <v>9079</v>
      </c>
      <c r="BH1616" s="122" t="s">
        <v>4235</v>
      </c>
      <c r="BI1616" s="122" t="s">
        <v>4235</v>
      </c>
      <c r="BJ1616" s="122" t="s">
        <v>4235</v>
      </c>
      <c r="BY1616" s="132" t="s">
        <v>13586</v>
      </c>
      <c r="BZ1616" s="122" t="s">
        <v>3654</v>
      </c>
    </row>
    <row r="1617" spans="1:78" x14ac:dyDescent="0.45">
      <c r="A1617" s="122">
        <v>1616</v>
      </c>
      <c r="B1617" s="122" t="s">
        <v>11294</v>
      </c>
      <c r="C1617" s="122">
        <v>2017007</v>
      </c>
      <c r="I1617" s="122" t="s">
        <v>149</v>
      </c>
      <c r="J1617" s="122" t="str">
        <f t="shared" si="68"/>
        <v>Quercus macrocarpa</v>
      </c>
      <c r="M1617" s="122" t="s">
        <v>3226</v>
      </c>
      <c r="N1617" s="122" t="s">
        <v>3173</v>
      </c>
      <c r="O1617" s="121">
        <v>42867</v>
      </c>
      <c r="P1617" s="122" t="s">
        <v>9075</v>
      </c>
      <c r="Q1617" s="122" t="s">
        <v>11688</v>
      </c>
      <c r="S1617" s="122" t="s">
        <v>14693</v>
      </c>
      <c r="T1617" s="122" t="s">
        <v>1171</v>
      </c>
      <c r="U1617" s="122" t="s">
        <v>4097</v>
      </c>
      <c r="V1617" s="122" t="s">
        <v>1172</v>
      </c>
      <c r="W1617" s="122" t="s">
        <v>1759</v>
      </c>
      <c r="X1617" s="122" t="s">
        <v>1319</v>
      </c>
      <c r="Y1617" s="122" t="s">
        <v>9074</v>
      </c>
      <c r="Z1617" s="122" t="s">
        <v>9076</v>
      </c>
      <c r="AH1617" s="122" t="s">
        <v>9083</v>
      </c>
      <c r="AJ1617" s="122" t="s">
        <v>149</v>
      </c>
      <c r="AK1617" s="122" t="s">
        <v>149</v>
      </c>
      <c r="AT1617" s="122">
        <v>41.814010000000003</v>
      </c>
      <c r="AU1617" s="122">
        <v>-88.063299999999998</v>
      </c>
      <c r="BE1617" s="122" t="s">
        <v>9078</v>
      </c>
      <c r="BG1617" s="122" t="s">
        <v>9079</v>
      </c>
      <c r="BH1617" s="122" t="s">
        <v>4235</v>
      </c>
      <c r="BI1617" s="122" t="s">
        <v>4235</v>
      </c>
      <c r="BJ1617" s="122" t="s">
        <v>4235</v>
      </c>
      <c r="BY1617" s="132" t="s">
        <v>13586</v>
      </c>
      <c r="BZ1617" s="122" t="s">
        <v>3654</v>
      </c>
    </row>
    <row r="1618" spans="1:78" x14ac:dyDescent="0.45">
      <c r="A1618" s="122">
        <v>1617</v>
      </c>
      <c r="B1618" s="122" t="s">
        <v>11295</v>
      </c>
      <c r="C1618" s="122">
        <v>2017008</v>
      </c>
      <c r="I1618" s="122" t="s">
        <v>187</v>
      </c>
      <c r="J1618" s="122" t="str">
        <f t="shared" si="68"/>
        <v>Quercus alba</v>
      </c>
      <c r="M1618" s="122" t="s">
        <v>3226</v>
      </c>
      <c r="N1618" s="122" t="s">
        <v>3190</v>
      </c>
      <c r="O1618" s="121">
        <v>42867</v>
      </c>
      <c r="P1618" s="122" t="s">
        <v>9075</v>
      </c>
      <c r="Q1618" s="122" t="s">
        <v>11688</v>
      </c>
      <c r="S1618" s="122" t="s">
        <v>14693</v>
      </c>
      <c r="T1618" s="122" t="s">
        <v>1171</v>
      </c>
      <c r="U1618" s="122" t="s">
        <v>4097</v>
      </c>
      <c r="V1618" s="122" t="s">
        <v>1172</v>
      </c>
      <c r="W1618" s="122" t="s">
        <v>1759</v>
      </c>
      <c r="X1618" s="122" t="s">
        <v>1319</v>
      </c>
      <c r="Y1618" s="122" t="s">
        <v>9074</v>
      </c>
      <c r="Z1618" s="122" t="s">
        <v>9076</v>
      </c>
      <c r="AH1618" s="122" t="s">
        <v>9084</v>
      </c>
      <c r="AJ1618" s="122" t="s">
        <v>991</v>
      </c>
      <c r="AK1618" s="122" t="s">
        <v>991</v>
      </c>
      <c r="AT1618" s="122">
        <v>41.814010000000003</v>
      </c>
      <c r="AU1618" s="122">
        <v>-88.630499999999998</v>
      </c>
      <c r="BE1618" s="122" t="s">
        <v>9078</v>
      </c>
      <c r="BG1618" s="122" t="s">
        <v>9079</v>
      </c>
      <c r="BH1618" s="122" t="s">
        <v>4235</v>
      </c>
      <c r="BI1618" s="122" t="s">
        <v>4235</v>
      </c>
      <c r="BJ1618" s="122" t="s">
        <v>4235</v>
      </c>
      <c r="BY1618" s="132" t="s">
        <v>13586</v>
      </c>
      <c r="BZ1618" s="122" t="s">
        <v>3654</v>
      </c>
    </row>
    <row r="1619" spans="1:78" x14ac:dyDescent="0.45">
      <c r="A1619" s="122">
        <v>1618</v>
      </c>
      <c r="B1619" s="122" t="s">
        <v>11296</v>
      </c>
      <c r="C1619" s="122">
        <v>2017009</v>
      </c>
      <c r="I1619" s="122" t="s">
        <v>149</v>
      </c>
      <c r="J1619" s="122" t="str">
        <f t="shared" si="68"/>
        <v>Quercus macrocarpa</v>
      </c>
      <c r="M1619" s="122" t="s">
        <v>3226</v>
      </c>
      <c r="N1619" s="122" t="s">
        <v>3173</v>
      </c>
      <c r="O1619" s="121">
        <v>42867</v>
      </c>
      <c r="P1619" s="122" t="s">
        <v>9075</v>
      </c>
      <c r="Q1619" s="122" t="s">
        <v>11688</v>
      </c>
      <c r="S1619" s="122" t="s">
        <v>14693</v>
      </c>
      <c r="T1619" s="122" t="s">
        <v>1171</v>
      </c>
      <c r="U1619" s="122" t="s">
        <v>4097</v>
      </c>
      <c r="V1619" s="122" t="s">
        <v>1172</v>
      </c>
      <c r="W1619" s="122" t="s">
        <v>1759</v>
      </c>
      <c r="X1619" s="122" t="s">
        <v>1319</v>
      </c>
      <c r="Y1619" s="122" t="s">
        <v>9059</v>
      </c>
      <c r="AH1619" s="122" t="s">
        <v>9085</v>
      </c>
      <c r="AJ1619" s="122" t="s">
        <v>149</v>
      </c>
      <c r="AK1619" s="122" t="s">
        <v>149</v>
      </c>
      <c r="AO1619" s="122" t="s">
        <v>1319</v>
      </c>
      <c r="AP1619" s="122" t="s">
        <v>9077</v>
      </c>
      <c r="AQ1619" s="122" t="s">
        <v>2209</v>
      </c>
      <c r="AT1619" s="122">
        <v>41.814929999999997</v>
      </c>
      <c r="AU1619" s="122">
        <v>-88.061139999999995</v>
      </c>
      <c r="BE1619" s="122" t="s">
        <v>9078</v>
      </c>
      <c r="BG1619" s="122" t="s">
        <v>9079</v>
      </c>
      <c r="BH1619" s="122" t="s">
        <v>4235</v>
      </c>
      <c r="BI1619" s="122" t="s">
        <v>4235</v>
      </c>
      <c r="BJ1619" s="122" t="s">
        <v>4235</v>
      </c>
      <c r="BY1619" s="132" t="s">
        <v>13586</v>
      </c>
      <c r="BZ1619" s="122" t="s">
        <v>3654</v>
      </c>
    </row>
    <row r="1620" spans="1:78" x14ac:dyDescent="0.45">
      <c r="A1620" s="122">
        <v>1619</v>
      </c>
      <c r="B1620" s="122" t="s">
        <v>11297</v>
      </c>
      <c r="C1620" s="122">
        <v>2017010</v>
      </c>
      <c r="I1620" s="122" t="s">
        <v>149</v>
      </c>
      <c r="J1620" s="122" t="str">
        <f t="shared" si="68"/>
        <v>Quercus macrocarpa</v>
      </c>
      <c r="M1620" s="122" t="s">
        <v>3226</v>
      </c>
      <c r="N1620" s="122" t="s">
        <v>3173</v>
      </c>
      <c r="O1620" s="121">
        <v>42867</v>
      </c>
      <c r="P1620" s="122" t="s">
        <v>9075</v>
      </c>
      <c r="Q1620" s="122" t="s">
        <v>11688</v>
      </c>
      <c r="S1620" s="122" t="s">
        <v>14693</v>
      </c>
      <c r="T1620" s="122" t="s">
        <v>1171</v>
      </c>
      <c r="U1620" s="122" t="s">
        <v>4097</v>
      </c>
      <c r="V1620" s="122" t="s">
        <v>1172</v>
      </c>
      <c r="W1620" s="122" t="s">
        <v>1759</v>
      </c>
      <c r="X1620" s="122" t="s">
        <v>1319</v>
      </c>
      <c r="Y1620" s="122" t="s">
        <v>9061</v>
      </c>
      <c r="Z1620" s="122" t="s">
        <v>9060</v>
      </c>
      <c r="AJ1620" s="122" t="s">
        <v>149</v>
      </c>
      <c r="AK1620" s="122" t="s">
        <v>149</v>
      </c>
      <c r="AT1620" s="122">
        <v>41.815170000000002</v>
      </c>
      <c r="AU1620" s="122">
        <v>-88.060730000000007</v>
      </c>
      <c r="BE1620" s="122" t="s">
        <v>9078</v>
      </c>
      <c r="BG1620" s="122" t="s">
        <v>9079</v>
      </c>
      <c r="BH1620" s="122" t="s">
        <v>4235</v>
      </c>
      <c r="BI1620" s="122" t="s">
        <v>4235</v>
      </c>
      <c r="BJ1620" s="122" t="s">
        <v>4235</v>
      </c>
      <c r="BY1620" s="132" t="s">
        <v>13586</v>
      </c>
      <c r="BZ1620" s="122" t="s">
        <v>3654</v>
      </c>
    </row>
    <row r="1621" spans="1:78" x14ac:dyDescent="0.45">
      <c r="A1621" s="122">
        <v>1620</v>
      </c>
      <c r="B1621" s="122" t="s">
        <v>11298</v>
      </c>
      <c r="C1621" s="122">
        <v>2017011</v>
      </c>
      <c r="I1621" s="122" t="s">
        <v>187</v>
      </c>
      <c r="J1621" s="122" t="str">
        <f t="shared" si="68"/>
        <v>Quercus alba</v>
      </c>
      <c r="M1621" s="122" t="s">
        <v>3226</v>
      </c>
      <c r="N1621" s="122" t="s">
        <v>3190</v>
      </c>
      <c r="O1621" s="121">
        <v>42867</v>
      </c>
      <c r="P1621" s="122" t="s">
        <v>9075</v>
      </c>
      <c r="Q1621" s="122" t="s">
        <v>11688</v>
      </c>
      <c r="S1621" s="122" t="s">
        <v>14693</v>
      </c>
      <c r="T1621" s="122" t="s">
        <v>1171</v>
      </c>
      <c r="U1621" s="122" t="s">
        <v>4097</v>
      </c>
      <c r="V1621" s="122" t="s">
        <v>1172</v>
      </c>
      <c r="W1621" s="122" t="s">
        <v>1759</v>
      </c>
      <c r="X1621" s="122" t="s">
        <v>1319</v>
      </c>
      <c r="Y1621" s="122" t="s">
        <v>9062</v>
      </c>
      <c r="Z1621" s="122" t="s">
        <v>2496</v>
      </c>
      <c r="AH1621" s="122" t="s">
        <v>9086</v>
      </c>
      <c r="AJ1621" s="122" t="s">
        <v>991</v>
      </c>
      <c r="AK1621" s="122" t="s">
        <v>991</v>
      </c>
      <c r="AT1621" s="122">
        <v>41.815379999999998</v>
      </c>
      <c r="AU1621" s="122">
        <v>-88.060460000000006</v>
      </c>
      <c r="BE1621" s="122" t="s">
        <v>9078</v>
      </c>
      <c r="BG1621" s="122" t="s">
        <v>9079</v>
      </c>
      <c r="BH1621" s="122" t="s">
        <v>4235</v>
      </c>
      <c r="BI1621" s="122" t="s">
        <v>4235</v>
      </c>
      <c r="BJ1621" s="122" t="s">
        <v>4235</v>
      </c>
      <c r="BY1621" s="132" t="s">
        <v>13586</v>
      </c>
      <c r="BZ1621" s="122" t="s">
        <v>3654</v>
      </c>
    </row>
    <row r="1622" spans="1:78" x14ac:dyDescent="0.45">
      <c r="A1622" s="122">
        <v>1621</v>
      </c>
      <c r="B1622" s="122" t="s">
        <v>11299</v>
      </c>
      <c r="C1622" s="122">
        <v>2017012</v>
      </c>
      <c r="I1622" s="122" t="s">
        <v>187</v>
      </c>
      <c r="J1622" s="122" t="str">
        <f t="shared" si="68"/>
        <v>Quercus alba</v>
      </c>
      <c r="M1622" s="122" t="s">
        <v>3226</v>
      </c>
      <c r="N1622" s="122" t="s">
        <v>3190</v>
      </c>
      <c r="O1622" s="121">
        <v>42867</v>
      </c>
      <c r="P1622" s="122" t="s">
        <v>9075</v>
      </c>
      <c r="Q1622" s="122" t="s">
        <v>11688</v>
      </c>
      <c r="S1622" s="122" t="s">
        <v>14693</v>
      </c>
      <c r="T1622" s="122" t="s">
        <v>1171</v>
      </c>
      <c r="U1622" s="122" t="s">
        <v>4097</v>
      </c>
      <c r="V1622" s="122" t="s">
        <v>1172</v>
      </c>
      <c r="W1622" s="122" t="s">
        <v>1759</v>
      </c>
      <c r="X1622" s="122" t="s">
        <v>1319</v>
      </c>
      <c r="Y1622" s="122" t="s">
        <v>9063</v>
      </c>
      <c r="Z1622" s="122" t="s">
        <v>9064</v>
      </c>
      <c r="AH1622" s="122" t="s">
        <v>9080</v>
      </c>
      <c r="AJ1622" s="122" t="s">
        <v>991</v>
      </c>
      <c r="AK1622" s="122" t="s">
        <v>991</v>
      </c>
      <c r="AT1622" s="122">
        <v>41.815660000000001</v>
      </c>
      <c r="AU1622" s="122">
        <v>-88.060919999999996</v>
      </c>
      <c r="BE1622" s="122" t="s">
        <v>9078</v>
      </c>
      <c r="BG1622" s="122" t="s">
        <v>9079</v>
      </c>
      <c r="BH1622" s="122" t="s">
        <v>4235</v>
      </c>
      <c r="BI1622" s="122" t="s">
        <v>4235</v>
      </c>
      <c r="BJ1622" s="122" t="s">
        <v>4235</v>
      </c>
      <c r="BY1622" s="132" t="s">
        <v>13586</v>
      </c>
      <c r="BZ1622" s="122" t="s">
        <v>3654</v>
      </c>
    </row>
    <row r="1623" spans="1:78" x14ac:dyDescent="0.45">
      <c r="A1623" s="122">
        <v>1622</v>
      </c>
      <c r="B1623" s="122" t="s">
        <v>11300</v>
      </c>
      <c r="C1623" s="122">
        <v>2017013</v>
      </c>
      <c r="I1623" s="122" t="s">
        <v>187</v>
      </c>
      <c r="J1623" s="122" t="str">
        <f t="shared" si="68"/>
        <v>Quercus alba</v>
      </c>
      <c r="M1623" s="122" t="s">
        <v>3226</v>
      </c>
      <c r="N1623" s="122" t="s">
        <v>3190</v>
      </c>
      <c r="O1623" s="121">
        <v>42867</v>
      </c>
      <c r="P1623" s="122" t="s">
        <v>9075</v>
      </c>
      <c r="Q1623" s="122" t="s">
        <v>11688</v>
      </c>
      <c r="S1623" s="122" t="s">
        <v>14693</v>
      </c>
      <c r="T1623" s="122" t="s">
        <v>1171</v>
      </c>
      <c r="U1623" s="122" t="s">
        <v>4097</v>
      </c>
      <c r="V1623" s="122" t="s">
        <v>1172</v>
      </c>
      <c r="W1623" s="122" t="s">
        <v>1759</v>
      </c>
      <c r="X1623" s="122" t="s">
        <v>1319</v>
      </c>
      <c r="Y1623" s="122" t="s">
        <v>9065</v>
      </c>
      <c r="Z1623" s="122" t="s">
        <v>9066</v>
      </c>
      <c r="AH1623" s="122" t="s">
        <v>9080</v>
      </c>
      <c r="AJ1623" s="122" t="s">
        <v>991</v>
      </c>
      <c r="AK1623" s="122" t="s">
        <v>991</v>
      </c>
      <c r="AT1623" s="122">
        <v>41.815489999999997</v>
      </c>
      <c r="AU1623" s="122">
        <v>-88.061400000000006</v>
      </c>
      <c r="BE1623" s="122" t="s">
        <v>9078</v>
      </c>
      <c r="BG1623" s="122" t="s">
        <v>9079</v>
      </c>
      <c r="BH1623" s="122" t="s">
        <v>4235</v>
      </c>
      <c r="BI1623" s="122" t="s">
        <v>4235</v>
      </c>
      <c r="BJ1623" s="122" t="s">
        <v>4235</v>
      </c>
      <c r="BY1623" s="132" t="s">
        <v>13586</v>
      </c>
      <c r="BZ1623" s="122" t="s">
        <v>3654</v>
      </c>
    </row>
    <row r="1624" spans="1:78" x14ac:dyDescent="0.45">
      <c r="A1624" s="122">
        <v>1623</v>
      </c>
      <c r="B1624" s="122" t="s">
        <v>11301</v>
      </c>
      <c r="C1624" s="122">
        <v>2017014</v>
      </c>
      <c r="I1624" s="122" t="s">
        <v>149</v>
      </c>
      <c r="J1624" s="122" t="str">
        <f t="shared" si="68"/>
        <v>Quercus macrocarpa</v>
      </c>
      <c r="M1624" s="122" t="s">
        <v>3226</v>
      </c>
      <c r="N1624" s="122" t="s">
        <v>3173</v>
      </c>
      <c r="O1624" s="121">
        <v>42867</v>
      </c>
      <c r="P1624" s="122" t="s">
        <v>9075</v>
      </c>
      <c r="Q1624" s="122" t="s">
        <v>11688</v>
      </c>
      <c r="S1624" s="122" t="s">
        <v>14693</v>
      </c>
      <c r="T1624" s="122" t="s">
        <v>1171</v>
      </c>
      <c r="U1624" s="122" t="s">
        <v>4097</v>
      </c>
      <c r="V1624" s="122" t="s">
        <v>1172</v>
      </c>
      <c r="W1624" s="122" t="s">
        <v>1759</v>
      </c>
      <c r="X1624" s="122" t="s">
        <v>1319</v>
      </c>
      <c r="Y1624" s="122" t="s">
        <v>9065</v>
      </c>
      <c r="Z1624" s="122" t="s">
        <v>9066</v>
      </c>
      <c r="AH1624" s="122" t="s">
        <v>9085</v>
      </c>
      <c r="AJ1624" s="122" t="s">
        <v>149</v>
      </c>
      <c r="AK1624" s="122" t="s">
        <v>149</v>
      </c>
      <c r="AT1624" s="122">
        <v>41.815550000000002</v>
      </c>
      <c r="AU1624" s="122">
        <v>-88.06147</v>
      </c>
      <c r="BE1624" s="122" t="s">
        <v>9078</v>
      </c>
      <c r="BG1624" s="122" t="s">
        <v>9079</v>
      </c>
      <c r="BH1624" s="122" t="s">
        <v>4235</v>
      </c>
      <c r="BI1624" s="122" t="s">
        <v>4235</v>
      </c>
      <c r="BJ1624" s="122" t="s">
        <v>4235</v>
      </c>
      <c r="BY1624" s="132" t="s">
        <v>13586</v>
      </c>
      <c r="BZ1624" s="122" t="s">
        <v>3654</v>
      </c>
    </row>
    <row r="1625" spans="1:78" x14ac:dyDescent="0.45">
      <c r="A1625" s="122">
        <v>1624</v>
      </c>
      <c r="B1625" s="122" t="s">
        <v>11302</v>
      </c>
      <c r="C1625" s="122">
        <v>2017015</v>
      </c>
      <c r="I1625" s="122" t="s">
        <v>149</v>
      </c>
      <c r="J1625" s="122" t="str">
        <f t="shared" si="68"/>
        <v>Quercus macrocarpa</v>
      </c>
      <c r="M1625" s="122" t="s">
        <v>3226</v>
      </c>
      <c r="N1625" s="122" t="s">
        <v>3173</v>
      </c>
      <c r="O1625" s="121">
        <v>42867</v>
      </c>
      <c r="P1625" s="122" t="s">
        <v>9075</v>
      </c>
      <c r="Q1625" s="122" t="s">
        <v>11688</v>
      </c>
      <c r="S1625" s="122" t="s">
        <v>14693</v>
      </c>
      <c r="T1625" s="122" t="s">
        <v>1171</v>
      </c>
      <c r="U1625" s="122" t="s">
        <v>4097</v>
      </c>
      <c r="V1625" s="122" t="s">
        <v>1172</v>
      </c>
      <c r="W1625" s="122" t="s">
        <v>1759</v>
      </c>
      <c r="X1625" s="122" t="s">
        <v>1319</v>
      </c>
      <c r="Y1625" s="122" t="s">
        <v>9067</v>
      </c>
      <c r="AH1625" s="122" t="s">
        <v>9087</v>
      </c>
      <c r="AJ1625" s="122" t="s">
        <v>9058</v>
      </c>
      <c r="AK1625" s="122" t="s">
        <v>9058</v>
      </c>
      <c r="AT1625" s="122">
        <v>41.815800000000003</v>
      </c>
      <c r="AU1625" s="122">
        <v>-88.061859999999996</v>
      </c>
      <c r="BE1625" s="122" t="s">
        <v>9078</v>
      </c>
      <c r="BG1625" s="122" t="s">
        <v>9079</v>
      </c>
      <c r="BH1625" s="122" t="s">
        <v>4235</v>
      </c>
      <c r="BI1625" s="122" t="s">
        <v>4235</v>
      </c>
      <c r="BJ1625" s="122" t="s">
        <v>4235</v>
      </c>
      <c r="BY1625" s="132" t="s">
        <v>13586</v>
      </c>
      <c r="BZ1625" s="122" t="s">
        <v>3654</v>
      </c>
    </row>
    <row r="1626" spans="1:78" x14ac:dyDescent="0.45">
      <c r="A1626" s="122">
        <v>1625</v>
      </c>
      <c r="B1626" s="122" t="s">
        <v>11303</v>
      </c>
      <c r="C1626" s="122">
        <v>2017016</v>
      </c>
      <c r="I1626" s="122" t="s">
        <v>149</v>
      </c>
      <c r="J1626" s="122" t="str">
        <f t="shared" si="68"/>
        <v>Quercus macrocarpa</v>
      </c>
      <c r="M1626" s="122" t="s">
        <v>3226</v>
      </c>
      <c r="N1626" s="122" t="s">
        <v>3173</v>
      </c>
      <c r="O1626" s="121">
        <v>42867</v>
      </c>
      <c r="P1626" s="122" t="s">
        <v>9075</v>
      </c>
      <c r="Q1626" s="122" t="s">
        <v>11688</v>
      </c>
      <c r="S1626" s="122" t="s">
        <v>14693</v>
      </c>
      <c r="T1626" s="122" t="s">
        <v>1171</v>
      </c>
      <c r="U1626" s="122" t="s">
        <v>4097</v>
      </c>
      <c r="V1626" s="122" t="s">
        <v>1172</v>
      </c>
      <c r="W1626" s="122" t="s">
        <v>1759</v>
      </c>
      <c r="X1626" s="122" t="s">
        <v>1319</v>
      </c>
      <c r="Y1626" s="122" t="s">
        <v>9067</v>
      </c>
      <c r="AH1626" s="122" t="s">
        <v>9083</v>
      </c>
      <c r="AJ1626" s="122" t="s">
        <v>149</v>
      </c>
      <c r="AK1626" s="122" t="s">
        <v>149</v>
      </c>
      <c r="AT1626" s="122">
        <v>41.815899999999999</v>
      </c>
      <c r="AU1626" s="122">
        <v>-88.062160000000006</v>
      </c>
      <c r="BE1626" s="122" t="s">
        <v>9078</v>
      </c>
      <c r="BG1626" s="122" t="s">
        <v>9079</v>
      </c>
      <c r="BH1626" s="122" t="s">
        <v>4235</v>
      </c>
      <c r="BI1626" s="122" t="s">
        <v>4235</v>
      </c>
      <c r="BJ1626" s="122" t="s">
        <v>4235</v>
      </c>
      <c r="BY1626" s="132" t="s">
        <v>13586</v>
      </c>
      <c r="BZ1626" s="122" t="s">
        <v>3654</v>
      </c>
    </row>
    <row r="1627" spans="1:78" x14ac:dyDescent="0.45">
      <c r="A1627" s="122">
        <v>1626</v>
      </c>
      <c r="B1627" s="122" t="s">
        <v>11304</v>
      </c>
      <c r="C1627" s="122">
        <v>2017017</v>
      </c>
      <c r="I1627" s="122" t="s">
        <v>149</v>
      </c>
      <c r="J1627" s="122" t="str">
        <f t="shared" si="68"/>
        <v>Quercus macrocarpa</v>
      </c>
      <c r="M1627" s="122" t="s">
        <v>3226</v>
      </c>
      <c r="N1627" s="122" t="s">
        <v>3173</v>
      </c>
      <c r="O1627" s="121">
        <v>42867</v>
      </c>
      <c r="P1627" s="122" t="s">
        <v>9075</v>
      </c>
      <c r="Q1627" s="122" t="s">
        <v>11688</v>
      </c>
      <c r="S1627" s="122" t="s">
        <v>14693</v>
      </c>
      <c r="T1627" s="122" t="s">
        <v>1171</v>
      </c>
      <c r="U1627" s="122" t="s">
        <v>4097</v>
      </c>
      <c r="V1627" s="122" t="s">
        <v>1172</v>
      </c>
      <c r="W1627" s="122" t="s">
        <v>1759</v>
      </c>
      <c r="X1627" s="122" t="s">
        <v>1319</v>
      </c>
      <c r="Y1627" s="122" t="s">
        <v>9092</v>
      </c>
      <c r="AG1627" s="122" t="s">
        <v>9091</v>
      </c>
      <c r="AH1627" s="122" t="s">
        <v>9088</v>
      </c>
      <c r="AJ1627" s="122" t="s">
        <v>9058</v>
      </c>
      <c r="AK1627" s="122" t="s">
        <v>9058</v>
      </c>
      <c r="AT1627" s="122">
        <v>41.815989999999999</v>
      </c>
      <c r="AU1627" s="122">
        <v>-88.062520000000006</v>
      </c>
      <c r="BE1627" s="122" t="s">
        <v>9078</v>
      </c>
      <c r="BG1627" s="122" t="s">
        <v>9079</v>
      </c>
      <c r="BH1627" s="122" t="s">
        <v>4235</v>
      </c>
      <c r="BI1627" s="122" t="s">
        <v>4235</v>
      </c>
      <c r="BJ1627" s="122" t="s">
        <v>4235</v>
      </c>
      <c r="BY1627" s="132" t="s">
        <v>13586</v>
      </c>
      <c r="BZ1627" s="122" t="s">
        <v>3654</v>
      </c>
    </row>
    <row r="1628" spans="1:78" x14ac:dyDescent="0.45">
      <c r="A1628" s="122">
        <v>1627</v>
      </c>
      <c r="B1628" s="122" t="s">
        <v>11305</v>
      </c>
      <c r="C1628" s="122">
        <v>2017018</v>
      </c>
      <c r="I1628" s="122" t="s">
        <v>149</v>
      </c>
      <c r="J1628" s="122" t="str">
        <f t="shared" si="68"/>
        <v>Quercus macrocarpa</v>
      </c>
      <c r="M1628" s="122" t="s">
        <v>3226</v>
      </c>
      <c r="N1628" s="122" t="s">
        <v>3173</v>
      </c>
      <c r="O1628" s="121">
        <v>42867</v>
      </c>
      <c r="P1628" s="122" t="s">
        <v>9075</v>
      </c>
      <c r="Q1628" s="122" t="s">
        <v>11688</v>
      </c>
      <c r="S1628" s="122" t="s">
        <v>14693</v>
      </c>
      <c r="T1628" s="122" t="s">
        <v>1171</v>
      </c>
      <c r="U1628" s="122" t="s">
        <v>4097</v>
      </c>
      <c r="V1628" s="122" t="s">
        <v>1172</v>
      </c>
      <c r="W1628" s="122" t="s">
        <v>1759</v>
      </c>
      <c r="X1628" s="122" t="s">
        <v>1319</v>
      </c>
      <c r="Y1628" s="122" t="s">
        <v>9067</v>
      </c>
      <c r="AJ1628" s="122" t="s">
        <v>149</v>
      </c>
      <c r="AK1628" s="122" t="s">
        <v>149</v>
      </c>
      <c r="AT1628" s="122">
        <v>41.816020000000002</v>
      </c>
      <c r="AU1628" s="122">
        <v>-88.062669999999997</v>
      </c>
      <c r="BE1628" s="122" t="s">
        <v>9078</v>
      </c>
      <c r="BG1628" s="122" t="s">
        <v>9079</v>
      </c>
      <c r="BH1628" s="122" t="s">
        <v>4235</v>
      </c>
      <c r="BI1628" s="122" t="s">
        <v>4235</v>
      </c>
      <c r="BJ1628" s="122" t="s">
        <v>4235</v>
      </c>
      <c r="BY1628" s="132" t="s">
        <v>13586</v>
      </c>
      <c r="BZ1628" s="122" t="s">
        <v>3654</v>
      </c>
    </row>
    <row r="1629" spans="1:78" x14ac:dyDescent="0.45">
      <c r="A1629" s="122">
        <v>1628</v>
      </c>
      <c r="B1629" s="122" t="s">
        <v>11306</v>
      </c>
      <c r="C1629" s="122">
        <v>2017019</v>
      </c>
      <c r="I1629" s="122" t="s">
        <v>187</v>
      </c>
      <c r="J1629" s="122" t="str">
        <f t="shared" si="68"/>
        <v>Quercus alba</v>
      </c>
      <c r="M1629" s="122" t="s">
        <v>3226</v>
      </c>
      <c r="N1629" s="122" t="s">
        <v>3190</v>
      </c>
      <c r="O1629" s="121">
        <v>42867</v>
      </c>
      <c r="P1629" s="122" t="s">
        <v>9075</v>
      </c>
      <c r="Q1629" s="122" t="s">
        <v>11688</v>
      </c>
      <c r="S1629" s="122" t="s">
        <v>14693</v>
      </c>
      <c r="T1629" s="122" t="s">
        <v>1171</v>
      </c>
      <c r="U1629" s="122" t="s">
        <v>4097</v>
      </c>
      <c r="V1629" s="122" t="s">
        <v>1172</v>
      </c>
      <c r="W1629" s="122" t="s">
        <v>1759</v>
      </c>
      <c r="X1629" s="122" t="s">
        <v>1319</v>
      </c>
      <c r="Y1629" s="122" t="s">
        <v>9067</v>
      </c>
      <c r="AH1629" s="122" t="s">
        <v>9089</v>
      </c>
      <c r="AJ1629" s="122" t="s">
        <v>991</v>
      </c>
      <c r="AK1629" s="122" t="s">
        <v>991</v>
      </c>
      <c r="AT1629" s="122">
        <v>41.816549999999999</v>
      </c>
      <c r="AU1629" s="122">
        <v>-88.062709999999996</v>
      </c>
      <c r="BE1629" s="122" t="s">
        <v>9078</v>
      </c>
      <c r="BG1629" s="122" t="s">
        <v>9079</v>
      </c>
      <c r="BH1629" s="122" t="s">
        <v>4235</v>
      </c>
      <c r="BI1629" s="122" t="s">
        <v>4235</v>
      </c>
      <c r="BJ1629" s="122" t="s">
        <v>4235</v>
      </c>
      <c r="BY1629" s="132"/>
      <c r="BZ1629" s="122" t="s">
        <v>3654</v>
      </c>
    </row>
    <row r="1630" spans="1:78" x14ac:dyDescent="0.45">
      <c r="A1630" s="122">
        <v>1629</v>
      </c>
      <c r="B1630" s="122" t="s">
        <v>11307</v>
      </c>
      <c r="C1630" s="122">
        <v>2017020</v>
      </c>
      <c r="I1630" s="122" t="s">
        <v>149</v>
      </c>
      <c r="J1630" s="122" t="str">
        <f t="shared" si="68"/>
        <v>Quercus macrocarpa</v>
      </c>
      <c r="M1630" s="122" t="s">
        <v>3226</v>
      </c>
      <c r="N1630" s="122" t="s">
        <v>3173</v>
      </c>
      <c r="O1630" s="121">
        <v>42867</v>
      </c>
      <c r="P1630" s="122" t="s">
        <v>9075</v>
      </c>
      <c r="Q1630" s="122" t="s">
        <v>11688</v>
      </c>
      <c r="S1630" s="122" t="s">
        <v>14693</v>
      </c>
      <c r="T1630" s="122" t="s">
        <v>1171</v>
      </c>
      <c r="U1630" s="122" t="s">
        <v>4097</v>
      </c>
      <c r="V1630" s="122" t="s">
        <v>1172</v>
      </c>
      <c r="W1630" s="122" t="s">
        <v>1759</v>
      </c>
      <c r="X1630" s="122" t="s">
        <v>1319</v>
      </c>
      <c r="Y1630" s="122" t="s">
        <v>9067</v>
      </c>
      <c r="AH1630" s="122" t="s">
        <v>9090</v>
      </c>
      <c r="AJ1630" s="122" t="s">
        <v>149</v>
      </c>
      <c r="AK1630" s="122" t="s">
        <v>149</v>
      </c>
      <c r="AT1630" s="122">
        <v>41.81671</v>
      </c>
      <c r="AU1630" s="122">
        <v>-88.062799999999996</v>
      </c>
      <c r="BE1630" s="122" t="s">
        <v>9078</v>
      </c>
      <c r="BG1630" s="122" t="s">
        <v>9079</v>
      </c>
      <c r="BH1630" s="122" t="s">
        <v>4235</v>
      </c>
      <c r="BI1630" s="122" t="s">
        <v>4235</v>
      </c>
      <c r="BJ1630" s="122" t="s">
        <v>4235</v>
      </c>
      <c r="BY1630" s="132" t="s">
        <v>13664</v>
      </c>
      <c r="BZ1630" s="122" t="s">
        <v>3654</v>
      </c>
    </row>
    <row r="1631" spans="1:78" x14ac:dyDescent="0.45">
      <c r="A1631" s="122">
        <v>1630</v>
      </c>
      <c r="B1631" s="122" t="s">
        <v>11308</v>
      </c>
      <c r="C1631" s="122">
        <v>2017021</v>
      </c>
      <c r="I1631" s="122" t="s">
        <v>187</v>
      </c>
      <c r="J1631" s="122" t="str">
        <f t="shared" si="68"/>
        <v>Quercus alba</v>
      </c>
      <c r="M1631" s="122" t="s">
        <v>3226</v>
      </c>
      <c r="N1631" s="122" t="s">
        <v>3190</v>
      </c>
      <c r="O1631" s="121">
        <v>42867</v>
      </c>
      <c r="P1631" s="122" t="s">
        <v>9075</v>
      </c>
      <c r="Q1631" s="122" t="s">
        <v>11688</v>
      </c>
      <c r="S1631" s="122" t="s">
        <v>14693</v>
      </c>
      <c r="T1631" s="122" t="s">
        <v>1171</v>
      </c>
      <c r="U1631" s="122" t="s">
        <v>4097</v>
      </c>
      <c r="V1631" s="122" t="s">
        <v>1172</v>
      </c>
      <c r="W1631" s="122" t="s">
        <v>1759</v>
      </c>
      <c r="X1631" s="122" t="s">
        <v>1319</v>
      </c>
      <c r="Y1631" s="122" t="s">
        <v>9068</v>
      </c>
      <c r="Z1631" s="122" t="s">
        <v>9069</v>
      </c>
      <c r="AH1631" s="122" t="s">
        <v>9081</v>
      </c>
      <c r="AJ1631" s="122" t="s">
        <v>991</v>
      </c>
      <c r="AK1631" s="122" t="s">
        <v>991</v>
      </c>
      <c r="AT1631" s="122">
        <v>41.816719999999997</v>
      </c>
      <c r="AU1631" s="122">
        <v>-88.062160000000006</v>
      </c>
      <c r="BE1631" s="122" t="s">
        <v>9078</v>
      </c>
      <c r="BG1631" s="122" t="s">
        <v>9079</v>
      </c>
      <c r="BH1631" s="122" t="s">
        <v>4235</v>
      </c>
      <c r="BI1631" s="122" t="s">
        <v>4235</v>
      </c>
      <c r="BJ1631" s="122" t="s">
        <v>4235</v>
      </c>
      <c r="BY1631" s="132" t="s">
        <v>13665</v>
      </c>
      <c r="BZ1631" s="122" t="s">
        <v>3654</v>
      </c>
    </row>
    <row r="1632" spans="1:78" x14ac:dyDescent="0.45">
      <c r="A1632" s="122">
        <v>1631</v>
      </c>
      <c r="B1632" s="122" t="s">
        <v>11309</v>
      </c>
      <c r="C1632" s="122">
        <v>2017022</v>
      </c>
      <c r="I1632" s="122" t="s">
        <v>187</v>
      </c>
      <c r="J1632" s="122" t="str">
        <f t="shared" si="68"/>
        <v>Quercus alba</v>
      </c>
      <c r="M1632" s="122" t="s">
        <v>3226</v>
      </c>
      <c r="N1632" s="122" t="s">
        <v>3190</v>
      </c>
      <c r="O1632" s="121">
        <v>42867</v>
      </c>
      <c r="P1632" s="122" t="s">
        <v>9075</v>
      </c>
      <c r="Q1632" s="122" t="s">
        <v>11688</v>
      </c>
      <c r="S1632" s="122" t="s">
        <v>14693</v>
      </c>
      <c r="T1632" s="122" t="s">
        <v>1171</v>
      </c>
      <c r="U1632" s="122" t="s">
        <v>4097</v>
      </c>
      <c r="V1632" s="122" t="s">
        <v>1172</v>
      </c>
      <c r="W1632" s="122" t="s">
        <v>1759</v>
      </c>
      <c r="X1632" s="122" t="s">
        <v>1319</v>
      </c>
      <c r="Y1632" s="122" t="s">
        <v>9068</v>
      </c>
      <c r="Z1632" s="122" t="s">
        <v>9069</v>
      </c>
      <c r="AH1632" s="122" t="s">
        <v>9083</v>
      </c>
      <c r="AJ1632" s="122" t="s">
        <v>991</v>
      </c>
      <c r="AK1632" s="122" t="s">
        <v>991</v>
      </c>
      <c r="AT1632" s="122">
        <v>41.816920000000003</v>
      </c>
      <c r="AU1632" s="122">
        <v>-88.061700000000002</v>
      </c>
      <c r="BE1632" s="122" t="s">
        <v>9078</v>
      </c>
      <c r="BG1632" s="122" t="s">
        <v>9079</v>
      </c>
      <c r="BH1632" s="122" t="s">
        <v>4235</v>
      </c>
      <c r="BI1632" s="122" t="s">
        <v>4235</v>
      </c>
      <c r="BJ1632" s="122" t="s">
        <v>4235</v>
      </c>
      <c r="BY1632" s="132" t="s">
        <v>13586</v>
      </c>
      <c r="BZ1632" s="122" t="s">
        <v>3654</v>
      </c>
    </row>
    <row r="1633" spans="1:104" x14ac:dyDescent="0.45">
      <c r="A1633" s="122">
        <v>1632</v>
      </c>
      <c r="B1633" s="122" t="s">
        <v>11310</v>
      </c>
      <c r="C1633" s="122" t="s">
        <v>9093</v>
      </c>
      <c r="I1633" s="122" t="s">
        <v>149</v>
      </c>
      <c r="J1633" s="122" t="str">
        <f t="shared" si="68"/>
        <v>Quercus macrocarpa</v>
      </c>
      <c r="M1633" s="122" t="s">
        <v>3226</v>
      </c>
      <c r="N1633" s="122" t="s">
        <v>3173</v>
      </c>
      <c r="O1633" s="121">
        <v>42886</v>
      </c>
      <c r="P1633" s="122" t="s">
        <v>9123</v>
      </c>
      <c r="Q1633" s="122" t="s">
        <v>11688</v>
      </c>
      <c r="S1633" s="122" t="s">
        <v>14693</v>
      </c>
      <c r="T1633" s="122" t="s">
        <v>1171</v>
      </c>
      <c r="U1633" s="122" t="s">
        <v>4097</v>
      </c>
      <c r="V1633" s="122" t="s">
        <v>2521</v>
      </c>
      <c r="W1633" s="122" t="s">
        <v>1759</v>
      </c>
      <c r="X1633" s="122" t="s">
        <v>697</v>
      </c>
      <c r="AJ1633" s="122" t="s">
        <v>149</v>
      </c>
      <c r="AK1633" s="122" t="s">
        <v>149</v>
      </c>
      <c r="AO1633" s="132" t="s">
        <v>697</v>
      </c>
      <c r="AP1633" s="132" t="s">
        <v>13632</v>
      </c>
      <c r="AQ1633" s="132" t="s">
        <v>13635</v>
      </c>
      <c r="AR1633" s="132"/>
      <c r="BE1633" s="122" t="s">
        <v>9078</v>
      </c>
      <c r="BG1633" s="122" t="s">
        <v>9079</v>
      </c>
      <c r="BY1633" s="132" t="s">
        <v>13781</v>
      </c>
      <c r="BZ1633" s="122" t="s">
        <v>11744</v>
      </c>
      <c r="CZ1633" s="122" t="str">
        <f t="shared" ref="CZ1633:CZ1664" si="69">I1633&amp;", SPMCODE: "&amp;B1633&amp;", collection#: "&amp;C1633</f>
        <v>Quercus macrocarpa Michx., SPMCODE: QUE001632, collection#: SH-MG105</v>
      </c>
    </row>
    <row r="1634" spans="1:104" x14ac:dyDescent="0.45">
      <c r="A1634" s="122">
        <v>1633</v>
      </c>
      <c r="B1634" s="122" t="s">
        <v>11311</v>
      </c>
      <c r="C1634" s="122" t="s">
        <v>9095</v>
      </c>
      <c r="I1634" s="122" t="s">
        <v>149</v>
      </c>
      <c r="J1634" s="122" t="str">
        <f t="shared" si="68"/>
        <v>Quercus macrocarpa</v>
      </c>
      <c r="M1634" s="122" t="s">
        <v>3226</v>
      </c>
      <c r="N1634" s="122" t="s">
        <v>3173</v>
      </c>
      <c r="O1634" s="121">
        <v>42886</v>
      </c>
      <c r="P1634" s="122" t="s">
        <v>9123</v>
      </c>
      <c r="Q1634" s="122" t="s">
        <v>11688</v>
      </c>
      <c r="S1634" s="122" t="s">
        <v>14693</v>
      </c>
      <c r="T1634" s="122" t="s">
        <v>1171</v>
      </c>
      <c r="U1634" s="122" t="s">
        <v>4097</v>
      </c>
      <c r="V1634" s="122" t="s">
        <v>2521</v>
      </c>
      <c r="W1634" s="122" t="s">
        <v>1759</v>
      </c>
      <c r="X1634" s="122" t="s">
        <v>697</v>
      </c>
      <c r="AJ1634" s="122" t="s">
        <v>149</v>
      </c>
      <c r="AK1634" s="122" t="s">
        <v>149</v>
      </c>
      <c r="AO1634" s="132" t="s">
        <v>697</v>
      </c>
      <c r="AP1634" s="132" t="s">
        <v>13788</v>
      </c>
      <c r="AQ1634" s="132" t="s">
        <v>13789</v>
      </c>
      <c r="BE1634" s="122" t="s">
        <v>9078</v>
      </c>
      <c r="BG1634" s="122" t="s">
        <v>9079</v>
      </c>
      <c r="BY1634" s="132" t="s">
        <v>13781</v>
      </c>
      <c r="BZ1634" s="122" t="s">
        <v>11744</v>
      </c>
      <c r="CZ1634" s="122" t="str">
        <f t="shared" si="69"/>
        <v>Quercus macrocarpa Michx., SPMCODE: QUE001633, collection#: SH-MG105B</v>
      </c>
    </row>
    <row r="1635" spans="1:104" x14ac:dyDescent="0.45">
      <c r="A1635" s="122">
        <v>1634</v>
      </c>
      <c r="B1635" s="122" t="s">
        <v>11312</v>
      </c>
      <c r="C1635" s="122" t="s">
        <v>9094</v>
      </c>
      <c r="I1635" s="122" t="s">
        <v>149</v>
      </c>
      <c r="J1635" s="122" t="str">
        <f t="shared" si="68"/>
        <v>Quercus macrocarpa</v>
      </c>
      <c r="M1635" s="122" t="s">
        <v>3226</v>
      </c>
      <c r="N1635" s="122" t="s">
        <v>3173</v>
      </c>
      <c r="O1635" s="121">
        <v>42886</v>
      </c>
      <c r="P1635" s="122" t="s">
        <v>9123</v>
      </c>
      <c r="Q1635" s="122" t="s">
        <v>11688</v>
      </c>
      <c r="S1635" s="122" t="s">
        <v>14693</v>
      </c>
      <c r="T1635" s="122" t="s">
        <v>1171</v>
      </c>
      <c r="U1635" s="122" t="s">
        <v>4097</v>
      </c>
      <c r="V1635" s="122" t="s">
        <v>2521</v>
      </c>
      <c r="W1635" s="122" t="s">
        <v>1759</v>
      </c>
      <c r="X1635" s="122" t="s">
        <v>697</v>
      </c>
      <c r="AJ1635" s="122" t="s">
        <v>149</v>
      </c>
      <c r="AK1635" s="122" t="s">
        <v>149</v>
      </c>
      <c r="AO1635" s="132" t="s">
        <v>697</v>
      </c>
      <c r="AP1635" s="130" t="s">
        <v>13742</v>
      </c>
      <c r="AQ1635" s="132" t="s">
        <v>13795</v>
      </c>
      <c r="BE1635" s="122" t="s">
        <v>9078</v>
      </c>
      <c r="BG1635" s="122" t="s">
        <v>9079</v>
      </c>
      <c r="BY1635" s="132" t="s">
        <v>13781</v>
      </c>
      <c r="BZ1635" s="122" t="s">
        <v>11744</v>
      </c>
      <c r="CZ1635" s="122" t="str">
        <f t="shared" si="69"/>
        <v>Quercus macrocarpa Michx., SPMCODE: QUE001634, collection#: SH-MG106</v>
      </c>
    </row>
    <row r="1636" spans="1:104" x14ac:dyDescent="0.45">
      <c r="A1636" s="122">
        <v>1635</v>
      </c>
      <c r="B1636" s="122" t="s">
        <v>11313</v>
      </c>
      <c r="C1636" s="122" t="s">
        <v>9096</v>
      </c>
      <c r="I1636" s="122" t="s">
        <v>149</v>
      </c>
      <c r="J1636" s="122" t="str">
        <f t="shared" si="68"/>
        <v>Quercus macrocarpa</v>
      </c>
      <c r="M1636" s="122" t="s">
        <v>3226</v>
      </c>
      <c r="N1636" s="122" t="s">
        <v>3173</v>
      </c>
      <c r="O1636" s="121">
        <v>42886</v>
      </c>
      <c r="P1636" s="122" t="s">
        <v>9123</v>
      </c>
      <c r="Q1636" s="122" t="s">
        <v>11688</v>
      </c>
      <c r="S1636" s="122" t="s">
        <v>14693</v>
      </c>
      <c r="T1636" s="122" t="s">
        <v>1171</v>
      </c>
      <c r="U1636" s="122" t="s">
        <v>4097</v>
      </c>
      <c r="V1636" s="122" t="s">
        <v>2521</v>
      </c>
      <c r="W1636" s="122" t="s">
        <v>1759</v>
      </c>
      <c r="X1636" s="122" t="s">
        <v>697</v>
      </c>
      <c r="AJ1636" s="122" t="s">
        <v>149</v>
      </c>
      <c r="AK1636" s="122" t="s">
        <v>149</v>
      </c>
      <c r="AO1636" s="132" t="s">
        <v>697</v>
      </c>
      <c r="AP1636" s="132" t="s">
        <v>13633</v>
      </c>
      <c r="AQ1636" s="132" t="s">
        <v>13636</v>
      </c>
      <c r="BE1636" s="122" t="s">
        <v>9078</v>
      </c>
      <c r="BG1636" s="122" t="s">
        <v>9079</v>
      </c>
      <c r="BY1636" s="132" t="s">
        <v>13781</v>
      </c>
      <c r="BZ1636" s="122" t="s">
        <v>11744</v>
      </c>
      <c r="CZ1636" s="122" t="str">
        <f t="shared" si="69"/>
        <v>Quercus macrocarpa Michx., SPMCODE: QUE001635, collection#: SH-MG107</v>
      </c>
    </row>
    <row r="1637" spans="1:104" x14ac:dyDescent="0.45">
      <c r="A1637" s="122">
        <v>1636</v>
      </c>
      <c r="B1637" s="122" t="s">
        <v>11314</v>
      </c>
      <c r="C1637" s="122" t="s">
        <v>9097</v>
      </c>
      <c r="I1637" s="122" t="s">
        <v>149</v>
      </c>
      <c r="J1637" s="122" t="str">
        <f t="shared" si="68"/>
        <v>Quercus macrocarpa</v>
      </c>
      <c r="M1637" s="122" t="s">
        <v>3226</v>
      </c>
      <c r="N1637" s="122" t="s">
        <v>3173</v>
      </c>
      <c r="O1637" s="121">
        <v>42886</v>
      </c>
      <c r="P1637" s="122" t="s">
        <v>9123</v>
      </c>
      <c r="Q1637" s="122" t="s">
        <v>11688</v>
      </c>
      <c r="S1637" s="122" t="s">
        <v>14693</v>
      </c>
      <c r="T1637" s="122" t="s">
        <v>1171</v>
      </c>
      <c r="U1637" s="122" t="s">
        <v>4097</v>
      </c>
      <c r="V1637" s="122" t="s">
        <v>2521</v>
      </c>
      <c r="W1637" s="122" t="s">
        <v>1759</v>
      </c>
      <c r="X1637" s="122" t="s">
        <v>697</v>
      </c>
      <c r="AJ1637" s="122" t="s">
        <v>149</v>
      </c>
      <c r="AK1637" s="122" t="s">
        <v>149</v>
      </c>
      <c r="AO1637" s="132" t="s">
        <v>697</v>
      </c>
      <c r="AP1637" s="131" t="s">
        <v>13740</v>
      </c>
      <c r="AQ1637" s="132" t="s">
        <v>13741</v>
      </c>
      <c r="BE1637" s="122" t="s">
        <v>9078</v>
      </c>
      <c r="BG1637" s="122" t="s">
        <v>9079</v>
      </c>
      <c r="BY1637" s="132" t="s">
        <v>13781</v>
      </c>
      <c r="BZ1637" s="122" t="s">
        <v>11744</v>
      </c>
      <c r="CZ1637" s="122" t="str">
        <f t="shared" si="69"/>
        <v>Quercus macrocarpa Michx., SPMCODE: QUE001636, collection#: SH-MG108</v>
      </c>
    </row>
    <row r="1638" spans="1:104" x14ac:dyDescent="0.45">
      <c r="A1638" s="122">
        <v>1637</v>
      </c>
      <c r="B1638" s="122" t="s">
        <v>11315</v>
      </c>
      <c r="C1638" s="122" t="s">
        <v>9098</v>
      </c>
      <c r="I1638" s="122" t="s">
        <v>149</v>
      </c>
      <c r="J1638" s="122" t="str">
        <f t="shared" si="68"/>
        <v>Quercus macrocarpa</v>
      </c>
      <c r="M1638" s="122" t="s">
        <v>3226</v>
      </c>
      <c r="N1638" s="122" t="s">
        <v>3173</v>
      </c>
      <c r="O1638" s="121">
        <v>42886</v>
      </c>
      <c r="P1638" s="122" t="s">
        <v>9123</v>
      </c>
      <c r="Q1638" s="122" t="s">
        <v>11688</v>
      </c>
      <c r="S1638" s="122" t="s">
        <v>14693</v>
      </c>
      <c r="T1638" s="122" t="s">
        <v>1171</v>
      </c>
      <c r="U1638" s="122" t="s">
        <v>4097</v>
      </c>
      <c r="V1638" s="122" t="s">
        <v>2521</v>
      </c>
      <c r="W1638" s="122" t="s">
        <v>1759</v>
      </c>
      <c r="X1638" s="122" t="s">
        <v>697</v>
      </c>
      <c r="AJ1638" s="122" t="s">
        <v>149</v>
      </c>
      <c r="AK1638" s="122" t="s">
        <v>149</v>
      </c>
      <c r="AO1638" s="132" t="s">
        <v>697</v>
      </c>
      <c r="AP1638" s="132" t="s">
        <v>13634</v>
      </c>
      <c r="AQ1638" s="132" t="s">
        <v>13638</v>
      </c>
      <c r="BE1638" s="122" t="s">
        <v>9078</v>
      </c>
      <c r="BG1638" s="122" t="s">
        <v>9079</v>
      </c>
      <c r="BY1638" s="132" t="s">
        <v>13781</v>
      </c>
      <c r="BZ1638" s="122" t="s">
        <v>11744</v>
      </c>
      <c r="CZ1638" s="122" t="str">
        <f t="shared" si="69"/>
        <v>Quercus macrocarpa Michx., SPMCODE: QUE001637, collection#: SH-MG109</v>
      </c>
    </row>
    <row r="1639" spans="1:104" x14ac:dyDescent="0.45">
      <c r="A1639" s="122">
        <v>1638</v>
      </c>
      <c r="B1639" s="122" t="s">
        <v>11316</v>
      </c>
      <c r="C1639" s="122" t="s">
        <v>9099</v>
      </c>
      <c r="I1639" s="122" t="s">
        <v>149</v>
      </c>
      <c r="J1639" s="122" t="str">
        <f t="shared" si="68"/>
        <v>Quercus macrocarpa</v>
      </c>
      <c r="M1639" s="122" t="s">
        <v>3226</v>
      </c>
      <c r="N1639" s="122" t="s">
        <v>3173</v>
      </c>
      <c r="O1639" s="121">
        <v>42886</v>
      </c>
      <c r="P1639" s="122" t="s">
        <v>9123</v>
      </c>
      <c r="Q1639" s="122" t="s">
        <v>11688</v>
      </c>
      <c r="S1639" s="122" t="s">
        <v>14693</v>
      </c>
      <c r="T1639" s="122" t="s">
        <v>1171</v>
      </c>
      <c r="U1639" s="122" t="s">
        <v>4097</v>
      </c>
      <c r="V1639" s="122" t="s">
        <v>2521</v>
      </c>
      <c r="W1639" s="122" t="s">
        <v>1759</v>
      </c>
      <c r="X1639" s="122" t="s">
        <v>697</v>
      </c>
      <c r="AJ1639" s="122" t="s">
        <v>149</v>
      </c>
      <c r="AK1639" s="122" t="s">
        <v>149</v>
      </c>
      <c r="AO1639" s="132" t="s">
        <v>697</v>
      </c>
      <c r="AP1639" s="132" t="s">
        <v>13730</v>
      </c>
      <c r="AQ1639" s="132" t="s">
        <v>13731</v>
      </c>
      <c r="AX1639" s="130"/>
      <c r="BE1639" s="122" t="s">
        <v>9078</v>
      </c>
      <c r="BG1639" s="122" t="s">
        <v>9079</v>
      </c>
      <c r="BY1639" s="132" t="s">
        <v>13781</v>
      </c>
      <c r="BZ1639" s="122" t="s">
        <v>11744</v>
      </c>
      <c r="CZ1639" s="122" t="str">
        <f t="shared" si="69"/>
        <v>Quercus macrocarpa Michx., SPMCODE: QUE001638, collection#: SH-MG110</v>
      </c>
    </row>
    <row r="1640" spans="1:104" x14ac:dyDescent="0.45">
      <c r="A1640" s="122">
        <v>1639</v>
      </c>
      <c r="B1640" s="122" t="s">
        <v>11317</v>
      </c>
      <c r="C1640" s="122" t="s">
        <v>9100</v>
      </c>
      <c r="I1640" s="122" t="s">
        <v>149</v>
      </c>
      <c r="J1640" s="122" t="str">
        <f t="shared" si="68"/>
        <v>Quercus macrocarpa</v>
      </c>
      <c r="M1640" s="122" t="s">
        <v>3226</v>
      </c>
      <c r="N1640" s="122" t="s">
        <v>3173</v>
      </c>
      <c r="O1640" s="121">
        <v>42886</v>
      </c>
      <c r="P1640" s="122" t="s">
        <v>9123</v>
      </c>
      <c r="Q1640" s="122" t="s">
        <v>11688</v>
      </c>
      <c r="S1640" s="122" t="s">
        <v>14693</v>
      </c>
      <c r="T1640" s="122" t="s">
        <v>1171</v>
      </c>
      <c r="U1640" s="122" t="s">
        <v>4097</v>
      </c>
      <c r="V1640" s="122" t="s">
        <v>2521</v>
      </c>
      <c r="W1640" s="122" t="s">
        <v>1759</v>
      </c>
      <c r="X1640" s="122" t="s">
        <v>697</v>
      </c>
      <c r="AJ1640" s="122" t="s">
        <v>149</v>
      </c>
      <c r="AK1640" s="122" t="s">
        <v>149</v>
      </c>
      <c r="AO1640" s="132" t="s">
        <v>697</v>
      </c>
      <c r="AP1640" s="132" t="s">
        <v>13637</v>
      </c>
      <c r="AQ1640" s="132" t="s">
        <v>13639</v>
      </c>
      <c r="BE1640" s="122" t="s">
        <v>9078</v>
      </c>
      <c r="BG1640" s="122" t="s">
        <v>9079</v>
      </c>
      <c r="BY1640" s="132" t="s">
        <v>13781</v>
      </c>
      <c r="BZ1640" s="122" t="s">
        <v>11744</v>
      </c>
      <c r="CZ1640" s="122" t="str">
        <f t="shared" si="69"/>
        <v>Quercus macrocarpa Michx., SPMCODE: QUE001639, collection#: SH-MG111</v>
      </c>
    </row>
    <row r="1641" spans="1:104" x14ac:dyDescent="0.45">
      <c r="A1641" s="122">
        <v>1640</v>
      </c>
      <c r="B1641" s="122" t="s">
        <v>11318</v>
      </c>
      <c r="C1641" s="122" t="s">
        <v>9101</v>
      </c>
      <c r="I1641" s="122" t="s">
        <v>149</v>
      </c>
      <c r="J1641" s="122" t="str">
        <f t="shared" si="68"/>
        <v>Quercus macrocarpa</v>
      </c>
      <c r="M1641" s="122" t="s">
        <v>3226</v>
      </c>
      <c r="N1641" s="122" t="s">
        <v>3173</v>
      </c>
      <c r="O1641" s="121">
        <v>42886</v>
      </c>
      <c r="P1641" s="122" t="s">
        <v>9123</v>
      </c>
      <c r="Q1641" s="122" t="s">
        <v>11688</v>
      </c>
      <c r="S1641" s="122" t="s">
        <v>14693</v>
      </c>
      <c r="T1641" s="122" t="s">
        <v>1171</v>
      </c>
      <c r="U1641" s="122" t="s">
        <v>4097</v>
      </c>
      <c r="V1641" s="122" t="s">
        <v>2521</v>
      </c>
      <c r="W1641" s="122" t="s">
        <v>1759</v>
      </c>
      <c r="X1641" s="122" t="s">
        <v>697</v>
      </c>
      <c r="AJ1641" s="122" t="s">
        <v>149</v>
      </c>
      <c r="AK1641" s="122" t="s">
        <v>149</v>
      </c>
      <c r="AO1641" s="132" t="s">
        <v>697</v>
      </c>
      <c r="AP1641" s="132" t="s">
        <v>13738</v>
      </c>
      <c r="AQ1641" s="132" t="s">
        <v>13739</v>
      </c>
      <c r="BE1641" s="122" t="s">
        <v>9078</v>
      </c>
      <c r="BG1641" s="122" t="s">
        <v>9079</v>
      </c>
      <c r="BY1641" s="132" t="s">
        <v>13781</v>
      </c>
      <c r="BZ1641" s="122" t="s">
        <v>11744</v>
      </c>
      <c r="CZ1641" s="122" t="str">
        <f t="shared" si="69"/>
        <v>Quercus macrocarpa Michx., SPMCODE: QUE001640, collection#: SH-MG112</v>
      </c>
    </row>
    <row r="1642" spans="1:104" x14ac:dyDescent="0.45">
      <c r="A1642" s="122">
        <v>1641</v>
      </c>
      <c r="B1642" s="122" t="s">
        <v>11319</v>
      </c>
      <c r="C1642" s="122" t="s">
        <v>9102</v>
      </c>
      <c r="I1642" s="122" t="s">
        <v>149</v>
      </c>
      <c r="J1642" s="122" t="str">
        <f t="shared" si="68"/>
        <v>Quercus macrocarpa</v>
      </c>
      <c r="M1642" s="122" t="s">
        <v>3226</v>
      </c>
      <c r="N1642" s="122" t="s">
        <v>3173</v>
      </c>
      <c r="O1642" s="121">
        <v>42886</v>
      </c>
      <c r="P1642" s="122" t="s">
        <v>9123</v>
      </c>
      <c r="Q1642" s="122" t="s">
        <v>11688</v>
      </c>
      <c r="S1642" s="122" t="s">
        <v>14693</v>
      </c>
      <c r="T1642" s="122" t="s">
        <v>1171</v>
      </c>
      <c r="U1642" s="122" t="s">
        <v>4097</v>
      </c>
      <c r="V1642" s="122" t="s">
        <v>2521</v>
      </c>
      <c r="W1642" s="122" t="s">
        <v>1759</v>
      </c>
      <c r="X1642" s="122" t="s">
        <v>697</v>
      </c>
      <c r="AJ1642" s="122" t="s">
        <v>149</v>
      </c>
      <c r="AK1642" s="122" t="s">
        <v>149</v>
      </c>
      <c r="AO1642" s="132" t="s">
        <v>697</v>
      </c>
      <c r="AP1642" s="132" t="s">
        <v>13640</v>
      </c>
      <c r="AQ1642" s="132" t="s">
        <v>13641</v>
      </c>
      <c r="BE1642" s="122" t="s">
        <v>9078</v>
      </c>
      <c r="BG1642" s="122" t="s">
        <v>9079</v>
      </c>
      <c r="BY1642" s="132" t="s">
        <v>13781</v>
      </c>
      <c r="BZ1642" s="122" t="s">
        <v>11744</v>
      </c>
      <c r="CZ1642" s="122" t="str">
        <f t="shared" si="69"/>
        <v>Quercus macrocarpa Michx., SPMCODE: QUE001641, collection#: SH-MG113</v>
      </c>
    </row>
    <row r="1643" spans="1:104" x14ac:dyDescent="0.45">
      <c r="A1643" s="122">
        <v>1642</v>
      </c>
      <c r="B1643" s="122" t="s">
        <v>11320</v>
      </c>
      <c r="C1643" s="122" t="s">
        <v>9103</v>
      </c>
      <c r="I1643" s="122" t="s">
        <v>149</v>
      </c>
      <c r="J1643" s="122" t="str">
        <f t="shared" ref="J1643:J1674" si="70">LEFT(I1643, FIND(" ", I1643, 12) -1)</f>
        <v>Quercus macrocarpa</v>
      </c>
      <c r="M1643" s="122" t="s">
        <v>3226</v>
      </c>
      <c r="N1643" s="122" t="s">
        <v>3173</v>
      </c>
      <c r="O1643" s="121">
        <v>42886</v>
      </c>
      <c r="P1643" s="122" t="s">
        <v>9123</v>
      </c>
      <c r="Q1643" s="122" t="s">
        <v>11688</v>
      </c>
      <c r="S1643" s="122" t="s">
        <v>14693</v>
      </c>
      <c r="T1643" s="122" t="s">
        <v>1171</v>
      </c>
      <c r="U1643" s="122" t="s">
        <v>4097</v>
      </c>
      <c r="V1643" s="122" t="s">
        <v>2521</v>
      </c>
      <c r="W1643" s="122" t="s">
        <v>1759</v>
      </c>
      <c r="X1643" s="122" t="s">
        <v>697</v>
      </c>
      <c r="AJ1643" s="122" t="s">
        <v>149</v>
      </c>
      <c r="AK1643" s="122" t="s">
        <v>149</v>
      </c>
      <c r="AO1643" s="132" t="s">
        <v>697</v>
      </c>
      <c r="AP1643" s="132" t="s">
        <v>13740</v>
      </c>
      <c r="AQ1643" s="132" t="s">
        <v>13741</v>
      </c>
      <c r="BE1643" s="122" t="s">
        <v>9078</v>
      </c>
      <c r="BG1643" s="122" t="s">
        <v>9079</v>
      </c>
      <c r="BY1643" s="132" t="s">
        <v>13781</v>
      </c>
      <c r="BZ1643" s="122" t="s">
        <v>11744</v>
      </c>
      <c r="CZ1643" s="122" t="str">
        <f t="shared" si="69"/>
        <v>Quercus macrocarpa Michx., SPMCODE: QUE001642, collection#: SH-MG114</v>
      </c>
    </row>
    <row r="1644" spans="1:104" x14ac:dyDescent="0.45">
      <c r="A1644" s="122">
        <v>1643</v>
      </c>
      <c r="B1644" s="122" t="s">
        <v>11321</v>
      </c>
      <c r="C1644" s="122" t="s">
        <v>9104</v>
      </c>
      <c r="I1644" s="122" t="s">
        <v>149</v>
      </c>
      <c r="J1644" s="122" t="str">
        <f t="shared" si="70"/>
        <v>Quercus macrocarpa</v>
      </c>
      <c r="M1644" s="122" t="s">
        <v>3226</v>
      </c>
      <c r="N1644" s="122" t="s">
        <v>3173</v>
      </c>
      <c r="O1644" s="121">
        <v>42886</v>
      </c>
      <c r="P1644" s="122" t="s">
        <v>9123</v>
      </c>
      <c r="Q1644" s="122" t="s">
        <v>11688</v>
      </c>
      <c r="S1644" s="122" t="s">
        <v>14693</v>
      </c>
      <c r="T1644" s="122" t="s">
        <v>1171</v>
      </c>
      <c r="U1644" s="122" t="s">
        <v>4097</v>
      </c>
      <c r="V1644" s="122" t="s">
        <v>2521</v>
      </c>
      <c r="W1644" s="122" t="s">
        <v>1759</v>
      </c>
      <c r="X1644" s="122" t="s">
        <v>697</v>
      </c>
      <c r="AJ1644" s="122" t="s">
        <v>149</v>
      </c>
      <c r="AK1644" s="122" t="s">
        <v>149</v>
      </c>
      <c r="AO1644" s="132" t="s">
        <v>697</v>
      </c>
      <c r="AP1644" s="132" t="s">
        <v>13642</v>
      </c>
      <c r="AQ1644" s="132" t="s">
        <v>13643</v>
      </c>
      <c r="BE1644" s="122" t="s">
        <v>9078</v>
      </c>
      <c r="BG1644" s="122" t="s">
        <v>9079</v>
      </c>
      <c r="BY1644" s="132" t="s">
        <v>13781</v>
      </c>
      <c r="BZ1644" s="122" t="s">
        <v>11744</v>
      </c>
      <c r="CZ1644" s="122" t="str">
        <f t="shared" si="69"/>
        <v>Quercus macrocarpa Michx., SPMCODE: QUE001643, collection#: SH-MG115</v>
      </c>
    </row>
    <row r="1645" spans="1:104" x14ac:dyDescent="0.45">
      <c r="A1645" s="122">
        <v>1644</v>
      </c>
      <c r="B1645" s="122" t="s">
        <v>11322</v>
      </c>
      <c r="C1645" s="122" t="s">
        <v>9105</v>
      </c>
      <c r="I1645" s="122" t="s">
        <v>149</v>
      </c>
      <c r="J1645" s="122" t="str">
        <f t="shared" si="70"/>
        <v>Quercus macrocarpa</v>
      </c>
      <c r="M1645" s="122" t="s">
        <v>3226</v>
      </c>
      <c r="N1645" s="122" t="s">
        <v>3173</v>
      </c>
      <c r="O1645" s="121">
        <v>42886</v>
      </c>
      <c r="P1645" s="122" t="s">
        <v>9123</v>
      </c>
      <c r="Q1645" s="122" t="s">
        <v>11688</v>
      </c>
      <c r="S1645" s="122" t="s">
        <v>14693</v>
      </c>
      <c r="T1645" s="122" t="s">
        <v>1171</v>
      </c>
      <c r="U1645" s="122" t="s">
        <v>4097</v>
      </c>
      <c r="V1645" s="122" t="s">
        <v>2521</v>
      </c>
      <c r="W1645" s="122" t="s">
        <v>1759</v>
      </c>
      <c r="X1645" s="122" t="s">
        <v>697</v>
      </c>
      <c r="AJ1645" s="122" t="s">
        <v>149</v>
      </c>
      <c r="AK1645" s="122" t="s">
        <v>149</v>
      </c>
      <c r="AO1645" s="132" t="s">
        <v>697</v>
      </c>
      <c r="AP1645" s="132" t="s">
        <v>13644</v>
      </c>
      <c r="AQ1645" s="132" t="s">
        <v>13645</v>
      </c>
      <c r="BE1645" s="122" t="s">
        <v>9078</v>
      </c>
      <c r="BG1645" s="122" t="s">
        <v>9079</v>
      </c>
      <c r="BY1645" s="132" t="s">
        <v>13781</v>
      </c>
      <c r="BZ1645" s="122" t="s">
        <v>11744</v>
      </c>
      <c r="CZ1645" s="122" t="str">
        <f t="shared" si="69"/>
        <v>Quercus macrocarpa Michx., SPMCODE: QUE001644, collection#: SH-MG116</v>
      </c>
    </row>
    <row r="1646" spans="1:104" x14ac:dyDescent="0.45">
      <c r="A1646" s="122">
        <v>1645</v>
      </c>
      <c r="B1646" s="122" t="s">
        <v>11323</v>
      </c>
      <c r="C1646" s="122" t="s">
        <v>9106</v>
      </c>
      <c r="I1646" s="122" t="s">
        <v>149</v>
      </c>
      <c r="J1646" s="122" t="str">
        <f t="shared" si="70"/>
        <v>Quercus macrocarpa</v>
      </c>
      <c r="M1646" s="122" t="s">
        <v>3226</v>
      </c>
      <c r="N1646" s="122" t="s">
        <v>3173</v>
      </c>
      <c r="O1646" s="121">
        <v>42886</v>
      </c>
      <c r="P1646" s="122" t="s">
        <v>9123</v>
      </c>
      <c r="Q1646" s="122" t="s">
        <v>11688</v>
      </c>
      <c r="S1646" s="122" t="s">
        <v>14693</v>
      </c>
      <c r="T1646" s="122" t="s">
        <v>1171</v>
      </c>
      <c r="U1646" s="122" t="s">
        <v>4097</v>
      </c>
      <c r="V1646" s="122" t="s">
        <v>2521</v>
      </c>
      <c r="W1646" s="122" t="s">
        <v>1759</v>
      </c>
      <c r="X1646" s="122" t="s">
        <v>697</v>
      </c>
      <c r="AJ1646" s="122" t="s">
        <v>149</v>
      </c>
      <c r="AK1646" s="122" t="s">
        <v>149</v>
      </c>
      <c r="AO1646" s="132" t="s">
        <v>697</v>
      </c>
      <c r="AP1646" s="132" t="s">
        <v>13646</v>
      </c>
      <c r="AQ1646" s="132" t="s">
        <v>13647</v>
      </c>
      <c r="BE1646" s="122" t="s">
        <v>9078</v>
      </c>
      <c r="BG1646" s="122" t="s">
        <v>9079</v>
      </c>
      <c r="BY1646" s="132" t="s">
        <v>13781</v>
      </c>
      <c r="BZ1646" s="122" t="s">
        <v>11744</v>
      </c>
      <c r="CZ1646" s="122" t="str">
        <f t="shared" si="69"/>
        <v>Quercus macrocarpa Michx., SPMCODE: QUE001645, collection#: SH-MG117</v>
      </c>
    </row>
    <row r="1647" spans="1:104" x14ac:dyDescent="0.45">
      <c r="A1647" s="122">
        <v>1646</v>
      </c>
      <c r="B1647" s="122" t="s">
        <v>11324</v>
      </c>
      <c r="C1647" s="122" t="s">
        <v>9107</v>
      </c>
      <c r="I1647" s="122" t="s">
        <v>149</v>
      </c>
      <c r="J1647" s="122" t="str">
        <f t="shared" si="70"/>
        <v>Quercus macrocarpa</v>
      </c>
      <c r="M1647" s="122" t="s">
        <v>3226</v>
      </c>
      <c r="N1647" s="122" t="s">
        <v>3173</v>
      </c>
      <c r="O1647" s="121">
        <v>42886</v>
      </c>
      <c r="P1647" s="122" t="s">
        <v>9123</v>
      </c>
      <c r="Q1647" s="122" t="s">
        <v>11688</v>
      </c>
      <c r="S1647" s="122" t="s">
        <v>14693</v>
      </c>
      <c r="T1647" s="122" t="s">
        <v>1171</v>
      </c>
      <c r="U1647" s="122" t="s">
        <v>4097</v>
      </c>
      <c r="V1647" s="122" t="s">
        <v>2521</v>
      </c>
      <c r="W1647" s="122" t="s">
        <v>1759</v>
      </c>
      <c r="X1647" s="122" t="s">
        <v>697</v>
      </c>
      <c r="AJ1647" s="122" t="s">
        <v>149</v>
      </c>
      <c r="AK1647" s="122" t="s">
        <v>149</v>
      </c>
      <c r="AO1647" s="132" t="s">
        <v>697</v>
      </c>
      <c r="AP1647" s="132" t="s">
        <v>13648</v>
      </c>
      <c r="AQ1647" s="132" t="s">
        <v>13649</v>
      </c>
      <c r="BE1647" s="122" t="s">
        <v>9078</v>
      </c>
      <c r="BG1647" s="122" t="s">
        <v>9079</v>
      </c>
      <c r="BY1647" s="132" t="s">
        <v>13781</v>
      </c>
      <c r="BZ1647" s="122" t="s">
        <v>11744</v>
      </c>
      <c r="CZ1647" s="122" t="str">
        <f t="shared" si="69"/>
        <v>Quercus macrocarpa Michx., SPMCODE: QUE001646, collection#: SH-MG118</v>
      </c>
    </row>
    <row r="1648" spans="1:104" x14ac:dyDescent="0.45">
      <c r="A1648" s="122">
        <v>1647</v>
      </c>
      <c r="B1648" s="122" t="s">
        <v>11325</v>
      </c>
      <c r="C1648" s="122" t="s">
        <v>9108</v>
      </c>
      <c r="I1648" s="122" t="s">
        <v>149</v>
      </c>
      <c r="J1648" s="122" t="str">
        <f t="shared" si="70"/>
        <v>Quercus macrocarpa</v>
      </c>
      <c r="M1648" s="122" t="s">
        <v>3226</v>
      </c>
      <c r="N1648" s="122" t="s">
        <v>3173</v>
      </c>
      <c r="O1648" s="121">
        <v>42886</v>
      </c>
      <c r="P1648" s="122" t="s">
        <v>9123</v>
      </c>
      <c r="Q1648" s="122" t="s">
        <v>11688</v>
      </c>
      <c r="S1648" s="122" t="s">
        <v>14693</v>
      </c>
      <c r="T1648" s="122" t="s">
        <v>1171</v>
      </c>
      <c r="U1648" s="122" t="s">
        <v>4097</v>
      </c>
      <c r="V1648" s="122" t="s">
        <v>2521</v>
      </c>
      <c r="W1648" s="122" t="s">
        <v>1759</v>
      </c>
      <c r="X1648" s="122" t="s">
        <v>697</v>
      </c>
      <c r="AJ1648" s="122" t="s">
        <v>149</v>
      </c>
      <c r="AK1648" s="122" t="s">
        <v>149</v>
      </c>
      <c r="AO1648" s="132" t="s">
        <v>697</v>
      </c>
      <c r="AP1648" s="132" t="s">
        <v>13650</v>
      </c>
      <c r="AQ1648" s="132" t="s">
        <v>13651</v>
      </c>
      <c r="BE1648" s="122" t="s">
        <v>9078</v>
      </c>
      <c r="BG1648" s="122" t="s">
        <v>9079</v>
      </c>
      <c r="BY1648" s="132" t="s">
        <v>13781</v>
      </c>
      <c r="BZ1648" s="122" t="s">
        <v>11744</v>
      </c>
      <c r="CZ1648" s="122" t="str">
        <f t="shared" si="69"/>
        <v>Quercus macrocarpa Michx., SPMCODE: QUE001647, collection#: SH-MG119</v>
      </c>
    </row>
    <row r="1649" spans="1:104" x14ac:dyDescent="0.45">
      <c r="A1649" s="122">
        <v>1648</v>
      </c>
      <c r="B1649" s="122" t="s">
        <v>11326</v>
      </c>
      <c r="C1649" s="122" t="s">
        <v>9109</v>
      </c>
      <c r="I1649" s="122" t="s">
        <v>149</v>
      </c>
      <c r="J1649" s="122" t="str">
        <f t="shared" si="70"/>
        <v>Quercus macrocarpa</v>
      </c>
      <c r="M1649" s="122" t="s">
        <v>3226</v>
      </c>
      <c r="N1649" s="122" t="s">
        <v>3173</v>
      </c>
      <c r="O1649" s="121">
        <v>42886</v>
      </c>
      <c r="P1649" s="122" t="s">
        <v>9123</v>
      </c>
      <c r="Q1649" s="122" t="s">
        <v>11688</v>
      </c>
      <c r="S1649" s="122" t="s">
        <v>14693</v>
      </c>
      <c r="T1649" s="122" t="s">
        <v>1171</v>
      </c>
      <c r="U1649" s="122" t="s">
        <v>4097</v>
      </c>
      <c r="V1649" s="122" t="s">
        <v>2521</v>
      </c>
      <c r="W1649" s="122" t="s">
        <v>1759</v>
      </c>
      <c r="X1649" s="122" t="s">
        <v>697</v>
      </c>
      <c r="AJ1649" s="122" t="s">
        <v>149</v>
      </c>
      <c r="AK1649" s="122" t="s">
        <v>149</v>
      </c>
      <c r="AO1649" s="132" t="s">
        <v>697</v>
      </c>
      <c r="AP1649" s="132" t="s">
        <v>13652</v>
      </c>
      <c r="AQ1649" s="132" t="s">
        <v>13653</v>
      </c>
      <c r="BE1649" s="122" t="s">
        <v>9078</v>
      </c>
      <c r="BG1649" s="122" t="s">
        <v>9079</v>
      </c>
      <c r="BY1649" s="132" t="s">
        <v>13781</v>
      </c>
      <c r="BZ1649" s="122" t="s">
        <v>11744</v>
      </c>
      <c r="CZ1649" s="122" t="str">
        <f t="shared" si="69"/>
        <v>Quercus macrocarpa Michx., SPMCODE: QUE001648, collection#: SH-MG120</v>
      </c>
    </row>
    <row r="1650" spans="1:104" x14ac:dyDescent="0.45">
      <c r="A1650" s="122">
        <v>1649</v>
      </c>
      <c r="B1650" s="122" t="s">
        <v>11327</v>
      </c>
      <c r="C1650" s="122" t="s">
        <v>9110</v>
      </c>
      <c r="I1650" s="122" t="s">
        <v>149</v>
      </c>
      <c r="J1650" s="122" t="str">
        <f t="shared" si="70"/>
        <v>Quercus macrocarpa</v>
      </c>
      <c r="M1650" s="122" t="s">
        <v>3226</v>
      </c>
      <c r="N1650" s="122" t="s">
        <v>3173</v>
      </c>
      <c r="O1650" s="121">
        <v>42886</v>
      </c>
      <c r="P1650" s="122" t="s">
        <v>9123</v>
      </c>
      <c r="Q1650" s="122" t="s">
        <v>11688</v>
      </c>
      <c r="S1650" s="122" t="s">
        <v>14693</v>
      </c>
      <c r="T1650" s="122" t="s">
        <v>1171</v>
      </c>
      <c r="U1650" s="122" t="s">
        <v>4097</v>
      </c>
      <c r="V1650" s="122" t="s">
        <v>2521</v>
      </c>
      <c r="W1650" s="122" t="s">
        <v>1759</v>
      </c>
      <c r="X1650" s="122" t="s">
        <v>697</v>
      </c>
      <c r="AJ1650" s="122" t="s">
        <v>149</v>
      </c>
      <c r="AK1650" s="122" t="s">
        <v>149</v>
      </c>
      <c r="AO1650" s="132" t="s">
        <v>697</v>
      </c>
      <c r="AP1650" s="130" t="s">
        <v>13738</v>
      </c>
      <c r="AQ1650" s="132" t="s">
        <v>13739</v>
      </c>
      <c r="BE1650" s="122" t="s">
        <v>9078</v>
      </c>
      <c r="BG1650" s="122" t="s">
        <v>9079</v>
      </c>
      <c r="BY1650" s="132" t="s">
        <v>13781</v>
      </c>
      <c r="BZ1650" s="122" t="s">
        <v>11744</v>
      </c>
      <c r="CZ1650" s="122" t="str">
        <f t="shared" si="69"/>
        <v>Quercus macrocarpa Michx., SPMCODE: QUE001649, collection#: SH-MG121</v>
      </c>
    </row>
    <row r="1651" spans="1:104" x14ac:dyDescent="0.45">
      <c r="A1651" s="122">
        <v>1650</v>
      </c>
      <c r="B1651" s="122" t="s">
        <v>11328</v>
      </c>
      <c r="C1651" s="122" t="s">
        <v>9111</v>
      </c>
      <c r="I1651" s="122" t="s">
        <v>149</v>
      </c>
      <c r="J1651" s="122" t="str">
        <f t="shared" si="70"/>
        <v>Quercus macrocarpa</v>
      </c>
      <c r="M1651" s="122" t="s">
        <v>3226</v>
      </c>
      <c r="N1651" s="122" t="s">
        <v>3173</v>
      </c>
      <c r="O1651" s="121">
        <v>42886</v>
      </c>
      <c r="P1651" s="122" t="s">
        <v>9123</v>
      </c>
      <c r="Q1651" s="122" t="s">
        <v>11688</v>
      </c>
      <c r="S1651" s="122" t="s">
        <v>14693</v>
      </c>
      <c r="T1651" s="122" t="s">
        <v>1171</v>
      </c>
      <c r="U1651" s="122" t="s">
        <v>4097</v>
      </c>
      <c r="V1651" s="122" t="s">
        <v>2521</v>
      </c>
      <c r="W1651" s="122" t="s">
        <v>1759</v>
      </c>
      <c r="X1651" s="122" t="s">
        <v>697</v>
      </c>
      <c r="AJ1651" s="122" t="s">
        <v>149</v>
      </c>
      <c r="AK1651" s="122" t="s">
        <v>149</v>
      </c>
      <c r="AO1651" s="132" t="s">
        <v>697</v>
      </c>
      <c r="AP1651" s="132" t="s">
        <v>13736</v>
      </c>
      <c r="AQ1651" s="132" t="s">
        <v>13737</v>
      </c>
      <c r="BE1651" s="122" t="s">
        <v>9078</v>
      </c>
      <c r="BG1651" s="122" t="s">
        <v>9079</v>
      </c>
      <c r="BY1651" s="132" t="s">
        <v>13781</v>
      </c>
      <c r="BZ1651" s="122" t="s">
        <v>11744</v>
      </c>
      <c r="CZ1651" s="122" t="str">
        <f t="shared" si="69"/>
        <v>Quercus macrocarpa Michx., SPMCODE: QUE001650, collection#: SH-MG122</v>
      </c>
    </row>
    <row r="1652" spans="1:104" x14ac:dyDescent="0.45">
      <c r="A1652" s="122">
        <v>1651</v>
      </c>
      <c r="B1652" s="122" t="s">
        <v>11329</v>
      </c>
      <c r="C1652" s="122" t="s">
        <v>9112</v>
      </c>
      <c r="I1652" s="122" t="s">
        <v>149</v>
      </c>
      <c r="J1652" s="122" t="str">
        <f t="shared" si="70"/>
        <v>Quercus macrocarpa</v>
      </c>
      <c r="M1652" s="122" t="s">
        <v>3226</v>
      </c>
      <c r="N1652" s="122" t="s">
        <v>3173</v>
      </c>
      <c r="O1652" s="121">
        <v>42886</v>
      </c>
      <c r="P1652" s="122" t="s">
        <v>9123</v>
      </c>
      <c r="Q1652" s="122" t="s">
        <v>11688</v>
      </c>
      <c r="S1652" s="122" t="s">
        <v>14693</v>
      </c>
      <c r="T1652" s="122" t="s">
        <v>1171</v>
      </c>
      <c r="U1652" s="122" t="s">
        <v>4097</v>
      </c>
      <c r="V1652" s="122" t="s">
        <v>2521</v>
      </c>
      <c r="W1652" s="122" t="s">
        <v>1759</v>
      </c>
      <c r="X1652" s="122" t="s">
        <v>697</v>
      </c>
      <c r="AJ1652" s="122" t="s">
        <v>149</v>
      </c>
      <c r="AK1652" s="122" t="s">
        <v>149</v>
      </c>
      <c r="AO1652" s="132" t="s">
        <v>697</v>
      </c>
      <c r="AP1652" s="132" t="s">
        <v>13654</v>
      </c>
      <c r="AQ1652" s="132" t="s">
        <v>13655</v>
      </c>
      <c r="BE1652" s="122" t="s">
        <v>9078</v>
      </c>
      <c r="BG1652" s="122" t="s">
        <v>9079</v>
      </c>
      <c r="BY1652" s="132" t="s">
        <v>13781</v>
      </c>
      <c r="BZ1652" s="122" t="s">
        <v>11744</v>
      </c>
      <c r="CZ1652" s="122" t="str">
        <f t="shared" si="69"/>
        <v>Quercus macrocarpa Michx., SPMCODE: QUE001651, collection#: SH-MG123</v>
      </c>
    </row>
    <row r="1653" spans="1:104" x14ac:dyDescent="0.45">
      <c r="A1653" s="122">
        <v>1652</v>
      </c>
      <c r="B1653" s="122" t="s">
        <v>11330</v>
      </c>
      <c r="C1653" s="122" t="s">
        <v>9113</v>
      </c>
      <c r="I1653" s="122" t="s">
        <v>149</v>
      </c>
      <c r="J1653" s="122" t="str">
        <f t="shared" si="70"/>
        <v>Quercus macrocarpa</v>
      </c>
      <c r="M1653" s="122" t="s">
        <v>3226</v>
      </c>
      <c r="N1653" s="122" t="s">
        <v>3173</v>
      </c>
      <c r="O1653" s="121">
        <v>42886</v>
      </c>
      <c r="P1653" s="122" t="s">
        <v>9123</v>
      </c>
      <c r="Q1653" s="122" t="s">
        <v>11688</v>
      </c>
      <c r="S1653" s="122" t="s">
        <v>14693</v>
      </c>
      <c r="T1653" s="122" t="s">
        <v>1171</v>
      </c>
      <c r="U1653" s="122" t="s">
        <v>4097</v>
      </c>
      <c r="V1653" s="122" t="s">
        <v>2521</v>
      </c>
      <c r="W1653" s="122" t="s">
        <v>1759</v>
      </c>
      <c r="X1653" s="122" t="s">
        <v>697</v>
      </c>
      <c r="AJ1653" s="122" t="s">
        <v>149</v>
      </c>
      <c r="AK1653" s="122" t="s">
        <v>149</v>
      </c>
      <c r="AO1653" s="132" t="s">
        <v>697</v>
      </c>
      <c r="AP1653" s="132" t="s">
        <v>13656</v>
      </c>
      <c r="AQ1653" s="132" t="s">
        <v>13657</v>
      </c>
      <c r="BE1653" s="122" t="s">
        <v>9078</v>
      </c>
      <c r="BG1653" s="122" t="s">
        <v>9079</v>
      </c>
      <c r="BY1653" s="132" t="s">
        <v>13781</v>
      </c>
      <c r="BZ1653" s="122" t="s">
        <v>11744</v>
      </c>
      <c r="CZ1653" s="122" t="str">
        <f t="shared" si="69"/>
        <v>Quercus macrocarpa Michx., SPMCODE: QUE001652, collection#: SH-MG124</v>
      </c>
    </row>
    <row r="1654" spans="1:104" x14ac:dyDescent="0.45">
      <c r="A1654" s="122">
        <v>1653</v>
      </c>
      <c r="B1654" s="122" t="s">
        <v>11331</v>
      </c>
      <c r="C1654" s="122" t="s">
        <v>9114</v>
      </c>
      <c r="I1654" s="122" t="s">
        <v>149</v>
      </c>
      <c r="J1654" s="122" t="str">
        <f t="shared" si="70"/>
        <v>Quercus macrocarpa</v>
      </c>
      <c r="M1654" s="122" t="s">
        <v>3226</v>
      </c>
      <c r="N1654" s="122" t="s">
        <v>3173</v>
      </c>
      <c r="O1654" s="121">
        <v>42886</v>
      </c>
      <c r="P1654" s="122" t="s">
        <v>9123</v>
      </c>
      <c r="Q1654" s="122" t="s">
        <v>11688</v>
      </c>
      <c r="S1654" s="122" t="s">
        <v>14693</v>
      </c>
      <c r="T1654" s="122" t="s">
        <v>1171</v>
      </c>
      <c r="U1654" s="122" t="s">
        <v>4097</v>
      </c>
      <c r="V1654" s="122" t="s">
        <v>2521</v>
      </c>
      <c r="W1654" s="122" t="s">
        <v>1759</v>
      </c>
      <c r="X1654" s="122" t="s">
        <v>697</v>
      </c>
      <c r="AJ1654" s="122" t="s">
        <v>149</v>
      </c>
      <c r="AK1654" s="122" t="s">
        <v>149</v>
      </c>
      <c r="AO1654" s="132" t="s">
        <v>697</v>
      </c>
      <c r="AP1654" s="130" t="s">
        <v>13742</v>
      </c>
      <c r="AQ1654" s="132" t="s">
        <v>13795</v>
      </c>
      <c r="BE1654" s="122" t="s">
        <v>9078</v>
      </c>
      <c r="BG1654" s="122" t="s">
        <v>9079</v>
      </c>
      <c r="BY1654" s="132" t="s">
        <v>13781</v>
      </c>
      <c r="BZ1654" s="122" t="s">
        <v>11744</v>
      </c>
      <c r="CZ1654" s="122" t="str">
        <f t="shared" si="69"/>
        <v>Quercus macrocarpa Michx., SPMCODE: QUE001653, collection#: SH-MG125</v>
      </c>
    </row>
    <row r="1655" spans="1:104" x14ac:dyDescent="0.45">
      <c r="A1655" s="122">
        <v>1654</v>
      </c>
      <c r="B1655" s="122" t="s">
        <v>11332</v>
      </c>
      <c r="C1655" s="122" t="s">
        <v>9115</v>
      </c>
      <c r="I1655" s="122" t="s">
        <v>149</v>
      </c>
      <c r="J1655" s="122" t="str">
        <f t="shared" si="70"/>
        <v>Quercus macrocarpa</v>
      </c>
      <c r="M1655" s="122" t="s">
        <v>3226</v>
      </c>
      <c r="N1655" s="122" t="s">
        <v>3173</v>
      </c>
      <c r="O1655" s="121">
        <v>42886</v>
      </c>
      <c r="P1655" s="122" t="s">
        <v>9123</v>
      </c>
      <c r="Q1655" s="122" t="s">
        <v>11688</v>
      </c>
      <c r="S1655" s="122" t="s">
        <v>14693</v>
      </c>
      <c r="T1655" s="122" t="s">
        <v>1171</v>
      </c>
      <c r="U1655" s="122" t="s">
        <v>4097</v>
      </c>
      <c r="V1655" s="122" t="s">
        <v>2521</v>
      </c>
      <c r="W1655" s="122" t="s">
        <v>1759</v>
      </c>
      <c r="X1655" s="122" t="s">
        <v>697</v>
      </c>
      <c r="AJ1655" s="122" t="s">
        <v>149</v>
      </c>
      <c r="AK1655" s="122" t="s">
        <v>149</v>
      </c>
      <c r="AO1655" s="132" t="s">
        <v>697</v>
      </c>
      <c r="AP1655" s="132" t="s">
        <v>13658</v>
      </c>
      <c r="AQ1655" s="132" t="s">
        <v>13659</v>
      </c>
      <c r="BE1655" s="122" t="s">
        <v>9078</v>
      </c>
      <c r="BG1655" s="122" t="s">
        <v>9079</v>
      </c>
      <c r="BY1655" s="132" t="s">
        <v>13781</v>
      </c>
      <c r="BZ1655" s="122" t="s">
        <v>11744</v>
      </c>
      <c r="CZ1655" s="122" t="str">
        <f t="shared" si="69"/>
        <v>Quercus macrocarpa Michx., SPMCODE: QUE001654, collection#: SH-MG126</v>
      </c>
    </row>
    <row r="1656" spans="1:104" x14ac:dyDescent="0.45">
      <c r="A1656" s="122">
        <v>1655</v>
      </c>
      <c r="B1656" s="122" t="s">
        <v>11333</v>
      </c>
      <c r="C1656" s="122" t="s">
        <v>9116</v>
      </c>
      <c r="I1656" s="122" t="s">
        <v>149</v>
      </c>
      <c r="J1656" s="122" t="str">
        <f t="shared" si="70"/>
        <v>Quercus macrocarpa</v>
      </c>
      <c r="M1656" s="122" t="s">
        <v>3226</v>
      </c>
      <c r="N1656" s="122" t="s">
        <v>3173</v>
      </c>
      <c r="O1656" s="121">
        <v>42886</v>
      </c>
      <c r="P1656" s="122" t="s">
        <v>9123</v>
      </c>
      <c r="Q1656" s="122" t="s">
        <v>11688</v>
      </c>
      <c r="S1656" s="122" t="s">
        <v>14693</v>
      </c>
      <c r="T1656" s="122" t="s">
        <v>1171</v>
      </c>
      <c r="U1656" s="122" t="s">
        <v>4097</v>
      </c>
      <c r="V1656" s="122" t="s">
        <v>2521</v>
      </c>
      <c r="W1656" s="122" t="s">
        <v>1759</v>
      </c>
      <c r="X1656" s="122" t="s">
        <v>697</v>
      </c>
      <c r="AJ1656" s="122" t="s">
        <v>149</v>
      </c>
      <c r="AK1656" s="122" t="s">
        <v>149</v>
      </c>
      <c r="AO1656" s="132" t="s">
        <v>697</v>
      </c>
      <c r="AP1656" s="132" t="s">
        <v>13660</v>
      </c>
      <c r="AQ1656" s="132" t="s">
        <v>13661</v>
      </c>
      <c r="BE1656" s="122" t="s">
        <v>9078</v>
      </c>
      <c r="BG1656" s="122" t="s">
        <v>9079</v>
      </c>
      <c r="BY1656" s="132" t="s">
        <v>13781</v>
      </c>
      <c r="BZ1656" s="122" t="s">
        <v>11744</v>
      </c>
      <c r="CZ1656" s="122" t="str">
        <f t="shared" si="69"/>
        <v>Quercus macrocarpa Michx., SPMCODE: QUE001655, collection#: SH-MG127</v>
      </c>
    </row>
    <row r="1657" spans="1:104" x14ac:dyDescent="0.45">
      <c r="A1657" s="122">
        <v>1656</v>
      </c>
      <c r="B1657" s="122" t="s">
        <v>11334</v>
      </c>
      <c r="C1657" s="122" t="s">
        <v>9117</v>
      </c>
      <c r="I1657" s="122" t="s">
        <v>149</v>
      </c>
      <c r="J1657" s="122" t="str">
        <f t="shared" si="70"/>
        <v>Quercus macrocarpa</v>
      </c>
      <c r="M1657" s="122" t="s">
        <v>3226</v>
      </c>
      <c r="N1657" s="122" t="s">
        <v>3173</v>
      </c>
      <c r="O1657" s="121">
        <v>42886</v>
      </c>
      <c r="P1657" s="122" t="s">
        <v>9123</v>
      </c>
      <c r="Q1657" s="122" t="s">
        <v>11688</v>
      </c>
      <c r="S1657" s="122" t="s">
        <v>14693</v>
      </c>
      <c r="T1657" s="122" t="s">
        <v>1171</v>
      </c>
      <c r="U1657" s="122" t="s">
        <v>4097</v>
      </c>
      <c r="V1657" s="122" t="s">
        <v>2521</v>
      </c>
      <c r="W1657" s="122" t="s">
        <v>1759</v>
      </c>
      <c r="X1657" s="122" t="s">
        <v>697</v>
      </c>
      <c r="AJ1657" s="122" t="s">
        <v>149</v>
      </c>
      <c r="AK1657" s="122" t="s">
        <v>149</v>
      </c>
      <c r="AO1657" s="132" t="s">
        <v>697</v>
      </c>
      <c r="AP1657" s="132" t="s">
        <v>13662</v>
      </c>
      <c r="AQ1657" s="132" t="s">
        <v>13663</v>
      </c>
      <c r="BE1657" s="122" t="s">
        <v>9078</v>
      </c>
      <c r="BG1657" s="122" t="s">
        <v>9079</v>
      </c>
      <c r="BY1657" s="132" t="s">
        <v>13781</v>
      </c>
      <c r="BZ1657" s="122" t="s">
        <v>11744</v>
      </c>
      <c r="CZ1657" s="122" t="str">
        <f t="shared" si="69"/>
        <v>Quercus macrocarpa Michx., SPMCODE: QUE001656, collection#: SH-MG128</v>
      </c>
    </row>
    <row r="1658" spans="1:104" x14ac:dyDescent="0.45">
      <c r="A1658" s="122">
        <v>1657</v>
      </c>
      <c r="B1658" s="122" t="s">
        <v>11335</v>
      </c>
      <c r="C1658" s="122" t="s">
        <v>9118</v>
      </c>
      <c r="I1658" s="122" t="s">
        <v>149</v>
      </c>
      <c r="J1658" s="122" t="str">
        <f t="shared" si="70"/>
        <v>Quercus macrocarpa</v>
      </c>
      <c r="M1658" s="122" t="s">
        <v>3226</v>
      </c>
      <c r="N1658" s="122" t="s">
        <v>3173</v>
      </c>
      <c r="O1658" s="121">
        <v>42886</v>
      </c>
      <c r="P1658" s="122" t="s">
        <v>9123</v>
      </c>
      <c r="Q1658" s="122" t="s">
        <v>11688</v>
      </c>
      <c r="S1658" s="122" t="s">
        <v>14693</v>
      </c>
      <c r="T1658" s="122" t="s">
        <v>1171</v>
      </c>
      <c r="U1658" s="122" t="s">
        <v>4097</v>
      </c>
      <c r="V1658" s="122" t="s">
        <v>2521</v>
      </c>
      <c r="W1658" s="122" t="s">
        <v>1759</v>
      </c>
      <c r="X1658" s="122" t="s">
        <v>697</v>
      </c>
      <c r="AJ1658" s="122" t="s">
        <v>149</v>
      </c>
      <c r="AK1658" s="122" t="s">
        <v>149</v>
      </c>
      <c r="AO1658" s="132" t="s">
        <v>697</v>
      </c>
      <c r="AP1658" s="130" t="s">
        <v>13736</v>
      </c>
      <c r="AQ1658" s="132" t="s">
        <v>13737</v>
      </c>
      <c r="BE1658" s="122" t="s">
        <v>9078</v>
      </c>
      <c r="BG1658" s="122" t="s">
        <v>9079</v>
      </c>
      <c r="BY1658" s="132" t="s">
        <v>13781</v>
      </c>
      <c r="BZ1658" s="122" t="s">
        <v>11744</v>
      </c>
      <c r="CZ1658" s="122" t="str">
        <f t="shared" si="69"/>
        <v>Quercus macrocarpa Michx., SPMCODE: QUE001657, collection#: SH-MG129</v>
      </c>
    </row>
    <row r="1659" spans="1:104" x14ac:dyDescent="0.45">
      <c r="A1659" s="122">
        <v>1658</v>
      </c>
      <c r="B1659" s="122" t="s">
        <v>11336</v>
      </c>
      <c r="C1659" s="122" t="s">
        <v>9119</v>
      </c>
      <c r="I1659" s="122" t="s">
        <v>149</v>
      </c>
      <c r="J1659" s="122" t="str">
        <f t="shared" si="70"/>
        <v>Quercus macrocarpa</v>
      </c>
      <c r="M1659" s="122" t="s">
        <v>3226</v>
      </c>
      <c r="N1659" s="122" t="s">
        <v>3173</v>
      </c>
      <c r="O1659" s="121">
        <v>42886</v>
      </c>
      <c r="P1659" s="122" t="s">
        <v>9123</v>
      </c>
      <c r="Q1659" s="122" t="s">
        <v>11688</v>
      </c>
      <c r="S1659" s="122" t="s">
        <v>14693</v>
      </c>
      <c r="T1659" s="122" t="s">
        <v>1171</v>
      </c>
      <c r="U1659" s="122" t="s">
        <v>4097</v>
      </c>
      <c r="V1659" s="122" t="s">
        <v>2521</v>
      </c>
      <c r="W1659" s="122" t="s">
        <v>1759</v>
      </c>
      <c r="X1659" s="122" t="s">
        <v>697</v>
      </c>
      <c r="AJ1659" s="122" t="s">
        <v>149</v>
      </c>
      <c r="AK1659" s="122" t="s">
        <v>149</v>
      </c>
      <c r="AO1659" s="132" t="s">
        <v>697</v>
      </c>
      <c r="AP1659" s="122" t="s">
        <v>13666</v>
      </c>
      <c r="AQ1659" s="122" t="s">
        <v>13667</v>
      </c>
      <c r="BE1659" s="122" t="s">
        <v>9078</v>
      </c>
      <c r="BG1659" s="122" t="s">
        <v>9079</v>
      </c>
      <c r="BY1659" s="132" t="s">
        <v>13781</v>
      </c>
      <c r="BZ1659" s="122" t="s">
        <v>11744</v>
      </c>
      <c r="CZ1659" s="122" t="str">
        <f t="shared" si="69"/>
        <v>Quercus macrocarpa Michx., SPMCODE: QUE001658, collection#: SH-MG130</v>
      </c>
    </row>
    <row r="1660" spans="1:104" x14ac:dyDescent="0.45">
      <c r="A1660" s="122">
        <v>1659</v>
      </c>
      <c r="B1660" s="122" t="s">
        <v>11337</v>
      </c>
      <c r="C1660" s="67" t="s">
        <v>9120</v>
      </c>
      <c r="D1660" s="154"/>
      <c r="E1660" s="154"/>
      <c r="I1660" s="122" t="s">
        <v>149</v>
      </c>
      <c r="J1660" s="122" t="str">
        <f t="shared" si="70"/>
        <v>Quercus macrocarpa</v>
      </c>
      <c r="M1660" s="122" t="s">
        <v>3226</v>
      </c>
      <c r="N1660" s="122" t="s">
        <v>3173</v>
      </c>
      <c r="O1660" s="121">
        <v>42886</v>
      </c>
      <c r="P1660" s="122" t="s">
        <v>9123</v>
      </c>
      <c r="Q1660" s="122" t="s">
        <v>11688</v>
      </c>
      <c r="S1660" s="122" t="s">
        <v>14693</v>
      </c>
      <c r="T1660" s="122" t="s">
        <v>1171</v>
      </c>
      <c r="U1660" s="122" t="s">
        <v>4097</v>
      </c>
      <c r="V1660" s="122" t="s">
        <v>2521</v>
      </c>
      <c r="W1660" s="122" t="s">
        <v>1759</v>
      </c>
      <c r="X1660" s="122" t="s">
        <v>697</v>
      </c>
      <c r="AJ1660" s="122" t="s">
        <v>149</v>
      </c>
      <c r="AK1660" s="122" t="s">
        <v>149</v>
      </c>
      <c r="AO1660" s="132" t="s">
        <v>697</v>
      </c>
      <c r="AP1660" s="122" t="s">
        <v>13668</v>
      </c>
      <c r="AQ1660" s="122" t="s">
        <v>13669</v>
      </c>
      <c r="BE1660" s="122" t="s">
        <v>9078</v>
      </c>
      <c r="BG1660" s="122" t="s">
        <v>9079</v>
      </c>
      <c r="BY1660" s="132" t="s">
        <v>13781</v>
      </c>
      <c r="BZ1660" s="122" t="s">
        <v>11744</v>
      </c>
      <c r="CZ1660" s="122" t="str">
        <f t="shared" si="69"/>
        <v>Quercus macrocarpa Michx., SPMCODE: QUE001659, collection#: SH-MG131</v>
      </c>
    </row>
    <row r="1661" spans="1:104" x14ac:dyDescent="0.45">
      <c r="A1661" s="122">
        <v>1660</v>
      </c>
      <c r="B1661" s="122" t="s">
        <v>11338</v>
      </c>
      <c r="C1661" s="67" t="s">
        <v>9121</v>
      </c>
      <c r="D1661" s="154"/>
      <c r="E1661" s="154"/>
      <c r="I1661" s="122" t="s">
        <v>149</v>
      </c>
      <c r="J1661" s="122" t="str">
        <f t="shared" si="70"/>
        <v>Quercus macrocarpa</v>
      </c>
      <c r="M1661" s="122" t="s">
        <v>3226</v>
      </c>
      <c r="N1661" s="122" t="s">
        <v>3173</v>
      </c>
      <c r="O1661" s="121">
        <v>42886</v>
      </c>
      <c r="P1661" s="122" t="s">
        <v>9123</v>
      </c>
      <c r="Q1661" s="122" t="s">
        <v>11688</v>
      </c>
      <c r="S1661" s="122" t="s">
        <v>14693</v>
      </c>
      <c r="T1661" s="122" t="s">
        <v>1171</v>
      </c>
      <c r="U1661" s="122" t="s">
        <v>4097</v>
      </c>
      <c r="V1661" s="122" t="s">
        <v>2521</v>
      </c>
      <c r="W1661" s="122" t="s">
        <v>1759</v>
      </c>
      <c r="X1661" s="122" t="s">
        <v>697</v>
      </c>
      <c r="AJ1661" s="122" t="s">
        <v>149</v>
      </c>
      <c r="AK1661" s="122" t="s">
        <v>149</v>
      </c>
      <c r="AO1661" s="132" t="s">
        <v>697</v>
      </c>
      <c r="AP1661" s="130" t="s">
        <v>13793</v>
      </c>
      <c r="AQ1661" s="130" t="s">
        <v>13794</v>
      </c>
      <c r="BE1661" s="122" t="s">
        <v>9078</v>
      </c>
      <c r="BG1661" s="122" t="s">
        <v>9079</v>
      </c>
      <c r="BY1661" s="132" t="s">
        <v>13781</v>
      </c>
      <c r="BZ1661" s="122" t="s">
        <v>11744</v>
      </c>
      <c r="CZ1661" s="122" t="str">
        <f t="shared" si="69"/>
        <v>Quercus macrocarpa Michx., SPMCODE: QUE001660, collection#: SH-MG132</v>
      </c>
    </row>
    <row r="1662" spans="1:104" x14ac:dyDescent="0.45">
      <c r="A1662" s="122">
        <v>1661</v>
      </c>
      <c r="B1662" s="122" t="s">
        <v>11339</v>
      </c>
      <c r="C1662" s="122" t="s">
        <v>9122</v>
      </c>
      <c r="I1662" s="122" t="s">
        <v>149</v>
      </c>
      <c r="J1662" s="122" t="str">
        <f t="shared" si="70"/>
        <v>Quercus macrocarpa</v>
      </c>
      <c r="M1662" s="122" t="s">
        <v>3226</v>
      </c>
      <c r="N1662" s="122" t="s">
        <v>3173</v>
      </c>
      <c r="O1662" s="121">
        <v>42886</v>
      </c>
      <c r="P1662" s="122" t="s">
        <v>9123</v>
      </c>
      <c r="Q1662" s="122" t="s">
        <v>11688</v>
      </c>
      <c r="S1662" s="122" t="s">
        <v>14693</v>
      </c>
      <c r="T1662" s="122" t="s">
        <v>1171</v>
      </c>
      <c r="U1662" s="122" t="s">
        <v>4097</v>
      </c>
      <c r="V1662" s="122" t="s">
        <v>2521</v>
      </c>
      <c r="W1662" s="122" t="s">
        <v>1759</v>
      </c>
      <c r="X1662" s="122" t="s">
        <v>697</v>
      </c>
      <c r="AJ1662" s="122" t="s">
        <v>149</v>
      </c>
      <c r="AK1662" s="122" t="s">
        <v>149</v>
      </c>
      <c r="AO1662" s="132" t="s">
        <v>697</v>
      </c>
      <c r="AP1662" s="122" t="s">
        <v>13670</v>
      </c>
      <c r="AQ1662" s="122" t="s">
        <v>13671</v>
      </c>
      <c r="BE1662" s="122" t="s">
        <v>9078</v>
      </c>
      <c r="BG1662" s="122" t="s">
        <v>9079</v>
      </c>
      <c r="BY1662" s="132" t="s">
        <v>13781</v>
      </c>
      <c r="BZ1662" s="122" t="s">
        <v>11744</v>
      </c>
      <c r="CZ1662" s="122" t="str">
        <f t="shared" si="69"/>
        <v>Quercus macrocarpa Michx., SPMCODE: QUE001661, collection#: SH-MG133</v>
      </c>
    </row>
    <row r="1663" spans="1:104" x14ac:dyDescent="0.45">
      <c r="A1663" s="122">
        <v>1662</v>
      </c>
      <c r="B1663" s="122" t="s">
        <v>11340</v>
      </c>
      <c r="C1663" s="122" t="s">
        <v>9124</v>
      </c>
      <c r="I1663" s="122" t="s">
        <v>149</v>
      </c>
      <c r="J1663" s="122" t="str">
        <f t="shared" si="70"/>
        <v>Quercus macrocarpa</v>
      </c>
      <c r="M1663" s="122" t="s">
        <v>3226</v>
      </c>
      <c r="N1663" s="122" t="s">
        <v>3173</v>
      </c>
      <c r="O1663" s="121">
        <v>42885</v>
      </c>
      <c r="P1663" s="122" t="s">
        <v>9123</v>
      </c>
      <c r="Q1663" s="122" t="s">
        <v>11688</v>
      </c>
      <c r="S1663" s="122" t="s">
        <v>14693</v>
      </c>
      <c r="T1663" s="122" t="s">
        <v>1171</v>
      </c>
      <c r="U1663" s="122" t="s">
        <v>4097</v>
      </c>
      <c r="V1663" s="122" t="s">
        <v>2521</v>
      </c>
      <c r="W1663" s="122" t="s">
        <v>1759</v>
      </c>
      <c r="X1663" s="122" t="s">
        <v>697</v>
      </c>
      <c r="AJ1663" s="122" t="s">
        <v>149</v>
      </c>
      <c r="AK1663" s="122" t="s">
        <v>149</v>
      </c>
      <c r="AO1663" s="132" t="s">
        <v>697</v>
      </c>
      <c r="AP1663" s="122" t="s">
        <v>2600</v>
      </c>
      <c r="AQ1663" s="122" t="s">
        <v>13672</v>
      </c>
      <c r="BE1663" s="122" t="s">
        <v>9078</v>
      </c>
      <c r="BG1663" s="122" t="s">
        <v>9079</v>
      </c>
      <c r="BY1663" s="132" t="s">
        <v>13781</v>
      </c>
      <c r="BZ1663" s="122" t="s">
        <v>11744</v>
      </c>
      <c r="CZ1663" s="122" t="str">
        <f t="shared" si="69"/>
        <v>Quercus macrocarpa Michx., SPMCODE: QUE001662, collection#: SH-MG157</v>
      </c>
    </row>
    <row r="1664" spans="1:104" x14ac:dyDescent="0.45">
      <c r="A1664" s="122">
        <v>1663</v>
      </c>
      <c r="B1664" s="122" t="s">
        <v>11341</v>
      </c>
      <c r="C1664" s="122" t="s">
        <v>9125</v>
      </c>
      <c r="I1664" s="122" t="s">
        <v>149</v>
      </c>
      <c r="J1664" s="122" t="str">
        <f t="shared" si="70"/>
        <v>Quercus macrocarpa</v>
      </c>
      <c r="M1664" s="122" t="s">
        <v>3226</v>
      </c>
      <c r="N1664" s="122" t="s">
        <v>3173</v>
      </c>
      <c r="O1664" s="121">
        <v>42885</v>
      </c>
      <c r="P1664" s="122" t="s">
        <v>9123</v>
      </c>
      <c r="Q1664" s="122" t="s">
        <v>11688</v>
      </c>
      <c r="S1664" s="122" t="s">
        <v>14693</v>
      </c>
      <c r="T1664" s="122" t="s">
        <v>1171</v>
      </c>
      <c r="U1664" s="122" t="s">
        <v>4097</v>
      </c>
      <c r="V1664" s="122" t="s">
        <v>2521</v>
      </c>
      <c r="W1664" s="122" t="s">
        <v>1759</v>
      </c>
      <c r="X1664" s="122" t="s">
        <v>697</v>
      </c>
      <c r="AJ1664" s="122" t="s">
        <v>149</v>
      </c>
      <c r="AK1664" s="122" t="s">
        <v>149</v>
      </c>
      <c r="AO1664" s="132" t="s">
        <v>697</v>
      </c>
      <c r="AP1664" s="130" t="s">
        <v>13790</v>
      </c>
      <c r="BE1664" s="122" t="s">
        <v>9078</v>
      </c>
      <c r="BG1664" s="122" t="s">
        <v>9079</v>
      </c>
      <c r="BY1664" s="132" t="s">
        <v>13781</v>
      </c>
      <c r="BZ1664" s="122" t="s">
        <v>11744</v>
      </c>
      <c r="CZ1664" s="122" t="str">
        <f t="shared" si="69"/>
        <v>Quercus macrocarpa Michx., SPMCODE: QUE001663, collection#: SH-MG158</v>
      </c>
    </row>
    <row r="1665" spans="1:104" x14ac:dyDescent="0.45">
      <c r="A1665" s="122">
        <v>1664</v>
      </c>
      <c r="B1665" s="122" t="s">
        <v>11342</v>
      </c>
      <c r="C1665" s="122" t="s">
        <v>9126</v>
      </c>
      <c r="I1665" s="122" t="s">
        <v>149</v>
      </c>
      <c r="J1665" s="122" t="str">
        <f t="shared" si="70"/>
        <v>Quercus macrocarpa</v>
      </c>
      <c r="M1665" s="122" t="s">
        <v>3226</v>
      </c>
      <c r="N1665" s="122" t="s">
        <v>3173</v>
      </c>
      <c r="O1665" s="121">
        <v>42885</v>
      </c>
      <c r="P1665" s="122" t="s">
        <v>9123</v>
      </c>
      <c r="Q1665" s="122" t="s">
        <v>11688</v>
      </c>
      <c r="S1665" s="122" t="s">
        <v>14693</v>
      </c>
      <c r="T1665" s="122" t="s">
        <v>1171</v>
      </c>
      <c r="U1665" s="122" t="s">
        <v>4097</v>
      </c>
      <c r="V1665" s="122" t="s">
        <v>2521</v>
      </c>
      <c r="W1665" s="122" t="s">
        <v>1759</v>
      </c>
      <c r="X1665" s="122" t="s">
        <v>697</v>
      </c>
      <c r="AJ1665" s="122" t="s">
        <v>149</v>
      </c>
      <c r="AK1665" s="122" t="s">
        <v>149</v>
      </c>
      <c r="AO1665" s="132" t="s">
        <v>697</v>
      </c>
      <c r="AP1665" s="130" t="s">
        <v>13735</v>
      </c>
      <c r="AQ1665" s="115" t="s">
        <v>13791</v>
      </c>
      <c r="BE1665" s="122" t="s">
        <v>9078</v>
      </c>
      <c r="BG1665" s="122" t="s">
        <v>9079</v>
      </c>
      <c r="BY1665" s="132" t="s">
        <v>13781</v>
      </c>
      <c r="BZ1665" s="122" t="s">
        <v>11744</v>
      </c>
      <c r="CZ1665" s="122" t="str">
        <f t="shared" ref="CZ1665:CZ1696" si="71">I1665&amp;", SPMCODE: "&amp;B1665&amp;", collection#: "&amp;C1665</f>
        <v>Quercus macrocarpa Michx., SPMCODE: QUE001664, collection#: SH-MG159</v>
      </c>
    </row>
    <row r="1666" spans="1:104" x14ac:dyDescent="0.45">
      <c r="A1666" s="122">
        <v>1665</v>
      </c>
      <c r="B1666" s="122" t="s">
        <v>11343</v>
      </c>
      <c r="C1666" s="122" t="s">
        <v>9127</v>
      </c>
      <c r="I1666" s="122" t="s">
        <v>149</v>
      </c>
      <c r="J1666" s="122" t="str">
        <f t="shared" si="70"/>
        <v>Quercus macrocarpa</v>
      </c>
      <c r="M1666" s="122" t="s">
        <v>3226</v>
      </c>
      <c r="N1666" s="122" t="s">
        <v>3173</v>
      </c>
      <c r="O1666" s="121">
        <v>42885</v>
      </c>
      <c r="P1666" s="122" t="s">
        <v>9123</v>
      </c>
      <c r="Q1666" s="122" t="s">
        <v>11688</v>
      </c>
      <c r="S1666" s="122" t="s">
        <v>14693</v>
      </c>
      <c r="T1666" s="122" t="s">
        <v>1171</v>
      </c>
      <c r="U1666" s="122" t="s">
        <v>4097</v>
      </c>
      <c r="V1666" s="122" t="s">
        <v>2521</v>
      </c>
      <c r="W1666" s="122" t="s">
        <v>1759</v>
      </c>
      <c r="X1666" s="122" t="s">
        <v>697</v>
      </c>
      <c r="AJ1666" s="122" t="s">
        <v>149</v>
      </c>
      <c r="AK1666" s="122" t="s">
        <v>149</v>
      </c>
      <c r="AO1666" s="132" t="s">
        <v>697</v>
      </c>
      <c r="AP1666" s="132" t="s">
        <v>13673</v>
      </c>
      <c r="AQ1666" s="132" t="s">
        <v>13674</v>
      </c>
      <c r="BE1666" s="122" t="s">
        <v>9078</v>
      </c>
      <c r="BG1666" s="122" t="s">
        <v>9079</v>
      </c>
      <c r="BY1666" s="132" t="s">
        <v>13781</v>
      </c>
      <c r="BZ1666" s="122" t="s">
        <v>11744</v>
      </c>
      <c r="CZ1666" s="122" t="str">
        <f t="shared" si="71"/>
        <v>Quercus macrocarpa Michx., SPMCODE: QUE001665, collection#: SH-MG160</v>
      </c>
    </row>
    <row r="1667" spans="1:104" x14ac:dyDescent="0.45">
      <c r="A1667" s="122">
        <v>1666</v>
      </c>
      <c r="B1667" s="122" t="s">
        <v>11344</v>
      </c>
      <c r="C1667" s="122" t="s">
        <v>9128</v>
      </c>
      <c r="I1667" s="122" t="s">
        <v>149</v>
      </c>
      <c r="J1667" s="122" t="str">
        <f t="shared" si="70"/>
        <v>Quercus macrocarpa</v>
      </c>
      <c r="M1667" s="122" t="s">
        <v>3226</v>
      </c>
      <c r="N1667" s="122" t="s">
        <v>3173</v>
      </c>
      <c r="O1667" s="121">
        <v>42885</v>
      </c>
      <c r="P1667" s="122" t="s">
        <v>9123</v>
      </c>
      <c r="Q1667" s="122" t="s">
        <v>11688</v>
      </c>
      <c r="S1667" s="122" t="s">
        <v>14693</v>
      </c>
      <c r="T1667" s="122" t="s">
        <v>1171</v>
      </c>
      <c r="U1667" s="122" t="s">
        <v>4097</v>
      </c>
      <c r="V1667" s="122" t="s">
        <v>2521</v>
      </c>
      <c r="W1667" s="122" t="s">
        <v>1759</v>
      </c>
      <c r="X1667" s="122" t="s">
        <v>697</v>
      </c>
      <c r="AJ1667" s="122" t="s">
        <v>149</v>
      </c>
      <c r="AK1667" s="122" t="s">
        <v>149</v>
      </c>
      <c r="AO1667" s="132" t="s">
        <v>697</v>
      </c>
      <c r="AP1667" s="130" t="s">
        <v>13734</v>
      </c>
      <c r="AQ1667" s="132" t="s">
        <v>13792</v>
      </c>
      <c r="BE1667" s="122" t="s">
        <v>9078</v>
      </c>
      <c r="BG1667" s="122" t="s">
        <v>9079</v>
      </c>
      <c r="BY1667" s="132" t="s">
        <v>13781</v>
      </c>
      <c r="BZ1667" s="122" t="s">
        <v>11744</v>
      </c>
      <c r="CZ1667" s="122" t="str">
        <f t="shared" si="71"/>
        <v>Quercus macrocarpa Michx., SPMCODE: QUE001666, collection#: SH-MG161</v>
      </c>
    </row>
    <row r="1668" spans="1:104" x14ac:dyDescent="0.45">
      <c r="A1668" s="122">
        <v>1667</v>
      </c>
      <c r="B1668" s="122" t="s">
        <v>11345</v>
      </c>
      <c r="C1668" s="122" t="s">
        <v>9129</v>
      </c>
      <c r="I1668" s="122" t="s">
        <v>149</v>
      </c>
      <c r="J1668" s="122" t="str">
        <f t="shared" si="70"/>
        <v>Quercus macrocarpa</v>
      </c>
      <c r="M1668" s="122" t="s">
        <v>3226</v>
      </c>
      <c r="N1668" s="122" t="s">
        <v>3173</v>
      </c>
      <c r="O1668" s="121">
        <v>42885</v>
      </c>
      <c r="P1668" s="122" t="s">
        <v>9123</v>
      </c>
      <c r="Q1668" s="122" t="s">
        <v>11688</v>
      </c>
      <c r="S1668" s="122" t="s">
        <v>14693</v>
      </c>
      <c r="T1668" s="122" t="s">
        <v>1171</v>
      </c>
      <c r="U1668" s="122" t="s">
        <v>4097</v>
      </c>
      <c r="V1668" s="122" t="s">
        <v>2521</v>
      </c>
      <c r="W1668" s="122" t="s">
        <v>1759</v>
      </c>
      <c r="X1668" s="122" t="s">
        <v>697</v>
      </c>
      <c r="AJ1668" s="122" t="s">
        <v>149</v>
      </c>
      <c r="AK1668" s="122" t="s">
        <v>149</v>
      </c>
      <c r="AO1668" s="132" t="s">
        <v>697</v>
      </c>
      <c r="AP1668" s="132" t="s">
        <v>13675</v>
      </c>
      <c r="AQ1668" s="132" t="s">
        <v>13676</v>
      </c>
      <c r="BE1668" s="122" t="s">
        <v>9078</v>
      </c>
      <c r="BG1668" s="122" t="s">
        <v>9079</v>
      </c>
      <c r="BY1668" s="132" t="s">
        <v>13781</v>
      </c>
      <c r="BZ1668" s="122" t="s">
        <v>11744</v>
      </c>
      <c r="CZ1668" s="122" t="str">
        <f t="shared" si="71"/>
        <v>Quercus macrocarpa Michx., SPMCODE: QUE001667, collection#: SH-MG162</v>
      </c>
    </row>
    <row r="1669" spans="1:104" x14ac:dyDescent="0.45">
      <c r="A1669" s="122">
        <v>1668</v>
      </c>
      <c r="B1669" s="122" t="s">
        <v>11346</v>
      </c>
      <c r="C1669" s="122" t="s">
        <v>9130</v>
      </c>
      <c r="I1669" s="122" t="s">
        <v>149</v>
      </c>
      <c r="J1669" s="122" t="str">
        <f t="shared" si="70"/>
        <v>Quercus macrocarpa</v>
      </c>
      <c r="M1669" s="122" t="s">
        <v>3226</v>
      </c>
      <c r="N1669" s="122" t="s">
        <v>3173</v>
      </c>
      <c r="O1669" s="121">
        <v>42885</v>
      </c>
      <c r="P1669" s="122" t="s">
        <v>9123</v>
      </c>
      <c r="Q1669" s="122" t="s">
        <v>11688</v>
      </c>
      <c r="S1669" s="122" t="s">
        <v>14693</v>
      </c>
      <c r="T1669" s="122" t="s">
        <v>1171</v>
      </c>
      <c r="U1669" s="122" t="s">
        <v>4097</v>
      </c>
      <c r="V1669" s="122" t="s">
        <v>2521</v>
      </c>
      <c r="W1669" s="122" t="s">
        <v>1759</v>
      </c>
      <c r="X1669" s="122" t="s">
        <v>697</v>
      </c>
      <c r="AJ1669" s="122" t="s">
        <v>149</v>
      </c>
      <c r="AK1669" s="122" t="s">
        <v>149</v>
      </c>
      <c r="AO1669" s="132" t="s">
        <v>697</v>
      </c>
      <c r="AP1669" s="132" t="s">
        <v>13677</v>
      </c>
      <c r="AQ1669" s="132" t="s">
        <v>13678</v>
      </c>
      <c r="BE1669" s="122" t="s">
        <v>9078</v>
      </c>
      <c r="BG1669" s="122" t="s">
        <v>9079</v>
      </c>
      <c r="BY1669" s="132" t="s">
        <v>13781</v>
      </c>
      <c r="BZ1669" s="122" t="s">
        <v>11744</v>
      </c>
      <c r="CZ1669" s="122" t="str">
        <f t="shared" si="71"/>
        <v>Quercus macrocarpa Michx., SPMCODE: QUE001668, collection#: SH-MG163</v>
      </c>
    </row>
    <row r="1670" spans="1:104" x14ac:dyDescent="0.45">
      <c r="A1670" s="122">
        <v>1669</v>
      </c>
      <c r="B1670" s="122" t="s">
        <v>11347</v>
      </c>
      <c r="C1670" s="122" t="s">
        <v>9131</v>
      </c>
      <c r="I1670" s="122" t="s">
        <v>149</v>
      </c>
      <c r="J1670" s="122" t="str">
        <f t="shared" si="70"/>
        <v>Quercus macrocarpa</v>
      </c>
      <c r="M1670" s="122" t="s">
        <v>3226</v>
      </c>
      <c r="N1670" s="122" t="s">
        <v>3173</v>
      </c>
      <c r="O1670" s="121">
        <v>42885</v>
      </c>
      <c r="P1670" s="122" t="s">
        <v>9123</v>
      </c>
      <c r="Q1670" s="122" t="s">
        <v>11688</v>
      </c>
      <c r="S1670" s="122" t="s">
        <v>14693</v>
      </c>
      <c r="T1670" s="122" t="s">
        <v>1171</v>
      </c>
      <c r="U1670" s="122" t="s">
        <v>4097</v>
      </c>
      <c r="V1670" s="122" t="s">
        <v>2521</v>
      </c>
      <c r="W1670" s="122" t="s">
        <v>1759</v>
      </c>
      <c r="X1670" s="122" t="s">
        <v>697</v>
      </c>
      <c r="AJ1670" s="122" t="s">
        <v>149</v>
      </c>
      <c r="AK1670" s="122" t="s">
        <v>149</v>
      </c>
      <c r="AO1670" s="132" t="s">
        <v>697</v>
      </c>
      <c r="AP1670" s="132" t="s">
        <v>13679</v>
      </c>
      <c r="AQ1670" s="132" t="s">
        <v>13680</v>
      </c>
      <c r="BE1670" s="122" t="s">
        <v>9078</v>
      </c>
      <c r="BG1670" s="122" t="s">
        <v>9079</v>
      </c>
      <c r="BY1670" s="132" t="s">
        <v>13781</v>
      </c>
      <c r="BZ1670" s="122" t="s">
        <v>11744</v>
      </c>
      <c r="CZ1670" s="122" t="str">
        <f t="shared" si="71"/>
        <v>Quercus macrocarpa Michx., SPMCODE: QUE001669, collection#: SH-MG164</v>
      </c>
    </row>
    <row r="1671" spans="1:104" x14ac:dyDescent="0.45">
      <c r="A1671" s="122">
        <v>1670</v>
      </c>
      <c r="B1671" s="122" t="s">
        <v>11348</v>
      </c>
      <c r="C1671" s="122" t="s">
        <v>9132</v>
      </c>
      <c r="I1671" s="122" t="s">
        <v>149</v>
      </c>
      <c r="J1671" s="122" t="str">
        <f t="shared" si="70"/>
        <v>Quercus macrocarpa</v>
      </c>
      <c r="M1671" s="122" t="s">
        <v>3226</v>
      </c>
      <c r="N1671" s="122" t="s">
        <v>3173</v>
      </c>
      <c r="O1671" s="121">
        <v>42885</v>
      </c>
      <c r="P1671" s="122" t="s">
        <v>9123</v>
      </c>
      <c r="Q1671" s="122" t="s">
        <v>11688</v>
      </c>
      <c r="S1671" s="122" t="s">
        <v>14693</v>
      </c>
      <c r="T1671" s="122" t="s">
        <v>1171</v>
      </c>
      <c r="U1671" s="122" t="s">
        <v>4097</v>
      </c>
      <c r="V1671" s="122" t="s">
        <v>2521</v>
      </c>
      <c r="W1671" s="122" t="s">
        <v>1759</v>
      </c>
      <c r="X1671" s="122" t="s">
        <v>697</v>
      </c>
      <c r="AJ1671" s="122" t="s">
        <v>149</v>
      </c>
      <c r="AK1671" s="122" t="s">
        <v>149</v>
      </c>
      <c r="AO1671" s="132" t="s">
        <v>697</v>
      </c>
      <c r="AP1671" s="132" t="s">
        <v>13681</v>
      </c>
      <c r="AQ1671" s="132" t="s">
        <v>13682</v>
      </c>
      <c r="BE1671" s="122" t="s">
        <v>9078</v>
      </c>
      <c r="BG1671" s="122" t="s">
        <v>9079</v>
      </c>
      <c r="BY1671" s="132" t="s">
        <v>13781</v>
      </c>
      <c r="BZ1671" s="122" t="s">
        <v>11744</v>
      </c>
      <c r="CZ1671" s="122" t="str">
        <f t="shared" si="71"/>
        <v>Quercus macrocarpa Michx., SPMCODE: QUE001670, collection#: SH-MG164B</v>
      </c>
    </row>
    <row r="1672" spans="1:104" x14ac:dyDescent="0.45">
      <c r="A1672" s="122">
        <v>1671</v>
      </c>
      <c r="B1672" s="122" t="s">
        <v>11349</v>
      </c>
      <c r="C1672" s="122" t="s">
        <v>9133</v>
      </c>
      <c r="I1672" s="122" t="s">
        <v>149</v>
      </c>
      <c r="J1672" s="122" t="str">
        <f t="shared" si="70"/>
        <v>Quercus macrocarpa</v>
      </c>
      <c r="M1672" s="122" t="s">
        <v>3226</v>
      </c>
      <c r="N1672" s="122" t="s">
        <v>3173</v>
      </c>
      <c r="O1672" s="121">
        <v>42885</v>
      </c>
      <c r="P1672" s="122" t="s">
        <v>9123</v>
      </c>
      <c r="Q1672" s="122" t="s">
        <v>11688</v>
      </c>
      <c r="S1672" s="122" t="s">
        <v>14693</v>
      </c>
      <c r="T1672" s="122" t="s">
        <v>1171</v>
      </c>
      <c r="U1672" s="122" t="s">
        <v>4097</v>
      </c>
      <c r="V1672" s="122" t="s">
        <v>2521</v>
      </c>
      <c r="W1672" s="122" t="s">
        <v>1759</v>
      </c>
      <c r="X1672" s="122" t="s">
        <v>697</v>
      </c>
      <c r="AJ1672" s="122" t="s">
        <v>149</v>
      </c>
      <c r="AK1672" s="122" t="s">
        <v>149</v>
      </c>
      <c r="AO1672" s="132" t="s">
        <v>697</v>
      </c>
      <c r="AP1672" s="132" t="s">
        <v>13683</v>
      </c>
      <c r="AQ1672" s="132" t="s">
        <v>13685</v>
      </c>
      <c r="BE1672" s="122" t="s">
        <v>9078</v>
      </c>
      <c r="BG1672" s="122" t="s">
        <v>9079</v>
      </c>
      <c r="BY1672" s="132" t="s">
        <v>13781</v>
      </c>
      <c r="BZ1672" s="122" t="s">
        <v>11744</v>
      </c>
      <c r="CZ1672" s="122" t="str">
        <f t="shared" si="71"/>
        <v>Quercus macrocarpa Michx., SPMCODE: QUE001671, collection#: SH-MG165</v>
      </c>
    </row>
    <row r="1673" spans="1:104" x14ac:dyDescent="0.45">
      <c r="A1673" s="122">
        <v>1672</v>
      </c>
      <c r="B1673" s="122" t="s">
        <v>11350</v>
      </c>
      <c r="C1673" s="122" t="s">
        <v>9134</v>
      </c>
      <c r="I1673" s="122" t="s">
        <v>149</v>
      </c>
      <c r="J1673" s="122" t="str">
        <f t="shared" si="70"/>
        <v>Quercus macrocarpa</v>
      </c>
      <c r="M1673" s="122" t="s">
        <v>3226</v>
      </c>
      <c r="N1673" s="122" t="s">
        <v>3173</v>
      </c>
      <c r="O1673" s="121">
        <v>42885</v>
      </c>
      <c r="P1673" s="122" t="s">
        <v>9123</v>
      </c>
      <c r="Q1673" s="122" t="s">
        <v>11688</v>
      </c>
      <c r="S1673" s="122" t="s">
        <v>14693</v>
      </c>
      <c r="T1673" s="122" t="s">
        <v>1171</v>
      </c>
      <c r="U1673" s="122" t="s">
        <v>4097</v>
      </c>
      <c r="V1673" s="122" t="s">
        <v>2521</v>
      </c>
      <c r="W1673" s="122" t="s">
        <v>1759</v>
      </c>
      <c r="X1673" s="122" t="s">
        <v>697</v>
      </c>
      <c r="AJ1673" s="122" t="s">
        <v>149</v>
      </c>
      <c r="AK1673" s="122" t="s">
        <v>149</v>
      </c>
      <c r="AO1673" s="132" t="s">
        <v>697</v>
      </c>
      <c r="AP1673" s="132" t="s">
        <v>13684</v>
      </c>
      <c r="AQ1673" s="132" t="s">
        <v>13685</v>
      </c>
      <c r="BE1673" s="122" t="s">
        <v>9078</v>
      </c>
      <c r="BG1673" s="122" t="s">
        <v>9079</v>
      </c>
      <c r="BY1673" s="132" t="s">
        <v>13781</v>
      </c>
      <c r="BZ1673" s="122" t="s">
        <v>11744</v>
      </c>
      <c r="CZ1673" s="122" t="str">
        <f t="shared" si="71"/>
        <v>Quercus macrocarpa Michx., SPMCODE: QUE001672, collection#: SH-MG166</v>
      </c>
    </row>
    <row r="1674" spans="1:104" x14ac:dyDescent="0.45">
      <c r="A1674" s="122">
        <v>1673</v>
      </c>
      <c r="B1674" s="122" t="s">
        <v>11351</v>
      </c>
      <c r="C1674" s="122" t="s">
        <v>9135</v>
      </c>
      <c r="I1674" s="122" t="s">
        <v>149</v>
      </c>
      <c r="J1674" s="122" t="str">
        <f t="shared" si="70"/>
        <v>Quercus macrocarpa</v>
      </c>
      <c r="M1674" s="122" t="s">
        <v>3226</v>
      </c>
      <c r="N1674" s="122" t="s">
        <v>3173</v>
      </c>
      <c r="O1674" s="121">
        <v>42885</v>
      </c>
      <c r="P1674" s="122" t="s">
        <v>9123</v>
      </c>
      <c r="Q1674" s="122" t="s">
        <v>11688</v>
      </c>
      <c r="S1674" s="122" t="s">
        <v>14693</v>
      </c>
      <c r="T1674" s="122" t="s">
        <v>1171</v>
      </c>
      <c r="U1674" s="122" t="s">
        <v>4097</v>
      </c>
      <c r="V1674" s="122" t="s">
        <v>2521</v>
      </c>
      <c r="W1674" s="122" t="s">
        <v>1759</v>
      </c>
      <c r="X1674" s="122" t="s">
        <v>697</v>
      </c>
      <c r="AJ1674" s="122" t="s">
        <v>149</v>
      </c>
      <c r="AK1674" s="122" t="s">
        <v>149</v>
      </c>
      <c r="AO1674" s="132" t="s">
        <v>697</v>
      </c>
      <c r="AP1674" s="132" t="s">
        <v>13686</v>
      </c>
      <c r="AQ1674" s="132" t="s">
        <v>13687</v>
      </c>
      <c r="BE1674" s="122" t="s">
        <v>9078</v>
      </c>
      <c r="BG1674" s="122" t="s">
        <v>9079</v>
      </c>
      <c r="BY1674" s="132" t="s">
        <v>13781</v>
      </c>
      <c r="BZ1674" s="122" t="s">
        <v>11744</v>
      </c>
      <c r="CZ1674" s="122" t="str">
        <f t="shared" si="71"/>
        <v>Quercus macrocarpa Michx., SPMCODE: QUE001673, collection#: SH-MG167</v>
      </c>
    </row>
    <row r="1675" spans="1:104" x14ac:dyDescent="0.45">
      <c r="A1675" s="122">
        <v>1674</v>
      </c>
      <c r="B1675" s="122" t="s">
        <v>11352</v>
      </c>
      <c r="C1675" s="122" t="s">
        <v>9136</v>
      </c>
      <c r="I1675" s="122" t="s">
        <v>149</v>
      </c>
      <c r="J1675" s="122" t="str">
        <f t="shared" ref="J1675:J1706" si="72">LEFT(I1675, FIND(" ", I1675, 12) -1)</f>
        <v>Quercus macrocarpa</v>
      </c>
      <c r="M1675" s="122" t="s">
        <v>3226</v>
      </c>
      <c r="N1675" s="122" t="s">
        <v>3173</v>
      </c>
      <c r="O1675" s="121">
        <v>42885</v>
      </c>
      <c r="P1675" s="122" t="s">
        <v>9123</v>
      </c>
      <c r="Q1675" s="122" t="s">
        <v>11688</v>
      </c>
      <c r="S1675" s="122" t="s">
        <v>14693</v>
      </c>
      <c r="T1675" s="122" t="s">
        <v>1171</v>
      </c>
      <c r="U1675" s="122" t="s">
        <v>4097</v>
      </c>
      <c r="V1675" s="122" t="s">
        <v>2521</v>
      </c>
      <c r="W1675" s="122" t="s">
        <v>1759</v>
      </c>
      <c r="X1675" s="122" t="s">
        <v>697</v>
      </c>
      <c r="AJ1675" s="122" t="s">
        <v>149</v>
      </c>
      <c r="AK1675" s="122" t="s">
        <v>149</v>
      </c>
      <c r="AO1675" s="132" t="s">
        <v>697</v>
      </c>
      <c r="AP1675" s="132" t="s">
        <v>13688</v>
      </c>
      <c r="AQ1675" s="132" t="s">
        <v>13689</v>
      </c>
      <c r="BE1675" s="122" t="s">
        <v>9078</v>
      </c>
      <c r="BG1675" s="122" t="s">
        <v>9079</v>
      </c>
      <c r="BY1675" s="132" t="s">
        <v>13781</v>
      </c>
      <c r="BZ1675" s="122" t="s">
        <v>11744</v>
      </c>
      <c r="CZ1675" s="122" t="str">
        <f t="shared" si="71"/>
        <v>Quercus macrocarpa Michx., SPMCODE: QUE001674, collection#: SH-MG168</v>
      </c>
    </row>
    <row r="1676" spans="1:104" x14ac:dyDescent="0.45">
      <c r="A1676" s="122">
        <v>1675</v>
      </c>
      <c r="B1676" s="122" t="s">
        <v>11353</v>
      </c>
      <c r="C1676" s="122" t="s">
        <v>9137</v>
      </c>
      <c r="I1676" s="122" t="s">
        <v>149</v>
      </c>
      <c r="J1676" s="122" t="str">
        <f t="shared" si="72"/>
        <v>Quercus macrocarpa</v>
      </c>
      <c r="M1676" s="122" t="s">
        <v>3226</v>
      </c>
      <c r="N1676" s="122" t="s">
        <v>3173</v>
      </c>
      <c r="O1676" s="121">
        <v>42885</v>
      </c>
      <c r="P1676" s="122" t="s">
        <v>9123</v>
      </c>
      <c r="Q1676" s="122" t="s">
        <v>11688</v>
      </c>
      <c r="S1676" s="122" t="s">
        <v>14693</v>
      </c>
      <c r="T1676" s="122" t="s">
        <v>1171</v>
      </c>
      <c r="U1676" s="122" t="s">
        <v>4097</v>
      </c>
      <c r="V1676" s="122" t="s">
        <v>2521</v>
      </c>
      <c r="W1676" s="122" t="s">
        <v>1759</v>
      </c>
      <c r="X1676" s="122" t="s">
        <v>697</v>
      </c>
      <c r="AJ1676" s="122" t="s">
        <v>149</v>
      </c>
      <c r="AK1676" s="122" t="s">
        <v>149</v>
      </c>
      <c r="AO1676" s="132" t="s">
        <v>697</v>
      </c>
      <c r="AP1676" s="132" t="s">
        <v>13690</v>
      </c>
      <c r="AQ1676" s="132" t="s">
        <v>13682</v>
      </c>
      <c r="BE1676" s="122" t="s">
        <v>9078</v>
      </c>
      <c r="BG1676" s="122" t="s">
        <v>9079</v>
      </c>
      <c r="BY1676" s="132" t="s">
        <v>13781</v>
      </c>
      <c r="BZ1676" s="122" t="s">
        <v>11744</v>
      </c>
      <c r="CZ1676" s="122" t="str">
        <f t="shared" si="71"/>
        <v>Quercus macrocarpa Michx., SPMCODE: QUE001675, collection#: SH-MG169</v>
      </c>
    </row>
    <row r="1677" spans="1:104" x14ac:dyDescent="0.45">
      <c r="A1677" s="122">
        <v>1676</v>
      </c>
      <c r="B1677" s="122" t="s">
        <v>11354</v>
      </c>
      <c r="C1677" s="122" t="s">
        <v>9138</v>
      </c>
      <c r="I1677" s="122" t="s">
        <v>149</v>
      </c>
      <c r="J1677" s="122" t="str">
        <f t="shared" si="72"/>
        <v>Quercus macrocarpa</v>
      </c>
      <c r="M1677" s="122" t="s">
        <v>3226</v>
      </c>
      <c r="N1677" s="122" t="s">
        <v>3173</v>
      </c>
      <c r="O1677" s="121">
        <v>42885</v>
      </c>
      <c r="P1677" s="122" t="s">
        <v>9123</v>
      </c>
      <c r="Q1677" s="122" t="s">
        <v>11688</v>
      </c>
      <c r="S1677" s="122" t="s">
        <v>14693</v>
      </c>
      <c r="T1677" s="122" t="s">
        <v>1171</v>
      </c>
      <c r="U1677" s="122" t="s">
        <v>4097</v>
      </c>
      <c r="V1677" s="122" t="s">
        <v>2521</v>
      </c>
      <c r="W1677" s="122" t="s">
        <v>1759</v>
      </c>
      <c r="X1677" s="122" t="s">
        <v>697</v>
      </c>
      <c r="AJ1677" s="122" t="s">
        <v>149</v>
      </c>
      <c r="AK1677" s="122" t="s">
        <v>149</v>
      </c>
      <c r="AO1677" s="132" t="s">
        <v>697</v>
      </c>
      <c r="AP1677" s="132" t="s">
        <v>13691</v>
      </c>
      <c r="AQ1677" s="132" t="s">
        <v>13692</v>
      </c>
      <c r="BE1677" s="122" t="s">
        <v>9078</v>
      </c>
      <c r="BG1677" s="122" t="s">
        <v>9079</v>
      </c>
      <c r="BY1677" s="132" t="s">
        <v>13781</v>
      </c>
      <c r="BZ1677" s="122" t="s">
        <v>11744</v>
      </c>
      <c r="CZ1677" s="122" t="str">
        <f t="shared" si="71"/>
        <v>Quercus macrocarpa Michx., SPMCODE: QUE001676, collection#: SH-MG170</v>
      </c>
    </row>
    <row r="1678" spans="1:104" x14ac:dyDescent="0.45">
      <c r="A1678" s="122">
        <v>1677</v>
      </c>
      <c r="B1678" s="122" t="s">
        <v>11355</v>
      </c>
      <c r="C1678" s="122" t="s">
        <v>9139</v>
      </c>
      <c r="I1678" s="122" t="s">
        <v>149</v>
      </c>
      <c r="J1678" s="122" t="str">
        <f t="shared" si="72"/>
        <v>Quercus macrocarpa</v>
      </c>
      <c r="M1678" s="122" t="s">
        <v>3226</v>
      </c>
      <c r="N1678" s="122" t="s">
        <v>3173</v>
      </c>
      <c r="O1678" s="121">
        <v>42885</v>
      </c>
      <c r="P1678" s="122" t="s">
        <v>9123</v>
      </c>
      <c r="Q1678" s="122" t="s">
        <v>11688</v>
      </c>
      <c r="S1678" s="122" t="s">
        <v>14693</v>
      </c>
      <c r="T1678" s="122" t="s">
        <v>1171</v>
      </c>
      <c r="U1678" s="122" t="s">
        <v>4097</v>
      </c>
      <c r="V1678" s="122" t="s">
        <v>2521</v>
      </c>
      <c r="W1678" s="122" t="s">
        <v>1759</v>
      </c>
      <c r="X1678" s="122" t="s">
        <v>697</v>
      </c>
      <c r="AJ1678" s="122" t="s">
        <v>149</v>
      </c>
      <c r="AK1678" s="122" t="s">
        <v>149</v>
      </c>
      <c r="AO1678" s="132" t="s">
        <v>697</v>
      </c>
      <c r="AP1678" s="132" t="s">
        <v>13693</v>
      </c>
      <c r="AQ1678" s="132" t="s">
        <v>13694</v>
      </c>
      <c r="BE1678" s="122" t="s">
        <v>9078</v>
      </c>
      <c r="BG1678" s="122" t="s">
        <v>9079</v>
      </c>
      <c r="BY1678" s="132" t="s">
        <v>13781</v>
      </c>
      <c r="BZ1678" s="122" t="s">
        <v>11744</v>
      </c>
      <c r="CZ1678" s="122" t="str">
        <f t="shared" si="71"/>
        <v>Quercus macrocarpa Michx., SPMCODE: QUE001677, collection#: SH-MG171</v>
      </c>
    </row>
    <row r="1679" spans="1:104" x14ac:dyDescent="0.45">
      <c r="A1679" s="122">
        <v>1678</v>
      </c>
      <c r="B1679" s="122" t="s">
        <v>11356</v>
      </c>
      <c r="C1679" s="122" t="s">
        <v>9140</v>
      </c>
      <c r="I1679" s="122" t="s">
        <v>149</v>
      </c>
      <c r="J1679" s="122" t="str">
        <f t="shared" si="72"/>
        <v>Quercus macrocarpa</v>
      </c>
      <c r="M1679" s="122" t="s">
        <v>3226</v>
      </c>
      <c r="N1679" s="122" t="s">
        <v>3173</v>
      </c>
      <c r="O1679" s="121">
        <v>42885</v>
      </c>
      <c r="P1679" s="122" t="s">
        <v>9123</v>
      </c>
      <c r="Q1679" s="122" t="s">
        <v>11688</v>
      </c>
      <c r="S1679" s="122" t="s">
        <v>14693</v>
      </c>
      <c r="T1679" s="122" t="s">
        <v>1171</v>
      </c>
      <c r="U1679" s="122" t="s">
        <v>4097</v>
      </c>
      <c r="V1679" s="122" t="s">
        <v>2521</v>
      </c>
      <c r="W1679" s="122" t="s">
        <v>1759</v>
      </c>
      <c r="X1679" s="122" t="s">
        <v>697</v>
      </c>
      <c r="AJ1679" s="122" t="s">
        <v>149</v>
      </c>
      <c r="AK1679" s="122" t="s">
        <v>149</v>
      </c>
      <c r="AO1679" s="132" t="s">
        <v>697</v>
      </c>
      <c r="AP1679" s="132" t="s">
        <v>13695</v>
      </c>
      <c r="AQ1679" s="132" t="s">
        <v>13674</v>
      </c>
      <c r="BE1679" s="122" t="s">
        <v>9078</v>
      </c>
      <c r="BG1679" s="122" t="s">
        <v>9079</v>
      </c>
      <c r="BY1679" s="132" t="s">
        <v>13781</v>
      </c>
      <c r="BZ1679" s="122" t="s">
        <v>11744</v>
      </c>
      <c r="CZ1679" s="122" t="str">
        <f t="shared" si="71"/>
        <v>Quercus macrocarpa Michx., SPMCODE: QUE001678, collection#: SH-MG172</v>
      </c>
    </row>
    <row r="1680" spans="1:104" x14ac:dyDescent="0.45">
      <c r="A1680" s="122">
        <v>1679</v>
      </c>
      <c r="B1680" s="122" t="s">
        <v>11357</v>
      </c>
      <c r="C1680" s="122" t="s">
        <v>9141</v>
      </c>
      <c r="I1680" s="122" t="s">
        <v>149</v>
      </c>
      <c r="J1680" s="122" t="str">
        <f t="shared" si="72"/>
        <v>Quercus macrocarpa</v>
      </c>
      <c r="M1680" s="122" t="s">
        <v>3226</v>
      </c>
      <c r="N1680" s="122" t="s">
        <v>3173</v>
      </c>
      <c r="O1680" s="121">
        <v>42885</v>
      </c>
      <c r="P1680" s="122" t="s">
        <v>9123</v>
      </c>
      <c r="Q1680" s="122" t="s">
        <v>11688</v>
      </c>
      <c r="S1680" s="122" t="s">
        <v>14693</v>
      </c>
      <c r="T1680" s="122" t="s">
        <v>1171</v>
      </c>
      <c r="U1680" s="122" t="s">
        <v>4097</v>
      </c>
      <c r="V1680" s="122" t="s">
        <v>2521</v>
      </c>
      <c r="W1680" s="122" t="s">
        <v>1759</v>
      </c>
      <c r="X1680" s="122" t="s">
        <v>697</v>
      </c>
      <c r="AJ1680" s="122" t="s">
        <v>149</v>
      </c>
      <c r="AK1680" s="122" t="s">
        <v>149</v>
      </c>
      <c r="AO1680" s="132" t="s">
        <v>697</v>
      </c>
      <c r="AP1680" s="132" t="s">
        <v>13696</v>
      </c>
      <c r="AQ1680" s="132" t="s">
        <v>13661</v>
      </c>
      <c r="BE1680" s="122" t="s">
        <v>9078</v>
      </c>
      <c r="BG1680" s="122" t="s">
        <v>9079</v>
      </c>
      <c r="BY1680" s="132" t="s">
        <v>13781</v>
      </c>
      <c r="BZ1680" s="122" t="s">
        <v>11744</v>
      </c>
      <c r="CZ1680" s="122" t="str">
        <f t="shared" si="71"/>
        <v>Quercus macrocarpa Michx., SPMCODE: QUE001679, collection#: SH-MG173</v>
      </c>
    </row>
    <row r="1681" spans="1:104" x14ac:dyDescent="0.45">
      <c r="A1681" s="122">
        <v>1680</v>
      </c>
      <c r="B1681" s="122" t="s">
        <v>11358</v>
      </c>
      <c r="C1681" s="122" t="s">
        <v>9142</v>
      </c>
      <c r="I1681" s="122" t="s">
        <v>149</v>
      </c>
      <c r="J1681" s="122" t="str">
        <f t="shared" si="72"/>
        <v>Quercus macrocarpa</v>
      </c>
      <c r="M1681" s="122" t="s">
        <v>3226</v>
      </c>
      <c r="N1681" s="122" t="s">
        <v>3173</v>
      </c>
      <c r="O1681" s="121">
        <v>42885</v>
      </c>
      <c r="P1681" s="122" t="s">
        <v>9123</v>
      </c>
      <c r="Q1681" s="122" t="s">
        <v>11688</v>
      </c>
      <c r="S1681" s="122" t="s">
        <v>14693</v>
      </c>
      <c r="T1681" s="122" t="s">
        <v>1171</v>
      </c>
      <c r="U1681" s="122" t="s">
        <v>4097</v>
      </c>
      <c r="V1681" s="122" t="s">
        <v>2521</v>
      </c>
      <c r="W1681" s="122" t="s">
        <v>1759</v>
      </c>
      <c r="X1681" s="122" t="s">
        <v>697</v>
      </c>
      <c r="AJ1681" s="122" t="s">
        <v>149</v>
      </c>
      <c r="AK1681" s="122" t="s">
        <v>149</v>
      </c>
      <c r="AO1681" s="132" t="s">
        <v>697</v>
      </c>
      <c r="AP1681" s="132" t="s">
        <v>13697</v>
      </c>
      <c r="AQ1681" s="132" t="s">
        <v>13682</v>
      </c>
      <c r="BE1681" s="122" t="s">
        <v>9078</v>
      </c>
      <c r="BG1681" s="122" t="s">
        <v>9079</v>
      </c>
      <c r="BY1681" s="132" t="s">
        <v>13781</v>
      </c>
      <c r="BZ1681" s="122" t="s">
        <v>11744</v>
      </c>
      <c r="CZ1681" s="122" t="str">
        <f t="shared" si="71"/>
        <v>Quercus macrocarpa Michx., SPMCODE: QUE001680, collection#: SH-MG174</v>
      </c>
    </row>
    <row r="1682" spans="1:104" x14ac:dyDescent="0.45">
      <c r="A1682" s="122">
        <v>1681</v>
      </c>
      <c r="B1682" s="122" t="s">
        <v>11359</v>
      </c>
      <c r="C1682" s="122" t="s">
        <v>9143</v>
      </c>
      <c r="I1682" s="122" t="s">
        <v>149</v>
      </c>
      <c r="J1682" s="122" t="str">
        <f t="shared" si="72"/>
        <v>Quercus macrocarpa</v>
      </c>
      <c r="M1682" s="122" t="s">
        <v>3226</v>
      </c>
      <c r="N1682" s="122" t="s">
        <v>3173</v>
      </c>
      <c r="O1682" s="121">
        <v>42885</v>
      </c>
      <c r="P1682" s="122" t="s">
        <v>9123</v>
      </c>
      <c r="Q1682" s="122" t="s">
        <v>11688</v>
      </c>
      <c r="S1682" s="122" t="s">
        <v>14693</v>
      </c>
      <c r="T1682" s="122" t="s">
        <v>1171</v>
      </c>
      <c r="U1682" s="122" t="s">
        <v>4097</v>
      </c>
      <c r="V1682" s="122" t="s">
        <v>2521</v>
      </c>
      <c r="W1682" s="122" t="s">
        <v>1759</v>
      </c>
      <c r="X1682" s="122" t="s">
        <v>697</v>
      </c>
      <c r="AJ1682" s="122" t="s">
        <v>149</v>
      </c>
      <c r="AK1682" s="122" t="s">
        <v>149</v>
      </c>
      <c r="AO1682" s="132" t="s">
        <v>697</v>
      </c>
      <c r="AP1682" s="132" t="s">
        <v>13698</v>
      </c>
      <c r="AQ1682" s="132" t="s">
        <v>13699</v>
      </c>
      <c r="BE1682" s="122" t="s">
        <v>9078</v>
      </c>
      <c r="BG1682" s="122" t="s">
        <v>9079</v>
      </c>
      <c r="BY1682" s="132" t="s">
        <v>13781</v>
      </c>
      <c r="BZ1682" s="122" t="s">
        <v>11744</v>
      </c>
      <c r="CZ1682" s="122" t="str">
        <f t="shared" si="71"/>
        <v>Quercus macrocarpa Michx., SPMCODE: QUE001681, collection#: SH-MG175</v>
      </c>
    </row>
    <row r="1683" spans="1:104" x14ac:dyDescent="0.45">
      <c r="A1683" s="122">
        <v>1682</v>
      </c>
      <c r="B1683" s="122" t="s">
        <v>11360</v>
      </c>
      <c r="C1683" s="122" t="s">
        <v>9144</v>
      </c>
      <c r="I1683" s="122" t="s">
        <v>149</v>
      </c>
      <c r="J1683" s="122" t="str">
        <f t="shared" si="72"/>
        <v>Quercus macrocarpa</v>
      </c>
      <c r="M1683" s="122" t="s">
        <v>3226</v>
      </c>
      <c r="N1683" s="122" t="s">
        <v>3173</v>
      </c>
      <c r="O1683" s="121">
        <v>42885</v>
      </c>
      <c r="P1683" s="122" t="s">
        <v>9123</v>
      </c>
      <c r="Q1683" s="122" t="s">
        <v>11688</v>
      </c>
      <c r="S1683" s="122" t="s">
        <v>14693</v>
      </c>
      <c r="T1683" s="122" t="s">
        <v>1171</v>
      </c>
      <c r="U1683" s="122" t="s">
        <v>4097</v>
      </c>
      <c r="V1683" s="122" t="s">
        <v>2521</v>
      </c>
      <c r="W1683" s="122" t="s">
        <v>1759</v>
      </c>
      <c r="X1683" s="122" t="s">
        <v>697</v>
      </c>
      <c r="AJ1683" s="122" t="s">
        <v>149</v>
      </c>
      <c r="AK1683" s="122" t="s">
        <v>149</v>
      </c>
      <c r="AO1683" s="132" t="s">
        <v>697</v>
      </c>
      <c r="AP1683" s="132" t="s">
        <v>13700</v>
      </c>
      <c r="AQ1683" s="132" t="s">
        <v>13701</v>
      </c>
      <c r="BE1683" s="122" t="s">
        <v>9078</v>
      </c>
      <c r="BG1683" s="122" t="s">
        <v>9079</v>
      </c>
      <c r="BY1683" s="132" t="s">
        <v>13781</v>
      </c>
      <c r="BZ1683" s="122" t="s">
        <v>11744</v>
      </c>
      <c r="CZ1683" s="122" t="str">
        <f t="shared" si="71"/>
        <v>Quercus macrocarpa Michx., SPMCODE: QUE001682, collection#: SH-MG176</v>
      </c>
    </row>
    <row r="1684" spans="1:104" x14ac:dyDescent="0.45">
      <c r="A1684" s="122">
        <v>1683</v>
      </c>
      <c r="B1684" s="122" t="s">
        <v>11361</v>
      </c>
      <c r="C1684" s="122" t="s">
        <v>9145</v>
      </c>
      <c r="I1684" s="122" t="s">
        <v>149</v>
      </c>
      <c r="J1684" s="122" t="str">
        <f t="shared" si="72"/>
        <v>Quercus macrocarpa</v>
      </c>
      <c r="M1684" s="122" t="s">
        <v>3226</v>
      </c>
      <c r="N1684" s="122" t="s">
        <v>3173</v>
      </c>
      <c r="O1684" s="121">
        <v>42885</v>
      </c>
      <c r="P1684" s="122" t="s">
        <v>9123</v>
      </c>
      <c r="Q1684" s="122" t="s">
        <v>11688</v>
      </c>
      <c r="S1684" s="122" t="s">
        <v>14693</v>
      </c>
      <c r="T1684" s="122" t="s">
        <v>1171</v>
      </c>
      <c r="U1684" s="122" t="s">
        <v>4097</v>
      </c>
      <c r="V1684" s="122" t="s">
        <v>2521</v>
      </c>
      <c r="W1684" s="122" t="s">
        <v>1759</v>
      </c>
      <c r="X1684" s="122" t="s">
        <v>697</v>
      </c>
      <c r="AJ1684" s="122" t="s">
        <v>149</v>
      </c>
      <c r="AK1684" s="122" t="s">
        <v>149</v>
      </c>
      <c r="AO1684" s="132" t="s">
        <v>697</v>
      </c>
      <c r="AP1684" s="132" t="s">
        <v>13702</v>
      </c>
      <c r="AQ1684" s="132" t="s">
        <v>13703</v>
      </c>
      <c r="BE1684" s="122" t="s">
        <v>9078</v>
      </c>
      <c r="BG1684" s="122" t="s">
        <v>9079</v>
      </c>
      <c r="BY1684" s="132" t="s">
        <v>13781</v>
      </c>
      <c r="BZ1684" s="122" t="s">
        <v>11744</v>
      </c>
      <c r="CZ1684" s="122" t="str">
        <f t="shared" si="71"/>
        <v>Quercus macrocarpa Michx., SPMCODE: QUE001683, collection#: SH-MG177</v>
      </c>
    </row>
    <row r="1685" spans="1:104" x14ac:dyDescent="0.45">
      <c r="A1685" s="122">
        <v>1684</v>
      </c>
      <c r="B1685" s="122" t="s">
        <v>11362</v>
      </c>
      <c r="C1685" s="122" t="s">
        <v>9146</v>
      </c>
      <c r="I1685" s="122" t="s">
        <v>149</v>
      </c>
      <c r="J1685" s="122" t="str">
        <f t="shared" si="72"/>
        <v>Quercus macrocarpa</v>
      </c>
      <c r="M1685" s="122" t="s">
        <v>3226</v>
      </c>
      <c r="N1685" s="122" t="s">
        <v>3173</v>
      </c>
      <c r="O1685" s="121">
        <v>42885</v>
      </c>
      <c r="P1685" s="122" t="s">
        <v>9123</v>
      </c>
      <c r="Q1685" s="122" t="s">
        <v>11688</v>
      </c>
      <c r="S1685" s="122" t="s">
        <v>14693</v>
      </c>
      <c r="T1685" s="122" t="s">
        <v>1171</v>
      </c>
      <c r="U1685" s="122" t="s">
        <v>4097</v>
      </c>
      <c r="V1685" s="122" t="s">
        <v>2521</v>
      </c>
      <c r="W1685" s="122" t="s">
        <v>1759</v>
      </c>
      <c r="X1685" s="122" t="s">
        <v>697</v>
      </c>
      <c r="AJ1685" s="122" t="s">
        <v>149</v>
      </c>
      <c r="AK1685" s="122" t="s">
        <v>149</v>
      </c>
      <c r="AO1685" s="132" t="s">
        <v>697</v>
      </c>
      <c r="AP1685" s="132" t="s">
        <v>13704</v>
      </c>
      <c r="AQ1685" s="132" t="s">
        <v>13705</v>
      </c>
      <c r="BE1685" s="122" t="s">
        <v>9078</v>
      </c>
      <c r="BG1685" s="122" t="s">
        <v>9079</v>
      </c>
      <c r="BY1685" s="132" t="s">
        <v>13781</v>
      </c>
      <c r="BZ1685" s="122" t="s">
        <v>11744</v>
      </c>
      <c r="CZ1685" s="122" t="str">
        <f t="shared" si="71"/>
        <v>Quercus macrocarpa Michx., SPMCODE: QUE001684, collection#: SH-MG178</v>
      </c>
    </row>
    <row r="1686" spans="1:104" x14ac:dyDescent="0.45">
      <c r="A1686" s="122">
        <v>1685</v>
      </c>
      <c r="B1686" s="122" t="s">
        <v>11363</v>
      </c>
      <c r="C1686" s="122" t="s">
        <v>9147</v>
      </c>
      <c r="I1686" s="122" t="s">
        <v>149</v>
      </c>
      <c r="J1686" s="122" t="str">
        <f t="shared" si="72"/>
        <v>Quercus macrocarpa</v>
      </c>
      <c r="M1686" s="122" t="s">
        <v>3226</v>
      </c>
      <c r="N1686" s="122" t="s">
        <v>3173</v>
      </c>
      <c r="O1686" s="121">
        <v>42885</v>
      </c>
      <c r="P1686" s="122" t="s">
        <v>9123</v>
      </c>
      <c r="Q1686" s="122" t="s">
        <v>11688</v>
      </c>
      <c r="S1686" s="122" t="s">
        <v>14693</v>
      </c>
      <c r="T1686" s="122" t="s">
        <v>1171</v>
      </c>
      <c r="U1686" s="122" t="s">
        <v>4097</v>
      </c>
      <c r="V1686" s="122" t="s">
        <v>2521</v>
      </c>
      <c r="W1686" s="122" t="s">
        <v>1759</v>
      </c>
      <c r="X1686" s="122" t="s">
        <v>697</v>
      </c>
      <c r="AJ1686" s="122" t="s">
        <v>149</v>
      </c>
      <c r="AK1686" s="122" t="s">
        <v>149</v>
      </c>
      <c r="AO1686" s="132" t="s">
        <v>697</v>
      </c>
      <c r="AP1686" s="132" t="s">
        <v>13706</v>
      </c>
      <c r="AQ1686" s="132" t="s">
        <v>13707</v>
      </c>
      <c r="BE1686" s="122" t="s">
        <v>9078</v>
      </c>
      <c r="BG1686" s="122" t="s">
        <v>9079</v>
      </c>
      <c r="BY1686" s="132" t="s">
        <v>13781</v>
      </c>
      <c r="BZ1686" s="122" t="s">
        <v>11744</v>
      </c>
      <c r="CZ1686" s="122" t="str">
        <f t="shared" si="71"/>
        <v>Quercus macrocarpa Michx., SPMCODE: QUE001685, collection#: SH-MG179</v>
      </c>
    </row>
    <row r="1687" spans="1:104" x14ac:dyDescent="0.45">
      <c r="A1687" s="122">
        <v>1686</v>
      </c>
      <c r="B1687" s="122" t="s">
        <v>11364</v>
      </c>
      <c r="C1687" s="122" t="s">
        <v>9148</v>
      </c>
      <c r="I1687" s="122" t="s">
        <v>149</v>
      </c>
      <c r="J1687" s="122" t="str">
        <f t="shared" si="72"/>
        <v>Quercus macrocarpa</v>
      </c>
      <c r="M1687" s="122" t="s">
        <v>3226</v>
      </c>
      <c r="N1687" s="122" t="s">
        <v>3173</v>
      </c>
      <c r="O1687" s="121">
        <v>42885</v>
      </c>
      <c r="P1687" s="122" t="s">
        <v>9123</v>
      </c>
      <c r="Q1687" s="122" t="s">
        <v>11688</v>
      </c>
      <c r="S1687" s="122" t="s">
        <v>14693</v>
      </c>
      <c r="T1687" s="122" t="s">
        <v>1171</v>
      </c>
      <c r="U1687" s="122" t="s">
        <v>4097</v>
      </c>
      <c r="V1687" s="122" t="s">
        <v>2521</v>
      </c>
      <c r="W1687" s="122" t="s">
        <v>1759</v>
      </c>
      <c r="X1687" s="122" t="s">
        <v>697</v>
      </c>
      <c r="AJ1687" s="122" t="s">
        <v>149</v>
      </c>
      <c r="AK1687" s="122" t="s">
        <v>149</v>
      </c>
      <c r="AO1687" s="132" t="s">
        <v>697</v>
      </c>
      <c r="AP1687" s="132" t="s">
        <v>13708</v>
      </c>
      <c r="AQ1687" s="132" t="s">
        <v>13709</v>
      </c>
      <c r="BE1687" s="122" t="s">
        <v>9078</v>
      </c>
      <c r="BG1687" s="122" t="s">
        <v>9079</v>
      </c>
      <c r="BY1687" s="132" t="s">
        <v>13781</v>
      </c>
      <c r="BZ1687" s="122" t="s">
        <v>11744</v>
      </c>
      <c r="CZ1687" s="122" t="str">
        <f t="shared" si="71"/>
        <v>Quercus macrocarpa Michx., SPMCODE: QUE001686, collection#: SH-MG180</v>
      </c>
    </row>
    <row r="1688" spans="1:104" x14ac:dyDescent="0.45">
      <c r="A1688" s="122">
        <v>1687</v>
      </c>
      <c r="B1688" s="122" t="s">
        <v>11365</v>
      </c>
      <c r="C1688" s="122" t="s">
        <v>9149</v>
      </c>
      <c r="I1688" s="122" t="s">
        <v>149</v>
      </c>
      <c r="J1688" s="122" t="str">
        <f t="shared" si="72"/>
        <v>Quercus macrocarpa</v>
      </c>
      <c r="M1688" s="122" t="s">
        <v>3226</v>
      </c>
      <c r="N1688" s="122" t="s">
        <v>3173</v>
      </c>
      <c r="O1688" s="121">
        <v>42885</v>
      </c>
      <c r="P1688" s="122" t="s">
        <v>9123</v>
      </c>
      <c r="Q1688" s="122" t="s">
        <v>11688</v>
      </c>
      <c r="S1688" s="122" t="s">
        <v>14693</v>
      </c>
      <c r="T1688" s="122" t="s">
        <v>1171</v>
      </c>
      <c r="U1688" s="122" t="s">
        <v>4097</v>
      </c>
      <c r="V1688" s="122" t="s">
        <v>2521</v>
      </c>
      <c r="W1688" s="122" t="s">
        <v>1759</v>
      </c>
      <c r="X1688" s="122" t="s">
        <v>697</v>
      </c>
      <c r="AJ1688" s="122" t="s">
        <v>149</v>
      </c>
      <c r="AK1688" s="122" t="s">
        <v>149</v>
      </c>
      <c r="AO1688" s="132" t="s">
        <v>697</v>
      </c>
      <c r="AP1688" s="130" t="s">
        <v>13786</v>
      </c>
      <c r="AQ1688" s="132" t="s">
        <v>13787</v>
      </c>
      <c r="BE1688" s="122" t="s">
        <v>9078</v>
      </c>
      <c r="BG1688" s="122" t="s">
        <v>9079</v>
      </c>
      <c r="BY1688" s="132" t="s">
        <v>13781</v>
      </c>
      <c r="BZ1688" s="122" t="s">
        <v>11744</v>
      </c>
      <c r="CZ1688" s="122" t="str">
        <f t="shared" si="71"/>
        <v>Quercus macrocarpa Michx., SPMCODE: QUE001687, collection#: SH-MG181</v>
      </c>
    </row>
    <row r="1689" spans="1:104" x14ac:dyDescent="0.45">
      <c r="A1689" s="122">
        <v>1688</v>
      </c>
      <c r="B1689" s="122" t="s">
        <v>11366</v>
      </c>
      <c r="C1689" s="122" t="s">
        <v>9150</v>
      </c>
      <c r="I1689" s="122" t="s">
        <v>149</v>
      </c>
      <c r="J1689" s="122" t="str">
        <f t="shared" si="72"/>
        <v>Quercus macrocarpa</v>
      </c>
      <c r="M1689" s="122" t="s">
        <v>3226</v>
      </c>
      <c r="N1689" s="122" t="s">
        <v>3173</v>
      </c>
      <c r="O1689" s="121">
        <v>42885</v>
      </c>
      <c r="P1689" s="122" t="s">
        <v>9123</v>
      </c>
      <c r="Q1689" s="122" t="s">
        <v>11688</v>
      </c>
      <c r="S1689" s="122" t="s">
        <v>14693</v>
      </c>
      <c r="T1689" s="122" t="s">
        <v>1171</v>
      </c>
      <c r="U1689" s="122" t="s">
        <v>4097</v>
      </c>
      <c r="V1689" s="122" t="s">
        <v>2521</v>
      </c>
      <c r="W1689" s="122" t="s">
        <v>1759</v>
      </c>
      <c r="X1689" s="122" t="s">
        <v>697</v>
      </c>
      <c r="AJ1689" s="122" t="s">
        <v>149</v>
      </c>
      <c r="AK1689" s="122" t="s">
        <v>149</v>
      </c>
      <c r="AO1689" s="132" t="s">
        <v>697</v>
      </c>
      <c r="AP1689" s="122" t="s">
        <v>13710</v>
      </c>
      <c r="AQ1689" s="122" t="s">
        <v>13711</v>
      </c>
      <c r="BE1689" s="122" t="s">
        <v>9078</v>
      </c>
      <c r="BG1689" s="122" t="s">
        <v>9079</v>
      </c>
      <c r="BY1689" s="132" t="s">
        <v>13781</v>
      </c>
      <c r="BZ1689" s="122" t="s">
        <v>11744</v>
      </c>
      <c r="CZ1689" s="122" t="str">
        <f t="shared" si="71"/>
        <v>Quercus macrocarpa Michx., SPMCODE: QUE001688, collection#: SH-MG182</v>
      </c>
    </row>
    <row r="1690" spans="1:104" x14ac:dyDescent="0.45">
      <c r="A1690" s="122">
        <v>1689</v>
      </c>
      <c r="B1690" s="122" t="s">
        <v>11367</v>
      </c>
      <c r="C1690" s="122" t="s">
        <v>9151</v>
      </c>
      <c r="I1690" s="122" t="s">
        <v>149</v>
      </c>
      <c r="J1690" s="122" t="str">
        <f t="shared" si="72"/>
        <v>Quercus macrocarpa</v>
      </c>
      <c r="M1690" s="122" t="s">
        <v>3226</v>
      </c>
      <c r="N1690" s="122" t="s">
        <v>3173</v>
      </c>
      <c r="O1690" s="121">
        <v>42885</v>
      </c>
      <c r="P1690" s="122" t="s">
        <v>9123</v>
      </c>
      <c r="Q1690" s="122" t="s">
        <v>11688</v>
      </c>
      <c r="S1690" s="122" t="s">
        <v>14693</v>
      </c>
      <c r="T1690" s="122" t="s">
        <v>1171</v>
      </c>
      <c r="U1690" s="122" t="s">
        <v>4097</v>
      </c>
      <c r="V1690" s="122" t="s">
        <v>2521</v>
      </c>
      <c r="W1690" s="122" t="s">
        <v>1759</v>
      </c>
      <c r="X1690" s="122" t="s">
        <v>697</v>
      </c>
      <c r="AJ1690" s="122" t="s">
        <v>149</v>
      </c>
      <c r="AK1690" s="122" t="s">
        <v>149</v>
      </c>
      <c r="AO1690" s="132" t="s">
        <v>697</v>
      </c>
      <c r="AP1690" s="122" t="s">
        <v>13712</v>
      </c>
      <c r="AQ1690" s="122" t="s">
        <v>13713</v>
      </c>
      <c r="BE1690" s="122" t="s">
        <v>9078</v>
      </c>
      <c r="BG1690" s="122" t="s">
        <v>9079</v>
      </c>
      <c r="BY1690" s="132" t="s">
        <v>13781</v>
      </c>
      <c r="BZ1690" s="122" t="s">
        <v>11744</v>
      </c>
      <c r="CZ1690" s="122" t="str">
        <f t="shared" si="71"/>
        <v>Quercus macrocarpa Michx., SPMCODE: QUE001689, collection#: SH-MG183</v>
      </c>
    </row>
    <row r="1691" spans="1:104" x14ac:dyDescent="0.45">
      <c r="A1691" s="122">
        <v>1690</v>
      </c>
      <c r="B1691" s="122" t="s">
        <v>11368</v>
      </c>
      <c r="C1691" s="122" t="s">
        <v>9152</v>
      </c>
      <c r="I1691" s="122" t="s">
        <v>149</v>
      </c>
      <c r="J1691" s="122" t="str">
        <f t="shared" si="72"/>
        <v>Quercus macrocarpa</v>
      </c>
      <c r="M1691" s="122" t="s">
        <v>3226</v>
      </c>
      <c r="N1691" s="122" t="s">
        <v>3173</v>
      </c>
      <c r="O1691" s="121">
        <v>42885</v>
      </c>
      <c r="P1691" s="122" t="s">
        <v>9123</v>
      </c>
      <c r="Q1691" s="122" t="s">
        <v>11688</v>
      </c>
      <c r="S1691" s="122" t="s">
        <v>14693</v>
      </c>
      <c r="T1691" s="122" t="s">
        <v>1171</v>
      </c>
      <c r="U1691" s="122" t="s">
        <v>4097</v>
      </c>
      <c r="V1691" s="122" t="s">
        <v>2521</v>
      </c>
      <c r="W1691" s="122" t="s">
        <v>1759</v>
      </c>
      <c r="X1691" s="122" t="s">
        <v>697</v>
      </c>
      <c r="AJ1691" s="122" t="s">
        <v>149</v>
      </c>
      <c r="AK1691" s="122" t="s">
        <v>149</v>
      </c>
      <c r="AO1691" s="132" t="s">
        <v>697</v>
      </c>
      <c r="AP1691" s="122" t="s">
        <v>13714</v>
      </c>
      <c r="AQ1691" s="122" t="s">
        <v>13715</v>
      </c>
      <c r="BE1691" s="122" t="s">
        <v>9078</v>
      </c>
      <c r="BG1691" s="122" t="s">
        <v>9079</v>
      </c>
      <c r="BY1691" s="132" t="s">
        <v>13781</v>
      </c>
      <c r="BZ1691" s="122" t="s">
        <v>11744</v>
      </c>
      <c r="CZ1691" s="122" t="str">
        <f t="shared" si="71"/>
        <v>Quercus macrocarpa Michx., SPMCODE: QUE001690, collection#: SH-MG184</v>
      </c>
    </row>
    <row r="1692" spans="1:104" x14ac:dyDescent="0.45">
      <c r="A1692" s="122">
        <v>1691</v>
      </c>
      <c r="B1692" s="122" t="s">
        <v>11369</v>
      </c>
      <c r="C1692" s="122" t="s">
        <v>9153</v>
      </c>
      <c r="I1692" s="122" t="s">
        <v>149</v>
      </c>
      <c r="J1692" s="122" t="str">
        <f t="shared" si="72"/>
        <v>Quercus macrocarpa</v>
      </c>
      <c r="M1692" s="122" t="s">
        <v>3226</v>
      </c>
      <c r="N1692" s="122" t="s">
        <v>3173</v>
      </c>
      <c r="O1692" s="121">
        <v>42885</v>
      </c>
      <c r="P1692" s="122" t="s">
        <v>9123</v>
      </c>
      <c r="Q1692" s="122" t="s">
        <v>11688</v>
      </c>
      <c r="S1692" s="122" t="s">
        <v>14693</v>
      </c>
      <c r="T1692" s="122" t="s">
        <v>1171</v>
      </c>
      <c r="U1692" s="122" t="s">
        <v>4097</v>
      </c>
      <c r="V1692" s="122" t="s">
        <v>2521</v>
      </c>
      <c r="W1692" s="122" t="s">
        <v>1759</v>
      </c>
      <c r="X1692" s="122" t="s">
        <v>697</v>
      </c>
      <c r="AJ1692" s="122" t="s">
        <v>149</v>
      </c>
      <c r="AK1692" s="122" t="s">
        <v>149</v>
      </c>
      <c r="AO1692" s="132" t="s">
        <v>697</v>
      </c>
      <c r="AP1692" s="122" t="s">
        <v>13716</v>
      </c>
      <c r="AQ1692" s="122" t="s">
        <v>13717</v>
      </c>
      <c r="BE1692" s="122" t="s">
        <v>9078</v>
      </c>
      <c r="BG1692" s="122" t="s">
        <v>9079</v>
      </c>
      <c r="BY1692" s="132" t="s">
        <v>13781</v>
      </c>
      <c r="BZ1692" s="122" t="s">
        <v>11744</v>
      </c>
      <c r="CZ1692" s="122" t="str">
        <f t="shared" si="71"/>
        <v>Quercus macrocarpa Michx., SPMCODE: QUE001691, collection#: SH-MG185</v>
      </c>
    </row>
    <row r="1693" spans="1:104" x14ac:dyDescent="0.45">
      <c r="A1693" s="122">
        <v>1692</v>
      </c>
      <c r="B1693" s="122" t="s">
        <v>11370</v>
      </c>
      <c r="C1693" s="122" t="s">
        <v>9154</v>
      </c>
      <c r="I1693" s="122" t="s">
        <v>149</v>
      </c>
      <c r="J1693" s="122" t="str">
        <f t="shared" si="72"/>
        <v>Quercus macrocarpa</v>
      </c>
      <c r="M1693" s="122" t="s">
        <v>3226</v>
      </c>
      <c r="N1693" s="122" t="s">
        <v>3173</v>
      </c>
      <c r="O1693" s="121">
        <v>42885</v>
      </c>
      <c r="P1693" s="122" t="s">
        <v>9123</v>
      </c>
      <c r="Q1693" s="122" t="s">
        <v>11688</v>
      </c>
      <c r="S1693" s="122" t="s">
        <v>14693</v>
      </c>
      <c r="T1693" s="122" t="s">
        <v>1171</v>
      </c>
      <c r="U1693" s="122" t="s">
        <v>4097</v>
      </c>
      <c r="V1693" s="122" t="s">
        <v>2521</v>
      </c>
      <c r="W1693" s="122" t="s">
        <v>1759</v>
      </c>
      <c r="X1693" s="122" t="s">
        <v>697</v>
      </c>
      <c r="AJ1693" s="122" t="s">
        <v>149</v>
      </c>
      <c r="AK1693" s="122" t="s">
        <v>149</v>
      </c>
      <c r="AO1693" s="132" t="s">
        <v>697</v>
      </c>
      <c r="AP1693" s="122" t="s">
        <v>13718</v>
      </c>
      <c r="AQ1693" s="122" t="s">
        <v>13719</v>
      </c>
      <c r="BE1693" s="122" t="s">
        <v>9078</v>
      </c>
      <c r="BG1693" s="122" t="s">
        <v>9079</v>
      </c>
      <c r="BY1693" s="132" t="s">
        <v>13781</v>
      </c>
      <c r="BZ1693" s="122" t="s">
        <v>11744</v>
      </c>
      <c r="CZ1693" s="122" t="str">
        <f t="shared" si="71"/>
        <v>Quercus macrocarpa Michx., SPMCODE: QUE001692, collection#: SH-MG186</v>
      </c>
    </row>
    <row r="1694" spans="1:104" x14ac:dyDescent="0.45">
      <c r="A1694" s="122">
        <v>1693</v>
      </c>
      <c r="B1694" s="122" t="s">
        <v>11371</v>
      </c>
      <c r="C1694" s="122" t="s">
        <v>9155</v>
      </c>
      <c r="I1694" s="122" t="s">
        <v>149</v>
      </c>
      <c r="J1694" s="122" t="str">
        <f t="shared" si="72"/>
        <v>Quercus macrocarpa</v>
      </c>
      <c r="M1694" s="122" t="s">
        <v>3226</v>
      </c>
      <c r="N1694" s="122" t="s">
        <v>3173</v>
      </c>
      <c r="O1694" s="121">
        <v>42885</v>
      </c>
      <c r="P1694" s="122" t="s">
        <v>9123</v>
      </c>
      <c r="Q1694" s="122" t="s">
        <v>11688</v>
      </c>
      <c r="S1694" s="122" t="s">
        <v>14693</v>
      </c>
      <c r="T1694" s="122" t="s">
        <v>1171</v>
      </c>
      <c r="U1694" s="122" t="s">
        <v>4097</v>
      </c>
      <c r="V1694" s="122" t="s">
        <v>2521</v>
      </c>
      <c r="W1694" s="122" t="s">
        <v>1759</v>
      </c>
      <c r="X1694" s="122" t="s">
        <v>697</v>
      </c>
      <c r="AJ1694" s="122" t="s">
        <v>149</v>
      </c>
      <c r="AK1694" s="122" t="s">
        <v>149</v>
      </c>
      <c r="AO1694" s="132" t="s">
        <v>697</v>
      </c>
      <c r="AP1694" s="122" t="s">
        <v>13720</v>
      </c>
      <c r="AQ1694" s="122" t="s">
        <v>13721</v>
      </c>
      <c r="BE1694" s="122" t="s">
        <v>9078</v>
      </c>
      <c r="BG1694" s="122" t="s">
        <v>9079</v>
      </c>
      <c r="BY1694" s="132" t="s">
        <v>13781</v>
      </c>
      <c r="BZ1694" s="122" t="s">
        <v>11744</v>
      </c>
      <c r="CZ1694" s="122" t="str">
        <f t="shared" si="71"/>
        <v>Quercus macrocarpa Michx., SPMCODE: QUE001693, collection#: SH-MG187</v>
      </c>
    </row>
    <row r="1695" spans="1:104" x14ac:dyDescent="0.45">
      <c r="A1695" s="122">
        <v>1694</v>
      </c>
      <c r="B1695" s="122" t="s">
        <v>11372</v>
      </c>
      <c r="C1695" s="122" t="s">
        <v>9156</v>
      </c>
      <c r="I1695" s="122" t="s">
        <v>149</v>
      </c>
      <c r="J1695" s="122" t="str">
        <f t="shared" si="72"/>
        <v>Quercus macrocarpa</v>
      </c>
      <c r="M1695" s="122" t="s">
        <v>3226</v>
      </c>
      <c r="N1695" s="122" t="s">
        <v>3173</v>
      </c>
      <c r="O1695" s="121">
        <v>42885</v>
      </c>
      <c r="P1695" s="122" t="s">
        <v>9123</v>
      </c>
      <c r="Q1695" s="122" t="s">
        <v>11688</v>
      </c>
      <c r="S1695" s="122" t="s">
        <v>14693</v>
      </c>
      <c r="T1695" s="122" t="s">
        <v>1171</v>
      </c>
      <c r="U1695" s="122" t="s">
        <v>4097</v>
      </c>
      <c r="V1695" s="122" t="s">
        <v>2521</v>
      </c>
      <c r="W1695" s="122" t="s">
        <v>1759</v>
      </c>
      <c r="X1695" s="122" t="s">
        <v>697</v>
      </c>
      <c r="AJ1695" s="122" t="s">
        <v>149</v>
      </c>
      <c r="AK1695" s="122" t="s">
        <v>149</v>
      </c>
      <c r="AO1695" s="132" t="s">
        <v>697</v>
      </c>
      <c r="AP1695" s="122" t="s">
        <v>13722</v>
      </c>
      <c r="AQ1695" s="122" t="s">
        <v>13723</v>
      </c>
      <c r="BE1695" s="122" t="s">
        <v>9078</v>
      </c>
      <c r="BG1695" s="122" t="s">
        <v>9079</v>
      </c>
      <c r="BY1695" s="132" t="s">
        <v>13781</v>
      </c>
      <c r="BZ1695" s="122" t="s">
        <v>11744</v>
      </c>
      <c r="CZ1695" s="122" t="str">
        <f t="shared" si="71"/>
        <v>Quercus macrocarpa Michx., SPMCODE: QUE001694, collection#: SH-MG188</v>
      </c>
    </row>
    <row r="1696" spans="1:104" x14ac:dyDescent="0.45">
      <c r="A1696" s="122">
        <v>1695</v>
      </c>
      <c r="B1696" s="122" t="s">
        <v>11373</v>
      </c>
      <c r="C1696" s="122" t="s">
        <v>9157</v>
      </c>
      <c r="I1696" s="122" t="s">
        <v>149</v>
      </c>
      <c r="J1696" s="122" t="str">
        <f t="shared" si="72"/>
        <v>Quercus macrocarpa</v>
      </c>
      <c r="M1696" s="122" t="s">
        <v>3226</v>
      </c>
      <c r="N1696" s="122" t="s">
        <v>3173</v>
      </c>
      <c r="O1696" s="121">
        <v>42885</v>
      </c>
      <c r="P1696" s="122" t="s">
        <v>9123</v>
      </c>
      <c r="Q1696" s="122" t="s">
        <v>11688</v>
      </c>
      <c r="S1696" s="122" t="s">
        <v>14693</v>
      </c>
      <c r="T1696" s="122" t="s">
        <v>1171</v>
      </c>
      <c r="U1696" s="122" t="s">
        <v>4097</v>
      </c>
      <c r="V1696" s="122" t="s">
        <v>2521</v>
      </c>
      <c r="W1696" s="122" t="s">
        <v>1759</v>
      </c>
      <c r="X1696" s="122" t="s">
        <v>697</v>
      </c>
      <c r="AJ1696" s="122" t="s">
        <v>149</v>
      </c>
      <c r="AK1696" s="122" t="s">
        <v>149</v>
      </c>
      <c r="AO1696" s="132" t="s">
        <v>697</v>
      </c>
      <c r="AP1696" s="122" t="s">
        <v>13724</v>
      </c>
      <c r="AQ1696" s="122" t="s">
        <v>13725</v>
      </c>
      <c r="BE1696" s="122" t="s">
        <v>9078</v>
      </c>
      <c r="BG1696" s="122" t="s">
        <v>9079</v>
      </c>
      <c r="BY1696" s="132" t="s">
        <v>13781</v>
      </c>
      <c r="BZ1696" s="122" t="s">
        <v>11744</v>
      </c>
      <c r="CZ1696" s="122" t="str">
        <f t="shared" si="71"/>
        <v>Quercus macrocarpa Michx., SPMCODE: QUE001695, collection#: SH-MG189</v>
      </c>
    </row>
    <row r="1697" spans="1:104" x14ac:dyDescent="0.45">
      <c r="A1697" s="122">
        <v>1696</v>
      </c>
      <c r="B1697" s="122" t="s">
        <v>11374</v>
      </c>
      <c r="C1697" s="122" t="s">
        <v>9158</v>
      </c>
      <c r="I1697" s="122" t="s">
        <v>149</v>
      </c>
      <c r="J1697" s="122" t="str">
        <f t="shared" si="72"/>
        <v>Quercus macrocarpa</v>
      </c>
      <c r="M1697" s="122" t="s">
        <v>3226</v>
      </c>
      <c r="N1697" s="122" t="s">
        <v>3173</v>
      </c>
      <c r="O1697" s="121">
        <v>42885</v>
      </c>
      <c r="P1697" s="122" t="s">
        <v>9123</v>
      </c>
      <c r="Q1697" s="122" t="s">
        <v>11688</v>
      </c>
      <c r="S1697" s="122" t="s">
        <v>14693</v>
      </c>
      <c r="T1697" s="122" t="s">
        <v>1171</v>
      </c>
      <c r="U1697" s="122" t="s">
        <v>4097</v>
      </c>
      <c r="V1697" s="122" t="s">
        <v>2521</v>
      </c>
      <c r="W1697" s="122" t="s">
        <v>1759</v>
      </c>
      <c r="X1697" s="122" t="s">
        <v>697</v>
      </c>
      <c r="AJ1697" s="122" t="s">
        <v>149</v>
      </c>
      <c r="AK1697" s="122" t="s">
        <v>149</v>
      </c>
      <c r="AO1697" s="132" t="s">
        <v>697</v>
      </c>
      <c r="AP1697" s="122" t="s">
        <v>13726</v>
      </c>
      <c r="AQ1697" s="122" t="s">
        <v>13727</v>
      </c>
      <c r="BE1697" s="122" t="s">
        <v>9078</v>
      </c>
      <c r="BG1697" s="122" t="s">
        <v>9079</v>
      </c>
      <c r="BY1697" s="132" t="s">
        <v>13781</v>
      </c>
      <c r="BZ1697" s="122" t="s">
        <v>11744</v>
      </c>
      <c r="CZ1697" s="122" t="str">
        <f t="shared" ref="CZ1697:CZ1728" si="73">I1697&amp;", SPMCODE: "&amp;B1697&amp;", collection#: "&amp;C1697</f>
        <v>Quercus macrocarpa Michx., SPMCODE: QUE001696, collection#: SH-MG190</v>
      </c>
    </row>
    <row r="1698" spans="1:104" x14ac:dyDescent="0.45">
      <c r="A1698" s="122">
        <v>1697</v>
      </c>
      <c r="B1698" s="122" t="s">
        <v>11375</v>
      </c>
      <c r="C1698" s="122" t="s">
        <v>9159</v>
      </c>
      <c r="I1698" s="122" t="s">
        <v>149</v>
      </c>
      <c r="J1698" s="122" t="str">
        <f t="shared" si="72"/>
        <v>Quercus macrocarpa</v>
      </c>
      <c r="M1698" s="122" t="s">
        <v>3226</v>
      </c>
      <c r="N1698" s="122" t="s">
        <v>3173</v>
      </c>
      <c r="O1698" s="121">
        <v>42885</v>
      </c>
      <c r="P1698" s="122" t="s">
        <v>9123</v>
      </c>
      <c r="Q1698" s="122" t="s">
        <v>11688</v>
      </c>
      <c r="S1698" s="122" t="s">
        <v>14693</v>
      </c>
      <c r="T1698" s="122" t="s">
        <v>1171</v>
      </c>
      <c r="U1698" s="122" t="s">
        <v>4097</v>
      </c>
      <c r="V1698" s="122" t="s">
        <v>2521</v>
      </c>
      <c r="W1698" s="122" t="s">
        <v>1759</v>
      </c>
      <c r="X1698" s="122" t="s">
        <v>697</v>
      </c>
      <c r="AJ1698" s="122" t="s">
        <v>149</v>
      </c>
      <c r="AK1698" s="122" t="s">
        <v>149</v>
      </c>
      <c r="AO1698" s="132" t="s">
        <v>697</v>
      </c>
      <c r="AP1698" s="130" t="s">
        <v>13770</v>
      </c>
      <c r="AQ1698" s="132" t="s">
        <v>13771</v>
      </c>
      <c r="BE1698" s="122" t="s">
        <v>9078</v>
      </c>
      <c r="BG1698" s="122" t="s">
        <v>9079</v>
      </c>
      <c r="BY1698" s="132" t="s">
        <v>13781</v>
      </c>
      <c r="BZ1698" s="122" t="s">
        <v>11744</v>
      </c>
      <c r="CZ1698" s="122" t="str">
        <f t="shared" si="73"/>
        <v>Quercus macrocarpa Michx., SPMCODE: QUE001697, collection#: SH-MG191</v>
      </c>
    </row>
    <row r="1699" spans="1:104" x14ac:dyDescent="0.45">
      <c r="A1699" s="122">
        <v>1698</v>
      </c>
      <c r="B1699" s="122" t="s">
        <v>11376</v>
      </c>
      <c r="C1699" s="122" t="s">
        <v>9160</v>
      </c>
      <c r="I1699" s="122" t="s">
        <v>149</v>
      </c>
      <c r="J1699" s="122" t="str">
        <f t="shared" si="72"/>
        <v>Quercus macrocarpa</v>
      </c>
      <c r="M1699" s="122" t="s">
        <v>3226</v>
      </c>
      <c r="N1699" s="122" t="s">
        <v>3173</v>
      </c>
      <c r="O1699" s="121">
        <v>42885</v>
      </c>
      <c r="P1699" s="122" t="s">
        <v>9123</v>
      </c>
      <c r="Q1699" s="122" t="s">
        <v>11688</v>
      </c>
      <c r="S1699" s="122" t="s">
        <v>14693</v>
      </c>
      <c r="T1699" s="122" t="s">
        <v>1171</v>
      </c>
      <c r="U1699" s="122" t="s">
        <v>4097</v>
      </c>
      <c r="V1699" s="122" t="s">
        <v>2521</v>
      </c>
      <c r="W1699" s="122" t="s">
        <v>1759</v>
      </c>
      <c r="X1699" s="122" t="s">
        <v>697</v>
      </c>
      <c r="AJ1699" s="122" t="s">
        <v>149</v>
      </c>
      <c r="AK1699" s="122" t="s">
        <v>149</v>
      </c>
      <c r="AO1699" s="132" t="s">
        <v>697</v>
      </c>
      <c r="AP1699" s="122" t="s">
        <v>13728</v>
      </c>
      <c r="AQ1699" s="122" t="s">
        <v>13729</v>
      </c>
      <c r="BE1699" s="122" t="s">
        <v>9078</v>
      </c>
      <c r="BG1699" s="122" t="s">
        <v>9079</v>
      </c>
      <c r="BY1699" s="132" t="s">
        <v>13781</v>
      </c>
      <c r="BZ1699" s="122" t="s">
        <v>11744</v>
      </c>
      <c r="CZ1699" s="122" t="str">
        <f t="shared" si="73"/>
        <v>Quercus macrocarpa Michx., SPMCODE: QUE001698, collection#: SH-MG192</v>
      </c>
    </row>
    <row r="1700" spans="1:104" x14ac:dyDescent="0.45">
      <c r="A1700" s="122">
        <v>1699</v>
      </c>
      <c r="B1700" s="122" t="s">
        <v>11377</v>
      </c>
      <c r="C1700" s="122" t="s">
        <v>9161</v>
      </c>
      <c r="I1700" s="122" t="s">
        <v>149</v>
      </c>
      <c r="J1700" s="122" t="str">
        <f t="shared" si="72"/>
        <v>Quercus macrocarpa</v>
      </c>
      <c r="M1700" s="122" t="s">
        <v>3226</v>
      </c>
      <c r="N1700" s="122" t="s">
        <v>3173</v>
      </c>
      <c r="O1700" s="121">
        <v>42885</v>
      </c>
      <c r="P1700" s="122" t="s">
        <v>9123</v>
      </c>
      <c r="Q1700" s="122" t="s">
        <v>11688</v>
      </c>
      <c r="S1700" s="122" t="s">
        <v>14693</v>
      </c>
      <c r="T1700" s="122" t="s">
        <v>1171</v>
      </c>
      <c r="U1700" s="122" t="s">
        <v>4097</v>
      </c>
      <c r="V1700" s="122" t="s">
        <v>2521</v>
      </c>
      <c r="W1700" s="122" t="s">
        <v>1759</v>
      </c>
      <c r="X1700" s="122" t="s">
        <v>697</v>
      </c>
      <c r="AJ1700" s="122" t="s">
        <v>149</v>
      </c>
      <c r="AK1700" s="122" t="s">
        <v>149</v>
      </c>
      <c r="AO1700" s="132" t="s">
        <v>697</v>
      </c>
      <c r="AP1700" s="130" t="s">
        <v>13730</v>
      </c>
      <c r="AQ1700" s="122" t="s">
        <v>13731</v>
      </c>
      <c r="BE1700" s="122" t="s">
        <v>9078</v>
      </c>
      <c r="BG1700" s="122" t="s">
        <v>9079</v>
      </c>
      <c r="BY1700" s="132" t="s">
        <v>13781</v>
      </c>
      <c r="BZ1700" s="122" t="s">
        <v>11744</v>
      </c>
      <c r="CZ1700" s="122" t="str">
        <f t="shared" si="73"/>
        <v>Quercus macrocarpa Michx., SPMCODE: QUE001699, collection#: SH-MG193</v>
      </c>
    </row>
    <row r="1701" spans="1:104" x14ac:dyDescent="0.45">
      <c r="A1701" s="122">
        <v>1700</v>
      </c>
      <c r="B1701" s="122" t="s">
        <v>11378</v>
      </c>
      <c r="C1701" s="122" t="s">
        <v>9162</v>
      </c>
      <c r="I1701" s="122" t="s">
        <v>149</v>
      </c>
      <c r="J1701" s="122" t="str">
        <f t="shared" si="72"/>
        <v>Quercus macrocarpa</v>
      </c>
      <c r="M1701" s="122" t="s">
        <v>3226</v>
      </c>
      <c r="N1701" s="122" t="s">
        <v>3173</v>
      </c>
      <c r="O1701" s="121">
        <v>42885</v>
      </c>
      <c r="P1701" s="122" t="s">
        <v>9123</v>
      </c>
      <c r="Q1701" s="122" t="s">
        <v>11688</v>
      </c>
      <c r="S1701" s="122" t="s">
        <v>14693</v>
      </c>
      <c r="T1701" s="122" t="s">
        <v>1171</v>
      </c>
      <c r="U1701" s="122" t="s">
        <v>4097</v>
      </c>
      <c r="V1701" s="122" t="s">
        <v>2521</v>
      </c>
      <c r="W1701" s="122" t="s">
        <v>1759</v>
      </c>
      <c r="X1701" s="122" t="s">
        <v>697</v>
      </c>
      <c r="AJ1701" s="122" t="s">
        <v>149</v>
      </c>
      <c r="AK1701" s="122" t="s">
        <v>149</v>
      </c>
      <c r="AO1701" s="132" t="s">
        <v>697</v>
      </c>
      <c r="AP1701" s="122" t="s">
        <v>13732</v>
      </c>
      <c r="AQ1701" s="122" t="s">
        <v>13733</v>
      </c>
      <c r="BE1701" s="122" t="s">
        <v>9078</v>
      </c>
      <c r="BG1701" s="122" t="s">
        <v>9079</v>
      </c>
      <c r="BY1701" s="132" t="s">
        <v>13781</v>
      </c>
      <c r="BZ1701" s="122" t="s">
        <v>11744</v>
      </c>
      <c r="CZ1701" s="122" t="str">
        <f t="shared" si="73"/>
        <v>Quercus macrocarpa Michx., SPMCODE: QUE001700, collection#: SH-MG194</v>
      </c>
    </row>
    <row r="1702" spans="1:104" x14ac:dyDescent="0.45">
      <c r="A1702" s="122">
        <v>1701</v>
      </c>
      <c r="B1702" s="122" t="s">
        <v>11379</v>
      </c>
      <c r="C1702" s="122" t="s">
        <v>9163</v>
      </c>
      <c r="I1702" s="122" t="s">
        <v>149</v>
      </c>
      <c r="J1702" s="122" t="str">
        <f t="shared" si="72"/>
        <v>Quercus macrocarpa</v>
      </c>
      <c r="M1702" s="122" t="s">
        <v>3226</v>
      </c>
      <c r="N1702" s="122" t="s">
        <v>3173</v>
      </c>
      <c r="O1702" s="121">
        <v>42885</v>
      </c>
      <c r="P1702" s="122" t="s">
        <v>9123</v>
      </c>
      <c r="Q1702" s="122" t="s">
        <v>11688</v>
      </c>
      <c r="S1702" s="122" t="s">
        <v>14693</v>
      </c>
      <c r="T1702" s="122" t="s">
        <v>1171</v>
      </c>
      <c r="U1702" s="122" t="s">
        <v>4097</v>
      </c>
      <c r="V1702" s="122" t="s">
        <v>2521</v>
      </c>
      <c r="W1702" s="122" t="s">
        <v>1759</v>
      </c>
      <c r="X1702" s="122" t="s">
        <v>697</v>
      </c>
      <c r="AJ1702" s="122" t="s">
        <v>149</v>
      </c>
      <c r="AK1702" s="122" t="s">
        <v>149</v>
      </c>
      <c r="AO1702" s="132" t="s">
        <v>697</v>
      </c>
      <c r="AP1702" s="131" t="s">
        <v>13744</v>
      </c>
      <c r="AQ1702" s="122" t="s">
        <v>13745</v>
      </c>
      <c r="BE1702" s="122" t="s">
        <v>9078</v>
      </c>
      <c r="BG1702" s="122" t="s">
        <v>9079</v>
      </c>
      <c r="BY1702" s="132" t="s">
        <v>13781</v>
      </c>
      <c r="BZ1702" s="122" t="s">
        <v>11744</v>
      </c>
      <c r="CZ1702" s="122" t="str">
        <f t="shared" si="73"/>
        <v>Quercus macrocarpa Michx., SPMCODE: QUE001701, collection#: SH-MG195</v>
      </c>
    </row>
    <row r="1703" spans="1:104" x14ac:dyDescent="0.45">
      <c r="A1703" s="122">
        <v>1702</v>
      </c>
      <c r="B1703" s="122" t="s">
        <v>11380</v>
      </c>
      <c r="C1703" s="122" t="s">
        <v>9164</v>
      </c>
      <c r="I1703" s="122" t="s">
        <v>149</v>
      </c>
      <c r="J1703" s="122" t="str">
        <f t="shared" si="72"/>
        <v>Quercus macrocarpa</v>
      </c>
      <c r="M1703" s="122" t="s">
        <v>3226</v>
      </c>
      <c r="N1703" s="122" t="s">
        <v>3173</v>
      </c>
      <c r="O1703" s="121">
        <v>42885</v>
      </c>
      <c r="P1703" s="122" t="s">
        <v>9123</v>
      </c>
      <c r="Q1703" s="122" t="s">
        <v>11688</v>
      </c>
      <c r="S1703" s="122" t="s">
        <v>14693</v>
      </c>
      <c r="T1703" s="122" t="s">
        <v>1171</v>
      </c>
      <c r="U1703" s="122" t="s">
        <v>4097</v>
      </c>
      <c r="V1703" s="122" t="s">
        <v>2521</v>
      </c>
      <c r="W1703" s="122" t="s">
        <v>1759</v>
      </c>
      <c r="X1703" s="122" t="s">
        <v>697</v>
      </c>
      <c r="AJ1703" s="122" t="s">
        <v>149</v>
      </c>
      <c r="AK1703" s="122" t="s">
        <v>149</v>
      </c>
      <c r="AO1703" s="132" t="s">
        <v>697</v>
      </c>
      <c r="AP1703" s="132" t="s">
        <v>13746</v>
      </c>
      <c r="AQ1703" s="122" t="s">
        <v>13747</v>
      </c>
      <c r="BE1703" s="122" t="s">
        <v>9078</v>
      </c>
      <c r="BG1703" s="122" t="s">
        <v>9079</v>
      </c>
      <c r="BY1703" s="132" t="s">
        <v>13781</v>
      </c>
      <c r="BZ1703" s="122" t="s">
        <v>11744</v>
      </c>
      <c r="CZ1703" s="122" t="str">
        <f t="shared" si="73"/>
        <v>Quercus macrocarpa Michx., SPMCODE: QUE001702, collection#: SH-MG196</v>
      </c>
    </row>
    <row r="1704" spans="1:104" x14ac:dyDescent="0.45">
      <c r="A1704" s="122">
        <v>1703</v>
      </c>
      <c r="B1704" s="122" t="s">
        <v>11381</v>
      </c>
      <c r="C1704" s="122" t="s">
        <v>9165</v>
      </c>
      <c r="I1704" s="122" t="s">
        <v>149</v>
      </c>
      <c r="J1704" s="122" t="str">
        <f t="shared" si="72"/>
        <v>Quercus macrocarpa</v>
      </c>
      <c r="M1704" s="122" t="s">
        <v>3226</v>
      </c>
      <c r="N1704" s="122" t="s">
        <v>3173</v>
      </c>
      <c r="O1704" s="121">
        <v>42885</v>
      </c>
      <c r="P1704" s="122" t="s">
        <v>9123</v>
      </c>
      <c r="Q1704" s="122" t="s">
        <v>11688</v>
      </c>
      <c r="S1704" s="122" t="s">
        <v>14693</v>
      </c>
      <c r="T1704" s="122" t="s">
        <v>1171</v>
      </c>
      <c r="U1704" s="122" t="s">
        <v>4097</v>
      </c>
      <c r="V1704" s="122" t="s">
        <v>2521</v>
      </c>
      <c r="W1704" s="122" t="s">
        <v>1759</v>
      </c>
      <c r="X1704" s="122" t="s">
        <v>697</v>
      </c>
      <c r="AJ1704" s="122" t="s">
        <v>149</v>
      </c>
      <c r="AK1704" s="122" t="s">
        <v>149</v>
      </c>
      <c r="AO1704" s="132" t="s">
        <v>697</v>
      </c>
      <c r="AP1704" s="132" t="s">
        <v>13748</v>
      </c>
      <c r="AQ1704" s="122" t="s">
        <v>13749</v>
      </c>
      <c r="BE1704" s="122" t="s">
        <v>9078</v>
      </c>
      <c r="BG1704" s="122" t="s">
        <v>9079</v>
      </c>
      <c r="BY1704" s="132" t="s">
        <v>13781</v>
      </c>
      <c r="BZ1704" s="122" t="s">
        <v>11744</v>
      </c>
      <c r="CZ1704" s="122" t="str">
        <f t="shared" si="73"/>
        <v>Quercus macrocarpa Michx., SPMCODE: QUE001703, collection#: SH-MG197</v>
      </c>
    </row>
    <row r="1705" spans="1:104" x14ac:dyDescent="0.45">
      <c r="A1705" s="122">
        <v>1704</v>
      </c>
      <c r="B1705" s="122" t="s">
        <v>11382</v>
      </c>
      <c r="C1705" s="122" t="s">
        <v>9166</v>
      </c>
      <c r="I1705" s="122" t="s">
        <v>149</v>
      </c>
      <c r="J1705" s="122" t="str">
        <f t="shared" si="72"/>
        <v>Quercus macrocarpa</v>
      </c>
      <c r="M1705" s="122" t="s">
        <v>3226</v>
      </c>
      <c r="N1705" s="122" t="s">
        <v>3173</v>
      </c>
      <c r="O1705" s="121">
        <v>42885</v>
      </c>
      <c r="P1705" s="122" t="s">
        <v>9123</v>
      </c>
      <c r="Q1705" s="122" t="s">
        <v>11688</v>
      </c>
      <c r="S1705" s="122" t="s">
        <v>14693</v>
      </c>
      <c r="T1705" s="122" t="s">
        <v>1171</v>
      </c>
      <c r="U1705" s="122" t="s">
        <v>4097</v>
      </c>
      <c r="V1705" s="122" t="s">
        <v>2521</v>
      </c>
      <c r="W1705" s="122" t="s">
        <v>1759</v>
      </c>
      <c r="X1705" s="122" t="s">
        <v>697</v>
      </c>
      <c r="AJ1705" s="122" t="s">
        <v>149</v>
      </c>
      <c r="AK1705" s="122" t="s">
        <v>149</v>
      </c>
      <c r="AO1705" s="132" t="s">
        <v>697</v>
      </c>
      <c r="AP1705" s="132" t="s">
        <v>13750</v>
      </c>
      <c r="AQ1705" s="122" t="s">
        <v>13751</v>
      </c>
      <c r="BE1705" s="122" t="s">
        <v>9078</v>
      </c>
      <c r="BG1705" s="122" t="s">
        <v>9079</v>
      </c>
      <c r="BY1705" s="132" t="s">
        <v>13781</v>
      </c>
      <c r="BZ1705" s="122" t="s">
        <v>11744</v>
      </c>
      <c r="CZ1705" s="122" t="str">
        <f t="shared" si="73"/>
        <v>Quercus macrocarpa Michx., SPMCODE: QUE001704, collection#: SH-MG198</v>
      </c>
    </row>
    <row r="1706" spans="1:104" x14ac:dyDescent="0.45">
      <c r="A1706" s="122">
        <v>1705</v>
      </c>
      <c r="B1706" s="122" t="s">
        <v>11383</v>
      </c>
      <c r="C1706" s="122" t="s">
        <v>9167</v>
      </c>
      <c r="I1706" s="122" t="s">
        <v>149</v>
      </c>
      <c r="J1706" s="122" t="str">
        <f t="shared" si="72"/>
        <v>Quercus macrocarpa</v>
      </c>
      <c r="M1706" s="122" t="s">
        <v>3226</v>
      </c>
      <c r="N1706" s="122" t="s">
        <v>3173</v>
      </c>
      <c r="O1706" s="121">
        <v>42885</v>
      </c>
      <c r="P1706" s="122" t="s">
        <v>9123</v>
      </c>
      <c r="Q1706" s="122" t="s">
        <v>11688</v>
      </c>
      <c r="S1706" s="122" t="s">
        <v>14693</v>
      </c>
      <c r="T1706" s="122" t="s">
        <v>1171</v>
      </c>
      <c r="U1706" s="122" t="s">
        <v>4097</v>
      </c>
      <c r="V1706" s="122" t="s">
        <v>2521</v>
      </c>
      <c r="W1706" s="122" t="s">
        <v>1759</v>
      </c>
      <c r="X1706" s="122" t="s">
        <v>697</v>
      </c>
      <c r="AJ1706" s="122" t="s">
        <v>149</v>
      </c>
      <c r="AK1706" s="122" t="s">
        <v>149</v>
      </c>
      <c r="AO1706" s="132" t="s">
        <v>697</v>
      </c>
      <c r="AP1706" s="132" t="s">
        <v>13752</v>
      </c>
      <c r="AQ1706" s="122" t="s">
        <v>13753</v>
      </c>
      <c r="BE1706" s="122" t="s">
        <v>9078</v>
      </c>
      <c r="BG1706" s="122" t="s">
        <v>9079</v>
      </c>
      <c r="BY1706" s="132" t="s">
        <v>13781</v>
      </c>
      <c r="BZ1706" s="122" t="s">
        <v>11744</v>
      </c>
      <c r="CZ1706" s="122" t="str">
        <f t="shared" si="73"/>
        <v>Quercus macrocarpa Michx., SPMCODE: QUE001705, collection#: SH-MG199</v>
      </c>
    </row>
    <row r="1707" spans="1:104" x14ac:dyDescent="0.45">
      <c r="A1707" s="122">
        <v>1706</v>
      </c>
      <c r="B1707" s="122" t="s">
        <v>11384</v>
      </c>
      <c r="C1707" s="122" t="s">
        <v>9168</v>
      </c>
      <c r="I1707" s="122" t="s">
        <v>149</v>
      </c>
      <c r="J1707" s="122" t="str">
        <f t="shared" ref="J1707:J1726" si="74">LEFT(I1707, FIND(" ", I1707, 12) -1)</f>
        <v>Quercus macrocarpa</v>
      </c>
      <c r="M1707" s="122" t="s">
        <v>3226</v>
      </c>
      <c r="N1707" s="122" t="s">
        <v>3173</v>
      </c>
      <c r="O1707" s="121">
        <v>42885</v>
      </c>
      <c r="P1707" s="122" t="s">
        <v>9123</v>
      </c>
      <c r="Q1707" s="122" t="s">
        <v>11688</v>
      </c>
      <c r="S1707" s="122" t="s">
        <v>14693</v>
      </c>
      <c r="T1707" s="122" t="s">
        <v>1171</v>
      </c>
      <c r="U1707" s="122" t="s">
        <v>4097</v>
      </c>
      <c r="V1707" s="122" t="s">
        <v>2521</v>
      </c>
      <c r="W1707" s="122" t="s">
        <v>1759</v>
      </c>
      <c r="X1707" s="122" t="s">
        <v>697</v>
      </c>
      <c r="AJ1707" s="122" t="s">
        <v>149</v>
      </c>
      <c r="AK1707" s="122" t="s">
        <v>149</v>
      </c>
      <c r="AO1707" s="132" t="s">
        <v>697</v>
      </c>
      <c r="AP1707" s="132" t="s">
        <v>13754</v>
      </c>
      <c r="AQ1707" s="122" t="s">
        <v>13755</v>
      </c>
      <c r="BE1707" s="122" t="s">
        <v>9078</v>
      </c>
      <c r="BG1707" s="122" t="s">
        <v>9079</v>
      </c>
      <c r="BY1707" s="132" t="s">
        <v>13781</v>
      </c>
      <c r="BZ1707" s="122" t="s">
        <v>11744</v>
      </c>
      <c r="CZ1707" s="122" t="str">
        <f t="shared" si="73"/>
        <v>Quercus macrocarpa Michx., SPMCODE: QUE001706, collection#: SH-MG200</v>
      </c>
    </row>
    <row r="1708" spans="1:104" x14ac:dyDescent="0.45">
      <c r="A1708" s="122">
        <v>1707</v>
      </c>
      <c r="B1708" s="122" t="s">
        <v>11385</v>
      </c>
      <c r="C1708" s="122" t="s">
        <v>9169</v>
      </c>
      <c r="I1708" s="122" t="s">
        <v>149</v>
      </c>
      <c r="J1708" s="122" t="str">
        <f t="shared" si="74"/>
        <v>Quercus macrocarpa</v>
      </c>
      <c r="M1708" s="122" t="s">
        <v>3226</v>
      </c>
      <c r="N1708" s="122" t="s">
        <v>3173</v>
      </c>
      <c r="O1708" s="121">
        <v>42885</v>
      </c>
      <c r="P1708" s="122" t="s">
        <v>9123</v>
      </c>
      <c r="Q1708" s="122" t="s">
        <v>11688</v>
      </c>
      <c r="S1708" s="122" t="s">
        <v>14693</v>
      </c>
      <c r="T1708" s="122" t="s">
        <v>1171</v>
      </c>
      <c r="U1708" s="122" t="s">
        <v>4097</v>
      </c>
      <c r="V1708" s="122" t="s">
        <v>2521</v>
      </c>
      <c r="W1708" s="122" t="s">
        <v>1759</v>
      </c>
      <c r="X1708" s="122" t="s">
        <v>697</v>
      </c>
      <c r="AJ1708" s="122" t="s">
        <v>149</v>
      </c>
      <c r="AK1708" s="122" t="s">
        <v>149</v>
      </c>
      <c r="AO1708" s="132" t="s">
        <v>697</v>
      </c>
      <c r="AP1708" s="132" t="s">
        <v>13698</v>
      </c>
      <c r="AQ1708" s="122" t="s">
        <v>13699</v>
      </c>
      <c r="BE1708" s="122" t="s">
        <v>9078</v>
      </c>
      <c r="BG1708" s="122" t="s">
        <v>9079</v>
      </c>
      <c r="BY1708" s="132" t="s">
        <v>13781</v>
      </c>
      <c r="BZ1708" s="122" t="s">
        <v>11744</v>
      </c>
      <c r="CZ1708" s="122" t="str">
        <f t="shared" si="73"/>
        <v>Quercus macrocarpa Michx., SPMCODE: QUE001707, collection#: SH-MG201</v>
      </c>
    </row>
    <row r="1709" spans="1:104" x14ac:dyDescent="0.45">
      <c r="A1709" s="122">
        <v>1708</v>
      </c>
      <c r="B1709" s="122" t="s">
        <v>11386</v>
      </c>
      <c r="C1709" s="122" t="s">
        <v>9170</v>
      </c>
      <c r="I1709" s="122" t="s">
        <v>149</v>
      </c>
      <c r="J1709" s="122" t="str">
        <f t="shared" si="74"/>
        <v>Quercus macrocarpa</v>
      </c>
      <c r="M1709" s="122" t="s">
        <v>3226</v>
      </c>
      <c r="N1709" s="122" t="s">
        <v>3173</v>
      </c>
      <c r="O1709" s="121">
        <v>42885</v>
      </c>
      <c r="P1709" s="122" t="s">
        <v>9123</v>
      </c>
      <c r="Q1709" s="122" t="s">
        <v>11688</v>
      </c>
      <c r="S1709" s="122" t="s">
        <v>14693</v>
      </c>
      <c r="T1709" s="122" t="s">
        <v>1171</v>
      </c>
      <c r="U1709" s="122" t="s">
        <v>4097</v>
      </c>
      <c r="V1709" s="122" t="s">
        <v>2521</v>
      </c>
      <c r="W1709" s="122" t="s">
        <v>1759</v>
      </c>
      <c r="X1709" s="122" t="s">
        <v>697</v>
      </c>
      <c r="AJ1709" s="122" t="s">
        <v>149</v>
      </c>
      <c r="AK1709" s="122" t="s">
        <v>149</v>
      </c>
      <c r="AO1709" s="132" t="s">
        <v>697</v>
      </c>
      <c r="AP1709" s="132" t="s">
        <v>13756</v>
      </c>
      <c r="AQ1709" s="122" t="s">
        <v>13757</v>
      </c>
      <c r="BE1709" s="122" t="s">
        <v>9078</v>
      </c>
      <c r="BG1709" s="122" t="s">
        <v>9079</v>
      </c>
      <c r="BY1709" s="132" t="s">
        <v>13781</v>
      </c>
      <c r="BZ1709" s="122" t="s">
        <v>11744</v>
      </c>
      <c r="CZ1709" s="122" t="str">
        <f t="shared" si="73"/>
        <v>Quercus macrocarpa Michx., SPMCODE: QUE001708, collection#: SH-MG202</v>
      </c>
    </row>
    <row r="1710" spans="1:104" x14ac:dyDescent="0.45">
      <c r="A1710" s="122">
        <v>1709</v>
      </c>
      <c r="B1710" s="122" t="s">
        <v>11387</v>
      </c>
      <c r="C1710" s="122" t="s">
        <v>9171</v>
      </c>
      <c r="I1710" s="122" t="s">
        <v>149</v>
      </c>
      <c r="J1710" s="122" t="str">
        <f t="shared" si="74"/>
        <v>Quercus macrocarpa</v>
      </c>
      <c r="M1710" s="122" t="s">
        <v>3226</v>
      </c>
      <c r="N1710" s="122" t="s">
        <v>3173</v>
      </c>
      <c r="O1710" s="121">
        <v>42885</v>
      </c>
      <c r="P1710" s="122" t="s">
        <v>9123</v>
      </c>
      <c r="Q1710" s="122" t="s">
        <v>11688</v>
      </c>
      <c r="S1710" s="122" t="s">
        <v>14693</v>
      </c>
      <c r="T1710" s="122" t="s">
        <v>1171</v>
      </c>
      <c r="U1710" s="122" t="s">
        <v>4097</v>
      </c>
      <c r="V1710" s="122" t="s">
        <v>2521</v>
      </c>
      <c r="W1710" s="122" t="s">
        <v>1759</v>
      </c>
      <c r="X1710" s="122" t="s">
        <v>697</v>
      </c>
      <c r="AJ1710" s="122" t="s">
        <v>149</v>
      </c>
      <c r="AK1710" s="122" t="s">
        <v>149</v>
      </c>
      <c r="AO1710" s="132" t="s">
        <v>697</v>
      </c>
      <c r="AP1710" s="132" t="s">
        <v>13758</v>
      </c>
      <c r="AQ1710" s="122" t="s">
        <v>13759</v>
      </c>
      <c r="BE1710" s="122" t="s">
        <v>9078</v>
      </c>
      <c r="BG1710" s="122" t="s">
        <v>9079</v>
      </c>
      <c r="BY1710" s="132" t="s">
        <v>13781</v>
      </c>
      <c r="BZ1710" s="122" t="s">
        <v>11744</v>
      </c>
      <c r="CZ1710" s="122" t="str">
        <f t="shared" si="73"/>
        <v>Quercus macrocarpa Michx., SPMCODE: QUE001709, collection#: SH-MG203</v>
      </c>
    </row>
    <row r="1711" spans="1:104" x14ac:dyDescent="0.45">
      <c r="A1711" s="122">
        <v>1710</v>
      </c>
      <c r="B1711" s="122" t="s">
        <v>11388</v>
      </c>
      <c r="C1711" s="122" t="s">
        <v>9172</v>
      </c>
      <c r="I1711" s="122" t="s">
        <v>149</v>
      </c>
      <c r="J1711" s="122" t="str">
        <f t="shared" si="74"/>
        <v>Quercus macrocarpa</v>
      </c>
      <c r="M1711" s="122" t="s">
        <v>3226</v>
      </c>
      <c r="N1711" s="122" t="s">
        <v>3173</v>
      </c>
      <c r="O1711" s="121">
        <v>42885</v>
      </c>
      <c r="P1711" s="122" t="s">
        <v>9123</v>
      </c>
      <c r="Q1711" s="122" t="s">
        <v>11688</v>
      </c>
      <c r="S1711" s="122" t="s">
        <v>14693</v>
      </c>
      <c r="T1711" s="122" t="s">
        <v>1171</v>
      </c>
      <c r="U1711" s="122" t="s">
        <v>4097</v>
      </c>
      <c r="V1711" s="122" t="s">
        <v>2521</v>
      </c>
      <c r="W1711" s="122" t="s">
        <v>1759</v>
      </c>
      <c r="X1711" s="122" t="s">
        <v>697</v>
      </c>
      <c r="AJ1711" s="122" t="s">
        <v>149</v>
      </c>
      <c r="AK1711" s="122" t="s">
        <v>149</v>
      </c>
      <c r="AO1711" s="132" t="s">
        <v>697</v>
      </c>
      <c r="AP1711" s="132" t="s">
        <v>13784</v>
      </c>
      <c r="AQ1711" s="122" t="s">
        <v>13785</v>
      </c>
      <c r="BE1711" s="122" t="s">
        <v>9078</v>
      </c>
      <c r="BG1711" s="122" t="s">
        <v>9079</v>
      </c>
      <c r="BY1711" s="132" t="s">
        <v>13781</v>
      </c>
      <c r="BZ1711" s="122" t="s">
        <v>11744</v>
      </c>
      <c r="CZ1711" s="122" t="str">
        <f t="shared" si="73"/>
        <v>Quercus macrocarpa Michx., SPMCODE: QUE001710, collection#: SH-MG204</v>
      </c>
    </row>
    <row r="1712" spans="1:104" x14ac:dyDescent="0.45">
      <c r="A1712" s="122">
        <v>1711</v>
      </c>
      <c r="B1712" s="122" t="s">
        <v>11389</v>
      </c>
      <c r="C1712" s="122" t="s">
        <v>9173</v>
      </c>
      <c r="I1712" s="122" t="s">
        <v>149</v>
      </c>
      <c r="J1712" s="122" t="str">
        <f t="shared" si="74"/>
        <v>Quercus macrocarpa</v>
      </c>
      <c r="M1712" s="122" t="s">
        <v>3226</v>
      </c>
      <c r="N1712" s="122" t="s">
        <v>3173</v>
      </c>
      <c r="O1712" s="121">
        <v>42885</v>
      </c>
      <c r="P1712" s="122" t="s">
        <v>9123</v>
      </c>
      <c r="Q1712" s="122" t="s">
        <v>11688</v>
      </c>
      <c r="S1712" s="122" t="s">
        <v>14693</v>
      </c>
      <c r="T1712" s="122" t="s">
        <v>1171</v>
      </c>
      <c r="U1712" s="122" t="s">
        <v>4097</v>
      </c>
      <c r="V1712" s="122" t="s">
        <v>2521</v>
      </c>
      <c r="W1712" s="122" t="s">
        <v>1759</v>
      </c>
      <c r="X1712" s="122" t="s">
        <v>697</v>
      </c>
      <c r="AJ1712" s="122" t="s">
        <v>149</v>
      </c>
      <c r="AK1712" s="122" t="s">
        <v>149</v>
      </c>
      <c r="AO1712" s="132" t="s">
        <v>697</v>
      </c>
      <c r="AP1712" s="132" t="s">
        <v>13778</v>
      </c>
      <c r="AQ1712" s="122" t="s">
        <v>13651</v>
      </c>
      <c r="BE1712" s="122" t="s">
        <v>9078</v>
      </c>
      <c r="BG1712" s="122" t="s">
        <v>9079</v>
      </c>
      <c r="BY1712" s="132" t="s">
        <v>13781</v>
      </c>
      <c r="BZ1712" s="122" t="s">
        <v>11744</v>
      </c>
      <c r="CZ1712" s="122" t="str">
        <f t="shared" si="73"/>
        <v>Quercus macrocarpa Michx., SPMCODE: QUE001711, collection#: SH-MG205</v>
      </c>
    </row>
    <row r="1713" spans="1:104" x14ac:dyDescent="0.45">
      <c r="A1713" s="122">
        <v>1712</v>
      </c>
      <c r="B1713" s="122" t="s">
        <v>11390</v>
      </c>
      <c r="C1713" s="122" t="s">
        <v>9174</v>
      </c>
      <c r="I1713" s="122" t="s">
        <v>149</v>
      </c>
      <c r="J1713" s="122" t="str">
        <f t="shared" si="74"/>
        <v>Quercus macrocarpa</v>
      </c>
      <c r="M1713" s="122" t="s">
        <v>3226</v>
      </c>
      <c r="N1713" s="122" t="s">
        <v>3173</v>
      </c>
      <c r="O1713" s="121">
        <v>42885</v>
      </c>
      <c r="P1713" s="122" t="s">
        <v>9123</v>
      </c>
      <c r="Q1713" s="122" t="s">
        <v>11688</v>
      </c>
      <c r="S1713" s="122" t="s">
        <v>14693</v>
      </c>
      <c r="T1713" s="122" t="s">
        <v>1171</v>
      </c>
      <c r="U1713" s="122" t="s">
        <v>4097</v>
      </c>
      <c r="V1713" s="122" t="s">
        <v>2521</v>
      </c>
      <c r="W1713" s="122" t="s">
        <v>1759</v>
      </c>
      <c r="X1713" s="122" t="s">
        <v>697</v>
      </c>
      <c r="AJ1713" s="122" t="s">
        <v>149</v>
      </c>
      <c r="AK1713" s="122" t="s">
        <v>149</v>
      </c>
      <c r="AO1713" s="132" t="s">
        <v>697</v>
      </c>
      <c r="AP1713" s="122" t="s">
        <v>13760</v>
      </c>
      <c r="AQ1713" s="122" t="s">
        <v>13761</v>
      </c>
      <c r="BE1713" s="122" t="s">
        <v>9078</v>
      </c>
      <c r="BG1713" s="122" t="s">
        <v>9079</v>
      </c>
      <c r="BY1713" s="132" t="s">
        <v>13781</v>
      </c>
      <c r="BZ1713" s="122" t="s">
        <v>11744</v>
      </c>
      <c r="CZ1713" s="122" t="str">
        <f t="shared" si="73"/>
        <v>Quercus macrocarpa Michx., SPMCODE: QUE001712, collection#: SH-MG206</v>
      </c>
    </row>
    <row r="1714" spans="1:104" x14ac:dyDescent="0.45">
      <c r="A1714" s="122">
        <v>1713</v>
      </c>
      <c r="B1714" s="122" t="s">
        <v>11391</v>
      </c>
      <c r="C1714" s="122" t="s">
        <v>9175</v>
      </c>
      <c r="I1714" s="122" t="s">
        <v>149</v>
      </c>
      <c r="J1714" s="122" t="str">
        <f t="shared" si="74"/>
        <v>Quercus macrocarpa</v>
      </c>
      <c r="M1714" s="122" t="s">
        <v>3226</v>
      </c>
      <c r="N1714" s="122" t="s">
        <v>3173</v>
      </c>
      <c r="O1714" s="121">
        <v>42885</v>
      </c>
      <c r="P1714" s="122" t="s">
        <v>9123</v>
      </c>
      <c r="Q1714" s="122" t="s">
        <v>11688</v>
      </c>
      <c r="S1714" s="122" t="s">
        <v>14693</v>
      </c>
      <c r="T1714" s="122" t="s">
        <v>1171</v>
      </c>
      <c r="U1714" s="122" t="s">
        <v>4097</v>
      </c>
      <c r="V1714" s="122" t="s">
        <v>2521</v>
      </c>
      <c r="W1714" s="122" t="s">
        <v>1759</v>
      </c>
      <c r="X1714" s="122" t="s">
        <v>697</v>
      </c>
      <c r="AJ1714" s="122" t="s">
        <v>149</v>
      </c>
      <c r="AK1714" s="122" t="s">
        <v>149</v>
      </c>
      <c r="AO1714" s="132" t="s">
        <v>697</v>
      </c>
      <c r="AP1714" s="122" t="s">
        <v>13762</v>
      </c>
      <c r="AQ1714" s="122" t="s">
        <v>13763</v>
      </c>
      <c r="BE1714" s="122" t="s">
        <v>9078</v>
      </c>
      <c r="BG1714" s="122" t="s">
        <v>9079</v>
      </c>
      <c r="BY1714" s="132" t="s">
        <v>13781</v>
      </c>
      <c r="BZ1714" s="122" t="s">
        <v>11744</v>
      </c>
      <c r="CZ1714" s="122" t="str">
        <f t="shared" si="73"/>
        <v>Quercus macrocarpa Michx., SPMCODE: QUE001713, collection#: SH-MG207</v>
      </c>
    </row>
    <row r="1715" spans="1:104" x14ac:dyDescent="0.45">
      <c r="A1715" s="122">
        <v>1714</v>
      </c>
      <c r="B1715" s="122" t="s">
        <v>11392</v>
      </c>
      <c r="C1715" s="122" t="s">
        <v>9176</v>
      </c>
      <c r="I1715" s="122" t="s">
        <v>149</v>
      </c>
      <c r="J1715" s="122" t="str">
        <f t="shared" si="74"/>
        <v>Quercus macrocarpa</v>
      </c>
      <c r="M1715" s="122" t="s">
        <v>3226</v>
      </c>
      <c r="N1715" s="122" t="s">
        <v>3173</v>
      </c>
      <c r="O1715" s="121">
        <v>42885</v>
      </c>
      <c r="P1715" s="122" t="s">
        <v>9123</v>
      </c>
      <c r="Q1715" s="122" t="s">
        <v>11688</v>
      </c>
      <c r="S1715" s="122" t="s">
        <v>14693</v>
      </c>
      <c r="T1715" s="122" t="s">
        <v>1171</v>
      </c>
      <c r="U1715" s="122" t="s">
        <v>4097</v>
      </c>
      <c r="V1715" s="122" t="s">
        <v>2521</v>
      </c>
      <c r="W1715" s="122" t="s">
        <v>1759</v>
      </c>
      <c r="X1715" s="122" t="s">
        <v>697</v>
      </c>
      <c r="AJ1715" s="122" t="s">
        <v>149</v>
      </c>
      <c r="AK1715" s="122" t="s">
        <v>149</v>
      </c>
      <c r="AO1715" s="132" t="s">
        <v>697</v>
      </c>
      <c r="AP1715" s="132" t="s">
        <v>13764</v>
      </c>
      <c r="AQ1715" s="122" t="s">
        <v>13765</v>
      </c>
      <c r="BE1715" s="122" t="s">
        <v>9078</v>
      </c>
      <c r="BG1715" s="122" t="s">
        <v>9079</v>
      </c>
      <c r="BY1715" s="132" t="s">
        <v>13781</v>
      </c>
      <c r="BZ1715" s="122" t="s">
        <v>11744</v>
      </c>
      <c r="CZ1715" s="122" t="str">
        <f t="shared" si="73"/>
        <v>Quercus macrocarpa Michx., SPMCODE: QUE001714, collection#: SH-MG208</v>
      </c>
    </row>
    <row r="1716" spans="1:104" x14ac:dyDescent="0.45">
      <c r="A1716" s="122">
        <v>1715</v>
      </c>
      <c r="B1716" s="122" t="s">
        <v>11393</v>
      </c>
      <c r="C1716" s="122" t="s">
        <v>9177</v>
      </c>
      <c r="I1716" s="122" t="s">
        <v>149</v>
      </c>
      <c r="J1716" s="122" t="str">
        <f t="shared" si="74"/>
        <v>Quercus macrocarpa</v>
      </c>
      <c r="M1716" s="122" t="s">
        <v>3226</v>
      </c>
      <c r="N1716" s="122" t="s">
        <v>3173</v>
      </c>
      <c r="O1716" s="121">
        <v>42885</v>
      </c>
      <c r="P1716" s="122" t="s">
        <v>9123</v>
      </c>
      <c r="Q1716" s="122" t="s">
        <v>11688</v>
      </c>
      <c r="S1716" s="122" t="s">
        <v>14693</v>
      </c>
      <c r="T1716" s="122" t="s">
        <v>1171</v>
      </c>
      <c r="U1716" s="122" t="s">
        <v>4097</v>
      </c>
      <c r="V1716" s="122" t="s">
        <v>2521</v>
      </c>
      <c r="W1716" s="122" t="s">
        <v>1759</v>
      </c>
      <c r="X1716" s="122" t="s">
        <v>697</v>
      </c>
      <c r="AJ1716" s="122" t="s">
        <v>149</v>
      </c>
      <c r="AK1716" s="122" t="s">
        <v>149</v>
      </c>
      <c r="AO1716" s="132" t="s">
        <v>697</v>
      </c>
      <c r="AP1716" s="132" t="s">
        <v>13766</v>
      </c>
      <c r="AQ1716" s="122" t="s">
        <v>13767</v>
      </c>
      <c r="BE1716" s="122" t="s">
        <v>9078</v>
      </c>
      <c r="BG1716" s="122" t="s">
        <v>9079</v>
      </c>
      <c r="BY1716" s="132" t="s">
        <v>13781</v>
      </c>
      <c r="BZ1716" s="122" t="s">
        <v>11744</v>
      </c>
      <c r="CZ1716" s="122" t="str">
        <f t="shared" si="73"/>
        <v>Quercus macrocarpa Michx., SPMCODE: QUE001715, collection#: SH-MG209</v>
      </c>
    </row>
    <row r="1717" spans="1:104" x14ac:dyDescent="0.45">
      <c r="A1717" s="122">
        <v>1716</v>
      </c>
      <c r="B1717" s="122" t="s">
        <v>11394</v>
      </c>
      <c r="C1717" s="122" t="s">
        <v>9178</v>
      </c>
      <c r="I1717" s="122" t="s">
        <v>149</v>
      </c>
      <c r="J1717" s="122" t="str">
        <f t="shared" si="74"/>
        <v>Quercus macrocarpa</v>
      </c>
      <c r="M1717" s="122" t="s">
        <v>3226</v>
      </c>
      <c r="N1717" s="122" t="s">
        <v>3173</v>
      </c>
      <c r="O1717" s="121">
        <v>42885</v>
      </c>
      <c r="P1717" s="122" t="s">
        <v>9123</v>
      </c>
      <c r="Q1717" s="122" t="s">
        <v>11688</v>
      </c>
      <c r="S1717" s="122" t="s">
        <v>14693</v>
      </c>
      <c r="T1717" s="122" t="s">
        <v>1171</v>
      </c>
      <c r="U1717" s="122" t="s">
        <v>4097</v>
      </c>
      <c r="V1717" s="122" t="s">
        <v>2521</v>
      </c>
      <c r="W1717" s="122" t="s">
        <v>1759</v>
      </c>
      <c r="X1717" s="122" t="s">
        <v>697</v>
      </c>
      <c r="AJ1717" s="122" t="s">
        <v>149</v>
      </c>
      <c r="AK1717" s="122" t="s">
        <v>149</v>
      </c>
      <c r="AO1717" s="132" t="s">
        <v>697</v>
      </c>
      <c r="AP1717" s="132" t="s">
        <v>13768</v>
      </c>
      <c r="AQ1717" s="122" t="s">
        <v>13769</v>
      </c>
      <c r="BE1717" s="122" t="s">
        <v>9078</v>
      </c>
      <c r="BG1717" s="122" t="s">
        <v>9079</v>
      </c>
      <c r="BY1717" s="132" t="s">
        <v>13781</v>
      </c>
      <c r="BZ1717" s="122" t="s">
        <v>11744</v>
      </c>
      <c r="CZ1717" s="122" t="str">
        <f t="shared" si="73"/>
        <v>Quercus macrocarpa Michx., SPMCODE: QUE001716, collection#: SH-MG210</v>
      </c>
    </row>
    <row r="1718" spans="1:104" x14ac:dyDescent="0.45">
      <c r="A1718" s="122">
        <v>1717</v>
      </c>
      <c r="B1718" s="122" t="s">
        <v>11395</v>
      </c>
      <c r="C1718" s="122" t="s">
        <v>9179</v>
      </c>
      <c r="I1718" s="122" t="s">
        <v>149</v>
      </c>
      <c r="J1718" s="122" t="str">
        <f t="shared" si="74"/>
        <v>Quercus macrocarpa</v>
      </c>
      <c r="M1718" s="122" t="s">
        <v>3226</v>
      </c>
      <c r="N1718" s="122" t="s">
        <v>3173</v>
      </c>
      <c r="O1718" s="121">
        <v>42885</v>
      </c>
      <c r="P1718" s="122" t="s">
        <v>9123</v>
      </c>
      <c r="Q1718" s="122" t="s">
        <v>11688</v>
      </c>
      <c r="S1718" s="122" t="s">
        <v>14693</v>
      </c>
      <c r="T1718" s="122" t="s">
        <v>1171</v>
      </c>
      <c r="U1718" s="122" t="s">
        <v>4097</v>
      </c>
      <c r="V1718" s="122" t="s">
        <v>2521</v>
      </c>
      <c r="W1718" s="122" t="s">
        <v>1759</v>
      </c>
      <c r="X1718" s="122" t="s">
        <v>697</v>
      </c>
      <c r="AJ1718" s="122" t="s">
        <v>149</v>
      </c>
      <c r="AK1718" s="122" t="s">
        <v>149</v>
      </c>
      <c r="AO1718" s="132" t="s">
        <v>697</v>
      </c>
      <c r="AP1718" s="130" t="s">
        <v>13770</v>
      </c>
      <c r="AQ1718" s="132" t="s">
        <v>13771</v>
      </c>
      <c r="BE1718" s="122" t="s">
        <v>9078</v>
      </c>
      <c r="BG1718" s="122" t="s">
        <v>9079</v>
      </c>
      <c r="BY1718" s="132" t="s">
        <v>13781</v>
      </c>
      <c r="BZ1718" s="122" t="s">
        <v>11744</v>
      </c>
      <c r="CZ1718" s="122" t="str">
        <f t="shared" si="73"/>
        <v>Quercus macrocarpa Michx., SPMCODE: QUE001717, collection#: SH-MG211</v>
      </c>
    </row>
    <row r="1719" spans="1:104" x14ac:dyDescent="0.45">
      <c r="A1719" s="122">
        <v>1718</v>
      </c>
      <c r="B1719" s="122" t="s">
        <v>11396</v>
      </c>
      <c r="C1719" s="122" t="s">
        <v>9180</v>
      </c>
      <c r="I1719" s="122" t="s">
        <v>149</v>
      </c>
      <c r="J1719" s="122" t="str">
        <f t="shared" si="74"/>
        <v>Quercus macrocarpa</v>
      </c>
      <c r="M1719" s="122" t="s">
        <v>3226</v>
      </c>
      <c r="N1719" s="122" t="s">
        <v>3173</v>
      </c>
      <c r="O1719" s="121">
        <v>42885</v>
      </c>
      <c r="P1719" s="122" t="s">
        <v>9123</v>
      </c>
      <c r="Q1719" s="122" t="s">
        <v>11688</v>
      </c>
      <c r="S1719" s="122" t="s">
        <v>14693</v>
      </c>
      <c r="T1719" s="122" t="s">
        <v>1171</v>
      </c>
      <c r="U1719" s="122" t="s">
        <v>4097</v>
      </c>
      <c r="V1719" s="122" t="s">
        <v>2521</v>
      </c>
      <c r="W1719" s="122" t="s">
        <v>1759</v>
      </c>
      <c r="X1719" s="122" t="s">
        <v>697</v>
      </c>
      <c r="AJ1719" s="122" t="s">
        <v>149</v>
      </c>
      <c r="AK1719" s="122" t="s">
        <v>149</v>
      </c>
      <c r="AO1719" s="132" t="s">
        <v>697</v>
      </c>
      <c r="AP1719" s="132" t="s">
        <v>13764</v>
      </c>
      <c r="AQ1719" s="132" t="s">
        <v>13765</v>
      </c>
      <c r="BE1719" s="122" t="s">
        <v>9078</v>
      </c>
      <c r="BG1719" s="122" t="s">
        <v>9079</v>
      </c>
      <c r="BY1719" s="132" t="s">
        <v>13781</v>
      </c>
      <c r="BZ1719" s="122" t="s">
        <v>11744</v>
      </c>
      <c r="CZ1719" s="122" t="str">
        <f t="shared" si="73"/>
        <v>Quercus macrocarpa Michx., SPMCODE: QUE001718, collection#: SH-MG212</v>
      </c>
    </row>
    <row r="1720" spans="1:104" x14ac:dyDescent="0.45">
      <c r="A1720" s="122">
        <v>1719</v>
      </c>
      <c r="B1720" s="122" t="s">
        <v>11397</v>
      </c>
      <c r="C1720" s="122" t="s">
        <v>9181</v>
      </c>
      <c r="I1720" s="122" t="s">
        <v>149</v>
      </c>
      <c r="J1720" s="122" t="str">
        <f t="shared" si="74"/>
        <v>Quercus macrocarpa</v>
      </c>
      <c r="M1720" s="122" t="s">
        <v>3226</v>
      </c>
      <c r="N1720" s="122" t="s">
        <v>3173</v>
      </c>
      <c r="O1720" s="121">
        <v>42885</v>
      </c>
      <c r="P1720" s="122" t="s">
        <v>9123</v>
      </c>
      <c r="Q1720" s="122" t="s">
        <v>11688</v>
      </c>
      <c r="S1720" s="122" t="s">
        <v>14693</v>
      </c>
      <c r="T1720" s="122" t="s">
        <v>1171</v>
      </c>
      <c r="U1720" s="122" t="s">
        <v>4097</v>
      </c>
      <c r="V1720" s="122" t="s">
        <v>2521</v>
      </c>
      <c r="W1720" s="122" t="s">
        <v>1759</v>
      </c>
      <c r="X1720" s="122" t="s">
        <v>697</v>
      </c>
      <c r="AJ1720" s="122" t="s">
        <v>149</v>
      </c>
      <c r="AK1720" s="122" t="s">
        <v>149</v>
      </c>
      <c r="AO1720" s="132" t="s">
        <v>697</v>
      </c>
      <c r="AP1720" s="132" t="s">
        <v>13772</v>
      </c>
      <c r="AQ1720" s="132" t="s">
        <v>13773</v>
      </c>
      <c r="BE1720" s="122" t="s">
        <v>9078</v>
      </c>
      <c r="BG1720" s="122" t="s">
        <v>9079</v>
      </c>
      <c r="BY1720" s="132" t="s">
        <v>13781</v>
      </c>
      <c r="BZ1720" s="122" t="s">
        <v>11744</v>
      </c>
      <c r="CZ1720" s="122" t="str">
        <f t="shared" si="73"/>
        <v>Quercus macrocarpa Michx., SPMCODE: QUE001719, collection#: SH-MG213</v>
      </c>
    </row>
    <row r="1721" spans="1:104" x14ac:dyDescent="0.45">
      <c r="A1721" s="122">
        <v>1720</v>
      </c>
      <c r="B1721" s="122" t="s">
        <v>11398</v>
      </c>
      <c r="C1721" s="122" t="s">
        <v>9182</v>
      </c>
      <c r="I1721" s="122" t="s">
        <v>149</v>
      </c>
      <c r="J1721" s="122" t="str">
        <f t="shared" si="74"/>
        <v>Quercus macrocarpa</v>
      </c>
      <c r="M1721" s="122" t="s">
        <v>3226</v>
      </c>
      <c r="N1721" s="122" t="s">
        <v>3173</v>
      </c>
      <c r="O1721" s="121">
        <v>42886</v>
      </c>
      <c r="P1721" s="122" t="s">
        <v>9123</v>
      </c>
      <c r="Q1721" s="122" t="s">
        <v>11688</v>
      </c>
      <c r="S1721" s="122" t="s">
        <v>14693</v>
      </c>
      <c r="T1721" s="122" t="s">
        <v>1171</v>
      </c>
      <c r="U1721" s="122" t="s">
        <v>4097</v>
      </c>
      <c r="V1721" s="122" t="s">
        <v>2521</v>
      </c>
      <c r="W1721" s="122" t="s">
        <v>1759</v>
      </c>
      <c r="X1721" s="132" t="s">
        <v>13774</v>
      </c>
      <c r="AJ1721" s="122" t="s">
        <v>149</v>
      </c>
      <c r="AK1721" s="122" t="s">
        <v>149</v>
      </c>
      <c r="AO1721" s="132" t="s">
        <v>697</v>
      </c>
      <c r="AP1721" s="132" t="s">
        <v>13783</v>
      </c>
      <c r="AQ1721" s="132"/>
      <c r="AT1721" s="122">
        <v>39.935499999999998</v>
      </c>
      <c r="AU1721" s="122">
        <v>-89.800830000000005</v>
      </c>
      <c r="BE1721" s="122" t="s">
        <v>9078</v>
      </c>
      <c r="BG1721" s="122" t="s">
        <v>9079</v>
      </c>
      <c r="BY1721" s="132" t="s">
        <v>13781</v>
      </c>
      <c r="BZ1721" s="132" t="s">
        <v>3654</v>
      </c>
      <c r="CZ1721" s="122" t="str">
        <f t="shared" si="73"/>
        <v>Quercus macrocarpa Michx., SPMCODE: QUE001720, collection#: SH-MG214</v>
      </c>
    </row>
    <row r="1722" spans="1:104" x14ac:dyDescent="0.45">
      <c r="A1722" s="122">
        <v>1721</v>
      </c>
      <c r="B1722" s="122" t="s">
        <v>11399</v>
      </c>
      <c r="C1722" s="122" t="s">
        <v>9183</v>
      </c>
      <c r="I1722" s="122" t="s">
        <v>149</v>
      </c>
      <c r="J1722" s="122" t="str">
        <f t="shared" si="74"/>
        <v>Quercus macrocarpa</v>
      </c>
      <c r="M1722" s="122" t="s">
        <v>3226</v>
      </c>
      <c r="N1722" s="122" t="s">
        <v>3173</v>
      </c>
      <c r="O1722" s="121">
        <v>42886</v>
      </c>
      <c r="P1722" s="122" t="s">
        <v>9123</v>
      </c>
      <c r="Q1722" s="122" t="s">
        <v>11688</v>
      </c>
      <c r="S1722" s="122" t="s">
        <v>14693</v>
      </c>
      <c r="T1722" s="122" t="s">
        <v>1171</v>
      </c>
      <c r="U1722" s="122" t="s">
        <v>4097</v>
      </c>
      <c r="V1722" s="122" t="s">
        <v>2521</v>
      </c>
      <c r="W1722" s="122" t="s">
        <v>1759</v>
      </c>
      <c r="X1722" s="132" t="s">
        <v>13775</v>
      </c>
      <c r="AJ1722" s="122" t="s">
        <v>149</v>
      </c>
      <c r="AK1722" s="122" t="s">
        <v>149</v>
      </c>
      <c r="AO1722" s="132" t="s">
        <v>697</v>
      </c>
      <c r="AP1722" s="132" t="s">
        <v>13783</v>
      </c>
      <c r="AQ1722" s="132"/>
      <c r="AT1722" s="122">
        <v>39.935490000000001</v>
      </c>
      <c r="AU1722" s="122">
        <v>-89.80068</v>
      </c>
      <c r="BC1722" s="132" t="s">
        <v>13776</v>
      </c>
      <c r="BE1722" s="122" t="s">
        <v>9078</v>
      </c>
      <c r="BG1722" s="122" t="s">
        <v>9079</v>
      </c>
      <c r="BY1722" s="132" t="s">
        <v>13781</v>
      </c>
      <c r="BZ1722" s="132" t="s">
        <v>3654</v>
      </c>
      <c r="CZ1722" s="122" t="str">
        <f t="shared" si="73"/>
        <v>Quercus macrocarpa Michx., SPMCODE: QUE001721, collection#: SH-MG215</v>
      </c>
    </row>
    <row r="1723" spans="1:104" x14ac:dyDescent="0.45">
      <c r="A1723" s="122">
        <v>1722</v>
      </c>
      <c r="B1723" s="122" t="s">
        <v>11400</v>
      </c>
      <c r="C1723" s="122" t="s">
        <v>9184</v>
      </c>
      <c r="I1723" s="122" t="s">
        <v>149</v>
      </c>
      <c r="J1723" s="122" t="str">
        <f t="shared" si="74"/>
        <v>Quercus macrocarpa</v>
      </c>
      <c r="M1723" s="122" t="s">
        <v>3226</v>
      </c>
      <c r="N1723" s="122" t="s">
        <v>3173</v>
      </c>
      <c r="O1723" s="121">
        <v>42886</v>
      </c>
      <c r="P1723" s="122" t="s">
        <v>9123</v>
      </c>
      <c r="Q1723" s="122" t="s">
        <v>11688</v>
      </c>
      <c r="S1723" s="122" t="s">
        <v>14693</v>
      </c>
      <c r="T1723" s="122" t="s">
        <v>1171</v>
      </c>
      <c r="U1723" s="122" t="s">
        <v>4097</v>
      </c>
      <c r="V1723" s="122" t="s">
        <v>2521</v>
      </c>
      <c r="W1723" s="122" t="s">
        <v>1759</v>
      </c>
      <c r="X1723" s="122" t="s">
        <v>697</v>
      </c>
      <c r="AJ1723" s="122" t="s">
        <v>149</v>
      </c>
      <c r="AK1723" s="122" t="s">
        <v>149</v>
      </c>
      <c r="AO1723" s="132" t="s">
        <v>697</v>
      </c>
      <c r="AP1723" s="132" t="s">
        <v>13782</v>
      </c>
      <c r="AQ1723" s="132"/>
      <c r="BE1723" s="122" t="s">
        <v>9078</v>
      </c>
      <c r="BG1723" s="122" t="s">
        <v>9079</v>
      </c>
      <c r="BY1723" s="132" t="s">
        <v>13781</v>
      </c>
      <c r="BZ1723" s="122" t="s">
        <v>11744</v>
      </c>
      <c r="CZ1723" s="122" t="str">
        <f t="shared" si="73"/>
        <v>Quercus macrocarpa Michx., SPMCODE: QUE001722, collection#: SH-MG216</v>
      </c>
    </row>
    <row r="1724" spans="1:104" x14ac:dyDescent="0.45">
      <c r="A1724" s="122">
        <v>1723</v>
      </c>
      <c r="B1724" s="122" t="s">
        <v>11401</v>
      </c>
      <c r="C1724" s="122" t="s">
        <v>9185</v>
      </c>
      <c r="I1724" s="122" t="s">
        <v>149</v>
      </c>
      <c r="J1724" s="122" t="str">
        <f t="shared" si="74"/>
        <v>Quercus macrocarpa</v>
      </c>
      <c r="M1724" s="122" t="s">
        <v>3226</v>
      </c>
      <c r="N1724" s="122" t="s">
        <v>3173</v>
      </c>
      <c r="O1724" s="121">
        <v>42886</v>
      </c>
      <c r="P1724" s="122" t="s">
        <v>9123</v>
      </c>
      <c r="Q1724" s="122" t="s">
        <v>11688</v>
      </c>
      <c r="S1724" s="122" t="s">
        <v>14693</v>
      </c>
      <c r="T1724" s="122" t="s">
        <v>1171</v>
      </c>
      <c r="U1724" s="122" t="s">
        <v>4097</v>
      </c>
      <c r="V1724" s="122" t="s">
        <v>2521</v>
      </c>
      <c r="W1724" s="122" t="s">
        <v>1759</v>
      </c>
      <c r="X1724" s="122" t="s">
        <v>697</v>
      </c>
      <c r="AJ1724" s="122" t="s">
        <v>149</v>
      </c>
      <c r="AK1724" s="122" t="s">
        <v>149</v>
      </c>
      <c r="AO1724" s="132" t="s">
        <v>697</v>
      </c>
      <c r="AP1724" s="132" t="s">
        <v>13777</v>
      </c>
      <c r="AQ1724" s="132" t="s">
        <v>13780</v>
      </c>
      <c r="BE1724" s="122" t="s">
        <v>9078</v>
      </c>
      <c r="BG1724" s="122" t="s">
        <v>9079</v>
      </c>
      <c r="BY1724" s="132" t="s">
        <v>13781</v>
      </c>
      <c r="BZ1724" s="122" t="s">
        <v>11744</v>
      </c>
      <c r="CZ1724" s="122" t="str">
        <f t="shared" si="73"/>
        <v>Quercus macrocarpa Michx., SPMCODE: QUE001723, collection#: SH-MG217</v>
      </c>
    </row>
    <row r="1725" spans="1:104" x14ac:dyDescent="0.45">
      <c r="A1725" s="122">
        <v>1724</v>
      </c>
      <c r="B1725" s="122" t="s">
        <v>11402</v>
      </c>
      <c r="C1725" s="122" t="s">
        <v>9186</v>
      </c>
      <c r="I1725" s="122" t="s">
        <v>149</v>
      </c>
      <c r="J1725" s="122" t="str">
        <f t="shared" si="74"/>
        <v>Quercus macrocarpa</v>
      </c>
      <c r="M1725" s="122" t="s">
        <v>3226</v>
      </c>
      <c r="N1725" s="122" t="s">
        <v>3173</v>
      </c>
      <c r="O1725" s="121">
        <v>42886</v>
      </c>
      <c r="P1725" s="122" t="s">
        <v>9123</v>
      </c>
      <c r="Q1725" s="122" t="s">
        <v>11688</v>
      </c>
      <c r="S1725" s="122" t="s">
        <v>14693</v>
      </c>
      <c r="T1725" s="122" t="s">
        <v>1171</v>
      </c>
      <c r="U1725" s="122" t="s">
        <v>4097</v>
      </c>
      <c r="V1725" s="122" t="s">
        <v>2521</v>
      </c>
      <c r="W1725" s="122" t="s">
        <v>1759</v>
      </c>
      <c r="X1725" s="122" t="s">
        <v>697</v>
      </c>
      <c r="AJ1725" s="122" t="s">
        <v>149</v>
      </c>
      <c r="AK1725" s="122" t="s">
        <v>149</v>
      </c>
      <c r="AO1725" s="132" t="s">
        <v>697</v>
      </c>
      <c r="AP1725" s="132" t="s">
        <v>13778</v>
      </c>
      <c r="AQ1725" s="132" t="s">
        <v>13651</v>
      </c>
      <c r="BE1725" s="122" t="s">
        <v>9078</v>
      </c>
      <c r="BG1725" s="122" t="s">
        <v>9079</v>
      </c>
      <c r="BY1725" s="132" t="s">
        <v>13781</v>
      </c>
      <c r="BZ1725" s="122" t="s">
        <v>11744</v>
      </c>
      <c r="CZ1725" s="122" t="str">
        <f t="shared" si="73"/>
        <v>Quercus macrocarpa Michx., SPMCODE: QUE001724, collection#: SH-MG218</v>
      </c>
    </row>
    <row r="1726" spans="1:104" x14ac:dyDescent="0.45">
      <c r="A1726" s="122">
        <v>1725</v>
      </c>
      <c r="B1726" s="122" t="s">
        <v>11403</v>
      </c>
      <c r="C1726" s="122" t="s">
        <v>9187</v>
      </c>
      <c r="I1726" s="122" t="s">
        <v>149</v>
      </c>
      <c r="J1726" s="122" t="str">
        <f t="shared" si="74"/>
        <v>Quercus macrocarpa</v>
      </c>
      <c r="M1726" s="122" t="s">
        <v>3226</v>
      </c>
      <c r="N1726" s="122" t="s">
        <v>3173</v>
      </c>
      <c r="O1726" s="121">
        <v>42886</v>
      </c>
      <c r="P1726" s="122" t="s">
        <v>9123</v>
      </c>
      <c r="Q1726" s="122" t="s">
        <v>11688</v>
      </c>
      <c r="S1726" s="122" t="s">
        <v>14693</v>
      </c>
      <c r="T1726" s="122" t="s">
        <v>1171</v>
      </c>
      <c r="U1726" s="122" t="s">
        <v>4097</v>
      </c>
      <c r="V1726" s="122" t="s">
        <v>2521</v>
      </c>
      <c r="W1726" s="122" t="s">
        <v>1759</v>
      </c>
      <c r="X1726" s="122" t="s">
        <v>697</v>
      </c>
      <c r="AJ1726" s="122" t="s">
        <v>149</v>
      </c>
      <c r="AK1726" s="122" t="s">
        <v>149</v>
      </c>
      <c r="AO1726" s="132" t="s">
        <v>697</v>
      </c>
      <c r="AP1726" s="132" t="s">
        <v>2590</v>
      </c>
      <c r="AQ1726" s="132" t="s">
        <v>13779</v>
      </c>
      <c r="BE1726" s="122" t="s">
        <v>9078</v>
      </c>
      <c r="BG1726" s="122" t="s">
        <v>9079</v>
      </c>
      <c r="BY1726" s="132" t="s">
        <v>13781</v>
      </c>
      <c r="BZ1726" s="122" t="s">
        <v>11744</v>
      </c>
      <c r="CZ1726" s="122" t="str">
        <f t="shared" si="73"/>
        <v>Quercus macrocarpa Michx., SPMCODE: QUE001725, collection#: SH-MG219</v>
      </c>
    </row>
    <row r="1727" spans="1:104" x14ac:dyDescent="0.45">
      <c r="A1727" s="122">
        <v>1726</v>
      </c>
      <c r="B1727" s="122" t="s">
        <v>11404</v>
      </c>
      <c r="C1727" s="122" t="s">
        <v>9208</v>
      </c>
      <c r="I1727" s="122" t="s">
        <v>517</v>
      </c>
      <c r="J1727" s="122" t="str">
        <f>I1727</f>
        <v>Quercus L.</v>
      </c>
      <c r="M1727" s="122" t="s">
        <v>3226</v>
      </c>
      <c r="O1727" s="121">
        <v>42892</v>
      </c>
      <c r="P1727" s="122" t="s">
        <v>9232</v>
      </c>
      <c r="Q1727" s="122" t="s">
        <v>11688</v>
      </c>
      <c r="S1727" s="122" t="s">
        <v>14693</v>
      </c>
      <c r="T1727" s="122" t="s">
        <v>1171</v>
      </c>
      <c r="U1727" s="122" t="s">
        <v>4097</v>
      </c>
      <c r="V1727" s="122" t="s">
        <v>9209</v>
      </c>
      <c r="W1727" s="122" t="s">
        <v>1759</v>
      </c>
      <c r="X1727" s="122" t="s">
        <v>1319</v>
      </c>
      <c r="AH1727" s="122">
        <v>701</v>
      </c>
      <c r="AI1727" s="122" t="s">
        <v>9594</v>
      </c>
      <c r="AJ1727" s="122" t="s">
        <v>517</v>
      </c>
      <c r="AK1727" s="122" t="s">
        <v>517</v>
      </c>
      <c r="AO1727" s="122" t="s">
        <v>1319</v>
      </c>
      <c r="AP1727" s="122" t="s">
        <v>9212</v>
      </c>
      <c r="AQ1727" s="122" t="s">
        <v>9234</v>
      </c>
      <c r="AT1727" s="122">
        <v>41.813870000000001</v>
      </c>
      <c r="AU1727" s="122">
        <v>-88.049189999999996</v>
      </c>
      <c r="BE1727" s="122" t="s">
        <v>9078</v>
      </c>
      <c r="BG1727" s="122" t="s">
        <v>9079</v>
      </c>
      <c r="BZ1727" s="122" t="s">
        <v>3654</v>
      </c>
      <c r="CZ1727" s="122" t="str">
        <f t="shared" si="73"/>
        <v>Quercus L., SPMCODE: QUE001726, collection#: IL-MG134</v>
      </c>
    </row>
    <row r="1728" spans="1:104" x14ac:dyDescent="0.45">
      <c r="A1728" s="122">
        <v>1727</v>
      </c>
      <c r="B1728" s="122" t="s">
        <v>11405</v>
      </c>
      <c r="C1728" s="122" t="s">
        <v>9188</v>
      </c>
      <c r="I1728" s="122" t="s">
        <v>149</v>
      </c>
      <c r="J1728" s="122" t="str">
        <f t="shared" ref="J1728:J1759" si="75">LEFT(I1728, FIND(" ", I1728, 12) -1)</f>
        <v>Quercus macrocarpa</v>
      </c>
      <c r="M1728" s="122" t="s">
        <v>3226</v>
      </c>
      <c r="N1728" s="122" t="s">
        <v>3173</v>
      </c>
      <c r="O1728" s="121">
        <v>42892</v>
      </c>
      <c r="P1728" s="122" t="s">
        <v>9232</v>
      </c>
      <c r="Q1728" s="122" t="s">
        <v>11688</v>
      </c>
      <c r="S1728" s="122" t="s">
        <v>14693</v>
      </c>
      <c r="T1728" s="122" t="s">
        <v>1171</v>
      </c>
      <c r="U1728" s="122" t="s">
        <v>4097</v>
      </c>
      <c r="V1728" s="122" t="s">
        <v>9209</v>
      </c>
      <c r="W1728" s="122" t="s">
        <v>1759</v>
      </c>
      <c r="X1728" s="122" t="s">
        <v>1319</v>
      </c>
      <c r="Z1728" s="122" t="s">
        <v>981</v>
      </c>
      <c r="AH1728" s="122">
        <v>764</v>
      </c>
      <c r="AI1728" s="122" t="s">
        <v>9594</v>
      </c>
      <c r="AJ1728" s="122" t="s">
        <v>149</v>
      </c>
      <c r="AK1728" s="122" t="s">
        <v>149</v>
      </c>
      <c r="AT1728" s="122">
        <v>41.820659999999997</v>
      </c>
      <c r="AU1728" s="122">
        <v>-88.049940000000007</v>
      </c>
      <c r="BE1728" s="122" t="s">
        <v>9078</v>
      </c>
      <c r="BG1728" s="122" t="s">
        <v>9079</v>
      </c>
      <c r="BY1728" s="132"/>
      <c r="BZ1728" s="122" t="s">
        <v>3654</v>
      </c>
      <c r="CB1728" s="122">
        <v>41.820659999999997</v>
      </c>
      <c r="CC1728" s="122">
        <v>-88.049940000000007</v>
      </c>
      <c r="CZ1728" s="122" t="str">
        <f t="shared" si="73"/>
        <v>Quercus macrocarpa Michx., SPMCODE: QUE001727, collection#: IL-MG135</v>
      </c>
    </row>
    <row r="1729" spans="1:104" x14ac:dyDescent="0.45">
      <c r="A1729" s="122">
        <v>1728</v>
      </c>
      <c r="B1729" s="122" t="s">
        <v>11406</v>
      </c>
      <c r="C1729" s="122" t="s">
        <v>9189</v>
      </c>
      <c r="I1729" s="122" t="s">
        <v>149</v>
      </c>
      <c r="J1729" s="122" t="str">
        <f t="shared" si="75"/>
        <v>Quercus macrocarpa</v>
      </c>
      <c r="M1729" s="122" t="s">
        <v>3226</v>
      </c>
      <c r="N1729" s="122" t="s">
        <v>3173</v>
      </c>
      <c r="O1729" s="121">
        <v>42892</v>
      </c>
      <c r="P1729" s="122" t="s">
        <v>9232</v>
      </c>
      <c r="Q1729" s="122" t="s">
        <v>11688</v>
      </c>
      <c r="S1729" s="122" t="s">
        <v>14693</v>
      </c>
      <c r="T1729" s="122" t="s">
        <v>1171</v>
      </c>
      <c r="U1729" s="122" t="s">
        <v>4097</v>
      </c>
      <c r="V1729" s="122" t="s">
        <v>9209</v>
      </c>
      <c r="W1729" s="122" t="s">
        <v>1759</v>
      </c>
      <c r="X1729" s="122" t="s">
        <v>1319</v>
      </c>
      <c r="Z1729" s="122" t="s">
        <v>981</v>
      </c>
      <c r="AH1729" s="122">
        <v>765</v>
      </c>
      <c r="AI1729" s="122" t="s">
        <v>9594</v>
      </c>
      <c r="AJ1729" s="122" t="s">
        <v>149</v>
      </c>
      <c r="AK1729" s="122" t="s">
        <v>149</v>
      </c>
      <c r="AT1729" s="122">
        <v>41.820689999999999</v>
      </c>
      <c r="AU1729" s="122">
        <v>-88.05</v>
      </c>
      <c r="BE1729" s="122" t="s">
        <v>9078</v>
      </c>
      <c r="BG1729" s="122" t="s">
        <v>9079</v>
      </c>
      <c r="BY1729" s="132" t="s">
        <v>13665</v>
      </c>
      <c r="BZ1729" s="122" t="s">
        <v>3654</v>
      </c>
      <c r="CB1729" s="122">
        <v>41.820689999999999</v>
      </c>
      <c r="CC1729" s="122">
        <v>-88.05</v>
      </c>
      <c r="CZ1729" s="122" t="str">
        <f t="shared" ref="CZ1729:CZ1760" si="76">I1729&amp;", SPMCODE: "&amp;B1729&amp;", collection#: "&amp;C1729</f>
        <v>Quercus macrocarpa Michx., SPMCODE: QUE001728, collection#: IL-MG136</v>
      </c>
    </row>
    <row r="1730" spans="1:104" x14ac:dyDescent="0.45">
      <c r="A1730" s="122">
        <v>1729</v>
      </c>
      <c r="B1730" s="122" t="s">
        <v>11407</v>
      </c>
      <c r="C1730" s="122" t="s">
        <v>9190</v>
      </c>
      <c r="I1730" s="122" t="s">
        <v>187</v>
      </c>
      <c r="J1730" s="122" t="str">
        <f t="shared" si="75"/>
        <v>Quercus alba</v>
      </c>
      <c r="M1730" s="122" t="s">
        <v>3226</v>
      </c>
      <c r="N1730" s="122" t="s">
        <v>3190</v>
      </c>
      <c r="O1730" s="121">
        <v>42892</v>
      </c>
      <c r="P1730" s="122" t="s">
        <v>9232</v>
      </c>
      <c r="Q1730" s="122" t="s">
        <v>11688</v>
      </c>
      <c r="S1730" s="122" t="s">
        <v>14693</v>
      </c>
      <c r="T1730" s="122" t="s">
        <v>1171</v>
      </c>
      <c r="U1730" s="122" t="s">
        <v>4097</v>
      </c>
      <c r="V1730" s="122" t="s">
        <v>9209</v>
      </c>
      <c r="W1730" s="122" t="s">
        <v>1759</v>
      </c>
      <c r="X1730" s="122" t="s">
        <v>1319</v>
      </c>
      <c r="Z1730" s="122" t="s">
        <v>981</v>
      </c>
      <c r="AH1730" s="122">
        <v>760</v>
      </c>
      <c r="AI1730" s="122" t="s">
        <v>9594</v>
      </c>
      <c r="AJ1730" s="122" t="s">
        <v>187</v>
      </c>
      <c r="AK1730" s="122" t="s">
        <v>187</v>
      </c>
      <c r="AT1730" s="122">
        <v>41.820569999999996</v>
      </c>
      <c r="AU1730" s="122">
        <v>-88.050479999999993</v>
      </c>
      <c r="BE1730" s="122" t="s">
        <v>9078</v>
      </c>
      <c r="BG1730" s="122" t="s">
        <v>9079</v>
      </c>
      <c r="BY1730" s="132" t="s">
        <v>13665</v>
      </c>
      <c r="BZ1730" s="122" t="s">
        <v>3654</v>
      </c>
      <c r="CB1730" s="122">
        <v>41.820569999999996</v>
      </c>
      <c r="CC1730" s="122">
        <v>-88.050479999999993</v>
      </c>
      <c r="CZ1730" s="122" t="str">
        <f t="shared" si="76"/>
        <v>Quercus alba L., SPMCODE: QUE001729, collection#: IL-MG137</v>
      </c>
    </row>
    <row r="1731" spans="1:104" x14ac:dyDescent="0.45">
      <c r="A1731" s="122">
        <v>1730</v>
      </c>
      <c r="B1731" s="122" t="s">
        <v>11408</v>
      </c>
      <c r="C1731" s="122" t="s">
        <v>9191</v>
      </c>
      <c r="I1731" s="122" t="s">
        <v>187</v>
      </c>
      <c r="J1731" s="122" t="str">
        <f t="shared" si="75"/>
        <v>Quercus alba</v>
      </c>
      <c r="M1731" s="122" t="s">
        <v>3226</v>
      </c>
      <c r="N1731" s="122" t="s">
        <v>3190</v>
      </c>
      <c r="O1731" s="121">
        <v>42892</v>
      </c>
      <c r="P1731" s="122" t="s">
        <v>9232</v>
      </c>
      <c r="Q1731" s="122" t="s">
        <v>11688</v>
      </c>
      <c r="S1731" s="122" t="s">
        <v>14693</v>
      </c>
      <c r="T1731" s="122" t="s">
        <v>1171</v>
      </c>
      <c r="U1731" s="122" t="s">
        <v>4097</v>
      </c>
      <c r="V1731" s="122" t="s">
        <v>9209</v>
      </c>
      <c r="W1731" s="122" t="s">
        <v>1759</v>
      </c>
      <c r="X1731" s="122" t="s">
        <v>1319</v>
      </c>
      <c r="Z1731" s="122" t="s">
        <v>981</v>
      </c>
      <c r="AH1731" s="122">
        <v>760</v>
      </c>
      <c r="AI1731" s="122" t="s">
        <v>9594</v>
      </c>
      <c r="AJ1731" s="122" t="s">
        <v>187</v>
      </c>
      <c r="AK1731" s="122" t="s">
        <v>187</v>
      </c>
      <c r="AT1731" s="122">
        <v>41.820610000000002</v>
      </c>
      <c r="AU1731" s="122">
        <v>-88.051100000000005</v>
      </c>
      <c r="BE1731" s="122" t="s">
        <v>9078</v>
      </c>
      <c r="BG1731" s="122" t="s">
        <v>9079</v>
      </c>
      <c r="BY1731" s="132"/>
      <c r="BZ1731" s="122" t="s">
        <v>3654</v>
      </c>
      <c r="CB1731" s="122">
        <v>41.820610000000002</v>
      </c>
      <c r="CC1731" s="122">
        <v>-88.051100000000005</v>
      </c>
      <c r="CZ1731" s="122" t="str">
        <f t="shared" si="76"/>
        <v>Quercus alba L., SPMCODE: QUE001730, collection#: IL-MG138</v>
      </c>
    </row>
    <row r="1732" spans="1:104" x14ac:dyDescent="0.45">
      <c r="A1732" s="122">
        <v>1731</v>
      </c>
      <c r="B1732" s="122" t="s">
        <v>11409</v>
      </c>
      <c r="C1732" s="122" t="s">
        <v>9192</v>
      </c>
      <c r="I1732" s="122" t="s">
        <v>187</v>
      </c>
      <c r="J1732" s="122" t="str">
        <f t="shared" si="75"/>
        <v>Quercus alba</v>
      </c>
      <c r="M1732" s="122" t="s">
        <v>3226</v>
      </c>
      <c r="N1732" s="122" t="s">
        <v>3190</v>
      </c>
      <c r="O1732" s="121">
        <v>42892</v>
      </c>
      <c r="P1732" s="122" t="s">
        <v>9232</v>
      </c>
      <c r="Q1732" s="122" t="s">
        <v>11688</v>
      </c>
      <c r="S1732" s="122" t="s">
        <v>14693</v>
      </c>
      <c r="T1732" s="122" t="s">
        <v>1171</v>
      </c>
      <c r="U1732" s="122" t="s">
        <v>4097</v>
      </c>
      <c r="V1732" s="122" t="s">
        <v>9209</v>
      </c>
      <c r="W1732" s="122" t="s">
        <v>1759</v>
      </c>
      <c r="X1732" s="122" t="s">
        <v>1319</v>
      </c>
      <c r="AH1732" s="122">
        <v>755</v>
      </c>
      <c r="AI1732" s="122" t="s">
        <v>9594</v>
      </c>
      <c r="AJ1732" s="122" t="s">
        <v>187</v>
      </c>
      <c r="AK1732" s="122" t="s">
        <v>187</v>
      </c>
      <c r="AT1732" s="122">
        <v>41.820639999999997</v>
      </c>
      <c r="AU1732" s="122">
        <v>-88.049350000000004</v>
      </c>
      <c r="BE1732" s="122" t="s">
        <v>9078</v>
      </c>
      <c r="BG1732" s="122" t="s">
        <v>9079</v>
      </c>
      <c r="BY1732" s="132"/>
      <c r="BZ1732" s="122" t="s">
        <v>3654</v>
      </c>
      <c r="CB1732" s="122">
        <v>41.820639999999997</v>
      </c>
      <c r="CC1732" s="122">
        <v>-88.049350000000004</v>
      </c>
      <c r="CZ1732" s="122" t="str">
        <f t="shared" si="76"/>
        <v>Quercus alba L., SPMCODE: QUE001731, collection#: IL-MG139</v>
      </c>
    </row>
    <row r="1733" spans="1:104" x14ac:dyDescent="0.45">
      <c r="A1733" s="122">
        <v>1732</v>
      </c>
      <c r="B1733" s="122" t="s">
        <v>11410</v>
      </c>
      <c r="C1733" s="122" t="s">
        <v>9193</v>
      </c>
      <c r="I1733" s="122" t="s">
        <v>149</v>
      </c>
      <c r="J1733" s="122" t="str">
        <f t="shared" si="75"/>
        <v>Quercus macrocarpa</v>
      </c>
      <c r="M1733" s="122" t="s">
        <v>3226</v>
      </c>
      <c r="N1733" s="122" t="s">
        <v>3173</v>
      </c>
      <c r="O1733" s="121">
        <v>42892</v>
      </c>
      <c r="P1733" s="122" t="s">
        <v>9232</v>
      </c>
      <c r="Q1733" s="122" t="s">
        <v>11688</v>
      </c>
      <c r="S1733" s="122" t="s">
        <v>14693</v>
      </c>
      <c r="T1733" s="122" t="s">
        <v>1171</v>
      </c>
      <c r="U1733" s="122" t="s">
        <v>4097</v>
      </c>
      <c r="V1733" s="122" t="s">
        <v>9209</v>
      </c>
      <c r="W1733" s="122" t="s">
        <v>1759</v>
      </c>
      <c r="X1733" s="122" t="s">
        <v>1319</v>
      </c>
      <c r="AH1733" s="122">
        <v>720</v>
      </c>
      <c r="AI1733" s="122" t="s">
        <v>9594</v>
      </c>
      <c r="AJ1733" s="122" t="s">
        <v>149</v>
      </c>
      <c r="AK1733" s="122" t="s">
        <v>149</v>
      </c>
      <c r="AT1733" s="122">
        <v>41.820050000000002</v>
      </c>
      <c r="AU1733" s="122">
        <v>-88.049160000000001</v>
      </c>
      <c r="BE1733" s="122" t="s">
        <v>9078</v>
      </c>
      <c r="BG1733" s="122" t="s">
        <v>9079</v>
      </c>
      <c r="BY1733" s="132"/>
      <c r="BZ1733" s="122" t="s">
        <v>3654</v>
      </c>
      <c r="CB1733" s="122">
        <v>41.820050000000002</v>
      </c>
      <c r="CC1733" s="122">
        <v>-88.049160000000001</v>
      </c>
      <c r="CZ1733" s="122" t="str">
        <f t="shared" si="76"/>
        <v>Quercus macrocarpa Michx., SPMCODE: QUE001732, collection#: IL-MG140</v>
      </c>
    </row>
    <row r="1734" spans="1:104" x14ac:dyDescent="0.45">
      <c r="A1734" s="122">
        <v>1733</v>
      </c>
      <c r="B1734" s="122" t="s">
        <v>11411</v>
      </c>
      <c r="C1734" s="122" t="s">
        <v>9194</v>
      </c>
      <c r="I1734" s="122" t="s">
        <v>187</v>
      </c>
      <c r="J1734" s="122" t="str">
        <f t="shared" si="75"/>
        <v>Quercus alba</v>
      </c>
      <c r="M1734" s="122" t="s">
        <v>3226</v>
      </c>
      <c r="N1734" s="122" t="s">
        <v>3190</v>
      </c>
      <c r="O1734" s="121">
        <v>42892</v>
      </c>
      <c r="P1734" s="122" t="s">
        <v>9232</v>
      </c>
      <c r="Q1734" s="122" t="s">
        <v>11688</v>
      </c>
      <c r="S1734" s="122" t="s">
        <v>14693</v>
      </c>
      <c r="T1734" s="122" t="s">
        <v>1171</v>
      </c>
      <c r="U1734" s="122" t="s">
        <v>4097</v>
      </c>
      <c r="V1734" s="122" t="s">
        <v>9209</v>
      </c>
      <c r="W1734" s="122" t="s">
        <v>1759</v>
      </c>
      <c r="X1734" s="122" t="s">
        <v>1319</v>
      </c>
      <c r="AH1734" s="122">
        <v>747</v>
      </c>
      <c r="AI1734" s="122" t="s">
        <v>9594</v>
      </c>
      <c r="AJ1734" s="122" t="s">
        <v>187</v>
      </c>
      <c r="AK1734" s="122" t="s">
        <v>187</v>
      </c>
      <c r="AT1734" s="122">
        <v>41.819710000000001</v>
      </c>
      <c r="AU1734" s="122">
        <v>-88.049409999999995</v>
      </c>
      <c r="BE1734" s="122" t="s">
        <v>9078</v>
      </c>
      <c r="BG1734" s="122" t="s">
        <v>9079</v>
      </c>
      <c r="BY1734" s="132"/>
      <c r="BZ1734" s="122" t="s">
        <v>3654</v>
      </c>
      <c r="CB1734" s="122">
        <v>41.819710000000001</v>
      </c>
      <c r="CC1734" s="122">
        <v>-88.049409999999995</v>
      </c>
      <c r="CZ1734" s="122" t="str">
        <f t="shared" si="76"/>
        <v>Quercus alba L., SPMCODE: QUE001733, collection#: IL-MG141</v>
      </c>
    </row>
    <row r="1735" spans="1:104" x14ac:dyDescent="0.45">
      <c r="A1735" s="122">
        <v>1734</v>
      </c>
      <c r="B1735" s="122" t="s">
        <v>11412</v>
      </c>
      <c r="C1735" s="122" t="s">
        <v>9195</v>
      </c>
      <c r="I1735" s="122" t="s">
        <v>149</v>
      </c>
      <c r="J1735" s="122" t="str">
        <f t="shared" si="75"/>
        <v>Quercus macrocarpa</v>
      </c>
      <c r="M1735" s="122" t="s">
        <v>3226</v>
      </c>
      <c r="N1735" s="122" t="s">
        <v>3173</v>
      </c>
      <c r="O1735" s="121">
        <v>42892</v>
      </c>
      <c r="P1735" s="122" t="s">
        <v>9232</v>
      </c>
      <c r="Q1735" s="122" t="s">
        <v>11688</v>
      </c>
      <c r="S1735" s="122" t="s">
        <v>14693</v>
      </c>
      <c r="T1735" s="122" t="s">
        <v>1171</v>
      </c>
      <c r="U1735" s="122" t="s">
        <v>4097</v>
      </c>
      <c r="V1735" s="122" t="s">
        <v>9209</v>
      </c>
      <c r="W1735" s="122" t="s">
        <v>1759</v>
      </c>
      <c r="X1735" s="122" t="s">
        <v>1319</v>
      </c>
      <c r="AH1735" s="122">
        <v>749</v>
      </c>
      <c r="AI1735" s="122" t="s">
        <v>9594</v>
      </c>
      <c r="AJ1735" s="122" t="s">
        <v>149</v>
      </c>
      <c r="AK1735" s="122" t="s">
        <v>149</v>
      </c>
      <c r="AT1735" s="122">
        <v>41.819490000000002</v>
      </c>
      <c r="AU1735" s="122">
        <v>-88.049199999999999</v>
      </c>
      <c r="BE1735" s="122" t="s">
        <v>9078</v>
      </c>
      <c r="BG1735" s="122" t="s">
        <v>9079</v>
      </c>
      <c r="BY1735" s="132"/>
      <c r="BZ1735" s="122" t="s">
        <v>3654</v>
      </c>
      <c r="CB1735" s="122">
        <v>41.819490000000002</v>
      </c>
      <c r="CC1735" s="122">
        <v>-88.049199999999999</v>
      </c>
      <c r="CZ1735" s="122" t="str">
        <f t="shared" si="76"/>
        <v>Quercus macrocarpa Michx., SPMCODE: QUE001734, collection#: IL-MG142</v>
      </c>
    </row>
    <row r="1736" spans="1:104" x14ac:dyDescent="0.45">
      <c r="A1736" s="122">
        <v>1735</v>
      </c>
      <c r="B1736" s="122" t="s">
        <v>11413</v>
      </c>
      <c r="C1736" s="122" t="s">
        <v>9196</v>
      </c>
      <c r="I1736" s="122" t="s">
        <v>149</v>
      </c>
      <c r="J1736" s="122" t="str">
        <f t="shared" si="75"/>
        <v>Quercus macrocarpa</v>
      </c>
      <c r="M1736" s="122" t="s">
        <v>3226</v>
      </c>
      <c r="N1736" s="122" t="s">
        <v>3173</v>
      </c>
      <c r="O1736" s="121">
        <v>42892</v>
      </c>
      <c r="P1736" s="122" t="s">
        <v>9232</v>
      </c>
      <c r="Q1736" s="122" t="s">
        <v>11688</v>
      </c>
      <c r="S1736" s="122" t="s">
        <v>14693</v>
      </c>
      <c r="T1736" s="122" t="s">
        <v>1171</v>
      </c>
      <c r="U1736" s="122" t="s">
        <v>4097</v>
      </c>
      <c r="V1736" s="122" t="s">
        <v>9209</v>
      </c>
      <c r="W1736" s="122" t="s">
        <v>1759</v>
      </c>
      <c r="X1736" s="122" t="s">
        <v>1319</v>
      </c>
      <c r="AH1736" s="122">
        <v>775</v>
      </c>
      <c r="AI1736" s="122" t="s">
        <v>9594</v>
      </c>
      <c r="AJ1736" s="122" t="s">
        <v>149</v>
      </c>
      <c r="AK1736" s="122" t="s">
        <v>149</v>
      </c>
      <c r="AT1736" s="122">
        <v>41.819339999999997</v>
      </c>
      <c r="AU1736" s="122">
        <v>-88.049040000000005</v>
      </c>
      <c r="BE1736" s="122" t="s">
        <v>9078</v>
      </c>
      <c r="BG1736" s="122" t="s">
        <v>9079</v>
      </c>
      <c r="BY1736" s="132"/>
      <c r="BZ1736" s="122" t="s">
        <v>3654</v>
      </c>
      <c r="CB1736" s="122">
        <v>41.819339999999997</v>
      </c>
      <c r="CC1736" s="122">
        <v>-88.049040000000005</v>
      </c>
      <c r="CZ1736" s="122" t="str">
        <f t="shared" si="76"/>
        <v>Quercus macrocarpa Michx., SPMCODE: QUE001735, collection#: IL-MG143</v>
      </c>
    </row>
    <row r="1737" spans="1:104" x14ac:dyDescent="0.45">
      <c r="A1737" s="122">
        <v>1736</v>
      </c>
      <c r="B1737" s="122" t="s">
        <v>11414</v>
      </c>
      <c r="C1737" s="122" t="s">
        <v>9197</v>
      </c>
      <c r="I1737" s="122" t="s">
        <v>149</v>
      </c>
      <c r="J1737" s="122" t="str">
        <f t="shared" si="75"/>
        <v>Quercus macrocarpa</v>
      </c>
      <c r="M1737" s="122" t="s">
        <v>3226</v>
      </c>
      <c r="N1737" s="122" t="s">
        <v>3173</v>
      </c>
      <c r="O1737" s="121">
        <v>42892</v>
      </c>
      <c r="P1737" s="122" t="s">
        <v>9232</v>
      </c>
      <c r="Q1737" s="122" t="s">
        <v>11688</v>
      </c>
      <c r="S1737" s="122" t="s">
        <v>14693</v>
      </c>
      <c r="T1737" s="122" t="s">
        <v>1171</v>
      </c>
      <c r="U1737" s="122" t="s">
        <v>4097</v>
      </c>
      <c r="V1737" s="122" t="s">
        <v>9209</v>
      </c>
      <c r="W1737" s="122" t="s">
        <v>1759</v>
      </c>
      <c r="X1737" s="122" t="s">
        <v>1319</v>
      </c>
      <c r="AH1737" s="122">
        <v>804</v>
      </c>
      <c r="AI1737" s="122" t="s">
        <v>9594</v>
      </c>
      <c r="AJ1737" s="122" t="s">
        <v>149</v>
      </c>
      <c r="AK1737" s="122" t="s">
        <v>149</v>
      </c>
      <c r="AT1737" s="122">
        <v>41.81935</v>
      </c>
      <c r="AU1737" s="122">
        <v>-88.049019999999999</v>
      </c>
      <c r="BE1737" s="122" t="s">
        <v>9078</v>
      </c>
      <c r="BG1737" s="122" t="s">
        <v>9079</v>
      </c>
      <c r="BZ1737" s="122" t="s">
        <v>3654</v>
      </c>
      <c r="CB1737" s="122">
        <v>41.81935</v>
      </c>
      <c r="CC1737" s="122">
        <v>-88.049019999999999</v>
      </c>
      <c r="CZ1737" s="122" t="str">
        <f t="shared" si="76"/>
        <v>Quercus macrocarpa Michx., SPMCODE: QUE001736, collection#: IL-MG144</v>
      </c>
    </row>
    <row r="1738" spans="1:104" x14ac:dyDescent="0.45">
      <c r="A1738" s="122">
        <v>1737</v>
      </c>
      <c r="B1738" s="122" t="s">
        <v>11415</v>
      </c>
      <c r="C1738" s="122" t="s">
        <v>9198</v>
      </c>
      <c r="I1738" s="122" t="s">
        <v>149</v>
      </c>
      <c r="J1738" s="122" t="str">
        <f t="shared" si="75"/>
        <v>Quercus macrocarpa</v>
      </c>
      <c r="M1738" s="122" t="s">
        <v>3226</v>
      </c>
      <c r="N1738" s="122" t="s">
        <v>3173</v>
      </c>
      <c r="O1738" s="121">
        <v>42892</v>
      </c>
      <c r="P1738" s="122" t="s">
        <v>9232</v>
      </c>
      <c r="Q1738" s="122" t="s">
        <v>11688</v>
      </c>
      <c r="S1738" s="122" t="s">
        <v>14693</v>
      </c>
      <c r="T1738" s="122" t="s">
        <v>1171</v>
      </c>
      <c r="U1738" s="122" t="s">
        <v>4097</v>
      </c>
      <c r="V1738" s="122" t="s">
        <v>9209</v>
      </c>
      <c r="W1738" s="122" t="s">
        <v>1759</v>
      </c>
      <c r="X1738" s="122" t="s">
        <v>1319</v>
      </c>
      <c r="AH1738" s="122">
        <v>736</v>
      </c>
      <c r="AI1738" s="122" t="s">
        <v>9594</v>
      </c>
      <c r="AJ1738" s="122" t="s">
        <v>149</v>
      </c>
      <c r="AK1738" s="122" t="s">
        <v>149</v>
      </c>
      <c r="AT1738" s="122">
        <v>41.819249999999997</v>
      </c>
      <c r="AU1738" s="122">
        <v>-88.048810000000003</v>
      </c>
      <c r="BE1738" s="122" t="s">
        <v>9078</v>
      </c>
      <c r="BG1738" s="122" t="s">
        <v>9079</v>
      </c>
      <c r="BZ1738" s="122" t="s">
        <v>3654</v>
      </c>
      <c r="CB1738" s="122">
        <v>41.819249999999997</v>
      </c>
      <c r="CC1738" s="122">
        <v>-88.048810000000003</v>
      </c>
      <c r="CZ1738" s="122" t="str">
        <f t="shared" si="76"/>
        <v>Quercus macrocarpa Michx., SPMCODE: QUE001737, collection#: IL-MG145</v>
      </c>
    </row>
    <row r="1739" spans="1:104" x14ac:dyDescent="0.45">
      <c r="A1739" s="122">
        <v>1738</v>
      </c>
      <c r="B1739" s="122" t="s">
        <v>11416</v>
      </c>
      <c r="C1739" s="122" t="s">
        <v>9199</v>
      </c>
      <c r="I1739" s="122" t="s">
        <v>187</v>
      </c>
      <c r="J1739" s="122" t="str">
        <f t="shared" si="75"/>
        <v>Quercus alba</v>
      </c>
      <c r="M1739" s="122" t="s">
        <v>3226</v>
      </c>
      <c r="N1739" s="122" t="s">
        <v>3190</v>
      </c>
      <c r="O1739" s="121">
        <v>42892</v>
      </c>
      <c r="P1739" s="122" t="s">
        <v>9232</v>
      </c>
      <c r="Q1739" s="122" t="s">
        <v>11688</v>
      </c>
      <c r="S1739" s="122" t="s">
        <v>14693</v>
      </c>
      <c r="T1739" s="122" t="s">
        <v>1171</v>
      </c>
      <c r="U1739" s="122" t="s">
        <v>4097</v>
      </c>
      <c r="V1739" s="122" t="s">
        <v>9209</v>
      </c>
      <c r="W1739" s="122" t="s">
        <v>1759</v>
      </c>
      <c r="X1739" s="122" t="s">
        <v>1319</v>
      </c>
      <c r="AH1739" s="122">
        <v>760</v>
      </c>
      <c r="AI1739" s="122" t="s">
        <v>9594</v>
      </c>
      <c r="AJ1739" s="122" t="s">
        <v>187</v>
      </c>
      <c r="AK1739" s="122" t="s">
        <v>187</v>
      </c>
      <c r="AT1739" s="122">
        <v>41.819159999999997</v>
      </c>
      <c r="AU1739" s="122">
        <v>-88.048820000000006</v>
      </c>
      <c r="BC1739" s="58"/>
      <c r="BE1739" s="122" t="s">
        <v>9078</v>
      </c>
      <c r="BG1739" s="122" t="s">
        <v>9079</v>
      </c>
      <c r="BZ1739" s="122" t="s">
        <v>3654</v>
      </c>
      <c r="CB1739" s="122">
        <v>41.819159999999997</v>
      </c>
      <c r="CC1739" s="122">
        <v>-88.048820000000006</v>
      </c>
      <c r="CZ1739" s="122" t="str">
        <f t="shared" si="76"/>
        <v>Quercus alba L., SPMCODE: QUE001738, collection#: IL-MG146</v>
      </c>
    </row>
    <row r="1740" spans="1:104" x14ac:dyDescent="0.45">
      <c r="A1740" s="122">
        <v>1739</v>
      </c>
      <c r="B1740" s="122" t="s">
        <v>11417</v>
      </c>
      <c r="C1740" s="122" t="s">
        <v>9200</v>
      </c>
      <c r="I1740" s="122" t="s">
        <v>187</v>
      </c>
      <c r="J1740" s="122" t="str">
        <f t="shared" si="75"/>
        <v>Quercus alba</v>
      </c>
      <c r="M1740" s="122" t="s">
        <v>3226</v>
      </c>
      <c r="N1740" s="122" t="s">
        <v>3190</v>
      </c>
      <c r="O1740" s="121">
        <v>42892</v>
      </c>
      <c r="P1740" s="122" t="s">
        <v>9232</v>
      </c>
      <c r="Q1740" s="122" t="s">
        <v>11688</v>
      </c>
      <c r="S1740" s="122" t="s">
        <v>14693</v>
      </c>
      <c r="T1740" s="122" t="s">
        <v>1171</v>
      </c>
      <c r="U1740" s="122" t="s">
        <v>4097</v>
      </c>
      <c r="V1740" s="122" t="s">
        <v>9209</v>
      </c>
      <c r="W1740" s="122" t="s">
        <v>1759</v>
      </c>
      <c r="X1740" s="122" t="s">
        <v>1319</v>
      </c>
      <c r="AH1740" s="122">
        <v>715</v>
      </c>
      <c r="AI1740" s="122" t="s">
        <v>9594</v>
      </c>
      <c r="AJ1740" s="122" t="s">
        <v>187</v>
      </c>
      <c r="AK1740" s="122" t="s">
        <v>187</v>
      </c>
      <c r="AT1740" s="122">
        <v>41.818989999999999</v>
      </c>
      <c r="AU1740" s="122">
        <v>-88.048469999999995</v>
      </c>
      <c r="BE1740" s="122" t="s">
        <v>9078</v>
      </c>
      <c r="BG1740" s="122" t="s">
        <v>9079</v>
      </c>
      <c r="BZ1740" s="122" t="s">
        <v>3654</v>
      </c>
      <c r="CB1740" s="122">
        <v>41.818989999999999</v>
      </c>
      <c r="CC1740" s="122">
        <v>-88.048469999999995</v>
      </c>
      <c r="CZ1740" s="122" t="str">
        <f t="shared" si="76"/>
        <v>Quercus alba L., SPMCODE: QUE001739, collection#: IL-MG147</v>
      </c>
    </row>
    <row r="1741" spans="1:104" x14ac:dyDescent="0.45">
      <c r="A1741" s="122">
        <v>1740</v>
      </c>
      <c r="B1741" s="122" t="s">
        <v>11418</v>
      </c>
      <c r="C1741" s="122" t="s">
        <v>9201</v>
      </c>
      <c r="I1741" s="122" t="s">
        <v>149</v>
      </c>
      <c r="J1741" s="122" t="str">
        <f t="shared" si="75"/>
        <v>Quercus macrocarpa</v>
      </c>
      <c r="M1741" s="122" t="s">
        <v>3226</v>
      </c>
      <c r="N1741" s="122" t="s">
        <v>3173</v>
      </c>
      <c r="O1741" s="121">
        <v>42892</v>
      </c>
      <c r="P1741" s="122" t="s">
        <v>9232</v>
      </c>
      <c r="Q1741" s="122" t="s">
        <v>11688</v>
      </c>
      <c r="S1741" s="122" t="s">
        <v>14693</v>
      </c>
      <c r="T1741" s="122" t="s">
        <v>1171</v>
      </c>
      <c r="U1741" s="122" t="s">
        <v>4097</v>
      </c>
      <c r="V1741" s="122" t="s">
        <v>9209</v>
      </c>
      <c r="W1741" s="122" t="s">
        <v>1759</v>
      </c>
      <c r="X1741" s="122" t="s">
        <v>1319</v>
      </c>
      <c r="AH1741" s="122">
        <v>732</v>
      </c>
      <c r="AI1741" s="122" t="s">
        <v>9594</v>
      </c>
      <c r="AJ1741" s="122" t="s">
        <v>149</v>
      </c>
      <c r="AK1741" s="122" t="s">
        <v>149</v>
      </c>
      <c r="AT1741" s="122">
        <v>41.818890000000003</v>
      </c>
      <c r="AU1741" s="122">
        <v>-88.048230000000004</v>
      </c>
      <c r="BE1741" s="122" t="s">
        <v>9078</v>
      </c>
      <c r="BG1741" s="122" t="s">
        <v>9079</v>
      </c>
      <c r="BZ1741" s="122" t="s">
        <v>3654</v>
      </c>
      <c r="CB1741" s="122">
        <v>41.818890000000003</v>
      </c>
      <c r="CC1741" s="122">
        <v>-88.048230000000004</v>
      </c>
      <c r="CZ1741" s="122" t="str">
        <f t="shared" si="76"/>
        <v>Quercus macrocarpa Michx., SPMCODE: QUE001740, collection#: IL-MG148</v>
      </c>
    </row>
    <row r="1742" spans="1:104" x14ac:dyDescent="0.45">
      <c r="A1742" s="122">
        <v>1741</v>
      </c>
      <c r="B1742" s="122" t="s">
        <v>11419</v>
      </c>
      <c r="C1742" s="122" t="s">
        <v>9202</v>
      </c>
      <c r="I1742" s="122" t="s">
        <v>149</v>
      </c>
      <c r="J1742" s="122" t="str">
        <f t="shared" si="75"/>
        <v>Quercus macrocarpa</v>
      </c>
      <c r="M1742" s="122" t="s">
        <v>3226</v>
      </c>
      <c r="N1742" s="122" t="s">
        <v>3173</v>
      </c>
      <c r="O1742" s="121">
        <v>42892</v>
      </c>
      <c r="P1742" s="122" t="s">
        <v>9232</v>
      </c>
      <c r="Q1742" s="122" t="s">
        <v>11688</v>
      </c>
      <c r="S1742" s="122" t="s">
        <v>14693</v>
      </c>
      <c r="T1742" s="122" t="s">
        <v>1171</v>
      </c>
      <c r="U1742" s="122" t="s">
        <v>4097</v>
      </c>
      <c r="V1742" s="122" t="s">
        <v>9209</v>
      </c>
      <c r="W1742" s="122" t="s">
        <v>1759</v>
      </c>
      <c r="X1742" s="122" t="s">
        <v>1319</v>
      </c>
      <c r="AH1742" s="122">
        <v>728</v>
      </c>
      <c r="AI1742" s="122" t="s">
        <v>9594</v>
      </c>
      <c r="AJ1742" s="122" t="s">
        <v>149</v>
      </c>
      <c r="AK1742" s="122" t="s">
        <v>149</v>
      </c>
      <c r="AT1742" s="122">
        <v>41.819110000000002</v>
      </c>
      <c r="AU1742" s="122">
        <v>-88.048370000000006</v>
      </c>
      <c r="BE1742" s="122" t="s">
        <v>9078</v>
      </c>
      <c r="BG1742" s="122" t="s">
        <v>9079</v>
      </c>
      <c r="BZ1742" s="122" t="s">
        <v>3654</v>
      </c>
      <c r="CB1742" s="122">
        <v>41.819110000000002</v>
      </c>
      <c r="CC1742" s="122">
        <v>-88.048370000000006</v>
      </c>
      <c r="CZ1742" s="122" t="str">
        <f t="shared" si="76"/>
        <v>Quercus macrocarpa Michx., SPMCODE: QUE001741, collection#: IL-MG149</v>
      </c>
    </row>
    <row r="1743" spans="1:104" x14ac:dyDescent="0.45">
      <c r="A1743" s="122">
        <v>1742</v>
      </c>
      <c r="B1743" s="122" t="s">
        <v>11420</v>
      </c>
      <c r="C1743" s="122" t="s">
        <v>9203</v>
      </c>
      <c r="I1743" s="122" t="s">
        <v>187</v>
      </c>
      <c r="J1743" s="122" t="str">
        <f t="shared" si="75"/>
        <v>Quercus alba</v>
      </c>
      <c r="M1743" s="122" t="s">
        <v>3226</v>
      </c>
      <c r="N1743" s="122" t="s">
        <v>3190</v>
      </c>
      <c r="O1743" s="121">
        <v>42892</v>
      </c>
      <c r="P1743" s="122" t="s">
        <v>9232</v>
      </c>
      <c r="Q1743" s="122" t="s">
        <v>11688</v>
      </c>
      <c r="S1743" s="122" t="s">
        <v>14693</v>
      </c>
      <c r="T1743" s="122" t="s">
        <v>1171</v>
      </c>
      <c r="U1743" s="122" t="s">
        <v>4097</v>
      </c>
      <c r="V1743" s="122" t="s">
        <v>9209</v>
      </c>
      <c r="W1743" s="122" t="s">
        <v>1759</v>
      </c>
      <c r="X1743" s="122" t="s">
        <v>1319</v>
      </c>
      <c r="AH1743" s="122">
        <v>745</v>
      </c>
      <c r="AI1743" s="122" t="s">
        <v>9594</v>
      </c>
      <c r="AJ1743" s="122" t="s">
        <v>187</v>
      </c>
      <c r="AK1743" s="122" t="s">
        <v>187</v>
      </c>
      <c r="AT1743" s="122">
        <v>41.819180000000003</v>
      </c>
      <c r="AU1743" s="122">
        <v>-88.047960000000003</v>
      </c>
      <c r="BE1743" s="122" t="s">
        <v>9078</v>
      </c>
      <c r="BG1743" s="122" t="s">
        <v>9079</v>
      </c>
      <c r="BZ1743" s="122" t="s">
        <v>3654</v>
      </c>
      <c r="CB1743" s="122">
        <v>41.819180000000003</v>
      </c>
      <c r="CC1743" s="122">
        <v>-88.047960000000003</v>
      </c>
      <c r="CZ1743" s="122" t="str">
        <f t="shared" si="76"/>
        <v>Quercus alba L., SPMCODE: QUE001742, collection#: IL-MG150</v>
      </c>
    </row>
    <row r="1744" spans="1:104" x14ac:dyDescent="0.45">
      <c r="A1744" s="122">
        <v>1743</v>
      </c>
      <c r="B1744" s="122" t="s">
        <v>11421</v>
      </c>
      <c r="C1744" s="122" t="s">
        <v>9204</v>
      </c>
      <c r="I1744" s="122" t="s">
        <v>149</v>
      </c>
      <c r="J1744" s="122" t="str">
        <f t="shared" si="75"/>
        <v>Quercus macrocarpa</v>
      </c>
      <c r="M1744" s="122" t="s">
        <v>3226</v>
      </c>
      <c r="N1744" s="122" t="s">
        <v>3173</v>
      </c>
      <c r="O1744" s="121">
        <v>42892</v>
      </c>
      <c r="P1744" s="122" t="s">
        <v>9232</v>
      </c>
      <c r="Q1744" s="122" t="s">
        <v>11688</v>
      </c>
      <c r="S1744" s="122" t="s">
        <v>14693</v>
      </c>
      <c r="T1744" s="122" t="s">
        <v>1171</v>
      </c>
      <c r="U1744" s="122" t="s">
        <v>4097</v>
      </c>
      <c r="V1744" s="122" t="s">
        <v>9209</v>
      </c>
      <c r="W1744" s="122" t="s">
        <v>1759</v>
      </c>
      <c r="X1744" s="122" t="s">
        <v>1319</v>
      </c>
      <c r="AH1744" s="122">
        <v>720</v>
      </c>
      <c r="AI1744" s="122" t="s">
        <v>9594</v>
      </c>
      <c r="AJ1744" s="122" t="s">
        <v>149</v>
      </c>
      <c r="AK1744" s="122" t="s">
        <v>149</v>
      </c>
      <c r="AT1744" s="122">
        <v>41.81915</v>
      </c>
      <c r="AU1744" s="122">
        <v>-88.047709999999995</v>
      </c>
      <c r="BE1744" s="122" t="s">
        <v>9078</v>
      </c>
      <c r="BG1744" s="122" t="s">
        <v>9079</v>
      </c>
      <c r="BZ1744" s="122" t="s">
        <v>3654</v>
      </c>
      <c r="CB1744" s="122">
        <v>41.81915</v>
      </c>
      <c r="CC1744" s="122">
        <v>-88.047709999999995</v>
      </c>
      <c r="CZ1744" s="122" t="str">
        <f t="shared" si="76"/>
        <v>Quercus macrocarpa Michx., SPMCODE: QUE001743, collection#: IL-MG151</v>
      </c>
    </row>
    <row r="1745" spans="1:104" x14ac:dyDescent="0.45">
      <c r="A1745" s="122">
        <v>1744</v>
      </c>
      <c r="B1745" s="122" t="s">
        <v>11422</v>
      </c>
      <c r="C1745" s="122" t="s">
        <v>9205</v>
      </c>
      <c r="I1745" s="122" t="s">
        <v>187</v>
      </c>
      <c r="J1745" s="122" t="str">
        <f t="shared" si="75"/>
        <v>Quercus alba</v>
      </c>
      <c r="M1745" s="122" t="s">
        <v>3226</v>
      </c>
      <c r="N1745" s="122" t="s">
        <v>3190</v>
      </c>
      <c r="O1745" s="121">
        <v>42892</v>
      </c>
      <c r="P1745" s="122" t="s">
        <v>9232</v>
      </c>
      <c r="Q1745" s="122" t="s">
        <v>11688</v>
      </c>
      <c r="S1745" s="122" t="s">
        <v>14693</v>
      </c>
      <c r="T1745" s="122" t="s">
        <v>1171</v>
      </c>
      <c r="U1745" s="122" t="s">
        <v>4097</v>
      </c>
      <c r="V1745" s="122" t="s">
        <v>9209</v>
      </c>
      <c r="W1745" s="122" t="s">
        <v>1759</v>
      </c>
      <c r="X1745" s="122" t="s">
        <v>1319</v>
      </c>
      <c r="AH1745" s="122">
        <v>727</v>
      </c>
      <c r="AI1745" s="122" t="s">
        <v>9594</v>
      </c>
      <c r="AJ1745" s="122" t="s">
        <v>187</v>
      </c>
      <c r="AK1745" s="122" t="s">
        <v>187</v>
      </c>
      <c r="AT1745" s="122">
        <v>41.819070000000004</v>
      </c>
      <c r="AU1745" s="122">
        <v>-88.047730000000001</v>
      </c>
      <c r="BE1745" s="122" t="s">
        <v>9078</v>
      </c>
      <c r="BG1745" s="122" t="s">
        <v>9079</v>
      </c>
      <c r="BZ1745" s="122" t="s">
        <v>3654</v>
      </c>
      <c r="CB1745" s="122">
        <v>41.819070000000004</v>
      </c>
      <c r="CC1745" s="122">
        <v>-88.047730000000001</v>
      </c>
      <c r="CZ1745" s="122" t="str">
        <f t="shared" si="76"/>
        <v>Quercus alba L., SPMCODE: QUE001744, collection#: IL-MG152</v>
      </c>
    </row>
    <row r="1746" spans="1:104" x14ac:dyDescent="0.45">
      <c r="A1746" s="122">
        <v>1745</v>
      </c>
      <c r="B1746" s="122" t="s">
        <v>11423</v>
      </c>
      <c r="C1746" s="122" t="s">
        <v>9206</v>
      </c>
      <c r="I1746" s="122" t="s">
        <v>187</v>
      </c>
      <c r="J1746" s="122" t="str">
        <f t="shared" si="75"/>
        <v>Quercus alba</v>
      </c>
      <c r="M1746" s="122" t="s">
        <v>3226</v>
      </c>
      <c r="N1746" s="122" t="s">
        <v>3190</v>
      </c>
      <c r="O1746" s="121">
        <v>42892</v>
      </c>
      <c r="P1746" s="122" t="s">
        <v>9232</v>
      </c>
      <c r="Q1746" s="122" t="s">
        <v>11688</v>
      </c>
      <c r="S1746" s="122" t="s">
        <v>14693</v>
      </c>
      <c r="T1746" s="122" t="s">
        <v>1171</v>
      </c>
      <c r="U1746" s="122" t="s">
        <v>4097</v>
      </c>
      <c r="V1746" s="122" t="s">
        <v>9209</v>
      </c>
      <c r="W1746" s="122" t="s">
        <v>1759</v>
      </c>
      <c r="X1746" s="122" t="s">
        <v>1319</v>
      </c>
      <c r="AH1746" s="122">
        <v>706</v>
      </c>
      <c r="AI1746" s="122" t="s">
        <v>9594</v>
      </c>
      <c r="AJ1746" s="122" t="s">
        <v>187</v>
      </c>
      <c r="AK1746" s="122" t="s">
        <v>187</v>
      </c>
      <c r="AT1746" s="122">
        <v>41.818809999999999</v>
      </c>
      <c r="AU1746" s="122">
        <v>-88.047389999999993</v>
      </c>
      <c r="BE1746" s="122" t="s">
        <v>9078</v>
      </c>
      <c r="BG1746" s="122" t="s">
        <v>9079</v>
      </c>
      <c r="BZ1746" s="122" t="s">
        <v>3654</v>
      </c>
      <c r="CB1746" s="122">
        <v>41.818809999999999</v>
      </c>
      <c r="CC1746" s="122">
        <v>-88.047389999999993</v>
      </c>
      <c r="CZ1746" s="122" t="str">
        <f t="shared" si="76"/>
        <v>Quercus alba L., SPMCODE: QUE001745, collection#: IL-MG153</v>
      </c>
    </row>
    <row r="1747" spans="1:104" x14ac:dyDescent="0.45">
      <c r="A1747" s="122">
        <v>1746</v>
      </c>
      <c r="B1747" s="122" t="s">
        <v>11424</v>
      </c>
      <c r="C1747" s="122" t="s">
        <v>9210</v>
      </c>
      <c r="I1747" s="122" t="s">
        <v>187</v>
      </c>
      <c r="J1747" s="122" t="str">
        <f t="shared" si="75"/>
        <v>Quercus alba</v>
      </c>
      <c r="M1747" s="122" t="s">
        <v>3226</v>
      </c>
      <c r="N1747" s="122" t="s">
        <v>3173</v>
      </c>
      <c r="O1747" s="121">
        <v>42892</v>
      </c>
      <c r="P1747" s="122" t="s">
        <v>9232</v>
      </c>
      <c r="Q1747" s="122" t="s">
        <v>11688</v>
      </c>
      <c r="S1747" s="122" t="s">
        <v>14693</v>
      </c>
      <c r="T1747" s="122" t="s">
        <v>1171</v>
      </c>
      <c r="U1747" s="122" t="s">
        <v>4097</v>
      </c>
      <c r="V1747" s="122" t="s">
        <v>9209</v>
      </c>
      <c r="W1747" s="122" t="s">
        <v>1759</v>
      </c>
      <c r="X1747" s="122" t="s">
        <v>1319</v>
      </c>
      <c r="AH1747" s="122">
        <v>775</v>
      </c>
      <c r="AI1747" s="122" t="s">
        <v>9594</v>
      </c>
      <c r="AJ1747" s="122" t="s">
        <v>187</v>
      </c>
      <c r="AK1747" s="122" t="s">
        <v>187</v>
      </c>
      <c r="AT1747" s="122">
        <v>41.81888</v>
      </c>
      <c r="AU1747" s="122">
        <v>-88.051100000000005</v>
      </c>
      <c r="BE1747" s="122" t="s">
        <v>9078</v>
      </c>
      <c r="BG1747" s="122" t="s">
        <v>9079</v>
      </c>
      <c r="BZ1747" s="122" t="s">
        <v>3654</v>
      </c>
      <c r="CB1747" s="122">
        <v>41.81888</v>
      </c>
      <c r="CC1747" s="122">
        <v>-88.051100000000005</v>
      </c>
      <c r="CZ1747" s="122" t="str">
        <f t="shared" si="76"/>
        <v>Quercus alba L., SPMCODE: QUE001746, collection#: IL-MG155</v>
      </c>
    </row>
    <row r="1748" spans="1:104" x14ac:dyDescent="0.45">
      <c r="A1748" s="122">
        <v>1747</v>
      </c>
      <c r="B1748" s="122" t="s">
        <v>11425</v>
      </c>
      <c r="C1748" s="122" t="s">
        <v>9211</v>
      </c>
      <c r="I1748" s="122" t="s">
        <v>187</v>
      </c>
      <c r="J1748" s="122" t="str">
        <f t="shared" si="75"/>
        <v>Quercus alba</v>
      </c>
      <c r="M1748" s="122" t="s">
        <v>3226</v>
      </c>
      <c r="N1748" s="122" t="s">
        <v>3190</v>
      </c>
      <c r="O1748" s="121">
        <v>42892</v>
      </c>
      <c r="P1748" s="122" t="s">
        <v>9232</v>
      </c>
      <c r="Q1748" s="122" t="s">
        <v>11688</v>
      </c>
      <c r="S1748" s="122" t="s">
        <v>14693</v>
      </c>
      <c r="T1748" s="122" t="s">
        <v>1171</v>
      </c>
      <c r="U1748" s="122" t="s">
        <v>4097</v>
      </c>
      <c r="V1748" s="122" t="s">
        <v>9209</v>
      </c>
      <c r="W1748" s="122" t="s">
        <v>1759</v>
      </c>
      <c r="X1748" s="122" t="s">
        <v>1319</v>
      </c>
      <c r="AH1748" s="122">
        <v>760</v>
      </c>
      <c r="AI1748" s="122" t="s">
        <v>9594</v>
      </c>
      <c r="AJ1748" s="122" t="s">
        <v>187</v>
      </c>
      <c r="AK1748" s="122" t="s">
        <v>187</v>
      </c>
      <c r="AT1748" s="122">
        <v>41.818890000000003</v>
      </c>
      <c r="AU1748" s="122">
        <v>-88.051389999999998</v>
      </c>
      <c r="BE1748" s="122" t="s">
        <v>9078</v>
      </c>
      <c r="BG1748" s="122" t="s">
        <v>9079</v>
      </c>
      <c r="BZ1748" s="122" t="s">
        <v>3654</v>
      </c>
      <c r="CB1748" s="122">
        <v>41.818890000000003</v>
      </c>
      <c r="CC1748" s="122">
        <v>-88.051389999999998</v>
      </c>
      <c r="CZ1748" s="122" t="str">
        <f t="shared" si="76"/>
        <v>Quercus alba L., SPMCODE: QUE001747, collection#: IL-MG156</v>
      </c>
    </row>
    <row r="1749" spans="1:104" x14ac:dyDescent="0.45">
      <c r="A1749" s="122">
        <v>1748</v>
      </c>
      <c r="B1749" s="122" t="s">
        <v>11426</v>
      </c>
      <c r="C1749" s="122" t="s">
        <v>9207</v>
      </c>
      <c r="I1749" s="122" t="s">
        <v>149</v>
      </c>
      <c r="J1749" s="122" t="str">
        <f t="shared" si="75"/>
        <v>Quercus macrocarpa</v>
      </c>
      <c r="M1749" s="122" t="s">
        <v>3226</v>
      </c>
      <c r="N1749" s="122" t="s">
        <v>3173</v>
      </c>
      <c r="O1749" s="121">
        <v>42892</v>
      </c>
      <c r="P1749" s="122" t="s">
        <v>9232</v>
      </c>
      <c r="Q1749" s="122" t="s">
        <v>11688</v>
      </c>
      <c r="S1749" s="122" t="s">
        <v>14693</v>
      </c>
      <c r="T1749" s="122" t="s">
        <v>1171</v>
      </c>
      <c r="U1749" s="122" t="s">
        <v>4097</v>
      </c>
      <c r="V1749" s="122" t="s">
        <v>9209</v>
      </c>
      <c r="W1749" s="122" t="s">
        <v>1759</v>
      </c>
      <c r="X1749" s="122" t="s">
        <v>1319</v>
      </c>
      <c r="AJ1749" s="122" t="s">
        <v>149</v>
      </c>
      <c r="AK1749" s="122" t="s">
        <v>149</v>
      </c>
      <c r="BE1749" s="122" t="s">
        <v>9078</v>
      </c>
      <c r="BG1749" s="122" t="s">
        <v>9079</v>
      </c>
      <c r="BZ1749" s="122" t="s">
        <v>3654</v>
      </c>
      <c r="CZ1749" s="122" t="str">
        <f t="shared" si="76"/>
        <v>Quercus macrocarpa Michx., SPMCODE: QUE001748, collection#: IL-MG154</v>
      </c>
    </row>
    <row r="1750" spans="1:104" x14ac:dyDescent="0.45">
      <c r="A1750" s="122">
        <v>1749</v>
      </c>
      <c r="B1750" s="122" t="s">
        <v>11427</v>
      </c>
      <c r="C1750" s="122" t="s">
        <v>9213</v>
      </c>
      <c r="I1750" s="122" t="s">
        <v>187</v>
      </c>
      <c r="J1750" s="122" t="str">
        <f t="shared" si="75"/>
        <v>Quercus alba</v>
      </c>
      <c r="M1750" s="122" t="s">
        <v>3226</v>
      </c>
      <c r="N1750" s="122" t="s">
        <v>3190</v>
      </c>
      <c r="O1750" s="121">
        <v>42894</v>
      </c>
      <c r="P1750" s="122" t="s">
        <v>9233</v>
      </c>
      <c r="Q1750" s="122" t="s">
        <v>11688</v>
      </c>
      <c r="S1750" s="122" t="s">
        <v>14693</v>
      </c>
      <c r="T1750" s="122" t="s">
        <v>1171</v>
      </c>
      <c r="U1750" s="122" t="s">
        <v>3425</v>
      </c>
      <c r="V1750" s="122" t="s">
        <v>9229</v>
      </c>
      <c r="W1750" s="122" t="s">
        <v>1759</v>
      </c>
      <c r="X1750" s="122" t="s">
        <v>9230</v>
      </c>
      <c r="Y1750" s="122" t="s">
        <v>9231</v>
      </c>
      <c r="Z1750" s="122" t="s">
        <v>2496</v>
      </c>
      <c r="AH1750" s="122">
        <v>999</v>
      </c>
      <c r="AI1750" s="122" t="s">
        <v>9594</v>
      </c>
      <c r="AJ1750" s="122" t="s">
        <v>187</v>
      </c>
      <c r="AK1750" s="122" t="s">
        <v>187</v>
      </c>
      <c r="AT1750" s="122">
        <v>43.106340000000003</v>
      </c>
      <c r="AU1750" s="122">
        <v>-89.806730000000002</v>
      </c>
      <c r="BE1750" s="122" t="s">
        <v>9078</v>
      </c>
      <c r="BG1750" s="122" t="s">
        <v>9079</v>
      </c>
      <c r="BY1750" s="132" t="s">
        <v>13586</v>
      </c>
      <c r="BZ1750" s="122" t="s">
        <v>3654</v>
      </c>
      <c r="CB1750" s="122">
        <v>43.106340000000003</v>
      </c>
      <c r="CC1750" s="122">
        <v>-89.806730000000002</v>
      </c>
      <c r="CZ1750" s="122" t="str">
        <f t="shared" si="76"/>
        <v>Quercus alba L., SPMCODE: QUE001749, collection#: WI-MG220</v>
      </c>
    </row>
    <row r="1751" spans="1:104" x14ac:dyDescent="0.45">
      <c r="A1751" s="122">
        <v>1750</v>
      </c>
      <c r="B1751" s="122" t="s">
        <v>11428</v>
      </c>
      <c r="C1751" s="122" t="s">
        <v>9214</v>
      </c>
      <c r="I1751" s="122" t="s">
        <v>187</v>
      </c>
      <c r="J1751" s="122" t="str">
        <f t="shared" si="75"/>
        <v>Quercus alba</v>
      </c>
      <c r="M1751" s="122" t="s">
        <v>3226</v>
      </c>
      <c r="N1751" s="122" t="s">
        <v>3190</v>
      </c>
      <c r="O1751" s="121">
        <v>42894</v>
      </c>
      <c r="P1751" s="122" t="s">
        <v>9233</v>
      </c>
      <c r="Q1751" s="122" t="s">
        <v>11688</v>
      </c>
      <c r="S1751" s="122" t="s">
        <v>14693</v>
      </c>
      <c r="T1751" s="122" t="s">
        <v>1171</v>
      </c>
      <c r="U1751" s="122" t="s">
        <v>3425</v>
      </c>
      <c r="V1751" s="122" t="s">
        <v>9229</v>
      </c>
      <c r="W1751" s="122" t="s">
        <v>1759</v>
      </c>
      <c r="X1751" s="122" t="s">
        <v>9230</v>
      </c>
      <c r="Y1751" s="122" t="s">
        <v>9231</v>
      </c>
      <c r="Z1751" s="122" t="s">
        <v>2496</v>
      </c>
      <c r="AH1751" s="122">
        <v>962</v>
      </c>
      <c r="AI1751" s="122" t="s">
        <v>9594</v>
      </c>
      <c r="AJ1751" s="122" t="s">
        <v>187</v>
      </c>
      <c r="AK1751" s="122" t="s">
        <v>187</v>
      </c>
      <c r="AT1751" s="122">
        <v>43.106319999999997</v>
      </c>
      <c r="AU1751" s="122">
        <v>-89.806600000000003</v>
      </c>
      <c r="BE1751" s="122" t="s">
        <v>9078</v>
      </c>
      <c r="BG1751" s="122" t="s">
        <v>9079</v>
      </c>
      <c r="BY1751" s="132" t="s">
        <v>13665</v>
      </c>
      <c r="BZ1751" s="122" t="s">
        <v>3654</v>
      </c>
      <c r="CB1751" s="122">
        <v>43.106319999999997</v>
      </c>
      <c r="CC1751" s="122">
        <v>-89.806600000000003</v>
      </c>
      <c r="CZ1751" s="122" t="str">
        <f t="shared" si="76"/>
        <v>Quercus alba L., SPMCODE: QUE001750, collection#: WI-MG221</v>
      </c>
    </row>
    <row r="1752" spans="1:104" x14ac:dyDescent="0.45">
      <c r="A1752" s="122">
        <v>1751</v>
      </c>
      <c r="B1752" s="122" t="s">
        <v>11429</v>
      </c>
      <c r="C1752" s="122" t="s">
        <v>9215</v>
      </c>
      <c r="I1752" s="122" t="s">
        <v>187</v>
      </c>
      <c r="J1752" s="122" t="str">
        <f t="shared" si="75"/>
        <v>Quercus alba</v>
      </c>
      <c r="M1752" s="122" t="s">
        <v>3226</v>
      </c>
      <c r="N1752" s="122" t="s">
        <v>3190</v>
      </c>
      <c r="O1752" s="121">
        <v>42894</v>
      </c>
      <c r="P1752" s="122" t="s">
        <v>9233</v>
      </c>
      <c r="Q1752" s="122" t="s">
        <v>11688</v>
      </c>
      <c r="S1752" s="122" t="s">
        <v>14693</v>
      </c>
      <c r="T1752" s="122" t="s">
        <v>1171</v>
      </c>
      <c r="U1752" s="122" t="s">
        <v>3425</v>
      </c>
      <c r="V1752" s="122" t="s">
        <v>9229</v>
      </c>
      <c r="W1752" s="122" t="s">
        <v>1759</v>
      </c>
      <c r="X1752" s="122" t="s">
        <v>9230</v>
      </c>
      <c r="Y1752" s="122" t="s">
        <v>9231</v>
      </c>
      <c r="Z1752" s="122" t="s">
        <v>2496</v>
      </c>
      <c r="AH1752" s="122">
        <v>932</v>
      </c>
      <c r="AI1752" s="122" t="s">
        <v>9594</v>
      </c>
      <c r="AJ1752" s="122" t="s">
        <v>187</v>
      </c>
      <c r="AK1752" s="122" t="s">
        <v>187</v>
      </c>
      <c r="AT1752" s="122">
        <v>43.106070000000003</v>
      </c>
      <c r="AU1752" s="122">
        <v>-89.806089999999998</v>
      </c>
      <c r="BE1752" s="122" t="s">
        <v>9078</v>
      </c>
      <c r="BG1752" s="122" t="s">
        <v>9079</v>
      </c>
      <c r="BY1752" s="132" t="s">
        <v>13586</v>
      </c>
      <c r="BZ1752" s="122" t="s">
        <v>3654</v>
      </c>
      <c r="CB1752" s="122">
        <v>43.106070000000003</v>
      </c>
      <c r="CC1752" s="122">
        <v>-89.806089999999998</v>
      </c>
      <c r="CZ1752" s="122" t="str">
        <f t="shared" si="76"/>
        <v>Quercus alba L., SPMCODE: QUE001751, collection#: WI-MG222</v>
      </c>
    </row>
    <row r="1753" spans="1:104" x14ac:dyDescent="0.45">
      <c r="A1753" s="122">
        <v>1752</v>
      </c>
      <c r="B1753" s="122" t="s">
        <v>11430</v>
      </c>
      <c r="C1753" s="122" t="s">
        <v>9216</v>
      </c>
      <c r="I1753" s="122" t="s">
        <v>187</v>
      </c>
      <c r="J1753" s="122" t="str">
        <f t="shared" si="75"/>
        <v>Quercus alba</v>
      </c>
      <c r="M1753" s="122" t="s">
        <v>3226</v>
      </c>
      <c r="N1753" s="122" t="s">
        <v>3190</v>
      </c>
      <c r="O1753" s="121">
        <v>42894</v>
      </c>
      <c r="P1753" s="122" t="s">
        <v>9233</v>
      </c>
      <c r="Q1753" s="122" t="s">
        <v>11688</v>
      </c>
      <c r="S1753" s="122" t="s">
        <v>14693</v>
      </c>
      <c r="T1753" s="122" t="s">
        <v>1171</v>
      </c>
      <c r="U1753" s="122" t="s">
        <v>3425</v>
      </c>
      <c r="V1753" s="122" t="s">
        <v>9229</v>
      </c>
      <c r="W1753" s="122" t="s">
        <v>1759</v>
      </c>
      <c r="X1753" s="122" t="s">
        <v>9230</v>
      </c>
      <c r="Y1753" s="122" t="s">
        <v>9231</v>
      </c>
      <c r="Z1753" s="122" t="s">
        <v>2496</v>
      </c>
      <c r="AH1753" s="122">
        <v>907</v>
      </c>
      <c r="AI1753" s="122" t="s">
        <v>9594</v>
      </c>
      <c r="AJ1753" s="122" t="s">
        <v>187</v>
      </c>
      <c r="AK1753" s="122" t="s">
        <v>187</v>
      </c>
      <c r="AT1753" s="122">
        <v>43.106009999999998</v>
      </c>
      <c r="AU1753" s="122">
        <v>-89.80592</v>
      </c>
      <c r="BE1753" s="122" t="s">
        <v>9078</v>
      </c>
      <c r="BG1753" s="122" t="s">
        <v>9079</v>
      </c>
      <c r="BY1753" s="132" t="s">
        <v>13586</v>
      </c>
      <c r="BZ1753" s="122" t="s">
        <v>3654</v>
      </c>
      <c r="CB1753" s="122">
        <v>43.106009999999998</v>
      </c>
      <c r="CC1753" s="122">
        <v>-89.80592</v>
      </c>
      <c r="CZ1753" s="122" t="str">
        <f t="shared" si="76"/>
        <v>Quercus alba L., SPMCODE: QUE001752, collection#: WI-MG223</v>
      </c>
    </row>
    <row r="1754" spans="1:104" x14ac:dyDescent="0.45">
      <c r="A1754" s="122">
        <v>1753</v>
      </c>
      <c r="B1754" s="122" t="s">
        <v>11431</v>
      </c>
      <c r="C1754" s="122" t="s">
        <v>9217</v>
      </c>
      <c r="I1754" s="122" t="s">
        <v>187</v>
      </c>
      <c r="J1754" s="122" t="str">
        <f t="shared" si="75"/>
        <v>Quercus alba</v>
      </c>
      <c r="M1754" s="122" t="s">
        <v>3226</v>
      </c>
      <c r="N1754" s="122" t="s">
        <v>3190</v>
      </c>
      <c r="O1754" s="121">
        <v>42894</v>
      </c>
      <c r="P1754" s="122" t="s">
        <v>9233</v>
      </c>
      <c r="Q1754" s="122" t="s">
        <v>11688</v>
      </c>
      <c r="S1754" s="122" t="s">
        <v>14693</v>
      </c>
      <c r="T1754" s="122" t="s">
        <v>1171</v>
      </c>
      <c r="U1754" s="122" t="s">
        <v>3425</v>
      </c>
      <c r="V1754" s="122" t="s">
        <v>9229</v>
      </c>
      <c r="W1754" s="122" t="s">
        <v>1759</v>
      </c>
      <c r="X1754" s="122" t="s">
        <v>9230</v>
      </c>
      <c r="Y1754" s="122" t="s">
        <v>9231</v>
      </c>
      <c r="Z1754" s="122" t="s">
        <v>2496</v>
      </c>
      <c r="AH1754" s="122">
        <v>929</v>
      </c>
      <c r="AI1754" s="122" t="s">
        <v>9594</v>
      </c>
      <c r="AJ1754" s="122" t="s">
        <v>187</v>
      </c>
      <c r="AK1754" s="122" t="s">
        <v>187</v>
      </c>
      <c r="AT1754" s="122">
        <v>43.105899999999998</v>
      </c>
      <c r="AU1754" s="122">
        <v>-89.806030000000007</v>
      </c>
      <c r="BE1754" s="122" t="s">
        <v>9078</v>
      </c>
      <c r="BG1754" s="122" t="s">
        <v>9079</v>
      </c>
      <c r="BY1754" s="132"/>
      <c r="BZ1754" s="122" t="s">
        <v>3654</v>
      </c>
      <c r="CB1754" s="122">
        <v>43.105899999999998</v>
      </c>
      <c r="CC1754" s="122">
        <v>-89.806030000000007</v>
      </c>
      <c r="CZ1754" s="122" t="str">
        <f t="shared" si="76"/>
        <v>Quercus alba L., SPMCODE: QUE001753, collection#: WI-MG224</v>
      </c>
    </row>
    <row r="1755" spans="1:104" x14ac:dyDescent="0.45">
      <c r="A1755" s="122">
        <v>1754</v>
      </c>
      <c r="B1755" s="122" t="s">
        <v>11432</v>
      </c>
      <c r="C1755" s="122" t="s">
        <v>9218</v>
      </c>
      <c r="I1755" s="122" t="s">
        <v>187</v>
      </c>
      <c r="J1755" s="122" t="str">
        <f t="shared" si="75"/>
        <v>Quercus alba</v>
      </c>
      <c r="M1755" s="122" t="s">
        <v>3226</v>
      </c>
      <c r="N1755" s="122" t="s">
        <v>3190</v>
      </c>
      <c r="O1755" s="121">
        <v>42894</v>
      </c>
      <c r="P1755" s="122" t="s">
        <v>9233</v>
      </c>
      <c r="Q1755" s="122" t="s">
        <v>11688</v>
      </c>
      <c r="S1755" s="122" t="s">
        <v>14693</v>
      </c>
      <c r="T1755" s="122" t="s">
        <v>1171</v>
      </c>
      <c r="U1755" s="122" t="s">
        <v>3425</v>
      </c>
      <c r="V1755" s="122" t="s">
        <v>9229</v>
      </c>
      <c r="W1755" s="122" t="s">
        <v>1759</v>
      </c>
      <c r="X1755" s="122" t="s">
        <v>9230</v>
      </c>
      <c r="Y1755" s="122" t="s">
        <v>9231</v>
      </c>
      <c r="Z1755" s="122" t="s">
        <v>2496</v>
      </c>
      <c r="AH1755" s="122">
        <v>918</v>
      </c>
      <c r="AI1755" s="122" t="s">
        <v>9594</v>
      </c>
      <c r="AJ1755" s="122" t="s">
        <v>187</v>
      </c>
      <c r="AK1755" s="122" t="s">
        <v>187</v>
      </c>
      <c r="AT1755" s="122">
        <v>43.105899999999998</v>
      </c>
      <c r="AU1755" s="122">
        <v>-89.805989999999994</v>
      </c>
      <c r="BE1755" s="122" t="s">
        <v>9078</v>
      </c>
      <c r="BG1755" s="122" t="s">
        <v>9079</v>
      </c>
      <c r="BY1755" s="132" t="s">
        <v>13586</v>
      </c>
      <c r="BZ1755" s="122" t="s">
        <v>3654</v>
      </c>
      <c r="CB1755" s="122">
        <v>43.105899999999998</v>
      </c>
      <c r="CC1755" s="122">
        <v>-89.805989999999994</v>
      </c>
      <c r="CZ1755" s="122" t="str">
        <f t="shared" si="76"/>
        <v>Quercus alba L., SPMCODE: QUE001754, collection#: WI-MG225</v>
      </c>
    </row>
    <row r="1756" spans="1:104" x14ac:dyDescent="0.45">
      <c r="A1756" s="122">
        <v>1755</v>
      </c>
      <c r="B1756" s="122" t="s">
        <v>11433</v>
      </c>
      <c r="C1756" s="122" t="s">
        <v>9219</v>
      </c>
      <c r="I1756" s="122" t="s">
        <v>187</v>
      </c>
      <c r="J1756" s="122" t="str">
        <f t="shared" si="75"/>
        <v>Quercus alba</v>
      </c>
      <c r="M1756" s="122" t="s">
        <v>3226</v>
      </c>
      <c r="N1756" s="122" t="s">
        <v>3190</v>
      </c>
      <c r="O1756" s="121">
        <v>42894</v>
      </c>
      <c r="P1756" s="122" t="s">
        <v>9233</v>
      </c>
      <c r="Q1756" s="122" t="s">
        <v>11688</v>
      </c>
      <c r="S1756" s="122" t="s">
        <v>14693</v>
      </c>
      <c r="T1756" s="122" t="s">
        <v>1171</v>
      </c>
      <c r="U1756" s="122" t="s">
        <v>3425</v>
      </c>
      <c r="V1756" s="122" t="s">
        <v>9229</v>
      </c>
      <c r="W1756" s="122" t="s">
        <v>1759</v>
      </c>
      <c r="X1756" s="122" t="s">
        <v>9230</v>
      </c>
      <c r="Y1756" s="122" t="s">
        <v>9231</v>
      </c>
      <c r="Z1756" s="122" t="s">
        <v>2496</v>
      </c>
      <c r="AH1756" s="122">
        <v>884</v>
      </c>
      <c r="AI1756" s="122" t="s">
        <v>9594</v>
      </c>
      <c r="AJ1756" s="122" t="s">
        <v>187</v>
      </c>
      <c r="AK1756" s="122" t="s">
        <v>187</v>
      </c>
      <c r="AT1756" s="122">
        <v>43.106200000000001</v>
      </c>
      <c r="AU1756" s="122">
        <v>-89.805689999999998</v>
      </c>
      <c r="AZ1756" s="58"/>
      <c r="BC1756" s="58"/>
      <c r="BE1756" s="122" t="s">
        <v>9078</v>
      </c>
      <c r="BG1756" s="122" t="s">
        <v>9079</v>
      </c>
      <c r="BY1756" s="132" t="s">
        <v>13586</v>
      </c>
      <c r="BZ1756" s="122" t="s">
        <v>3654</v>
      </c>
      <c r="CB1756" s="122">
        <v>43.106200000000001</v>
      </c>
      <c r="CC1756" s="122">
        <v>-89.805689999999998</v>
      </c>
      <c r="CZ1756" s="122" t="str">
        <f t="shared" si="76"/>
        <v>Quercus alba L., SPMCODE: QUE001755, collection#: WI-MG226</v>
      </c>
    </row>
    <row r="1757" spans="1:104" x14ac:dyDescent="0.45">
      <c r="A1757" s="122">
        <v>1756</v>
      </c>
      <c r="B1757" s="122" t="s">
        <v>11434</v>
      </c>
      <c r="C1757" s="122" t="s">
        <v>9220</v>
      </c>
      <c r="I1757" s="122" t="s">
        <v>187</v>
      </c>
      <c r="J1757" s="122" t="str">
        <f t="shared" si="75"/>
        <v>Quercus alba</v>
      </c>
      <c r="M1757" s="122" t="s">
        <v>3226</v>
      </c>
      <c r="N1757" s="122" t="s">
        <v>3190</v>
      </c>
      <c r="O1757" s="121">
        <v>42894</v>
      </c>
      <c r="P1757" s="122" t="s">
        <v>9233</v>
      </c>
      <c r="Q1757" s="122" t="s">
        <v>11688</v>
      </c>
      <c r="S1757" s="122" t="s">
        <v>14693</v>
      </c>
      <c r="T1757" s="122" t="s">
        <v>1171</v>
      </c>
      <c r="U1757" s="122" t="s">
        <v>3425</v>
      </c>
      <c r="V1757" s="122" t="s">
        <v>9229</v>
      </c>
      <c r="W1757" s="122" t="s">
        <v>1759</v>
      </c>
      <c r="X1757" s="122" t="s">
        <v>9230</v>
      </c>
      <c r="Y1757" s="122" t="s">
        <v>9231</v>
      </c>
      <c r="Z1757" s="122" t="s">
        <v>2496</v>
      </c>
      <c r="AH1757" s="122">
        <v>948</v>
      </c>
      <c r="AI1757" s="122" t="s">
        <v>9594</v>
      </c>
      <c r="AJ1757" s="122" t="s">
        <v>187</v>
      </c>
      <c r="AK1757" s="122" t="s">
        <v>187</v>
      </c>
      <c r="AT1757" s="122">
        <v>43.106299999999997</v>
      </c>
      <c r="AU1757" s="122">
        <v>-89.805539999999993</v>
      </c>
      <c r="AZ1757" s="58"/>
      <c r="BC1757" s="58"/>
      <c r="BE1757" s="122" t="s">
        <v>9078</v>
      </c>
      <c r="BG1757" s="122" t="s">
        <v>9079</v>
      </c>
      <c r="BY1757" s="132"/>
      <c r="BZ1757" s="122" t="s">
        <v>3654</v>
      </c>
      <c r="CB1757" s="122">
        <v>43.106299999999997</v>
      </c>
      <c r="CC1757" s="122">
        <v>-89.805539999999993</v>
      </c>
      <c r="CZ1757" s="122" t="str">
        <f t="shared" si="76"/>
        <v>Quercus alba L., SPMCODE: QUE001756, collection#: WI-MG227</v>
      </c>
    </row>
    <row r="1758" spans="1:104" x14ac:dyDescent="0.45">
      <c r="A1758" s="122">
        <v>1757</v>
      </c>
      <c r="B1758" s="122" t="s">
        <v>11435</v>
      </c>
      <c r="C1758" s="122" t="s">
        <v>9221</v>
      </c>
      <c r="I1758" s="122" t="s">
        <v>187</v>
      </c>
      <c r="J1758" s="122" t="str">
        <f t="shared" si="75"/>
        <v>Quercus alba</v>
      </c>
      <c r="M1758" s="122" t="s">
        <v>3226</v>
      </c>
      <c r="N1758" s="122" t="s">
        <v>3190</v>
      </c>
      <c r="O1758" s="121">
        <v>42894</v>
      </c>
      <c r="P1758" s="122" t="s">
        <v>9233</v>
      </c>
      <c r="Q1758" s="122" t="s">
        <v>11688</v>
      </c>
      <c r="S1758" s="122" t="s">
        <v>14693</v>
      </c>
      <c r="T1758" s="122" t="s">
        <v>1171</v>
      </c>
      <c r="U1758" s="122" t="s">
        <v>3425</v>
      </c>
      <c r="V1758" s="122" t="s">
        <v>9229</v>
      </c>
      <c r="W1758" s="122" t="s">
        <v>1759</v>
      </c>
      <c r="X1758" s="122" t="s">
        <v>9230</v>
      </c>
      <c r="Y1758" s="122" t="s">
        <v>9231</v>
      </c>
      <c r="Z1758" s="122" t="s">
        <v>2496</v>
      </c>
      <c r="AH1758" s="122">
        <v>933</v>
      </c>
      <c r="AI1758" s="122" t="s">
        <v>9594</v>
      </c>
      <c r="AJ1758" s="122" t="s">
        <v>187</v>
      </c>
      <c r="AK1758" s="122" t="s">
        <v>187</v>
      </c>
      <c r="AT1758" s="122">
        <v>43.106299999999997</v>
      </c>
      <c r="AU1758" s="122">
        <v>-89.805310000000006</v>
      </c>
      <c r="AZ1758" s="58"/>
      <c r="BC1758" s="58"/>
      <c r="BE1758" s="122" t="s">
        <v>9078</v>
      </c>
      <c r="BG1758" s="122" t="s">
        <v>9079</v>
      </c>
      <c r="BY1758" s="132" t="s">
        <v>13586</v>
      </c>
      <c r="BZ1758" s="122" t="s">
        <v>3654</v>
      </c>
      <c r="CB1758" s="122">
        <v>43.106299999999997</v>
      </c>
      <c r="CC1758" s="122">
        <v>-89.805310000000006</v>
      </c>
      <c r="CZ1758" s="122" t="str">
        <f t="shared" si="76"/>
        <v>Quercus alba L., SPMCODE: QUE001757, collection#: WI-MG228</v>
      </c>
    </row>
    <row r="1759" spans="1:104" x14ac:dyDescent="0.45">
      <c r="A1759" s="122">
        <v>1758</v>
      </c>
      <c r="B1759" s="122" t="s">
        <v>11436</v>
      </c>
      <c r="C1759" s="122" t="s">
        <v>9222</v>
      </c>
      <c r="I1759" s="122" t="s">
        <v>187</v>
      </c>
      <c r="J1759" s="122" t="str">
        <f t="shared" si="75"/>
        <v>Quercus alba</v>
      </c>
      <c r="M1759" s="122" t="s">
        <v>3226</v>
      </c>
      <c r="N1759" s="122" t="s">
        <v>3190</v>
      </c>
      <c r="O1759" s="121">
        <v>42894</v>
      </c>
      <c r="P1759" s="122" t="s">
        <v>9233</v>
      </c>
      <c r="Q1759" s="122" t="s">
        <v>11688</v>
      </c>
      <c r="S1759" s="122" t="s">
        <v>14693</v>
      </c>
      <c r="T1759" s="122" t="s">
        <v>1171</v>
      </c>
      <c r="U1759" s="122" t="s">
        <v>3425</v>
      </c>
      <c r="V1759" s="122" t="s">
        <v>9229</v>
      </c>
      <c r="W1759" s="122" t="s">
        <v>1759</v>
      </c>
      <c r="X1759" s="122" t="s">
        <v>9230</v>
      </c>
      <c r="Y1759" s="122" t="s">
        <v>9231</v>
      </c>
      <c r="Z1759" s="122" t="s">
        <v>2496</v>
      </c>
      <c r="AH1759" s="122">
        <v>945</v>
      </c>
      <c r="AI1759" s="122" t="s">
        <v>9594</v>
      </c>
      <c r="AJ1759" s="122" t="s">
        <v>187</v>
      </c>
      <c r="AK1759" s="122" t="s">
        <v>187</v>
      </c>
      <c r="AT1759" s="122">
        <v>43.106610000000003</v>
      </c>
      <c r="AU1759" s="122">
        <v>-89.804349999999999</v>
      </c>
      <c r="AZ1759" s="58"/>
      <c r="BC1759" s="58"/>
      <c r="BE1759" s="122" t="s">
        <v>9078</v>
      </c>
      <c r="BG1759" s="122" t="s">
        <v>9079</v>
      </c>
      <c r="BY1759" s="132" t="s">
        <v>13585</v>
      </c>
      <c r="BZ1759" s="122" t="s">
        <v>3654</v>
      </c>
      <c r="CB1759" s="122">
        <v>43.106610000000003</v>
      </c>
      <c r="CC1759" s="122">
        <v>-89.804349999999999</v>
      </c>
      <c r="CZ1759" s="122" t="str">
        <f t="shared" si="76"/>
        <v>Quercus alba L., SPMCODE: QUE001758, collection#: WI-MG229</v>
      </c>
    </row>
    <row r="1760" spans="1:104" x14ac:dyDescent="0.45">
      <c r="A1760" s="122">
        <v>1759</v>
      </c>
      <c r="B1760" s="122" t="s">
        <v>11437</v>
      </c>
      <c r="C1760" s="122" t="s">
        <v>9223</v>
      </c>
      <c r="I1760" s="122" t="s">
        <v>149</v>
      </c>
      <c r="J1760" s="122" t="str">
        <f t="shared" ref="J1760:J1791" si="77">LEFT(I1760, FIND(" ", I1760, 12) -1)</f>
        <v>Quercus macrocarpa</v>
      </c>
      <c r="M1760" s="122" t="s">
        <v>3226</v>
      </c>
      <c r="N1760" s="122" t="s">
        <v>3173</v>
      </c>
      <c r="O1760" s="121">
        <v>42894</v>
      </c>
      <c r="P1760" s="122" t="s">
        <v>9233</v>
      </c>
      <c r="Q1760" s="122" t="s">
        <v>11688</v>
      </c>
      <c r="S1760" s="122" t="s">
        <v>14693</v>
      </c>
      <c r="T1760" s="122" t="s">
        <v>1171</v>
      </c>
      <c r="U1760" s="122" t="s">
        <v>3425</v>
      </c>
      <c r="V1760" s="122" t="s">
        <v>9229</v>
      </c>
      <c r="W1760" s="122" t="s">
        <v>1759</v>
      </c>
      <c r="X1760" s="122" t="s">
        <v>9230</v>
      </c>
      <c r="Y1760" s="122" t="s">
        <v>9231</v>
      </c>
      <c r="AH1760" s="122">
        <v>1023</v>
      </c>
      <c r="AI1760" s="122" t="s">
        <v>9594</v>
      </c>
      <c r="AJ1760" s="122" t="s">
        <v>149</v>
      </c>
      <c r="AK1760" s="122" t="s">
        <v>149</v>
      </c>
      <c r="AT1760" s="122">
        <v>43.10698</v>
      </c>
      <c r="AU1760" s="122">
        <v>-89.808250000000001</v>
      </c>
      <c r="BE1760" s="122" t="s">
        <v>9078</v>
      </c>
      <c r="BG1760" s="122" t="s">
        <v>9079</v>
      </c>
      <c r="BY1760" s="132" t="s">
        <v>13587</v>
      </c>
      <c r="BZ1760" s="122" t="s">
        <v>3654</v>
      </c>
      <c r="CB1760" s="122">
        <v>43.10698</v>
      </c>
      <c r="CC1760" s="122">
        <v>-89.808250000000001</v>
      </c>
      <c r="CZ1760" s="122" t="str">
        <f t="shared" si="76"/>
        <v>Quercus macrocarpa Michx., SPMCODE: QUE001759, collection#: WI-MG230</v>
      </c>
    </row>
    <row r="1761" spans="1:104" x14ac:dyDescent="0.45">
      <c r="A1761" s="122">
        <v>1760</v>
      </c>
      <c r="B1761" s="122" t="s">
        <v>11438</v>
      </c>
      <c r="C1761" s="122" t="s">
        <v>9224</v>
      </c>
      <c r="I1761" s="122" t="s">
        <v>187</v>
      </c>
      <c r="J1761" s="122" t="str">
        <f t="shared" si="77"/>
        <v>Quercus alba</v>
      </c>
      <c r="M1761" s="122" t="s">
        <v>3226</v>
      </c>
      <c r="N1761" s="122" t="s">
        <v>3190</v>
      </c>
      <c r="O1761" s="121">
        <v>42894</v>
      </c>
      <c r="P1761" s="122" t="s">
        <v>9233</v>
      </c>
      <c r="Q1761" s="122" t="s">
        <v>11688</v>
      </c>
      <c r="S1761" s="122" t="s">
        <v>14693</v>
      </c>
      <c r="T1761" s="122" t="s">
        <v>1171</v>
      </c>
      <c r="U1761" s="122" t="s">
        <v>3425</v>
      </c>
      <c r="V1761" s="122" t="s">
        <v>9229</v>
      </c>
      <c r="W1761" s="122" t="s">
        <v>1759</v>
      </c>
      <c r="X1761" s="122" t="s">
        <v>9230</v>
      </c>
      <c r="Y1761" s="122" t="s">
        <v>9231</v>
      </c>
      <c r="Z1761" s="122" t="s">
        <v>2496</v>
      </c>
      <c r="AH1761" s="122">
        <v>956</v>
      </c>
      <c r="AI1761" s="122" t="s">
        <v>9594</v>
      </c>
      <c r="AJ1761" s="122" t="s">
        <v>187</v>
      </c>
      <c r="AK1761" s="122" t="s">
        <v>187</v>
      </c>
      <c r="AT1761" s="122">
        <v>43.106929999999998</v>
      </c>
      <c r="AU1761" s="122">
        <v>-89.803089999999997</v>
      </c>
      <c r="BE1761" s="122" t="s">
        <v>9078</v>
      </c>
      <c r="BG1761" s="122" t="s">
        <v>9079</v>
      </c>
      <c r="BY1761" s="132" t="s">
        <v>13586</v>
      </c>
      <c r="BZ1761" s="122" t="s">
        <v>3654</v>
      </c>
      <c r="CB1761" s="122">
        <v>43.106929999999998</v>
      </c>
      <c r="CC1761" s="122">
        <v>-89.803089999999997</v>
      </c>
      <c r="CZ1761" s="122" t="str">
        <f t="shared" ref="CZ1761:CZ1792" si="78">I1761&amp;", SPMCODE: "&amp;B1761&amp;", collection#: "&amp;C1761</f>
        <v>Quercus alba L., SPMCODE: QUE001760, collection#: WI-MG231</v>
      </c>
    </row>
    <row r="1762" spans="1:104" x14ac:dyDescent="0.45">
      <c r="A1762" s="122">
        <v>1761</v>
      </c>
      <c r="B1762" s="122" t="s">
        <v>11439</v>
      </c>
      <c r="C1762" s="122" t="s">
        <v>9225</v>
      </c>
      <c r="I1762" s="122" t="s">
        <v>187</v>
      </c>
      <c r="J1762" s="122" t="str">
        <f t="shared" si="77"/>
        <v>Quercus alba</v>
      </c>
      <c r="M1762" s="122" t="s">
        <v>3226</v>
      </c>
      <c r="N1762" s="122" t="s">
        <v>3190</v>
      </c>
      <c r="O1762" s="121">
        <v>42894</v>
      </c>
      <c r="P1762" s="122" t="s">
        <v>9233</v>
      </c>
      <c r="Q1762" s="122" t="s">
        <v>11688</v>
      </c>
      <c r="S1762" s="122" t="s">
        <v>14693</v>
      </c>
      <c r="T1762" s="122" t="s">
        <v>1171</v>
      </c>
      <c r="U1762" s="122" t="s">
        <v>3425</v>
      </c>
      <c r="V1762" s="122" t="s">
        <v>9229</v>
      </c>
      <c r="W1762" s="122" t="s">
        <v>1759</v>
      </c>
      <c r="X1762" s="122" t="s">
        <v>9230</v>
      </c>
      <c r="Y1762" s="122" t="s">
        <v>9231</v>
      </c>
      <c r="Z1762" s="122" t="s">
        <v>2496</v>
      </c>
      <c r="AH1762" s="122">
        <v>972</v>
      </c>
      <c r="AI1762" s="122" t="s">
        <v>9594</v>
      </c>
      <c r="AJ1762" s="122" t="s">
        <v>187</v>
      </c>
      <c r="AK1762" s="122" t="s">
        <v>187</v>
      </c>
      <c r="AT1762" s="122">
        <v>43.106990000000003</v>
      </c>
      <c r="AU1762" s="122">
        <v>-89.802899999999994</v>
      </c>
      <c r="BE1762" s="122" t="s">
        <v>9078</v>
      </c>
      <c r="BG1762" s="122" t="s">
        <v>9079</v>
      </c>
      <c r="BY1762" s="132" t="s">
        <v>13586</v>
      </c>
      <c r="BZ1762" s="122" t="s">
        <v>3654</v>
      </c>
      <c r="CB1762" s="122">
        <v>43.106990000000003</v>
      </c>
      <c r="CC1762" s="122">
        <v>-89.802899999999994</v>
      </c>
      <c r="CZ1762" s="122" t="str">
        <f t="shared" si="78"/>
        <v>Quercus alba L., SPMCODE: QUE001761, collection#: WI-MG232</v>
      </c>
    </row>
    <row r="1763" spans="1:104" x14ac:dyDescent="0.45">
      <c r="A1763" s="122">
        <v>1762</v>
      </c>
      <c r="B1763" s="122" t="s">
        <v>11440</v>
      </c>
      <c r="C1763" s="122" t="s">
        <v>9226</v>
      </c>
      <c r="I1763" s="122" t="s">
        <v>187</v>
      </c>
      <c r="J1763" s="122" t="str">
        <f t="shared" si="77"/>
        <v>Quercus alba</v>
      </c>
      <c r="M1763" s="122" t="s">
        <v>3226</v>
      </c>
      <c r="N1763" s="122" t="s">
        <v>3190</v>
      </c>
      <c r="O1763" s="121">
        <v>42894</v>
      </c>
      <c r="P1763" s="122" t="s">
        <v>9233</v>
      </c>
      <c r="Q1763" s="122" t="s">
        <v>11688</v>
      </c>
      <c r="S1763" s="122" t="s">
        <v>14693</v>
      </c>
      <c r="T1763" s="122" t="s">
        <v>1171</v>
      </c>
      <c r="U1763" s="122" t="s">
        <v>3425</v>
      </c>
      <c r="V1763" s="122" t="s">
        <v>9229</v>
      </c>
      <c r="W1763" s="122" t="s">
        <v>1759</v>
      </c>
      <c r="X1763" s="122" t="s">
        <v>9230</v>
      </c>
      <c r="Y1763" s="122" t="s">
        <v>9231</v>
      </c>
      <c r="Z1763" s="122" t="s">
        <v>2496</v>
      </c>
      <c r="AH1763" s="122">
        <v>1013</v>
      </c>
      <c r="AI1763" s="122" t="s">
        <v>9594</v>
      </c>
      <c r="AJ1763" s="122" t="s">
        <v>187</v>
      </c>
      <c r="AK1763" s="122" t="s">
        <v>187</v>
      </c>
      <c r="AT1763" s="122">
        <v>43.106920000000002</v>
      </c>
      <c r="AU1763" s="122">
        <v>-89.803129999999996</v>
      </c>
      <c r="BE1763" s="122" t="s">
        <v>9078</v>
      </c>
      <c r="BG1763" s="122" t="s">
        <v>9079</v>
      </c>
      <c r="BY1763" s="132"/>
      <c r="BZ1763" s="122" t="s">
        <v>3654</v>
      </c>
      <c r="CB1763" s="122">
        <v>43.106920000000002</v>
      </c>
      <c r="CC1763" s="122">
        <v>-89.803129999999996</v>
      </c>
      <c r="CZ1763" s="122" t="str">
        <f t="shared" si="78"/>
        <v>Quercus alba L., SPMCODE: QUE001762, collection#: WI-MG233</v>
      </c>
    </row>
    <row r="1764" spans="1:104" x14ac:dyDescent="0.45">
      <c r="A1764" s="122">
        <v>1763</v>
      </c>
      <c r="B1764" s="122" t="s">
        <v>11441</v>
      </c>
      <c r="C1764" s="122" t="s">
        <v>9227</v>
      </c>
      <c r="I1764" s="122" t="s">
        <v>187</v>
      </c>
      <c r="J1764" s="122" t="str">
        <f t="shared" si="77"/>
        <v>Quercus alba</v>
      </c>
      <c r="M1764" s="122" t="s">
        <v>3226</v>
      </c>
      <c r="N1764" s="122" t="s">
        <v>3190</v>
      </c>
      <c r="O1764" s="121">
        <v>42894</v>
      </c>
      <c r="P1764" s="122" t="s">
        <v>9233</v>
      </c>
      <c r="Q1764" s="122" t="s">
        <v>11688</v>
      </c>
      <c r="S1764" s="122" t="s">
        <v>14693</v>
      </c>
      <c r="T1764" s="122" t="s">
        <v>1171</v>
      </c>
      <c r="U1764" s="122" t="s">
        <v>3425</v>
      </c>
      <c r="V1764" s="122" t="s">
        <v>9229</v>
      </c>
      <c r="W1764" s="122" t="s">
        <v>1759</v>
      </c>
      <c r="X1764" s="122" t="s">
        <v>9230</v>
      </c>
      <c r="Y1764" s="122" t="s">
        <v>9231</v>
      </c>
      <c r="Z1764" s="122" t="s">
        <v>2496</v>
      </c>
      <c r="AH1764" s="122">
        <v>978</v>
      </c>
      <c r="AI1764" s="122" t="s">
        <v>9594</v>
      </c>
      <c r="AJ1764" s="122" t="s">
        <v>187</v>
      </c>
      <c r="AK1764" s="122" t="s">
        <v>187</v>
      </c>
      <c r="AT1764" s="122">
        <v>43.106839999999998</v>
      </c>
      <c r="AU1764" s="122">
        <v>-89.803079999999994</v>
      </c>
      <c r="BE1764" s="122" t="s">
        <v>9078</v>
      </c>
      <c r="BG1764" s="122" t="s">
        <v>9079</v>
      </c>
      <c r="BY1764" s="132" t="s">
        <v>13586</v>
      </c>
      <c r="BZ1764" s="122" t="s">
        <v>3654</v>
      </c>
      <c r="CB1764" s="122">
        <v>43.106839999999998</v>
      </c>
      <c r="CC1764" s="122">
        <v>-89.803079999999994</v>
      </c>
      <c r="CZ1764" s="122" t="str">
        <f t="shared" si="78"/>
        <v>Quercus alba L., SPMCODE: QUE001763, collection#: WI-MG234</v>
      </c>
    </row>
    <row r="1765" spans="1:104" x14ac:dyDescent="0.45">
      <c r="A1765" s="122">
        <v>1764</v>
      </c>
      <c r="B1765" s="122" t="s">
        <v>11442</v>
      </c>
      <c r="C1765" s="122" t="s">
        <v>9228</v>
      </c>
      <c r="I1765" s="122" t="s">
        <v>187</v>
      </c>
      <c r="J1765" s="122" t="str">
        <f t="shared" si="77"/>
        <v>Quercus alba</v>
      </c>
      <c r="M1765" s="122" t="s">
        <v>3226</v>
      </c>
      <c r="N1765" s="122" t="s">
        <v>3190</v>
      </c>
      <c r="O1765" s="121">
        <v>42894</v>
      </c>
      <c r="P1765" s="122" t="s">
        <v>9233</v>
      </c>
      <c r="Q1765" s="122" t="s">
        <v>11688</v>
      </c>
      <c r="S1765" s="122" t="s">
        <v>14693</v>
      </c>
      <c r="T1765" s="122" t="s">
        <v>1171</v>
      </c>
      <c r="U1765" s="122" t="s">
        <v>3425</v>
      </c>
      <c r="V1765" s="122" t="s">
        <v>9229</v>
      </c>
      <c r="W1765" s="122" t="s">
        <v>1759</v>
      </c>
      <c r="X1765" s="122" t="s">
        <v>9230</v>
      </c>
      <c r="Y1765" s="122" t="s">
        <v>9231</v>
      </c>
      <c r="Z1765" s="122" t="s">
        <v>2496</v>
      </c>
      <c r="AH1765" s="122">
        <v>951</v>
      </c>
      <c r="AI1765" s="122" t="s">
        <v>9594</v>
      </c>
      <c r="AJ1765" s="122" t="s">
        <v>187</v>
      </c>
      <c r="AK1765" s="122" t="s">
        <v>187</v>
      </c>
      <c r="AT1765" s="122">
        <v>43.106610000000003</v>
      </c>
      <c r="AU1765" s="122">
        <v>-89.803370000000001</v>
      </c>
      <c r="BE1765" s="122" t="s">
        <v>9078</v>
      </c>
      <c r="BG1765" s="122" t="s">
        <v>9079</v>
      </c>
      <c r="BY1765" s="132" t="s">
        <v>13665</v>
      </c>
      <c r="BZ1765" s="122" t="s">
        <v>3654</v>
      </c>
      <c r="CB1765" s="122">
        <v>43.106610000000003</v>
      </c>
      <c r="CC1765" s="122">
        <v>-89.803370000000001</v>
      </c>
      <c r="CZ1765" s="122" t="str">
        <f t="shared" si="78"/>
        <v>Quercus alba L., SPMCODE: QUE001764, collection#: WI-MG235</v>
      </c>
    </row>
    <row r="1766" spans="1:104" x14ac:dyDescent="0.45">
      <c r="A1766" s="122">
        <v>1765</v>
      </c>
      <c r="B1766" s="122" t="s">
        <v>11443</v>
      </c>
      <c r="C1766" s="122" t="s">
        <v>9235</v>
      </c>
      <c r="I1766" s="122" t="s">
        <v>149</v>
      </c>
      <c r="J1766" s="122" t="str">
        <f t="shared" si="77"/>
        <v>Quercus macrocarpa</v>
      </c>
      <c r="M1766" s="122" t="s">
        <v>3226</v>
      </c>
      <c r="N1766" s="122" t="s">
        <v>3173</v>
      </c>
      <c r="O1766" s="121">
        <v>42894</v>
      </c>
      <c r="P1766" s="122" t="s">
        <v>9233</v>
      </c>
      <c r="Q1766" s="122" t="s">
        <v>11688</v>
      </c>
      <c r="S1766" s="122" t="s">
        <v>14693</v>
      </c>
      <c r="T1766" s="122" t="s">
        <v>1171</v>
      </c>
      <c r="U1766" s="122" t="s">
        <v>3425</v>
      </c>
      <c r="V1766" s="122" t="s">
        <v>9229</v>
      </c>
      <c r="W1766" s="122" t="s">
        <v>1759</v>
      </c>
      <c r="X1766" s="122" t="s">
        <v>9230</v>
      </c>
      <c r="Y1766" s="122" t="s">
        <v>9231</v>
      </c>
      <c r="AH1766" s="122">
        <v>975</v>
      </c>
      <c r="AI1766" s="122" t="s">
        <v>9594</v>
      </c>
      <c r="AJ1766" s="122" t="s">
        <v>149</v>
      </c>
      <c r="AK1766" s="122" t="s">
        <v>149</v>
      </c>
      <c r="AT1766" s="122">
        <v>43.106079999999999</v>
      </c>
      <c r="AU1766" s="122">
        <v>-89.807169999999999</v>
      </c>
      <c r="BE1766" s="122" t="s">
        <v>9078</v>
      </c>
      <c r="BG1766" s="122" t="s">
        <v>9079</v>
      </c>
      <c r="BY1766" s="132" t="s">
        <v>13586</v>
      </c>
      <c r="BZ1766" s="122" t="s">
        <v>3654</v>
      </c>
      <c r="CZ1766" s="122" t="str">
        <f t="shared" si="78"/>
        <v>Quercus macrocarpa Michx., SPMCODE: QUE001765, collection#: WI-MG291</v>
      </c>
    </row>
    <row r="1767" spans="1:104" x14ac:dyDescent="0.45">
      <c r="A1767" s="122">
        <v>1766</v>
      </c>
      <c r="B1767" s="122" t="s">
        <v>11444</v>
      </c>
      <c r="C1767" s="122" t="s">
        <v>9236</v>
      </c>
      <c r="I1767" s="122" t="s">
        <v>149</v>
      </c>
      <c r="J1767" s="122" t="str">
        <f t="shared" si="77"/>
        <v>Quercus macrocarpa</v>
      </c>
      <c r="M1767" s="122" t="s">
        <v>3226</v>
      </c>
      <c r="N1767" s="122" t="s">
        <v>3173</v>
      </c>
      <c r="O1767" s="121">
        <v>42894</v>
      </c>
      <c r="P1767" s="122" t="s">
        <v>9233</v>
      </c>
      <c r="Q1767" s="122" t="s">
        <v>11688</v>
      </c>
      <c r="S1767" s="122" t="s">
        <v>14693</v>
      </c>
      <c r="T1767" s="122" t="s">
        <v>1171</v>
      </c>
      <c r="U1767" s="122" t="s">
        <v>3425</v>
      </c>
      <c r="V1767" s="122" t="s">
        <v>9229</v>
      </c>
      <c r="W1767" s="122" t="s">
        <v>1759</v>
      </c>
      <c r="X1767" s="122" t="s">
        <v>9230</v>
      </c>
      <c r="Y1767" s="122" t="s">
        <v>9231</v>
      </c>
      <c r="AH1767" s="122">
        <v>945</v>
      </c>
      <c r="AI1767" s="122" t="s">
        <v>9594</v>
      </c>
      <c r="AJ1767" s="122" t="s">
        <v>149</v>
      </c>
      <c r="AK1767" s="122" t="s">
        <v>149</v>
      </c>
      <c r="AT1767" s="122">
        <v>43.105800000000002</v>
      </c>
      <c r="AU1767" s="122">
        <v>-89.806520000000006</v>
      </c>
      <c r="BE1767" s="122" t="s">
        <v>9078</v>
      </c>
      <c r="BG1767" s="122" t="s">
        <v>9079</v>
      </c>
      <c r="BY1767" s="132" t="s">
        <v>13586</v>
      </c>
      <c r="BZ1767" s="122" t="s">
        <v>3654</v>
      </c>
      <c r="CZ1767" s="122" t="str">
        <f t="shared" si="78"/>
        <v>Quercus macrocarpa Michx., SPMCODE: QUE001766, collection#: WI-MG292</v>
      </c>
    </row>
    <row r="1768" spans="1:104" x14ac:dyDescent="0.45">
      <c r="A1768" s="122">
        <v>1767</v>
      </c>
      <c r="B1768" s="122" t="s">
        <v>11445</v>
      </c>
      <c r="C1768" s="122" t="s">
        <v>9237</v>
      </c>
      <c r="I1768" s="122" t="s">
        <v>149</v>
      </c>
      <c r="J1768" s="122" t="str">
        <f t="shared" si="77"/>
        <v>Quercus macrocarpa</v>
      </c>
      <c r="M1768" s="122" t="s">
        <v>3226</v>
      </c>
      <c r="N1768" s="122" t="s">
        <v>3173</v>
      </c>
      <c r="O1768" s="121">
        <v>42894</v>
      </c>
      <c r="P1768" s="122" t="s">
        <v>9233</v>
      </c>
      <c r="Q1768" s="122" t="s">
        <v>11688</v>
      </c>
      <c r="S1768" s="122" t="s">
        <v>14693</v>
      </c>
      <c r="T1768" s="122" t="s">
        <v>1171</v>
      </c>
      <c r="U1768" s="122" t="s">
        <v>3425</v>
      </c>
      <c r="V1768" s="122" t="s">
        <v>9229</v>
      </c>
      <c r="W1768" s="122" t="s">
        <v>1759</v>
      </c>
      <c r="X1768" s="122" t="s">
        <v>9230</v>
      </c>
      <c r="Y1768" s="122" t="s">
        <v>9231</v>
      </c>
      <c r="AH1768" s="122">
        <v>938</v>
      </c>
      <c r="AI1768" s="122" t="s">
        <v>9594</v>
      </c>
      <c r="AJ1768" s="122" t="s">
        <v>149</v>
      </c>
      <c r="AK1768" s="122" t="s">
        <v>149</v>
      </c>
      <c r="AT1768" s="122">
        <v>43.105429999999998</v>
      </c>
      <c r="AU1768" s="122">
        <v>-89.805930000000004</v>
      </c>
      <c r="BE1768" s="122" t="s">
        <v>9078</v>
      </c>
      <c r="BG1768" s="122" t="s">
        <v>9079</v>
      </c>
      <c r="BY1768" s="132" t="s">
        <v>13665</v>
      </c>
      <c r="BZ1768" s="122" t="s">
        <v>3654</v>
      </c>
      <c r="CZ1768" s="122" t="str">
        <f t="shared" si="78"/>
        <v>Quercus macrocarpa Michx., SPMCODE: QUE001767, collection#: WI-MG293</v>
      </c>
    </row>
    <row r="1769" spans="1:104" s="81" customFormat="1" x14ac:dyDescent="0.45">
      <c r="A1769" s="122">
        <v>1768</v>
      </c>
      <c r="B1769" s="122" t="s">
        <v>11446</v>
      </c>
      <c r="C1769" s="81" t="s">
        <v>9238</v>
      </c>
      <c r="D1769" s="145"/>
      <c r="E1769" s="145"/>
      <c r="F1769" s="122"/>
      <c r="H1769" s="122"/>
      <c r="I1769" s="81" t="s">
        <v>149</v>
      </c>
      <c r="J1769" s="122" t="str">
        <f t="shared" si="77"/>
        <v>Quercus macrocarpa</v>
      </c>
      <c r="M1769" s="81" t="s">
        <v>3226</v>
      </c>
      <c r="N1769" s="81" t="s">
        <v>3173</v>
      </c>
      <c r="O1769" s="65">
        <v>42894</v>
      </c>
      <c r="P1769" s="81" t="s">
        <v>9233</v>
      </c>
      <c r="Q1769" s="122" t="s">
        <v>11688</v>
      </c>
      <c r="T1769" s="81" t="s">
        <v>1171</v>
      </c>
      <c r="U1769" s="81" t="s">
        <v>3425</v>
      </c>
      <c r="V1769" s="81" t="s">
        <v>9229</v>
      </c>
      <c r="W1769" s="81" t="s">
        <v>1759</v>
      </c>
      <c r="X1769" s="81" t="s">
        <v>9230</v>
      </c>
      <c r="Y1769" s="81" t="s">
        <v>9231</v>
      </c>
      <c r="AH1769" s="81">
        <v>990</v>
      </c>
      <c r="AI1769" s="81" t="s">
        <v>9594</v>
      </c>
      <c r="AJ1769" s="81" t="s">
        <v>149</v>
      </c>
      <c r="AK1769" s="81" t="s">
        <v>149</v>
      </c>
      <c r="AM1769" s="65"/>
      <c r="AT1769" s="81">
        <v>43.1066</v>
      </c>
      <c r="AU1769" s="81">
        <v>-89.806529999999995</v>
      </c>
      <c r="BE1769" s="81" t="s">
        <v>9078</v>
      </c>
      <c r="BG1769" s="81" t="s">
        <v>9079</v>
      </c>
      <c r="BT1769" s="122"/>
      <c r="BU1769" s="122"/>
      <c r="BV1769" s="122"/>
      <c r="BY1769" s="132" t="s">
        <v>13586</v>
      </c>
      <c r="BZ1769" s="122" t="s">
        <v>3654</v>
      </c>
      <c r="CZ1769" s="122" t="str">
        <f t="shared" si="78"/>
        <v>Quercus macrocarpa Michx., SPMCODE: QUE001768, collection#: WI-MG294</v>
      </c>
    </row>
    <row r="1770" spans="1:104" s="81" customFormat="1" x14ac:dyDescent="0.45">
      <c r="A1770" s="122">
        <v>1769</v>
      </c>
      <c r="B1770" s="122" t="s">
        <v>11447</v>
      </c>
      <c r="C1770" s="81" t="s">
        <v>9239</v>
      </c>
      <c r="D1770" s="145"/>
      <c r="E1770" s="145"/>
      <c r="F1770" s="122"/>
      <c r="H1770" s="122"/>
      <c r="I1770" s="81" t="s">
        <v>149</v>
      </c>
      <c r="J1770" s="122" t="str">
        <f t="shared" si="77"/>
        <v>Quercus macrocarpa</v>
      </c>
      <c r="M1770" s="81" t="s">
        <v>3226</v>
      </c>
      <c r="N1770" s="81" t="s">
        <v>3173</v>
      </c>
      <c r="O1770" s="65">
        <v>42894</v>
      </c>
      <c r="P1770" s="81" t="s">
        <v>9233</v>
      </c>
      <c r="Q1770" s="122" t="s">
        <v>11688</v>
      </c>
      <c r="T1770" s="81" t="s">
        <v>1171</v>
      </c>
      <c r="U1770" s="81" t="s">
        <v>3425</v>
      </c>
      <c r="V1770" s="81" t="s">
        <v>9229</v>
      </c>
      <c r="W1770" s="81" t="s">
        <v>1759</v>
      </c>
      <c r="X1770" s="81" t="s">
        <v>9230</v>
      </c>
      <c r="Y1770" s="81" t="s">
        <v>9231</v>
      </c>
      <c r="AH1770" s="81">
        <v>995</v>
      </c>
      <c r="AI1770" s="81" t="s">
        <v>9594</v>
      </c>
      <c r="AJ1770" s="81" t="s">
        <v>149</v>
      </c>
      <c r="AK1770" s="81" t="s">
        <v>149</v>
      </c>
      <c r="AM1770" s="65"/>
      <c r="AT1770" s="81">
        <v>43.106810000000003</v>
      </c>
      <c r="AU1770" s="81">
        <v>-89.805700000000002</v>
      </c>
      <c r="BE1770" s="81" t="s">
        <v>9078</v>
      </c>
      <c r="BG1770" s="81" t="s">
        <v>9079</v>
      </c>
      <c r="BT1770" s="122"/>
      <c r="BU1770" s="122"/>
      <c r="BV1770" s="122"/>
      <c r="BY1770" s="132" t="s">
        <v>13586</v>
      </c>
      <c r="BZ1770" s="122" t="s">
        <v>3654</v>
      </c>
      <c r="CZ1770" s="122" t="str">
        <f t="shared" si="78"/>
        <v>Quercus macrocarpa Michx., SPMCODE: QUE001769, collection#: WI-MG295</v>
      </c>
    </row>
    <row r="1771" spans="1:104" s="81" customFormat="1" x14ac:dyDescent="0.45">
      <c r="A1771" s="122">
        <v>1770</v>
      </c>
      <c r="B1771" s="122" t="s">
        <v>11448</v>
      </c>
      <c r="C1771" s="81" t="s">
        <v>9240</v>
      </c>
      <c r="D1771" s="145"/>
      <c r="E1771" s="145"/>
      <c r="F1771" s="122"/>
      <c r="H1771" s="122"/>
      <c r="I1771" s="81" t="s">
        <v>149</v>
      </c>
      <c r="J1771" s="122" t="str">
        <f t="shared" si="77"/>
        <v>Quercus macrocarpa</v>
      </c>
      <c r="M1771" s="81" t="s">
        <v>3226</v>
      </c>
      <c r="N1771" s="81" t="s">
        <v>3173</v>
      </c>
      <c r="O1771" s="65">
        <v>42894</v>
      </c>
      <c r="P1771" s="81" t="s">
        <v>9233</v>
      </c>
      <c r="Q1771" s="122" t="s">
        <v>11688</v>
      </c>
      <c r="T1771" s="81" t="s">
        <v>1171</v>
      </c>
      <c r="U1771" s="81" t="s">
        <v>3425</v>
      </c>
      <c r="V1771" s="81" t="s">
        <v>9229</v>
      </c>
      <c r="W1771" s="81" t="s">
        <v>1759</v>
      </c>
      <c r="X1771" s="81" t="s">
        <v>9230</v>
      </c>
      <c r="Y1771" s="81" t="s">
        <v>9231</v>
      </c>
      <c r="AH1771" s="81">
        <v>990</v>
      </c>
      <c r="AI1771" s="81" t="s">
        <v>9594</v>
      </c>
      <c r="AJ1771" s="81" t="s">
        <v>149</v>
      </c>
      <c r="AK1771" s="81" t="s">
        <v>149</v>
      </c>
      <c r="AM1771" s="65"/>
      <c r="AT1771" s="81">
        <v>43.106780000000001</v>
      </c>
      <c r="AU1771" s="81">
        <v>-89.804779999999994</v>
      </c>
      <c r="BE1771" s="81" t="s">
        <v>9078</v>
      </c>
      <c r="BG1771" s="81" t="s">
        <v>9079</v>
      </c>
      <c r="BT1771" s="122"/>
      <c r="BU1771" s="122"/>
      <c r="BV1771" s="122"/>
      <c r="BY1771" s="132"/>
      <c r="BZ1771" s="122" t="s">
        <v>3654</v>
      </c>
      <c r="CZ1771" s="122" t="str">
        <f t="shared" si="78"/>
        <v>Quercus macrocarpa Michx., SPMCODE: QUE001770, collection#: WI-MG296</v>
      </c>
    </row>
    <row r="1772" spans="1:104" s="81" customFormat="1" x14ac:dyDescent="0.45">
      <c r="A1772" s="122">
        <v>1771</v>
      </c>
      <c r="B1772" s="122" t="s">
        <v>11449</v>
      </c>
      <c r="C1772" s="81" t="s">
        <v>9241</v>
      </c>
      <c r="D1772" s="145"/>
      <c r="E1772" s="145"/>
      <c r="F1772" s="122"/>
      <c r="H1772" s="122"/>
      <c r="I1772" s="81" t="s">
        <v>149</v>
      </c>
      <c r="J1772" s="122" t="str">
        <f t="shared" si="77"/>
        <v>Quercus macrocarpa</v>
      </c>
      <c r="M1772" s="81" t="s">
        <v>3226</v>
      </c>
      <c r="N1772" s="81" t="s">
        <v>3173</v>
      </c>
      <c r="O1772" s="65">
        <v>42894</v>
      </c>
      <c r="P1772" s="81" t="s">
        <v>9233</v>
      </c>
      <c r="Q1772" s="122" t="s">
        <v>11688</v>
      </c>
      <c r="T1772" s="81" t="s">
        <v>1171</v>
      </c>
      <c r="U1772" s="81" t="s">
        <v>3425</v>
      </c>
      <c r="V1772" s="81" t="s">
        <v>9229</v>
      </c>
      <c r="W1772" s="81" t="s">
        <v>1759</v>
      </c>
      <c r="X1772" s="81" t="s">
        <v>9230</v>
      </c>
      <c r="Y1772" s="81" t="s">
        <v>9231</v>
      </c>
      <c r="AH1772" s="81">
        <v>959</v>
      </c>
      <c r="AI1772" s="81" t="s">
        <v>9594</v>
      </c>
      <c r="AJ1772" s="81" t="s">
        <v>149</v>
      </c>
      <c r="AK1772" s="81" t="s">
        <v>149</v>
      </c>
      <c r="AM1772" s="65"/>
      <c r="AT1772" s="81">
        <v>43.106560000000002</v>
      </c>
      <c r="AU1772" s="81">
        <v>-89.804450000000003</v>
      </c>
      <c r="BE1772" s="81" t="s">
        <v>9078</v>
      </c>
      <c r="BG1772" s="81" t="s">
        <v>9079</v>
      </c>
      <c r="BT1772" s="122"/>
      <c r="BU1772" s="122"/>
      <c r="BV1772" s="122"/>
      <c r="BY1772" s="132" t="s">
        <v>13586</v>
      </c>
      <c r="BZ1772" s="122" t="s">
        <v>3654</v>
      </c>
      <c r="CZ1772" s="122" t="str">
        <f t="shared" si="78"/>
        <v>Quercus macrocarpa Michx., SPMCODE: QUE001771, collection#: WI-MG297</v>
      </c>
    </row>
    <row r="1773" spans="1:104" s="81" customFormat="1" x14ac:dyDescent="0.45">
      <c r="A1773" s="122">
        <v>1772</v>
      </c>
      <c r="B1773" s="122" t="s">
        <v>11450</v>
      </c>
      <c r="C1773" s="81" t="s">
        <v>9242</v>
      </c>
      <c r="D1773" s="145"/>
      <c r="E1773" s="145"/>
      <c r="F1773" s="122"/>
      <c r="H1773" s="122"/>
      <c r="I1773" s="81" t="s">
        <v>187</v>
      </c>
      <c r="J1773" s="122" t="str">
        <f t="shared" si="77"/>
        <v>Quercus alba</v>
      </c>
      <c r="M1773" s="81" t="s">
        <v>3226</v>
      </c>
      <c r="N1773" s="81" t="s">
        <v>3190</v>
      </c>
      <c r="O1773" s="65">
        <v>42894</v>
      </c>
      <c r="P1773" s="81" t="s">
        <v>9233</v>
      </c>
      <c r="Q1773" s="122" t="s">
        <v>11688</v>
      </c>
      <c r="T1773" s="81" t="s">
        <v>1171</v>
      </c>
      <c r="U1773" s="81" t="s">
        <v>3425</v>
      </c>
      <c r="V1773" s="81" t="s">
        <v>9229</v>
      </c>
      <c r="W1773" s="81" t="s">
        <v>1759</v>
      </c>
      <c r="X1773" s="81" t="s">
        <v>9230</v>
      </c>
      <c r="Y1773" s="81" t="s">
        <v>9231</v>
      </c>
      <c r="AH1773" s="81">
        <v>938</v>
      </c>
      <c r="AI1773" s="81" t="s">
        <v>9594</v>
      </c>
      <c r="AJ1773" s="81" t="s">
        <v>187</v>
      </c>
      <c r="AK1773" s="81" t="s">
        <v>187</v>
      </c>
      <c r="AM1773" s="65"/>
      <c r="AT1773" s="81">
        <v>43.106259999999999</v>
      </c>
      <c r="AU1773" s="81">
        <v>-89.80574</v>
      </c>
      <c r="BE1773" s="81" t="s">
        <v>9078</v>
      </c>
      <c r="BG1773" s="81" t="s">
        <v>9079</v>
      </c>
      <c r="BT1773" s="122"/>
      <c r="BU1773" s="122"/>
      <c r="BV1773" s="122"/>
      <c r="BY1773" s="132" t="s">
        <v>13586</v>
      </c>
      <c r="BZ1773" s="122" t="s">
        <v>3654</v>
      </c>
      <c r="CZ1773" s="122" t="str">
        <f t="shared" si="78"/>
        <v>Quercus alba L., SPMCODE: QUE001772, collection#: WI-MG298</v>
      </c>
    </row>
    <row r="1774" spans="1:104" s="81" customFormat="1" x14ac:dyDescent="0.45">
      <c r="A1774" s="122">
        <v>1773</v>
      </c>
      <c r="B1774" s="122" t="s">
        <v>11451</v>
      </c>
      <c r="C1774" s="81" t="s">
        <v>9243</v>
      </c>
      <c r="D1774" s="145"/>
      <c r="E1774" s="145"/>
      <c r="F1774" s="122"/>
      <c r="H1774" s="122"/>
      <c r="I1774" s="81" t="s">
        <v>149</v>
      </c>
      <c r="J1774" s="122" t="str">
        <f t="shared" si="77"/>
        <v>Quercus macrocarpa</v>
      </c>
      <c r="M1774" s="81" t="s">
        <v>3226</v>
      </c>
      <c r="N1774" s="81" t="s">
        <v>3173</v>
      </c>
      <c r="O1774" s="65">
        <v>42894</v>
      </c>
      <c r="P1774" s="81" t="s">
        <v>9233</v>
      </c>
      <c r="Q1774" s="122" t="s">
        <v>11688</v>
      </c>
      <c r="T1774" s="81" t="s">
        <v>1171</v>
      </c>
      <c r="U1774" s="81" t="s">
        <v>3425</v>
      </c>
      <c r="V1774" s="81" t="s">
        <v>9229</v>
      </c>
      <c r="W1774" s="81" t="s">
        <v>1759</v>
      </c>
      <c r="X1774" s="81" t="s">
        <v>9230</v>
      </c>
      <c r="Y1774" s="81" t="s">
        <v>9231</v>
      </c>
      <c r="AH1774" s="81">
        <v>975</v>
      </c>
      <c r="AI1774" s="81" t="s">
        <v>9594</v>
      </c>
      <c r="AJ1774" s="81" t="s">
        <v>149</v>
      </c>
      <c r="AK1774" s="81" t="s">
        <v>149</v>
      </c>
      <c r="AM1774" s="65"/>
      <c r="AT1774" s="81">
        <v>43.106529999999999</v>
      </c>
      <c r="AU1774" s="81">
        <v>-89.806259999999995</v>
      </c>
      <c r="BE1774" s="81" t="s">
        <v>9078</v>
      </c>
      <c r="BG1774" s="81" t="s">
        <v>9079</v>
      </c>
      <c r="BT1774" s="122"/>
      <c r="BU1774" s="122"/>
      <c r="BV1774" s="122"/>
      <c r="BY1774" s="132"/>
      <c r="BZ1774" s="122" t="s">
        <v>3654</v>
      </c>
      <c r="CZ1774" s="122" t="str">
        <f t="shared" si="78"/>
        <v>Quercus macrocarpa Michx., SPMCODE: QUE001773, collection#: WI-MG299</v>
      </c>
    </row>
    <row r="1775" spans="1:104" s="81" customFormat="1" x14ac:dyDescent="0.45">
      <c r="A1775" s="122">
        <v>1774</v>
      </c>
      <c r="B1775" s="122" t="s">
        <v>11452</v>
      </c>
      <c r="C1775" s="81" t="s">
        <v>9244</v>
      </c>
      <c r="D1775" s="145"/>
      <c r="E1775" s="145"/>
      <c r="F1775" s="122"/>
      <c r="H1775" s="122"/>
      <c r="I1775" s="81" t="s">
        <v>149</v>
      </c>
      <c r="J1775" s="122" t="str">
        <f t="shared" si="77"/>
        <v>Quercus macrocarpa</v>
      </c>
      <c r="M1775" s="81" t="s">
        <v>3226</v>
      </c>
      <c r="N1775" s="81" t="s">
        <v>3173</v>
      </c>
      <c r="O1775" s="65">
        <v>42894</v>
      </c>
      <c r="P1775" s="81" t="s">
        <v>9233</v>
      </c>
      <c r="Q1775" s="122" t="s">
        <v>11688</v>
      </c>
      <c r="T1775" s="81" t="s">
        <v>1171</v>
      </c>
      <c r="U1775" s="81" t="s">
        <v>3425</v>
      </c>
      <c r="V1775" s="81" t="s">
        <v>9229</v>
      </c>
      <c r="W1775" s="81" t="s">
        <v>1759</v>
      </c>
      <c r="X1775" s="81" t="s">
        <v>9230</v>
      </c>
      <c r="Y1775" s="81" t="s">
        <v>9231</v>
      </c>
      <c r="AH1775" s="81">
        <v>985</v>
      </c>
      <c r="AI1775" s="81" t="s">
        <v>9594</v>
      </c>
      <c r="AJ1775" s="81" t="s">
        <v>149</v>
      </c>
      <c r="AK1775" s="81" t="s">
        <v>149</v>
      </c>
      <c r="AM1775" s="65"/>
      <c r="AT1775" s="81">
        <v>43.107230000000001</v>
      </c>
      <c r="AU1775" s="81">
        <v>-89.808160000000001</v>
      </c>
      <c r="BE1775" s="81" t="s">
        <v>9078</v>
      </c>
      <c r="BG1775" s="81" t="s">
        <v>9079</v>
      </c>
      <c r="BT1775" s="122"/>
      <c r="BU1775" s="122"/>
      <c r="BV1775" s="122"/>
      <c r="BY1775" s="132" t="s">
        <v>13586</v>
      </c>
      <c r="BZ1775" s="122" t="s">
        <v>3654</v>
      </c>
      <c r="CZ1775" s="122" t="str">
        <f t="shared" si="78"/>
        <v>Quercus macrocarpa Michx., SPMCODE: QUE001774, collection#: WI-MG300</v>
      </c>
    </row>
    <row r="1776" spans="1:104" s="81" customFormat="1" x14ac:dyDescent="0.45">
      <c r="A1776" s="122">
        <v>1775</v>
      </c>
      <c r="B1776" s="122" t="s">
        <v>11453</v>
      </c>
      <c r="C1776" s="81" t="s">
        <v>9245</v>
      </c>
      <c r="D1776" s="145"/>
      <c r="E1776" s="145"/>
      <c r="F1776" s="122"/>
      <c r="H1776" s="122"/>
      <c r="I1776" s="81" t="s">
        <v>149</v>
      </c>
      <c r="J1776" s="122" t="str">
        <f t="shared" si="77"/>
        <v>Quercus macrocarpa</v>
      </c>
      <c r="M1776" s="81" t="s">
        <v>3226</v>
      </c>
      <c r="N1776" s="81" t="s">
        <v>3173</v>
      </c>
      <c r="O1776" s="65">
        <v>42894</v>
      </c>
      <c r="P1776" s="81" t="s">
        <v>9233</v>
      </c>
      <c r="Q1776" s="122" t="s">
        <v>11688</v>
      </c>
      <c r="T1776" s="81" t="s">
        <v>1171</v>
      </c>
      <c r="U1776" s="81" t="s">
        <v>3425</v>
      </c>
      <c r="V1776" s="81" t="s">
        <v>9229</v>
      </c>
      <c r="W1776" s="81" t="s">
        <v>1759</v>
      </c>
      <c r="X1776" s="81" t="s">
        <v>9230</v>
      </c>
      <c r="Y1776" s="81" t="s">
        <v>9231</v>
      </c>
      <c r="AH1776" s="81">
        <v>972</v>
      </c>
      <c r="AI1776" s="81" t="s">
        <v>9594</v>
      </c>
      <c r="AJ1776" s="81" t="s">
        <v>149</v>
      </c>
      <c r="AK1776" s="81" t="s">
        <v>149</v>
      </c>
      <c r="AM1776" s="65"/>
      <c r="AT1776" s="81">
        <v>43.106639999999999</v>
      </c>
      <c r="AU1776" s="81">
        <v>-89.803510000000003</v>
      </c>
      <c r="BE1776" s="81" t="s">
        <v>9078</v>
      </c>
      <c r="BG1776" s="81" t="s">
        <v>9079</v>
      </c>
      <c r="BT1776" s="122"/>
      <c r="BU1776" s="122"/>
      <c r="BV1776" s="122"/>
      <c r="BY1776" s="132" t="s">
        <v>13586</v>
      </c>
      <c r="BZ1776" s="122" t="s">
        <v>3654</v>
      </c>
      <c r="CZ1776" s="122" t="str">
        <f t="shared" si="78"/>
        <v>Quercus macrocarpa Michx., SPMCODE: QUE001775, collection#: WI-MG301</v>
      </c>
    </row>
    <row r="1777" spans="1:104" s="81" customFormat="1" x14ac:dyDescent="0.45">
      <c r="A1777" s="122">
        <v>1776</v>
      </c>
      <c r="B1777" s="122" t="s">
        <v>11454</v>
      </c>
      <c r="C1777" s="81" t="s">
        <v>9246</v>
      </c>
      <c r="D1777" s="145"/>
      <c r="E1777" s="145"/>
      <c r="F1777" s="122"/>
      <c r="H1777" s="122"/>
      <c r="I1777" s="81" t="s">
        <v>149</v>
      </c>
      <c r="J1777" s="122" t="str">
        <f t="shared" si="77"/>
        <v>Quercus macrocarpa</v>
      </c>
      <c r="M1777" s="81" t="s">
        <v>3226</v>
      </c>
      <c r="N1777" s="81" t="s">
        <v>3173</v>
      </c>
      <c r="O1777" s="65">
        <v>42894</v>
      </c>
      <c r="P1777" s="81" t="s">
        <v>9233</v>
      </c>
      <c r="Q1777" s="122" t="s">
        <v>11688</v>
      </c>
      <c r="T1777" s="81" t="s">
        <v>1171</v>
      </c>
      <c r="U1777" s="81" t="s">
        <v>3425</v>
      </c>
      <c r="V1777" s="81" t="s">
        <v>9229</v>
      </c>
      <c r="W1777" s="81" t="s">
        <v>1759</v>
      </c>
      <c r="X1777" s="81" t="s">
        <v>9230</v>
      </c>
      <c r="Y1777" s="81" t="s">
        <v>9231</v>
      </c>
      <c r="AH1777" s="81">
        <v>940</v>
      </c>
      <c r="AI1777" s="81" t="s">
        <v>9594</v>
      </c>
      <c r="AJ1777" s="81" t="s">
        <v>149</v>
      </c>
      <c r="AK1777" s="81" t="s">
        <v>149</v>
      </c>
      <c r="AM1777" s="65"/>
      <c r="AT1777" s="81">
        <v>43.106549999999999</v>
      </c>
      <c r="AU1777" s="81">
        <v>-89.804220000000001</v>
      </c>
      <c r="BE1777" s="81" t="s">
        <v>9078</v>
      </c>
      <c r="BG1777" s="81" t="s">
        <v>9079</v>
      </c>
      <c r="BT1777" s="122"/>
      <c r="BU1777" s="122"/>
      <c r="BV1777" s="122"/>
      <c r="BY1777" s="132"/>
      <c r="BZ1777" s="122" t="s">
        <v>3654</v>
      </c>
      <c r="CZ1777" s="122" t="str">
        <f t="shared" si="78"/>
        <v>Quercus macrocarpa Michx., SPMCODE: QUE001776, collection#: WI-MG302</v>
      </c>
    </row>
    <row r="1778" spans="1:104" s="81" customFormat="1" x14ac:dyDescent="0.45">
      <c r="A1778" s="122">
        <v>1777</v>
      </c>
      <c r="B1778" s="122" t="s">
        <v>11455</v>
      </c>
      <c r="C1778" s="81" t="s">
        <v>9247</v>
      </c>
      <c r="D1778" s="145"/>
      <c r="E1778" s="145"/>
      <c r="F1778" s="122"/>
      <c r="H1778" s="122"/>
      <c r="I1778" s="81" t="s">
        <v>149</v>
      </c>
      <c r="J1778" s="122" t="str">
        <f t="shared" si="77"/>
        <v>Quercus macrocarpa</v>
      </c>
      <c r="M1778" s="81" t="s">
        <v>3226</v>
      </c>
      <c r="N1778" s="81" t="s">
        <v>3173</v>
      </c>
      <c r="O1778" s="65">
        <v>42894</v>
      </c>
      <c r="P1778" s="81" t="s">
        <v>9233</v>
      </c>
      <c r="Q1778" s="122" t="s">
        <v>11688</v>
      </c>
      <c r="T1778" s="81" t="s">
        <v>1171</v>
      </c>
      <c r="U1778" s="81" t="s">
        <v>3425</v>
      </c>
      <c r="V1778" s="81" t="s">
        <v>9229</v>
      </c>
      <c r="W1778" s="81" t="s">
        <v>1759</v>
      </c>
      <c r="X1778" s="81" t="s">
        <v>9230</v>
      </c>
      <c r="Y1778" s="81" t="s">
        <v>9231</v>
      </c>
      <c r="AH1778" s="81">
        <v>909</v>
      </c>
      <c r="AI1778" s="81" t="s">
        <v>9594</v>
      </c>
      <c r="AJ1778" s="81" t="s">
        <v>149</v>
      </c>
      <c r="AK1778" s="81" t="s">
        <v>149</v>
      </c>
      <c r="AM1778" s="65"/>
      <c r="AT1778" s="81">
        <v>43.106209999999997</v>
      </c>
      <c r="AU1778" s="81">
        <v>-89.804180000000002</v>
      </c>
      <c r="BE1778" s="81" t="s">
        <v>9078</v>
      </c>
      <c r="BG1778" s="81" t="s">
        <v>9079</v>
      </c>
      <c r="BT1778" s="122"/>
      <c r="BU1778" s="122"/>
      <c r="BV1778" s="122"/>
      <c r="BY1778" s="132" t="s">
        <v>13586</v>
      </c>
      <c r="BZ1778" s="122" t="s">
        <v>3654</v>
      </c>
      <c r="CZ1778" s="122" t="str">
        <f t="shared" si="78"/>
        <v>Quercus macrocarpa Michx., SPMCODE: QUE001777, collection#: WI-MG303</v>
      </c>
    </row>
    <row r="1779" spans="1:104" s="81" customFormat="1" x14ac:dyDescent="0.45">
      <c r="A1779" s="122">
        <v>1778</v>
      </c>
      <c r="B1779" s="122" t="s">
        <v>11456</v>
      </c>
      <c r="C1779" s="81" t="s">
        <v>9248</v>
      </c>
      <c r="D1779" s="145"/>
      <c r="E1779" s="145"/>
      <c r="F1779" s="122"/>
      <c r="H1779" s="122"/>
      <c r="I1779" s="81" t="s">
        <v>149</v>
      </c>
      <c r="J1779" s="122" t="str">
        <f t="shared" si="77"/>
        <v>Quercus macrocarpa</v>
      </c>
      <c r="M1779" s="81" t="s">
        <v>3226</v>
      </c>
      <c r="N1779" s="81" t="s">
        <v>3173</v>
      </c>
      <c r="O1779" s="65">
        <v>42894</v>
      </c>
      <c r="P1779" s="81" t="s">
        <v>9233</v>
      </c>
      <c r="Q1779" s="122" t="s">
        <v>11688</v>
      </c>
      <c r="T1779" s="81" t="s">
        <v>1171</v>
      </c>
      <c r="U1779" s="81" t="s">
        <v>3425</v>
      </c>
      <c r="V1779" s="81" t="s">
        <v>9229</v>
      </c>
      <c r="W1779" s="81" t="s">
        <v>1759</v>
      </c>
      <c r="X1779" s="81" t="s">
        <v>9230</v>
      </c>
      <c r="Y1779" s="81" t="s">
        <v>9231</v>
      </c>
      <c r="AH1779" s="81">
        <v>882</v>
      </c>
      <c r="AI1779" s="81" t="s">
        <v>9594</v>
      </c>
      <c r="AJ1779" s="81" t="s">
        <v>149</v>
      </c>
      <c r="AK1779" s="81" t="s">
        <v>149</v>
      </c>
      <c r="AM1779" s="65"/>
      <c r="AT1779" s="81">
        <v>43.105829999999997</v>
      </c>
      <c r="AU1779" s="81">
        <v>-89.804900000000004</v>
      </c>
      <c r="BE1779" s="81" t="s">
        <v>9078</v>
      </c>
      <c r="BG1779" s="81" t="s">
        <v>9079</v>
      </c>
      <c r="BT1779" s="122"/>
      <c r="BU1779" s="122"/>
      <c r="BV1779" s="122"/>
      <c r="BY1779" s="132" t="s">
        <v>13665</v>
      </c>
      <c r="BZ1779" s="122" t="s">
        <v>3654</v>
      </c>
      <c r="CZ1779" s="122" t="str">
        <f t="shared" si="78"/>
        <v>Quercus macrocarpa Michx., SPMCODE: QUE001778, collection#: WI-MG304</v>
      </c>
    </row>
    <row r="1780" spans="1:104" s="81" customFormat="1" x14ac:dyDescent="0.45">
      <c r="A1780" s="122">
        <v>1779</v>
      </c>
      <c r="B1780" s="122" t="s">
        <v>11457</v>
      </c>
      <c r="C1780" s="81" t="s">
        <v>9249</v>
      </c>
      <c r="D1780" s="145"/>
      <c r="E1780" s="145"/>
      <c r="F1780" s="122"/>
      <c r="H1780" s="122"/>
      <c r="I1780" s="81" t="s">
        <v>149</v>
      </c>
      <c r="J1780" s="122" t="str">
        <f t="shared" si="77"/>
        <v>Quercus macrocarpa</v>
      </c>
      <c r="M1780" s="81" t="s">
        <v>3226</v>
      </c>
      <c r="N1780" s="81" t="s">
        <v>3173</v>
      </c>
      <c r="O1780" s="65">
        <v>42894</v>
      </c>
      <c r="P1780" s="81" t="s">
        <v>9233</v>
      </c>
      <c r="Q1780" s="122" t="s">
        <v>11688</v>
      </c>
      <c r="T1780" s="81" t="s">
        <v>1171</v>
      </c>
      <c r="U1780" s="81" t="s">
        <v>3425</v>
      </c>
      <c r="V1780" s="81" t="s">
        <v>9229</v>
      </c>
      <c r="W1780" s="81" t="s">
        <v>1759</v>
      </c>
      <c r="X1780" s="81" t="s">
        <v>9230</v>
      </c>
      <c r="Y1780" s="81" t="s">
        <v>9231</v>
      </c>
      <c r="AH1780" s="81">
        <v>868</v>
      </c>
      <c r="AI1780" s="81" t="s">
        <v>9594</v>
      </c>
      <c r="AJ1780" s="81" t="s">
        <v>149</v>
      </c>
      <c r="AK1780" s="81" t="s">
        <v>149</v>
      </c>
      <c r="AM1780" s="65"/>
      <c r="AT1780" s="81">
        <v>43.10595</v>
      </c>
      <c r="AU1780" s="81">
        <v>-89.803619999999995</v>
      </c>
      <c r="AZ1780" s="81" t="s">
        <v>9444</v>
      </c>
      <c r="BE1780" s="81" t="s">
        <v>9078</v>
      </c>
      <c r="BG1780" s="81" t="s">
        <v>9079</v>
      </c>
      <c r="BT1780" s="122"/>
      <c r="BU1780" s="122"/>
      <c r="BV1780" s="122"/>
      <c r="BY1780" s="132" t="s">
        <v>13586</v>
      </c>
      <c r="BZ1780" s="122" t="s">
        <v>3654</v>
      </c>
      <c r="CZ1780" s="122" t="str">
        <f t="shared" si="78"/>
        <v>Quercus macrocarpa Michx., SPMCODE: QUE001779, collection#: WI-MG305</v>
      </c>
    </row>
    <row r="1781" spans="1:104" x14ac:dyDescent="0.45">
      <c r="A1781" s="122">
        <v>1780</v>
      </c>
      <c r="B1781" s="122" t="s">
        <v>11458</v>
      </c>
      <c r="C1781" s="122" t="s">
        <v>9250</v>
      </c>
      <c r="I1781" s="122" t="s">
        <v>149</v>
      </c>
      <c r="J1781" s="122" t="str">
        <f t="shared" si="77"/>
        <v>Quercus macrocarpa</v>
      </c>
      <c r="M1781" s="122" t="s">
        <v>3226</v>
      </c>
      <c r="N1781" s="122" t="s">
        <v>3173</v>
      </c>
      <c r="O1781" s="121">
        <v>42899</v>
      </c>
      <c r="P1781" s="122" t="s">
        <v>9396</v>
      </c>
      <c r="Q1781" s="122" t="s">
        <v>11688</v>
      </c>
      <c r="S1781" s="122" t="s">
        <v>14693</v>
      </c>
      <c r="T1781" s="122" t="s">
        <v>1171</v>
      </c>
      <c r="U1781" s="122" t="s">
        <v>4655</v>
      </c>
      <c r="V1781" s="97" t="s">
        <v>11801</v>
      </c>
      <c r="W1781" s="97" t="s">
        <v>1759</v>
      </c>
      <c r="X1781" s="122" t="s">
        <v>9397</v>
      </c>
      <c r="Y1781" s="97" t="s">
        <v>11800</v>
      </c>
      <c r="AH1781" s="122">
        <v>829</v>
      </c>
      <c r="AJ1781" s="122" t="s">
        <v>149</v>
      </c>
      <c r="AK1781" s="122" t="s">
        <v>149</v>
      </c>
      <c r="AT1781" s="123">
        <v>41.973230000000001</v>
      </c>
      <c r="AU1781" s="123">
        <v>-91.724649999999997</v>
      </c>
      <c r="AZ1781" s="122" t="s">
        <v>9443</v>
      </c>
      <c r="BE1781" s="122" t="s">
        <v>9078</v>
      </c>
      <c r="BG1781" s="122" t="s">
        <v>9079</v>
      </c>
      <c r="BY1781" s="132" t="s">
        <v>13665</v>
      </c>
      <c r="BZ1781" s="122" t="s">
        <v>3654</v>
      </c>
      <c r="CZ1781" s="122" t="str">
        <f t="shared" si="78"/>
        <v>Quercus macrocarpa Michx., SPMCODE: QUE001780, collection#: IA-MG-236</v>
      </c>
    </row>
    <row r="1782" spans="1:104" x14ac:dyDescent="0.45">
      <c r="A1782" s="122">
        <v>1781</v>
      </c>
      <c r="B1782" s="122" t="s">
        <v>11459</v>
      </c>
      <c r="C1782" s="122" t="s">
        <v>9251</v>
      </c>
      <c r="I1782" s="122" t="s">
        <v>149</v>
      </c>
      <c r="J1782" s="122" t="str">
        <f t="shared" si="77"/>
        <v>Quercus macrocarpa</v>
      </c>
      <c r="M1782" s="122" t="s">
        <v>3226</v>
      </c>
      <c r="N1782" s="122" t="s">
        <v>3173</v>
      </c>
      <c r="O1782" s="121">
        <v>42899</v>
      </c>
      <c r="P1782" s="122" t="s">
        <v>9396</v>
      </c>
      <c r="Q1782" s="122" t="s">
        <v>11688</v>
      </c>
      <c r="S1782" s="122" t="s">
        <v>14693</v>
      </c>
      <c r="T1782" s="122" t="s">
        <v>1171</v>
      </c>
      <c r="U1782" s="122" t="s">
        <v>4655</v>
      </c>
      <c r="V1782" s="97" t="s">
        <v>11801</v>
      </c>
      <c r="W1782" s="97" t="s">
        <v>1759</v>
      </c>
      <c r="X1782" s="122" t="s">
        <v>9397</v>
      </c>
      <c r="Y1782" s="97" t="s">
        <v>11800</v>
      </c>
      <c r="AJ1782" s="122" t="s">
        <v>149</v>
      </c>
      <c r="AK1782" s="122" t="s">
        <v>149</v>
      </c>
      <c r="AT1782" s="123">
        <v>41.973730000000003</v>
      </c>
      <c r="AU1782" s="123">
        <v>-91.724109999999996</v>
      </c>
      <c r="BE1782" s="122" t="s">
        <v>9078</v>
      </c>
      <c r="BG1782" s="122" t="s">
        <v>9079</v>
      </c>
      <c r="BZ1782" s="122" t="s">
        <v>3654</v>
      </c>
      <c r="CZ1782" s="122" t="str">
        <f t="shared" si="78"/>
        <v>Quercus macrocarpa Michx., SPMCODE: QUE001781, collection#: IA-MG-237</v>
      </c>
    </row>
    <row r="1783" spans="1:104" x14ac:dyDescent="0.45">
      <c r="A1783" s="122">
        <v>1782</v>
      </c>
      <c r="B1783" s="122" t="s">
        <v>11460</v>
      </c>
      <c r="C1783" s="122" t="s">
        <v>9252</v>
      </c>
      <c r="I1783" s="122" t="s">
        <v>149</v>
      </c>
      <c r="J1783" s="122" t="str">
        <f t="shared" si="77"/>
        <v>Quercus macrocarpa</v>
      </c>
      <c r="M1783" s="122" t="s">
        <v>3226</v>
      </c>
      <c r="N1783" s="122" t="s">
        <v>3173</v>
      </c>
      <c r="O1783" s="121">
        <v>42899</v>
      </c>
      <c r="P1783" s="122" t="s">
        <v>9396</v>
      </c>
      <c r="Q1783" s="122" t="s">
        <v>11688</v>
      </c>
      <c r="S1783" s="122" t="s">
        <v>14693</v>
      </c>
      <c r="T1783" s="122" t="s">
        <v>1171</v>
      </c>
      <c r="U1783" s="122" t="s">
        <v>4655</v>
      </c>
      <c r="V1783" s="97" t="s">
        <v>11801</v>
      </c>
      <c r="W1783" s="97" t="s">
        <v>1759</v>
      </c>
      <c r="X1783" s="122" t="s">
        <v>9397</v>
      </c>
      <c r="Y1783" s="97" t="s">
        <v>11800</v>
      </c>
      <c r="AJ1783" s="122" t="s">
        <v>149</v>
      </c>
      <c r="AK1783" s="122" t="s">
        <v>149</v>
      </c>
      <c r="AT1783" s="123">
        <v>41.97336</v>
      </c>
      <c r="AU1783" s="123">
        <v>-91.724450000000004</v>
      </c>
      <c r="BE1783" s="122" t="s">
        <v>9078</v>
      </c>
      <c r="BG1783" s="122" t="s">
        <v>9079</v>
      </c>
      <c r="BZ1783" s="122" t="s">
        <v>3654</v>
      </c>
      <c r="CZ1783" s="122" t="str">
        <f t="shared" si="78"/>
        <v>Quercus macrocarpa Michx., SPMCODE: QUE001782, collection#: IA-MG-238</v>
      </c>
    </row>
    <row r="1784" spans="1:104" x14ac:dyDescent="0.45">
      <c r="A1784" s="122">
        <v>1783</v>
      </c>
      <c r="B1784" s="122" t="s">
        <v>11461</v>
      </c>
      <c r="C1784" s="122" t="s">
        <v>9253</v>
      </c>
      <c r="I1784" s="122" t="s">
        <v>149</v>
      </c>
      <c r="J1784" s="122" t="str">
        <f t="shared" si="77"/>
        <v>Quercus macrocarpa</v>
      </c>
      <c r="M1784" s="122" t="s">
        <v>3226</v>
      </c>
      <c r="N1784" s="122" t="s">
        <v>3173</v>
      </c>
      <c r="O1784" s="121">
        <v>42899</v>
      </c>
      <c r="P1784" s="122" t="s">
        <v>9396</v>
      </c>
      <c r="Q1784" s="122" t="s">
        <v>11688</v>
      </c>
      <c r="S1784" s="122" t="s">
        <v>14693</v>
      </c>
      <c r="T1784" s="122" t="s">
        <v>1171</v>
      </c>
      <c r="U1784" s="122" t="s">
        <v>4655</v>
      </c>
      <c r="V1784" s="97" t="s">
        <v>11801</v>
      </c>
      <c r="W1784" s="97" t="s">
        <v>1759</v>
      </c>
      <c r="X1784" s="122" t="s">
        <v>9397</v>
      </c>
      <c r="Y1784" s="97" t="s">
        <v>11800</v>
      </c>
      <c r="AJ1784" s="122" t="s">
        <v>149</v>
      </c>
      <c r="AK1784" s="122" t="s">
        <v>149</v>
      </c>
      <c r="AT1784" s="123">
        <v>41.973599999999998</v>
      </c>
      <c r="AU1784" s="123">
        <v>-91.7239</v>
      </c>
      <c r="BE1784" s="122" t="s">
        <v>9078</v>
      </c>
      <c r="BG1784" s="122" t="s">
        <v>9079</v>
      </c>
      <c r="BY1784" s="132" t="s">
        <v>13585</v>
      </c>
      <c r="BZ1784" s="122" t="s">
        <v>3654</v>
      </c>
      <c r="CZ1784" s="122" t="str">
        <f t="shared" si="78"/>
        <v>Quercus macrocarpa Michx., SPMCODE: QUE001783, collection#: IA-MG-239</v>
      </c>
    </row>
    <row r="1785" spans="1:104" x14ac:dyDescent="0.45">
      <c r="A1785" s="122">
        <v>1784</v>
      </c>
      <c r="B1785" s="122" t="s">
        <v>11462</v>
      </c>
      <c r="C1785" s="122" t="s">
        <v>9254</v>
      </c>
      <c r="I1785" s="122" t="s">
        <v>149</v>
      </c>
      <c r="J1785" s="122" t="str">
        <f t="shared" si="77"/>
        <v>Quercus macrocarpa</v>
      </c>
      <c r="M1785" s="122" t="s">
        <v>3226</v>
      </c>
      <c r="N1785" s="122" t="s">
        <v>3173</v>
      </c>
      <c r="O1785" s="121">
        <v>42899</v>
      </c>
      <c r="P1785" s="122" t="s">
        <v>9396</v>
      </c>
      <c r="Q1785" s="122" t="s">
        <v>11688</v>
      </c>
      <c r="S1785" s="122" t="s">
        <v>14693</v>
      </c>
      <c r="T1785" s="122" t="s">
        <v>1171</v>
      </c>
      <c r="U1785" s="122" t="s">
        <v>4655</v>
      </c>
      <c r="V1785" s="97" t="s">
        <v>11801</v>
      </c>
      <c r="W1785" s="97" t="s">
        <v>1759</v>
      </c>
      <c r="X1785" s="122" t="s">
        <v>9397</v>
      </c>
      <c r="Y1785" s="97" t="s">
        <v>11800</v>
      </c>
      <c r="AJ1785" s="122" t="s">
        <v>149</v>
      </c>
      <c r="AK1785" s="122" t="s">
        <v>149</v>
      </c>
      <c r="AT1785" s="123">
        <v>41.973779999999998</v>
      </c>
      <c r="AU1785" s="123">
        <v>-91.723489999999998</v>
      </c>
      <c r="BE1785" s="122" t="s">
        <v>9078</v>
      </c>
      <c r="BG1785" s="122" t="s">
        <v>9079</v>
      </c>
      <c r="BZ1785" s="122" t="s">
        <v>3654</v>
      </c>
      <c r="CZ1785" s="122" t="str">
        <f t="shared" si="78"/>
        <v>Quercus macrocarpa Michx., SPMCODE: QUE001784, collection#: IA-MG-240</v>
      </c>
    </row>
    <row r="1786" spans="1:104" x14ac:dyDescent="0.45">
      <c r="A1786" s="122">
        <v>1785</v>
      </c>
      <c r="B1786" s="122" t="s">
        <v>11463</v>
      </c>
      <c r="C1786" s="122" t="s">
        <v>9255</v>
      </c>
      <c r="I1786" s="122" t="s">
        <v>149</v>
      </c>
      <c r="J1786" s="122" t="str">
        <f t="shared" si="77"/>
        <v>Quercus macrocarpa</v>
      </c>
      <c r="M1786" s="122" t="s">
        <v>3226</v>
      </c>
      <c r="N1786" s="122" t="s">
        <v>3173</v>
      </c>
      <c r="O1786" s="121">
        <v>42899</v>
      </c>
      <c r="P1786" s="122" t="s">
        <v>9396</v>
      </c>
      <c r="Q1786" s="122" t="s">
        <v>11688</v>
      </c>
      <c r="S1786" s="122" t="s">
        <v>14693</v>
      </c>
      <c r="T1786" s="122" t="s">
        <v>1171</v>
      </c>
      <c r="U1786" s="122" t="s">
        <v>4655</v>
      </c>
      <c r="V1786" s="97" t="s">
        <v>11801</v>
      </c>
      <c r="W1786" s="97" t="s">
        <v>1759</v>
      </c>
      <c r="X1786" s="122" t="s">
        <v>9397</v>
      </c>
      <c r="Y1786" s="97" t="s">
        <v>11800</v>
      </c>
      <c r="AJ1786" s="122" t="s">
        <v>149</v>
      </c>
      <c r="AK1786" s="122" t="s">
        <v>149</v>
      </c>
      <c r="AT1786" s="123">
        <v>41.973799999999997</v>
      </c>
      <c r="AU1786" s="123">
        <v>-91.723169999999996</v>
      </c>
      <c r="BE1786" s="122" t="s">
        <v>9078</v>
      </c>
      <c r="BG1786" s="122" t="s">
        <v>9079</v>
      </c>
      <c r="BZ1786" s="122" t="s">
        <v>3654</v>
      </c>
      <c r="CZ1786" s="122" t="str">
        <f t="shared" si="78"/>
        <v>Quercus macrocarpa Michx., SPMCODE: QUE001785, collection#: IA-MG-241</v>
      </c>
    </row>
    <row r="1787" spans="1:104" x14ac:dyDescent="0.45">
      <c r="A1787" s="122">
        <v>1786</v>
      </c>
      <c r="B1787" s="122" t="s">
        <v>11464</v>
      </c>
      <c r="C1787" s="122" t="s">
        <v>9256</v>
      </c>
      <c r="I1787" s="122" t="s">
        <v>149</v>
      </c>
      <c r="J1787" s="122" t="str">
        <f t="shared" si="77"/>
        <v>Quercus macrocarpa</v>
      </c>
      <c r="M1787" s="122" t="s">
        <v>3226</v>
      </c>
      <c r="N1787" s="122" t="s">
        <v>3173</v>
      </c>
      <c r="O1787" s="121">
        <v>42899</v>
      </c>
      <c r="P1787" s="122" t="s">
        <v>9396</v>
      </c>
      <c r="Q1787" s="122" t="s">
        <v>11688</v>
      </c>
      <c r="S1787" s="122" t="s">
        <v>14693</v>
      </c>
      <c r="T1787" s="122" t="s">
        <v>1171</v>
      </c>
      <c r="U1787" s="122" t="s">
        <v>4655</v>
      </c>
      <c r="V1787" s="97" t="s">
        <v>11801</v>
      </c>
      <c r="W1787" s="97" t="s">
        <v>1759</v>
      </c>
      <c r="X1787" s="122" t="s">
        <v>9397</v>
      </c>
      <c r="Y1787" s="97" t="s">
        <v>11800</v>
      </c>
      <c r="AJ1787" s="122" t="s">
        <v>149</v>
      </c>
      <c r="AK1787" s="122" t="s">
        <v>149</v>
      </c>
      <c r="AT1787" s="123">
        <v>41.974539999999998</v>
      </c>
      <c r="AU1787" s="123">
        <v>-91.721609999999998</v>
      </c>
      <c r="BE1787" s="122" t="s">
        <v>9078</v>
      </c>
      <c r="BG1787" s="122" t="s">
        <v>9079</v>
      </c>
      <c r="BZ1787" s="122" t="s">
        <v>3654</v>
      </c>
      <c r="CZ1787" s="122" t="str">
        <f t="shared" si="78"/>
        <v>Quercus macrocarpa Michx., SPMCODE: QUE001786, collection#: IA-MG-242</v>
      </c>
    </row>
    <row r="1788" spans="1:104" x14ac:dyDescent="0.45">
      <c r="A1788" s="122">
        <v>1787</v>
      </c>
      <c r="B1788" s="122" t="s">
        <v>11465</v>
      </c>
      <c r="C1788" s="122" t="s">
        <v>9257</v>
      </c>
      <c r="I1788" s="122" t="s">
        <v>149</v>
      </c>
      <c r="J1788" s="122" t="str">
        <f t="shared" si="77"/>
        <v>Quercus macrocarpa</v>
      </c>
      <c r="M1788" s="122" t="s">
        <v>3226</v>
      </c>
      <c r="N1788" s="122" t="s">
        <v>3173</v>
      </c>
      <c r="O1788" s="121">
        <v>42899</v>
      </c>
      <c r="P1788" s="122" t="s">
        <v>9396</v>
      </c>
      <c r="Q1788" s="122" t="s">
        <v>11688</v>
      </c>
      <c r="S1788" s="122" t="s">
        <v>14693</v>
      </c>
      <c r="T1788" s="122" t="s">
        <v>1171</v>
      </c>
      <c r="U1788" s="122" t="s">
        <v>4655</v>
      </c>
      <c r="V1788" s="97" t="s">
        <v>11801</v>
      </c>
      <c r="W1788" s="97" t="s">
        <v>1759</v>
      </c>
      <c r="X1788" s="122" t="s">
        <v>9397</v>
      </c>
      <c r="Y1788" s="97" t="s">
        <v>11800</v>
      </c>
      <c r="AJ1788" s="122" t="s">
        <v>149</v>
      </c>
      <c r="AK1788" s="122" t="s">
        <v>149</v>
      </c>
      <c r="AT1788" s="123">
        <v>41.974629999999998</v>
      </c>
      <c r="AU1788" s="123">
        <v>-91.724010000000007</v>
      </c>
      <c r="BE1788" s="122" t="s">
        <v>9078</v>
      </c>
      <c r="BG1788" s="122" t="s">
        <v>9079</v>
      </c>
      <c r="BZ1788" s="122" t="s">
        <v>3654</v>
      </c>
      <c r="CN1788" s="122" t="s">
        <v>13854</v>
      </c>
      <c r="CZ1788" s="122" t="str">
        <f t="shared" si="78"/>
        <v>Quercus macrocarpa Michx., SPMCODE: QUE001787, collection#: IA-MG-243</v>
      </c>
    </row>
    <row r="1789" spans="1:104" x14ac:dyDescent="0.45">
      <c r="A1789" s="122">
        <v>1788</v>
      </c>
      <c r="B1789" s="122" t="s">
        <v>11466</v>
      </c>
      <c r="C1789" s="122" t="s">
        <v>9258</v>
      </c>
      <c r="I1789" s="122" t="s">
        <v>149</v>
      </c>
      <c r="J1789" s="122" t="str">
        <f t="shared" si="77"/>
        <v>Quercus macrocarpa</v>
      </c>
      <c r="M1789" s="122" t="s">
        <v>3226</v>
      </c>
      <c r="N1789" s="122" t="s">
        <v>3173</v>
      </c>
      <c r="O1789" s="121">
        <v>42899</v>
      </c>
      <c r="P1789" s="122" t="s">
        <v>9396</v>
      </c>
      <c r="Q1789" s="122" t="s">
        <v>11688</v>
      </c>
      <c r="S1789" s="122" t="s">
        <v>14693</v>
      </c>
      <c r="T1789" s="122" t="s">
        <v>1171</v>
      </c>
      <c r="U1789" s="122" t="s">
        <v>4655</v>
      </c>
      <c r="V1789" s="97" t="s">
        <v>11801</v>
      </c>
      <c r="W1789" s="97" t="s">
        <v>1759</v>
      </c>
      <c r="X1789" s="122" t="s">
        <v>9397</v>
      </c>
      <c r="Y1789" s="97" t="s">
        <v>11800</v>
      </c>
      <c r="AJ1789" s="122" t="s">
        <v>149</v>
      </c>
      <c r="AK1789" s="122" t="s">
        <v>149</v>
      </c>
      <c r="AT1789" s="123">
        <v>41.973669999999998</v>
      </c>
      <c r="AU1789" s="123">
        <v>-91.725470000000001</v>
      </c>
      <c r="BE1789" s="122" t="s">
        <v>9078</v>
      </c>
      <c r="BG1789" s="122" t="s">
        <v>9079</v>
      </c>
      <c r="BZ1789" s="122" t="s">
        <v>3654</v>
      </c>
      <c r="CN1789" s="122" t="s">
        <v>13855</v>
      </c>
      <c r="CZ1789" s="122" t="str">
        <f t="shared" si="78"/>
        <v>Quercus macrocarpa Michx., SPMCODE: QUE001788, collection#: IA-MG-244</v>
      </c>
    </row>
    <row r="1790" spans="1:104" x14ac:dyDescent="0.45">
      <c r="A1790" s="122">
        <v>1789</v>
      </c>
      <c r="B1790" s="122" t="s">
        <v>11467</v>
      </c>
      <c r="C1790" s="122" t="s">
        <v>9259</v>
      </c>
      <c r="I1790" s="122" t="s">
        <v>149</v>
      </c>
      <c r="J1790" s="122" t="str">
        <f t="shared" si="77"/>
        <v>Quercus macrocarpa</v>
      </c>
      <c r="M1790" s="122" t="s">
        <v>3226</v>
      </c>
      <c r="N1790" s="122" t="s">
        <v>3173</v>
      </c>
      <c r="O1790" s="121">
        <v>42899</v>
      </c>
      <c r="P1790" s="122" t="s">
        <v>9396</v>
      </c>
      <c r="Q1790" s="122" t="s">
        <v>11688</v>
      </c>
      <c r="S1790" s="122" t="s">
        <v>14693</v>
      </c>
      <c r="T1790" s="122" t="s">
        <v>1171</v>
      </c>
      <c r="U1790" s="122" t="s">
        <v>4655</v>
      </c>
      <c r="V1790" s="97" t="s">
        <v>11801</v>
      </c>
      <c r="W1790" s="97" t="s">
        <v>1759</v>
      </c>
      <c r="X1790" s="122" t="s">
        <v>9397</v>
      </c>
      <c r="Y1790" s="97" t="s">
        <v>11800</v>
      </c>
      <c r="AJ1790" s="122" t="s">
        <v>149</v>
      </c>
      <c r="AK1790" s="122" t="s">
        <v>149</v>
      </c>
      <c r="AT1790" s="123">
        <v>41.973619999999997</v>
      </c>
      <c r="AU1790" s="123">
        <v>-91.725650000000002</v>
      </c>
      <c r="BE1790" s="122" t="s">
        <v>9078</v>
      </c>
      <c r="BG1790" s="122" t="s">
        <v>9079</v>
      </c>
      <c r="BY1790" s="132" t="s">
        <v>13665</v>
      </c>
      <c r="BZ1790" s="122" t="s">
        <v>3654</v>
      </c>
      <c r="CN1790" s="122" t="s">
        <v>13856</v>
      </c>
      <c r="CZ1790" s="122" t="str">
        <f t="shared" si="78"/>
        <v>Quercus macrocarpa Michx., SPMCODE: QUE001789, collection#: IA-MG-245</v>
      </c>
    </row>
    <row r="1791" spans="1:104" x14ac:dyDescent="0.45">
      <c r="A1791" s="122">
        <v>1790</v>
      </c>
      <c r="B1791" s="122" t="s">
        <v>11468</v>
      </c>
      <c r="C1791" s="122" t="s">
        <v>9260</v>
      </c>
      <c r="I1791" s="132" t="s">
        <v>9538</v>
      </c>
      <c r="J1791" s="122" t="str">
        <f t="shared" si="77"/>
        <v>Quercus bicolor</v>
      </c>
      <c r="M1791" s="122" t="s">
        <v>3226</v>
      </c>
      <c r="N1791" s="122" t="s">
        <v>9393</v>
      </c>
      <c r="O1791" s="121">
        <v>42899</v>
      </c>
      <c r="P1791" s="122" t="s">
        <v>9396</v>
      </c>
      <c r="Q1791" s="122" t="s">
        <v>11688</v>
      </c>
      <c r="S1791" s="122" t="s">
        <v>14693</v>
      </c>
      <c r="T1791" s="122" t="s">
        <v>1171</v>
      </c>
      <c r="U1791" s="122" t="s">
        <v>4655</v>
      </c>
      <c r="V1791" s="97" t="s">
        <v>11801</v>
      </c>
      <c r="W1791" s="97" t="s">
        <v>1759</v>
      </c>
      <c r="X1791" s="122" t="s">
        <v>9397</v>
      </c>
      <c r="Y1791" s="97" t="s">
        <v>11800</v>
      </c>
      <c r="AJ1791" s="122" t="s">
        <v>9538</v>
      </c>
      <c r="AK1791" s="122" t="s">
        <v>9538</v>
      </c>
      <c r="AT1791" s="123">
        <v>41.973309999999998</v>
      </c>
      <c r="AU1791" s="123">
        <v>-91.724810000000005</v>
      </c>
      <c r="BE1791" s="122" t="s">
        <v>9078</v>
      </c>
      <c r="BG1791" s="122" t="s">
        <v>9079</v>
      </c>
      <c r="BZ1791" s="122" t="s">
        <v>3654</v>
      </c>
      <c r="CZ1791" s="122" t="str">
        <f t="shared" si="78"/>
        <v>Quercus bicolor Willd. ?, SPMCODE: QUE001790, collection#: IA-MG-246</v>
      </c>
    </row>
    <row r="1792" spans="1:104" s="130" customFormat="1" x14ac:dyDescent="0.45">
      <c r="A1792" s="122">
        <v>1791</v>
      </c>
      <c r="B1792" s="122" t="s">
        <v>11469</v>
      </c>
      <c r="C1792" s="131" t="s">
        <v>9261</v>
      </c>
      <c r="D1792" s="153"/>
      <c r="E1792" s="153"/>
      <c r="F1792" s="122"/>
      <c r="H1792" s="122"/>
      <c r="I1792" s="131" t="s">
        <v>149</v>
      </c>
      <c r="J1792" s="122" t="str">
        <f t="shared" ref="J1792:J1823" si="79">LEFT(I1792, FIND(" ", I1792, 12) -1)</f>
        <v>Quercus macrocarpa</v>
      </c>
      <c r="M1792" s="131" t="s">
        <v>3226</v>
      </c>
      <c r="N1792" s="131" t="s">
        <v>3173</v>
      </c>
      <c r="O1792" s="106">
        <v>42899</v>
      </c>
      <c r="P1792" s="131" t="s">
        <v>9396</v>
      </c>
      <c r="Q1792" s="122" t="s">
        <v>11688</v>
      </c>
      <c r="S1792" s="122" t="s">
        <v>14693</v>
      </c>
      <c r="T1792" s="131" t="s">
        <v>1171</v>
      </c>
      <c r="U1792" s="131" t="s">
        <v>4655</v>
      </c>
      <c r="V1792" s="100" t="s">
        <v>13622</v>
      </c>
      <c r="W1792" s="97" t="s">
        <v>1759</v>
      </c>
      <c r="X1792" s="122" t="s">
        <v>9398</v>
      </c>
      <c r="Y1792" s="131" t="s">
        <v>9673</v>
      </c>
      <c r="AJ1792" s="131" t="s">
        <v>149</v>
      </c>
      <c r="AK1792" s="131" t="s">
        <v>149</v>
      </c>
      <c r="AM1792" s="120"/>
      <c r="AT1792" s="51"/>
      <c r="AU1792" s="51"/>
      <c r="BC1792" s="131" t="s">
        <v>13592</v>
      </c>
      <c r="BE1792" s="131" t="s">
        <v>9078</v>
      </c>
      <c r="BG1792" s="131" t="s">
        <v>9079</v>
      </c>
      <c r="BT1792" s="122"/>
      <c r="BU1792" s="122"/>
      <c r="BV1792" s="122"/>
      <c r="BZ1792" s="122" t="s">
        <v>3654</v>
      </c>
      <c r="CZ1792" s="122" t="str">
        <f t="shared" si="78"/>
        <v>Quercus macrocarpa Michx., SPMCODE: QUE001791, collection#: IA-MG-247</v>
      </c>
    </row>
    <row r="1793" spans="1:104" x14ac:dyDescent="0.45">
      <c r="A1793" s="122">
        <v>1792</v>
      </c>
      <c r="B1793" s="122" t="s">
        <v>11470</v>
      </c>
      <c r="C1793" s="122" t="s">
        <v>9262</v>
      </c>
      <c r="I1793" s="122" t="s">
        <v>149</v>
      </c>
      <c r="J1793" s="122" t="str">
        <f t="shared" si="79"/>
        <v>Quercus macrocarpa</v>
      </c>
      <c r="M1793" s="122" t="s">
        <v>3226</v>
      </c>
      <c r="N1793" s="122" t="s">
        <v>3173</v>
      </c>
      <c r="O1793" s="121">
        <v>42900</v>
      </c>
      <c r="P1793" s="122" t="s">
        <v>11799</v>
      </c>
      <c r="Q1793" s="122" t="s">
        <v>11688</v>
      </c>
      <c r="S1793" s="122" t="s">
        <v>14693</v>
      </c>
      <c r="T1793" s="122" t="s">
        <v>1171</v>
      </c>
      <c r="U1793" s="122" t="s">
        <v>4655</v>
      </c>
      <c r="V1793" s="100" t="s">
        <v>13622</v>
      </c>
      <c r="W1793" s="97" t="s">
        <v>1759</v>
      </c>
      <c r="X1793" s="122" t="s">
        <v>9398</v>
      </c>
      <c r="Y1793" s="122" t="s">
        <v>9399</v>
      </c>
      <c r="AJ1793" s="122" t="s">
        <v>149</v>
      </c>
      <c r="AK1793" s="122" t="s">
        <v>149</v>
      </c>
      <c r="AT1793" s="123">
        <v>42.029170000000001</v>
      </c>
      <c r="AU1793" s="123">
        <v>-93.629300000000001</v>
      </c>
      <c r="BC1793" s="131" t="s">
        <v>9535</v>
      </c>
      <c r="BE1793" s="122" t="s">
        <v>9078</v>
      </c>
      <c r="BG1793" s="122" t="s">
        <v>9079</v>
      </c>
      <c r="BY1793" s="132" t="s">
        <v>13665</v>
      </c>
      <c r="BZ1793" s="122" t="s">
        <v>3654</v>
      </c>
      <c r="CZ1793" s="122" t="str">
        <f t="shared" ref="CZ1793:CZ1804" si="80">I1793&amp;", SPMCODE: "&amp;B1793&amp;", collection#: "&amp;C1793</f>
        <v>Quercus macrocarpa Michx., SPMCODE: QUE001792, collection#: IA-MG-248</v>
      </c>
    </row>
    <row r="1794" spans="1:104" x14ac:dyDescent="0.45">
      <c r="A1794" s="122">
        <v>1793</v>
      </c>
      <c r="B1794" s="122" t="s">
        <v>11471</v>
      </c>
      <c r="C1794" s="122" t="s">
        <v>9263</v>
      </c>
      <c r="I1794" s="122" t="s">
        <v>149</v>
      </c>
      <c r="J1794" s="122" t="str">
        <f t="shared" si="79"/>
        <v>Quercus macrocarpa</v>
      </c>
      <c r="M1794" s="122" t="s">
        <v>3226</v>
      </c>
      <c r="N1794" s="122" t="s">
        <v>3173</v>
      </c>
      <c r="O1794" s="121">
        <v>42900</v>
      </c>
      <c r="P1794" s="122" t="s">
        <v>11799</v>
      </c>
      <c r="Q1794" s="122" t="s">
        <v>11688</v>
      </c>
      <c r="S1794" s="122" t="s">
        <v>14693</v>
      </c>
      <c r="T1794" s="122" t="s">
        <v>1171</v>
      </c>
      <c r="U1794" s="122" t="s">
        <v>4655</v>
      </c>
      <c r="V1794" s="100" t="s">
        <v>13622</v>
      </c>
      <c r="W1794" s="97" t="s">
        <v>1759</v>
      </c>
      <c r="X1794" s="122" t="s">
        <v>9398</v>
      </c>
      <c r="Y1794" s="122" t="s">
        <v>9399</v>
      </c>
      <c r="AJ1794" s="122" t="s">
        <v>149</v>
      </c>
      <c r="AK1794" s="122" t="s">
        <v>149</v>
      </c>
      <c r="AT1794" s="123">
        <v>42.028750000000002</v>
      </c>
      <c r="AU1794" s="123">
        <v>-93.628399999999999</v>
      </c>
      <c r="BE1794" s="122" t="s">
        <v>9078</v>
      </c>
      <c r="BG1794" s="122" t="s">
        <v>9079</v>
      </c>
      <c r="BY1794" s="132"/>
      <c r="BZ1794" s="122" t="s">
        <v>3654</v>
      </c>
      <c r="CZ1794" s="122" t="str">
        <f t="shared" si="80"/>
        <v>Quercus macrocarpa Michx., SPMCODE: QUE001793, collection#: IA-MG-249</v>
      </c>
    </row>
    <row r="1795" spans="1:104" x14ac:dyDescent="0.45">
      <c r="A1795" s="122">
        <v>1794</v>
      </c>
      <c r="B1795" s="122" t="s">
        <v>11472</v>
      </c>
      <c r="C1795" s="122" t="s">
        <v>9264</v>
      </c>
      <c r="I1795" s="122" t="s">
        <v>149</v>
      </c>
      <c r="J1795" s="122" t="str">
        <f t="shared" si="79"/>
        <v>Quercus macrocarpa</v>
      </c>
      <c r="M1795" s="122" t="s">
        <v>3226</v>
      </c>
      <c r="N1795" s="122" t="s">
        <v>3173</v>
      </c>
      <c r="O1795" s="121">
        <v>42900</v>
      </c>
      <c r="P1795" s="122" t="s">
        <v>11799</v>
      </c>
      <c r="Q1795" s="122" t="s">
        <v>11688</v>
      </c>
      <c r="S1795" s="122" t="s">
        <v>14693</v>
      </c>
      <c r="T1795" s="122" t="s">
        <v>1171</v>
      </c>
      <c r="U1795" s="122" t="s">
        <v>4655</v>
      </c>
      <c r="V1795" s="100" t="s">
        <v>13622</v>
      </c>
      <c r="W1795" s="97" t="s">
        <v>1759</v>
      </c>
      <c r="X1795" s="122" t="s">
        <v>9398</v>
      </c>
      <c r="Y1795" s="122" t="s">
        <v>9399</v>
      </c>
      <c r="AJ1795" s="122" t="s">
        <v>149</v>
      </c>
      <c r="AK1795" s="122" t="s">
        <v>149</v>
      </c>
      <c r="AT1795" s="123">
        <v>42.029499999999999</v>
      </c>
      <c r="AU1795" s="123">
        <v>-93.630560000000003</v>
      </c>
      <c r="BE1795" s="122" t="s">
        <v>9078</v>
      </c>
      <c r="BG1795" s="122" t="s">
        <v>9079</v>
      </c>
      <c r="BY1795" s="132"/>
      <c r="BZ1795" s="122" t="s">
        <v>3654</v>
      </c>
      <c r="CZ1795" s="122" t="str">
        <f t="shared" si="80"/>
        <v>Quercus macrocarpa Michx., SPMCODE: QUE001794, collection#: IA-MG-250</v>
      </c>
    </row>
    <row r="1796" spans="1:104" x14ac:dyDescent="0.45">
      <c r="A1796" s="122">
        <v>1795</v>
      </c>
      <c r="B1796" s="122" t="s">
        <v>11473</v>
      </c>
      <c r="C1796" s="122" t="s">
        <v>9265</v>
      </c>
      <c r="I1796" s="122" t="s">
        <v>149</v>
      </c>
      <c r="J1796" s="122" t="str">
        <f t="shared" si="79"/>
        <v>Quercus macrocarpa</v>
      </c>
      <c r="M1796" s="122" t="s">
        <v>3226</v>
      </c>
      <c r="N1796" s="122" t="s">
        <v>3173</v>
      </c>
      <c r="O1796" s="121">
        <v>42900</v>
      </c>
      <c r="P1796" s="122" t="s">
        <v>11799</v>
      </c>
      <c r="Q1796" s="122" t="s">
        <v>11688</v>
      </c>
      <c r="S1796" s="122" t="s">
        <v>14693</v>
      </c>
      <c r="T1796" s="122" t="s">
        <v>1171</v>
      </c>
      <c r="U1796" s="122" t="s">
        <v>4655</v>
      </c>
      <c r="V1796" s="100" t="s">
        <v>13622</v>
      </c>
      <c r="W1796" s="97" t="s">
        <v>1759</v>
      </c>
      <c r="X1796" s="122" t="s">
        <v>9398</v>
      </c>
      <c r="Y1796" s="122" t="s">
        <v>9399</v>
      </c>
      <c r="AJ1796" s="122" t="s">
        <v>149</v>
      </c>
      <c r="AK1796" s="122" t="s">
        <v>149</v>
      </c>
      <c r="BE1796" s="122" t="s">
        <v>9078</v>
      </c>
      <c r="BG1796" s="122" t="s">
        <v>9079</v>
      </c>
      <c r="BY1796" s="132"/>
      <c r="BZ1796" s="122" t="s">
        <v>3654</v>
      </c>
      <c r="CZ1796" s="122" t="str">
        <f t="shared" si="80"/>
        <v>Quercus macrocarpa Michx., SPMCODE: QUE001795, collection#: IA-MG-251</v>
      </c>
    </row>
    <row r="1797" spans="1:104" x14ac:dyDescent="0.45">
      <c r="A1797" s="122">
        <v>1796</v>
      </c>
      <c r="B1797" s="122" t="s">
        <v>11474</v>
      </c>
      <c r="C1797" s="122" t="s">
        <v>9266</v>
      </c>
      <c r="I1797" s="122" t="s">
        <v>149</v>
      </c>
      <c r="J1797" s="122" t="str">
        <f t="shared" si="79"/>
        <v>Quercus macrocarpa</v>
      </c>
      <c r="M1797" s="122" t="s">
        <v>3226</v>
      </c>
      <c r="N1797" s="122" t="s">
        <v>3173</v>
      </c>
      <c r="O1797" s="121">
        <v>42900</v>
      </c>
      <c r="P1797" s="122" t="s">
        <v>11799</v>
      </c>
      <c r="Q1797" s="122" t="s">
        <v>11688</v>
      </c>
      <c r="S1797" s="122" t="s">
        <v>14693</v>
      </c>
      <c r="T1797" s="122" t="s">
        <v>1171</v>
      </c>
      <c r="U1797" s="122" t="s">
        <v>4655</v>
      </c>
      <c r="V1797" s="100" t="s">
        <v>13622</v>
      </c>
      <c r="W1797" s="97" t="s">
        <v>1759</v>
      </c>
      <c r="X1797" s="122" t="s">
        <v>9398</v>
      </c>
      <c r="Y1797" s="122" t="s">
        <v>9399</v>
      </c>
      <c r="AJ1797" s="122" t="s">
        <v>149</v>
      </c>
      <c r="AK1797" s="122" t="s">
        <v>149</v>
      </c>
      <c r="AT1797" s="123">
        <v>42.030329999999999</v>
      </c>
      <c r="AU1797" s="123">
        <v>-93.632000000000005</v>
      </c>
      <c r="BE1797" s="122" t="s">
        <v>9078</v>
      </c>
      <c r="BG1797" s="122" t="s">
        <v>9079</v>
      </c>
      <c r="BY1797" s="132" t="s">
        <v>13665</v>
      </c>
      <c r="BZ1797" s="122" t="s">
        <v>3654</v>
      </c>
      <c r="CZ1797" s="122" t="str">
        <f t="shared" si="80"/>
        <v>Quercus macrocarpa Michx., SPMCODE: QUE001796, collection#: IA-MG-252</v>
      </c>
    </row>
    <row r="1798" spans="1:104" x14ac:dyDescent="0.45">
      <c r="A1798" s="122">
        <v>1797</v>
      </c>
      <c r="B1798" s="122" t="s">
        <v>11475</v>
      </c>
      <c r="C1798" s="122" t="s">
        <v>9267</v>
      </c>
      <c r="I1798" s="122" t="s">
        <v>149</v>
      </c>
      <c r="J1798" s="122" t="str">
        <f t="shared" si="79"/>
        <v>Quercus macrocarpa</v>
      </c>
      <c r="M1798" s="122" t="s">
        <v>3226</v>
      </c>
      <c r="N1798" s="122" t="s">
        <v>3173</v>
      </c>
      <c r="O1798" s="121">
        <v>42900</v>
      </c>
      <c r="P1798" s="122" t="s">
        <v>11799</v>
      </c>
      <c r="Q1798" s="122" t="s">
        <v>11688</v>
      </c>
      <c r="S1798" s="122" t="s">
        <v>14693</v>
      </c>
      <c r="T1798" s="122" t="s">
        <v>1171</v>
      </c>
      <c r="U1798" s="122" t="s">
        <v>4655</v>
      </c>
      <c r="V1798" s="100" t="s">
        <v>13622</v>
      </c>
      <c r="W1798" s="97" t="s">
        <v>1759</v>
      </c>
      <c r="X1798" s="122" t="s">
        <v>9398</v>
      </c>
      <c r="Y1798" s="122" t="s">
        <v>9399</v>
      </c>
      <c r="AJ1798" s="122" t="s">
        <v>149</v>
      </c>
      <c r="AK1798" s="122" t="s">
        <v>149</v>
      </c>
      <c r="AT1798" s="123">
        <v>42.030970000000003</v>
      </c>
      <c r="AU1798" s="123">
        <v>-93.632409999999993</v>
      </c>
      <c r="BE1798" s="122" t="s">
        <v>9078</v>
      </c>
      <c r="BG1798" s="122" t="s">
        <v>9079</v>
      </c>
      <c r="BZ1798" s="122" t="s">
        <v>3654</v>
      </c>
      <c r="CZ1798" s="122" t="str">
        <f t="shared" si="80"/>
        <v>Quercus macrocarpa Michx., SPMCODE: QUE001797, collection#: IA-MG-253</v>
      </c>
    </row>
    <row r="1799" spans="1:104" x14ac:dyDescent="0.45">
      <c r="A1799" s="122">
        <v>1798</v>
      </c>
      <c r="B1799" s="122" t="s">
        <v>11476</v>
      </c>
      <c r="C1799" s="122" t="s">
        <v>9268</v>
      </c>
      <c r="I1799" s="122" t="s">
        <v>149</v>
      </c>
      <c r="J1799" s="122" t="str">
        <f t="shared" si="79"/>
        <v>Quercus macrocarpa</v>
      </c>
      <c r="M1799" s="122" t="s">
        <v>3226</v>
      </c>
      <c r="N1799" s="122" t="s">
        <v>3173</v>
      </c>
      <c r="O1799" s="121">
        <v>42900</v>
      </c>
      <c r="P1799" s="122" t="s">
        <v>11799</v>
      </c>
      <c r="Q1799" s="122" t="s">
        <v>11688</v>
      </c>
      <c r="S1799" s="122" t="s">
        <v>14693</v>
      </c>
      <c r="T1799" s="122" t="s">
        <v>1171</v>
      </c>
      <c r="U1799" s="122" t="s">
        <v>4655</v>
      </c>
      <c r="V1799" s="100" t="s">
        <v>13622</v>
      </c>
      <c r="W1799" s="97" t="s">
        <v>1759</v>
      </c>
      <c r="X1799" s="122" t="s">
        <v>9398</v>
      </c>
      <c r="Y1799" s="122" t="s">
        <v>9399</v>
      </c>
      <c r="AJ1799" s="122" t="s">
        <v>149</v>
      </c>
      <c r="AK1799" s="122" t="s">
        <v>149</v>
      </c>
      <c r="AT1799" s="123">
        <v>42.031059999999997</v>
      </c>
      <c r="AU1799" s="123">
        <v>-93.63364</v>
      </c>
      <c r="BE1799" s="122" t="s">
        <v>9078</v>
      </c>
      <c r="BG1799" s="122" t="s">
        <v>9079</v>
      </c>
      <c r="BZ1799" s="122" t="s">
        <v>3654</v>
      </c>
      <c r="CZ1799" s="122" t="str">
        <f t="shared" si="80"/>
        <v>Quercus macrocarpa Michx., SPMCODE: QUE001798, collection#: IA-MG-254</v>
      </c>
    </row>
    <row r="1800" spans="1:104" x14ac:dyDescent="0.45">
      <c r="A1800" s="122">
        <v>1799</v>
      </c>
      <c r="B1800" s="122" t="s">
        <v>11477</v>
      </c>
      <c r="C1800" s="122" t="s">
        <v>9269</v>
      </c>
      <c r="I1800" s="122" t="s">
        <v>149</v>
      </c>
      <c r="J1800" s="122" t="str">
        <f t="shared" si="79"/>
        <v>Quercus macrocarpa</v>
      </c>
      <c r="M1800" s="122" t="s">
        <v>3226</v>
      </c>
      <c r="N1800" s="122" t="s">
        <v>3173</v>
      </c>
      <c r="O1800" s="121">
        <v>42900</v>
      </c>
      <c r="P1800" s="122" t="s">
        <v>11799</v>
      </c>
      <c r="Q1800" s="122" t="s">
        <v>11688</v>
      </c>
      <c r="S1800" s="122" t="s">
        <v>14693</v>
      </c>
      <c r="T1800" s="122" t="s">
        <v>1171</v>
      </c>
      <c r="U1800" s="122" t="s">
        <v>4655</v>
      </c>
      <c r="V1800" s="100" t="s">
        <v>13622</v>
      </c>
      <c r="W1800" s="97" t="s">
        <v>1759</v>
      </c>
      <c r="X1800" s="122" t="s">
        <v>9398</v>
      </c>
      <c r="Y1800" s="122" t="s">
        <v>9399</v>
      </c>
      <c r="AJ1800" s="122" t="s">
        <v>149</v>
      </c>
      <c r="AK1800" s="122" t="s">
        <v>149</v>
      </c>
      <c r="AT1800" s="123">
        <v>42.029800000000002</v>
      </c>
      <c r="AU1800" s="123">
        <v>-93.632580000000004</v>
      </c>
      <c r="BE1800" s="122" t="s">
        <v>9078</v>
      </c>
      <c r="BG1800" s="122" t="s">
        <v>9079</v>
      </c>
      <c r="BZ1800" s="122" t="s">
        <v>3654</v>
      </c>
      <c r="CZ1800" s="122" t="str">
        <f t="shared" si="80"/>
        <v>Quercus macrocarpa Michx., SPMCODE: QUE001799, collection#: IA-MG-255</v>
      </c>
    </row>
    <row r="1801" spans="1:104" ht="15" customHeight="1" x14ac:dyDescent="0.45">
      <c r="A1801" s="122">
        <v>1800</v>
      </c>
      <c r="B1801" s="122" t="s">
        <v>11478</v>
      </c>
      <c r="C1801" s="122" t="s">
        <v>9270</v>
      </c>
      <c r="I1801" s="122" t="s">
        <v>149</v>
      </c>
      <c r="J1801" s="122" t="str">
        <f t="shared" si="79"/>
        <v>Quercus macrocarpa</v>
      </c>
      <c r="M1801" s="122" t="s">
        <v>3226</v>
      </c>
      <c r="N1801" s="122" t="s">
        <v>3173</v>
      </c>
      <c r="O1801" s="121">
        <v>42900</v>
      </c>
      <c r="P1801" s="122" t="s">
        <v>11799</v>
      </c>
      <c r="Q1801" s="122" t="s">
        <v>11688</v>
      </c>
      <c r="S1801" s="122" t="s">
        <v>14693</v>
      </c>
      <c r="T1801" s="122" t="s">
        <v>1171</v>
      </c>
      <c r="U1801" s="122" t="s">
        <v>4655</v>
      </c>
      <c r="V1801" s="100" t="s">
        <v>13622</v>
      </c>
      <c r="W1801" s="97" t="s">
        <v>1759</v>
      </c>
      <c r="X1801" s="122" t="s">
        <v>9398</v>
      </c>
      <c r="Y1801" s="122" t="s">
        <v>9399</v>
      </c>
      <c r="AJ1801" s="122" t="s">
        <v>149</v>
      </c>
      <c r="AK1801" s="122" t="s">
        <v>149</v>
      </c>
      <c r="AT1801" s="123">
        <v>42.028829999999999</v>
      </c>
      <c r="AU1801" s="123">
        <v>-93.631420000000006</v>
      </c>
      <c r="BE1801" s="122" t="s">
        <v>9078</v>
      </c>
      <c r="BG1801" s="122" t="s">
        <v>9079</v>
      </c>
      <c r="BY1801" s="132" t="s">
        <v>13665</v>
      </c>
      <c r="BZ1801" s="122" t="s">
        <v>3654</v>
      </c>
      <c r="CZ1801" s="122" t="str">
        <f t="shared" si="80"/>
        <v>Quercus macrocarpa Michx., SPMCODE: QUE001800, collection#: IA-MG-256</v>
      </c>
    </row>
    <row r="1802" spans="1:104" ht="15" customHeight="1" x14ac:dyDescent="0.45">
      <c r="A1802" s="122">
        <v>1801</v>
      </c>
      <c r="B1802" s="122" t="s">
        <v>11479</v>
      </c>
      <c r="C1802" s="122" t="s">
        <v>9271</v>
      </c>
      <c r="I1802" s="122" t="s">
        <v>149</v>
      </c>
      <c r="J1802" s="122" t="str">
        <f t="shared" si="79"/>
        <v>Quercus macrocarpa</v>
      </c>
      <c r="M1802" s="122" t="s">
        <v>3226</v>
      </c>
      <c r="N1802" s="122" t="s">
        <v>3173</v>
      </c>
      <c r="O1802" s="121">
        <v>42900</v>
      </c>
      <c r="P1802" s="122" t="s">
        <v>11798</v>
      </c>
      <c r="Q1802" s="122" t="s">
        <v>11688</v>
      </c>
      <c r="S1802" s="122" t="s">
        <v>14693</v>
      </c>
      <c r="T1802" s="122" t="s">
        <v>1171</v>
      </c>
      <c r="U1802" s="122" t="s">
        <v>4655</v>
      </c>
      <c r="V1802" s="100" t="s">
        <v>13622</v>
      </c>
      <c r="W1802" s="97" t="s">
        <v>1759</v>
      </c>
      <c r="X1802" s="82" t="s">
        <v>9400</v>
      </c>
      <c r="Y1802" s="122" t="s">
        <v>9401</v>
      </c>
      <c r="AJ1802" s="122" t="s">
        <v>149</v>
      </c>
      <c r="AK1802" s="122" t="s">
        <v>149</v>
      </c>
      <c r="AT1802" s="123">
        <v>42.042209999999997</v>
      </c>
      <c r="AU1802" s="123">
        <v>-93.607020000000006</v>
      </c>
      <c r="BC1802" s="122" t="s">
        <v>5323</v>
      </c>
      <c r="BE1802" s="122" t="s">
        <v>9078</v>
      </c>
      <c r="BG1802" s="122" t="s">
        <v>5323</v>
      </c>
      <c r="BZ1802" s="122" t="s">
        <v>3654</v>
      </c>
      <c r="CZ1802" s="122" t="str">
        <f t="shared" si="80"/>
        <v>Quercus macrocarpa Michx., SPMCODE: QUE001801, collection#: IA-MG-257</v>
      </c>
    </row>
    <row r="1803" spans="1:104" ht="15" customHeight="1" x14ac:dyDescent="0.45">
      <c r="A1803" s="122">
        <v>1802</v>
      </c>
      <c r="B1803" s="122" t="s">
        <v>11480</v>
      </c>
      <c r="C1803" s="122" t="s">
        <v>9272</v>
      </c>
      <c r="I1803" s="122" t="s">
        <v>149</v>
      </c>
      <c r="J1803" s="122" t="str">
        <f t="shared" si="79"/>
        <v>Quercus macrocarpa</v>
      </c>
      <c r="M1803" s="122" t="s">
        <v>3226</v>
      </c>
      <c r="N1803" s="122" t="s">
        <v>3173</v>
      </c>
      <c r="O1803" s="121">
        <v>42900</v>
      </c>
      <c r="P1803" s="122" t="s">
        <v>11798</v>
      </c>
      <c r="Q1803" s="122" t="s">
        <v>11688</v>
      </c>
      <c r="S1803" s="122" t="s">
        <v>14693</v>
      </c>
      <c r="T1803" s="122" t="s">
        <v>1171</v>
      </c>
      <c r="U1803" s="122" t="s">
        <v>4655</v>
      </c>
      <c r="V1803" s="100" t="s">
        <v>13622</v>
      </c>
      <c r="W1803" s="97" t="s">
        <v>1759</v>
      </c>
      <c r="X1803" s="82" t="s">
        <v>9400</v>
      </c>
      <c r="Y1803" s="122" t="s">
        <v>9401</v>
      </c>
      <c r="AJ1803" s="122" t="s">
        <v>149</v>
      </c>
      <c r="AK1803" s="122" t="s">
        <v>149</v>
      </c>
      <c r="AT1803" s="123">
        <v>42.042090000000002</v>
      </c>
      <c r="AU1803" s="123">
        <v>-93.608739999999997</v>
      </c>
      <c r="BE1803" s="122" t="s">
        <v>9078</v>
      </c>
      <c r="BG1803" s="122" t="s">
        <v>9079</v>
      </c>
      <c r="BZ1803" s="122" t="s">
        <v>3654</v>
      </c>
      <c r="CZ1803" s="122" t="str">
        <f t="shared" si="80"/>
        <v>Quercus macrocarpa Michx., SPMCODE: QUE001802, collection#: IA-MG-258</v>
      </c>
    </row>
    <row r="1804" spans="1:104" ht="15" customHeight="1" x14ac:dyDescent="0.45">
      <c r="A1804" s="122">
        <v>1803</v>
      </c>
      <c r="B1804" s="122" t="s">
        <v>11481</v>
      </c>
      <c r="C1804" s="122" t="s">
        <v>9273</v>
      </c>
      <c r="I1804" s="122" t="s">
        <v>149</v>
      </c>
      <c r="J1804" s="122" t="str">
        <f t="shared" si="79"/>
        <v>Quercus macrocarpa</v>
      </c>
      <c r="M1804" s="122" t="s">
        <v>3226</v>
      </c>
      <c r="N1804" s="122" t="s">
        <v>3173</v>
      </c>
      <c r="O1804" s="121">
        <v>42900</v>
      </c>
      <c r="P1804" s="122" t="s">
        <v>11798</v>
      </c>
      <c r="Q1804" s="122" t="s">
        <v>11688</v>
      </c>
      <c r="S1804" s="122" t="s">
        <v>14693</v>
      </c>
      <c r="T1804" s="122" t="s">
        <v>1171</v>
      </c>
      <c r="U1804" s="122" t="s">
        <v>4655</v>
      </c>
      <c r="V1804" s="100" t="s">
        <v>13622</v>
      </c>
      <c r="W1804" s="97" t="s">
        <v>1759</v>
      </c>
      <c r="X1804" s="82" t="s">
        <v>9400</v>
      </c>
      <c r="Y1804" s="122" t="s">
        <v>9401</v>
      </c>
      <c r="AJ1804" s="122" t="s">
        <v>149</v>
      </c>
      <c r="AK1804" s="122" t="s">
        <v>149</v>
      </c>
      <c r="AT1804" s="123">
        <v>42.042000000000002</v>
      </c>
      <c r="AU1804" s="123">
        <v>-93.608590000000007</v>
      </c>
      <c r="BE1804" s="122" t="s">
        <v>9078</v>
      </c>
      <c r="BG1804" s="122" t="s">
        <v>9079</v>
      </c>
      <c r="BZ1804" s="122" t="s">
        <v>3654</v>
      </c>
      <c r="CZ1804" s="122" t="str">
        <f t="shared" si="80"/>
        <v>Quercus macrocarpa Michx., SPMCODE: QUE001803, collection#: IA-MG-260</v>
      </c>
    </row>
    <row r="1805" spans="1:104" ht="15" customHeight="1" x14ac:dyDescent="0.45">
      <c r="A1805" s="122">
        <v>1804</v>
      </c>
      <c r="B1805" s="122" t="s">
        <v>11482</v>
      </c>
      <c r="C1805" s="122" t="s">
        <v>9274</v>
      </c>
      <c r="I1805" s="122" t="s">
        <v>149</v>
      </c>
      <c r="J1805" s="122" t="str">
        <f t="shared" si="79"/>
        <v>Quercus macrocarpa</v>
      </c>
      <c r="M1805" s="122" t="s">
        <v>3226</v>
      </c>
      <c r="N1805" s="122" t="s">
        <v>3173</v>
      </c>
      <c r="O1805" s="121">
        <v>42900</v>
      </c>
      <c r="P1805" s="122" t="s">
        <v>11798</v>
      </c>
      <c r="Q1805" s="122" t="s">
        <v>11688</v>
      </c>
      <c r="S1805" s="122" t="s">
        <v>14693</v>
      </c>
      <c r="T1805" s="122" t="s">
        <v>1171</v>
      </c>
      <c r="U1805" s="122" t="s">
        <v>4655</v>
      </c>
      <c r="V1805" s="100" t="s">
        <v>13622</v>
      </c>
      <c r="W1805" s="97" t="s">
        <v>1759</v>
      </c>
      <c r="X1805" s="82" t="s">
        <v>9400</v>
      </c>
      <c r="Y1805" s="122" t="s">
        <v>9401</v>
      </c>
      <c r="AJ1805" s="122" t="s">
        <v>149</v>
      </c>
      <c r="AK1805" s="122" t="s">
        <v>149</v>
      </c>
      <c r="AT1805" s="123">
        <v>42.042110000000001</v>
      </c>
      <c r="AU1805" s="123">
        <v>-93.606189999999998</v>
      </c>
      <c r="BE1805" s="122" t="s">
        <v>9078</v>
      </c>
      <c r="BG1805" s="122" t="s">
        <v>9079</v>
      </c>
      <c r="BY1805" s="132" t="s">
        <v>13585</v>
      </c>
      <c r="BZ1805" s="122" t="s">
        <v>3654</v>
      </c>
      <c r="CZ1805" s="122" t="str">
        <f>I1805&amp;", SPMCODE: "&amp;B1805&amp;", collection#: "&amp;[1]OAK_DNA_DATABASE!E1295</f>
        <v>Quercus macrocarpa Michx., SPMCODE: QUE001804, collection#: IA-MG-261</v>
      </c>
    </row>
    <row r="1806" spans="1:104" ht="15" customHeight="1" x14ac:dyDescent="0.45">
      <c r="A1806" s="122">
        <v>1805</v>
      </c>
      <c r="B1806" s="122" t="s">
        <v>11483</v>
      </c>
      <c r="C1806" s="122" t="s">
        <v>9275</v>
      </c>
      <c r="I1806" s="122" t="s">
        <v>187</v>
      </c>
      <c r="J1806" s="122" t="str">
        <f t="shared" si="79"/>
        <v>Quercus alba</v>
      </c>
      <c r="M1806" s="122" t="s">
        <v>3226</v>
      </c>
      <c r="N1806" s="122" t="s">
        <v>3190</v>
      </c>
      <c r="O1806" s="121">
        <v>42900</v>
      </c>
      <c r="P1806" s="122" t="s">
        <v>11798</v>
      </c>
      <c r="Q1806" s="122" t="s">
        <v>11688</v>
      </c>
      <c r="S1806" s="122" t="s">
        <v>14693</v>
      </c>
      <c r="T1806" s="122" t="s">
        <v>1171</v>
      </c>
      <c r="U1806" s="122" t="s">
        <v>4655</v>
      </c>
      <c r="V1806" s="100" t="s">
        <v>13622</v>
      </c>
      <c r="W1806" s="97" t="s">
        <v>1759</v>
      </c>
      <c r="X1806" s="82" t="s">
        <v>9400</v>
      </c>
      <c r="Y1806" s="122" t="s">
        <v>9401</v>
      </c>
      <c r="AJ1806" s="122" t="s">
        <v>187</v>
      </c>
      <c r="AK1806" s="122" t="s">
        <v>187</v>
      </c>
      <c r="AT1806" s="123">
        <v>42.042070000000002</v>
      </c>
      <c r="AU1806" s="123">
        <v>-93.605729999999994</v>
      </c>
      <c r="BE1806" s="122" t="s">
        <v>9078</v>
      </c>
      <c r="BG1806" s="122" t="s">
        <v>9079</v>
      </c>
      <c r="BY1806" s="132" t="s">
        <v>13585</v>
      </c>
      <c r="BZ1806" s="122" t="s">
        <v>3654</v>
      </c>
      <c r="CZ1806" s="122" t="str">
        <f>I1806&amp;", SPMCODE: "&amp;B1806&amp;", collection#: "&amp;[1]OAK_DNA_DATABASE!E1296</f>
        <v>Quercus alba L., SPMCODE: QUE001805, collection#: IA-MG-262</v>
      </c>
    </row>
    <row r="1807" spans="1:104" ht="15" customHeight="1" x14ac:dyDescent="0.45">
      <c r="A1807" s="122">
        <v>1806</v>
      </c>
      <c r="B1807" s="122" t="s">
        <v>11484</v>
      </c>
      <c r="C1807" s="122" t="s">
        <v>9276</v>
      </c>
      <c r="I1807" s="122" t="s">
        <v>149</v>
      </c>
      <c r="J1807" s="122" t="str">
        <f t="shared" si="79"/>
        <v>Quercus macrocarpa</v>
      </c>
      <c r="M1807" s="122" t="s">
        <v>3226</v>
      </c>
      <c r="N1807" s="122" t="s">
        <v>3173</v>
      </c>
      <c r="O1807" s="121">
        <v>42900</v>
      </c>
      <c r="P1807" s="122" t="s">
        <v>11798</v>
      </c>
      <c r="Q1807" s="122" t="s">
        <v>11688</v>
      </c>
      <c r="S1807" s="122" t="s">
        <v>14693</v>
      </c>
      <c r="T1807" s="122" t="s">
        <v>1171</v>
      </c>
      <c r="U1807" s="122" t="s">
        <v>4655</v>
      </c>
      <c r="V1807" s="100" t="s">
        <v>13622</v>
      </c>
      <c r="W1807" s="97" t="s">
        <v>1759</v>
      </c>
      <c r="X1807" s="82" t="s">
        <v>9400</v>
      </c>
      <c r="Y1807" s="122" t="s">
        <v>9401</v>
      </c>
      <c r="AJ1807" s="122" t="s">
        <v>149</v>
      </c>
      <c r="AK1807" s="122" t="s">
        <v>149</v>
      </c>
      <c r="AT1807" s="123">
        <v>42.04213</v>
      </c>
      <c r="AU1807" s="123">
        <v>-93.605490000000003</v>
      </c>
      <c r="BE1807" s="122" t="s">
        <v>9078</v>
      </c>
      <c r="BG1807" s="122" t="s">
        <v>9079</v>
      </c>
      <c r="BZ1807" s="122" t="s">
        <v>3654</v>
      </c>
      <c r="CZ1807" s="122" t="str">
        <f t="shared" ref="CZ1807:CZ1870" si="81">I1807&amp;", SPMCODE: "&amp;B1807&amp;", collection#: "&amp;C1807</f>
        <v>Quercus macrocarpa Michx., SPMCODE: QUE001806, collection#: IA-MG-263</v>
      </c>
    </row>
    <row r="1808" spans="1:104" ht="15" customHeight="1" x14ac:dyDescent="0.45">
      <c r="A1808" s="122">
        <v>1807</v>
      </c>
      <c r="B1808" s="122" t="s">
        <v>11485</v>
      </c>
      <c r="C1808" s="122" t="s">
        <v>9277</v>
      </c>
      <c r="I1808" s="122" t="s">
        <v>187</v>
      </c>
      <c r="J1808" s="122" t="str">
        <f t="shared" si="79"/>
        <v>Quercus alba</v>
      </c>
      <c r="M1808" s="122" t="s">
        <v>3226</v>
      </c>
      <c r="N1808" s="122" t="s">
        <v>3190</v>
      </c>
      <c r="O1808" s="121">
        <v>42900</v>
      </c>
      <c r="P1808" s="122" t="s">
        <v>11798</v>
      </c>
      <c r="Q1808" s="122" t="s">
        <v>11688</v>
      </c>
      <c r="S1808" s="122" t="s">
        <v>14693</v>
      </c>
      <c r="T1808" s="122" t="s">
        <v>1171</v>
      </c>
      <c r="U1808" s="122" t="s">
        <v>4655</v>
      </c>
      <c r="V1808" s="100" t="s">
        <v>13622</v>
      </c>
      <c r="W1808" s="97" t="s">
        <v>1759</v>
      </c>
      <c r="X1808" s="82" t="s">
        <v>9400</v>
      </c>
      <c r="Y1808" s="122" t="s">
        <v>9401</v>
      </c>
      <c r="AJ1808" s="122" t="s">
        <v>187</v>
      </c>
      <c r="AK1808" s="122" t="s">
        <v>187</v>
      </c>
      <c r="AT1808" s="74">
        <v>42.043509999999998</v>
      </c>
      <c r="AU1808" s="123">
        <v>-93.60772</v>
      </c>
      <c r="BE1808" s="122" t="s">
        <v>9078</v>
      </c>
      <c r="BG1808" s="122" t="s">
        <v>9079</v>
      </c>
      <c r="BZ1808" s="122" t="s">
        <v>3654</v>
      </c>
      <c r="CZ1808" s="122" t="str">
        <f t="shared" si="81"/>
        <v>Quercus alba L., SPMCODE: QUE001807, collection#: IA-MG-264</v>
      </c>
    </row>
    <row r="1809" spans="1:104" ht="15" customHeight="1" x14ac:dyDescent="0.45">
      <c r="A1809" s="122">
        <v>1808</v>
      </c>
      <c r="B1809" s="122" t="s">
        <v>11486</v>
      </c>
      <c r="C1809" s="122" t="s">
        <v>9278</v>
      </c>
      <c r="I1809" s="122" t="s">
        <v>187</v>
      </c>
      <c r="J1809" s="122" t="str">
        <f t="shared" si="79"/>
        <v>Quercus alba</v>
      </c>
      <c r="M1809" s="122" t="s">
        <v>3226</v>
      </c>
      <c r="N1809" s="122" t="s">
        <v>3190</v>
      </c>
      <c r="O1809" s="121">
        <v>42900</v>
      </c>
      <c r="P1809" s="122" t="s">
        <v>11798</v>
      </c>
      <c r="Q1809" s="122" t="s">
        <v>11688</v>
      </c>
      <c r="S1809" s="122" t="s">
        <v>14693</v>
      </c>
      <c r="T1809" s="122" t="s">
        <v>1171</v>
      </c>
      <c r="U1809" s="122" t="s">
        <v>4655</v>
      </c>
      <c r="V1809" s="100" t="s">
        <v>13622</v>
      </c>
      <c r="W1809" s="97" t="s">
        <v>1759</v>
      </c>
      <c r="X1809" s="82" t="s">
        <v>9400</v>
      </c>
      <c r="Y1809" s="122" t="s">
        <v>9401</v>
      </c>
      <c r="AJ1809" s="122" t="s">
        <v>187</v>
      </c>
      <c r="AK1809" s="122" t="s">
        <v>187</v>
      </c>
      <c r="AT1809" s="123">
        <v>42.0443</v>
      </c>
      <c r="AU1809" s="123">
        <v>-93.608630000000005</v>
      </c>
      <c r="BE1809" s="122" t="s">
        <v>9078</v>
      </c>
      <c r="BG1809" s="122" t="s">
        <v>9079</v>
      </c>
      <c r="BZ1809" s="122" t="s">
        <v>3654</v>
      </c>
      <c r="CZ1809" s="122" t="str">
        <f t="shared" si="81"/>
        <v>Quercus alba L., SPMCODE: QUE001808, collection#: IA-MG-265</v>
      </c>
    </row>
    <row r="1810" spans="1:104" ht="15" customHeight="1" x14ac:dyDescent="0.45">
      <c r="A1810" s="122">
        <v>1809</v>
      </c>
      <c r="B1810" s="122" t="s">
        <v>11487</v>
      </c>
      <c r="C1810" s="58" t="s">
        <v>13588</v>
      </c>
      <c r="D1810" s="146"/>
      <c r="E1810" s="146"/>
      <c r="I1810" s="58" t="s">
        <v>149</v>
      </c>
      <c r="J1810" s="122" t="str">
        <f t="shared" si="79"/>
        <v>Quercus macrocarpa</v>
      </c>
      <c r="M1810" s="122" t="s">
        <v>3226</v>
      </c>
      <c r="N1810" s="58" t="s">
        <v>3173</v>
      </c>
      <c r="O1810" s="64">
        <v>42900</v>
      </c>
      <c r="P1810" s="122" t="s">
        <v>11798</v>
      </c>
      <c r="Q1810" s="122" t="s">
        <v>11688</v>
      </c>
      <c r="R1810" s="58"/>
      <c r="S1810" s="122" t="s">
        <v>14693</v>
      </c>
      <c r="T1810" s="58" t="s">
        <v>1171</v>
      </c>
      <c r="U1810" s="58" t="s">
        <v>4655</v>
      </c>
      <c r="V1810" s="100" t="s">
        <v>13622</v>
      </c>
      <c r="W1810" s="97" t="s">
        <v>1759</v>
      </c>
      <c r="X1810" s="73" t="s">
        <v>9400</v>
      </c>
      <c r="Y1810" s="58" t="s">
        <v>9401</v>
      </c>
      <c r="Z1810" s="58"/>
      <c r="AG1810" s="58"/>
      <c r="AH1810" s="58"/>
      <c r="AJ1810" s="58" t="s">
        <v>149</v>
      </c>
      <c r="AK1810" s="58" t="s">
        <v>149</v>
      </c>
      <c r="AT1810" s="85">
        <v>42.04318</v>
      </c>
      <c r="AU1810" s="85">
        <v>-93.608890000000002</v>
      </c>
      <c r="AZ1810" s="58"/>
      <c r="BC1810" s="58" t="s">
        <v>9536</v>
      </c>
      <c r="BE1810" s="122" t="s">
        <v>9078</v>
      </c>
      <c r="BG1810" s="122" t="s">
        <v>9079</v>
      </c>
      <c r="BZ1810" s="122" t="s">
        <v>3654</v>
      </c>
      <c r="CZ1810" s="122" t="str">
        <f t="shared" si="81"/>
        <v>Quercus macrocarpa Michx., SPMCODE: QUE001809, collection#: IA-MG-266 A</v>
      </c>
    </row>
    <row r="1811" spans="1:104" ht="15" customHeight="1" x14ac:dyDescent="0.45">
      <c r="A1811" s="122">
        <v>1810</v>
      </c>
      <c r="B1811" s="122" t="s">
        <v>11488</v>
      </c>
      <c r="C1811" s="58" t="s">
        <v>13589</v>
      </c>
      <c r="D1811" s="146"/>
      <c r="E1811" s="146"/>
      <c r="I1811" s="58" t="s">
        <v>187</v>
      </c>
      <c r="J1811" s="122" t="str">
        <f t="shared" si="79"/>
        <v>Quercus alba</v>
      </c>
      <c r="M1811" s="122" t="s">
        <v>3226</v>
      </c>
      <c r="N1811" s="58" t="s">
        <v>3190</v>
      </c>
      <c r="O1811" s="64">
        <v>42900</v>
      </c>
      <c r="P1811" s="58" t="s">
        <v>9396</v>
      </c>
      <c r="Q1811" s="122" t="s">
        <v>11688</v>
      </c>
      <c r="R1811" s="58"/>
      <c r="S1811" s="122" t="s">
        <v>14693</v>
      </c>
      <c r="T1811" s="58" t="s">
        <v>1171</v>
      </c>
      <c r="U1811" s="58" t="s">
        <v>4655</v>
      </c>
      <c r="V1811" s="58" t="s">
        <v>13623</v>
      </c>
      <c r="W1811" s="58" t="s">
        <v>1759</v>
      </c>
      <c r="X1811" s="73" t="s">
        <v>9402</v>
      </c>
      <c r="Y1811" s="58"/>
      <c r="Z1811" s="58"/>
      <c r="AG1811" s="58"/>
      <c r="AH1811" s="58"/>
      <c r="AJ1811" s="58" t="s">
        <v>187</v>
      </c>
      <c r="AK1811" s="58" t="s">
        <v>187</v>
      </c>
      <c r="AT1811" s="85">
        <v>40.704740000000001</v>
      </c>
      <c r="AU1811" s="85">
        <v>-91.795929999999998</v>
      </c>
      <c r="AZ1811" s="58"/>
      <c r="BC1811" s="58" t="s">
        <v>9536</v>
      </c>
      <c r="BE1811" s="122" t="s">
        <v>9078</v>
      </c>
      <c r="BG1811" s="122" t="s">
        <v>9079</v>
      </c>
      <c r="BZ1811" s="122" t="s">
        <v>3654</v>
      </c>
      <c r="CZ1811" s="122" t="str">
        <f t="shared" si="81"/>
        <v>Quercus alba L., SPMCODE: QUE001810, collection#: IA-MG-266 B</v>
      </c>
    </row>
    <row r="1812" spans="1:104" ht="15" customHeight="1" x14ac:dyDescent="0.45">
      <c r="A1812" s="122">
        <v>1811</v>
      </c>
      <c r="B1812" s="122" t="s">
        <v>11489</v>
      </c>
      <c r="C1812" s="58" t="s">
        <v>13590</v>
      </c>
      <c r="D1812" s="146"/>
      <c r="E1812" s="146"/>
      <c r="I1812" s="58" t="s">
        <v>187</v>
      </c>
      <c r="J1812" s="122" t="str">
        <f t="shared" si="79"/>
        <v>Quercus alba</v>
      </c>
      <c r="M1812" s="122" t="s">
        <v>3226</v>
      </c>
      <c r="N1812" s="58" t="s">
        <v>3190</v>
      </c>
      <c r="O1812" s="64">
        <v>42900</v>
      </c>
      <c r="P1812" s="58" t="s">
        <v>11798</v>
      </c>
      <c r="Q1812" s="122" t="s">
        <v>11688</v>
      </c>
      <c r="R1812" s="58"/>
      <c r="S1812" s="122" t="s">
        <v>14693</v>
      </c>
      <c r="T1812" s="58" t="s">
        <v>1171</v>
      </c>
      <c r="U1812" s="58" t="s">
        <v>4655</v>
      </c>
      <c r="V1812" s="58" t="s">
        <v>13622</v>
      </c>
      <c r="W1812" s="58" t="s">
        <v>1759</v>
      </c>
      <c r="X1812" s="73" t="s">
        <v>9400</v>
      </c>
      <c r="Y1812" s="58" t="s">
        <v>9401</v>
      </c>
      <c r="Z1812" s="58"/>
      <c r="AG1812" s="58"/>
      <c r="AH1812" s="58"/>
      <c r="AJ1812" s="58" t="s">
        <v>187</v>
      </c>
      <c r="AK1812" s="58" t="s">
        <v>187</v>
      </c>
      <c r="AT1812" s="85">
        <v>42.042920000000002</v>
      </c>
      <c r="AU1812" s="85">
        <v>-93.608490000000003</v>
      </c>
      <c r="AZ1812" s="58"/>
      <c r="BC1812" s="58" t="s">
        <v>9536</v>
      </c>
      <c r="BE1812" s="122" t="s">
        <v>9078</v>
      </c>
      <c r="BG1812" s="122" t="s">
        <v>9079</v>
      </c>
      <c r="BZ1812" s="122" t="s">
        <v>3654</v>
      </c>
      <c r="CZ1812" s="122" t="str">
        <f t="shared" si="81"/>
        <v>Quercus alba L., SPMCODE: QUE001811, collection#: IA-MG-267 A</v>
      </c>
    </row>
    <row r="1813" spans="1:104" ht="15" customHeight="1" x14ac:dyDescent="0.45">
      <c r="A1813" s="122">
        <v>1812</v>
      </c>
      <c r="B1813" s="122" t="s">
        <v>11490</v>
      </c>
      <c r="C1813" s="58" t="s">
        <v>13591</v>
      </c>
      <c r="D1813" s="146"/>
      <c r="E1813" s="146"/>
      <c r="I1813" s="58" t="s">
        <v>187</v>
      </c>
      <c r="J1813" s="122" t="str">
        <f t="shared" si="79"/>
        <v>Quercus alba</v>
      </c>
      <c r="M1813" s="122" t="s">
        <v>3226</v>
      </c>
      <c r="N1813" s="58" t="s">
        <v>3190</v>
      </c>
      <c r="O1813" s="64">
        <v>42900</v>
      </c>
      <c r="P1813" s="58" t="s">
        <v>9396</v>
      </c>
      <c r="Q1813" s="122" t="s">
        <v>11688</v>
      </c>
      <c r="R1813" s="58"/>
      <c r="S1813" s="122" t="s">
        <v>14693</v>
      </c>
      <c r="T1813" s="58" t="s">
        <v>1171</v>
      </c>
      <c r="U1813" s="58" t="s">
        <v>4655</v>
      </c>
      <c r="V1813" s="58" t="s">
        <v>13623</v>
      </c>
      <c r="W1813" s="58" t="s">
        <v>1759</v>
      </c>
      <c r="X1813" s="73" t="s">
        <v>9402</v>
      </c>
      <c r="Y1813" s="58"/>
      <c r="Z1813" s="58"/>
      <c r="AG1813" s="58"/>
      <c r="AH1813" s="58"/>
      <c r="AJ1813" s="58" t="s">
        <v>187</v>
      </c>
      <c r="AK1813" s="58" t="s">
        <v>187</v>
      </c>
      <c r="AT1813" s="85">
        <v>40.70476</v>
      </c>
      <c r="AU1813" s="85">
        <v>-91.796260000000004</v>
      </c>
      <c r="AZ1813" s="58"/>
      <c r="BC1813" s="58" t="s">
        <v>9536</v>
      </c>
      <c r="BE1813" s="122" t="s">
        <v>9078</v>
      </c>
      <c r="BG1813" s="122" t="s">
        <v>9079</v>
      </c>
      <c r="BZ1813" s="122" t="s">
        <v>3654</v>
      </c>
      <c r="CZ1813" s="122" t="str">
        <f t="shared" si="81"/>
        <v>Quercus alba L., SPMCODE: QUE001812, collection#: IA-MG-267 B</v>
      </c>
    </row>
    <row r="1814" spans="1:104" ht="15" customHeight="1" x14ac:dyDescent="0.45">
      <c r="A1814" s="122">
        <v>1813</v>
      </c>
      <c r="B1814" s="122" t="s">
        <v>11491</v>
      </c>
      <c r="C1814" s="122" t="s">
        <v>9279</v>
      </c>
      <c r="I1814" s="122" t="s">
        <v>199</v>
      </c>
      <c r="J1814" s="122" t="str">
        <f t="shared" si="79"/>
        <v>Quercus bicolor</v>
      </c>
      <c r="M1814" s="122" t="s">
        <v>3226</v>
      </c>
      <c r="N1814" s="122" t="s">
        <v>3194</v>
      </c>
      <c r="O1814" s="121">
        <v>42900</v>
      </c>
      <c r="P1814" s="122" t="s">
        <v>9396</v>
      </c>
      <c r="Q1814" s="122" t="s">
        <v>11688</v>
      </c>
      <c r="S1814" s="122" t="s">
        <v>14693</v>
      </c>
      <c r="T1814" s="122" t="s">
        <v>1171</v>
      </c>
      <c r="U1814" s="122" t="s">
        <v>4655</v>
      </c>
      <c r="V1814" s="132" t="s">
        <v>13623</v>
      </c>
      <c r="W1814" s="122" t="s">
        <v>1759</v>
      </c>
      <c r="X1814" s="73" t="s">
        <v>9402</v>
      </c>
      <c r="Y1814" s="58"/>
      <c r="Z1814" s="58"/>
      <c r="AG1814" s="58"/>
      <c r="AJ1814" s="122" t="s">
        <v>199</v>
      </c>
      <c r="AK1814" s="122" t="s">
        <v>199</v>
      </c>
      <c r="AT1814" s="85"/>
      <c r="AU1814" s="85"/>
      <c r="BC1814" s="122" t="s">
        <v>9676</v>
      </c>
      <c r="BE1814" s="122" t="s">
        <v>9078</v>
      </c>
      <c r="BG1814" s="122" t="s">
        <v>9079</v>
      </c>
      <c r="BY1814" s="132" t="s">
        <v>13585</v>
      </c>
      <c r="BZ1814" s="122" t="s">
        <v>3654</v>
      </c>
      <c r="CZ1814" s="122" t="str">
        <f t="shared" si="81"/>
        <v>Quercus bicolor Willd., SPMCODE: QUE001813, collection#: IA-MG-268</v>
      </c>
    </row>
    <row r="1815" spans="1:104" ht="15" customHeight="1" x14ac:dyDescent="0.45">
      <c r="A1815" s="122">
        <v>1814</v>
      </c>
      <c r="B1815" s="122" t="s">
        <v>11492</v>
      </c>
      <c r="C1815" s="122" t="s">
        <v>9280</v>
      </c>
      <c r="I1815" s="122" t="s">
        <v>149</v>
      </c>
      <c r="J1815" s="122" t="str">
        <f t="shared" si="79"/>
        <v>Quercus macrocarpa</v>
      </c>
      <c r="M1815" s="122" t="s">
        <v>3226</v>
      </c>
      <c r="N1815" s="122" t="s">
        <v>3173</v>
      </c>
      <c r="O1815" s="121">
        <v>42900</v>
      </c>
      <c r="P1815" s="122" t="s">
        <v>9396</v>
      </c>
      <c r="Q1815" s="122" t="s">
        <v>11688</v>
      </c>
      <c r="S1815" s="122" t="s">
        <v>14693</v>
      </c>
      <c r="T1815" s="122" t="s">
        <v>1171</v>
      </c>
      <c r="U1815" s="122" t="s">
        <v>4655</v>
      </c>
      <c r="V1815" s="132" t="s">
        <v>13623</v>
      </c>
      <c r="W1815" s="122" t="s">
        <v>1759</v>
      </c>
      <c r="X1815" s="82" t="s">
        <v>9402</v>
      </c>
      <c r="AJ1815" s="122" t="s">
        <v>149</v>
      </c>
      <c r="AK1815" s="122" t="s">
        <v>149</v>
      </c>
      <c r="AT1815" s="123">
        <v>40.705599999999997</v>
      </c>
      <c r="AU1815" s="123">
        <v>-91.794160000000005</v>
      </c>
      <c r="BE1815" s="122" t="s">
        <v>9078</v>
      </c>
      <c r="BG1815" s="122" t="s">
        <v>9079</v>
      </c>
      <c r="BY1815" s="132" t="s">
        <v>13585</v>
      </c>
      <c r="BZ1815" s="122" t="s">
        <v>3654</v>
      </c>
      <c r="CZ1815" s="122" t="str">
        <f t="shared" si="81"/>
        <v>Quercus macrocarpa Michx., SPMCODE: QUE001814, collection#: IA-MG-269</v>
      </c>
    </row>
    <row r="1816" spans="1:104" ht="15" customHeight="1" x14ac:dyDescent="0.45">
      <c r="A1816" s="122">
        <v>1815</v>
      </c>
      <c r="B1816" s="122" t="s">
        <v>11493</v>
      </c>
      <c r="C1816" s="122" t="s">
        <v>9281</v>
      </c>
      <c r="I1816" s="122" t="s">
        <v>187</v>
      </c>
      <c r="J1816" s="122" t="str">
        <f t="shared" si="79"/>
        <v>Quercus alba</v>
      </c>
      <c r="M1816" s="122" t="s">
        <v>3226</v>
      </c>
      <c r="N1816" s="122" t="s">
        <v>3190</v>
      </c>
      <c r="O1816" s="121">
        <v>42900</v>
      </c>
      <c r="P1816" s="122" t="s">
        <v>9396</v>
      </c>
      <c r="Q1816" s="122" t="s">
        <v>11688</v>
      </c>
      <c r="S1816" s="122" t="s">
        <v>14693</v>
      </c>
      <c r="T1816" s="122" t="s">
        <v>1171</v>
      </c>
      <c r="U1816" s="122" t="s">
        <v>4655</v>
      </c>
      <c r="V1816" s="132" t="s">
        <v>13623</v>
      </c>
      <c r="W1816" s="122" t="s">
        <v>1759</v>
      </c>
      <c r="X1816" s="82" t="s">
        <v>9402</v>
      </c>
      <c r="AJ1816" s="122" t="s">
        <v>187</v>
      </c>
      <c r="AK1816" s="122" t="s">
        <v>187</v>
      </c>
      <c r="AT1816" s="123">
        <v>40.706249999999997</v>
      </c>
      <c r="AU1816" s="123">
        <v>-91.79392</v>
      </c>
      <c r="BE1816" s="122" t="s">
        <v>9078</v>
      </c>
      <c r="BG1816" s="122" t="s">
        <v>9079</v>
      </c>
      <c r="BY1816" s="132" t="s">
        <v>13585</v>
      </c>
      <c r="BZ1816" s="122" t="s">
        <v>3654</v>
      </c>
      <c r="CZ1816" s="122" t="str">
        <f t="shared" si="81"/>
        <v>Quercus alba L., SPMCODE: QUE001815, collection#: IA-MG-270</v>
      </c>
    </row>
    <row r="1817" spans="1:104" ht="15" customHeight="1" x14ac:dyDescent="0.45">
      <c r="A1817" s="122">
        <v>1816</v>
      </c>
      <c r="B1817" s="122" t="s">
        <v>11494</v>
      </c>
      <c r="C1817" s="122" t="s">
        <v>9282</v>
      </c>
      <c r="I1817" s="122" t="s">
        <v>187</v>
      </c>
      <c r="J1817" s="122" t="str">
        <f t="shared" si="79"/>
        <v>Quercus alba</v>
      </c>
      <c r="M1817" s="122" t="s">
        <v>3226</v>
      </c>
      <c r="N1817" s="122" t="s">
        <v>3190</v>
      </c>
      <c r="O1817" s="121">
        <v>42900</v>
      </c>
      <c r="P1817" s="122" t="s">
        <v>9396</v>
      </c>
      <c r="Q1817" s="122" t="s">
        <v>11688</v>
      </c>
      <c r="S1817" s="122" t="s">
        <v>14693</v>
      </c>
      <c r="T1817" s="122" t="s">
        <v>1171</v>
      </c>
      <c r="U1817" s="122" t="s">
        <v>4655</v>
      </c>
      <c r="V1817" s="132" t="s">
        <v>13623</v>
      </c>
      <c r="W1817" s="122" t="s">
        <v>1759</v>
      </c>
      <c r="X1817" s="82" t="s">
        <v>9402</v>
      </c>
      <c r="AJ1817" s="122" t="s">
        <v>187</v>
      </c>
      <c r="AK1817" s="122" t="s">
        <v>187</v>
      </c>
      <c r="AT1817" s="123">
        <v>40.706270000000004</v>
      </c>
      <c r="AU1817" s="123">
        <v>-91.79392</v>
      </c>
      <c r="BE1817" s="122" t="s">
        <v>9078</v>
      </c>
      <c r="BG1817" s="122" t="s">
        <v>9079</v>
      </c>
      <c r="BY1817" s="132" t="s">
        <v>13665</v>
      </c>
      <c r="BZ1817" s="122" t="s">
        <v>3654</v>
      </c>
      <c r="CZ1817" s="122" t="str">
        <f t="shared" si="81"/>
        <v>Quercus alba L., SPMCODE: QUE001816, collection#: IA-MG-271</v>
      </c>
    </row>
    <row r="1818" spans="1:104" ht="15" customHeight="1" x14ac:dyDescent="0.45">
      <c r="A1818" s="122">
        <v>1817</v>
      </c>
      <c r="B1818" s="122" t="s">
        <v>11495</v>
      </c>
      <c r="C1818" s="122" t="s">
        <v>9283</v>
      </c>
      <c r="I1818" s="122" t="s">
        <v>187</v>
      </c>
      <c r="J1818" s="122" t="str">
        <f t="shared" si="79"/>
        <v>Quercus alba</v>
      </c>
      <c r="M1818" s="122" t="s">
        <v>3226</v>
      </c>
      <c r="N1818" s="122" t="s">
        <v>3190</v>
      </c>
      <c r="O1818" s="121">
        <v>42900</v>
      </c>
      <c r="P1818" s="122" t="s">
        <v>9396</v>
      </c>
      <c r="Q1818" s="122" t="s">
        <v>11688</v>
      </c>
      <c r="S1818" s="122" t="s">
        <v>14693</v>
      </c>
      <c r="T1818" s="122" t="s">
        <v>1171</v>
      </c>
      <c r="U1818" s="122" t="s">
        <v>4655</v>
      </c>
      <c r="V1818" s="132" t="s">
        <v>13623</v>
      </c>
      <c r="W1818" s="122" t="s">
        <v>1759</v>
      </c>
      <c r="X1818" s="82" t="s">
        <v>9402</v>
      </c>
      <c r="AJ1818" s="122" t="s">
        <v>187</v>
      </c>
      <c r="AK1818" s="122" t="s">
        <v>187</v>
      </c>
      <c r="AT1818" s="123">
        <v>40.706479999999999</v>
      </c>
      <c r="AU1818" s="123">
        <v>-91.793809999999993</v>
      </c>
      <c r="BE1818" s="122" t="s">
        <v>9078</v>
      </c>
      <c r="BG1818" s="122" t="s">
        <v>9079</v>
      </c>
      <c r="BY1818" s="122" t="s">
        <v>13665</v>
      </c>
      <c r="BZ1818" s="122" t="s">
        <v>3654</v>
      </c>
      <c r="CZ1818" s="122" t="str">
        <f t="shared" si="81"/>
        <v>Quercus alba L., SPMCODE: QUE001817, collection#: IA-MG-272</v>
      </c>
    </row>
    <row r="1819" spans="1:104" ht="15" customHeight="1" x14ac:dyDescent="0.45">
      <c r="A1819" s="122">
        <v>1818</v>
      </c>
      <c r="B1819" s="122" t="s">
        <v>11496</v>
      </c>
      <c r="C1819" s="122" t="s">
        <v>9284</v>
      </c>
      <c r="I1819" s="122" t="s">
        <v>187</v>
      </c>
      <c r="J1819" s="122" t="str">
        <f t="shared" si="79"/>
        <v>Quercus alba</v>
      </c>
      <c r="M1819" s="122" t="s">
        <v>3226</v>
      </c>
      <c r="N1819" s="122" t="s">
        <v>3190</v>
      </c>
      <c r="O1819" s="121">
        <v>42900</v>
      </c>
      <c r="P1819" s="122" t="s">
        <v>9396</v>
      </c>
      <c r="Q1819" s="122" t="s">
        <v>11688</v>
      </c>
      <c r="S1819" s="122" t="s">
        <v>14693</v>
      </c>
      <c r="T1819" s="122" t="s">
        <v>1171</v>
      </c>
      <c r="U1819" s="122" t="s">
        <v>4655</v>
      </c>
      <c r="V1819" s="132" t="s">
        <v>13623</v>
      </c>
      <c r="W1819" s="122" t="s">
        <v>1759</v>
      </c>
      <c r="X1819" s="82" t="s">
        <v>9402</v>
      </c>
      <c r="AJ1819" s="122" t="s">
        <v>187</v>
      </c>
      <c r="AK1819" s="122" t="s">
        <v>187</v>
      </c>
      <c r="AT1819" s="123">
        <v>40.70702</v>
      </c>
      <c r="AU1819" s="123">
        <v>-91.794139999999999</v>
      </c>
      <c r="BE1819" s="122" t="s">
        <v>9078</v>
      </c>
      <c r="BG1819" s="122" t="s">
        <v>9079</v>
      </c>
      <c r="BZ1819" s="122" t="s">
        <v>3654</v>
      </c>
      <c r="CZ1819" s="122" t="str">
        <f t="shared" si="81"/>
        <v>Quercus alba L., SPMCODE: QUE001818, collection#: IA-MG-273</v>
      </c>
    </row>
    <row r="1820" spans="1:104" ht="15" customHeight="1" x14ac:dyDescent="0.45">
      <c r="A1820" s="122">
        <v>1819</v>
      </c>
      <c r="B1820" s="122" t="s">
        <v>11497</v>
      </c>
      <c r="C1820" s="122" t="s">
        <v>9285</v>
      </c>
      <c r="I1820" s="122" t="s">
        <v>212</v>
      </c>
      <c r="J1820" s="122" t="str">
        <f t="shared" si="79"/>
        <v>Quercus muehlenbergii</v>
      </c>
      <c r="M1820" s="122" t="s">
        <v>3226</v>
      </c>
      <c r="N1820" s="122" t="s">
        <v>3198</v>
      </c>
      <c r="O1820" s="121">
        <v>42900</v>
      </c>
      <c r="P1820" s="122" t="s">
        <v>9396</v>
      </c>
      <c r="Q1820" s="122" t="s">
        <v>11688</v>
      </c>
      <c r="S1820" s="122" t="s">
        <v>14693</v>
      </c>
      <c r="T1820" s="122" t="s">
        <v>1171</v>
      </c>
      <c r="U1820" s="122" t="s">
        <v>4655</v>
      </c>
      <c r="V1820" s="132" t="s">
        <v>13623</v>
      </c>
      <c r="W1820" s="122" t="s">
        <v>1759</v>
      </c>
      <c r="X1820" s="82" t="s">
        <v>9402</v>
      </c>
      <c r="AJ1820" s="122" t="s">
        <v>212</v>
      </c>
      <c r="AK1820" s="122" t="s">
        <v>212</v>
      </c>
      <c r="AT1820" s="123">
        <v>40.704810000000002</v>
      </c>
      <c r="AU1820" s="123">
        <v>-91.79589</v>
      </c>
      <c r="BE1820" s="122" t="s">
        <v>9078</v>
      </c>
      <c r="BG1820" s="122" t="s">
        <v>9079</v>
      </c>
      <c r="BY1820" s="132" t="s">
        <v>13585</v>
      </c>
      <c r="BZ1820" s="122" t="s">
        <v>3654</v>
      </c>
      <c r="CZ1820" s="122" t="str">
        <f t="shared" si="81"/>
        <v>Quercus muehlenbergii Engelm., SPMCODE: QUE001819, collection#: IA-MG-274</v>
      </c>
    </row>
    <row r="1821" spans="1:104" ht="15" customHeight="1" x14ac:dyDescent="0.45">
      <c r="A1821" s="122">
        <v>1820</v>
      </c>
      <c r="B1821" s="122" t="s">
        <v>11498</v>
      </c>
      <c r="C1821" s="122" t="s">
        <v>9286</v>
      </c>
      <c r="I1821" s="122" t="s">
        <v>149</v>
      </c>
      <c r="J1821" s="122" t="str">
        <f t="shared" si="79"/>
        <v>Quercus macrocarpa</v>
      </c>
      <c r="M1821" s="122" t="s">
        <v>3226</v>
      </c>
      <c r="N1821" s="122" t="s">
        <v>3173</v>
      </c>
      <c r="O1821" s="121">
        <v>42900</v>
      </c>
      <c r="P1821" s="122" t="s">
        <v>11798</v>
      </c>
      <c r="Q1821" s="122" t="s">
        <v>11688</v>
      </c>
      <c r="S1821" s="122" t="s">
        <v>14693</v>
      </c>
      <c r="T1821" s="122" t="s">
        <v>1171</v>
      </c>
      <c r="U1821" s="122" t="s">
        <v>4655</v>
      </c>
      <c r="V1821" s="132" t="s">
        <v>13622</v>
      </c>
      <c r="W1821" s="122" t="s">
        <v>1759</v>
      </c>
      <c r="X1821" s="82" t="s">
        <v>9400</v>
      </c>
      <c r="Y1821" s="122" t="s">
        <v>9401</v>
      </c>
      <c r="AJ1821" s="122" t="s">
        <v>149</v>
      </c>
      <c r="AK1821" s="122" t="s">
        <v>149</v>
      </c>
      <c r="AT1821" s="123">
        <v>42.045610000000003</v>
      </c>
      <c r="AU1821" s="123">
        <v>-93.611130000000003</v>
      </c>
      <c r="BE1821" s="122" t="s">
        <v>9078</v>
      </c>
      <c r="BG1821" s="122" t="s">
        <v>9079</v>
      </c>
      <c r="BY1821" s="132" t="s">
        <v>13665</v>
      </c>
      <c r="BZ1821" s="122" t="s">
        <v>3654</v>
      </c>
      <c r="CZ1821" s="122" t="str">
        <f t="shared" si="81"/>
        <v>Quercus macrocarpa Michx., SPMCODE: QUE001820, collection#: IA-MG-306</v>
      </c>
    </row>
    <row r="1822" spans="1:104" ht="15" customHeight="1" x14ac:dyDescent="0.45">
      <c r="A1822" s="122">
        <v>1821</v>
      </c>
      <c r="B1822" s="122" t="s">
        <v>11499</v>
      </c>
      <c r="C1822" s="122" t="s">
        <v>9287</v>
      </c>
      <c r="I1822" s="122" t="s">
        <v>149</v>
      </c>
      <c r="J1822" s="122" t="str">
        <f t="shared" si="79"/>
        <v>Quercus macrocarpa</v>
      </c>
      <c r="M1822" s="122" t="s">
        <v>3226</v>
      </c>
      <c r="N1822" s="122" t="s">
        <v>3173</v>
      </c>
      <c r="O1822" s="121">
        <v>42900</v>
      </c>
      <c r="P1822" s="122" t="s">
        <v>11798</v>
      </c>
      <c r="Q1822" s="122" t="s">
        <v>11688</v>
      </c>
      <c r="S1822" s="122" t="s">
        <v>14693</v>
      </c>
      <c r="T1822" s="122" t="s">
        <v>1171</v>
      </c>
      <c r="U1822" s="122" t="s">
        <v>4655</v>
      </c>
      <c r="V1822" s="132" t="s">
        <v>13622</v>
      </c>
      <c r="W1822" s="122" t="s">
        <v>1759</v>
      </c>
      <c r="X1822" s="82" t="s">
        <v>9400</v>
      </c>
      <c r="Y1822" s="122" t="s">
        <v>9401</v>
      </c>
      <c r="AJ1822" s="122" t="s">
        <v>149</v>
      </c>
      <c r="AK1822" s="122" t="s">
        <v>149</v>
      </c>
      <c r="AT1822" s="123">
        <v>42.045870000000001</v>
      </c>
      <c r="AU1822" s="123">
        <v>-93.610519999999994</v>
      </c>
      <c r="BE1822" s="122" t="s">
        <v>9078</v>
      </c>
      <c r="BG1822" s="122" t="s">
        <v>9079</v>
      </c>
      <c r="BZ1822" s="122" t="s">
        <v>3654</v>
      </c>
      <c r="CZ1822" s="122" t="str">
        <f t="shared" si="81"/>
        <v>Quercus macrocarpa Michx., SPMCODE: QUE001821, collection#: IA-MG-307</v>
      </c>
    </row>
    <row r="1823" spans="1:104" ht="15" customHeight="1" x14ac:dyDescent="0.45">
      <c r="A1823" s="122">
        <v>1822</v>
      </c>
      <c r="B1823" s="122" t="s">
        <v>11500</v>
      </c>
      <c r="C1823" s="122" t="s">
        <v>9288</v>
      </c>
      <c r="I1823" s="122" t="s">
        <v>149</v>
      </c>
      <c r="J1823" s="122" t="str">
        <f t="shared" si="79"/>
        <v>Quercus macrocarpa</v>
      </c>
      <c r="M1823" s="122" t="s">
        <v>3226</v>
      </c>
      <c r="N1823" s="122" t="s">
        <v>3173</v>
      </c>
      <c r="O1823" s="121">
        <v>42900</v>
      </c>
      <c r="P1823" s="122" t="s">
        <v>11798</v>
      </c>
      <c r="Q1823" s="122" t="s">
        <v>11688</v>
      </c>
      <c r="S1823" s="122" t="s">
        <v>14693</v>
      </c>
      <c r="T1823" s="122" t="s">
        <v>1171</v>
      </c>
      <c r="U1823" s="122" t="s">
        <v>4655</v>
      </c>
      <c r="V1823" s="132" t="s">
        <v>13622</v>
      </c>
      <c r="W1823" s="122" t="s">
        <v>1759</v>
      </c>
      <c r="X1823" s="82" t="s">
        <v>9400</v>
      </c>
      <c r="Y1823" s="122" t="s">
        <v>9401</v>
      </c>
      <c r="AJ1823" s="122" t="s">
        <v>149</v>
      </c>
      <c r="AK1823" s="122" t="s">
        <v>149</v>
      </c>
      <c r="AT1823" s="123">
        <v>42.047150000000002</v>
      </c>
      <c r="AU1823" s="123">
        <v>-93.610280000000003</v>
      </c>
      <c r="BE1823" s="122" t="s">
        <v>9078</v>
      </c>
      <c r="BG1823" s="122" t="s">
        <v>9079</v>
      </c>
      <c r="BZ1823" s="122" t="s">
        <v>3654</v>
      </c>
      <c r="CZ1823" s="122" t="str">
        <f t="shared" si="81"/>
        <v>Quercus macrocarpa Michx., SPMCODE: QUE001822, collection#: IA-MG-308</v>
      </c>
    </row>
    <row r="1824" spans="1:104" ht="15" customHeight="1" x14ac:dyDescent="0.45">
      <c r="A1824" s="122">
        <v>1823</v>
      </c>
      <c r="B1824" s="122" t="s">
        <v>11501</v>
      </c>
      <c r="C1824" s="122" t="s">
        <v>9289</v>
      </c>
      <c r="I1824" s="122" t="s">
        <v>187</v>
      </c>
      <c r="J1824" s="122" t="str">
        <f t="shared" ref="J1824:J1831" si="82">LEFT(I1824, FIND(" ", I1824, 12) -1)</f>
        <v>Quercus alba</v>
      </c>
      <c r="M1824" s="122" t="s">
        <v>3226</v>
      </c>
      <c r="N1824" s="122" t="s">
        <v>3190</v>
      </c>
      <c r="O1824" s="121">
        <v>42900</v>
      </c>
      <c r="P1824" s="122" t="s">
        <v>11798</v>
      </c>
      <c r="Q1824" s="122" t="s">
        <v>11688</v>
      </c>
      <c r="S1824" s="122" t="s">
        <v>14693</v>
      </c>
      <c r="T1824" s="122" t="s">
        <v>1171</v>
      </c>
      <c r="U1824" s="122" t="s">
        <v>4655</v>
      </c>
      <c r="V1824" s="132" t="s">
        <v>13622</v>
      </c>
      <c r="W1824" s="122" t="s">
        <v>1759</v>
      </c>
      <c r="X1824" s="82" t="s">
        <v>9400</v>
      </c>
      <c r="Y1824" s="122" t="s">
        <v>9401</v>
      </c>
      <c r="AJ1824" s="122" t="s">
        <v>187</v>
      </c>
      <c r="AK1824" s="122" t="s">
        <v>187</v>
      </c>
      <c r="AT1824" s="123">
        <v>42.047600000000003</v>
      </c>
      <c r="AU1824" s="123">
        <v>-93.610259999999997</v>
      </c>
      <c r="BE1824" s="122" t="s">
        <v>9078</v>
      </c>
      <c r="BG1824" s="122" t="s">
        <v>9079</v>
      </c>
      <c r="BY1824" s="132" t="s">
        <v>13665</v>
      </c>
      <c r="BZ1824" s="122" t="s">
        <v>3654</v>
      </c>
      <c r="CZ1824" s="122" t="str">
        <f t="shared" si="81"/>
        <v>Quercus alba L., SPMCODE: QUE001823, collection#: IA-MG-309</v>
      </c>
    </row>
    <row r="1825" spans="1:104" ht="15" customHeight="1" x14ac:dyDescent="0.45">
      <c r="A1825" s="122">
        <v>1824</v>
      </c>
      <c r="B1825" s="122" t="s">
        <v>11502</v>
      </c>
      <c r="C1825" s="122" t="s">
        <v>9290</v>
      </c>
      <c r="I1825" s="122" t="s">
        <v>149</v>
      </c>
      <c r="J1825" s="122" t="str">
        <f t="shared" si="82"/>
        <v>Quercus macrocarpa</v>
      </c>
      <c r="M1825" s="122" t="s">
        <v>3226</v>
      </c>
      <c r="N1825" s="122" t="s">
        <v>3173</v>
      </c>
      <c r="O1825" s="121">
        <v>42900</v>
      </c>
      <c r="P1825" s="122" t="s">
        <v>11798</v>
      </c>
      <c r="Q1825" s="122" t="s">
        <v>11688</v>
      </c>
      <c r="S1825" s="122" t="s">
        <v>14693</v>
      </c>
      <c r="T1825" s="122" t="s">
        <v>1171</v>
      </c>
      <c r="U1825" s="122" t="s">
        <v>4655</v>
      </c>
      <c r="V1825" s="132" t="s">
        <v>13622</v>
      </c>
      <c r="W1825" s="122" t="s">
        <v>1759</v>
      </c>
      <c r="X1825" s="82" t="s">
        <v>9400</v>
      </c>
      <c r="Y1825" s="122" t="s">
        <v>9401</v>
      </c>
      <c r="AJ1825" s="122" t="s">
        <v>149</v>
      </c>
      <c r="AK1825" s="122" t="s">
        <v>149</v>
      </c>
      <c r="AT1825" s="123">
        <v>42.047849999999997</v>
      </c>
      <c r="AU1825" s="123">
        <v>-93.610290000000006</v>
      </c>
      <c r="BE1825" s="122" t="s">
        <v>9078</v>
      </c>
      <c r="BG1825" s="122" t="s">
        <v>9079</v>
      </c>
      <c r="BY1825" s="132" t="s">
        <v>13665</v>
      </c>
      <c r="BZ1825" s="122" t="s">
        <v>3654</v>
      </c>
      <c r="CZ1825" s="122" t="str">
        <f t="shared" si="81"/>
        <v>Quercus macrocarpa Michx., SPMCODE: QUE001824, collection#: IA-MG-310</v>
      </c>
    </row>
    <row r="1826" spans="1:104" ht="15" customHeight="1" x14ac:dyDescent="0.45">
      <c r="A1826" s="122">
        <v>1825</v>
      </c>
      <c r="B1826" s="122" t="s">
        <v>11503</v>
      </c>
      <c r="C1826" s="122" t="s">
        <v>9291</v>
      </c>
      <c r="I1826" s="122" t="s">
        <v>187</v>
      </c>
      <c r="J1826" s="122" t="str">
        <f t="shared" si="82"/>
        <v>Quercus alba</v>
      </c>
      <c r="M1826" s="122" t="s">
        <v>3226</v>
      </c>
      <c r="N1826" s="122" t="s">
        <v>3190</v>
      </c>
      <c r="O1826" s="121">
        <v>42900</v>
      </c>
      <c r="P1826" s="122" t="s">
        <v>11798</v>
      </c>
      <c r="Q1826" s="122" t="s">
        <v>11688</v>
      </c>
      <c r="S1826" s="122" t="s">
        <v>14693</v>
      </c>
      <c r="T1826" s="122" t="s">
        <v>1171</v>
      </c>
      <c r="U1826" s="122" t="s">
        <v>4655</v>
      </c>
      <c r="V1826" s="132" t="s">
        <v>13622</v>
      </c>
      <c r="W1826" s="122" t="s">
        <v>1759</v>
      </c>
      <c r="X1826" s="82" t="s">
        <v>9400</v>
      </c>
      <c r="Y1826" s="122" t="s">
        <v>9401</v>
      </c>
      <c r="AJ1826" s="122" t="s">
        <v>187</v>
      </c>
      <c r="AK1826" s="122" t="s">
        <v>187</v>
      </c>
      <c r="AT1826" s="123">
        <v>42.047910000000002</v>
      </c>
      <c r="AU1826" s="123">
        <v>-93.609719999999996</v>
      </c>
      <c r="BE1826" s="122" t="s">
        <v>9078</v>
      </c>
      <c r="BG1826" s="122" t="s">
        <v>9079</v>
      </c>
      <c r="BZ1826" s="122" t="s">
        <v>3654</v>
      </c>
      <c r="CZ1826" s="122" t="str">
        <f t="shared" si="81"/>
        <v>Quercus alba L., SPMCODE: QUE001825, collection#: IA-MG-311</v>
      </c>
    </row>
    <row r="1827" spans="1:104" ht="15" customHeight="1" x14ac:dyDescent="0.45">
      <c r="A1827" s="122">
        <v>1826</v>
      </c>
      <c r="B1827" s="122" t="s">
        <v>11504</v>
      </c>
      <c r="C1827" s="122" t="s">
        <v>9292</v>
      </c>
      <c r="I1827" s="122" t="s">
        <v>187</v>
      </c>
      <c r="J1827" s="122" t="str">
        <f t="shared" si="82"/>
        <v>Quercus alba</v>
      </c>
      <c r="M1827" s="122" t="s">
        <v>3226</v>
      </c>
      <c r="N1827" s="122" t="s">
        <v>3190</v>
      </c>
      <c r="O1827" s="121">
        <v>42900</v>
      </c>
      <c r="P1827" s="122" t="s">
        <v>11798</v>
      </c>
      <c r="Q1827" s="122" t="s">
        <v>11688</v>
      </c>
      <c r="S1827" s="122" t="s">
        <v>14693</v>
      </c>
      <c r="T1827" s="122" t="s">
        <v>1171</v>
      </c>
      <c r="U1827" s="122" t="s">
        <v>4655</v>
      </c>
      <c r="V1827" s="132" t="s">
        <v>13622</v>
      </c>
      <c r="W1827" s="122" t="s">
        <v>1759</v>
      </c>
      <c r="X1827" s="82" t="s">
        <v>9400</v>
      </c>
      <c r="Y1827" s="122" t="s">
        <v>9401</v>
      </c>
      <c r="AJ1827" s="122" t="s">
        <v>187</v>
      </c>
      <c r="AK1827" s="122" t="s">
        <v>187</v>
      </c>
      <c r="AT1827" s="123">
        <v>42.048290000000001</v>
      </c>
      <c r="AU1827" s="123">
        <v>-93.609840000000005</v>
      </c>
      <c r="BE1827" s="122" t="s">
        <v>9078</v>
      </c>
      <c r="BG1827" s="122" t="s">
        <v>9079</v>
      </c>
      <c r="BZ1827" s="122" t="s">
        <v>3654</v>
      </c>
      <c r="CZ1827" s="122" t="str">
        <f t="shared" si="81"/>
        <v>Quercus alba L., SPMCODE: QUE001826, collection#: IA-MG-312</v>
      </c>
    </row>
    <row r="1828" spans="1:104" ht="15" customHeight="1" x14ac:dyDescent="0.45">
      <c r="A1828" s="122">
        <v>1827</v>
      </c>
      <c r="B1828" s="122" t="s">
        <v>11505</v>
      </c>
      <c r="C1828" s="122" t="s">
        <v>9293</v>
      </c>
      <c r="I1828" s="122" t="s">
        <v>187</v>
      </c>
      <c r="J1828" s="122" t="str">
        <f t="shared" si="82"/>
        <v>Quercus alba</v>
      </c>
      <c r="M1828" s="122" t="s">
        <v>3226</v>
      </c>
      <c r="N1828" s="122" t="s">
        <v>3190</v>
      </c>
      <c r="O1828" s="121">
        <v>42900</v>
      </c>
      <c r="P1828" s="122" t="s">
        <v>11798</v>
      </c>
      <c r="Q1828" s="122" t="s">
        <v>11688</v>
      </c>
      <c r="S1828" s="122" t="s">
        <v>14693</v>
      </c>
      <c r="T1828" s="122" t="s">
        <v>1171</v>
      </c>
      <c r="U1828" s="122" t="s">
        <v>4655</v>
      </c>
      <c r="V1828" s="132" t="s">
        <v>13622</v>
      </c>
      <c r="W1828" s="122" t="s">
        <v>1759</v>
      </c>
      <c r="X1828" s="82" t="s">
        <v>9400</v>
      </c>
      <c r="Y1828" s="122" t="s">
        <v>9401</v>
      </c>
      <c r="AJ1828" s="122" t="s">
        <v>187</v>
      </c>
      <c r="AK1828" s="122" t="s">
        <v>187</v>
      </c>
      <c r="AT1828" s="123">
        <v>42.048470000000002</v>
      </c>
      <c r="AU1828" s="123">
        <v>-93.610900000000001</v>
      </c>
      <c r="BE1828" s="122" t="s">
        <v>9078</v>
      </c>
      <c r="BG1828" s="122" t="s">
        <v>9079</v>
      </c>
      <c r="BZ1828" s="122" t="s">
        <v>3654</v>
      </c>
      <c r="CZ1828" s="122" t="str">
        <f t="shared" si="81"/>
        <v>Quercus alba L., SPMCODE: QUE001827, collection#: IA-MG-313</v>
      </c>
    </row>
    <row r="1829" spans="1:104" ht="15" customHeight="1" x14ac:dyDescent="0.45">
      <c r="A1829" s="122">
        <v>1828</v>
      </c>
      <c r="B1829" s="122" t="s">
        <v>11506</v>
      </c>
      <c r="C1829" s="122" t="s">
        <v>9294</v>
      </c>
      <c r="I1829" s="122" t="s">
        <v>187</v>
      </c>
      <c r="J1829" s="122" t="str">
        <f t="shared" si="82"/>
        <v>Quercus alba</v>
      </c>
      <c r="M1829" s="122" t="s">
        <v>3226</v>
      </c>
      <c r="N1829" s="122" t="s">
        <v>3190</v>
      </c>
      <c r="O1829" s="121">
        <v>42900</v>
      </c>
      <c r="P1829" s="122" t="s">
        <v>11798</v>
      </c>
      <c r="Q1829" s="122" t="s">
        <v>11688</v>
      </c>
      <c r="S1829" s="122" t="s">
        <v>14693</v>
      </c>
      <c r="T1829" s="122" t="s">
        <v>1171</v>
      </c>
      <c r="U1829" s="122" t="s">
        <v>4655</v>
      </c>
      <c r="V1829" s="132" t="s">
        <v>13622</v>
      </c>
      <c r="W1829" s="122" t="s">
        <v>1759</v>
      </c>
      <c r="X1829" s="82" t="s">
        <v>9400</v>
      </c>
      <c r="Y1829" s="122" t="s">
        <v>9401</v>
      </c>
      <c r="AJ1829" s="122" t="s">
        <v>187</v>
      </c>
      <c r="AK1829" s="122" t="s">
        <v>187</v>
      </c>
      <c r="AT1829" s="123">
        <v>42.048569999999998</v>
      </c>
      <c r="AU1829" s="123">
        <v>-93.611999999999995</v>
      </c>
      <c r="BE1829" s="122" t="s">
        <v>9078</v>
      </c>
      <c r="BG1829" s="122" t="s">
        <v>9079</v>
      </c>
      <c r="BZ1829" s="122" t="s">
        <v>3654</v>
      </c>
      <c r="CZ1829" s="122" t="str">
        <f t="shared" si="81"/>
        <v>Quercus alba L., SPMCODE: QUE001828, collection#: IA-MG-314</v>
      </c>
    </row>
    <row r="1830" spans="1:104" ht="15" customHeight="1" x14ac:dyDescent="0.45">
      <c r="A1830" s="122">
        <v>1829</v>
      </c>
      <c r="B1830" s="122" t="s">
        <v>11507</v>
      </c>
      <c r="C1830" s="122" t="s">
        <v>9295</v>
      </c>
      <c r="I1830" s="122" t="s">
        <v>187</v>
      </c>
      <c r="J1830" s="122" t="str">
        <f t="shared" si="82"/>
        <v>Quercus alba</v>
      </c>
      <c r="M1830" s="122" t="s">
        <v>3226</v>
      </c>
      <c r="N1830" s="122" t="s">
        <v>3190</v>
      </c>
      <c r="O1830" s="121">
        <v>42900</v>
      </c>
      <c r="P1830" s="122" t="s">
        <v>11798</v>
      </c>
      <c r="Q1830" s="122" t="s">
        <v>11688</v>
      </c>
      <c r="S1830" s="122" t="s">
        <v>14693</v>
      </c>
      <c r="T1830" s="122" t="s">
        <v>1171</v>
      </c>
      <c r="U1830" s="122" t="s">
        <v>4655</v>
      </c>
      <c r="V1830" s="132" t="s">
        <v>13622</v>
      </c>
      <c r="W1830" s="122" t="s">
        <v>1759</v>
      </c>
      <c r="X1830" s="82" t="s">
        <v>9400</v>
      </c>
      <c r="Y1830" s="122" t="s">
        <v>9401</v>
      </c>
      <c r="AJ1830" s="122" t="s">
        <v>187</v>
      </c>
      <c r="AK1830" s="122" t="s">
        <v>187</v>
      </c>
      <c r="AT1830" s="123">
        <v>42.047820000000002</v>
      </c>
      <c r="AU1830" s="123">
        <v>-93.612430000000003</v>
      </c>
      <c r="BE1830" s="122" t="s">
        <v>9078</v>
      </c>
      <c r="BG1830" s="122" t="s">
        <v>9079</v>
      </c>
      <c r="BZ1830" s="122" t="s">
        <v>3654</v>
      </c>
      <c r="CZ1830" s="122" t="str">
        <f t="shared" si="81"/>
        <v>Quercus alba L., SPMCODE: QUE001829, collection#: IA-MG-315</v>
      </c>
    </row>
    <row r="1831" spans="1:104" ht="15" customHeight="1" x14ac:dyDescent="0.45">
      <c r="A1831" s="122">
        <v>1830</v>
      </c>
      <c r="B1831" s="122" t="s">
        <v>11508</v>
      </c>
      <c r="C1831" s="122" t="s">
        <v>9296</v>
      </c>
      <c r="I1831" s="122" t="s">
        <v>187</v>
      </c>
      <c r="J1831" s="122" t="str">
        <f t="shared" si="82"/>
        <v>Quercus alba</v>
      </c>
      <c r="M1831" s="122" t="s">
        <v>3226</v>
      </c>
      <c r="N1831" s="122" t="s">
        <v>3190</v>
      </c>
      <c r="O1831" s="121">
        <v>42900</v>
      </c>
      <c r="P1831" s="122" t="s">
        <v>11798</v>
      </c>
      <c r="Q1831" s="122" t="s">
        <v>11688</v>
      </c>
      <c r="S1831" s="122" t="s">
        <v>14693</v>
      </c>
      <c r="T1831" s="122" t="s">
        <v>1171</v>
      </c>
      <c r="U1831" s="122" t="s">
        <v>4655</v>
      </c>
      <c r="V1831" s="132" t="s">
        <v>13622</v>
      </c>
      <c r="W1831" s="122" t="s">
        <v>1759</v>
      </c>
      <c r="X1831" s="82" t="s">
        <v>9400</v>
      </c>
      <c r="Y1831" s="122" t="s">
        <v>9401</v>
      </c>
      <c r="AJ1831" s="122" t="s">
        <v>187</v>
      </c>
      <c r="AK1831" s="122" t="s">
        <v>187</v>
      </c>
      <c r="AT1831" s="123">
        <v>42.04806</v>
      </c>
      <c r="AU1831" s="74">
        <v>-93.613330000000005</v>
      </c>
      <c r="BE1831" s="122" t="s">
        <v>9078</v>
      </c>
      <c r="BG1831" s="122" t="s">
        <v>9079</v>
      </c>
      <c r="BY1831" s="132" t="s">
        <v>13665</v>
      </c>
      <c r="BZ1831" s="122" t="s">
        <v>3654</v>
      </c>
      <c r="CZ1831" s="122" t="str">
        <f t="shared" si="81"/>
        <v>Quercus alba L., SPMCODE: QUE001830, collection#: IA-MG-316</v>
      </c>
    </row>
    <row r="1832" spans="1:104" ht="15" customHeight="1" x14ac:dyDescent="0.45">
      <c r="A1832" s="122">
        <v>1831</v>
      </c>
      <c r="B1832" s="122" t="s">
        <v>11509</v>
      </c>
      <c r="C1832" s="122" t="s">
        <v>9297</v>
      </c>
      <c r="I1832" s="122" t="s">
        <v>517</v>
      </c>
      <c r="J1832" s="122" t="str">
        <f>I1832</f>
        <v>Quercus L.</v>
      </c>
      <c r="M1832" s="122" t="s">
        <v>3226</v>
      </c>
      <c r="N1832" s="122" t="s">
        <v>9394</v>
      </c>
      <c r="O1832" s="57">
        <v>42905</v>
      </c>
      <c r="P1832" s="122" t="s">
        <v>9396</v>
      </c>
      <c r="Q1832" s="122" t="s">
        <v>11688</v>
      </c>
      <c r="S1832" s="122" t="s">
        <v>14693</v>
      </c>
      <c r="T1832" s="122" t="s">
        <v>1171</v>
      </c>
      <c r="U1832" s="122" t="s">
        <v>4664</v>
      </c>
      <c r="V1832" s="122" t="s">
        <v>11802</v>
      </c>
      <c r="W1832" s="122" t="s">
        <v>1759</v>
      </c>
      <c r="X1832" s="82" t="s">
        <v>9403</v>
      </c>
      <c r="Y1832" s="122" t="s">
        <v>9404</v>
      </c>
      <c r="Z1832" s="122" t="s">
        <v>9405</v>
      </c>
      <c r="AG1832" s="122" t="s">
        <v>9441</v>
      </c>
      <c r="AJ1832" s="122" t="s">
        <v>517</v>
      </c>
      <c r="AK1832" s="122" t="s">
        <v>517</v>
      </c>
      <c r="AT1832" s="123"/>
      <c r="AU1832" s="123"/>
      <c r="BC1832" s="122" t="s">
        <v>9674</v>
      </c>
      <c r="BE1832" s="122" t="s">
        <v>9078</v>
      </c>
      <c r="BG1832" s="122" t="s">
        <v>9079</v>
      </c>
      <c r="BZ1832" s="122" t="s">
        <v>3654</v>
      </c>
      <c r="CZ1832" s="122" t="str">
        <f t="shared" si="81"/>
        <v>Quercus L., SPMCODE: QUE001831, collection#: MO-MG317</v>
      </c>
    </row>
    <row r="1833" spans="1:104" ht="15" customHeight="1" x14ac:dyDescent="0.45">
      <c r="A1833" s="122">
        <v>1832</v>
      </c>
      <c r="B1833" s="122" t="s">
        <v>11510</v>
      </c>
      <c r="C1833" s="122" t="s">
        <v>9298</v>
      </c>
      <c r="I1833" s="132" t="s">
        <v>731</v>
      </c>
      <c r="J1833" s="122" t="str">
        <f t="shared" ref="J1833:J1864" si="83">LEFT(I1833, FIND(" ", I1833, 12) -1)</f>
        <v>Quercus marilandica</v>
      </c>
      <c r="M1833" s="122" t="s">
        <v>3226</v>
      </c>
      <c r="N1833" s="132" t="s">
        <v>3175</v>
      </c>
      <c r="O1833" s="57">
        <v>42905</v>
      </c>
      <c r="P1833" s="122" t="s">
        <v>9396</v>
      </c>
      <c r="Q1833" s="122" t="s">
        <v>11688</v>
      </c>
      <c r="S1833" s="122" t="s">
        <v>14693</v>
      </c>
      <c r="T1833" s="122" t="s">
        <v>1171</v>
      </c>
      <c r="U1833" s="122" t="s">
        <v>4664</v>
      </c>
      <c r="V1833" s="122" t="s">
        <v>11802</v>
      </c>
      <c r="W1833" s="122" t="s">
        <v>1759</v>
      </c>
      <c r="X1833" s="82" t="s">
        <v>9403</v>
      </c>
      <c r="Y1833" s="122" t="s">
        <v>9404</v>
      </c>
      <c r="Z1833" s="122" t="s">
        <v>9405</v>
      </c>
      <c r="AJ1833" s="122" t="s">
        <v>201</v>
      </c>
      <c r="AK1833" s="132" t="s">
        <v>14106</v>
      </c>
      <c r="AT1833" s="123">
        <v>37.971539999999997</v>
      </c>
      <c r="AU1833" s="123">
        <v>-92.761449999999996</v>
      </c>
      <c r="BE1833" s="122" t="s">
        <v>9078</v>
      </c>
      <c r="BG1833" s="122" t="s">
        <v>9079</v>
      </c>
      <c r="BZ1833" s="122" t="s">
        <v>3654</v>
      </c>
      <c r="CZ1833" s="122" t="str">
        <f t="shared" si="81"/>
        <v>Quercus marilandica (L.) Münchh., SPMCODE: QUE001832, collection#: MO-MG318</v>
      </c>
    </row>
    <row r="1834" spans="1:104" ht="15" customHeight="1" x14ac:dyDescent="0.45">
      <c r="A1834" s="122">
        <v>1833</v>
      </c>
      <c r="B1834" s="122" t="s">
        <v>11511</v>
      </c>
      <c r="C1834" s="122" t="s">
        <v>9299</v>
      </c>
      <c r="I1834" s="122" t="s">
        <v>201</v>
      </c>
      <c r="J1834" s="122" t="str">
        <f t="shared" si="83"/>
        <v>Quercus stellata</v>
      </c>
      <c r="M1834" s="122" t="s">
        <v>3226</v>
      </c>
      <c r="N1834" s="122" t="s">
        <v>3195</v>
      </c>
      <c r="O1834" s="57">
        <v>42905</v>
      </c>
      <c r="P1834" s="122" t="s">
        <v>9396</v>
      </c>
      <c r="Q1834" s="122" t="s">
        <v>11688</v>
      </c>
      <c r="S1834" s="122" t="s">
        <v>14693</v>
      </c>
      <c r="T1834" s="122" t="s">
        <v>1171</v>
      </c>
      <c r="U1834" s="122" t="s">
        <v>4664</v>
      </c>
      <c r="V1834" s="122" t="s">
        <v>11802</v>
      </c>
      <c r="W1834" s="122" t="s">
        <v>1759</v>
      </c>
      <c r="X1834" s="82" t="s">
        <v>9403</v>
      </c>
      <c r="Y1834" s="122" t="s">
        <v>9404</v>
      </c>
      <c r="Z1834" s="122" t="s">
        <v>9405</v>
      </c>
      <c r="AH1834" s="122">
        <v>930</v>
      </c>
      <c r="AJ1834" s="122" t="s">
        <v>201</v>
      </c>
      <c r="AK1834" s="122" t="s">
        <v>201</v>
      </c>
      <c r="AT1834" s="123">
        <v>37.971960000000003</v>
      </c>
      <c r="AU1834" s="123">
        <v>-92.762050000000002</v>
      </c>
      <c r="AZ1834" s="122" t="s">
        <v>9444</v>
      </c>
      <c r="BE1834" s="122" t="s">
        <v>9078</v>
      </c>
      <c r="BG1834" s="122" t="s">
        <v>9079</v>
      </c>
      <c r="BY1834" s="132" t="s">
        <v>13665</v>
      </c>
      <c r="BZ1834" s="122" t="s">
        <v>3654</v>
      </c>
      <c r="CZ1834" s="122" t="str">
        <f t="shared" si="81"/>
        <v>Quercus stellata Wangenh., SPMCODE: QUE001833, collection#: MO-MG319</v>
      </c>
    </row>
    <row r="1835" spans="1:104" ht="15" customHeight="1" x14ac:dyDescent="0.45">
      <c r="A1835" s="122">
        <v>1834</v>
      </c>
      <c r="B1835" s="122" t="s">
        <v>11512</v>
      </c>
      <c r="C1835" s="122" t="s">
        <v>9300</v>
      </c>
      <c r="I1835" s="122" t="s">
        <v>201</v>
      </c>
      <c r="J1835" s="122" t="str">
        <f t="shared" si="83"/>
        <v>Quercus stellata</v>
      </c>
      <c r="M1835" s="122" t="s">
        <v>3226</v>
      </c>
      <c r="N1835" s="122" t="s">
        <v>3195</v>
      </c>
      <c r="O1835" s="57">
        <v>42905</v>
      </c>
      <c r="P1835" s="122" t="s">
        <v>9396</v>
      </c>
      <c r="Q1835" s="122" t="s">
        <v>11688</v>
      </c>
      <c r="S1835" s="122" t="s">
        <v>14693</v>
      </c>
      <c r="T1835" s="122" t="s">
        <v>1171</v>
      </c>
      <c r="U1835" s="122" t="s">
        <v>4664</v>
      </c>
      <c r="V1835" s="122" t="s">
        <v>11802</v>
      </c>
      <c r="W1835" s="122" t="s">
        <v>1759</v>
      </c>
      <c r="X1835" s="82" t="s">
        <v>9403</v>
      </c>
      <c r="Y1835" s="122" t="s">
        <v>9404</v>
      </c>
      <c r="Z1835" s="122" t="s">
        <v>9405</v>
      </c>
      <c r="AH1835" s="122">
        <v>892</v>
      </c>
      <c r="AJ1835" s="122" t="s">
        <v>201</v>
      </c>
      <c r="AK1835" s="122" t="s">
        <v>201</v>
      </c>
      <c r="AT1835" s="123">
        <v>37.972549999999998</v>
      </c>
      <c r="AU1835" s="123">
        <v>-92.762010000000004</v>
      </c>
      <c r="AZ1835" s="122" t="s">
        <v>9445</v>
      </c>
      <c r="BE1835" s="122" t="s">
        <v>9078</v>
      </c>
      <c r="BG1835" s="122" t="s">
        <v>9079</v>
      </c>
      <c r="BZ1835" s="122" t="s">
        <v>3654</v>
      </c>
      <c r="CZ1835" s="122" t="str">
        <f t="shared" si="81"/>
        <v>Quercus stellata Wangenh., SPMCODE: QUE001834, collection#: MO-MG320</v>
      </c>
    </row>
    <row r="1836" spans="1:104" ht="15" customHeight="1" x14ac:dyDescent="0.45">
      <c r="A1836" s="122">
        <v>1835</v>
      </c>
      <c r="B1836" s="122" t="s">
        <v>11513</v>
      </c>
      <c r="C1836" s="122" t="s">
        <v>9301</v>
      </c>
      <c r="I1836" s="122" t="s">
        <v>212</v>
      </c>
      <c r="J1836" s="122" t="str">
        <f t="shared" si="83"/>
        <v>Quercus muehlenbergii</v>
      </c>
      <c r="M1836" s="122" t="s">
        <v>3226</v>
      </c>
      <c r="N1836" s="122" t="s">
        <v>3198</v>
      </c>
      <c r="O1836" s="57">
        <v>42905</v>
      </c>
      <c r="P1836" s="122" t="s">
        <v>9396</v>
      </c>
      <c r="Q1836" s="122" t="s">
        <v>11688</v>
      </c>
      <c r="S1836" s="122" t="s">
        <v>14693</v>
      </c>
      <c r="T1836" s="122" t="s">
        <v>1171</v>
      </c>
      <c r="U1836" s="122" t="s">
        <v>4664</v>
      </c>
      <c r="V1836" s="122" t="s">
        <v>11802</v>
      </c>
      <c r="W1836" s="122" t="s">
        <v>1759</v>
      </c>
      <c r="X1836" s="82" t="s">
        <v>9403</v>
      </c>
      <c r="Y1836" s="122" t="s">
        <v>9404</v>
      </c>
      <c r="Z1836" s="122" t="s">
        <v>9405</v>
      </c>
      <c r="AH1836" s="122">
        <v>877</v>
      </c>
      <c r="AJ1836" s="122" t="s">
        <v>212</v>
      </c>
      <c r="AK1836" s="122" t="s">
        <v>212</v>
      </c>
      <c r="AT1836" s="123">
        <v>37.972589999999997</v>
      </c>
      <c r="AU1836" s="123">
        <v>-92.762</v>
      </c>
      <c r="AZ1836" s="122" t="s">
        <v>9446</v>
      </c>
      <c r="BE1836" s="122" t="s">
        <v>9078</v>
      </c>
      <c r="BG1836" s="122" t="s">
        <v>9079</v>
      </c>
      <c r="BY1836" s="132" t="s">
        <v>13665</v>
      </c>
      <c r="BZ1836" s="122" t="s">
        <v>3654</v>
      </c>
      <c r="CZ1836" s="122" t="str">
        <f t="shared" si="81"/>
        <v>Quercus muehlenbergii Engelm., SPMCODE: QUE001835, collection#: MO-MG321</v>
      </c>
    </row>
    <row r="1837" spans="1:104" ht="15" customHeight="1" x14ac:dyDescent="0.45">
      <c r="A1837" s="122">
        <v>1836</v>
      </c>
      <c r="B1837" s="122" t="s">
        <v>11514</v>
      </c>
      <c r="C1837" s="122" t="s">
        <v>9302</v>
      </c>
      <c r="I1837" s="122" t="s">
        <v>212</v>
      </c>
      <c r="J1837" s="122" t="str">
        <f t="shared" si="83"/>
        <v>Quercus muehlenbergii</v>
      </c>
      <c r="M1837" s="122" t="s">
        <v>3226</v>
      </c>
      <c r="N1837" s="122" t="s">
        <v>3198</v>
      </c>
      <c r="O1837" s="57">
        <v>42905</v>
      </c>
      <c r="P1837" s="122" t="s">
        <v>9396</v>
      </c>
      <c r="Q1837" s="122" t="s">
        <v>11688</v>
      </c>
      <c r="S1837" s="122" t="s">
        <v>14693</v>
      </c>
      <c r="T1837" s="122" t="s">
        <v>1171</v>
      </c>
      <c r="U1837" s="122" t="s">
        <v>4664</v>
      </c>
      <c r="V1837" s="122" t="s">
        <v>11802</v>
      </c>
      <c r="W1837" s="122" t="s">
        <v>1759</v>
      </c>
      <c r="X1837" s="82" t="s">
        <v>9403</v>
      </c>
      <c r="Y1837" s="122" t="s">
        <v>9404</v>
      </c>
      <c r="Z1837" s="122" t="s">
        <v>9405</v>
      </c>
      <c r="AH1837" s="122">
        <v>842</v>
      </c>
      <c r="AJ1837" s="122" t="s">
        <v>212</v>
      </c>
      <c r="AK1837" s="122" t="s">
        <v>212</v>
      </c>
      <c r="AT1837" s="123">
        <v>37.972729999999999</v>
      </c>
      <c r="AU1837" s="123">
        <v>-92.761989999999997</v>
      </c>
      <c r="AZ1837" s="122" t="s">
        <v>9447</v>
      </c>
      <c r="BE1837" s="122" t="s">
        <v>9078</v>
      </c>
      <c r="BG1837" s="122" t="s">
        <v>9079</v>
      </c>
      <c r="BZ1837" s="122" t="s">
        <v>3654</v>
      </c>
      <c r="CZ1837" s="122" t="str">
        <f t="shared" si="81"/>
        <v>Quercus muehlenbergii Engelm., SPMCODE: QUE001836, collection#: MO-MG322</v>
      </c>
    </row>
    <row r="1838" spans="1:104" ht="15" customHeight="1" x14ac:dyDescent="0.45">
      <c r="A1838" s="122">
        <v>1837</v>
      </c>
      <c r="B1838" s="122" t="s">
        <v>11515</v>
      </c>
      <c r="C1838" s="122" t="s">
        <v>9303</v>
      </c>
      <c r="I1838" s="122" t="s">
        <v>212</v>
      </c>
      <c r="J1838" s="122" t="str">
        <f t="shared" si="83"/>
        <v>Quercus muehlenbergii</v>
      </c>
      <c r="M1838" s="122" t="s">
        <v>3226</v>
      </c>
      <c r="N1838" s="122" t="s">
        <v>3198</v>
      </c>
      <c r="O1838" s="57">
        <v>42905</v>
      </c>
      <c r="P1838" s="122" t="s">
        <v>9396</v>
      </c>
      <c r="Q1838" s="122" t="s">
        <v>11688</v>
      </c>
      <c r="S1838" s="122" t="s">
        <v>14693</v>
      </c>
      <c r="T1838" s="122" t="s">
        <v>1171</v>
      </c>
      <c r="U1838" s="122" t="s">
        <v>4664</v>
      </c>
      <c r="V1838" s="122" t="s">
        <v>11802</v>
      </c>
      <c r="W1838" s="122" t="s">
        <v>1759</v>
      </c>
      <c r="X1838" s="82" t="s">
        <v>9403</v>
      </c>
      <c r="Y1838" s="122" t="s">
        <v>9404</v>
      </c>
      <c r="Z1838" s="122" t="s">
        <v>9405</v>
      </c>
      <c r="AH1838" s="122">
        <v>842</v>
      </c>
      <c r="AJ1838" s="122" t="s">
        <v>212</v>
      </c>
      <c r="AK1838" s="122" t="s">
        <v>212</v>
      </c>
      <c r="AT1838" s="123">
        <v>37.972650000000002</v>
      </c>
      <c r="AU1838" s="123">
        <v>-92.762140000000002</v>
      </c>
      <c r="AZ1838" s="122" t="s">
        <v>9447</v>
      </c>
      <c r="BE1838" s="122" t="s">
        <v>9078</v>
      </c>
      <c r="BG1838" s="122" t="s">
        <v>9079</v>
      </c>
      <c r="BZ1838" s="122" t="s">
        <v>3654</v>
      </c>
      <c r="CZ1838" s="122" t="str">
        <f t="shared" si="81"/>
        <v>Quercus muehlenbergii Engelm., SPMCODE: QUE001837, collection#: MO-MG323</v>
      </c>
    </row>
    <row r="1839" spans="1:104" ht="15" customHeight="1" x14ac:dyDescent="0.45">
      <c r="A1839" s="122">
        <v>1838</v>
      </c>
      <c r="B1839" s="122" t="s">
        <v>11516</v>
      </c>
      <c r="C1839" s="122" t="s">
        <v>9304</v>
      </c>
      <c r="I1839" s="122" t="s">
        <v>212</v>
      </c>
      <c r="J1839" s="122" t="str">
        <f t="shared" si="83"/>
        <v>Quercus muehlenbergii</v>
      </c>
      <c r="M1839" s="122" t="s">
        <v>3226</v>
      </c>
      <c r="N1839" s="122" t="s">
        <v>3198</v>
      </c>
      <c r="O1839" s="57">
        <v>42905</v>
      </c>
      <c r="P1839" s="122" t="s">
        <v>9396</v>
      </c>
      <c r="Q1839" s="122" t="s">
        <v>11688</v>
      </c>
      <c r="S1839" s="122" t="s">
        <v>14693</v>
      </c>
      <c r="T1839" s="122" t="s">
        <v>1171</v>
      </c>
      <c r="U1839" s="122" t="s">
        <v>4664</v>
      </c>
      <c r="V1839" s="122" t="s">
        <v>11802</v>
      </c>
      <c r="W1839" s="122" t="s">
        <v>1759</v>
      </c>
      <c r="X1839" s="82" t="s">
        <v>9403</v>
      </c>
      <c r="Y1839" s="122" t="s">
        <v>9404</v>
      </c>
      <c r="Z1839" s="122" t="s">
        <v>9405</v>
      </c>
      <c r="AH1839" s="122">
        <v>857</v>
      </c>
      <c r="AJ1839" s="122" t="s">
        <v>212</v>
      </c>
      <c r="AK1839" s="122" t="s">
        <v>212</v>
      </c>
      <c r="AT1839" s="123">
        <v>37.97289</v>
      </c>
      <c r="AU1839" s="123">
        <v>-92.762140000000002</v>
      </c>
      <c r="AZ1839" s="122" t="s">
        <v>9448</v>
      </c>
      <c r="BE1839" s="122" t="s">
        <v>9078</v>
      </c>
      <c r="BG1839" s="122" t="s">
        <v>9079</v>
      </c>
      <c r="BZ1839" s="122" t="s">
        <v>3654</v>
      </c>
      <c r="CZ1839" s="122" t="str">
        <f t="shared" si="81"/>
        <v>Quercus muehlenbergii Engelm., SPMCODE: QUE001838, collection#: MO-MG324</v>
      </c>
    </row>
    <row r="1840" spans="1:104" ht="15" customHeight="1" x14ac:dyDescent="0.45">
      <c r="A1840" s="122">
        <v>1839</v>
      </c>
      <c r="B1840" s="122" t="s">
        <v>11517</v>
      </c>
      <c r="C1840" s="122" t="s">
        <v>9305</v>
      </c>
      <c r="I1840" s="122" t="s">
        <v>201</v>
      </c>
      <c r="J1840" s="122" t="str">
        <f t="shared" si="83"/>
        <v>Quercus stellata</v>
      </c>
      <c r="M1840" s="122" t="s">
        <v>3226</v>
      </c>
      <c r="N1840" s="122" t="s">
        <v>3195</v>
      </c>
      <c r="O1840" s="57">
        <v>42905</v>
      </c>
      <c r="P1840" s="122" t="s">
        <v>9396</v>
      </c>
      <c r="Q1840" s="122" t="s">
        <v>11688</v>
      </c>
      <c r="S1840" s="122" t="s">
        <v>14693</v>
      </c>
      <c r="T1840" s="122" t="s">
        <v>1171</v>
      </c>
      <c r="U1840" s="122" t="s">
        <v>4664</v>
      </c>
      <c r="V1840" s="122" t="s">
        <v>11802</v>
      </c>
      <c r="W1840" s="122" t="s">
        <v>1759</v>
      </c>
      <c r="X1840" s="82" t="s">
        <v>9403</v>
      </c>
      <c r="Y1840" s="122" t="s">
        <v>9404</v>
      </c>
      <c r="Z1840" s="122" t="s">
        <v>9405</v>
      </c>
      <c r="AH1840" s="122">
        <v>834</v>
      </c>
      <c r="AJ1840" s="122" t="s">
        <v>201</v>
      </c>
      <c r="AK1840" s="122" t="s">
        <v>201</v>
      </c>
      <c r="AT1840" s="123">
        <v>37.972909999999999</v>
      </c>
      <c r="AU1840" s="123">
        <v>-92.762169999999998</v>
      </c>
      <c r="AZ1840" s="122" t="s">
        <v>9449</v>
      </c>
      <c r="BE1840" s="122" t="s">
        <v>9078</v>
      </c>
      <c r="BG1840" s="122" t="s">
        <v>9079</v>
      </c>
      <c r="BY1840" s="132" t="s">
        <v>13585</v>
      </c>
      <c r="BZ1840" s="122" t="s">
        <v>3654</v>
      </c>
      <c r="CZ1840" s="122" t="str">
        <f t="shared" si="81"/>
        <v>Quercus stellata Wangenh., SPMCODE: QUE001839, collection#: MO-MG325</v>
      </c>
    </row>
    <row r="1841" spans="1:104" ht="15" customHeight="1" x14ac:dyDescent="0.45">
      <c r="A1841" s="122">
        <v>1840</v>
      </c>
      <c r="B1841" s="122" t="s">
        <v>11518</v>
      </c>
      <c r="C1841" s="122" t="s">
        <v>9306</v>
      </c>
      <c r="I1841" s="122" t="s">
        <v>212</v>
      </c>
      <c r="J1841" s="122" t="str">
        <f t="shared" si="83"/>
        <v>Quercus muehlenbergii</v>
      </c>
      <c r="M1841" s="122" t="s">
        <v>3226</v>
      </c>
      <c r="N1841" s="122" t="s">
        <v>3198</v>
      </c>
      <c r="O1841" s="57">
        <v>42905</v>
      </c>
      <c r="P1841" s="122" t="s">
        <v>9396</v>
      </c>
      <c r="Q1841" s="122" t="s">
        <v>11688</v>
      </c>
      <c r="S1841" s="122" t="s">
        <v>14693</v>
      </c>
      <c r="T1841" s="122" t="s">
        <v>1171</v>
      </c>
      <c r="U1841" s="122" t="s">
        <v>4664</v>
      </c>
      <c r="V1841" s="122" t="s">
        <v>11802</v>
      </c>
      <c r="W1841" s="122" t="s">
        <v>1759</v>
      </c>
      <c r="X1841" s="82" t="s">
        <v>9403</v>
      </c>
      <c r="Y1841" s="122" t="s">
        <v>9404</v>
      </c>
      <c r="Z1841" s="122" t="s">
        <v>9405</v>
      </c>
      <c r="AH1841" s="122">
        <v>809</v>
      </c>
      <c r="AJ1841" s="122" t="s">
        <v>212</v>
      </c>
      <c r="AK1841" s="122" t="s">
        <v>212</v>
      </c>
      <c r="AT1841" s="123">
        <v>37.972999999999999</v>
      </c>
      <c r="AU1841" s="123">
        <v>-92.762169999999998</v>
      </c>
      <c r="AZ1841" s="122" t="s">
        <v>9450</v>
      </c>
      <c r="BE1841" s="122" t="s">
        <v>9078</v>
      </c>
      <c r="BG1841" s="122" t="s">
        <v>9079</v>
      </c>
      <c r="BY1841" s="132" t="s">
        <v>13585</v>
      </c>
      <c r="BZ1841" s="122" t="s">
        <v>3654</v>
      </c>
      <c r="CZ1841" s="122" t="str">
        <f t="shared" si="81"/>
        <v>Quercus muehlenbergii Engelm., SPMCODE: QUE001840, collection#: MO-MG326</v>
      </c>
    </row>
    <row r="1842" spans="1:104" ht="15" customHeight="1" x14ac:dyDescent="0.45">
      <c r="A1842" s="122">
        <v>1841</v>
      </c>
      <c r="B1842" s="122" t="s">
        <v>11519</v>
      </c>
      <c r="C1842" s="122" t="s">
        <v>9307</v>
      </c>
      <c r="I1842" s="122" t="s">
        <v>187</v>
      </c>
      <c r="J1842" s="122" t="str">
        <f t="shared" si="83"/>
        <v>Quercus alba</v>
      </c>
      <c r="M1842" s="122" t="s">
        <v>3226</v>
      </c>
      <c r="N1842" s="122" t="s">
        <v>3190</v>
      </c>
      <c r="O1842" s="57">
        <v>42905</v>
      </c>
      <c r="P1842" s="122" t="s">
        <v>9396</v>
      </c>
      <c r="Q1842" s="122" t="s">
        <v>11688</v>
      </c>
      <c r="S1842" s="122" t="s">
        <v>14693</v>
      </c>
      <c r="T1842" s="122" t="s">
        <v>1171</v>
      </c>
      <c r="U1842" s="122" t="s">
        <v>4664</v>
      </c>
      <c r="V1842" s="122" t="s">
        <v>11802</v>
      </c>
      <c r="W1842" s="122" t="s">
        <v>1759</v>
      </c>
      <c r="X1842" s="82" t="s">
        <v>9403</v>
      </c>
      <c r="Y1842" s="122" t="s">
        <v>9404</v>
      </c>
      <c r="Z1842" s="122" t="s">
        <v>9405</v>
      </c>
      <c r="AH1842" s="122">
        <v>861</v>
      </c>
      <c r="AJ1842" s="122" t="s">
        <v>187</v>
      </c>
      <c r="AK1842" s="122" t="s">
        <v>187</v>
      </c>
      <c r="AT1842" s="123">
        <v>37.97316</v>
      </c>
      <c r="AU1842" s="123">
        <v>-92.762270000000001</v>
      </c>
      <c r="AZ1842" s="122" t="s">
        <v>9451</v>
      </c>
      <c r="BE1842" s="122" t="s">
        <v>9078</v>
      </c>
      <c r="BG1842" s="122" t="s">
        <v>9079</v>
      </c>
      <c r="BY1842" s="132" t="s">
        <v>13585</v>
      </c>
      <c r="BZ1842" s="122" t="s">
        <v>3654</v>
      </c>
      <c r="CZ1842" s="122" t="str">
        <f t="shared" si="81"/>
        <v>Quercus alba L., SPMCODE: QUE001841, collection#: MO-MG327</v>
      </c>
    </row>
    <row r="1843" spans="1:104" ht="15" customHeight="1" x14ac:dyDescent="0.45">
      <c r="A1843" s="122">
        <v>1842</v>
      </c>
      <c r="B1843" s="122" t="s">
        <v>11520</v>
      </c>
      <c r="C1843" s="122" t="s">
        <v>9308</v>
      </c>
      <c r="I1843" s="122" t="s">
        <v>187</v>
      </c>
      <c r="J1843" s="122" t="str">
        <f t="shared" si="83"/>
        <v>Quercus alba</v>
      </c>
      <c r="M1843" s="122" t="s">
        <v>3226</v>
      </c>
      <c r="N1843" s="122" t="s">
        <v>3190</v>
      </c>
      <c r="O1843" s="57">
        <v>42905</v>
      </c>
      <c r="P1843" s="122" t="s">
        <v>9396</v>
      </c>
      <c r="Q1843" s="122" t="s">
        <v>11688</v>
      </c>
      <c r="S1843" s="122" t="s">
        <v>14693</v>
      </c>
      <c r="T1843" s="122" t="s">
        <v>1171</v>
      </c>
      <c r="U1843" s="122" t="s">
        <v>4664</v>
      </c>
      <c r="V1843" s="122" t="s">
        <v>11802</v>
      </c>
      <c r="W1843" s="122" t="s">
        <v>1759</v>
      </c>
      <c r="X1843" s="82" t="s">
        <v>9403</v>
      </c>
      <c r="Y1843" s="122" t="s">
        <v>9404</v>
      </c>
      <c r="Z1843" s="122" t="s">
        <v>9405</v>
      </c>
      <c r="AH1843" s="122">
        <v>898</v>
      </c>
      <c r="AJ1843" s="122" t="s">
        <v>187</v>
      </c>
      <c r="AK1843" s="122" t="s">
        <v>187</v>
      </c>
      <c r="AT1843" s="123">
        <v>37.973529999999997</v>
      </c>
      <c r="AU1843" s="123">
        <v>-92.762360000000001</v>
      </c>
      <c r="AZ1843" s="122" t="s">
        <v>9452</v>
      </c>
      <c r="BE1843" s="122" t="s">
        <v>9078</v>
      </c>
      <c r="BG1843" s="122" t="s">
        <v>9079</v>
      </c>
      <c r="BZ1843" s="122" t="s">
        <v>3654</v>
      </c>
      <c r="CZ1843" s="122" t="str">
        <f t="shared" si="81"/>
        <v>Quercus alba L., SPMCODE: QUE001842, collection#: MO-MG328</v>
      </c>
    </row>
    <row r="1844" spans="1:104" ht="15" customHeight="1" x14ac:dyDescent="0.45">
      <c r="A1844" s="122">
        <v>1843</v>
      </c>
      <c r="B1844" s="122" t="s">
        <v>11521</v>
      </c>
      <c r="C1844" s="122" t="s">
        <v>9309</v>
      </c>
      <c r="I1844" s="122" t="s">
        <v>201</v>
      </c>
      <c r="J1844" s="122" t="str">
        <f t="shared" si="83"/>
        <v>Quercus stellata</v>
      </c>
      <c r="M1844" s="122" t="s">
        <v>3226</v>
      </c>
      <c r="N1844" s="122" t="s">
        <v>3195</v>
      </c>
      <c r="O1844" s="57">
        <v>42905</v>
      </c>
      <c r="P1844" s="122" t="s">
        <v>9396</v>
      </c>
      <c r="Q1844" s="122" t="s">
        <v>11688</v>
      </c>
      <c r="S1844" s="122" t="s">
        <v>14693</v>
      </c>
      <c r="T1844" s="122" t="s">
        <v>1171</v>
      </c>
      <c r="U1844" s="122" t="s">
        <v>4664</v>
      </c>
      <c r="V1844" s="122" t="s">
        <v>11802</v>
      </c>
      <c r="W1844" s="122" t="s">
        <v>1759</v>
      </c>
      <c r="X1844" s="82" t="s">
        <v>9403</v>
      </c>
      <c r="Y1844" s="122" t="s">
        <v>9404</v>
      </c>
      <c r="Z1844" s="122" t="s">
        <v>9405</v>
      </c>
      <c r="AH1844" s="122">
        <v>842</v>
      </c>
      <c r="AJ1844" s="122" t="s">
        <v>201</v>
      </c>
      <c r="AK1844" s="122" t="s">
        <v>201</v>
      </c>
      <c r="AT1844" s="123">
        <v>37.973950000000002</v>
      </c>
      <c r="AU1844" s="123">
        <v>-92.762810000000002</v>
      </c>
      <c r="AZ1844" s="122" t="s">
        <v>9447</v>
      </c>
      <c r="BE1844" s="122" t="s">
        <v>9078</v>
      </c>
      <c r="BG1844" s="122" t="s">
        <v>9079</v>
      </c>
      <c r="BZ1844" s="122" t="s">
        <v>3654</v>
      </c>
      <c r="CZ1844" s="122" t="str">
        <f t="shared" si="81"/>
        <v>Quercus stellata Wangenh., SPMCODE: QUE001843, collection#: MO-MG329</v>
      </c>
    </row>
    <row r="1845" spans="1:104" ht="15" customHeight="1" x14ac:dyDescent="0.45">
      <c r="A1845" s="122">
        <v>1844</v>
      </c>
      <c r="B1845" s="122" t="s">
        <v>11522</v>
      </c>
      <c r="C1845" s="122" t="s">
        <v>9310</v>
      </c>
      <c r="I1845" s="122" t="s">
        <v>187</v>
      </c>
      <c r="J1845" s="122" t="str">
        <f t="shared" si="83"/>
        <v>Quercus alba</v>
      </c>
      <c r="M1845" s="122" t="s">
        <v>3226</v>
      </c>
      <c r="N1845" s="122" t="s">
        <v>3190</v>
      </c>
      <c r="O1845" s="57">
        <v>42905</v>
      </c>
      <c r="P1845" s="122" t="s">
        <v>9396</v>
      </c>
      <c r="Q1845" s="122" t="s">
        <v>11688</v>
      </c>
      <c r="S1845" s="122" t="s">
        <v>14693</v>
      </c>
      <c r="T1845" s="122" t="s">
        <v>1171</v>
      </c>
      <c r="U1845" s="122" t="s">
        <v>4664</v>
      </c>
      <c r="V1845" s="122" t="s">
        <v>11802</v>
      </c>
      <c r="W1845" s="122" t="s">
        <v>1759</v>
      </c>
      <c r="X1845" s="82" t="s">
        <v>9403</v>
      </c>
      <c r="Y1845" s="122" t="s">
        <v>9404</v>
      </c>
      <c r="Z1845" s="122" t="s">
        <v>9405</v>
      </c>
      <c r="AH1845" s="122">
        <v>788</v>
      </c>
      <c r="AJ1845" s="122" t="s">
        <v>187</v>
      </c>
      <c r="AK1845" s="122" t="s">
        <v>187</v>
      </c>
      <c r="AT1845" s="123">
        <v>37.97381</v>
      </c>
      <c r="AU1845" s="123">
        <v>-92.762429999999995</v>
      </c>
      <c r="AZ1845" s="122" t="s">
        <v>9453</v>
      </c>
      <c r="BE1845" s="122" t="s">
        <v>9078</v>
      </c>
      <c r="BG1845" s="122" t="s">
        <v>9079</v>
      </c>
      <c r="BZ1845" s="122" t="s">
        <v>3654</v>
      </c>
      <c r="CZ1845" s="122" t="str">
        <f t="shared" si="81"/>
        <v>Quercus alba L., SPMCODE: QUE001844, collection#: MO-MG330</v>
      </c>
    </row>
    <row r="1846" spans="1:104" ht="15" customHeight="1" x14ac:dyDescent="0.45">
      <c r="A1846" s="122">
        <v>1845</v>
      </c>
      <c r="B1846" s="122" t="s">
        <v>11523</v>
      </c>
      <c r="C1846" s="122" t="s">
        <v>9311</v>
      </c>
      <c r="I1846" s="122" t="s">
        <v>187</v>
      </c>
      <c r="J1846" s="122" t="str">
        <f t="shared" si="83"/>
        <v>Quercus alba</v>
      </c>
      <c r="M1846" s="122" t="s">
        <v>3226</v>
      </c>
      <c r="N1846" s="122" t="s">
        <v>3190</v>
      </c>
      <c r="O1846" s="57">
        <v>42905</v>
      </c>
      <c r="P1846" s="122" t="s">
        <v>9396</v>
      </c>
      <c r="Q1846" s="122" t="s">
        <v>11688</v>
      </c>
      <c r="S1846" s="122" t="s">
        <v>14693</v>
      </c>
      <c r="T1846" s="122" t="s">
        <v>1171</v>
      </c>
      <c r="U1846" s="122" t="s">
        <v>4664</v>
      </c>
      <c r="V1846" s="122" t="s">
        <v>11802</v>
      </c>
      <c r="W1846" s="122" t="s">
        <v>1759</v>
      </c>
      <c r="X1846" s="82" t="s">
        <v>9403</v>
      </c>
      <c r="Y1846" s="122" t="s">
        <v>9404</v>
      </c>
      <c r="Z1846" s="122" t="s">
        <v>9405</v>
      </c>
      <c r="AH1846" s="122">
        <v>894</v>
      </c>
      <c r="AJ1846" s="122" t="s">
        <v>187</v>
      </c>
      <c r="AK1846" s="122" t="s">
        <v>187</v>
      </c>
      <c r="AT1846" s="123">
        <v>37.973840000000003</v>
      </c>
      <c r="AU1846" s="123">
        <v>-92.76285</v>
      </c>
      <c r="AZ1846" s="122" t="s">
        <v>9454</v>
      </c>
      <c r="BE1846" s="122" t="s">
        <v>9078</v>
      </c>
      <c r="BG1846" s="122" t="s">
        <v>9079</v>
      </c>
      <c r="BZ1846" s="122" t="s">
        <v>3654</v>
      </c>
      <c r="CZ1846" s="122" t="str">
        <f t="shared" si="81"/>
        <v>Quercus alba L., SPMCODE: QUE001845, collection#: MO-MG331</v>
      </c>
    </row>
    <row r="1847" spans="1:104" ht="15" customHeight="1" x14ac:dyDescent="0.45">
      <c r="A1847" s="122">
        <v>1846</v>
      </c>
      <c r="B1847" s="122" t="s">
        <v>11524</v>
      </c>
      <c r="C1847" s="122" t="s">
        <v>9312</v>
      </c>
      <c r="I1847" s="122" t="s">
        <v>187</v>
      </c>
      <c r="J1847" s="122" t="str">
        <f t="shared" si="83"/>
        <v>Quercus alba</v>
      </c>
      <c r="M1847" s="122" t="s">
        <v>3226</v>
      </c>
      <c r="N1847" s="122" t="s">
        <v>3190</v>
      </c>
      <c r="O1847" s="57">
        <v>42905</v>
      </c>
      <c r="P1847" s="122" t="s">
        <v>9396</v>
      </c>
      <c r="Q1847" s="122" t="s">
        <v>11688</v>
      </c>
      <c r="S1847" s="122" t="s">
        <v>14693</v>
      </c>
      <c r="T1847" s="122" t="s">
        <v>1171</v>
      </c>
      <c r="U1847" s="122" t="s">
        <v>4664</v>
      </c>
      <c r="V1847" s="122" t="s">
        <v>11802</v>
      </c>
      <c r="W1847" s="122" t="s">
        <v>1759</v>
      </c>
      <c r="X1847" s="82" t="s">
        <v>9403</v>
      </c>
      <c r="Y1847" s="122" t="s">
        <v>9404</v>
      </c>
      <c r="Z1847" s="122" t="s">
        <v>9405</v>
      </c>
      <c r="AH1847" s="122">
        <v>903</v>
      </c>
      <c r="AJ1847" s="122" t="s">
        <v>187</v>
      </c>
      <c r="AK1847" s="122" t="s">
        <v>187</v>
      </c>
      <c r="AT1847" s="123">
        <v>37.974139999999998</v>
      </c>
      <c r="AU1847" s="123">
        <v>-92.762659999999997</v>
      </c>
      <c r="AZ1847" s="122" t="s">
        <v>9455</v>
      </c>
      <c r="BE1847" s="122" t="s">
        <v>9078</v>
      </c>
      <c r="BG1847" s="122" t="s">
        <v>9079</v>
      </c>
      <c r="BY1847" s="132" t="s">
        <v>13665</v>
      </c>
      <c r="BZ1847" s="122" t="s">
        <v>3654</v>
      </c>
      <c r="CZ1847" s="122" t="str">
        <f t="shared" si="81"/>
        <v>Quercus alba L., SPMCODE: QUE001846, collection#: MO-MG332</v>
      </c>
    </row>
    <row r="1848" spans="1:104" ht="15" customHeight="1" x14ac:dyDescent="0.45">
      <c r="A1848" s="122">
        <v>1847</v>
      </c>
      <c r="B1848" s="122" t="s">
        <v>11525</v>
      </c>
      <c r="C1848" s="122" t="s">
        <v>9313</v>
      </c>
      <c r="I1848" s="122" t="s">
        <v>187</v>
      </c>
      <c r="J1848" s="122" t="str">
        <f t="shared" si="83"/>
        <v>Quercus alba</v>
      </c>
      <c r="M1848" s="122" t="s">
        <v>3226</v>
      </c>
      <c r="N1848" s="122" t="s">
        <v>3190</v>
      </c>
      <c r="O1848" s="57">
        <v>42905</v>
      </c>
      <c r="P1848" s="122" t="s">
        <v>9396</v>
      </c>
      <c r="Q1848" s="122" t="s">
        <v>11688</v>
      </c>
      <c r="S1848" s="122" t="s">
        <v>14693</v>
      </c>
      <c r="T1848" s="122" t="s">
        <v>1171</v>
      </c>
      <c r="U1848" s="122" t="s">
        <v>4664</v>
      </c>
      <c r="V1848" s="122" t="s">
        <v>11802</v>
      </c>
      <c r="W1848" s="122" t="s">
        <v>1759</v>
      </c>
      <c r="X1848" s="82" t="s">
        <v>9403</v>
      </c>
      <c r="Y1848" s="122" t="s">
        <v>9404</v>
      </c>
      <c r="Z1848" s="122" t="s">
        <v>9405</v>
      </c>
      <c r="AH1848" s="122">
        <v>854</v>
      </c>
      <c r="AJ1848" s="122" t="s">
        <v>187</v>
      </c>
      <c r="AK1848" s="122" t="s">
        <v>187</v>
      </c>
      <c r="AT1848" s="123">
        <v>37.97383</v>
      </c>
      <c r="AU1848" s="123">
        <v>-92.768810000000002</v>
      </c>
      <c r="AZ1848" s="122" t="s">
        <v>9456</v>
      </c>
      <c r="BE1848" s="122" t="s">
        <v>9078</v>
      </c>
      <c r="BG1848" s="122" t="s">
        <v>9079</v>
      </c>
      <c r="BZ1848" s="122" t="s">
        <v>3654</v>
      </c>
      <c r="CZ1848" s="122" t="str">
        <f t="shared" si="81"/>
        <v>Quercus alba L., SPMCODE: QUE001847, collection#: MO-MG333</v>
      </c>
    </row>
    <row r="1849" spans="1:104" ht="15" customHeight="1" x14ac:dyDescent="0.45">
      <c r="A1849" s="122">
        <v>1848</v>
      </c>
      <c r="B1849" s="122" t="s">
        <v>11526</v>
      </c>
      <c r="C1849" s="122" t="s">
        <v>9314</v>
      </c>
      <c r="I1849" s="122" t="s">
        <v>201</v>
      </c>
      <c r="J1849" s="122" t="str">
        <f t="shared" si="83"/>
        <v>Quercus stellata</v>
      </c>
      <c r="M1849" s="122" t="s">
        <v>3226</v>
      </c>
      <c r="N1849" s="122" t="s">
        <v>3195</v>
      </c>
      <c r="O1849" s="57">
        <v>42905</v>
      </c>
      <c r="P1849" s="122" t="s">
        <v>9396</v>
      </c>
      <c r="Q1849" s="122" t="s">
        <v>11688</v>
      </c>
      <c r="S1849" s="122" t="s">
        <v>14693</v>
      </c>
      <c r="T1849" s="122" t="s">
        <v>1171</v>
      </c>
      <c r="U1849" s="122" t="s">
        <v>4664</v>
      </c>
      <c r="V1849" s="122" t="s">
        <v>11802</v>
      </c>
      <c r="W1849" s="122" t="s">
        <v>1759</v>
      </c>
      <c r="X1849" s="82" t="s">
        <v>9403</v>
      </c>
      <c r="Y1849" s="122" t="s">
        <v>9404</v>
      </c>
      <c r="Z1849" s="122" t="s">
        <v>9405</v>
      </c>
      <c r="AH1849" s="122">
        <v>866</v>
      </c>
      <c r="AJ1849" s="122" t="s">
        <v>201</v>
      </c>
      <c r="AK1849" s="122" t="s">
        <v>201</v>
      </c>
      <c r="AT1849" s="123">
        <v>37.97289</v>
      </c>
      <c r="AU1849" s="123">
        <v>-92.768810000000002</v>
      </c>
      <c r="AZ1849" s="122" t="s">
        <v>9457</v>
      </c>
      <c r="BE1849" s="122" t="s">
        <v>9078</v>
      </c>
      <c r="BG1849" s="122" t="s">
        <v>9079</v>
      </c>
      <c r="BZ1849" s="122" t="s">
        <v>3654</v>
      </c>
      <c r="CZ1849" s="122" t="str">
        <f t="shared" si="81"/>
        <v>Quercus stellata Wangenh., SPMCODE: QUE001848, collection#: MO-MG334</v>
      </c>
    </row>
    <row r="1850" spans="1:104" ht="15" customHeight="1" x14ac:dyDescent="0.45">
      <c r="A1850" s="122">
        <v>1849</v>
      </c>
      <c r="B1850" s="122" t="s">
        <v>11527</v>
      </c>
      <c r="C1850" s="122" t="s">
        <v>9315</v>
      </c>
      <c r="I1850" s="122" t="s">
        <v>187</v>
      </c>
      <c r="J1850" s="122" t="str">
        <f t="shared" si="83"/>
        <v>Quercus alba</v>
      </c>
      <c r="M1850" s="122" t="s">
        <v>3226</v>
      </c>
      <c r="N1850" s="122" t="s">
        <v>3190</v>
      </c>
      <c r="O1850" s="57">
        <v>42905</v>
      </c>
      <c r="P1850" s="122" t="s">
        <v>9396</v>
      </c>
      <c r="Q1850" s="122" t="s">
        <v>11688</v>
      </c>
      <c r="S1850" s="122" t="s">
        <v>14693</v>
      </c>
      <c r="T1850" s="122" t="s">
        <v>1171</v>
      </c>
      <c r="U1850" s="122" t="s">
        <v>4664</v>
      </c>
      <c r="V1850" s="122" t="s">
        <v>11802</v>
      </c>
      <c r="W1850" s="122" t="s">
        <v>1759</v>
      </c>
      <c r="X1850" s="82" t="s">
        <v>9403</v>
      </c>
      <c r="Y1850" s="122" t="s">
        <v>9404</v>
      </c>
      <c r="Z1850" s="122" t="s">
        <v>9405</v>
      </c>
      <c r="AH1850" s="122">
        <v>864</v>
      </c>
      <c r="AJ1850" s="122" t="s">
        <v>187</v>
      </c>
      <c r="AK1850" s="122" t="s">
        <v>187</v>
      </c>
      <c r="AT1850" s="123">
        <v>37.972729999999999</v>
      </c>
      <c r="AU1850" s="123">
        <v>-92.769390000000001</v>
      </c>
      <c r="AZ1850" s="122" t="s">
        <v>9458</v>
      </c>
      <c r="BE1850" s="122" t="s">
        <v>9078</v>
      </c>
      <c r="BG1850" s="122" t="s">
        <v>9079</v>
      </c>
      <c r="BZ1850" s="122" t="s">
        <v>3654</v>
      </c>
      <c r="CZ1850" s="122" t="str">
        <f t="shared" si="81"/>
        <v>Quercus alba L., SPMCODE: QUE001849, collection#: MO-MG335</v>
      </c>
    </row>
    <row r="1851" spans="1:104" ht="15" customHeight="1" x14ac:dyDescent="0.45">
      <c r="A1851" s="122">
        <v>1850</v>
      </c>
      <c r="B1851" s="122" t="s">
        <v>11528</v>
      </c>
      <c r="C1851" s="122" t="s">
        <v>9316</v>
      </c>
      <c r="I1851" s="122" t="s">
        <v>187</v>
      </c>
      <c r="J1851" s="122" t="str">
        <f t="shared" si="83"/>
        <v>Quercus alba</v>
      </c>
      <c r="M1851" s="122" t="s">
        <v>3226</v>
      </c>
      <c r="N1851" s="122" t="s">
        <v>3190</v>
      </c>
      <c r="O1851" s="57">
        <v>42905</v>
      </c>
      <c r="P1851" s="122" t="s">
        <v>9396</v>
      </c>
      <c r="Q1851" s="122" t="s">
        <v>11688</v>
      </c>
      <c r="S1851" s="122" t="s">
        <v>14693</v>
      </c>
      <c r="T1851" s="122" t="s">
        <v>1171</v>
      </c>
      <c r="U1851" s="122" t="s">
        <v>4664</v>
      </c>
      <c r="V1851" s="122" t="s">
        <v>11802</v>
      </c>
      <c r="W1851" s="122" t="s">
        <v>1759</v>
      </c>
      <c r="X1851" s="82" t="s">
        <v>9403</v>
      </c>
      <c r="Y1851" s="122" t="s">
        <v>9404</v>
      </c>
      <c r="Z1851" s="122" t="s">
        <v>9405</v>
      </c>
      <c r="AH1851" s="122">
        <v>857</v>
      </c>
      <c r="AJ1851" s="122" t="s">
        <v>187</v>
      </c>
      <c r="AK1851" s="122" t="s">
        <v>187</v>
      </c>
      <c r="AT1851" s="123">
        <v>37.972630000000002</v>
      </c>
      <c r="AU1851" s="123">
        <v>-92.770189999999999</v>
      </c>
      <c r="AZ1851" s="122" t="s">
        <v>9448</v>
      </c>
      <c r="BE1851" s="122" t="s">
        <v>9078</v>
      </c>
      <c r="BG1851" s="122" t="s">
        <v>9079</v>
      </c>
      <c r="BZ1851" s="122" t="s">
        <v>3654</v>
      </c>
      <c r="CZ1851" s="122" t="str">
        <f t="shared" si="81"/>
        <v>Quercus alba L., SPMCODE: QUE001850, collection#: MO-MG336</v>
      </c>
    </row>
    <row r="1852" spans="1:104" ht="15" customHeight="1" x14ac:dyDescent="0.45">
      <c r="A1852" s="122">
        <v>1851</v>
      </c>
      <c r="B1852" s="122" t="s">
        <v>11529</v>
      </c>
      <c r="C1852" s="122" t="s">
        <v>9317</v>
      </c>
      <c r="I1852" s="122" t="s">
        <v>201</v>
      </c>
      <c r="J1852" s="122" t="str">
        <f t="shared" si="83"/>
        <v>Quercus stellata</v>
      </c>
      <c r="M1852" s="122" t="s">
        <v>3226</v>
      </c>
      <c r="N1852" s="122" t="s">
        <v>3195</v>
      </c>
      <c r="O1852" s="57">
        <v>42905</v>
      </c>
      <c r="P1852" s="122" t="s">
        <v>9396</v>
      </c>
      <c r="Q1852" s="122" t="s">
        <v>11688</v>
      </c>
      <c r="S1852" s="122" t="s">
        <v>14693</v>
      </c>
      <c r="T1852" s="122" t="s">
        <v>1171</v>
      </c>
      <c r="U1852" s="122" t="s">
        <v>4664</v>
      </c>
      <c r="V1852" s="122" t="s">
        <v>11802</v>
      </c>
      <c r="W1852" s="122" t="s">
        <v>1759</v>
      </c>
      <c r="X1852" s="82" t="s">
        <v>9403</v>
      </c>
      <c r="Y1852" s="122" t="s">
        <v>9404</v>
      </c>
      <c r="Z1852" s="122" t="s">
        <v>9405</v>
      </c>
      <c r="AH1852" s="122">
        <v>868</v>
      </c>
      <c r="AJ1852" s="122" t="s">
        <v>201</v>
      </c>
      <c r="AK1852" s="122" t="s">
        <v>201</v>
      </c>
      <c r="AT1852" s="123">
        <v>37.97269</v>
      </c>
      <c r="AU1852" s="123">
        <v>-92.770420000000001</v>
      </c>
      <c r="AZ1852" s="122" t="s">
        <v>9459</v>
      </c>
      <c r="BE1852" s="122" t="s">
        <v>9078</v>
      </c>
      <c r="BG1852" s="122" t="s">
        <v>9079</v>
      </c>
      <c r="BZ1852" s="122" t="s">
        <v>3654</v>
      </c>
      <c r="CZ1852" s="122" t="str">
        <f t="shared" si="81"/>
        <v>Quercus stellata Wangenh., SPMCODE: QUE001851, collection#: MO-MG337</v>
      </c>
    </row>
    <row r="1853" spans="1:104" ht="15" customHeight="1" x14ac:dyDescent="0.45">
      <c r="A1853" s="122">
        <v>1852</v>
      </c>
      <c r="B1853" s="122" t="s">
        <v>11530</v>
      </c>
      <c r="C1853" s="122" t="s">
        <v>9318</v>
      </c>
      <c r="I1853" s="122" t="s">
        <v>212</v>
      </c>
      <c r="J1853" s="122" t="str">
        <f t="shared" si="83"/>
        <v>Quercus muehlenbergii</v>
      </c>
      <c r="M1853" s="122" t="s">
        <v>3226</v>
      </c>
      <c r="N1853" s="122" t="s">
        <v>3198</v>
      </c>
      <c r="O1853" s="57">
        <v>42905</v>
      </c>
      <c r="P1853" s="122" t="s">
        <v>9396</v>
      </c>
      <c r="Q1853" s="122" t="s">
        <v>11688</v>
      </c>
      <c r="S1853" s="122" t="s">
        <v>14693</v>
      </c>
      <c r="T1853" s="122" t="s">
        <v>1171</v>
      </c>
      <c r="U1853" s="122" t="s">
        <v>4664</v>
      </c>
      <c r="V1853" s="122" t="s">
        <v>11802</v>
      </c>
      <c r="W1853" s="122" t="s">
        <v>1759</v>
      </c>
      <c r="X1853" s="82" t="s">
        <v>9403</v>
      </c>
      <c r="Y1853" s="122" t="s">
        <v>9404</v>
      </c>
      <c r="Z1853" s="122" t="s">
        <v>9405</v>
      </c>
      <c r="AH1853" s="122">
        <v>836</v>
      </c>
      <c r="AJ1853" s="122" t="s">
        <v>212</v>
      </c>
      <c r="AK1853" s="122" t="s">
        <v>212</v>
      </c>
      <c r="AT1853" s="123">
        <v>37.972940000000001</v>
      </c>
      <c r="AU1853" s="123">
        <v>-92.767319999999998</v>
      </c>
      <c r="AZ1853" s="122" t="s">
        <v>9460</v>
      </c>
      <c r="BE1853" s="122" t="s">
        <v>9078</v>
      </c>
      <c r="BG1853" s="122" t="s">
        <v>9079</v>
      </c>
      <c r="BZ1853" s="122" t="s">
        <v>3654</v>
      </c>
      <c r="CZ1853" s="122" t="str">
        <f t="shared" si="81"/>
        <v>Quercus muehlenbergii Engelm., SPMCODE: QUE001852, collection#: MO-MG338</v>
      </c>
    </row>
    <row r="1854" spans="1:104" ht="15" customHeight="1" x14ac:dyDescent="0.45">
      <c r="A1854" s="122">
        <v>1853</v>
      </c>
      <c r="B1854" s="122" t="s">
        <v>11531</v>
      </c>
      <c r="C1854" s="122" t="s">
        <v>9319</v>
      </c>
      <c r="I1854" s="122" t="s">
        <v>212</v>
      </c>
      <c r="J1854" s="122" t="str">
        <f t="shared" si="83"/>
        <v>Quercus muehlenbergii</v>
      </c>
      <c r="M1854" s="122" t="s">
        <v>3226</v>
      </c>
      <c r="N1854" s="122" t="s">
        <v>3198</v>
      </c>
      <c r="O1854" s="57">
        <v>42905</v>
      </c>
      <c r="P1854" s="122" t="s">
        <v>9396</v>
      </c>
      <c r="Q1854" s="122" t="s">
        <v>11688</v>
      </c>
      <c r="S1854" s="122" t="s">
        <v>14693</v>
      </c>
      <c r="T1854" s="122" t="s">
        <v>1171</v>
      </c>
      <c r="U1854" s="122" t="s">
        <v>4664</v>
      </c>
      <c r="V1854" s="122" t="s">
        <v>11802</v>
      </c>
      <c r="W1854" s="122" t="s">
        <v>1759</v>
      </c>
      <c r="X1854" s="82" t="s">
        <v>9403</v>
      </c>
      <c r="Y1854" s="122" t="s">
        <v>9404</v>
      </c>
      <c r="Z1854" s="122" t="s">
        <v>9405</v>
      </c>
      <c r="AH1854" s="122">
        <v>860</v>
      </c>
      <c r="AJ1854" s="122" t="s">
        <v>212</v>
      </c>
      <c r="AK1854" s="122" t="s">
        <v>212</v>
      </c>
      <c r="AT1854" s="123">
        <v>37.972920000000002</v>
      </c>
      <c r="AU1854" s="123">
        <v>-92.767179999999996</v>
      </c>
      <c r="AZ1854" s="122" t="s">
        <v>9461</v>
      </c>
      <c r="BE1854" s="122" t="s">
        <v>9078</v>
      </c>
      <c r="BG1854" s="122" t="s">
        <v>9079</v>
      </c>
      <c r="BZ1854" s="122" t="s">
        <v>3654</v>
      </c>
      <c r="CZ1854" s="122" t="str">
        <f t="shared" si="81"/>
        <v>Quercus muehlenbergii Engelm., SPMCODE: QUE001853, collection#: MO-MG339</v>
      </c>
    </row>
    <row r="1855" spans="1:104" ht="15" customHeight="1" x14ac:dyDescent="0.45">
      <c r="A1855" s="122">
        <v>1854</v>
      </c>
      <c r="B1855" s="122" t="s">
        <v>11532</v>
      </c>
      <c r="C1855" s="122" t="s">
        <v>9320</v>
      </c>
      <c r="I1855" s="122" t="s">
        <v>201</v>
      </c>
      <c r="J1855" s="122" t="str">
        <f t="shared" si="83"/>
        <v>Quercus stellata</v>
      </c>
      <c r="M1855" s="122" t="s">
        <v>3226</v>
      </c>
      <c r="N1855" s="122" t="s">
        <v>3195</v>
      </c>
      <c r="O1855" s="57">
        <v>42905</v>
      </c>
      <c r="P1855" s="122" t="s">
        <v>9396</v>
      </c>
      <c r="Q1855" s="122" t="s">
        <v>11688</v>
      </c>
      <c r="S1855" s="122" t="s">
        <v>14693</v>
      </c>
      <c r="T1855" s="122" t="s">
        <v>1171</v>
      </c>
      <c r="U1855" s="122" t="s">
        <v>4664</v>
      </c>
      <c r="V1855" s="122" t="s">
        <v>11802</v>
      </c>
      <c r="W1855" s="122" t="s">
        <v>1759</v>
      </c>
      <c r="X1855" s="82" t="s">
        <v>9403</v>
      </c>
      <c r="Y1855" s="122" t="s">
        <v>9404</v>
      </c>
      <c r="Z1855" s="122" t="s">
        <v>9405</v>
      </c>
      <c r="AH1855" s="122">
        <v>842</v>
      </c>
      <c r="AJ1855" s="122" t="s">
        <v>201</v>
      </c>
      <c r="AK1855" s="122" t="s">
        <v>201</v>
      </c>
      <c r="AT1855" s="123">
        <v>37.972729999999999</v>
      </c>
      <c r="AU1855" s="123">
        <v>-92.767390000000006</v>
      </c>
      <c r="AZ1855" s="122" t="s">
        <v>9447</v>
      </c>
      <c r="BE1855" s="122" t="s">
        <v>9078</v>
      </c>
      <c r="BG1855" s="122" t="s">
        <v>9079</v>
      </c>
      <c r="BZ1855" s="122" t="s">
        <v>3654</v>
      </c>
      <c r="CZ1855" s="122" t="str">
        <f t="shared" si="81"/>
        <v>Quercus stellata Wangenh., SPMCODE: QUE001854, collection#: MO-MG340</v>
      </c>
    </row>
    <row r="1856" spans="1:104" ht="15" customHeight="1" x14ac:dyDescent="0.45">
      <c r="A1856" s="122">
        <v>1855</v>
      </c>
      <c r="B1856" s="122" t="s">
        <v>11533</v>
      </c>
      <c r="C1856" s="122" t="s">
        <v>9321</v>
      </c>
      <c r="I1856" s="122" t="s">
        <v>201</v>
      </c>
      <c r="J1856" s="122" t="str">
        <f t="shared" si="83"/>
        <v>Quercus stellata</v>
      </c>
      <c r="M1856" s="122" t="s">
        <v>3226</v>
      </c>
      <c r="N1856" s="122" t="s">
        <v>3195</v>
      </c>
      <c r="O1856" s="57">
        <v>42905</v>
      </c>
      <c r="P1856" s="122" t="s">
        <v>9396</v>
      </c>
      <c r="Q1856" s="122" t="s">
        <v>11688</v>
      </c>
      <c r="S1856" s="122" t="s">
        <v>14693</v>
      </c>
      <c r="T1856" s="122" t="s">
        <v>1171</v>
      </c>
      <c r="U1856" s="122" t="s">
        <v>4664</v>
      </c>
      <c r="V1856" s="122" t="s">
        <v>11802</v>
      </c>
      <c r="W1856" s="122" t="s">
        <v>1759</v>
      </c>
      <c r="X1856" s="82" t="s">
        <v>9403</v>
      </c>
      <c r="Y1856" s="122" t="s">
        <v>9404</v>
      </c>
      <c r="Z1856" s="122" t="s">
        <v>9405</v>
      </c>
      <c r="AH1856" s="122">
        <v>807</v>
      </c>
      <c r="AJ1856" s="122" t="s">
        <v>201</v>
      </c>
      <c r="AK1856" s="122" t="s">
        <v>201</v>
      </c>
      <c r="AT1856" s="123">
        <v>37.978090000000002</v>
      </c>
      <c r="AU1856" s="123">
        <v>-92.766019999999997</v>
      </c>
      <c r="AZ1856" s="122" t="s">
        <v>9462</v>
      </c>
      <c r="BE1856" s="122" t="s">
        <v>9078</v>
      </c>
      <c r="BG1856" s="122" t="s">
        <v>9079</v>
      </c>
      <c r="BZ1856" s="122" t="s">
        <v>3654</v>
      </c>
      <c r="CZ1856" s="122" t="str">
        <f t="shared" si="81"/>
        <v>Quercus stellata Wangenh., SPMCODE: QUE001855, collection#: MO-MG275</v>
      </c>
    </row>
    <row r="1857" spans="1:104" ht="15" customHeight="1" x14ac:dyDescent="0.45">
      <c r="A1857" s="122">
        <v>1856</v>
      </c>
      <c r="B1857" s="122" t="s">
        <v>11534</v>
      </c>
      <c r="C1857" s="122" t="s">
        <v>9322</v>
      </c>
      <c r="I1857" s="122" t="s">
        <v>187</v>
      </c>
      <c r="J1857" s="122" t="str">
        <f t="shared" si="83"/>
        <v>Quercus alba</v>
      </c>
      <c r="M1857" s="122" t="s">
        <v>3226</v>
      </c>
      <c r="N1857" s="122" t="s">
        <v>3190</v>
      </c>
      <c r="O1857" s="57">
        <v>42905</v>
      </c>
      <c r="P1857" s="122" t="s">
        <v>9396</v>
      </c>
      <c r="Q1857" s="122" t="s">
        <v>11688</v>
      </c>
      <c r="S1857" s="122" t="s">
        <v>14693</v>
      </c>
      <c r="T1857" s="122" t="s">
        <v>1171</v>
      </c>
      <c r="U1857" s="122" t="s">
        <v>4664</v>
      </c>
      <c r="V1857" s="122" t="s">
        <v>11802</v>
      </c>
      <c r="W1857" s="122" t="s">
        <v>1759</v>
      </c>
      <c r="X1857" s="82" t="s">
        <v>9403</v>
      </c>
      <c r="Y1857" s="122" t="s">
        <v>9404</v>
      </c>
      <c r="Z1857" s="122" t="s">
        <v>9405</v>
      </c>
      <c r="AH1857" s="122">
        <v>824</v>
      </c>
      <c r="AJ1857" s="122" t="s">
        <v>187</v>
      </c>
      <c r="AK1857" s="122" t="s">
        <v>187</v>
      </c>
      <c r="AT1857" s="123">
        <v>37.978169999999999</v>
      </c>
      <c r="AU1857" s="123">
        <v>-92.765739999999994</v>
      </c>
      <c r="AZ1857" s="122" t="s">
        <v>9463</v>
      </c>
      <c r="BE1857" s="122" t="s">
        <v>9078</v>
      </c>
      <c r="BG1857" s="122" t="s">
        <v>9079</v>
      </c>
      <c r="BZ1857" s="122" t="s">
        <v>3654</v>
      </c>
      <c r="CZ1857" s="122" t="str">
        <f t="shared" si="81"/>
        <v>Quercus alba L., SPMCODE: QUE001856, collection#: MO-MG276</v>
      </c>
    </row>
    <row r="1858" spans="1:104" ht="15" customHeight="1" x14ac:dyDescent="0.45">
      <c r="A1858" s="122">
        <v>1857</v>
      </c>
      <c r="B1858" s="122" t="s">
        <v>11535</v>
      </c>
      <c r="C1858" s="122" t="s">
        <v>9323</v>
      </c>
      <c r="I1858" s="122" t="s">
        <v>201</v>
      </c>
      <c r="J1858" s="122" t="str">
        <f t="shared" si="83"/>
        <v>Quercus stellata</v>
      </c>
      <c r="M1858" s="122" t="s">
        <v>3226</v>
      </c>
      <c r="N1858" s="122" t="s">
        <v>3195</v>
      </c>
      <c r="O1858" s="57">
        <v>42905</v>
      </c>
      <c r="P1858" s="122" t="s">
        <v>9396</v>
      </c>
      <c r="Q1858" s="122" t="s">
        <v>11688</v>
      </c>
      <c r="S1858" s="122" t="s">
        <v>14693</v>
      </c>
      <c r="T1858" s="122" t="s">
        <v>1171</v>
      </c>
      <c r="U1858" s="122" t="s">
        <v>4664</v>
      </c>
      <c r="V1858" s="122" t="s">
        <v>11802</v>
      </c>
      <c r="W1858" s="122" t="s">
        <v>1759</v>
      </c>
      <c r="X1858" s="82" t="s">
        <v>9403</v>
      </c>
      <c r="Y1858" s="122" t="s">
        <v>9404</v>
      </c>
      <c r="Z1858" s="122" t="s">
        <v>9405</v>
      </c>
      <c r="AH1858" s="122">
        <v>831</v>
      </c>
      <c r="AJ1858" s="122" t="s">
        <v>201</v>
      </c>
      <c r="AK1858" s="122" t="s">
        <v>201</v>
      </c>
      <c r="AT1858" s="123">
        <v>37.977930000000001</v>
      </c>
      <c r="AU1858" s="123">
        <v>-92.765159999999995</v>
      </c>
      <c r="AZ1858" s="122" t="s">
        <v>9464</v>
      </c>
      <c r="BE1858" s="122" t="s">
        <v>9078</v>
      </c>
      <c r="BG1858" s="122" t="s">
        <v>9079</v>
      </c>
      <c r="BY1858" s="132" t="s">
        <v>13665</v>
      </c>
      <c r="BZ1858" s="122" t="s">
        <v>3654</v>
      </c>
      <c r="CZ1858" s="122" t="str">
        <f t="shared" si="81"/>
        <v>Quercus stellata Wangenh., SPMCODE: QUE001857, collection#: MO-MG277</v>
      </c>
    </row>
    <row r="1859" spans="1:104" ht="15" customHeight="1" x14ac:dyDescent="0.45">
      <c r="A1859" s="122">
        <v>1858</v>
      </c>
      <c r="B1859" s="122" t="s">
        <v>11536</v>
      </c>
      <c r="C1859" s="122" t="s">
        <v>9324</v>
      </c>
      <c r="I1859" s="122" t="s">
        <v>187</v>
      </c>
      <c r="J1859" s="122" t="str">
        <f t="shared" si="83"/>
        <v>Quercus alba</v>
      </c>
      <c r="M1859" s="122" t="s">
        <v>3226</v>
      </c>
      <c r="N1859" s="122" t="s">
        <v>3190</v>
      </c>
      <c r="O1859" s="57">
        <v>42905</v>
      </c>
      <c r="P1859" s="122" t="s">
        <v>9396</v>
      </c>
      <c r="Q1859" s="122" t="s">
        <v>11688</v>
      </c>
      <c r="S1859" s="122" t="s">
        <v>14693</v>
      </c>
      <c r="T1859" s="122" t="s">
        <v>1171</v>
      </c>
      <c r="U1859" s="122" t="s">
        <v>4664</v>
      </c>
      <c r="V1859" s="122" t="s">
        <v>11802</v>
      </c>
      <c r="W1859" s="122" t="s">
        <v>1759</v>
      </c>
      <c r="X1859" s="82" t="s">
        <v>9403</v>
      </c>
      <c r="Y1859" s="122" t="s">
        <v>9404</v>
      </c>
      <c r="Z1859" s="122" t="s">
        <v>9405</v>
      </c>
      <c r="AH1859" s="122">
        <v>848</v>
      </c>
      <c r="AJ1859" s="122" t="s">
        <v>187</v>
      </c>
      <c r="AK1859" s="122" t="s">
        <v>187</v>
      </c>
      <c r="AT1859" s="123">
        <v>37.977919999999997</v>
      </c>
      <c r="AU1859" s="123">
        <v>-92.765180000000001</v>
      </c>
      <c r="AZ1859" s="122" t="s">
        <v>9465</v>
      </c>
      <c r="BE1859" s="122" t="s">
        <v>9078</v>
      </c>
      <c r="BG1859" s="122" t="s">
        <v>9079</v>
      </c>
      <c r="BY1859" s="132" t="s">
        <v>13665</v>
      </c>
      <c r="BZ1859" s="122" t="s">
        <v>3654</v>
      </c>
      <c r="CZ1859" s="122" t="str">
        <f t="shared" si="81"/>
        <v>Quercus alba L., SPMCODE: QUE001858, collection#: MO-MG278</v>
      </c>
    </row>
    <row r="1860" spans="1:104" ht="15" customHeight="1" x14ac:dyDescent="0.45">
      <c r="A1860" s="122">
        <v>1859</v>
      </c>
      <c r="B1860" s="122" t="s">
        <v>11537</v>
      </c>
      <c r="C1860" s="122" t="s">
        <v>9325</v>
      </c>
      <c r="I1860" s="122" t="s">
        <v>212</v>
      </c>
      <c r="J1860" s="122" t="str">
        <f t="shared" si="83"/>
        <v>Quercus muehlenbergii</v>
      </c>
      <c r="M1860" s="122" t="s">
        <v>3226</v>
      </c>
      <c r="N1860" s="122" t="s">
        <v>3198</v>
      </c>
      <c r="O1860" s="57">
        <v>42905</v>
      </c>
      <c r="P1860" s="122" t="s">
        <v>9396</v>
      </c>
      <c r="Q1860" s="122" t="s">
        <v>11688</v>
      </c>
      <c r="S1860" s="122" t="s">
        <v>14693</v>
      </c>
      <c r="T1860" s="122" t="s">
        <v>1171</v>
      </c>
      <c r="U1860" s="122" t="s">
        <v>4664</v>
      </c>
      <c r="V1860" s="122" t="s">
        <v>11802</v>
      </c>
      <c r="W1860" s="122" t="s">
        <v>1759</v>
      </c>
      <c r="X1860" s="82" t="s">
        <v>9403</v>
      </c>
      <c r="Y1860" s="122" t="s">
        <v>9406</v>
      </c>
      <c r="Z1860" s="122" t="s">
        <v>9405</v>
      </c>
      <c r="AJ1860" s="122" t="s">
        <v>212</v>
      </c>
      <c r="AK1860" s="122" t="s">
        <v>212</v>
      </c>
      <c r="BE1860" s="122" t="s">
        <v>9078</v>
      </c>
      <c r="BG1860" s="122" t="s">
        <v>9079</v>
      </c>
      <c r="BZ1860" s="122" t="s">
        <v>3654</v>
      </c>
      <c r="CZ1860" s="122" t="str">
        <f t="shared" si="81"/>
        <v>Quercus muehlenbergii Engelm., SPMCODE: QUE001859, collection#: MO-MG279</v>
      </c>
    </row>
    <row r="1861" spans="1:104" ht="15" customHeight="1" x14ac:dyDescent="0.45">
      <c r="A1861" s="122">
        <v>1860</v>
      </c>
      <c r="B1861" s="122" t="s">
        <v>11538</v>
      </c>
      <c r="C1861" s="122" t="s">
        <v>9326</v>
      </c>
      <c r="I1861" s="122" t="s">
        <v>212</v>
      </c>
      <c r="J1861" s="122" t="str">
        <f t="shared" si="83"/>
        <v>Quercus muehlenbergii</v>
      </c>
      <c r="M1861" s="122" t="s">
        <v>3226</v>
      </c>
      <c r="N1861" s="122" t="s">
        <v>3198</v>
      </c>
      <c r="O1861" s="57">
        <v>42905</v>
      </c>
      <c r="P1861" s="122" t="s">
        <v>9396</v>
      </c>
      <c r="Q1861" s="122" t="s">
        <v>11688</v>
      </c>
      <c r="S1861" s="122" t="s">
        <v>14693</v>
      </c>
      <c r="T1861" s="122" t="s">
        <v>1171</v>
      </c>
      <c r="U1861" s="122" t="s">
        <v>4664</v>
      </c>
      <c r="V1861" s="122" t="s">
        <v>11802</v>
      </c>
      <c r="W1861" s="122" t="s">
        <v>1759</v>
      </c>
      <c r="X1861" s="82" t="s">
        <v>9403</v>
      </c>
      <c r="Y1861" s="122" t="s">
        <v>9407</v>
      </c>
      <c r="Z1861" s="122" t="s">
        <v>9405</v>
      </c>
      <c r="AJ1861" s="122" t="s">
        <v>212</v>
      </c>
      <c r="AK1861" s="122" t="s">
        <v>212</v>
      </c>
      <c r="BE1861" s="122" t="s">
        <v>9078</v>
      </c>
      <c r="BG1861" s="122" t="s">
        <v>9079</v>
      </c>
      <c r="BY1861" s="132" t="s">
        <v>13665</v>
      </c>
      <c r="BZ1861" s="122" t="s">
        <v>3654</v>
      </c>
      <c r="CZ1861" s="122" t="str">
        <f t="shared" si="81"/>
        <v>Quercus muehlenbergii Engelm., SPMCODE: QUE001860, collection#: MO-MG280</v>
      </c>
    </row>
    <row r="1862" spans="1:104" s="130" customFormat="1" ht="15" customHeight="1" x14ac:dyDescent="0.45">
      <c r="A1862" s="122">
        <v>1861</v>
      </c>
      <c r="B1862" s="122" t="s">
        <v>11539</v>
      </c>
      <c r="C1862" s="130" t="s">
        <v>12395</v>
      </c>
      <c r="D1862" s="155"/>
      <c r="E1862" s="155"/>
      <c r="F1862" s="122"/>
      <c r="H1862" s="122"/>
      <c r="I1862" s="130" t="s">
        <v>9537</v>
      </c>
      <c r="J1862" s="122" t="str">
        <f t="shared" si="83"/>
        <v>Quercus macrocarpa</v>
      </c>
      <c r="M1862" s="130" t="s">
        <v>3226</v>
      </c>
      <c r="N1862" s="130" t="s">
        <v>9395</v>
      </c>
      <c r="O1862" s="55">
        <v>42906</v>
      </c>
      <c r="P1862" s="130" t="s">
        <v>9396</v>
      </c>
      <c r="Q1862" s="122" t="s">
        <v>11688</v>
      </c>
      <c r="S1862" s="122" t="s">
        <v>14693</v>
      </c>
      <c r="T1862" s="130" t="s">
        <v>1171</v>
      </c>
      <c r="U1862" s="130" t="s">
        <v>6819</v>
      </c>
      <c r="V1862" s="130" t="s">
        <v>11803</v>
      </c>
      <c r="W1862" s="122" t="s">
        <v>1759</v>
      </c>
      <c r="X1862" s="78" t="s">
        <v>9408</v>
      </c>
      <c r="Y1862" s="130" t="s">
        <v>9409</v>
      </c>
      <c r="Z1862" s="130" t="s">
        <v>977</v>
      </c>
      <c r="AH1862" s="130">
        <v>1116</v>
      </c>
      <c r="AJ1862" s="130" t="s">
        <v>9537</v>
      </c>
      <c r="AK1862" s="130" t="s">
        <v>9537</v>
      </c>
      <c r="AM1862" s="120"/>
      <c r="AT1862" s="51">
        <v>36.849200000000003</v>
      </c>
      <c r="AU1862" s="51">
        <v>-96.415109999999999</v>
      </c>
      <c r="AZ1862" s="130" t="s">
        <v>9466</v>
      </c>
      <c r="BE1862" s="130" t="s">
        <v>9078</v>
      </c>
      <c r="BG1862" s="130" t="s">
        <v>9079</v>
      </c>
      <c r="BT1862" s="122"/>
      <c r="BU1862" s="122"/>
      <c r="BV1862" s="122"/>
      <c r="BZ1862" s="122" t="s">
        <v>3654</v>
      </c>
      <c r="CZ1862" s="122" t="str">
        <f t="shared" si="81"/>
        <v>Quercus macrocarpa Michx. ?, SPMCODE: QUE001861, collection#: OK-MG352 A</v>
      </c>
    </row>
    <row r="1863" spans="1:104" ht="15" customHeight="1" x14ac:dyDescent="0.45">
      <c r="A1863" s="122">
        <v>1862</v>
      </c>
      <c r="B1863" s="122" t="s">
        <v>11540</v>
      </c>
      <c r="C1863" s="122" t="s">
        <v>9327</v>
      </c>
      <c r="I1863" s="122" t="s">
        <v>201</v>
      </c>
      <c r="J1863" s="122" t="str">
        <f t="shared" si="83"/>
        <v>Quercus stellata</v>
      </c>
      <c r="M1863" s="122" t="s">
        <v>3226</v>
      </c>
      <c r="N1863" s="122" t="s">
        <v>3195</v>
      </c>
      <c r="O1863" s="57">
        <v>42906</v>
      </c>
      <c r="P1863" s="122" t="s">
        <v>9396</v>
      </c>
      <c r="Q1863" s="122" t="s">
        <v>11688</v>
      </c>
      <c r="S1863" s="122" t="s">
        <v>14693</v>
      </c>
      <c r="T1863" s="122" t="s">
        <v>1171</v>
      </c>
      <c r="U1863" s="122" t="s">
        <v>6819</v>
      </c>
      <c r="V1863" s="122" t="s">
        <v>11803</v>
      </c>
      <c r="W1863" s="122" t="s">
        <v>1759</v>
      </c>
      <c r="X1863" s="82" t="s">
        <v>9408</v>
      </c>
      <c r="Y1863" s="122" t="s">
        <v>9409</v>
      </c>
      <c r="AH1863" s="122">
        <v>1126</v>
      </c>
      <c r="AJ1863" s="122" t="s">
        <v>201</v>
      </c>
      <c r="AK1863" s="122" t="s">
        <v>201</v>
      </c>
      <c r="AT1863" s="123">
        <v>36.849139999999998</v>
      </c>
      <c r="AU1863" s="123">
        <v>-96.415199999999999</v>
      </c>
      <c r="AZ1863" s="122" t="s">
        <v>9467</v>
      </c>
      <c r="BE1863" s="122" t="s">
        <v>9078</v>
      </c>
      <c r="BG1863" s="122" t="s">
        <v>9079</v>
      </c>
      <c r="BY1863" s="132" t="s">
        <v>13585</v>
      </c>
      <c r="BZ1863" s="122" t="s">
        <v>3654</v>
      </c>
      <c r="CZ1863" s="122" t="str">
        <f t="shared" si="81"/>
        <v>Quercus stellata Wangenh., SPMCODE: QUE001862, collection#: OK-MG281</v>
      </c>
    </row>
    <row r="1864" spans="1:104" ht="15" customHeight="1" x14ac:dyDescent="0.45">
      <c r="A1864" s="122">
        <v>1863</v>
      </c>
      <c r="B1864" s="122" t="s">
        <v>11541</v>
      </c>
      <c r="C1864" s="122" t="s">
        <v>9328</v>
      </c>
      <c r="I1864" s="122" t="s">
        <v>149</v>
      </c>
      <c r="J1864" s="122" t="str">
        <f t="shared" si="83"/>
        <v>Quercus macrocarpa</v>
      </c>
      <c r="M1864" s="122" t="s">
        <v>3226</v>
      </c>
      <c r="N1864" s="122" t="s">
        <v>3173</v>
      </c>
      <c r="O1864" s="56">
        <v>42906</v>
      </c>
      <c r="P1864" s="122" t="s">
        <v>9396</v>
      </c>
      <c r="Q1864" s="122" t="s">
        <v>11688</v>
      </c>
      <c r="S1864" s="122" t="s">
        <v>14693</v>
      </c>
      <c r="T1864" s="122" t="s">
        <v>1171</v>
      </c>
      <c r="U1864" s="122" t="s">
        <v>6819</v>
      </c>
      <c r="V1864" s="122" t="s">
        <v>11803</v>
      </c>
      <c r="W1864" s="122" t="s">
        <v>1759</v>
      </c>
      <c r="X1864" s="82" t="s">
        <v>9408</v>
      </c>
      <c r="Y1864" s="122" t="s">
        <v>9410</v>
      </c>
      <c r="AH1864" s="122">
        <v>1030</v>
      </c>
      <c r="AJ1864" s="122" t="s">
        <v>149</v>
      </c>
      <c r="AK1864" s="122" t="s">
        <v>149</v>
      </c>
      <c r="AT1864" s="123">
        <v>36.845039999999997</v>
      </c>
      <c r="AU1864" s="123">
        <v>-96.425259999999994</v>
      </c>
      <c r="AZ1864" s="122" t="s">
        <v>9468</v>
      </c>
      <c r="BE1864" s="122" t="s">
        <v>9078</v>
      </c>
      <c r="BG1864" s="122" t="s">
        <v>9079</v>
      </c>
      <c r="BY1864" s="132" t="s">
        <v>13585</v>
      </c>
      <c r="BZ1864" s="122" t="s">
        <v>3654</v>
      </c>
      <c r="CN1864" s="122" t="s">
        <v>13862</v>
      </c>
      <c r="CZ1864" s="122" t="str">
        <f t="shared" si="81"/>
        <v>Quercus macrocarpa Michx., SPMCODE: QUE001863, collection#: OK-MG282</v>
      </c>
    </row>
    <row r="1865" spans="1:104" ht="15" customHeight="1" x14ac:dyDescent="0.45">
      <c r="A1865" s="122">
        <v>1864</v>
      </c>
      <c r="B1865" s="122" t="s">
        <v>11542</v>
      </c>
      <c r="C1865" s="122" t="s">
        <v>9329</v>
      </c>
      <c r="I1865" s="122" t="s">
        <v>149</v>
      </c>
      <c r="J1865" s="122" t="str">
        <f t="shared" ref="J1865:J1896" si="84">LEFT(I1865, FIND(" ", I1865, 12) -1)</f>
        <v>Quercus macrocarpa</v>
      </c>
      <c r="M1865" s="122" t="s">
        <v>3226</v>
      </c>
      <c r="N1865" s="122" t="s">
        <v>3173</v>
      </c>
      <c r="O1865" s="57">
        <v>42906</v>
      </c>
      <c r="P1865" s="122" t="s">
        <v>9396</v>
      </c>
      <c r="Q1865" s="122" t="s">
        <v>11688</v>
      </c>
      <c r="S1865" s="122" t="s">
        <v>14693</v>
      </c>
      <c r="T1865" s="122" t="s">
        <v>1171</v>
      </c>
      <c r="U1865" s="122" t="s">
        <v>6819</v>
      </c>
      <c r="V1865" s="122" t="s">
        <v>11803</v>
      </c>
      <c r="W1865" s="122" t="s">
        <v>1759</v>
      </c>
      <c r="X1865" s="82" t="s">
        <v>9408</v>
      </c>
      <c r="Y1865" s="122" t="s">
        <v>9410</v>
      </c>
      <c r="AH1865" s="122">
        <v>1030</v>
      </c>
      <c r="AJ1865" s="122" t="s">
        <v>149</v>
      </c>
      <c r="AK1865" s="122" t="s">
        <v>149</v>
      </c>
      <c r="AT1865" s="123">
        <v>36.844850000000001</v>
      </c>
      <c r="AU1865" s="123">
        <v>-96.424790000000002</v>
      </c>
      <c r="AZ1865" s="122" t="s">
        <v>9468</v>
      </c>
      <c r="BE1865" s="122" t="s">
        <v>9078</v>
      </c>
      <c r="BG1865" s="122" t="s">
        <v>9079</v>
      </c>
      <c r="BZ1865" s="122" t="s">
        <v>3654</v>
      </c>
      <c r="CN1865" s="122" t="s">
        <v>13863</v>
      </c>
      <c r="CZ1865" s="122" t="str">
        <f t="shared" si="81"/>
        <v>Quercus macrocarpa Michx., SPMCODE: QUE001864, collection#: OK-MG283</v>
      </c>
    </row>
    <row r="1866" spans="1:104" ht="15" customHeight="1" x14ac:dyDescent="0.45">
      <c r="A1866" s="122">
        <v>1865</v>
      </c>
      <c r="B1866" s="122" t="s">
        <v>11543</v>
      </c>
      <c r="C1866" s="122" t="s">
        <v>9330</v>
      </c>
      <c r="I1866" s="122" t="s">
        <v>149</v>
      </c>
      <c r="J1866" s="122" t="str">
        <f t="shared" si="84"/>
        <v>Quercus macrocarpa</v>
      </c>
      <c r="M1866" s="122" t="s">
        <v>3226</v>
      </c>
      <c r="N1866" s="122" t="s">
        <v>3173</v>
      </c>
      <c r="O1866" s="57">
        <v>42906</v>
      </c>
      <c r="P1866" s="122" t="s">
        <v>9396</v>
      </c>
      <c r="Q1866" s="122" t="s">
        <v>11688</v>
      </c>
      <c r="S1866" s="122" t="s">
        <v>14693</v>
      </c>
      <c r="T1866" s="122" t="s">
        <v>1171</v>
      </c>
      <c r="U1866" s="122" t="s">
        <v>6819</v>
      </c>
      <c r="V1866" s="122" t="s">
        <v>11803</v>
      </c>
      <c r="W1866" s="122" t="s">
        <v>1759</v>
      </c>
      <c r="X1866" s="82" t="s">
        <v>9408</v>
      </c>
      <c r="Y1866" s="122" t="s">
        <v>9411</v>
      </c>
      <c r="AH1866" s="122">
        <v>987</v>
      </c>
      <c r="AJ1866" s="122" t="s">
        <v>149</v>
      </c>
      <c r="AK1866" s="122" t="s">
        <v>149</v>
      </c>
      <c r="AT1866" s="123">
        <v>36.845010000000002</v>
      </c>
      <c r="AU1866" s="123">
        <v>-96.425529999999995</v>
      </c>
      <c r="AZ1866" s="122" t="s">
        <v>9469</v>
      </c>
      <c r="BE1866" s="122" t="s">
        <v>9078</v>
      </c>
      <c r="BG1866" s="122" t="s">
        <v>9079</v>
      </c>
      <c r="BZ1866" s="122" t="s">
        <v>3654</v>
      </c>
      <c r="CN1866" s="122" t="s">
        <v>13864</v>
      </c>
      <c r="CZ1866" s="122" t="str">
        <f t="shared" si="81"/>
        <v>Quercus macrocarpa Michx., SPMCODE: QUE001865, collection#: OK-MG284</v>
      </c>
    </row>
    <row r="1867" spans="1:104" ht="15" customHeight="1" x14ac:dyDescent="0.45">
      <c r="A1867" s="122">
        <v>1866</v>
      </c>
      <c r="B1867" s="122" t="s">
        <v>11544</v>
      </c>
      <c r="C1867" s="122" t="s">
        <v>9331</v>
      </c>
      <c r="I1867" s="122" t="s">
        <v>149</v>
      </c>
      <c r="J1867" s="122" t="str">
        <f t="shared" si="84"/>
        <v>Quercus macrocarpa</v>
      </c>
      <c r="M1867" s="122" t="s">
        <v>3226</v>
      </c>
      <c r="N1867" s="122" t="s">
        <v>3173</v>
      </c>
      <c r="O1867" s="56">
        <v>42906</v>
      </c>
      <c r="P1867" s="122" t="s">
        <v>9396</v>
      </c>
      <c r="Q1867" s="122" t="s">
        <v>11688</v>
      </c>
      <c r="S1867" s="122" t="s">
        <v>14693</v>
      </c>
      <c r="T1867" s="122" t="s">
        <v>1171</v>
      </c>
      <c r="U1867" s="122" t="s">
        <v>6819</v>
      </c>
      <c r="V1867" s="122" t="s">
        <v>11803</v>
      </c>
      <c r="W1867" s="122" t="s">
        <v>1759</v>
      </c>
      <c r="X1867" s="82" t="s">
        <v>9408</v>
      </c>
      <c r="Y1867" s="122" t="s">
        <v>9412</v>
      </c>
      <c r="AH1867" s="122">
        <v>995</v>
      </c>
      <c r="AJ1867" s="122" t="s">
        <v>149</v>
      </c>
      <c r="AK1867" s="122" t="s">
        <v>149</v>
      </c>
      <c r="AT1867" s="123">
        <v>36.844740000000002</v>
      </c>
      <c r="AU1867" s="123">
        <v>-96.426209999999998</v>
      </c>
      <c r="AZ1867" s="122" t="s">
        <v>9470</v>
      </c>
      <c r="BE1867" s="122" t="s">
        <v>9078</v>
      </c>
      <c r="BG1867" s="122" t="s">
        <v>9079</v>
      </c>
      <c r="BY1867" s="132" t="s">
        <v>13665</v>
      </c>
      <c r="BZ1867" s="122" t="s">
        <v>3654</v>
      </c>
      <c r="CZ1867" s="122" t="str">
        <f t="shared" si="81"/>
        <v>Quercus macrocarpa Michx., SPMCODE: QUE001866, collection#: OK-MG285</v>
      </c>
    </row>
    <row r="1868" spans="1:104" ht="15" customHeight="1" x14ac:dyDescent="0.45">
      <c r="A1868" s="122">
        <v>1867</v>
      </c>
      <c r="B1868" s="122" t="s">
        <v>11545</v>
      </c>
      <c r="C1868" s="122" t="s">
        <v>9332</v>
      </c>
      <c r="I1868" s="122" t="s">
        <v>149</v>
      </c>
      <c r="J1868" s="122" t="str">
        <f t="shared" si="84"/>
        <v>Quercus macrocarpa</v>
      </c>
      <c r="M1868" s="122" t="s">
        <v>3226</v>
      </c>
      <c r="N1868" s="122" t="s">
        <v>3173</v>
      </c>
      <c r="O1868" s="57">
        <v>42906</v>
      </c>
      <c r="P1868" s="122" t="s">
        <v>9396</v>
      </c>
      <c r="Q1868" s="122" t="s">
        <v>11688</v>
      </c>
      <c r="S1868" s="122" t="s">
        <v>14693</v>
      </c>
      <c r="T1868" s="122" t="s">
        <v>1171</v>
      </c>
      <c r="U1868" s="122" t="s">
        <v>6819</v>
      </c>
      <c r="V1868" s="122" t="s">
        <v>11803</v>
      </c>
      <c r="W1868" s="122" t="s">
        <v>1759</v>
      </c>
      <c r="X1868" s="82" t="s">
        <v>9408</v>
      </c>
      <c r="Y1868" s="122" t="s">
        <v>9411</v>
      </c>
      <c r="AH1868" s="122">
        <v>1019</v>
      </c>
      <c r="AJ1868" s="122" t="s">
        <v>149</v>
      </c>
      <c r="AK1868" s="122" t="s">
        <v>149</v>
      </c>
      <c r="AT1868" s="123">
        <v>36.844520000000003</v>
      </c>
      <c r="AU1868" s="123">
        <v>-96.426569999999998</v>
      </c>
      <c r="AZ1868" s="122" t="s">
        <v>9471</v>
      </c>
      <c r="BE1868" s="122" t="s">
        <v>9078</v>
      </c>
      <c r="BG1868" s="122" t="s">
        <v>9079</v>
      </c>
      <c r="BZ1868" s="122" t="s">
        <v>3654</v>
      </c>
      <c r="CZ1868" s="122" t="str">
        <f t="shared" si="81"/>
        <v>Quercus macrocarpa Michx., SPMCODE: QUE001867, collection#: OK-MG286</v>
      </c>
    </row>
    <row r="1869" spans="1:104" ht="15" customHeight="1" x14ac:dyDescent="0.45">
      <c r="A1869" s="122">
        <v>1868</v>
      </c>
      <c r="B1869" s="122" t="s">
        <v>11546</v>
      </c>
      <c r="C1869" s="122" t="s">
        <v>9333</v>
      </c>
      <c r="I1869" s="122" t="s">
        <v>201</v>
      </c>
      <c r="J1869" s="122" t="str">
        <f t="shared" si="84"/>
        <v>Quercus stellata</v>
      </c>
      <c r="M1869" s="122" t="s">
        <v>3226</v>
      </c>
      <c r="N1869" s="122" t="s">
        <v>3195</v>
      </c>
      <c r="O1869" s="57">
        <v>42906</v>
      </c>
      <c r="P1869" s="122" t="s">
        <v>9396</v>
      </c>
      <c r="Q1869" s="122" t="s">
        <v>11688</v>
      </c>
      <c r="S1869" s="122" t="s">
        <v>14693</v>
      </c>
      <c r="T1869" s="122" t="s">
        <v>1171</v>
      </c>
      <c r="U1869" s="122" t="s">
        <v>6819</v>
      </c>
      <c r="V1869" s="122" t="s">
        <v>11803</v>
      </c>
      <c r="W1869" s="122" t="s">
        <v>1759</v>
      </c>
      <c r="X1869" s="82" t="s">
        <v>9408</v>
      </c>
      <c r="Y1869" s="122" t="s">
        <v>9413</v>
      </c>
      <c r="AH1869" s="122">
        <v>1023</v>
      </c>
      <c r="AJ1869" s="122" t="s">
        <v>201</v>
      </c>
      <c r="AK1869" s="122" t="s">
        <v>201</v>
      </c>
      <c r="AT1869" s="123">
        <v>36.844589999999997</v>
      </c>
      <c r="AU1869" s="123">
        <v>-96.426670000000001</v>
      </c>
      <c r="AZ1869" s="122" t="s">
        <v>9472</v>
      </c>
      <c r="BE1869" s="122" t="s">
        <v>9078</v>
      </c>
      <c r="BG1869" s="122" t="s">
        <v>9079</v>
      </c>
      <c r="BZ1869" s="122" t="s">
        <v>3654</v>
      </c>
      <c r="CZ1869" s="122" t="str">
        <f t="shared" si="81"/>
        <v>Quercus stellata Wangenh., SPMCODE: QUE001868, collection#: OK-MG287</v>
      </c>
    </row>
    <row r="1870" spans="1:104" ht="15" customHeight="1" x14ac:dyDescent="0.45">
      <c r="A1870" s="122">
        <v>1869</v>
      </c>
      <c r="B1870" s="122" t="s">
        <v>11547</v>
      </c>
      <c r="C1870" s="122" t="s">
        <v>9334</v>
      </c>
      <c r="I1870" s="122" t="s">
        <v>731</v>
      </c>
      <c r="J1870" s="122" t="str">
        <f t="shared" si="84"/>
        <v>Quercus marilandica</v>
      </c>
      <c r="M1870" s="122" t="s">
        <v>3226</v>
      </c>
      <c r="N1870" s="122" t="s">
        <v>3175</v>
      </c>
      <c r="O1870" s="56">
        <v>42906</v>
      </c>
      <c r="P1870" s="122" t="s">
        <v>9396</v>
      </c>
      <c r="Q1870" s="122" t="s">
        <v>11688</v>
      </c>
      <c r="S1870" s="122" t="s">
        <v>14693</v>
      </c>
      <c r="T1870" s="122" t="s">
        <v>1171</v>
      </c>
      <c r="U1870" s="122" t="s">
        <v>6819</v>
      </c>
      <c r="V1870" s="122" t="s">
        <v>11803</v>
      </c>
      <c r="W1870" s="122" t="s">
        <v>1759</v>
      </c>
      <c r="X1870" s="82" t="s">
        <v>9408</v>
      </c>
      <c r="Y1870" s="122" t="s">
        <v>9414</v>
      </c>
      <c r="AH1870" s="122">
        <v>1009</v>
      </c>
      <c r="AJ1870" s="122" t="s">
        <v>731</v>
      </c>
      <c r="AK1870" s="122" t="s">
        <v>731</v>
      </c>
      <c r="AT1870" s="123">
        <v>36.844369999999998</v>
      </c>
      <c r="AU1870" s="123">
        <v>-96.427689999999998</v>
      </c>
      <c r="AZ1870" s="122" t="s">
        <v>9473</v>
      </c>
      <c r="BE1870" s="122" t="s">
        <v>9078</v>
      </c>
      <c r="BG1870" s="122" t="s">
        <v>9079</v>
      </c>
      <c r="BZ1870" s="122" t="s">
        <v>3654</v>
      </c>
      <c r="CZ1870" s="122" t="str">
        <f t="shared" si="81"/>
        <v>Quercus marilandica (L.) Münchh., SPMCODE: QUE001869, collection#: OK-MG288</v>
      </c>
    </row>
    <row r="1871" spans="1:104" ht="15" customHeight="1" x14ac:dyDescent="0.45">
      <c r="A1871" s="122">
        <v>1870</v>
      </c>
      <c r="B1871" s="122" t="s">
        <v>11548</v>
      </c>
      <c r="C1871" s="122" t="s">
        <v>9335</v>
      </c>
      <c r="I1871" s="122" t="s">
        <v>149</v>
      </c>
      <c r="J1871" s="122" t="str">
        <f t="shared" si="84"/>
        <v>Quercus macrocarpa</v>
      </c>
      <c r="M1871" s="122" t="s">
        <v>3226</v>
      </c>
      <c r="N1871" s="122" t="s">
        <v>3173</v>
      </c>
      <c r="O1871" s="57">
        <v>42906</v>
      </c>
      <c r="P1871" s="122" t="s">
        <v>9396</v>
      </c>
      <c r="Q1871" s="122" t="s">
        <v>11688</v>
      </c>
      <c r="S1871" s="122" t="s">
        <v>14693</v>
      </c>
      <c r="T1871" s="122" t="s">
        <v>1171</v>
      </c>
      <c r="U1871" s="122" t="s">
        <v>6819</v>
      </c>
      <c r="V1871" s="122" t="s">
        <v>11803</v>
      </c>
      <c r="W1871" s="122" t="s">
        <v>1759</v>
      </c>
      <c r="X1871" s="82" t="s">
        <v>9408</v>
      </c>
      <c r="Y1871" s="122" t="s">
        <v>9415</v>
      </c>
      <c r="AH1871" s="122">
        <v>1012</v>
      </c>
      <c r="AJ1871" s="122" t="s">
        <v>149</v>
      </c>
      <c r="AK1871" s="122" t="s">
        <v>149</v>
      </c>
      <c r="AT1871" s="123">
        <v>36.844349999999999</v>
      </c>
      <c r="AU1871" s="123">
        <v>-96.427250000000001</v>
      </c>
      <c r="AZ1871" s="122" t="s">
        <v>9474</v>
      </c>
      <c r="BE1871" s="122" t="s">
        <v>9078</v>
      </c>
      <c r="BG1871" s="122" t="s">
        <v>9079</v>
      </c>
      <c r="BY1871" s="132" t="s">
        <v>13665</v>
      </c>
      <c r="BZ1871" s="122" t="s">
        <v>3654</v>
      </c>
      <c r="CZ1871" s="122" t="str">
        <f t="shared" ref="CZ1871:CZ1934" si="85">I1871&amp;", SPMCODE: "&amp;B1871&amp;", collection#: "&amp;C1871</f>
        <v>Quercus macrocarpa Michx., SPMCODE: QUE001870, collection#: OK-MG289</v>
      </c>
    </row>
    <row r="1872" spans="1:104" ht="15" customHeight="1" x14ac:dyDescent="0.45">
      <c r="A1872" s="122">
        <v>1871</v>
      </c>
      <c r="B1872" s="122" t="s">
        <v>11549</v>
      </c>
      <c r="C1872" s="122" t="s">
        <v>9336</v>
      </c>
      <c r="I1872" s="122" t="s">
        <v>201</v>
      </c>
      <c r="J1872" s="122" t="str">
        <f t="shared" si="84"/>
        <v>Quercus stellata</v>
      </c>
      <c r="M1872" s="122" t="s">
        <v>3226</v>
      </c>
      <c r="N1872" s="122" t="s">
        <v>3195</v>
      </c>
      <c r="O1872" s="57">
        <v>42906</v>
      </c>
      <c r="P1872" s="122" t="s">
        <v>9396</v>
      </c>
      <c r="Q1872" s="122" t="s">
        <v>11688</v>
      </c>
      <c r="S1872" s="122" t="s">
        <v>14693</v>
      </c>
      <c r="T1872" s="122" t="s">
        <v>1171</v>
      </c>
      <c r="U1872" s="122" t="s">
        <v>6819</v>
      </c>
      <c r="V1872" s="122" t="s">
        <v>11803</v>
      </c>
      <c r="W1872" s="122" t="s">
        <v>1759</v>
      </c>
      <c r="X1872" s="82" t="s">
        <v>9408</v>
      </c>
      <c r="Y1872" s="122" t="s">
        <v>9415</v>
      </c>
      <c r="AH1872" s="122">
        <v>1032</v>
      </c>
      <c r="AJ1872" s="122" t="s">
        <v>201</v>
      </c>
      <c r="AK1872" s="122" t="s">
        <v>201</v>
      </c>
      <c r="AT1872" s="123">
        <v>36.843539999999997</v>
      </c>
      <c r="AU1872" s="123">
        <v>-96.429199999999994</v>
      </c>
      <c r="AZ1872" s="122" t="s">
        <v>9475</v>
      </c>
      <c r="BE1872" s="122" t="s">
        <v>9078</v>
      </c>
      <c r="BG1872" s="122" t="s">
        <v>9079</v>
      </c>
      <c r="BY1872" s="132" t="s">
        <v>13665</v>
      </c>
      <c r="BZ1872" s="122" t="s">
        <v>3654</v>
      </c>
      <c r="CZ1872" s="122" t="str">
        <f t="shared" si="85"/>
        <v>Quercus stellata Wangenh., SPMCODE: QUE001871, collection#: OK-MG290</v>
      </c>
    </row>
    <row r="1873" spans="1:104" ht="15" customHeight="1" x14ac:dyDescent="0.45">
      <c r="A1873" s="122">
        <v>1872</v>
      </c>
      <c r="B1873" s="122" t="s">
        <v>11550</v>
      </c>
      <c r="C1873" s="122" t="s">
        <v>9337</v>
      </c>
      <c r="I1873" s="122" t="s">
        <v>201</v>
      </c>
      <c r="J1873" s="122" t="str">
        <f t="shared" si="84"/>
        <v>Quercus stellata</v>
      </c>
      <c r="M1873" s="122" t="s">
        <v>3226</v>
      </c>
      <c r="N1873" s="122" t="s">
        <v>3195</v>
      </c>
      <c r="O1873" s="56">
        <v>42906</v>
      </c>
      <c r="P1873" s="122" t="s">
        <v>9396</v>
      </c>
      <c r="Q1873" s="122" t="s">
        <v>11688</v>
      </c>
      <c r="S1873" s="122" t="s">
        <v>14693</v>
      </c>
      <c r="T1873" s="122" t="s">
        <v>1171</v>
      </c>
      <c r="U1873" s="122" t="s">
        <v>6819</v>
      </c>
      <c r="V1873" s="122" t="s">
        <v>11803</v>
      </c>
      <c r="W1873" s="122" t="s">
        <v>1759</v>
      </c>
      <c r="X1873" s="82" t="s">
        <v>9408</v>
      </c>
      <c r="Y1873" s="122" t="s">
        <v>9416</v>
      </c>
      <c r="AH1873" s="122">
        <v>1040</v>
      </c>
      <c r="AJ1873" s="122" t="s">
        <v>201</v>
      </c>
      <c r="AK1873" s="122" t="s">
        <v>201</v>
      </c>
      <c r="AT1873" s="123">
        <v>36.847529999999999</v>
      </c>
      <c r="AU1873" s="123">
        <v>-96.421880000000002</v>
      </c>
      <c r="AZ1873" s="122" t="s">
        <v>9476</v>
      </c>
      <c r="BE1873" s="122" t="s">
        <v>9078</v>
      </c>
      <c r="BG1873" s="122" t="s">
        <v>9079</v>
      </c>
      <c r="BZ1873" s="122" t="s">
        <v>3654</v>
      </c>
      <c r="CZ1873" s="122" t="str">
        <f t="shared" si="85"/>
        <v>Quercus stellata Wangenh., SPMCODE: QUE001872, collection#: OK-MG341</v>
      </c>
    </row>
    <row r="1874" spans="1:104" ht="15" customHeight="1" x14ac:dyDescent="0.45">
      <c r="A1874" s="122">
        <v>1873</v>
      </c>
      <c r="B1874" s="122" t="s">
        <v>11551</v>
      </c>
      <c r="C1874" s="122" t="s">
        <v>9338</v>
      </c>
      <c r="I1874" s="122" t="s">
        <v>201</v>
      </c>
      <c r="J1874" s="122" t="str">
        <f t="shared" si="84"/>
        <v>Quercus stellata</v>
      </c>
      <c r="M1874" s="122" t="s">
        <v>3226</v>
      </c>
      <c r="N1874" s="122" t="s">
        <v>3195</v>
      </c>
      <c r="O1874" s="57">
        <v>42906</v>
      </c>
      <c r="P1874" s="122" t="s">
        <v>9396</v>
      </c>
      <c r="Q1874" s="122" t="s">
        <v>11688</v>
      </c>
      <c r="S1874" s="122" t="s">
        <v>14693</v>
      </c>
      <c r="T1874" s="122" t="s">
        <v>1171</v>
      </c>
      <c r="U1874" s="122" t="s">
        <v>6819</v>
      </c>
      <c r="V1874" s="122" t="s">
        <v>11803</v>
      </c>
      <c r="W1874" s="122" t="s">
        <v>1759</v>
      </c>
      <c r="X1874" s="82" t="s">
        <v>9408</v>
      </c>
      <c r="Y1874" s="122" t="s">
        <v>9416</v>
      </c>
      <c r="AH1874" s="122">
        <v>1059</v>
      </c>
      <c r="AJ1874" s="122" t="s">
        <v>201</v>
      </c>
      <c r="AK1874" s="122" t="s">
        <v>201</v>
      </c>
      <c r="AT1874" s="123">
        <v>36.847540000000002</v>
      </c>
      <c r="AU1874" s="123">
        <v>-96.421790000000001</v>
      </c>
      <c r="AZ1874" s="122" t="s">
        <v>9477</v>
      </c>
      <c r="BE1874" s="122" t="s">
        <v>9078</v>
      </c>
      <c r="BG1874" s="122" t="s">
        <v>9079</v>
      </c>
      <c r="BZ1874" s="122" t="s">
        <v>3654</v>
      </c>
      <c r="CZ1874" s="122" t="str">
        <f t="shared" si="85"/>
        <v>Quercus stellata Wangenh., SPMCODE: QUE001873, collection#: OK-MG342</v>
      </c>
    </row>
    <row r="1875" spans="1:104" ht="15" customHeight="1" x14ac:dyDescent="0.45">
      <c r="A1875" s="122">
        <v>1874</v>
      </c>
      <c r="B1875" s="122" t="s">
        <v>11552</v>
      </c>
      <c r="C1875" s="122" t="s">
        <v>9339</v>
      </c>
      <c r="I1875" s="122" t="s">
        <v>201</v>
      </c>
      <c r="J1875" s="122" t="str">
        <f t="shared" si="84"/>
        <v>Quercus stellata</v>
      </c>
      <c r="M1875" s="122" t="s">
        <v>3226</v>
      </c>
      <c r="N1875" s="122" t="s">
        <v>3195</v>
      </c>
      <c r="O1875" s="57">
        <v>42906</v>
      </c>
      <c r="P1875" s="122" t="s">
        <v>9396</v>
      </c>
      <c r="Q1875" s="122" t="s">
        <v>11688</v>
      </c>
      <c r="S1875" s="122" t="s">
        <v>14693</v>
      </c>
      <c r="T1875" s="122" t="s">
        <v>1171</v>
      </c>
      <c r="U1875" s="122" t="s">
        <v>6819</v>
      </c>
      <c r="V1875" s="122" t="s">
        <v>11803</v>
      </c>
      <c r="W1875" s="122" t="s">
        <v>1759</v>
      </c>
      <c r="X1875" s="82" t="s">
        <v>9408</v>
      </c>
      <c r="Y1875" s="122" t="s">
        <v>9417</v>
      </c>
      <c r="AH1875" s="122">
        <v>991</v>
      </c>
      <c r="AJ1875" s="122" t="s">
        <v>201</v>
      </c>
      <c r="AK1875" s="122" t="s">
        <v>201</v>
      </c>
      <c r="AT1875" s="123">
        <v>36.845739999999999</v>
      </c>
      <c r="AU1875" s="123">
        <v>-96.420060000000007</v>
      </c>
      <c r="AZ1875" s="122" t="s">
        <v>9478</v>
      </c>
      <c r="BE1875" s="122" t="s">
        <v>9078</v>
      </c>
      <c r="BG1875" s="122" t="s">
        <v>9079</v>
      </c>
      <c r="BZ1875" s="122" t="s">
        <v>3654</v>
      </c>
      <c r="CZ1875" s="122" t="str">
        <f t="shared" si="85"/>
        <v>Quercus stellata Wangenh., SPMCODE: QUE001874, collection#: OK-MG343</v>
      </c>
    </row>
    <row r="1876" spans="1:104" ht="15" customHeight="1" x14ac:dyDescent="0.45">
      <c r="A1876" s="122">
        <v>1875</v>
      </c>
      <c r="B1876" s="122" t="s">
        <v>11553</v>
      </c>
      <c r="C1876" s="122" t="s">
        <v>9340</v>
      </c>
      <c r="I1876" s="122" t="s">
        <v>201</v>
      </c>
      <c r="J1876" s="122" t="str">
        <f t="shared" si="84"/>
        <v>Quercus stellata</v>
      </c>
      <c r="M1876" s="122" t="s">
        <v>3226</v>
      </c>
      <c r="N1876" s="122" t="s">
        <v>3195</v>
      </c>
      <c r="O1876" s="56">
        <v>42906</v>
      </c>
      <c r="P1876" s="122" t="s">
        <v>9396</v>
      </c>
      <c r="Q1876" s="122" t="s">
        <v>11688</v>
      </c>
      <c r="S1876" s="122" t="s">
        <v>14693</v>
      </c>
      <c r="T1876" s="122" t="s">
        <v>1171</v>
      </c>
      <c r="U1876" s="122" t="s">
        <v>6819</v>
      </c>
      <c r="V1876" s="122" t="s">
        <v>11803</v>
      </c>
      <c r="W1876" s="122" t="s">
        <v>1759</v>
      </c>
      <c r="X1876" s="82" t="s">
        <v>9408</v>
      </c>
      <c r="Y1876" s="122" t="s">
        <v>9417</v>
      </c>
      <c r="AH1876" s="97">
        <v>1025</v>
      </c>
      <c r="AJ1876" s="122" t="s">
        <v>201</v>
      </c>
      <c r="AK1876" s="122" t="s">
        <v>201</v>
      </c>
      <c r="AT1876" s="123">
        <v>36.845359999999999</v>
      </c>
      <c r="AU1876" s="83">
        <v>-96.420069999999996</v>
      </c>
      <c r="AV1876" s="97"/>
      <c r="AW1876" s="97"/>
      <c r="AX1876" s="97"/>
      <c r="AY1876" s="97"/>
      <c r="AZ1876" s="97" t="s">
        <v>9677</v>
      </c>
      <c r="BE1876" s="122" t="s">
        <v>9078</v>
      </c>
      <c r="BG1876" s="122" t="s">
        <v>9079</v>
      </c>
      <c r="BZ1876" s="122" t="s">
        <v>3654</v>
      </c>
      <c r="CZ1876" s="122" t="str">
        <f t="shared" si="85"/>
        <v>Quercus stellata Wangenh., SPMCODE: QUE001875, collection#: OK-MG344</v>
      </c>
    </row>
    <row r="1877" spans="1:104" ht="15" customHeight="1" x14ac:dyDescent="0.45">
      <c r="A1877" s="122">
        <v>1876</v>
      </c>
      <c r="B1877" s="122" t="s">
        <v>11554</v>
      </c>
      <c r="C1877" s="122" t="s">
        <v>9341</v>
      </c>
      <c r="I1877" s="122" t="s">
        <v>201</v>
      </c>
      <c r="J1877" s="122" t="str">
        <f t="shared" si="84"/>
        <v>Quercus stellata</v>
      </c>
      <c r="M1877" s="122" t="s">
        <v>3226</v>
      </c>
      <c r="N1877" s="122" t="s">
        <v>3195</v>
      </c>
      <c r="O1877" s="57">
        <v>42906</v>
      </c>
      <c r="P1877" s="122" t="s">
        <v>9396</v>
      </c>
      <c r="Q1877" s="122" t="s">
        <v>11688</v>
      </c>
      <c r="S1877" s="122" t="s">
        <v>14693</v>
      </c>
      <c r="T1877" s="122" t="s">
        <v>1171</v>
      </c>
      <c r="U1877" s="122" t="s">
        <v>6819</v>
      </c>
      <c r="V1877" s="122" t="s">
        <v>11803</v>
      </c>
      <c r="W1877" s="122" t="s">
        <v>1759</v>
      </c>
      <c r="X1877" s="82" t="s">
        <v>9408</v>
      </c>
      <c r="Y1877" s="122" t="s">
        <v>9418</v>
      </c>
      <c r="AH1877" s="122">
        <v>1042</v>
      </c>
      <c r="AJ1877" s="122" t="s">
        <v>201</v>
      </c>
      <c r="AK1877" s="122" t="s">
        <v>201</v>
      </c>
      <c r="AT1877" s="123">
        <v>36.845889999999997</v>
      </c>
      <c r="AU1877" s="123">
        <v>-96.419280000000001</v>
      </c>
      <c r="AZ1877" s="122" t="s">
        <v>9479</v>
      </c>
      <c r="BE1877" s="122" t="s">
        <v>9078</v>
      </c>
      <c r="BG1877" s="122" t="s">
        <v>9079</v>
      </c>
      <c r="BZ1877" s="122" t="s">
        <v>3654</v>
      </c>
      <c r="CZ1877" s="122" t="str">
        <f t="shared" si="85"/>
        <v>Quercus stellata Wangenh., SPMCODE: QUE001876, collection#: OK-MG345</v>
      </c>
    </row>
    <row r="1878" spans="1:104" ht="15" customHeight="1" x14ac:dyDescent="0.45">
      <c r="A1878" s="122">
        <v>1877</v>
      </c>
      <c r="B1878" s="122" t="s">
        <v>11555</v>
      </c>
      <c r="C1878" s="122" t="s">
        <v>9342</v>
      </c>
      <c r="I1878" s="122" t="s">
        <v>201</v>
      </c>
      <c r="J1878" s="122" t="str">
        <f t="shared" si="84"/>
        <v>Quercus stellata</v>
      </c>
      <c r="M1878" s="122" t="s">
        <v>3226</v>
      </c>
      <c r="N1878" s="122" t="s">
        <v>3195</v>
      </c>
      <c r="O1878" s="57">
        <v>42906</v>
      </c>
      <c r="P1878" s="122" t="s">
        <v>9396</v>
      </c>
      <c r="Q1878" s="122" t="s">
        <v>11688</v>
      </c>
      <c r="S1878" s="122" t="s">
        <v>14693</v>
      </c>
      <c r="T1878" s="122" t="s">
        <v>1171</v>
      </c>
      <c r="U1878" s="122" t="s">
        <v>6819</v>
      </c>
      <c r="V1878" s="122" t="s">
        <v>11803</v>
      </c>
      <c r="W1878" s="122" t="s">
        <v>1759</v>
      </c>
      <c r="X1878" s="82" t="s">
        <v>9408</v>
      </c>
      <c r="Y1878" s="122" t="s">
        <v>9419</v>
      </c>
      <c r="AH1878" s="122">
        <v>1065</v>
      </c>
      <c r="AJ1878" s="122" t="s">
        <v>201</v>
      </c>
      <c r="AK1878" s="122" t="s">
        <v>201</v>
      </c>
      <c r="AT1878" s="123">
        <v>36.845410000000001</v>
      </c>
      <c r="AU1878" s="123">
        <v>-96.419179999999997</v>
      </c>
      <c r="AZ1878" s="122" t="s">
        <v>9480</v>
      </c>
      <c r="BE1878" s="122" t="s">
        <v>9078</v>
      </c>
      <c r="BG1878" s="122" t="s">
        <v>9079</v>
      </c>
      <c r="BY1878" s="132" t="s">
        <v>13665</v>
      </c>
      <c r="BZ1878" s="122" t="s">
        <v>3654</v>
      </c>
      <c r="CZ1878" s="122" t="str">
        <f t="shared" si="85"/>
        <v>Quercus stellata Wangenh., SPMCODE: QUE001877, collection#: OK-MG346</v>
      </c>
    </row>
    <row r="1879" spans="1:104" ht="15" customHeight="1" x14ac:dyDescent="0.45">
      <c r="A1879" s="122">
        <v>1878</v>
      </c>
      <c r="B1879" s="122" t="s">
        <v>11556</v>
      </c>
      <c r="C1879" s="122" t="s">
        <v>9343</v>
      </c>
      <c r="I1879" s="122" t="s">
        <v>149</v>
      </c>
      <c r="J1879" s="122" t="str">
        <f t="shared" si="84"/>
        <v>Quercus macrocarpa</v>
      </c>
      <c r="M1879" s="122" t="s">
        <v>3226</v>
      </c>
      <c r="N1879" s="122" t="s">
        <v>3173</v>
      </c>
      <c r="O1879" s="57">
        <v>42906</v>
      </c>
      <c r="P1879" s="122" t="s">
        <v>9396</v>
      </c>
      <c r="Q1879" s="122" t="s">
        <v>11688</v>
      </c>
      <c r="S1879" s="122" t="s">
        <v>14693</v>
      </c>
      <c r="T1879" s="122" t="s">
        <v>1171</v>
      </c>
      <c r="U1879" s="122" t="s">
        <v>6819</v>
      </c>
      <c r="V1879" s="122" t="s">
        <v>11805</v>
      </c>
      <c r="W1879" s="122" t="s">
        <v>1759</v>
      </c>
      <c r="X1879" s="82" t="s">
        <v>11804</v>
      </c>
      <c r="Y1879" s="122" t="s">
        <v>9420</v>
      </c>
      <c r="AH1879" s="122">
        <v>565</v>
      </c>
      <c r="AJ1879" s="122" t="s">
        <v>149</v>
      </c>
      <c r="AK1879" s="122" t="s">
        <v>149</v>
      </c>
      <c r="AT1879" s="123">
        <v>36.210700000000003</v>
      </c>
      <c r="AU1879" s="123">
        <v>-95.894760000000005</v>
      </c>
      <c r="AZ1879" s="122" t="s">
        <v>9481</v>
      </c>
      <c r="BE1879" s="122" t="s">
        <v>9078</v>
      </c>
      <c r="BG1879" s="122" t="s">
        <v>9079</v>
      </c>
      <c r="BY1879" s="132" t="s">
        <v>13665</v>
      </c>
      <c r="BZ1879" s="122" t="s">
        <v>3654</v>
      </c>
      <c r="CN1879" s="122" t="s">
        <v>13865</v>
      </c>
      <c r="CZ1879" s="122" t="str">
        <f t="shared" si="85"/>
        <v>Quercus macrocarpa Michx., SPMCODE: QUE001878, collection#: OK-MG347</v>
      </c>
    </row>
    <row r="1880" spans="1:104" ht="15" customHeight="1" x14ac:dyDescent="0.45">
      <c r="A1880" s="122">
        <v>1879</v>
      </c>
      <c r="B1880" s="122" t="s">
        <v>11557</v>
      </c>
      <c r="C1880" s="122" t="s">
        <v>9344</v>
      </c>
      <c r="I1880" s="122" t="s">
        <v>149</v>
      </c>
      <c r="J1880" s="122" t="str">
        <f t="shared" si="84"/>
        <v>Quercus macrocarpa</v>
      </c>
      <c r="M1880" s="122" t="s">
        <v>3226</v>
      </c>
      <c r="N1880" s="122" t="s">
        <v>3173</v>
      </c>
      <c r="O1880" s="57">
        <v>42906</v>
      </c>
      <c r="P1880" s="122" t="s">
        <v>9396</v>
      </c>
      <c r="Q1880" s="122" t="s">
        <v>11688</v>
      </c>
      <c r="S1880" s="122" t="s">
        <v>14693</v>
      </c>
      <c r="T1880" s="122" t="s">
        <v>1171</v>
      </c>
      <c r="U1880" s="122" t="s">
        <v>6819</v>
      </c>
      <c r="V1880" s="122" t="s">
        <v>11805</v>
      </c>
      <c r="W1880" s="122" t="s">
        <v>1759</v>
      </c>
      <c r="X1880" s="82" t="s">
        <v>11804</v>
      </c>
      <c r="Y1880" s="122" t="s">
        <v>9420</v>
      </c>
      <c r="AJ1880" s="122" t="s">
        <v>149</v>
      </c>
      <c r="AK1880" s="122" t="s">
        <v>149</v>
      </c>
      <c r="AT1880" s="123">
        <v>36.21069</v>
      </c>
      <c r="AU1880" s="123">
        <v>-95.894720000000007</v>
      </c>
      <c r="BE1880" s="122" t="s">
        <v>9078</v>
      </c>
      <c r="BG1880" s="122" t="s">
        <v>9079</v>
      </c>
      <c r="BY1880" s="132"/>
      <c r="BZ1880" s="122" t="s">
        <v>3654</v>
      </c>
      <c r="CZ1880" s="122" t="str">
        <f t="shared" si="85"/>
        <v>Quercus macrocarpa Michx., SPMCODE: QUE001879, collection#: OK-MG348</v>
      </c>
    </row>
    <row r="1881" spans="1:104" ht="15" customHeight="1" x14ac:dyDescent="0.45">
      <c r="A1881" s="122">
        <v>1880</v>
      </c>
      <c r="B1881" s="122" t="s">
        <v>11558</v>
      </c>
      <c r="C1881" s="122" t="s">
        <v>9345</v>
      </c>
      <c r="I1881" s="122" t="s">
        <v>149</v>
      </c>
      <c r="J1881" s="122" t="str">
        <f t="shared" si="84"/>
        <v>Quercus macrocarpa</v>
      </c>
      <c r="M1881" s="122" t="s">
        <v>3226</v>
      </c>
      <c r="N1881" s="122" t="s">
        <v>3173</v>
      </c>
      <c r="O1881" s="57">
        <v>42906</v>
      </c>
      <c r="P1881" s="122" t="s">
        <v>9396</v>
      </c>
      <c r="Q1881" s="122" t="s">
        <v>11688</v>
      </c>
      <c r="S1881" s="122" t="s">
        <v>14693</v>
      </c>
      <c r="T1881" s="122" t="s">
        <v>1171</v>
      </c>
      <c r="U1881" s="122" t="s">
        <v>6819</v>
      </c>
      <c r="V1881" s="122" t="s">
        <v>11805</v>
      </c>
      <c r="W1881" s="122" t="s">
        <v>1759</v>
      </c>
      <c r="X1881" s="82" t="s">
        <v>11804</v>
      </c>
      <c r="Y1881" s="122" t="s">
        <v>9421</v>
      </c>
      <c r="AH1881" s="122">
        <v>613</v>
      </c>
      <c r="AJ1881" s="122" t="s">
        <v>149</v>
      </c>
      <c r="AK1881" s="122" t="s">
        <v>149</v>
      </c>
      <c r="AT1881" s="123">
        <v>36.220399999999998</v>
      </c>
      <c r="AU1881" s="123">
        <v>-95.898449999999997</v>
      </c>
      <c r="AZ1881" s="122" t="s">
        <v>9482</v>
      </c>
      <c r="BE1881" s="122" t="s">
        <v>9078</v>
      </c>
      <c r="BG1881" s="122" t="s">
        <v>9079</v>
      </c>
      <c r="BY1881" s="132" t="s">
        <v>13585</v>
      </c>
      <c r="BZ1881" s="122" t="s">
        <v>3654</v>
      </c>
      <c r="CN1881" s="122" t="s">
        <v>13866</v>
      </c>
      <c r="CZ1881" s="122" t="str">
        <f t="shared" si="85"/>
        <v>Quercus macrocarpa Michx., SPMCODE: QUE001880, collection#: OK-MG349</v>
      </c>
    </row>
    <row r="1882" spans="1:104" ht="15" customHeight="1" x14ac:dyDescent="0.45">
      <c r="A1882" s="122">
        <v>1881</v>
      </c>
      <c r="B1882" s="122" t="s">
        <v>11559</v>
      </c>
      <c r="C1882" s="122" t="s">
        <v>9346</v>
      </c>
      <c r="I1882" s="122" t="s">
        <v>149</v>
      </c>
      <c r="J1882" s="122" t="str">
        <f t="shared" si="84"/>
        <v>Quercus macrocarpa</v>
      </c>
      <c r="M1882" s="122" t="s">
        <v>3226</v>
      </c>
      <c r="N1882" s="122" t="s">
        <v>3173</v>
      </c>
      <c r="O1882" s="57">
        <v>42906</v>
      </c>
      <c r="P1882" s="122" t="s">
        <v>9396</v>
      </c>
      <c r="Q1882" s="122" t="s">
        <v>11688</v>
      </c>
      <c r="S1882" s="122" t="s">
        <v>14693</v>
      </c>
      <c r="T1882" s="122" t="s">
        <v>1171</v>
      </c>
      <c r="U1882" s="122" t="s">
        <v>6819</v>
      </c>
      <c r="V1882" s="122" t="s">
        <v>11805</v>
      </c>
      <c r="W1882" s="122" t="s">
        <v>1759</v>
      </c>
      <c r="X1882" s="82" t="s">
        <v>11804</v>
      </c>
      <c r="Y1882" s="122" t="s">
        <v>9421</v>
      </c>
      <c r="AH1882" s="122">
        <v>591</v>
      </c>
      <c r="AJ1882" s="122" t="s">
        <v>149</v>
      </c>
      <c r="AK1882" s="122" t="s">
        <v>149</v>
      </c>
      <c r="AT1882" s="123">
        <v>36.220640000000003</v>
      </c>
      <c r="AU1882" s="123">
        <v>-95.898769999999999</v>
      </c>
      <c r="AZ1882" s="122" t="s">
        <v>9483</v>
      </c>
      <c r="BE1882" s="122" t="s">
        <v>9078</v>
      </c>
      <c r="BG1882" s="122" t="s">
        <v>9079</v>
      </c>
      <c r="BY1882" s="132"/>
      <c r="BZ1882" s="122" t="s">
        <v>3654</v>
      </c>
      <c r="CN1882" s="122" t="s">
        <v>13867</v>
      </c>
      <c r="CZ1882" s="122" t="str">
        <f t="shared" si="85"/>
        <v>Quercus macrocarpa Michx., SPMCODE: QUE001881, collection#: OK-MG350</v>
      </c>
    </row>
    <row r="1883" spans="1:104" ht="15" customHeight="1" x14ac:dyDescent="0.45">
      <c r="A1883" s="122">
        <v>1882</v>
      </c>
      <c r="B1883" s="122" t="s">
        <v>11560</v>
      </c>
      <c r="C1883" s="122" t="s">
        <v>9347</v>
      </c>
      <c r="I1883" s="122" t="s">
        <v>149</v>
      </c>
      <c r="J1883" s="122" t="str">
        <f t="shared" si="84"/>
        <v>Quercus macrocarpa</v>
      </c>
      <c r="M1883" s="122" t="s">
        <v>3226</v>
      </c>
      <c r="N1883" s="122" t="s">
        <v>3173</v>
      </c>
      <c r="O1883" s="57">
        <v>42906</v>
      </c>
      <c r="P1883" s="122" t="s">
        <v>9396</v>
      </c>
      <c r="Q1883" s="122" t="s">
        <v>11688</v>
      </c>
      <c r="S1883" s="122" t="s">
        <v>14693</v>
      </c>
      <c r="T1883" s="122" t="s">
        <v>1171</v>
      </c>
      <c r="U1883" s="122" t="s">
        <v>6819</v>
      </c>
      <c r="V1883" s="122" t="s">
        <v>11805</v>
      </c>
      <c r="W1883" s="122" t="s">
        <v>1759</v>
      </c>
      <c r="X1883" s="82" t="s">
        <v>11804</v>
      </c>
      <c r="Y1883" s="122" t="s">
        <v>9421</v>
      </c>
      <c r="AH1883" s="122">
        <v>551</v>
      </c>
      <c r="AJ1883" s="122" t="s">
        <v>149</v>
      </c>
      <c r="AK1883" s="122" t="s">
        <v>149</v>
      </c>
      <c r="AT1883" s="123">
        <v>36.220640000000003</v>
      </c>
      <c r="AU1883" s="123">
        <v>-95.898759999999996</v>
      </c>
      <c r="AZ1883" s="122" t="s">
        <v>9484</v>
      </c>
      <c r="BE1883" s="122" t="s">
        <v>9078</v>
      </c>
      <c r="BG1883" s="122" t="s">
        <v>9079</v>
      </c>
      <c r="BY1883" s="132" t="s">
        <v>13665</v>
      </c>
      <c r="BZ1883" s="122" t="s">
        <v>3654</v>
      </c>
      <c r="CZ1883" s="122" t="str">
        <f t="shared" si="85"/>
        <v>Quercus macrocarpa Michx., SPMCODE: QUE001882, collection#: OK-MG351</v>
      </c>
    </row>
    <row r="1884" spans="1:104" s="130" customFormat="1" ht="15" customHeight="1" x14ac:dyDescent="0.45">
      <c r="A1884" s="122">
        <v>1883</v>
      </c>
      <c r="B1884" s="122" t="s">
        <v>11561</v>
      </c>
      <c r="C1884" s="130" t="s">
        <v>12396</v>
      </c>
      <c r="D1884" s="155"/>
      <c r="E1884" s="155"/>
      <c r="F1884" s="122"/>
      <c r="H1884" s="122"/>
      <c r="I1884" s="130" t="s">
        <v>149</v>
      </c>
      <c r="J1884" s="122" t="str">
        <f t="shared" si="84"/>
        <v>Quercus macrocarpa</v>
      </c>
      <c r="M1884" s="130" t="s">
        <v>3226</v>
      </c>
      <c r="N1884" s="130" t="s">
        <v>3173</v>
      </c>
      <c r="O1884" s="57">
        <v>42906</v>
      </c>
      <c r="P1884" s="130" t="s">
        <v>9396</v>
      </c>
      <c r="Q1884" s="122" t="s">
        <v>11688</v>
      </c>
      <c r="S1884" s="122" t="s">
        <v>14693</v>
      </c>
      <c r="T1884" s="130" t="s">
        <v>1171</v>
      </c>
      <c r="U1884" s="130" t="s">
        <v>6819</v>
      </c>
      <c r="V1884" s="122" t="s">
        <v>11805</v>
      </c>
      <c r="W1884" s="122" t="s">
        <v>1759</v>
      </c>
      <c r="X1884" s="78" t="s">
        <v>11804</v>
      </c>
      <c r="Y1884" s="122" t="s">
        <v>9421</v>
      </c>
      <c r="AH1884" s="130">
        <v>600</v>
      </c>
      <c r="AJ1884" s="130" t="s">
        <v>149</v>
      </c>
      <c r="AK1884" s="130" t="s">
        <v>149</v>
      </c>
      <c r="AM1884" s="120"/>
      <c r="AT1884" s="51">
        <v>36.218150000000001</v>
      </c>
      <c r="AU1884" s="51">
        <v>-95.899910000000006</v>
      </c>
      <c r="AZ1884" s="130" t="s">
        <v>9485</v>
      </c>
      <c r="BE1884" s="130" t="s">
        <v>9078</v>
      </c>
      <c r="BG1884" s="130" t="s">
        <v>9079</v>
      </c>
      <c r="BT1884" s="122"/>
      <c r="BU1884" s="122"/>
      <c r="BV1884" s="122"/>
      <c r="BZ1884" s="122" t="s">
        <v>3654</v>
      </c>
      <c r="CZ1884" s="122" t="str">
        <f t="shared" si="85"/>
        <v>Quercus macrocarpa Michx., SPMCODE: QUE001883, collection#: OK-MG352 B</v>
      </c>
    </row>
    <row r="1885" spans="1:104" ht="15" customHeight="1" x14ac:dyDescent="0.45">
      <c r="A1885" s="122">
        <v>1884</v>
      </c>
      <c r="B1885" s="122" t="s">
        <v>11562</v>
      </c>
      <c r="C1885" s="122" t="s">
        <v>9348</v>
      </c>
      <c r="I1885" s="122" t="s">
        <v>187</v>
      </c>
      <c r="J1885" s="122" t="str">
        <f t="shared" si="84"/>
        <v>Quercus alba</v>
      </c>
      <c r="M1885" s="122" t="s">
        <v>3226</v>
      </c>
      <c r="N1885" s="122" t="s">
        <v>3190</v>
      </c>
      <c r="O1885" s="57">
        <v>42906</v>
      </c>
      <c r="P1885" s="122" t="s">
        <v>9396</v>
      </c>
      <c r="Q1885" s="122" t="s">
        <v>11688</v>
      </c>
      <c r="S1885" s="122" t="s">
        <v>14693</v>
      </c>
      <c r="T1885" s="122" t="s">
        <v>1171</v>
      </c>
      <c r="U1885" s="122" t="s">
        <v>6819</v>
      </c>
      <c r="V1885" s="122" t="s">
        <v>11805</v>
      </c>
      <c r="W1885" s="122" t="s">
        <v>1759</v>
      </c>
      <c r="X1885" s="82" t="s">
        <v>11804</v>
      </c>
      <c r="Y1885" s="122" t="s">
        <v>9421</v>
      </c>
      <c r="AH1885" s="122">
        <v>614</v>
      </c>
      <c r="AJ1885" s="122" t="s">
        <v>187</v>
      </c>
      <c r="AK1885" s="122" t="s">
        <v>187</v>
      </c>
      <c r="AT1885" s="123">
        <v>36.218130000000002</v>
      </c>
      <c r="AU1885" s="123">
        <v>-95.899979999999999</v>
      </c>
      <c r="AZ1885" s="122" t="s">
        <v>9486</v>
      </c>
      <c r="BE1885" s="122" t="s">
        <v>9078</v>
      </c>
      <c r="BG1885" s="122" t="s">
        <v>9079</v>
      </c>
      <c r="BY1885" s="132" t="s">
        <v>13585</v>
      </c>
      <c r="BZ1885" s="122" t="s">
        <v>3654</v>
      </c>
      <c r="CZ1885" s="122" t="str">
        <f t="shared" si="85"/>
        <v>Quercus alba L., SPMCODE: QUE001884, collection#: OK-MG353</v>
      </c>
    </row>
    <row r="1886" spans="1:104" ht="15" customHeight="1" x14ac:dyDescent="0.45">
      <c r="A1886" s="122">
        <v>1885</v>
      </c>
      <c r="B1886" s="122" t="s">
        <v>11563</v>
      </c>
      <c r="C1886" s="122" t="s">
        <v>9349</v>
      </c>
      <c r="I1886" s="122" t="s">
        <v>187</v>
      </c>
      <c r="J1886" s="122" t="str">
        <f t="shared" si="84"/>
        <v>Quercus alba</v>
      </c>
      <c r="M1886" s="122" t="s">
        <v>3226</v>
      </c>
      <c r="N1886" s="122" t="s">
        <v>3190</v>
      </c>
      <c r="O1886" s="57">
        <v>42906</v>
      </c>
      <c r="P1886" s="122" t="s">
        <v>9396</v>
      </c>
      <c r="Q1886" s="122" t="s">
        <v>11688</v>
      </c>
      <c r="S1886" s="122" t="s">
        <v>14693</v>
      </c>
      <c r="T1886" s="122" t="s">
        <v>1171</v>
      </c>
      <c r="U1886" s="122" t="s">
        <v>6819</v>
      </c>
      <c r="V1886" s="122" t="s">
        <v>11805</v>
      </c>
      <c r="W1886" s="122" t="s">
        <v>1759</v>
      </c>
      <c r="X1886" s="82" t="s">
        <v>11804</v>
      </c>
      <c r="Y1886" s="122" t="s">
        <v>9421</v>
      </c>
      <c r="AH1886" s="122">
        <v>613</v>
      </c>
      <c r="AJ1886" s="122" t="s">
        <v>187</v>
      </c>
      <c r="AK1886" s="122" t="s">
        <v>187</v>
      </c>
      <c r="AT1886" s="123">
        <v>36.218119999999999</v>
      </c>
      <c r="AU1886" s="123">
        <v>-95.900139999999993</v>
      </c>
      <c r="AZ1886" s="122" t="s">
        <v>9482</v>
      </c>
      <c r="BE1886" s="122" t="s">
        <v>9078</v>
      </c>
      <c r="BG1886" s="122" t="s">
        <v>9079</v>
      </c>
      <c r="BY1886" s="132" t="s">
        <v>13665</v>
      </c>
      <c r="BZ1886" s="122" t="s">
        <v>3654</v>
      </c>
      <c r="CZ1886" s="122" t="str">
        <f t="shared" si="85"/>
        <v>Quercus alba L., SPMCODE: QUE001885, collection#: OK-MG354</v>
      </c>
    </row>
    <row r="1887" spans="1:104" ht="15" customHeight="1" x14ac:dyDescent="0.45">
      <c r="A1887" s="122">
        <v>1886</v>
      </c>
      <c r="B1887" s="122" t="s">
        <v>11564</v>
      </c>
      <c r="C1887" s="122" t="s">
        <v>9350</v>
      </c>
      <c r="I1887" s="122" t="s">
        <v>212</v>
      </c>
      <c r="J1887" s="122" t="str">
        <f t="shared" si="84"/>
        <v>Quercus muehlenbergii</v>
      </c>
      <c r="M1887" s="122" t="s">
        <v>3226</v>
      </c>
      <c r="N1887" s="122" t="s">
        <v>3198</v>
      </c>
      <c r="O1887" s="57">
        <v>42907</v>
      </c>
      <c r="P1887" s="122" t="s">
        <v>9396</v>
      </c>
      <c r="Q1887" s="122" t="s">
        <v>11688</v>
      </c>
      <c r="S1887" s="122" t="s">
        <v>14693</v>
      </c>
      <c r="T1887" s="122" t="s">
        <v>1171</v>
      </c>
      <c r="U1887" s="122" t="s">
        <v>6819</v>
      </c>
      <c r="V1887" s="122" t="s">
        <v>11806</v>
      </c>
      <c r="W1887" s="122" t="s">
        <v>1759</v>
      </c>
      <c r="X1887" s="82" t="s">
        <v>9422</v>
      </c>
      <c r="Y1887" s="122" t="s">
        <v>9423</v>
      </c>
      <c r="AH1887" s="122">
        <v>1548</v>
      </c>
      <c r="AJ1887" s="122" t="s">
        <v>212</v>
      </c>
      <c r="AK1887" s="122" t="s">
        <v>212</v>
      </c>
      <c r="AT1887" s="123">
        <v>35.453510000000001</v>
      </c>
      <c r="AU1887" s="123">
        <v>-98.354119999999995</v>
      </c>
      <c r="AZ1887" s="122" t="s">
        <v>9487</v>
      </c>
      <c r="BE1887" s="122" t="s">
        <v>9078</v>
      </c>
      <c r="BG1887" s="122" t="s">
        <v>9079</v>
      </c>
      <c r="BY1887" s="132" t="s">
        <v>13665</v>
      </c>
      <c r="BZ1887" s="122" t="s">
        <v>3654</v>
      </c>
      <c r="CZ1887" s="122" t="str">
        <f t="shared" si="85"/>
        <v>Quercus muehlenbergii Engelm., SPMCODE: QUE001886, collection#: OK-MG355</v>
      </c>
    </row>
    <row r="1888" spans="1:104" ht="15" customHeight="1" x14ac:dyDescent="0.45">
      <c r="A1888" s="122">
        <v>1887</v>
      </c>
      <c r="B1888" s="122" t="s">
        <v>11565</v>
      </c>
      <c r="C1888" s="122" t="s">
        <v>9351</v>
      </c>
      <c r="I1888" s="122" t="s">
        <v>212</v>
      </c>
      <c r="J1888" s="122" t="str">
        <f t="shared" si="84"/>
        <v>Quercus muehlenbergii</v>
      </c>
      <c r="M1888" s="122" t="s">
        <v>3226</v>
      </c>
      <c r="N1888" s="122" t="s">
        <v>3198</v>
      </c>
      <c r="O1888" s="57">
        <v>42907</v>
      </c>
      <c r="P1888" s="122" t="s">
        <v>9396</v>
      </c>
      <c r="Q1888" s="122" t="s">
        <v>11688</v>
      </c>
      <c r="S1888" s="122" t="s">
        <v>14693</v>
      </c>
      <c r="T1888" s="122" t="s">
        <v>1171</v>
      </c>
      <c r="U1888" s="122" t="s">
        <v>6819</v>
      </c>
      <c r="V1888" s="122" t="s">
        <v>11806</v>
      </c>
      <c r="W1888" s="122" t="s">
        <v>1759</v>
      </c>
      <c r="X1888" s="82" t="s">
        <v>9422</v>
      </c>
      <c r="Y1888" s="122" t="s">
        <v>9423</v>
      </c>
      <c r="AH1888" s="122">
        <v>1535</v>
      </c>
      <c r="AJ1888" s="122" t="s">
        <v>212</v>
      </c>
      <c r="AK1888" s="122" t="s">
        <v>212</v>
      </c>
      <c r="AT1888" s="123">
        <v>35.453499999999998</v>
      </c>
      <c r="AU1888" s="123">
        <v>-98.353970000000004</v>
      </c>
      <c r="AZ1888" s="122" t="s">
        <v>9488</v>
      </c>
      <c r="BE1888" s="122" t="s">
        <v>9078</v>
      </c>
      <c r="BG1888" s="122" t="s">
        <v>9079</v>
      </c>
      <c r="BZ1888" s="122" t="s">
        <v>3654</v>
      </c>
      <c r="CZ1888" s="122" t="str">
        <f t="shared" si="85"/>
        <v>Quercus muehlenbergii Engelm., SPMCODE: QUE001887, collection#: OK-MG356</v>
      </c>
    </row>
    <row r="1889" spans="1:104" ht="15" customHeight="1" x14ac:dyDescent="0.45">
      <c r="A1889" s="122">
        <v>1888</v>
      </c>
      <c r="B1889" s="122" t="s">
        <v>11566</v>
      </c>
      <c r="C1889" s="122" t="s">
        <v>9352</v>
      </c>
      <c r="I1889" s="122" t="s">
        <v>212</v>
      </c>
      <c r="J1889" s="122" t="str">
        <f t="shared" si="84"/>
        <v>Quercus muehlenbergii</v>
      </c>
      <c r="M1889" s="122" t="s">
        <v>3226</v>
      </c>
      <c r="N1889" s="122" t="s">
        <v>3198</v>
      </c>
      <c r="O1889" s="57">
        <v>42907</v>
      </c>
      <c r="P1889" s="122" t="s">
        <v>9396</v>
      </c>
      <c r="Q1889" s="122" t="s">
        <v>11688</v>
      </c>
      <c r="S1889" s="122" t="s">
        <v>14693</v>
      </c>
      <c r="T1889" s="122" t="s">
        <v>1171</v>
      </c>
      <c r="U1889" s="122" t="s">
        <v>6819</v>
      </c>
      <c r="V1889" s="122" t="s">
        <v>11806</v>
      </c>
      <c r="W1889" s="122" t="s">
        <v>1759</v>
      </c>
      <c r="X1889" s="82" t="s">
        <v>9422</v>
      </c>
      <c r="Y1889" s="122" t="s">
        <v>9413</v>
      </c>
      <c r="AG1889" s="122" t="s">
        <v>9442</v>
      </c>
      <c r="AH1889" s="122">
        <v>1479</v>
      </c>
      <c r="AJ1889" s="122" t="s">
        <v>212</v>
      </c>
      <c r="AK1889" s="122" t="s">
        <v>212</v>
      </c>
      <c r="AT1889" s="123">
        <v>35.45364</v>
      </c>
      <c r="AU1889" s="123">
        <v>-98.354100000000003</v>
      </c>
      <c r="AZ1889" s="122" t="s">
        <v>9489</v>
      </c>
      <c r="BE1889" s="122" t="s">
        <v>9078</v>
      </c>
      <c r="BG1889" s="122" t="s">
        <v>9079</v>
      </c>
      <c r="BZ1889" s="122" t="s">
        <v>3654</v>
      </c>
      <c r="CZ1889" s="122" t="str">
        <f t="shared" si="85"/>
        <v>Quercus muehlenbergii Engelm., SPMCODE: QUE001888, collection#: OK-MG357</v>
      </c>
    </row>
    <row r="1890" spans="1:104" ht="15" customHeight="1" x14ac:dyDescent="0.45">
      <c r="A1890" s="122">
        <v>1889</v>
      </c>
      <c r="B1890" s="122" t="s">
        <v>11567</v>
      </c>
      <c r="C1890" s="122" t="s">
        <v>9353</v>
      </c>
      <c r="I1890" s="122" t="s">
        <v>212</v>
      </c>
      <c r="J1890" s="122" t="str">
        <f t="shared" si="84"/>
        <v>Quercus muehlenbergii</v>
      </c>
      <c r="M1890" s="122" t="s">
        <v>3226</v>
      </c>
      <c r="N1890" s="122" t="s">
        <v>3198</v>
      </c>
      <c r="O1890" s="57">
        <v>42907</v>
      </c>
      <c r="P1890" s="122" t="s">
        <v>9396</v>
      </c>
      <c r="Q1890" s="122" t="s">
        <v>11688</v>
      </c>
      <c r="S1890" s="122" t="s">
        <v>14693</v>
      </c>
      <c r="T1890" s="122" t="s">
        <v>1171</v>
      </c>
      <c r="U1890" s="122" t="s">
        <v>6819</v>
      </c>
      <c r="V1890" s="122" t="s">
        <v>11806</v>
      </c>
      <c r="W1890" s="122" t="s">
        <v>1759</v>
      </c>
      <c r="X1890" s="82" t="s">
        <v>9422</v>
      </c>
      <c r="Y1890" s="122" t="s">
        <v>9413</v>
      </c>
      <c r="AG1890" s="122" t="s">
        <v>9442</v>
      </c>
      <c r="AH1890" s="122">
        <v>1476</v>
      </c>
      <c r="AJ1890" s="122" t="s">
        <v>212</v>
      </c>
      <c r="AK1890" s="122" t="s">
        <v>212</v>
      </c>
      <c r="AT1890" s="123">
        <v>35.453620000000001</v>
      </c>
      <c r="AU1890" s="123">
        <v>-98.353999999999999</v>
      </c>
      <c r="AZ1890" s="122" t="s">
        <v>9490</v>
      </c>
      <c r="BE1890" s="122" t="s">
        <v>9078</v>
      </c>
      <c r="BG1890" s="122" t="s">
        <v>9079</v>
      </c>
      <c r="BZ1890" s="122" t="s">
        <v>3654</v>
      </c>
      <c r="CZ1890" s="122" t="str">
        <f t="shared" si="85"/>
        <v>Quercus muehlenbergii Engelm., SPMCODE: QUE001889, collection#: OK-MG358</v>
      </c>
    </row>
    <row r="1891" spans="1:104" ht="15" customHeight="1" x14ac:dyDescent="0.45">
      <c r="A1891" s="122">
        <v>1890</v>
      </c>
      <c r="B1891" s="122" t="s">
        <v>11568</v>
      </c>
      <c r="C1891" s="122" t="s">
        <v>9354</v>
      </c>
      <c r="I1891" s="122" t="s">
        <v>212</v>
      </c>
      <c r="J1891" s="122" t="str">
        <f t="shared" si="84"/>
        <v>Quercus muehlenbergii</v>
      </c>
      <c r="M1891" s="122" t="s">
        <v>3226</v>
      </c>
      <c r="N1891" s="122" t="s">
        <v>3198</v>
      </c>
      <c r="O1891" s="57">
        <v>42907</v>
      </c>
      <c r="P1891" s="122" t="s">
        <v>9396</v>
      </c>
      <c r="Q1891" s="122" t="s">
        <v>11688</v>
      </c>
      <c r="S1891" s="122" t="s">
        <v>14693</v>
      </c>
      <c r="T1891" s="122" t="s">
        <v>1171</v>
      </c>
      <c r="U1891" s="122" t="s">
        <v>6819</v>
      </c>
      <c r="V1891" s="122" t="s">
        <v>11806</v>
      </c>
      <c r="W1891" s="122" t="s">
        <v>1759</v>
      </c>
      <c r="X1891" s="82" t="s">
        <v>9422</v>
      </c>
      <c r="Y1891" s="122" t="s">
        <v>9423</v>
      </c>
      <c r="AH1891" s="122">
        <v>1505</v>
      </c>
      <c r="AJ1891" s="122" t="s">
        <v>212</v>
      </c>
      <c r="AK1891" s="122" t="s">
        <v>212</v>
      </c>
      <c r="AT1891" s="123">
        <v>35.453850000000003</v>
      </c>
      <c r="AU1891" s="123">
        <v>-98.354179999999999</v>
      </c>
      <c r="AZ1891" s="122" t="s">
        <v>9491</v>
      </c>
      <c r="BE1891" s="122" t="s">
        <v>9078</v>
      </c>
      <c r="BG1891" s="122" t="s">
        <v>9079</v>
      </c>
      <c r="BZ1891" s="122" t="s">
        <v>3654</v>
      </c>
      <c r="CZ1891" s="122" t="str">
        <f t="shared" si="85"/>
        <v>Quercus muehlenbergii Engelm., SPMCODE: QUE001890, collection#: OK-MG359</v>
      </c>
    </row>
    <row r="1892" spans="1:104" ht="15" customHeight="1" x14ac:dyDescent="0.45">
      <c r="A1892" s="122">
        <v>1891</v>
      </c>
      <c r="B1892" s="122" t="s">
        <v>11569</v>
      </c>
      <c r="C1892" s="122" t="s">
        <v>9355</v>
      </c>
      <c r="I1892" s="122" t="s">
        <v>212</v>
      </c>
      <c r="J1892" s="122" t="str">
        <f t="shared" si="84"/>
        <v>Quercus muehlenbergii</v>
      </c>
      <c r="M1892" s="122" t="s">
        <v>3226</v>
      </c>
      <c r="N1892" s="122" t="s">
        <v>3198</v>
      </c>
      <c r="O1892" s="57">
        <v>42907</v>
      </c>
      <c r="P1892" s="122" t="s">
        <v>9396</v>
      </c>
      <c r="Q1892" s="122" t="s">
        <v>11688</v>
      </c>
      <c r="S1892" s="122" t="s">
        <v>14693</v>
      </c>
      <c r="T1892" s="122" t="s">
        <v>1171</v>
      </c>
      <c r="U1892" s="122" t="s">
        <v>6819</v>
      </c>
      <c r="V1892" s="122" t="s">
        <v>11806</v>
      </c>
      <c r="W1892" s="122" t="s">
        <v>1759</v>
      </c>
      <c r="X1892" s="82" t="s">
        <v>9422</v>
      </c>
      <c r="Y1892" s="122" t="s">
        <v>9424</v>
      </c>
      <c r="AH1892" s="122">
        <v>1513</v>
      </c>
      <c r="AJ1892" s="122" t="s">
        <v>212</v>
      </c>
      <c r="AK1892" s="122" t="s">
        <v>212</v>
      </c>
      <c r="AT1892" s="123">
        <v>35.446869999999997</v>
      </c>
      <c r="AU1892" s="123">
        <v>-98.353729999999999</v>
      </c>
      <c r="AZ1892" s="122" t="s">
        <v>9492</v>
      </c>
      <c r="BE1892" s="122" t="s">
        <v>9078</v>
      </c>
      <c r="BG1892" s="122" t="s">
        <v>9079</v>
      </c>
      <c r="BZ1892" s="122" t="s">
        <v>3654</v>
      </c>
      <c r="CZ1892" s="122" t="str">
        <f t="shared" si="85"/>
        <v>Quercus muehlenbergii Engelm., SPMCODE: QUE001891, collection#: OK-MG360</v>
      </c>
    </row>
    <row r="1893" spans="1:104" ht="15" customHeight="1" x14ac:dyDescent="0.45">
      <c r="A1893" s="122">
        <v>1892</v>
      </c>
      <c r="B1893" s="122" t="s">
        <v>11570</v>
      </c>
      <c r="C1893" s="122" t="s">
        <v>9356</v>
      </c>
      <c r="I1893" s="122" t="s">
        <v>212</v>
      </c>
      <c r="J1893" s="122" t="str">
        <f t="shared" si="84"/>
        <v>Quercus muehlenbergii</v>
      </c>
      <c r="M1893" s="122" t="s">
        <v>3226</v>
      </c>
      <c r="N1893" s="122" t="s">
        <v>3198</v>
      </c>
      <c r="O1893" s="57">
        <v>42907</v>
      </c>
      <c r="P1893" s="122" t="s">
        <v>9396</v>
      </c>
      <c r="Q1893" s="122" t="s">
        <v>11688</v>
      </c>
      <c r="S1893" s="122" t="s">
        <v>14693</v>
      </c>
      <c r="T1893" s="122" t="s">
        <v>1171</v>
      </c>
      <c r="U1893" s="122" t="s">
        <v>6819</v>
      </c>
      <c r="V1893" s="122" t="s">
        <v>11806</v>
      </c>
      <c r="W1893" s="122" t="s">
        <v>1759</v>
      </c>
      <c r="X1893" s="82" t="s">
        <v>9422</v>
      </c>
      <c r="Y1893" s="122" t="s">
        <v>9424</v>
      </c>
      <c r="AH1893" s="122">
        <v>1450</v>
      </c>
      <c r="AJ1893" s="122" t="s">
        <v>212</v>
      </c>
      <c r="AK1893" s="122" t="s">
        <v>212</v>
      </c>
      <c r="AT1893" s="123">
        <v>35.448039999999999</v>
      </c>
      <c r="AU1893" s="123">
        <v>-98.353560000000002</v>
      </c>
      <c r="AZ1893" s="122" t="s">
        <v>9493</v>
      </c>
      <c r="BE1893" s="122" t="s">
        <v>9078</v>
      </c>
      <c r="BG1893" s="122" t="s">
        <v>9079</v>
      </c>
      <c r="BZ1893" s="122" t="s">
        <v>3654</v>
      </c>
      <c r="CZ1893" s="122" t="str">
        <f t="shared" si="85"/>
        <v>Quercus muehlenbergii Engelm., SPMCODE: QUE001892, collection#: OK-MG361</v>
      </c>
    </row>
    <row r="1894" spans="1:104" ht="15" customHeight="1" x14ac:dyDescent="0.45">
      <c r="A1894" s="122">
        <v>1893</v>
      </c>
      <c r="B1894" s="122" t="s">
        <v>11571</v>
      </c>
      <c r="C1894" s="122" t="s">
        <v>9357</v>
      </c>
      <c r="I1894" s="122" t="s">
        <v>212</v>
      </c>
      <c r="J1894" s="122" t="str">
        <f t="shared" si="84"/>
        <v>Quercus muehlenbergii</v>
      </c>
      <c r="M1894" s="122" t="s">
        <v>3226</v>
      </c>
      <c r="N1894" s="122" t="s">
        <v>3198</v>
      </c>
      <c r="O1894" s="57">
        <v>42907</v>
      </c>
      <c r="P1894" s="122" t="s">
        <v>9396</v>
      </c>
      <c r="Q1894" s="122" t="s">
        <v>11688</v>
      </c>
      <c r="S1894" s="122" t="s">
        <v>14693</v>
      </c>
      <c r="T1894" s="122" t="s">
        <v>1171</v>
      </c>
      <c r="U1894" s="122" t="s">
        <v>6819</v>
      </c>
      <c r="V1894" s="122" t="s">
        <v>11806</v>
      </c>
      <c r="W1894" s="122" t="s">
        <v>1759</v>
      </c>
      <c r="X1894" s="82" t="s">
        <v>9422</v>
      </c>
      <c r="Y1894" s="122" t="s">
        <v>9413</v>
      </c>
      <c r="AH1894" s="122">
        <v>1509</v>
      </c>
      <c r="AJ1894" s="122" t="s">
        <v>212</v>
      </c>
      <c r="AK1894" s="122" t="s">
        <v>212</v>
      </c>
      <c r="AT1894" s="123">
        <v>35.448090000000001</v>
      </c>
      <c r="AU1894" s="123">
        <v>-98.353470000000002</v>
      </c>
      <c r="AZ1894" s="122" t="s">
        <v>9494</v>
      </c>
      <c r="BE1894" s="122" t="s">
        <v>9078</v>
      </c>
      <c r="BG1894" s="122" t="s">
        <v>9079</v>
      </c>
      <c r="BY1894" s="132" t="s">
        <v>13585</v>
      </c>
      <c r="BZ1894" s="122" t="s">
        <v>3654</v>
      </c>
      <c r="CZ1894" s="122" t="str">
        <f t="shared" si="85"/>
        <v>Quercus muehlenbergii Engelm., SPMCODE: QUE001893, collection#: OK-MG362</v>
      </c>
    </row>
    <row r="1895" spans="1:104" ht="15" customHeight="1" x14ac:dyDescent="0.45">
      <c r="A1895" s="122">
        <v>1894</v>
      </c>
      <c r="B1895" s="122" t="s">
        <v>11572</v>
      </c>
      <c r="C1895" s="122" t="s">
        <v>9358</v>
      </c>
      <c r="I1895" s="122" t="s">
        <v>149</v>
      </c>
      <c r="J1895" s="122" t="str">
        <f t="shared" si="84"/>
        <v>Quercus macrocarpa</v>
      </c>
      <c r="M1895" s="122" t="s">
        <v>3226</v>
      </c>
      <c r="N1895" s="122" t="s">
        <v>3173</v>
      </c>
      <c r="O1895" s="57">
        <v>42907</v>
      </c>
      <c r="P1895" s="122" t="s">
        <v>9396</v>
      </c>
      <c r="Q1895" s="122" t="s">
        <v>11688</v>
      </c>
      <c r="S1895" s="122" t="s">
        <v>14693</v>
      </c>
      <c r="T1895" s="122" t="s">
        <v>1171</v>
      </c>
      <c r="U1895" s="122" t="s">
        <v>6819</v>
      </c>
      <c r="V1895" s="122" t="s">
        <v>11806</v>
      </c>
      <c r="W1895" s="122" t="s">
        <v>1759</v>
      </c>
      <c r="X1895" s="82" t="s">
        <v>9422</v>
      </c>
      <c r="Y1895" s="122" t="s">
        <v>9425</v>
      </c>
      <c r="AH1895" s="122">
        <v>1501</v>
      </c>
      <c r="AJ1895" s="122" t="s">
        <v>149</v>
      </c>
      <c r="AK1895" s="122" t="s">
        <v>149</v>
      </c>
      <c r="AT1895" s="123">
        <v>35.443759999999997</v>
      </c>
      <c r="AU1895" s="123">
        <v>-98.354510000000005</v>
      </c>
      <c r="AZ1895" s="122" t="s">
        <v>9495</v>
      </c>
      <c r="BE1895" s="122" t="s">
        <v>9078</v>
      </c>
      <c r="BG1895" s="122" t="s">
        <v>9079</v>
      </c>
      <c r="BY1895" s="132" t="s">
        <v>13585</v>
      </c>
      <c r="BZ1895" s="122" t="s">
        <v>3654</v>
      </c>
      <c r="CZ1895" s="122" t="str">
        <f t="shared" si="85"/>
        <v>Quercus macrocarpa Michx., SPMCODE: QUE001894, collection#: OK-MG363</v>
      </c>
    </row>
    <row r="1896" spans="1:104" ht="15" customHeight="1" x14ac:dyDescent="0.45">
      <c r="A1896" s="122">
        <v>1895</v>
      </c>
      <c r="B1896" s="122" t="s">
        <v>11573</v>
      </c>
      <c r="C1896" s="122" t="s">
        <v>9359</v>
      </c>
      <c r="I1896" s="122" t="s">
        <v>149</v>
      </c>
      <c r="J1896" s="122" t="str">
        <f t="shared" si="84"/>
        <v>Quercus macrocarpa</v>
      </c>
      <c r="M1896" s="122" t="s">
        <v>3226</v>
      </c>
      <c r="N1896" s="122" t="s">
        <v>3173</v>
      </c>
      <c r="O1896" s="57">
        <v>42907</v>
      </c>
      <c r="P1896" s="122" t="s">
        <v>9396</v>
      </c>
      <c r="Q1896" s="122" t="s">
        <v>11688</v>
      </c>
      <c r="S1896" s="122" t="s">
        <v>14693</v>
      </c>
      <c r="T1896" s="122" t="s">
        <v>1171</v>
      </c>
      <c r="U1896" s="122" t="s">
        <v>6819</v>
      </c>
      <c r="V1896" s="122" t="s">
        <v>11806</v>
      </c>
      <c r="W1896" s="122" t="s">
        <v>1759</v>
      </c>
      <c r="X1896" s="82" t="s">
        <v>9422</v>
      </c>
      <c r="Y1896" s="122" t="s">
        <v>9426</v>
      </c>
      <c r="AH1896" s="122">
        <v>1466</v>
      </c>
      <c r="AJ1896" s="122" t="s">
        <v>149</v>
      </c>
      <c r="AK1896" s="122" t="s">
        <v>149</v>
      </c>
      <c r="AT1896" s="123">
        <v>35.441319999999997</v>
      </c>
      <c r="AU1896" s="123">
        <v>-98.354690000000005</v>
      </c>
      <c r="AZ1896" s="122" t="s">
        <v>9496</v>
      </c>
      <c r="BE1896" s="122" t="s">
        <v>9078</v>
      </c>
      <c r="BG1896" s="122" t="s">
        <v>9079</v>
      </c>
      <c r="BZ1896" s="122" t="s">
        <v>3654</v>
      </c>
      <c r="CZ1896" s="122" t="str">
        <f t="shared" si="85"/>
        <v>Quercus macrocarpa Michx., SPMCODE: QUE001895, collection#: OK-MG364</v>
      </c>
    </row>
    <row r="1897" spans="1:104" ht="15" customHeight="1" x14ac:dyDescent="0.45">
      <c r="A1897" s="122">
        <v>1896</v>
      </c>
      <c r="B1897" s="122" t="s">
        <v>11574</v>
      </c>
      <c r="C1897" s="122" t="s">
        <v>9360</v>
      </c>
      <c r="I1897" s="122" t="s">
        <v>149</v>
      </c>
      <c r="J1897" s="122" t="str">
        <f t="shared" ref="J1897:J1928" si="86">LEFT(I1897, FIND(" ", I1897, 12) -1)</f>
        <v>Quercus macrocarpa</v>
      </c>
      <c r="M1897" s="122" t="s">
        <v>3226</v>
      </c>
      <c r="N1897" s="122" t="s">
        <v>3173</v>
      </c>
      <c r="O1897" s="57">
        <v>42907</v>
      </c>
      <c r="P1897" s="122" t="s">
        <v>9396</v>
      </c>
      <c r="Q1897" s="122" t="s">
        <v>11688</v>
      </c>
      <c r="S1897" s="122" t="s">
        <v>14693</v>
      </c>
      <c r="T1897" s="122" t="s">
        <v>1171</v>
      </c>
      <c r="U1897" s="122" t="s">
        <v>6819</v>
      </c>
      <c r="V1897" s="122" t="s">
        <v>11806</v>
      </c>
      <c r="W1897" s="122" t="s">
        <v>1759</v>
      </c>
      <c r="X1897" s="82" t="s">
        <v>9422</v>
      </c>
      <c r="Y1897" s="122" t="s">
        <v>9424</v>
      </c>
      <c r="AH1897" s="122">
        <v>1499</v>
      </c>
      <c r="AJ1897" s="122" t="s">
        <v>149</v>
      </c>
      <c r="AK1897" s="122" t="s">
        <v>149</v>
      </c>
      <c r="AT1897" s="123">
        <v>35.440860000000001</v>
      </c>
      <c r="AU1897" s="123">
        <v>-98.354699999999994</v>
      </c>
      <c r="AZ1897" s="122" t="s">
        <v>9497</v>
      </c>
      <c r="BE1897" s="122" t="s">
        <v>9078</v>
      </c>
      <c r="BG1897" s="122" t="s">
        <v>9079</v>
      </c>
      <c r="BZ1897" s="122" t="s">
        <v>3654</v>
      </c>
      <c r="CZ1897" s="122" t="str">
        <f t="shared" si="85"/>
        <v>Quercus macrocarpa Michx., SPMCODE: QUE001896, collection#: OK-MG365</v>
      </c>
    </row>
    <row r="1898" spans="1:104" ht="15" customHeight="1" x14ac:dyDescent="0.45">
      <c r="A1898" s="122">
        <v>1897</v>
      </c>
      <c r="B1898" s="122" t="s">
        <v>11575</v>
      </c>
      <c r="C1898" s="122" t="s">
        <v>9361</v>
      </c>
      <c r="I1898" s="122" t="s">
        <v>149</v>
      </c>
      <c r="J1898" s="122" t="str">
        <f t="shared" si="86"/>
        <v>Quercus macrocarpa</v>
      </c>
      <c r="M1898" s="122" t="s">
        <v>3226</v>
      </c>
      <c r="N1898" s="122" t="s">
        <v>3173</v>
      </c>
      <c r="O1898" s="57">
        <v>42907</v>
      </c>
      <c r="P1898" s="122" t="s">
        <v>9396</v>
      </c>
      <c r="Q1898" s="122" t="s">
        <v>11688</v>
      </c>
      <c r="S1898" s="122" t="s">
        <v>14693</v>
      </c>
      <c r="T1898" s="122" t="s">
        <v>1171</v>
      </c>
      <c r="U1898" s="122" t="s">
        <v>6819</v>
      </c>
      <c r="V1898" s="122" t="s">
        <v>11806</v>
      </c>
      <c r="W1898" s="122" t="s">
        <v>1759</v>
      </c>
      <c r="X1898" s="82" t="s">
        <v>9422</v>
      </c>
      <c r="Y1898" s="122" t="s">
        <v>9424</v>
      </c>
      <c r="AH1898" s="122">
        <v>1495</v>
      </c>
      <c r="AJ1898" s="122" t="s">
        <v>149</v>
      </c>
      <c r="AK1898" s="122" t="s">
        <v>149</v>
      </c>
      <c r="AT1898" s="123">
        <v>35.440939999999998</v>
      </c>
      <c r="AU1898" s="123">
        <v>-98.354759999999999</v>
      </c>
      <c r="AZ1898" s="122" t="s">
        <v>9498</v>
      </c>
      <c r="BE1898" s="122" t="s">
        <v>9078</v>
      </c>
      <c r="BG1898" s="122" t="s">
        <v>9079</v>
      </c>
      <c r="BZ1898" s="122" t="s">
        <v>3654</v>
      </c>
      <c r="CZ1898" s="122" t="str">
        <f t="shared" si="85"/>
        <v>Quercus macrocarpa Michx., SPMCODE: QUE001897, collection#: OK-MG366</v>
      </c>
    </row>
    <row r="1899" spans="1:104" ht="15" customHeight="1" x14ac:dyDescent="0.45">
      <c r="A1899" s="122">
        <v>1898</v>
      </c>
      <c r="B1899" s="122" t="s">
        <v>11576</v>
      </c>
      <c r="C1899" s="122" t="s">
        <v>9362</v>
      </c>
      <c r="I1899" s="122" t="s">
        <v>212</v>
      </c>
      <c r="J1899" s="122" t="str">
        <f t="shared" si="86"/>
        <v>Quercus muehlenbergii</v>
      </c>
      <c r="M1899" s="122" t="s">
        <v>3226</v>
      </c>
      <c r="N1899" s="122" t="s">
        <v>3198</v>
      </c>
      <c r="O1899" s="57">
        <v>42907</v>
      </c>
      <c r="P1899" s="122" t="s">
        <v>9396</v>
      </c>
      <c r="Q1899" s="122" t="s">
        <v>11688</v>
      </c>
      <c r="S1899" s="122" t="s">
        <v>14693</v>
      </c>
      <c r="T1899" s="122" t="s">
        <v>1171</v>
      </c>
      <c r="U1899" s="122" t="s">
        <v>6819</v>
      </c>
      <c r="V1899" s="122" t="s">
        <v>11806</v>
      </c>
      <c r="W1899" s="122" t="s">
        <v>1759</v>
      </c>
      <c r="X1899" s="82" t="s">
        <v>9422</v>
      </c>
      <c r="Y1899" s="122" t="s">
        <v>9424</v>
      </c>
      <c r="AH1899" s="122">
        <v>1498</v>
      </c>
      <c r="AJ1899" s="122" t="s">
        <v>212</v>
      </c>
      <c r="AK1899" s="122" t="s">
        <v>212</v>
      </c>
      <c r="AT1899" s="123">
        <v>35.440849999999998</v>
      </c>
      <c r="AU1899" s="123">
        <v>-98.354709999999997</v>
      </c>
      <c r="AZ1899" s="122" t="s">
        <v>9499</v>
      </c>
      <c r="BE1899" s="122" t="s">
        <v>9078</v>
      </c>
      <c r="BG1899" s="122" t="s">
        <v>9079</v>
      </c>
      <c r="BY1899" s="132" t="s">
        <v>13665</v>
      </c>
      <c r="BZ1899" s="122" t="s">
        <v>3654</v>
      </c>
      <c r="CZ1899" s="122" t="str">
        <f t="shared" si="85"/>
        <v>Quercus muehlenbergii Engelm., SPMCODE: QUE001898, collection#: OK-MG367</v>
      </c>
    </row>
    <row r="1900" spans="1:104" ht="15" customHeight="1" x14ac:dyDescent="0.45">
      <c r="A1900" s="122">
        <v>1899</v>
      </c>
      <c r="B1900" s="122" t="s">
        <v>11577</v>
      </c>
      <c r="C1900" s="122" t="s">
        <v>9363</v>
      </c>
      <c r="I1900" s="122" t="s">
        <v>149</v>
      </c>
      <c r="J1900" s="122" t="str">
        <f t="shared" si="86"/>
        <v>Quercus macrocarpa</v>
      </c>
      <c r="M1900" s="122" t="s">
        <v>3226</v>
      </c>
      <c r="N1900" s="122" t="s">
        <v>3173</v>
      </c>
      <c r="O1900" s="57">
        <v>42907</v>
      </c>
      <c r="P1900" s="122" t="s">
        <v>9396</v>
      </c>
      <c r="Q1900" s="122" t="s">
        <v>11688</v>
      </c>
      <c r="S1900" s="122" t="s">
        <v>14693</v>
      </c>
      <c r="T1900" s="122" t="s">
        <v>1171</v>
      </c>
      <c r="U1900" s="122" t="s">
        <v>6819</v>
      </c>
      <c r="V1900" s="122" t="s">
        <v>11806</v>
      </c>
      <c r="W1900" s="122" t="s">
        <v>1759</v>
      </c>
      <c r="X1900" s="82" t="s">
        <v>9422</v>
      </c>
      <c r="Y1900" s="122" t="s">
        <v>9427</v>
      </c>
      <c r="AH1900" s="122">
        <v>1492</v>
      </c>
      <c r="AJ1900" s="122" t="s">
        <v>149</v>
      </c>
      <c r="AK1900" s="122" t="s">
        <v>149</v>
      </c>
      <c r="AT1900" s="123">
        <v>35.440199999999997</v>
      </c>
      <c r="AU1900" s="123">
        <v>-98.354759999999999</v>
      </c>
      <c r="AZ1900" s="122" t="s">
        <v>9500</v>
      </c>
      <c r="BE1900" s="122" t="s">
        <v>9078</v>
      </c>
      <c r="BG1900" s="122" t="s">
        <v>9079</v>
      </c>
      <c r="BZ1900" s="122" t="s">
        <v>3654</v>
      </c>
      <c r="CZ1900" s="122" t="str">
        <f t="shared" si="85"/>
        <v>Quercus macrocarpa Michx., SPMCODE: QUE001899, collection#: OK-MG368</v>
      </c>
    </row>
    <row r="1901" spans="1:104" ht="15" customHeight="1" x14ac:dyDescent="0.45">
      <c r="A1901" s="122">
        <v>1900</v>
      </c>
      <c r="B1901" s="122" t="s">
        <v>11578</v>
      </c>
      <c r="C1901" s="122" t="s">
        <v>9364</v>
      </c>
      <c r="I1901" s="122" t="s">
        <v>149</v>
      </c>
      <c r="J1901" s="122" t="str">
        <f t="shared" si="86"/>
        <v>Quercus macrocarpa</v>
      </c>
      <c r="M1901" s="122" t="s">
        <v>3226</v>
      </c>
      <c r="N1901" s="122" t="s">
        <v>3173</v>
      </c>
      <c r="O1901" s="57">
        <v>42907</v>
      </c>
      <c r="P1901" s="122" t="s">
        <v>9396</v>
      </c>
      <c r="Q1901" s="122" t="s">
        <v>11688</v>
      </c>
      <c r="S1901" s="122" t="s">
        <v>14693</v>
      </c>
      <c r="T1901" s="122" t="s">
        <v>1171</v>
      </c>
      <c r="U1901" s="122" t="s">
        <v>6819</v>
      </c>
      <c r="V1901" s="122" t="s">
        <v>11806</v>
      </c>
      <c r="W1901" s="122" t="s">
        <v>1759</v>
      </c>
      <c r="X1901" s="82" t="s">
        <v>9422</v>
      </c>
      <c r="Y1901" s="122" t="s">
        <v>9428</v>
      </c>
      <c r="AH1901" s="122">
        <v>1488</v>
      </c>
      <c r="AJ1901" s="122" t="s">
        <v>149</v>
      </c>
      <c r="AK1901" s="122" t="s">
        <v>149</v>
      </c>
      <c r="AT1901" s="123">
        <v>35.438740000000003</v>
      </c>
      <c r="AU1901" s="123">
        <v>-98.354950000000002</v>
      </c>
      <c r="AZ1901" s="122" t="s">
        <v>9501</v>
      </c>
      <c r="BE1901" s="122" t="s">
        <v>9078</v>
      </c>
      <c r="BG1901" s="122" t="s">
        <v>9079</v>
      </c>
      <c r="BY1901" s="132" t="s">
        <v>13665</v>
      </c>
      <c r="BZ1901" s="122" t="s">
        <v>3654</v>
      </c>
      <c r="CN1901" s="122" t="s">
        <v>13868</v>
      </c>
      <c r="CZ1901" s="122" t="str">
        <f t="shared" si="85"/>
        <v>Quercus macrocarpa Michx., SPMCODE: QUE001900, collection#: OK-MG369</v>
      </c>
    </row>
    <row r="1902" spans="1:104" ht="15" customHeight="1" x14ac:dyDescent="0.45">
      <c r="A1902" s="122">
        <v>1901</v>
      </c>
      <c r="B1902" s="122" t="s">
        <v>11579</v>
      </c>
      <c r="C1902" s="122" t="s">
        <v>9365</v>
      </c>
      <c r="I1902" s="122" t="s">
        <v>149</v>
      </c>
      <c r="J1902" s="122" t="str">
        <f t="shared" si="86"/>
        <v>Quercus macrocarpa</v>
      </c>
      <c r="M1902" s="122" t="s">
        <v>3226</v>
      </c>
      <c r="N1902" s="122" t="s">
        <v>3173</v>
      </c>
      <c r="O1902" s="57">
        <v>42907</v>
      </c>
      <c r="P1902" s="122" t="s">
        <v>9396</v>
      </c>
      <c r="Q1902" s="122" t="s">
        <v>11688</v>
      </c>
      <c r="S1902" s="122" t="s">
        <v>14693</v>
      </c>
      <c r="T1902" s="122" t="s">
        <v>1171</v>
      </c>
      <c r="U1902" s="122" t="s">
        <v>6819</v>
      </c>
      <c r="V1902" s="122" t="s">
        <v>11806</v>
      </c>
      <c r="W1902" s="122" t="s">
        <v>1759</v>
      </c>
      <c r="X1902" s="82" t="s">
        <v>9422</v>
      </c>
      <c r="Y1902" s="122" t="s">
        <v>9428</v>
      </c>
      <c r="AH1902" s="122">
        <v>1456</v>
      </c>
      <c r="AJ1902" s="122" t="s">
        <v>149</v>
      </c>
      <c r="AK1902" s="122" t="s">
        <v>149</v>
      </c>
      <c r="AT1902" s="123">
        <v>35.438510000000001</v>
      </c>
      <c r="AU1902" s="123">
        <v>-98.355029999999999</v>
      </c>
      <c r="AZ1902" s="122" t="s">
        <v>9502</v>
      </c>
      <c r="BE1902" s="122" t="s">
        <v>9078</v>
      </c>
      <c r="BG1902" s="122" t="s">
        <v>9079</v>
      </c>
      <c r="BZ1902" s="122" t="s">
        <v>3654</v>
      </c>
      <c r="CN1902" s="122" t="s">
        <v>13869</v>
      </c>
      <c r="CZ1902" s="122" t="str">
        <f t="shared" si="85"/>
        <v>Quercus macrocarpa Michx., SPMCODE: QUE001901, collection#: OK-MG370</v>
      </c>
    </row>
    <row r="1903" spans="1:104" ht="15" customHeight="1" x14ac:dyDescent="0.45">
      <c r="A1903" s="122">
        <v>1902</v>
      </c>
      <c r="B1903" s="122" t="s">
        <v>11580</v>
      </c>
      <c r="C1903" s="122" t="s">
        <v>9366</v>
      </c>
      <c r="I1903" s="122" t="s">
        <v>149</v>
      </c>
      <c r="J1903" s="122" t="str">
        <f t="shared" si="86"/>
        <v>Quercus macrocarpa</v>
      </c>
      <c r="M1903" s="122" t="s">
        <v>3226</v>
      </c>
      <c r="N1903" s="122" t="s">
        <v>3173</v>
      </c>
      <c r="O1903" s="57">
        <v>42907</v>
      </c>
      <c r="P1903" s="122" t="s">
        <v>9396</v>
      </c>
      <c r="Q1903" s="122" t="s">
        <v>11688</v>
      </c>
      <c r="S1903" s="122" t="s">
        <v>14693</v>
      </c>
      <c r="T1903" s="122" t="s">
        <v>1171</v>
      </c>
      <c r="U1903" s="122" t="s">
        <v>6819</v>
      </c>
      <c r="V1903" s="122" t="s">
        <v>11806</v>
      </c>
      <c r="W1903" s="122" t="s">
        <v>1759</v>
      </c>
      <c r="X1903" s="82" t="s">
        <v>9422</v>
      </c>
      <c r="Y1903" s="122" t="s">
        <v>9428</v>
      </c>
      <c r="AH1903" s="122">
        <v>1480</v>
      </c>
      <c r="AJ1903" s="122" t="s">
        <v>149</v>
      </c>
      <c r="AK1903" s="122" t="s">
        <v>149</v>
      </c>
      <c r="AT1903" s="123">
        <v>35.438540000000003</v>
      </c>
      <c r="AU1903" s="123">
        <v>-98.354969999999994</v>
      </c>
      <c r="AZ1903" s="122" t="s">
        <v>9503</v>
      </c>
      <c r="BE1903" s="122" t="s">
        <v>9078</v>
      </c>
      <c r="BG1903" s="122" t="s">
        <v>9079</v>
      </c>
      <c r="BY1903" s="132" t="s">
        <v>13665</v>
      </c>
      <c r="BZ1903" s="122" t="s">
        <v>3654</v>
      </c>
      <c r="CN1903" s="122" t="s">
        <v>13870</v>
      </c>
      <c r="CZ1903" s="122" t="str">
        <f t="shared" si="85"/>
        <v>Quercus macrocarpa Michx., SPMCODE: QUE001902, collection#: OK-MG371</v>
      </c>
    </row>
    <row r="1904" spans="1:104" ht="15" customHeight="1" x14ac:dyDescent="0.45">
      <c r="A1904" s="122">
        <v>1903</v>
      </c>
      <c r="B1904" s="122" t="s">
        <v>11581</v>
      </c>
      <c r="C1904" s="122" t="s">
        <v>9367</v>
      </c>
      <c r="I1904" s="122" t="s">
        <v>149</v>
      </c>
      <c r="J1904" s="122" t="str">
        <f t="shared" si="86"/>
        <v>Quercus macrocarpa</v>
      </c>
      <c r="M1904" s="122" t="s">
        <v>3226</v>
      </c>
      <c r="N1904" s="122" t="s">
        <v>3173</v>
      </c>
      <c r="O1904" s="57">
        <v>42907</v>
      </c>
      <c r="P1904" s="122" t="s">
        <v>11797</v>
      </c>
      <c r="Q1904" s="122" t="s">
        <v>11688</v>
      </c>
      <c r="S1904" s="122" t="s">
        <v>14693</v>
      </c>
      <c r="T1904" s="122" t="s">
        <v>1171</v>
      </c>
      <c r="U1904" s="122" t="s">
        <v>6819</v>
      </c>
      <c r="V1904" s="122" t="s">
        <v>11807</v>
      </c>
      <c r="W1904" s="122" t="s">
        <v>1759</v>
      </c>
      <c r="X1904" s="82" t="s">
        <v>9429</v>
      </c>
      <c r="Y1904" s="122" t="s">
        <v>9430</v>
      </c>
      <c r="AH1904" s="122">
        <v>1110</v>
      </c>
      <c r="AJ1904" s="122" t="s">
        <v>149</v>
      </c>
      <c r="AK1904" s="122" t="s">
        <v>149</v>
      </c>
      <c r="AT1904" s="123">
        <v>35.177030000000002</v>
      </c>
      <c r="AU1904" s="123">
        <v>-97.450190000000006</v>
      </c>
      <c r="AZ1904" s="122" t="s">
        <v>9504</v>
      </c>
      <c r="BE1904" s="122" t="s">
        <v>9078</v>
      </c>
      <c r="BG1904" s="122" t="s">
        <v>9079</v>
      </c>
      <c r="BZ1904" s="122" t="s">
        <v>3654</v>
      </c>
      <c r="CZ1904" s="122" t="str">
        <f t="shared" si="85"/>
        <v>Quercus macrocarpa Michx., SPMCODE: QUE001903, collection#: OK-MG372</v>
      </c>
    </row>
    <row r="1905" spans="1:104" ht="15" customHeight="1" x14ac:dyDescent="0.45">
      <c r="A1905" s="122">
        <v>1904</v>
      </c>
      <c r="B1905" s="122" t="s">
        <v>11582</v>
      </c>
      <c r="C1905" s="122" t="s">
        <v>9368</v>
      </c>
      <c r="I1905" s="122" t="s">
        <v>149</v>
      </c>
      <c r="J1905" s="122" t="str">
        <f t="shared" si="86"/>
        <v>Quercus macrocarpa</v>
      </c>
      <c r="M1905" s="122" t="s">
        <v>3226</v>
      </c>
      <c r="N1905" s="122" t="s">
        <v>3173</v>
      </c>
      <c r="O1905" s="57">
        <v>42907</v>
      </c>
      <c r="P1905" s="122" t="s">
        <v>11797</v>
      </c>
      <c r="Q1905" s="122" t="s">
        <v>11688</v>
      </c>
      <c r="S1905" s="122" t="s">
        <v>14693</v>
      </c>
      <c r="T1905" s="122" t="s">
        <v>1171</v>
      </c>
      <c r="U1905" s="122" t="s">
        <v>6819</v>
      </c>
      <c r="V1905" s="122" t="s">
        <v>11807</v>
      </c>
      <c r="W1905" s="122" t="s">
        <v>1759</v>
      </c>
      <c r="X1905" s="82" t="s">
        <v>9429</v>
      </c>
      <c r="Y1905" s="122" t="s">
        <v>9431</v>
      </c>
      <c r="AH1905" s="122">
        <v>1228</v>
      </c>
      <c r="AJ1905" s="122" t="s">
        <v>149</v>
      </c>
      <c r="AK1905" s="122" t="s">
        <v>149</v>
      </c>
      <c r="AT1905" s="123">
        <v>35.177050000000001</v>
      </c>
      <c r="AU1905" s="123">
        <v>-97.449209999999994</v>
      </c>
      <c r="AZ1905" s="122" t="s">
        <v>9505</v>
      </c>
      <c r="BE1905" s="122" t="s">
        <v>9078</v>
      </c>
      <c r="BG1905" s="122" t="s">
        <v>9079</v>
      </c>
      <c r="BY1905" s="132" t="s">
        <v>13665</v>
      </c>
      <c r="BZ1905" s="122" t="s">
        <v>3654</v>
      </c>
      <c r="CZ1905" s="122" t="str">
        <f t="shared" si="85"/>
        <v>Quercus macrocarpa Michx., SPMCODE: QUE001904, collection#: OK-MG373</v>
      </c>
    </row>
    <row r="1906" spans="1:104" ht="15" customHeight="1" x14ac:dyDescent="0.45">
      <c r="A1906" s="122">
        <v>1905</v>
      </c>
      <c r="B1906" s="122" t="s">
        <v>11583</v>
      </c>
      <c r="C1906" s="122" t="s">
        <v>9369</v>
      </c>
      <c r="I1906" s="122" t="s">
        <v>149</v>
      </c>
      <c r="J1906" s="122" t="str">
        <f t="shared" si="86"/>
        <v>Quercus macrocarpa</v>
      </c>
      <c r="M1906" s="122" t="s">
        <v>3226</v>
      </c>
      <c r="N1906" s="122" t="s">
        <v>3173</v>
      </c>
      <c r="O1906" s="57">
        <v>42907</v>
      </c>
      <c r="P1906" s="122" t="s">
        <v>11797</v>
      </c>
      <c r="Q1906" s="122" t="s">
        <v>11688</v>
      </c>
      <c r="S1906" s="122" t="s">
        <v>14693</v>
      </c>
      <c r="T1906" s="122" t="s">
        <v>1171</v>
      </c>
      <c r="U1906" s="122" t="s">
        <v>6819</v>
      </c>
      <c r="V1906" s="122" t="s">
        <v>11807</v>
      </c>
      <c r="W1906" s="122" t="s">
        <v>1759</v>
      </c>
      <c r="X1906" s="82" t="s">
        <v>9429</v>
      </c>
      <c r="Y1906" s="122" t="s">
        <v>9431</v>
      </c>
      <c r="AH1906" s="122">
        <v>1133</v>
      </c>
      <c r="AJ1906" s="122" t="s">
        <v>149</v>
      </c>
      <c r="AK1906" s="122" t="s">
        <v>149</v>
      </c>
      <c r="AT1906" s="123">
        <v>35.177219999999998</v>
      </c>
      <c r="AU1906" s="123">
        <v>-97.449669999999998</v>
      </c>
      <c r="AZ1906" s="122" t="s">
        <v>9506</v>
      </c>
      <c r="BE1906" s="122" t="s">
        <v>9078</v>
      </c>
      <c r="BG1906" s="122" t="s">
        <v>9079</v>
      </c>
      <c r="BZ1906" s="122" t="s">
        <v>3654</v>
      </c>
      <c r="CZ1906" s="122" t="str">
        <f t="shared" si="85"/>
        <v>Quercus macrocarpa Michx., SPMCODE: QUE001905, collection#: OK-MG374</v>
      </c>
    </row>
    <row r="1907" spans="1:104" ht="15" customHeight="1" x14ac:dyDescent="0.45">
      <c r="A1907" s="122">
        <v>1906</v>
      </c>
      <c r="B1907" s="122" t="s">
        <v>11584</v>
      </c>
      <c r="C1907" s="122" t="s">
        <v>9370</v>
      </c>
      <c r="I1907" s="122" t="s">
        <v>149</v>
      </c>
      <c r="J1907" s="122" t="str">
        <f t="shared" si="86"/>
        <v>Quercus macrocarpa</v>
      </c>
      <c r="M1907" s="122" t="s">
        <v>3226</v>
      </c>
      <c r="N1907" s="122" t="s">
        <v>3173</v>
      </c>
      <c r="O1907" s="57">
        <v>42907</v>
      </c>
      <c r="P1907" s="122" t="s">
        <v>11797</v>
      </c>
      <c r="Q1907" s="122" t="s">
        <v>11688</v>
      </c>
      <c r="S1907" s="122" t="s">
        <v>14693</v>
      </c>
      <c r="T1907" s="122" t="s">
        <v>1171</v>
      </c>
      <c r="U1907" s="122" t="s">
        <v>6819</v>
      </c>
      <c r="V1907" s="122" t="s">
        <v>11807</v>
      </c>
      <c r="W1907" s="122" t="s">
        <v>1759</v>
      </c>
      <c r="X1907" s="82" t="s">
        <v>9429</v>
      </c>
      <c r="Y1907" s="122" t="s">
        <v>9431</v>
      </c>
      <c r="AH1907" s="122">
        <v>1105</v>
      </c>
      <c r="AJ1907" s="122" t="s">
        <v>149</v>
      </c>
      <c r="AK1907" s="122" t="s">
        <v>149</v>
      </c>
      <c r="AT1907" s="123">
        <v>35.177039999999998</v>
      </c>
      <c r="AU1907" s="123">
        <v>-97.449770000000001</v>
      </c>
      <c r="AZ1907" s="122" t="s">
        <v>9507</v>
      </c>
      <c r="BE1907" s="122" t="s">
        <v>9078</v>
      </c>
      <c r="BG1907" s="122" t="s">
        <v>9079</v>
      </c>
      <c r="BZ1907" s="122" t="s">
        <v>3654</v>
      </c>
      <c r="CZ1907" s="122" t="str">
        <f t="shared" si="85"/>
        <v>Quercus macrocarpa Michx., SPMCODE: QUE001906, collection#: OK-MG375</v>
      </c>
    </row>
    <row r="1908" spans="1:104" ht="15" customHeight="1" x14ac:dyDescent="0.45">
      <c r="A1908" s="122">
        <v>1907</v>
      </c>
      <c r="B1908" s="122" t="s">
        <v>11585</v>
      </c>
      <c r="C1908" s="122" t="s">
        <v>9371</v>
      </c>
      <c r="I1908" s="122" t="s">
        <v>149</v>
      </c>
      <c r="J1908" s="122" t="str">
        <f t="shared" si="86"/>
        <v>Quercus macrocarpa</v>
      </c>
      <c r="M1908" s="122" t="s">
        <v>3226</v>
      </c>
      <c r="N1908" s="122" t="s">
        <v>3173</v>
      </c>
      <c r="O1908" s="57">
        <v>42907</v>
      </c>
      <c r="P1908" s="122" t="s">
        <v>11797</v>
      </c>
      <c r="Q1908" s="122" t="s">
        <v>11688</v>
      </c>
      <c r="S1908" s="122" t="s">
        <v>14693</v>
      </c>
      <c r="T1908" s="122" t="s">
        <v>1171</v>
      </c>
      <c r="U1908" s="122" t="s">
        <v>6819</v>
      </c>
      <c r="V1908" s="122" t="s">
        <v>11807</v>
      </c>
      <c r="W1908" s="122" t="s">
        <v>1759</v>
      </c>
      <c r="X1908" s="82" t="s">
        <v>9429</v>
      </c>
      <c r="Y1908" s="122" t="s">
        <v>9431</v>
      </c>
      <c r="AH1908" s="122">
        <v>1210</v>
      </c>
      <c r="AJ1908" s="122" t="s">
        <v>149</v>
      </c>
      <c r="AK1908" s="122" t="s">
        <v>149</v>
      </c>
      <c r="AT1908" s="123">
        <v>35.176879999999997</v>
      </c>
      <c r="AU1908" s="123">
        <v>-97.449700000000007</v>
      </c>
      <c r="AZ1908" s="122" t="s">
        <v>9508</v>
      </c>
      <c r="BE1908" s="122" t="s">
        <v>9078</v>
      </c>
      <c r="BG1908" s="122" t="s">
        <v>9079</v>
      </c>
      <c r="BY1908" s="132" t="s">
        <v>13585</v>
      </c>
      <c r="BZ1908" s="122" t="s">
        <v>3654</v>
      </c>
      <c r="CZ1908" s="122" t="str">
        <f t="shared" si="85"/>
        <v>Quercus macrocarpa Michx., SPMCODE: QUE001907, collection#: OK-MG376</v>
      </c>
    </row>
    <row r="1909" spans="1:104" ht="15" customHeight="1" x14ac:dyDescent="0.45">
      <c r="A1909" s="122">
        <v>1908</v>
      </c>
      <c r="B1909" s="122" t="s">
        <v>11586</v>
      </c>
      <c r="C1909" s="122" t="s">
        <v>9372</v>
      </c>
      <c r="I1909" s="122" t="s">
        <v>149</v>
      </c>
      <c r="J1909" s="122" t="str">
        <f t="shared" si="86"/>
        <v>Quercus macrocarpa</v>
      </c>
      <c r="M1909" s="122" t="s">
        <v>3226</v>
      </c>
      <c r="N1909" s="122" t="s">
        <v>3173</v>
      </c>
      <c r="O1909" s="57">
        <v>42907</v>
      </c>
      <c r="P1909" s="122" t="s">
        <v>11797</v>
      </c>
      <c r="Q1909" s="122" t="s">
        <v>11688</v>
      </c>
      <c r="S1909" s="122" t="s">
        <v>14693</v>
      </c>
      <c r="T1909" s="122" t="s">
        <v>1171</v>
      </c>
      <c r="U1909" s="122" t="s">
        <v>6819</v>
      </c>
      <c r="V1909" s="122" t="s">
        <v>11807</v>
      </c>
      <c r="W1909" s="122" t="s">
        <v>1759</v>
      </c>
      <c r="X1909" s="82" t="s">
        <v>9429</v>
      </c>
      <c r="Y1909" s="122" t="s">
        <v>9431</v>
      </c>
      <c r="AH1909" s="122">
        <v>1107</v>
      </c>
      <c r="AJ1909" s="122" t="s">
        <v>149</v>
      </c>
      <c r="AK1909" s="122" t="s">
        <v>149</v>
      </c>
      <c r="AT1909" s="123">
        <v>35.176690000000001</v>
      </c>
      <c r="AU1909" s="123">
        <v>-97.449879999999993</v>
      </c>
      <c r="AZ1909" s="122" t="s">
        <v>9509</v>
      </c>
      <c r="BE1909" s="122" t="s">
        <v>9078</v>
      </c>
      <c r="BG1909" s="122" t="s">
        <v>9079</v>
      </c>
      <c r="BY1909" s="132"/>
      <c r="BZ1909" s="122" t="s">
        <v>3654</v>
      </c>
      <c r="CZ1909" s="122" t="str">
        <f t="shared" si="85"/>
        <v>Quercus macrocarpa Michx., SPMCODE: QUE001908, collection#: OK-MG377</v>
      </c>
    </row>
    <row r="1910" spans="1:104" ht="15" customHeight="1" x14ac:dyDescent="0.45">
      <c r="A1910" s="122">
        <v>1909</v>
      </c>
      <c r="B1910" s="122" t="s">
        <v>11587</v>
      </c>
      <c r="C1910" s="122" t="s">
        <v>9373</v>
      </c>
      <c r="I1910" s="122" t="s">
        <v>149</v>
      </c>
      <c r="J1910" s="122" t="str">
        <f t="shared" si="86"/>
        <v>Quercus macrocarpa</v>
      </c>
      <c r="M1910" s="122" t="s">
        <v>3226</v>
      </c>
      <c r="N1910" s="122" t="s">
        <v>3173</v>
      </c>
      <c r="O1910" s="57">
        <v>42907</v>
      </c>
      <c r="P1910" s="122" t="s">
        <v>11797</v>
      </c>
      <c r="Q1910" s="122" t="s">
        <v>11688</v>
      </c>
      <c r="S1910" s="122" t="s">
        <v>14693</v>
      </c>
      <c r="T1910" s="122" t="s">
        <v>1171</v>
      </c>
      <c r="U1910" s="122" t="s">
        <v>6819</v>
      </c>
      <c r="V1910" s="122" t="s">
        <v>11807</v>
      </c>
      <c r="W1910" s="122" t="s">
        <v>1759</v>
      </c>
      <c r="X1910" s="82" t="s">
        <v>9429</v>
      </c>
      <c r="Y1910" s="122" t="s">
        <v>9431</v>
      </c>
      <c r="AH1910" s="122">
        <v>1067</v>
      </c>
      <c r="AJ1910" s="122" t="s">
        <v>149</v>
      </c>
      <c r="AK1910" s="122" t="s">
        <v>149</v>
      </c>
      <c r="AT1910" s="123">
        <v>35.176349999999999</v>
      </c>
      <c r="AU1910" s="123">
        <v>-97.450090000000003</v>
      </c>
      <c r="AZ1910" s="122" t="s">
        <v>9510</v>
      </c>
      <c r="BE1910" s="122" t="s">
        <v>9078</v>
      </c>
      <c r="BG1910" s="122" t="s">
        <v>9079</v>
      </c>
      <c r="BY1910" s="132"/>
      <c r="BZ1910" s="122" t="s">
        <v>3654</v>
      </c>
      <c r="CZ1910" s="122" t="str">
        <f t="shared" si="85"/>
        <v>Quercus macrocarpa Michx., SPMCODE: QUE001909, collection#: OK-MG378</v>
      </c>
    </row>
    <row r="1911" spans="1:104" ht="15" customHeight="1" x14ac:dyDescent="0.45">
      <c r="A1911" s="122">
        <v>1910</v>
      </c>
      <c r="B1911" s="122" t="s">
        <v>11588</v>
      </c>
      <c r="C1911" s="122" t="s">
        <v>9374</v>
      </c>
      <c r="I1911" s="122" t="s">
        <v>149</v>
      </c>
      <c r="J1911" s="122" t="str">
        <f t="shared" si="86"/>
        <v>Quercus macrocarpa</v>
      </c>
      <c r="M1911" s="122" t="s">
        <v>3226</v>
      </c>
      <c r="N1911" s="122" t="s">
        <v>3173</v>
      </c>
      <c r="O1911" s="57">
        <v>42907</v>
      </c>
      <c r="P1911" s="122" t="s">
        <v>11797</v>
      </c>
      <c r="Q1911" s="122" t="s">
        <v>11688</v>
      </c>
      <c r="S1911" s="122" t="s">
        <v>14693</v>
      </c>
      <c r="T1911" s="122" t="s">
        <v>1171</v>
      </c>
      <c r="U1911" s="122" t="s">
        <v>6819</v>
      </c>
      <c r="V1911" s="122" t="s">
        <v>11807</v>
      </c>
      <c r="W1911" s="122" t="s">
        <v>1759</v>
      </c>
      <c r="X1911" s="82" t="s">
        <v>9429</v>
      </c>
      <c r="Y1911" s="122" t="s">
        <v>9431</v>
      </c>
      <c r="AH1911" s="122">
        <v>1110</v>
      </c>
      <c r="AJ1911" s="122" t="s">
        <v>149</v>
      </c>
      <c r="AK1911" s="122" t="s">
        <v>149</v>
      </c>
      <c r="AT1911" s="123">
        <v>35.176949999999998</v>
      </c>
      <c r="AU1911" s="123">
        <v>-97.449960000000004</v>
      </c>
      <c r="AZ1911" s="122" t="s">
        <v>9511</v>
      </c>
      <c r="BE1911" s="122" t="s">
        <v>9078</v>
      </c>
      <c r="BG1911" s="122" t="s">
        <v>9079</v>
      </c>
      <c r="BY1911" s="132"/>
      <c r="BZ1911" s="122" t="s">
        <v>3654</v>
      </c>
      <c r="CZ1911" s="122" t="str">
        <f t="shared" si="85"/>
        <v>Quercus macrocarpa Michx., SPMCODE: QUE001910, collection#: OK-MG379</v>
      </c>
    </row>
    <row r="1912" spans="1:104" ht="15" customHeight="1" x14ac:dyDescent="0.45">
      <c r="A1912" s="122">
        <v>1911</v>
      </c>
      <c r="B1912" s="122" t="s">
        <v>11589</v>
      </c>
      <c r="C1912" s="122" t="s">
        <v>9375</v>
      </c>
      <c r="I1912" s="122" t="s">
        <v>149</v>
      </c>
      <c r="J1912" s="122" t="str">
        <f t="shared" si="86"/>
        <v>Quercus macrocarpa</v>
      </c>
      <c r="M1912" s="122" t="s">
        <v>3226</v>
      </c>
      <c r="N1912" s="122" t="s">
        <v>3173</v>
      </c>
      <c r="O1912" s="57">
        <v>42907</v>
      </c>
      <c r="P1912" s="122" t="s">
        <v>11797</v>
      </c>
      <c r="Q1912" s="122" t="s">
        <v>11688</v>
      </c>
      <c r="S1912" s="122" t="s">
        <v>14693</v>
      </c>
      <c r="T1912" s="122" t="s">
        <v>1171</v>
      </c>
      <c r="U1912" s="122" t="s">
        <v>6819</v>
      </c>
      <c r="V1912" s="122" t="s">
        <v>11807</v>
      </c>
      <c r="W1912" s="122" t="s">
        <v>1759</v>
      </c>
      <c r="X1912" s="82" t="s">
        <v>9429</v>
      </c>
      <c r="Y1912" s="122" t="s">
        <v>9431</v>
      </c>
      <c r="AH1912" s="122">
        <v>1162</v>
      </c>
      <c r="AJ1912" s="122" t="s">
        <v>149</v>
      </c>
      <c r="AK1912" s="122" t="s">
        <v>149</v>
      </c>
      <c r="AT1912" s="123">
        <v>35.177140000000001</v>
      </c>
      <c r="AU1912" s="123">
        <v>-97.450050000000005</v>
      </c>
      <c r="AZ1912" s="122" t="s">
        <v>9512</v>
      </c>
      <c r="BE1912" s="122" t="s">
        <v>9078</v>
      </c>
      <c r="BG1912" s="122" t="s">
        <v>9079</v>
      </c>
      <c r="BY1912" s="132"/>
      <c r="BZ1912" s="122" t="s">
        <v>3654</v>
      </c>
      <c r="CZ1912" s="122" t="str">
        <f t="shared" si="85"/>
        <v>Quercus macrocarpa Michx., SPMCODE: QUE001911, collection#: OK-MG380</v>
      </c>
    </row>
    <row r="1913" spans="1:104" ht="15" customHeight="1" x14ac:dyDescent="0.45">
      <c r="A1913" s="122">
        <v>1912</v>
      </c>
      <c r="B1913" s="122" t="s">
        <v>11590</v>
      </c>
      <c r="C1913" s="122" t="s">
        <v>9376</v>
      </c>
      <c r="I1913" s="122" t="s">
        <v>149</v>
      </c>
      <c r="J1913" s="122" t="str">
        <f t="shared" si="86"/>
        <v>Quercus macrocarpa</v>
      </c>
      <c r="M1913" s="122" t="s">
        <v>3226</v>
      </c>
      <c r="N1913" s="122" t="s">
        <v>3173</v>
      </c>
      <c r="O1913" s="57">
        <v>42907</v>
      </c>
      <c r="P1913" s="122" t="s">
        <v>11797</v>
      </c>
      <c r="Q1913" s="122" t="s">
        <v>11688</v>
      </c>
      <c r="S1913" s="122" t="s">
        <v>14693</v>
      </c>
      <c r="T1913" s="122" t="s">
        <v>1171</v>
      </c>
      <c r="U1913" s="122" t="s">
        <v>6819</v>
      </c>
      <c r="V1913" s="122" t="s">
        <v>11807</v>
      </c>
      <c r="W1913" s="122" t="s">
        <v>1759</v>
      </c>
      <c r="X1913" s="82" t="s">
        <v>9429</v>
      </c>
      <c r="Y1913" s="122" t="s">
        <v>9431</v>
      </c>
      <c r="AH1913" s="122">
        <v>1151</v>
      </c>
      <c r="AJ1913" s="122" t="s">
        <v>149</v>
      </c>
      <c r="AK1913" s="122" t="s">
        <v>149</v>
      </c>
      <c r="AT1913" s="123">
        <v>35.177219999999998</v>
      </c>
      <c r="AU1913" s="123">
        <v>-97.450029999999998</v>
      </c>
      <c r="AZ1913" s="122" t="s">
        <v>9513</v>
      </c>
      <c r="BE1913" s="122" t="s">
        <v>9078</v>
      </c>
      <c r="BG1913" s="122" t="s">
        <v>9079</v>
      </c>
      <c r="BY1913" s="132" t="s">
        <v>13665</v>
      </c>
      <c r="BZ1913" s="122" t="s">
        <v>3654</v>
      </c>
      <c r="CZ1913" s="122" t="str">
        <f t="shared" si="85"/>
        <v>Quercus macrocarpa Michx., SPMCODE: QUE001912, collection#: OK-MG381</v>
      </c>
    </row>
    <row r="1914" spans="1:104" ht="15" customHeight="1" x14ac:dyDescent="0.45">
      <c r="A1914" s="122">
        <v>1913</v>
      </c>
      <c r="B1914" s="122" t="s">
        <v>11591</v>
      </c>
      <c r="C1914" s="122" t="s">
        <v>9377</v>
      </c>
      <c r="I1914" s="122" t="s">
        <v>201</v>
      </c>
      <c r="J1914" s="122" t="str">
        <f t="shared" si="86"/>
        <v>Quercus stellata</v>
      </c>
      <c r="M1914" s="122" t="s">
        <v>3226</v>
      </c>
      <c r="N1914" s="122" t="s">
        <v>3195</v>
      </c>
      <c r="O1914" s="57">
        <v>42908</v>
      </c>
      <c r="P1914" s="122" t="s">
        <v>11796</v>
      </c>
      <c r="Q1914" s="122" t="s">
        <v>11688</v>
      </c>
      <c r="S1914" s="122" t="s">
        <v>14693</v>
      </c>
      <c r="T1914" s="122" t="s">
        <v>1171</v>
      </c>
      <c r="U1914" s="122" t="s">
        <v>6815</v>
      </c>
      <c r="V1914" s="122" t="s">
        <v>11808</v>
      </c>
      <c r="W1914" s="122" t="s">
        <v>1759</v>
      </c>
      <c r="X1914" s="82" t="s">
        <v>9432</v>
      </c>
      <c r="Y1914" s="122" t="s">
        <v>9433</v>
      </c>
      <c r="AH1914" s="122">
        <v>113</v>
      </c>
      <c r="AJ1914" s="122" t="s">
        <v>201</v>
      </c>
      <c r="AK1914" s="122" t="s">
        <v>201</v>
      </c>
      <c r="AT1914" s="123">
        <v>34.804490000000001</v>
      </c>
      <c r="AU1914" s="123">
        <v>-92.326070000000001</v>
      </c>
      <c r="AZ1914" s="122" t="s">
        <v>9514</v>
      </c>
      <c r="BE1914" s="122" t="s">
        <v>9078</v>
      </c>
      <c r="BG1914" s="122" t="s">
        <v>9079</v>
      </c>
      <c r="BZ1914" s="122" t="s">
        <v>3654</v>
      </c>
      <c r="CZ1914" s="122" t="str">
        <f t="shared" si="85"/>
        <v>Quercus stellata Wangenh., SPMCODE: QUE001913, collection#: AR-MG382</v>
      </c>
    </row>
    <row r="1915" spans="1:104" ht="15" customHeight="1" x14ac:dyDescent="0.45">
      <c r="A1915" s="122">
        <v>1914</v>
      </c>
      <c r="B1915" s="122" t="s">
        <v>11592</v>
      </c>
      <c r="C1915" s="122" t="s">
        <v>9378</v>
      </c>
      <c r="I1915" s="122" t="s">
        <v>173</v>
      </c>
      <c r="J1915" s="122" t="str">
        <f t="shared" si="86"/>
        <v>Quercus lyrata</v>
      </c>
      <c r="M1915" s="122" t="s">
        <v>3226</v>
      </c>
      <c r="N1915" s="122" t="s">
        <v>3184</v>
      </c>
      <c r="O1915" s="57">
        <v>42908</v>
      </c>
      <c r="P1915" s="122" t="s">
        <v>11796</v>
      </c>
      <c r="Q1915" s="122" t="s">
        <v>11688</v>
      </c>
      <c r="S1915" s="122" t="s">
        <v>14693</v>
      </c>
      <c r="T1915" s="122" t="s">
        <v>1171</v>
      </c>
      <c r="U1915" s="122" t="s">
        <v>6815</v>
      </c>
      <c r="V1915" s="122" t="s">
        <v>11808</v>
      </c>
      <c r="W1915" s="122" t="s">
        <v>1759</v>
      </c>
      <c r="X1915" s="82" t="s">
        <v>9432</v>
      </c>
      <c r="Y1915" s="122" t="s">
        <v>9433</v>
      </c>
      <c r="AH1915" s="122">
        <v>284</v>
      </c>
      <c r="AJ1915" s="122" t="s">
        <v>173</v>
      </c>
      <c r="AK1915" s="122" t="s">
        <v>173</v>
      </c>
      <c r="AT1915" s="123">
        <v>34.804459999999999</v>
      </c>
      <c r="AU1915" s="123">
        <v>-92.326440000000005</v>
      </c>
      <c r="AZ1915" s="122" t="s">
        <v>9515</v>
      </c>
      <c r="BE1915" s="122" t="s">
        <v>9078</v>
      </c>
      <c r="BG1915" s="122" t="s">
        <v>9079</v>
      </c>
      <c r="BY1915" s="132" t="s">
        <v>13585</v>
      </c>
      <c r="BZ1915" s="122" t="s">
        <v>3654</v>
      </c>
      <c r="CZ1915" s="122" t="str">
        <f t="shared" si="85"/>
        <v>Quercus lyrata Walter, SPMCODE: QUE001914, collection#: AR-MG383</v>
      </c>
    </row>
    <row r="1916" spans="1:104" ht="15" customHeight="1" x14ac:dyDescent="0.45">
      <c r="A1916" s="122">
        <v>1915</v>
      </c>
      <c r="B1916" s="122" t="s">
        <v>11593</v>
      </c>
      <c r="C1916" s="122" t="s">
        <v>9379</v>
      </c>
      <c r="I1916" s="122" t="s">
        <v>201</v>
      </c>
      <c r="J1916" s="122" t="str">
        <f t="shared" si="86"/>
        <v>Quercus stellata</v>
      </c>
      <c r="M1916" s="122" t="s">
        <v>3226</v>
      </c>
      <c r="N1916" s="122" t="s">
        <v>3195</v>
      </c>
      <c r="O1916" s="57">
        <v>42908</v>
      </c>
      <c r="P1916" s="122" t="s">
        <v>11796</v>
      </c>
      <c r="Q1916" s="122" t="s">
        <v>11688</v>
      </c>
      <c r="S1916" s="122" t="s">
        <v>14693</v>
      </c>
      <c r="T1916" s="122" t="s">
        <v>1171</v>
      </c>
      <c r="U1916" s="122" t="s">
        <v>6815</v>
      </c>
      <c r="V1916" s="122" t="s">
        <v>11808</v>
      </c>
      <c r="W1916" s="122" t="s">
        <v>1759</v>
      </c>
      <c r="X1916" s="82" t="s">
        <v>9432</v>
      </c>
      <c r="Y1916" s="122" t="s">
        <v>9433</v>
      </c>
      <c r="AH1916" s="122">
        <v>291</v>
      </c>
      <c r="AJ1916" s="122" t="s">
        <v>201</v>
      </c>
      <c r="AK1916" s="122" t="s">
        <v>201</v>
      </c>
      <c r="AT1916" s="123">
        <v>34.804119999999998</v>
      </c>
      <c r="AU1916" s="123">
        <v>-92.326740000000001</v>
      </c>
      <c r="AZ1916" s="122" t="s">
        <v>9516</v>
      </c>
      <c r="BE1916" s="122" t="s">
        <v>9078</v>
      </c>
      <c r="BG1916" s="122" t="s">
        <v>9079</v>
      </c>
      <c r="BY1916" s="132" t="s">
        <v>13585</v>
      </c>
      <c r="BZ1916" s="122" t="s">
        <v>3654</v>
      </c>
      <c r="CZ1916" s="122" t="str">
        <f t="shared" si="85"/>
        <v>Quercus stellata Wangenh., SPMCODE: QUE001915, collection#: AR-MG384</v>
      </c>
    </row>
    <row r="1917" spans="1:104" ht="15" customHeight="1" x14ac:dyDescent="0.45">
      <c r="A1917" s="122">
        <v>1916</v>
      </c>
      <c r="B1917" s="122" t="s">
        <v>11594</v>
      </c>
      <c r="C1917" s="122" t="s">
        <v>9380</v>
      </c>
      <c r="I1917" s="122" t="s">
        <v>149</v>
      </c>
      <c r="J1917" s="122" t="str">
        <f t="shared" si="86"/>
        <v>Quercus macrocarpa</v>
      </c>
      <c r="M1917" s="122" t="s">
        <v>3226</v>
      </c>
      <c r="N1917" s="122" t="s">
        <v>3173</v>
      </c>
      <c r="O1917" s="57">
        <v>42908</v>
      </c>
      <c r="P1917" s="122" t="s">
        <v>11796</v>
      </c>
      <c r="Q1917" s="122" t="s">
        <v>11688</v>
      </c>
      <c r="S1917" s="122" t="s">
        <v>14693</v>
      </c>
      <c r="T1917" s="122" t="s">
        <v>1171</v>
      </c>
      <c r="U1917" s="122" t="s">
        <v>6815</v>
      </c>
      <c r="V1917" s="122" t="s">
        <v>11808</v>
      </c>
      <c r="W1917" s="122" t="s">
        <v>1759</v>
      </c>
      <c r="X1917" s="82" t="s">
        <v>9432</v>
      </c>
      <c r="Y1917" s="122" t="s">
        <v>9434</v>
      </c>
      <c r="AH1917" s="122">
        <v>331</v>
      </c>
      <c r="AJ1917" s="122" t="s">
        <v>149</v>
      </c>
      <c r="AK1917" s="122" t="s">
        <v>149</v>
      </c>
      <c r="AT1917" s="123">
        <v>34.803840000000001</v>
      </c>
      <c r="AU1917" s="123">
        <v>-92.326340000000002</v>
      </c>
      <c r="AZ1917" s="122" t="s">
        <v>9517</v>
      </c>
      <c r="BE1917" s="122" t="s">
        <v>9078</v>
      </c>
      <c r="BG1917" s="122" t="s">
        <v>9079</v>
      </c>
      <c r="BY1917" s="132" t="s">
        <v>13585</v>
      </c>
      <c r="BZ1917" s="122" t="s">
        <v>3654</v>
      </c>
      <c r="CZ1917" s="122" t="str">
        <f t="shared" si="85"/>
        <v>Quercus macrocarpa Michx., SPMCODE: QUE001916, collection#: AR-MG385</v>
      </c>
    </row>
    <row r="1918" spans="1:104" ht="15" customHeight="1" x14ac:dyDescent="0.45">
      <c r="A1918" s="122">
        <v>1917</v>
      </c>
      <c r="B1918" s="122" t="s">
        <v>11595</v>
      </c>
      <c r="C1918" s="122" t="s">
        <v>9381</v>
      </c>
      <c r="I1918" s="122" t="s">
        <v>149</v>
      </c>
      <c r="J1918" s="122" t="str">
        <f t="shared" si="86"/>
        <v>Quercus macrocarpa</v>
      </c>
      <c r="M1918" s="122" t="s">
        <v>3226</v>
      </c>
      <c r="N1918" s="122" t="s">
        <v>3173</v>
      </c>
      <c r="O1918" s="57">
        <v>42908</v>
      </c>
      <c r="P1918" s="122" t="s">
        <v>11796</v>
      </c>
      <c r="Q1918" s="122" t="s">
        <v>11688</v>
      </c>
      <c r="S1918" s="122" t="s">
        <v>14693</v>
      </c>
      <c r="T1918" s="122" t="s">
        <v>1171</v>
      </c>
      <c r="U1918" s="122" t="s">
        <v>6815</v>
      </c>
      <c r="V1918" s="122" t="s">
        <v>11808</v>
      </c>
      <c r="W1918" s="122" t="s">
        <v>1759</v>
      </c>
      <c r="X1918" s="82" t="s">
        <v>9432</v>
      </c>
      <c r="Y1918" s="122" t="s">
        <v>9435</v>
      </c>
      <c r="AH1918" s="122">
        <v>345</v>
      </c>
      <c r="AJ1918" s="122" t="s">
        <v>149</v>
      </c>
      <c r="AK1918" s="122" t="s">
        <v>149</v>
      </c>
      <c r="AT1918" s="123">
        <v>34.803269999999998</v>
      </c>
      <c r="AU1918" s="123">
        <v>-92.326409999999996</v>
      </c>
      <c r="AZ1918" s="122" t="s">
        <v>9518</v>
      </c>
      <c r="BE1918" s="122" t="s">
        <v>9078</v>
      </c>
      <c r="BG1918" s="122" t="s">
        <v>9079</v>
      </c>
      <c r="BZ1918" s="122" t="s">
        <v>3654</v>
      </c>
      <c r="CZ1918" s="122" t="str">
        <f t="shared" si="85"/>
        <v>Quercus macrocarpa Michx., SPMCODE: QUE001917, collection#: AR-MG386</v>
      </c>
    </row>
    <row r="1919" spans="1:104" ht="15" customHeight="1" x14ac:dyDescent="0.45">
      <c r="A1919" s="122">
        <v>1918</v>
      </c>
      <c r="B1919" s="122" t="s">
        <v>11596</v>
      </c>
      <c r="C1919" s="122" t="s">
        <v>9382</v>
      </c>
      <c r="I1919" s="122" t="s">
        <v>187</v>
      </c>
      <c r="J1919" s="122" t="str">
        <f t="shared" si="86"/>
        <v>Quercus alba</v>
      </c>
      <c r="M1919" s="122" t="s">
        <v>3226</v>
      </c>
      <c r="N1919" s="122" t="s">
        <v>3190</v>
      </c>
      <c r="O1919" s="57">
        <v>42908</v>
      </c>
      <c r="P1919" s="122" t="s">
        <v>11796</v>
      </c>
      <c r="Q1919" s="122" t="s">
        <v>11688</v>
      </c>
      <c r="S1919" s="122" t="s">
        <v>14693</v>
      </c>
      <c r="T1919" s="122" t="s">
        <v>1171</v>
      </c>
      <c r="U1919" s="122" t="s">
        <v>6815</v>
      </c>
      <c r="V1919" s="122" t="s">
        <v>11808</v>
      </c>
      <c r="W1919" s="122" t="s">
        <v>1759</v>
      </c>
      <c r="X1919" s="82" t="s">
        <v>9432</v>
      </c>
      <c r="Y1919" s="122" t="s">
        <v>9436</v>
      </c>
      <c r="AH1919" s="122">
        <v>363</v>
      </c>
      <c r="AJ1919" s="122" t="s">
        <v>187</v>
      </c>
      <c r="AK1919" s="122" t="s">
        <v>187</v>
      </c>
      <c r="AT1919" s="123">
        <v>34.802990000000001</v>
      </c>
      <c r="AU1919" s="123">
        <v>-92.325990000000004</v>
      </c>
      <c r="AZ1919" s="122" t="s">
        <v>9519</v>
      </c>
      <c r="BE1919" s="122" t="s">
        <v>9078</v>
      </c>
      <c r="BG1919" s="122" t="s">
        <v>9079</v>
      </c>
      <c r="BY1919" s="132" t="s">
        <v>13585</v>
      </c>
      <c r="BZ1919" s="122" t="s">
        <v>3654</v>
      </c>
      <c r="CZ1919" s="122" t="str">
        <f t="shared" si="85"/>
        <v>Quercus alba L., SPMCODE: QUE001918, collection#: AR-MG387</v>
      </c>
    </row>
    <row r="1920" spans="1:104" ht="15" customHeight="1" x14ac:dyDescent="0.45">
      <c r="A1920" s="122">
        <v>1919</v>
      </c>
      <c r="B1920" s="122" t="s">
        <v>11597</v>
      </c>
      <c r="C1920" s="122" t="s">
        <v>9383</v>
      </c>
      <c r="I1920" s="122" t="s">
        <v>187</v>
      </c>
      <c r="J1920" s="122" t="str">
        <f t="shared" si="86"/>
        <v>Quercus alba</v>
      </c>
      <c r="M1920" s="122" t="s">
        <v>3226</v>
      </c>
      <c r="N1920" s="122" t="s">
        <v>3190</v>
      </c>
      <c r="O1920" s="57">
        <v>42908</v>
      </c>
      <c r="P1920" s="122" t="s">
        <v>11796</v>
      </c>
      <c r="Q1920" s="122" t="s">
        <v>11688</v>
      </c>
      <c r="S1920" s="122" t="s">
        <v>14693</v>
      </c>
      <c r="T1920" s="122" t="s">
        <v>1171</v>
      </c>
      <c r="U1920" s="122" t="s">
        <v>6815</v>
      </c>
      <c r="V1920" s="122" t="s">
        <v>11808</v>
      </c>
      <c r="W1920" s="122" t="s">
        <v>1759</v>
      </c>
      <c r="X1920" s="82" t="s">
        <v>9432</v>
      </c>
      <c r="Y1920" s="122" t="s">
        <v>9436</v>
      </c>
      <c r="AH1920" s="122">
        <v>400</v>
      </c>
      <c r="AJ1920" s="122" t="s">
        <v>187</v>
      </c>
      <c r="AK1920" s="122" t="s">
        <v>187</v>
      </c>
      <c r="AT1920" s="123">
        <v>34.802799999999998</v>
      </c>
      <c r="AU1920" s="123">
        <v>-92.325720000000004</v>
      </c>
      <c r="AZ1920" s="122" t="s">
        <v>9520</v>
      </c>
      <c r="BE1920" s="122" t="s">
        <v>9078</v>
      </c>
      <c r="BG1920" s="122" t="s">
        <v>9079</v>
      </c>
      <c r="BZ1920" s="122" t="s">
        <v>3654</v>
      </c>
      <c r="CZ1920" s="122" t="str">
        <f t="shared" si="85"/>
        <v>Quercus alba L., SPMCODE: QUE001919, collection#: AR-MG388</v>
      </c>
    </row>
    <row r="1921" spans="1:104" ht="15" customHeight="1" x14ac:dyDescent="0.45">
      <c r="A1921" s="122">
        <v>1920</v>
      </c>
      <c r="B1921" s="122" t="s">
        <v>11598</v>
      </c>
      <c r="C1921" s="122" t="s">
        <v>9384</v>
      </c>
      <c r="I1921" s="122" t="s">
        <v>187</v>
      </c>
      <c r="J1921" s="122" t="str">
        <f t="shared" si="86"/>
        <v>Quercus alba</v>
      </c>
      <c r="M1921" s="122" t="s">
        <v>3226</v>
      </c>
      <c r="N1921" s="122" t="s">
        <v>3190</v>
      </c>
      <c r="O1921" s="57">
        <v>42908</v>
      </c>
      <c r="P1921" s="122" t="s">
        <v>11796</v>
      </c>
      <c r="Q1921" s="122" t="s">
        <v>11688</v>
      </c>
      <c r="S1921" s="122" t="s">
        <v>14693</v>
      </c>
      <c r="T1921" s="122" t="s">
        <v>1171</v>
      </c>
      <c r="U1921" s="122" t="s">
        <v>6815</v>
      </c>
      <c r="V1921" s="122" t="s">
        <v>11808</v>
      </c>
      <c r="W1921" s="122" t="s">
        <v>1759</v>
      </c>
      <c r="X1921" s="82" t="s">
        <v>9432</v>
      </c>
      <c r="Y1921" s="122" t="s">
        <v>9436</v>
      </c>
      <c r="AH1921" s="122">
        <v>358</v>
      </c>
      <c r="AJ1921" s="122" t="s">
        <v>187</v>
      </c>
      <c r="AK1921" s="122" t="s">
        <v>187</v>
      </c>
      <c r="AT1921" s="123">
        <v>34.803060000000002</v>
      </c>
      <c r="AU1921" s="123">
        <v>-92.325550000000007</v>
      </c>
      <c r="AZ1921" s="122" t="s">
        <v>9521</v>
      </c>
      <c r="BE1921" s="122" t="s">
        <v>9078</v>
      </c>
      <c r="BG1921" s="122" t="s">
        <v>9079</v>
      </c>
      <c r="BY1921" s="122" t="s">
        <v>13665</v>
      </c>
      <c r="BZ1921" s="122" t="s">
        <v>3654</v>
      </c>
      <c r="CZ1921" s="122" t="str">
        <f t="shared" si="85"/>
        <v>Quercus alba L., SPMCODE: QUE001920, collection#: AR-MG389</v>
      </c>
    </row>
    <row r="1922" spans="1:104" ht="15" customHeight="1" x14ac:dyDescent="0.45">
      <c r="A1922" s="122">
        <v>1921</v>
      </c>
      <c r="B1922" s="122" t="s">
        <v>11599</v>
      </c>
      <c r="C1922" s="122" t="s">
        <v>9385</v>
      </c>
      <c r="I1922" s="122" t="s">
        <v>187</v>
      </c>
      <c r="J1922" s="122" t="str">
        <f t="shared" si="86"/>
        <v>Quercus alba</v>
      </c>
      <c r="M1922" s="122" t="s">
        <v>3226</v>
      </c>
      <c r="N1922" s="122" t="s">
        <v>3190</v>
      </c>
      <c r="O1922" s="57">
        <v>42908</v>
      </c>
      <c r="P1922" s="122" t="s">
        <v>11796</v>
      </c>
      <c r="Q1922" s="122" t="s">
        <v>11688</v>
      </c>
      <c r="S1922" s="122" t="s">
        <v>14693</v>
      </c>
      <c r="T1922" s="122" t="s">
        <v>1171</v>
      </c>
      <c r="U1922" s="122" t="s">
        <v>6815</v>
      </c>
      <c r="V1922" s="122" t="s">
        <v>11808</v>
      </c>
      <c r="W1922" s="122" t="s">
        <v>1759</v>
      </c>
      <c r="X1922" s="82" t="s">
        <v>9432</v>
      </c>
      <c r="Y1922" s="122" t="s">
        <v>9437</v>
      </c>
      <c r="AH1922" s="122">
        <v>349</v>
      </c>
      <c r="AJ1922" s="122" t="s">
        <v>187</v>
      </c>
      <c r="AK1922" s="122" t="s">
        <v>187</v>
      </c>
      <c r="AT1922" s="123">
        <v>34.802889999999998</v>
      </c>
      <c r="AU1922" s="123">
        <v>-92.325569999999999</v>
      </c>
      <c r="AZ1922" s="122" t="s">
        <v>9522</v>
      </c>
      <c r="BE1922" s="122" t="s">
        <v>9078</v>
      </c>
      <c r="BG1922" s="122" t="s">
        <v>9079</v>
      </c>
      <c r="BZ1922" s="122" t="s">
        <v>3654</v>
      </c>
      <c r="CZ1922" s="122" t="str">
        <f t="shared" si="85"/>
        <v>Quercus alba L., SPMCODE: QUE001921, collection#: AR-MG390</v>
      </c>
    </row>
    <row r="1923" spans="1:104" ht="15" customHeight="1" x14ac:dyDescent="0.45">
      <c r="A1923" s="122">
        <v>1922</v>
      </c>
      <c r="B1923" s="122" t="s">
        <v>11600</v>
      </c>
      <c r="C1923" s="122" t="s">
        <v>9386</v>
      </c>
      <c r="I1923" s="122" t="s">
        <v>187</v>
      </c>
      <c r="J1923" s="122" t="str">
        <f t="shared" si="86"/>
        <v>Quercus alba</v>
      </c>
      <c r="M1923" s="122" t="s">
        <v>3226</v>
      </c>
      <c r="N1923" s="122" t="s">
        <v>3190</v>
      </c>
      <c r="O1923" s="57">
        <v>42908</v>
      </c>
      <c r="P1923" s="122" t="s">
        <v>11796</v>
      </c>
      <c r="Q1923" s="122" t="s">
        <v>11688</v>
      </c>
      <c r="S1923" s="122" t="s">
        <v>14693</v>
      </c>
      <c r="T1923" s="122" t="s">
        <v>1171</v>
      </c>
      <c r="U1923" s="122" t="s">
        <v>6815</v>
      </c>
      <c r="V1923" s="122" t="s">
        <v>11808</v>
      </c>
      <c r="W1923" s="122" t="s">
        <v>1759</v>
      </c>
      <c r="X1923" s="82" t="s">
        <v>9432</v>
      </c>
      <c r="Y1923" s="122" t="s">
        <v>9437</v>
      </c>
      <c r="AH1923" s="122">
        <v>315</v>
      </c>
      <c r="AJ1923" s="122" t="s">
        <v>187</v>
      </c>
      <c r="AK1923" s="122" t="s">
        <v>187</v>
      </c>
      <c r="AT1923" s="123">
        <v>34.802799999999998</v>
      </c>
      <c r="AU1923" s="123">
        <v>-92.325569999999999</v>
      </c>
      <c r="AZ1923" s="122" t="s">
        <v>9523</v>
      </c>
      <c r="BE1923" s="122" t="s">
        <v>9078</v>
      </c>
      <c r="BG1923" s="122" t="s">
        <v>9079</v>
      </c>
      <c r="BY1923" s="132" t="s">
        <v>13665</v>
      </c>
      <c r="BZ1923" s="122" t="s">
        <v>3654</v>
      </c>
      <c r="CZ1923" s="122" t="str">
        <f t="shared" si="85"/>
        <v>Quercus alba L., SPMCODE: QUE001922, collection#: AR-MG391</v>
      </c>
    </row>
    <row r="1924" spans="1:104" ht="15" customHeight="1" x14ac:dyDescent="0.45">
      <c r="A1924" s="122">
        <v>1923</v>
      </c>
      <c r="B1924" s="122" t="s">
        <v>11601</v>
      </c>
      <c r="C1924" s="122" t="s">
        <v>9387</v>
      </c>
      <c r="I1924" s="122" t="s">
        <v>201</v>
      </c>
      <c r="J1924" s="122" t="str">
        <f t="shared" si="86"/>
        <v>Quercus stellata</v>
      </c>
      <c r="M1924" s="122" t="s">
        <v>3226</v>
      </c>
      <c r="N1924" s="122" t="s">
        <v>3195</v>
      </c>
      <c r="O1924" s="57">
        <v>42908</v>
      </c>
      <c r="P1924" s="122" t="s">
        <v>11796</v>
      </c>
      <c r="Q1924" s="122" t="s">
        <v>11688</v>
      </c>
      <c r="S1924" s="122" t="s">
        <v>14693</v>
      </c>
      <c r="T1924" s="122" t="s">
        <v>1171</v>
      </c>
      <c r="U1924" s="122" t="s">
        <v>6815</v>
      </c>
      <c r="V1924" s="122" t="s">
        <v>11808</v>
      </c>
      <c r="W1924" s="122" t="s">
        <v>1759</v>
      </c>
      <c r="X1924" s="82" t="s">
        <v>9432</v>
      </c>
      <c r="Y1924" s="122" t="s">
        <v>9436</v>
      </c>
      <c r="AH1924" s="122">
        <v>472</v>
      </c>
      <c r="AJ1924" s="122" t="s">
        <v>201</v>
      </c>
      <c r="AK1924" s="122" t="s">
        <v>201</v>
      </c>
      <c r="AT1924" s="123">
        <v>34.80348</v>
      </c>
      <c r="AU1924" s="123">
        <v>-92.325900000000004</v>
      </c>
      <c r="AZ1924" s="122" t="s">
        <v>9524</v>
      </c>
      <c r="BE1924" s="122" t="s">
        <v>9078</v>
      </c>
      <c r="BG1924" s="122" t="s">
        <v>9079</v>
      </c>
      <c r="BY1924" s="132" t="s">
        <v>13665</v>
      </c>
      <c r="BZ1924" s="122" t="s">
        <v>3654</v>
      </c>
      <c r="CZ1924" s="122" t="str">
        <f t="shared" si="85"/>
        <v>Quercus stellata Wangenh., SPMCODE: QUE001923, collection#: AR-MG392</v>
      </c>
    </row>
    <row r="1925" spans="1:104" ht="15" customHeight="1" x14ac:dyDescent="0.45">
      <c r="A1925" s="122">
        <v>1924</v>
      </c>
      <c r="B1925" s="122" t="s">
        <v>11602</v>
      </c>
      <c r="C1925" s="122" t="s">
        <v>9388</v>
      </c>
      <c r="I1925" s="122" t="s">
        <v>149</v>
      </c>
      <c r="J1925" s="122" t="str">
        <f t="shared" si="86"/>
        <v>Quercus macrocarpa</v>
      </c>
      <c r="M1925" s="122" t="s">
        <v>3226</v>
      </c>
      <c r="N1925" s="122" t="s">
        <v>3173</v>
      </c>
      <c r="O1925" s="57">
        <v>42908</v>
      </c>
      <c r="P1925" s="122" t="s">
        <v>11796</v>
      </c>
      <c r="Q1925" s="122" t="s">
        <v>11688</v>
      </c>
      <c r="S1925" s="122" t="s">
        <v>14693</v>
      </c>
      <c r="T1925" s="122" t="s">
        <v>1171</v>
      </c>
      <c r="U1925" s="122" t="s">
        <v>6815</v>
      </c>
      <c r="V1925" s="122" t="s">
        <v>11808</v>
      </c>
      <c r="W1925" s="122" t="s">
        <v>1759</v>
      </c>
      <c r="X1925" s="82" t="s">
        <v>9432</v>
      </c>
      <c r="Y1925" s="132" t="s">
        <v>9434</v>
      </c>
      <c r="AH1925" s="122">
        <v>101</v>
      </c>
      <c r="AJ1925" s="122" t="s">
        <v>149</v>
      </c>
      <c r="AK1925" s="122" t="s">
        <v>149</v>
      </c>
      <c r="AT1925" s="123">
        <v>34.80377</v>
      </c>
      <c r="AU1925" s="123">
        <v>-92.326980000000006</v>
      </c>
      <c r="AZ1925" s="122" t="s">
        <v>9525</v>
      </c>
      <c r="BE1925" s="122" t="s">
        <v>9078</v>
      </c>
      <c r="BG1925" s="122" t="s">
        <v>9079</v>
      </c>
      <c r="BY1925" s="132" t="s">
        <v>13665</v>
      </c>
      <c r="BZ1925" s="122" t="s">
        <v>3654</v>
      </c>
      <c r="CZ1925" s="122" t="str">
        <f t="shared" si="85"/>
        <v>Quercus macrocarpa Michx., SPMCODE: QUE001924, collection#: AR-MG393</v>
      </c>
    </row>
    <row r="1926" spans="1:104" ht="15" customHeight="1" x14ac:dyDescent="0.45">
      <c r="A1926" s="122">
        <v>1925</v>
      </c>
      <c r="B1926" s="122" t="s">
        <v>11603</v>
      </c>
      <c r="C1926" s="122" t="s">
        <v>9389</v>
      </c>
      <c r="I1926" s="122" t="s">
        <v>201</v>
      </c>
      <c r="J1926" s="122" t="str">
        <f t="shared" si="86"/>
        <v>Quercus stellata</v>
      </c>
      <c r="M1926" s="122" t="s">
        <v>3226</v>
      </c>
      <c r="N1926" s="122" t="s">
        <v>3195</v>
      </c>
      <c r="O1926" s="57">
        <v>42908</v>
      </c>
      <c r="P1926" s="122" t="s">
        <v>11796</v>
      </c>
      <c r="Q1926" s="122" t="s">
        <v>11688</v>
      </c>
      <c r="S1926" s="122" t="s">
        <v>14693</v>
      </c>
      <c r="T1926" s="122" t="s">
        <v>1171</v>
      </c>
      <c r="U1926" s="122" t="s">
        <v>6815</v>
      </c>
      <c r="V1926" s="122" t="s">
        <v>11808</v>
      </c>
      <c r="W1926" s="122" t="s">
        <v>1759</v>
      </c>
      <c r="X1926" s="82" t="s">
        <v>9432</v>
      </c>
      <c r="Y1926" s="122" t="s">
        <v>9436</v>
      </c>
      <c r="AH1926" s="122">
        <v>341</v>
      </c>
      <c r="AJ1926" s="122" t="s">
        <v>201</v>
      </c>
      <c r="AK1926" s="122" t="s">
        <v>201</v>
      </c>
      <c r="AT1926" s="123">
        <v>34.804270000000002</v>
      </c>
      <c r="AU1926" s="123">
        <v>-92.326520000000002</v>
      </c>
      <c r="AZ1926" s="122" t="s">
        <v>9526</v>
      </c>
      <c r="BE1926" s="122" t="s">
        <v>9078</v>
      </c>
      <c r="BG1926" s="122" t="s">
        <v>9079</v>
      </c>
      <c r="BY1926" s="132" t="s">
        <v>13665</v>
      </c>
      <c r="BZ1926" s="122" t="s">
        <v>3654</v>
      </c>
      <c r="CZ1926" s="122" t="str">
        <f t="shared" si="85"/>
        <v>Quercus stellata Wangenh., SPMCODE: QUE001925, collection#: AR-MG394</v>
      </c>
    </row>
    <row r="1927" spans="1:104" ht="15" customHeight="1" x14ac:dyDescent="0.45">
      <c r="A1927" s="122">
        <v>1926</v>
      </c>
      <c r="B1927" s="122" t="s">
        <v>11604</v>
      </c>
      <c r="C1927" s="122" t="s">
        <v>9390</v>
      </c>
      <c r="I1927" s="122" t="s">
        <v>149</v>
      </c>
      <c r="J1927" s="122" t="str">
        <f t="shared" si="86"/>
        <v>Quercus macrocarpa</v>
      </c>
      <c r="M1927" s="122" t="s">
        <v>3226</v>
      </c>
      <c r="N1927" s="122" t="s">
        <v>3173</v>
      </c>
      <c r="O1927" s="57">
        <v>42908</v>
      </c>
      <c r="P1927" s="122" t="s">
        <v>11796</v>
      </c>
      <c r="Q1927" s="122" t="s">
        <v>11688</v>
      </c>
      <c r="S1927" s="122" t="s">
        <v>14693</v>
      </c>
      <c r="T1927" s="122" t="s">
        <v>1171</v>
      </c>
      <c r="U1927" s="122" t="s">
        <v>6815</v>
      </c>
      <c r="V1927" s="122" t="s">
        <v>11808</v>
      </c>
      <c r="W1927" s="122" t="s">
        <v>1759</v>
      </c>
      <c r="X1927" s="82" t="s">
        <v>9432</v>
      </c>
      <c r="Y1927" s="122" t="s">
        <v>9436</v>
      </c>
      <c r="AH1927" s="122">
        <v>290</v>
      </c>
      <c r="AJ1927" s="122" t="s">
        <v>149</v>
      </c>
      <c r="AK1927" s="122" t="s">
        <v>149</v>
      </c>
      <c r="AT1927" s="123">
        <v>34.804430000000004</v>
      </c>
      <c r="AU1927" s="123">
        <v>-92.326459999999997</v>
      </c>
      <c r="AZ1927" s="122" t="s">
        <v>9527</v>
      </c>
      <c r="BE1927" s="122" t="s">
        <v>9078</v>
      </c>
      <c r="BG1927" s="122" t="s">
        <v>9079</v>
      </c>
      <c r="BZ1927" s="122" t="s">
        <v>3654</v>
      </c>
      <c r="CZ1927" s="122" t="str">
        <f t="shared" si="85"/>
        <v>Quercus macrocarpa Michx., SPMCODE: QUE001926, collection#: AR-MG395</v>
      </c>
    </row>
    <row r="1928" spans="1:104" ht="15" customHeight="1" x14ac:dyDescent="0.45">
      <c r="A1928" s="122">
        <v>1927</v>
      </c>
      <c r="B1928" s="122" t="s">
        <v>11605</v>
      </c>
      <c r="C1928" s="122" t="s">
        <v>9391</v>
      </c>
      <c r="I1928" s="122" t="s">
        <v>173</v>
      </c>
      <c r="J1928" s="122" t="str">
        <f t="shared" si="86"/>
        <v>Quercus lyrata</v>
      </c>
      <c r="M1928" s="122" t="s">
        <v>3226</v>
      </c>
      <c r="N1928" s="122" t="s">
        <v>3184</v>
      </c>
      <c r="O1928" s="57">
        <v>42908</v>
      </c>
      <c r="P1928" s="122" t="s">
        <v>11796</v>
      </c>
      <c r="Q1928" s="122" t="s">
        <v>11688</v>
      </c>
      <c r="S1928" s="122" t="s">
        <v>14693</v>
      </c>
      <c r="T1928" s="122" t="s">
        <v>1171</v>
      </c>
      <c r="U1928" s="122" t="s">
        <v>6815</v>
      </c>
      <c r="V1928" s="122" t="s">
        <v>11808</v>
      </c>
      <c r="W1928" s="122" t="s">
        <v>1759</v>
      </c>
      <c r="X1928" s="82" t="s">
        <v>9432</v>
      </c>
      <c r="Y1928" s="122" t="s">
        <v>9436</v>
      </c>
      <c r="AH1928" s="122">
        <v>315</v>
      </c>
      <c r="AJ1928" s="122" t="s">
        <v>173</v>
      </c>
      <c r="AK1928" s="122" t="s">
        <v>173</v>
      </c>
      <c r="AT1928" s="123">
        <v>34.804450000000003</v>
      </c>
      <c r="AU1928" s="123">
        <v>-92.326400000000007</v>
      </c>
      <c r="AZ1928" s="122" t="s">
        <v>9523</v>
      </c>
      <c r="BE1928" s="122" t="s">
        <v>9078</v>
      </c>
      <c r="BG1928" s="122" t="s">
        <v>9079</v>
      </c>
      <c r="BY1928" s="132" t="s">
        <v>13585</v>
      </c>
      <c r="BZ1928" s="122" t="s">
        <v>3654</v>
      </c>
      <c r="CZ1928" s="122" t="str">
        <f t="shared" si="85"/>
        <v>Quercus lyrata Walter, SPMCODE: QUE001927, collection#: AR-MG396</v>
      </c>
    </row>
    <row r="1929" spans="1:104" ht="15" customHeight="1" x14ac:dyDescent="0.45">
      <c r="A1929" s="122">
        <v>1928</v>
      </c>
      <c r="B1929" s="122" t="s">
        <v>11606</v>
      </c>
      <c r="C1929" s="122" t="s">
        <v>9392</v>
      </c>
      <c r="I1929" s="122" t="s">
        <v>149</v>
      </c>
      <c r="J1929" s="122" t="str">
        <f t="shared" ref="J1929:J1960" si="87">LEFT(I1929, FIND(" ", I1929, 12) -1)</f>
        <v>Quercus macrocarpa</v>
      </c>
      <c r="M1929" s="122" t="s">
        <v>3226</v>
      </c>
      <c r="N1929" s="122" t="s">
        <v>3173</v>
      </c>
      <c r="O1929" s="57">
        <v>42908</v>
      </c>
      <c r="P1929" s="122" t="s">
        <v>11796</v>
      </c>
      <c r="Q1929" s="122" t="s">
        <v>11688</v>
      </c>
      <c r="S1929" s="122" t="s">
        <v>14693</v>
      </c>
      <c r="T1929" s="122" t="s">
        <v>1171</v>
      </c>
      <c r="U1929" s="122" t="s">
        <v>6815</v>
      </c>
      <c r="V1929" s="122" t="s">
        <v>11808</v>
      </c>
      <c r="W1929" s="122" t="s">
        <v>1759</v>
      </c>
      <c r="X1929" s="82" t="s">
        <v>9432</v>
      </c>
      <c r="Y1929" s="122" t="s">
        <v>9436</v>
      </c>
      <c r="AH1929" s="122">
        <v>337</v>
      </c>
      <c r="AJ1929" s="122" t="s">
        <v>149</v>
      </c>
      <c r="AK1929" s="122" t="s">
        <v>149</v>
      </c>
      <c r="AT1929" s="123">
        <v>34.804450000000003</v>
      </c>
      <c r="AU1929" s="123">
        <v>-92.326120000000003</v>
      </c>
      <c r="AZ1929" s="122" t="s">
        <v>9528</v>
      </c>
      <c r="BE1929" s="122" t="s">
        <v>9078</v>
      </c>
      <c r="BG1929" s="122" t="s">
        <v>9079</v>
      </c>
      <c r="BY1929" s="132" t="s">
        <v>13665</v>
      </c>
      <c r="BZ1929" s="122" t="s">
        <v>3654</v>
      </c>
      <c r="CZ1929" s="122" t="str">
        <f t="shared" si="85"/>
        <v>Quercus macrocarpa Michx., SPMCODE: QUE001928, collection#: AR-MG397</v>
      </c>
    </row>
    <row r="1930" spans="1:104" ht="15" customHeight="1" x14ac:dyDescent="0.45">
      <c r="A1930" s="122">
        <v>1929</v>
      </c>
      <c r="B1930" s="122" t="s">
        <v>11607</v>
      </c>
      <c r="C1930" s="132" t="s">
        <v>13386</v>
      </c>
      <c r="D1930" s="143"/>
      <c r="E1930" s="143"/>
      <c r="I1930" s="122" t="s">
        <v>149</v>
      </c>
      <c r="J1930" s="122" t="str">
        <f t="shared" si="87"/>
        <v>Quercus macrocarpa</v>
      </c>
      <c r="M1930" s="122" t="s">
        <v>3226</v>
      </c>
      <c r="N1930" s="122" t="s">
        <v>3173</v>
      </c>
      <c r="O1930" s="57">
        <v>42909</v>
      </c>
      <c r="P1930" s="122" t="s">
        <v>9396</v>
      </c>
      <c r="Q1930" s="122" t="s">
        <v>11688</v>
      </c>
      <c r="S1930" s="122" t="s">
        <v>14693</v>
      </c>
      <c r="T1930" s="122" t="s">
        <v>1171</v>
      </c>
      <c r="U1930" s="122" t="s">
        <v>4664</v>
      </c>
      <c r="V1930" s="122" t="s">
        <v>11809</v>
      </c>
      <c r="W1930" s="122" t="s">
        <v>1759</v>
      </c>
      <c r="X1930" s="82" t="s">
        <v>9438</v>
      </c>
      <c r="Y1930" s="122" t="s">
        <v>9439</v>
      </c>
      <c r="AH1930" s="122">
        <v>320</v>
      </c>
      <c r="AJ1930" s="122" t="s">
        <v>149</v>
      </c>
      <c r="AK1930" s="122" t="s">
        <v>149</v>
      </c>
      <c r="AT1930" s="83"/>
      <c r="AU1930" s="83"/>
      <c r="BC1930" s="122" t="s">
        <v>9675</v>
      </c>
      <c r="BE1930" s="122" t="s">
        <v>9078</v>
      </c>
      <c r="BG1930" s="122" t="s">
        <v>9079</v>
      </c>
      <c r="BY1930" s="132" t="s">
        <v>13665</v>
      </c>
      <c r="BZ1930" s="122" t="s">
        <v>3654</v>
      </c>
      <c r="CZ1930" s="122" t="str">
        <f t="shared" si="85"/>
        <v>Quercus macrocarpa Michx., SPMCODE: QUE001929, collection#: MO-MG398</v>
      </c>
    </row>
    <row r="1931" spans="1:104" ht="15" customHeight="1" x14ac:dyDescent="0.45">
      <c r="A1931" s="122">
        <v>1930</v>
      </c>
      <c r="B1931" s="122" t="s">
        <v>11608</v>
      </c>
      <c r="C1931" s="132" t="s">
        <v>13387</v>
      </c>
      <c r="D1931" s="143"/>
      <c r="E1931" s="143"/>
      <c r="I1931" s="122" t="s">
        <v>187</v>
      </c>
      <c r="J1931" s="122" t="str">
        <f t="shared" si="87"/>
        <v>Quercus alba</v>
      </c>
      <c r="M1931" s="122" t="s">
        <v>3226</v>
      </c>
      <c r="N1931" s="122" t="s">
        <v>3190</v>
      </c>
      <c r="O1931" s="57">
        <v>42909</v>
      </c>
      <c r="P1931" s="122" t="s">
        <v>9396</v>
      </c>
      <c r="Q1931" s="122" t="s">
        <v>11688</v>
      </c>
      <c r="S1931" s="122" t="s">
        <v>14693</v>
      </c>
      <c r="T1931" s="122" t="s">
        <v>1171</v>
      </c>
      <c r="U1931" s="122" t="s">
        <v>4664</v>
      </c>
      <c r="V1931" s="122" t="s">
        <v>11809</v>
      </c>
      <c r="W1931" s="122" t="s">
        <v>1759</v>
      </c>
      <c r="X1931" s="82" t="s">
        <v>9438</v>
      </c>
      <c r="Y1931" s="122" t="s">
        <v>9439</v>
      </c>
      <c r="AH1931" s="122">
        <v>551</v>
      </c>
      <c r="AJ1931" s="122" t="s">
        <v>187</v>
      </c>
      <c r="AK1931" s="122" t="s">
        <v>187</v>
      </c>
      <c r="AT1931" s="123">
        <v>37.157400000000003</v>
      </c>
      <c r="AU1931" s="123">
        <v>-91.364959999999996</v>
      </c>
      <c r="AZ1931" s="122" t="s">
        <v>9484</v>
      </c>
      <c r="BE1931" s="122" t="s">
        <v>9078</v>
      </c>
      <c r="BG1931" s="122" t="s">
        <v>9079</v>
      </c>
      <c r="BY1931" s="132" t="s">
        <v>13665</v>
      </c>
      <c r="BZ1931" s="122" t="s">
        <v>3654</v>
      </c>
      <c r="CZ1931" s="122" t="str">
        <f t="shared" si="85"/>
        <v>Quercus alba L., SPMCODE: QUE001930, collection#: MO-MG399</v>
      </c>
    </row>
    <row r="1932" spans="1:104" ht="15" customHeight="1" x14ac:dyDescent="0.45">
      <c r="A1932" s="122">
        <v>1931</v>
      </c>
      <c r="B1932" s="122" t="s">
        <v>11609</v>
      </c>
      <c r="C1932" s="132" t="s">
        <v>13388</v>
      </c>
      <c r="D1932" s="143"/>
      <c r="E1932" s="143"/>
      <c r="I1932" s="122" t="s">
        <v>9537</v>
      </c>
      <c r="J1932" s="122" t="str">
        <f t="shared" si="87"/>
        <v>Quercus macrocarpa</v>
      </c>
      <c r="M1932" s="122" t="s">
        <v>3226</v>
      </c>
      <c r="N1932" s="122" t="s">
        <v>9395</v>
      </c>
      <c r="O1932" s="57">
        <v>42909</v>
      </c>
      <c r="P1932" s="122" t="s">
        <v>9396</v>
      </c>
      <c r="Q1932" s="122" t="s">
        <v>11688</v>
      </c>
      <c r="S1932" s="122" t="s">
        <v>14693</v>
      </c>
      <c r="T1932" s="122" t="s">
        <v>1171</v>
      </c>
      <c r="U1932" s="122" t="s">
        <v>4664</v>
      </c>
      <c r="V1932" s="122" t="s">
        <v>11809</v>
      </c>
      <c r="W1932" s="122" t="s">
        <v>1759</v>
      </c>
      <c r="X1932" s="82" t="s">
        <v>9438</v>
      </c>
      <c r="Y1932" s="122" t="s">
        <v>9439</v>
      </c>
      <c r="AH1932" s="122">
        <v>658</v>
      </c>
      <c r="AJ1932" s="122" t="s">
        <v>9537</v>
      </c>
      <c r="AK1932" s="122" t="s">
        <v>9537</v>
      </c>
      <c r="AT1932" s="123">
        <v>37.157670000000003</v>
      </c>
      <c r="AU1932" s="123">
        <v>-91.364739999999998</v>
      </c>
      <c r="AZ1932" s="122" t="s">
        <v>9529</v>
      </c>
      <c r="BE1932" s="122" t="s">
        <v>9078</v>
      </c>
      <c r="BG1932" s="122" t="s">
        <v>9079</v>
      </c>
      <c r="BZ1932" s="122" t="s">
        <v>3654</v>
      </c>
      <c r="CZ1932" s="122" t="str">
        <f t="shared" si="85"/>
        <v>Quercus macrocarpa Michx. ?, SPMCODE: QUE001931, collection#: MO-MG400</v>
      </c>
    </row>
    <row r="1933" spans="1:104" ht="15" customHeight="1" x14ac:dyDescent="0.45">
      <c r="A1933" s="122">
        <v>1932</v>
      </c>
      <c r="B1933" s="122" t="s">
        <v>11610</v>
      </c>
      <c r="C1933" s="132" t="s">
        <v>13389</v>
      </c>
      <c r="D1933" s="143"/>
      <c r="E1933" s="143"/>
      <c r="I1933" s="122" t="s">
        <v>187</v>
      </c>
      <c r="J1933" s="122" t="str">
        <f t="shared" si="87"/>
        <v>Quercus alba</v>
      </c>
      <c r="M1933" s="122" t="s">
        <v>3226</v>
      </c>
      <c r="N1933" s="122" t="s">
        <v>3190</v>
      </c>
      <c r="O1933" s="57">
        <v>42909</v>
      </c>
      <c r="P1933" s="122" t="s">
        <v>9396</v>
      </c>
      <c r="Q1933" s="122" t="s">
        <v>11688</v>
      </c>
      <c r="S1933" s="122" t="s">
        <v>14693</v>
      </c>
      <c r="T1933" s="122" t="s">
        <v>1171</v>
      </c>
      <c r="U1933" s="122" t="s">
        <v>4664</v>
      </c>
      <c r="V1933" s="122" t="s">
        <v>11809</v>
      </c>
      <c r="W1933" s="122" t="s">
        <v>1759</v>
      </c>
      <c r="X1933" s="82" t="s">
        <v>9440</v>
      </c>
      <c r="Y1933" s="122" t="s">
        <v>9439</v>
      </c>
      <c r="AH1933" s="122">
        <v>635</v>
      </c>
      <c r="AJ1933" s="122" t="s">
        <v>187</v>
      </c>
      <c r="AK1933" s="122" t="s">
        <v>187</v>
      </c>
      <c r="AT1933" s="123">
        <v>37.157290000000003</v>
      </c>
      <c r="AU1933" s="123">
        <v>-91.364990000000006</v>
      </c>
      <c r="AZ1933" s="122" t="s">
        <v>9530</v>
      </c>
      <c r="BE1933" s="122" t="s">
        <v>9078</v>
      </c>
      <c r="BG1933" s="122" t="s">
        <v>9079</v>
      </c>
      <c r="BY1933" s="132" t="s">
        <v>13585</v>
      </c>
      <c r="BZ1933" s="122" t="s">
        <v>3654</v>
      </c>
      <c r="CZ1933" s="122" t="str">
        <f t="shared" si="85"/>
        <v>Quercus alba L., SPMCODE: QUE001932, collection#: MO-MG401</v>
      </c>
    </row>
    <row r="1934" spans="1:104" ht="15" customHeight="1" x14ac:dyDescent="0.45">
      <c r="A1934" s="122">
        <v>1933</v>
      </c>
      <c r="B1934" s="122" t="s">
        <v>11611</v>
      </c>
      <c r="C1934" s="132" t="s">
        <v>13390</v>
      </c>
      <c r="D1934" s="143"/>
      <c r="E1934" s="143"/>
      <c r="I1934" s="122" t="s">
        <v>149</v>
      </c>
      <c r="J1934" s="122" t="str">
        <f t="shared" si="87"/>
        <v>Quercus macrocarpa</v>
      </c>
      <c r="M1934" s="122" t="s">
        <v>3226</v>
      </c>
      <c r="N1934" s="122" t="s">
        <v>3173</v>
      </c>
      <c r="O1934" s="57">
        <v>42909</v>
      </c>
      <c r="P1934" s="122" t="s">
        <v>9396</v>
      </c>
      <c r="Q1934" s="122" t="s">
        <v>11688</v>
      </c>
      <c r="S1934" s="122" t="s">
        <v>14693</v>
      </c>
      <c r="T1934" s="122" t="s">
        <v>1171</v>
      </c>
      <c r="U1934" s="122" t="s">
        <v>4664</v>
      </c>
      <c r="V1934" s="122" t="s">
        <v>11809</v>
      </c>
      <c r="W1934" s="122" t="s">
        <v>1759</v>
      </c>
      <c r="X1934" s="82" t="s">
        <v>9438</v>
      </c>
      <c r="Y1934" s="122" t="s">
        <v>9439</v>
      </c>
      <c r="AH1934" s="122">
        <v>644</v>
      </c>
      <c r="AJ1934" s="122" t="s">
        <v>149</v>
      </c>
      <c r="AK1934" s="122" t="s">
        <v>149</v>
      </c>
      <c r="AT1934" s="123">
        <v>37.156869999999998</v>
      </c>
      <c r="AU1934" s="123">
        <v>-91.364710000000002</v>
      </c>
      <c r="AZ1934" s="122" t="s">
        <v>9531</v>
      </c>
      <c r="BE1934" s="122" t="s">
        <v>9078</v>
      </c>
      <c r="BG1934" s="122" t="s">
        <v>9079</v>
      </c>
      <c r="BY1934" s="132" t="s">
        <v>13585</v>
      </c>
      <c r="BZ1934" s="122" t="s">
        <v>3654</v>
      </c>
      <c r="CN1934" s="122" t="s">
        <v>13848</v>
      </c>
      <c r="CZ1934" s="122" t="str">
        <f t="shared" si="85"/>
        <v>Quercus macrocarpa Michx., SPMCODE: QUE001933, collection#: MO-MG402</v>
      </c>
    </row>
    <row r="1935" spans="1:104" ht="15" customHeight="1" x14ac:dyDescent="0.45">
      <c r="A1935" s="122">
        <v>1934</v>
      </c>
      <c r="B1935" s="122" t="s">
        <v>11612</v>
      </c>
      <c r="C1935" s="132" t="s">
        <v>13391</v>
      </c>
      <c r="D1935" s="143"/>
      <c r="E1935" s="143"/>
      <c r="I1935" s="122" t="s">
        <v>149</v>
      </c>
      <c r="J1935" s="122" t="str">
        <f t="shared" si="87"/>
        <v>Quercus macrocarpa</v>
      </c>
      <c r="M1935" s="122" t="s">
        <v>3226</v>
      </c>
      <c r="N1935" s="122" t="s">
        <v>3173</v>
      </c>
      <c r="O1935" s="57">
        <v>42909</v>
      </c>
      <c r="P1935" s="122" t="s">
        <v>9396</v>
      </c>
      <c r="Q1935" s="122" t="s">
        <v>11688</v>
      </c>
      <c r="S1935" s="122" t="s">
        <v>14693</v>
      </c>
      <c r="T1935" s="122" t="s">
        <v>1171</v>
      </c>
      <c r="U1935" s="122" t="s">
        <v>4664</v>
      </c>
      <c r="V1935" s="122" t="s">
        <v>11809</v>
      </c>
      <c r="W1935" s="122" t="s">
        <v>1759</v>
      </c>
      <c r="X1935" s="82" t="s">
        <v>9440</v>
      </c>
      <c r="Y1935" s="122" t="s">
        <v>9439</v>
      </c>
      <c r="AH1935" s="122">
        <v>588</v>
      </c>
      <c r="AJ1935" s="122" t="s">
        <v>149</v>
      </c>
      <c r="AK1935" s="122" t="s">
        <v>149</v>
      </c>
      <c r="AT1935" s="123">
        <v>37.156860000000002</v>
      </c>
      <c r="AU1935" s="123">
        <v>-91.365009999999998</v>
      </c>
      <c r="AZ1935" s="122" t="s">
        <v>9532</v>
      </c>
      <c r="BE1935" s="122" t="s">
        <v>9078</v>
      </c>
      <c r="BG1935" s="122" t="s">
        <v>9079</v>
      </c>
      <c r="BY1935" s="132"/>
      <c r="BZ1935" s="122" t="s">
        <v>3654</v>
      </c>
      <c r="CN1935" s="122" t="s">
        <v>13849</v>
      </c>
      <c r="CZ1935" s="122" t="str">
        <f t="shared" ref="CZ1935:CZ1998" si="88">I1935&amp;", SPMCODE: "&amp;B1935&amp;", collection#: "&amp;C1935</f>
        <v>Quercus macrocarpa Michx., SPMCODE: QUE001934, collection#: MO-MG403</v>
      </c>
    </row>
    <row r="1936" spans="1:104" ht="15" customHeight="1" x14ac:dyDescent="0.45">
      <c r="A1936" s="122">
        <v>1935</v>
      </c>
      <c r="B1936" s="122" t="s">
        <v>11613</v>
      </c>
      <c r="C1936" s="132" t="s">
        <v>13392</v>
      </c>
      <c r="D1936" s="143"/>
      <c r="E1936" s="143"/>
      <c r="I1936" s="122" t="s">
        <v>149</v>
      </c>
      <c r="J1936" s="122" t="str">
        <f t="shared" si="87"/>
        <v>Quercus macrocarpa</v>
      </c>
      <c r="M1936" s="122" t="s">
        <v>3226</v>
      </c>
      <c r="N1936" s="122" t="s">
        <v>3173</v>
      </c>
      <c r="O1936" s="57">
        <v>42909</v>
      </c>
      <c r="P1936" s="122" t="s">
        <v>9396</v>
      </c>
      <c r="Q1936" s="122" t="s">
        <v>11688</v>
      </c>
      <c r="S1936" s="122" t="s">
        <v>14693</v>
      </c>
      <c r="T1936" s="122" t="s">
        <v>1171</v>
      </c>
      <c r="U1936" s="122" t="s">
        <v>4664</v>
      </c>
      <c r="V1936" s="122" t="s">
        <v>11809</v>
      </c>
      <c r="W1936" s="122" t="s">
        <v>1759</v>
      </c>
      <c r="X1936" s="82" t="s">
        <v>9440</v>
      </c>
      <c r="Y1936" s="122" t="s">
        <v>9439</v>
      </c>
      <c r="AH1936" s="122">
        <v>722</v>
      </c>
      <c r="AJ1936" s="122" t="s">
        <v>149</v>
      </c>
      <c r="AK1936" s="122" t="s">
        <v>149</v>
      </c>
      <c r="AT1936" s="123">
        <v>37.157260000000001</v>
      </c>
      <c r="AU1936" s="123">
        <v>-91.365179999999995</v>
      </c>
      <c r="AZ1936" s="122" t="s">
        <v>9533</v>
      </c>
      <c r="BE1936" s="122" t="s">
        <v>9078</v>
      </c>
      <c r="BG1936" s="122" t="s">
        <v>9079</v>
      </c>
      <c r="BY1936" s="132"/>
      <c r="BZ1936" s="122" t="s">
        <v>3654</v>
      </c>
      <c r="CN1936" s="122" t="s">
        <v>13850</v>
      </c>
      <c r="CZ1936" s="122" t="str">
        <f t="shared" si="88"/>
        <v>Quercus macrocarpa Michx., SPMCODE: QUE001935, collection#: MO-MG404</v>
      </c>
    </row>
    <row r="1937" spans="1:104" ht="15" customHeight="1" x14ac:dyDescent="0.45">
      <c r="A1937" s="122">
        <v>1936</v>
      </c>
      <c r="B1937" s="122" t="s">
        <v>11614</v>
      </c>
      <c r="C1937" s="132" t="s">
        <v>13393</v>
      </c>
      <c r="D1937" s="143"/>
      <c r="E1937" s="143"/>
      <c r="I1937" s="122" t="s">
        <v>149</v>
      </c>
      <c r="J1937" s="122" t="str">
        <f t="shared" si="87"/>
        <v>Quercus macrocarpa</v>
      </c>
      <c r="M1937" s="122" t="s">
        <v>3226</v>
      </c>
      <c r="N1937" s="122" t="s">
        <v>3173</v>
      </c>
      <c r="O1937" s="57">
        <v>42909</v>
      </c>
      <c r="P1937" s="122" t="s">
        <v>9396</v>
      </c>
      <c r="Q1937" s="122" t="s">
        <v>11688</v>
      </c>
      <c r="S1937" s="122" t="s">
        <v>14693</v>
      </c>
      <c r="T1937" s="122" t="s">
        <v>1171</v>
      </c>
      <c r="U1937" s="122" t="s">
        <v>4664</v>
      </c>
      <c r="V1937" s="122" t="s">
        <v>11809</v>
      </c>
      <c r="W1937" s="122" t="s">
        <v>1759</v>
      </c>
      <c r="X1937" s="82" t="s">
        <v>9438</v>
      </c>
      <c r="Y1937" s="122" t="s">
        <v>9439</v>
      </c>
      <c r="AH1937" s="122">
        <v>670</v>
      </c>
      <c r="AJ1937" s="122" t="s">
        <v>149</v>
      </c>
      <c r="AK1937" s="122" t="s">
        <v>149</v>
      </c>
      <c r="AT1937" s="123">
        <v>37.157580000000003</v>
      </c>
      <c r="AU1937" s="123">
        <v>-91.365129999999994</v>
      </c>
      <c r="AZ1937" s="122" t="s">
        <v>9534</v>
      </c>
      <c r="BE1937" s="122" t="s">
        <v>9078</v>
      </c>
      <c r="BG1937" s="122" t="s">
        <v>9079</v>
      </c>
      <c r="BY1937" s="132" t="s">
        <v>13665</v>
      </c>
      <c r="BZ1937" s="122" t="s">
        <v>3654</v>
      </c>
      <c r="CZ1937" s="122" t="str">
        <f t="shared" si="88"/>
        <v>Quercus macrocarpa Michx., SPMCODE: QUE001936, collection#: MO-MG405</v>
      </c>
    </row>
    <row r="1938" spans="1:104" ht="15" customHeight="1" x14ac:dyDescent="0.45">
      <c r="A1938" s="122">
        <v>1937</v>
      </c>
      <c r="B1938" s="122" t="s">
        <v>11615</v>
      </c>
      <c r="C1938" s="122" t="s">
        <v>9539</v>
      </c>
      <c r="I1938" s="122" t="s">
        <v>149</v>
      </c>
      <c r="J1938" s="122" t="str">
        <f t="shared" si="87"/>
        <v>Quercus macrocarpa</v>
      </c>
      <c r="M1938" s="122" t="s">
        <v>3226</v>
      </c>
      <c r="N1938" s="122" t="s">
        <v>9591</v>
      </c>
      <c r="O1938" s="57">
        <v>42919</v>
      </c>
      <c r="P1938" s="122" t="s">
        <v>11795</v>
      </c>
      <c r="Q1938" s="122" t="s">
        <v>11688</v>
      </c>
      <c r="S1938" s="122" t="s">
        <v>14693</v>
      </c>
      <c r="T1938" s="122" t="s">
        <v>1171</v>
      </c>
      <c r="U1938" s="122" t="s">
        <v>4641</v>
      </c>
      <c r="V1938" s="122" t="s">
        <v>9595</v>
      </c>
      <c r="W1938" s="122" t="s">
        <v>1759</v>
      </c>
      <c r="X1938" s="82" t="s">
        <v>9596</v>
      </c>
      <c r="Y1938" s="122" t="s">
        <v>9431</v>
      </c>
      <c r="AH1938" s="122">
        <v>1122</v>
      </c>
      <c r="AJ1938" s="122" t="s">
        <v>149</v>
      </c>
      <c r="AK1938" s="122" t="s">
        <v>149</v>
      </c>
      <c r="AT1938" s="123">
        <v>43.902920000000002</v>
      </c>
      <c r="AU1938" s="123">
        <v>-91.639960000000002</v>
      </c>
      <c r="AZ1938" s="122" t="s">
        <v>9605</v>
      </c>
      <c r="BE1938" s="122" t="s">
        <v>9078</v>
      </c>
      <c r="BG1938" s="122" t="s">
        <v>9079</v>
      </c>
      <c r="BY1938" s="132" t="s">
        <v>13585</v>
      </c>
      <c r="BZ1938" s="122" t="s">
        <v>3654</v>
      </c>
      <c r="CZ1938" s="122" t="str">
        <f t="shared" si="88"/>
        <v>Quercus macrocarpa Michx., SPMCODE: QUE001937, collection#: MN-MG493</v>
      </c>
    </row>
    <row r="1939" spans="1:104" ht="15" customHeight="1" x14ac:dyDescent="0.45">
      <c r="A1939" s="122">
        <v>1938</v>
      </c>
      <c r="B1939" s="122" t="s">
        <v>11616</v>
      </c>
      <c r="C1939" s="122" t="s">
        <v>9540</v>
      </c>
      <c r="I1939" s="122" t="s">
        <v>187</v>
      </c>
      <c r="J1939" s="122" t="str">
        <f t="shared" si="87"/>
        <v>Quercus alba</v>
      </c>
      <c r="M1939" s="122" t="s">
        <v>3226</v>
      </c>
      <c r="N1939" s="122" t="s">
        <v>3190</v>
      </c>
      <c r="O1939" s="57">
        <v>42919</v>
      </c>
      <c r="P1939" s="122" t="s">
        <v>11795</v>
      </c>
      <c r="Q1939" s="122" t="s">
        <v>11688</v>
      </c>
      <c r="S1939" s="122" t="s">
        <v>14693</v>
      </c>
      <c r="T1939" s="122" t="s">
        <v>1171</v>
      </c>
      <c r="U1939" s="122" t="s">
        <v>4641</v>
      </c>
      <c r="V1939" s="122" t="s">
        <v>9595</v>
      </c>
      <c r="W1939" s="122" t="s">
        <v>1759</v>
      </c>
      <c r="X1939" s="82" t="s">
        <v>9596</v>
      </c>
      <c r="Y1939" s="122" t="s">
        <v>9431</v>
      </c>
      <c r="AH1939" s="122">
        <v>1265</v>
      </c>
      <c r="AJ1939" s="122" t="s">
        <v>187</v>
      </c>
      <c r="AK1939" s="122" t="s">
        <v>187</v>
      </c>
      <c r="AT1939" s="123">
        <v>43.902999999999999</v>
      </c>
      <c r="AU1939" s="123">
        <v>-91.639859999999999</v>
      </c>
      <c r="AZ1939" s="122" t="s">
        <v>9606</v>
      </c>
      <c r="BE1939" s="122" t="s">
        <v>9078</v>
      </c>
      <c r="BG1939" s="122" t="s">
        <v>9079</v>
      </c>
      <c r="BY1939" s="132" t="s">
        <v>13665</v>
      </c>
      <c r="BZ1939" s="122" t="s">
        <v>3654</v>
      </c>
      <c r="CZ1939" s="122" t="str">
        <f t="shared" si="88"/>
        <v>Quercus alba L., SPMCODE: QUE001938, collection#: MN-MG494</v>
      </c>
    </row>
    <row r="1940" spans="1:104" ht="15" customHeight="1" x14ac:dyDescent="0.45">
      <c r="A1940" s="122">
        <v>1939</v>
      </c>
      <c r="B1940" s="122" t="s">
        <v>11617</v>
      </c>
      <c r="C1940" s="122" t="s">
        <v>9541</v>
      </c>
      <c r="I1940" s="122" t="s">
        <v>149</v>
      </c>
      <c r="J1940" s="122" t="str">
        <f t="shared" si="87"/>
        <v>Quercus macrocarpa</v>
      </c>
      <c r="M1940" s="122" t="s">
        <v>3226</v>
      </c>
      <c r="N1940" s="122" t="s">
        <v>9591</v>
      </c>
      <c r="O1940" s="57">
        <v>42919</v>
      </c>
      <c r="P1940" s="122" t="s">
        <v>11795</v>
      </c>
      <c r="Q1940" s="122" t="s">
        <v>11688</v>
      </c>
      <c r="S1940" s="122" t="s">
        <v>14693</v>
      </c>
      <c r="T1940" s="122" t="s">
        <v>1171</v>
      </c>
      <c r="U1940" s="122" t="s">
        <v>4641</v>
      </c>
      <c r="V1940" s="122" t="s">
        <v>9595</v>
      </c>
      <c r="W1940" s="122" t="s">
        <v>1759</v>
      </c>
      <c r="X1940" s="82" t="s">
        <v>9597</v>
      </c>
      <c r="AH1940" s="122">
        <v>1247</v>
      </c>
      <c r="AJ1940" s="122" t="s">
        <v>149</v>
      </c>
      <c r="AK1940" s="122" t="s">
        <v>149</v>
      </c>
      <c r="AT1940" s="123">
        <v>43.902320000000003</v>
      </c>
      <c r="AU1940" s="123">
        <v>-91.638869999999997</v>
      </c>
      <c r="AZ1940" s="122" t="s">
        <v>9607</v>
      </c>
      <c r="BE1940" s="122" t="s">
        <v>9078</v>
      </c>
      <c r="BG1940" s="122" t="s">
        <v>9079</v>
      </c>
      <c r="BZ1940" s="122" t="s">
        <v>3654</v>
      </c>
      <c r="CZ1940" s="122" t="str">
        <f t="shared" si="88"/>
        <v>Quercus macrocarpa Michx., SPMCODE: QUE001939, collection#: MN-MG495</v>
      </c>
    </row>
    <row r="1941" spans="1:104" ht="15" customHeight="1" x14ac:dyDescent="0.45">
      <c r="A1941" s="122">
        <v>1940</v>
      </c>
      <c r="B1941" s="122" t="s">
        <v>11618</v>
      </c>
      <c r="C1941" s="122" t="s">
        <v>9542</v>
      </c>
      <c r="I1941" s="122" t="s">
        <v>9590</v>
      </c>
      <c r="J1941" s="122" t="str">
        <f t="shared" si="87"/>
        <v>Quercus alba</v>
      </c>
      <c r="M1941" s="122" t="s">
        <v>3226</v>
      </c>
      <c r="N1941" s="122" t="s">
        <v>9593</v>
      </c>
      <c r="O1941" s="57">
        <v>42919</v>
      </c>
      <c r="P1941" s="122" t="s">
        <v>11795</v>
      </c>
      <c r="Q1941" s="122" t="s">
        <v>11688</v>
      </c>
      <c r="S1941" s="122" t="s">
        <v>14693</v>
      </c>
      <c r="T1941" s="122" t="s">
        <v>1171</v>
      </c>
      <c r="U1941" s="122" t="s">
        <v>4641</v>
      </c>
      <c r="V1941" s="122" t="s">
        <v>9595</v>
      </c>
      <c r="W1941" s="122" t="s">
        <v>1759</v>
      </c>
      <c r="X1941" s="82" t="s">
        <v>9598</v>
      </c>
      <c r="Y1941" s="122" t="s">
        <v>9431</v>
      </c>
      <c r="AJ1941" s="122" t="s">
        <v>9590</v>
      </c>
      <c r="AK1941" s="122" t="s">
        <v>9590</v>
      </c>
      <c r="AT1941" s="123">
        <v>43.902320000000003</v>
      </c>
      <c r="AU1941" s="123">
        <v>-91.638869999999997</v>
      </c>
      <c r="AZ1941" s="122" t="s">
        <v>9608</v>
      </c>
      <c r="BC1941" s="122" t="s">
        <v>9672</v>
      </c>
      <c r="BE1941" s="122" t="s">
        <v>9078</v>
      </c>
      <c r="BG1941" s="122" t="s">
        <v>9079</v>
      </c>
      <c r="BY1941" s="122" t="s">
        <v>13665</v>
      </c>
      <c r="BZ1941" s="122" t="s">
        <v>3654</v>
      </c>
      <c r="CZ1941" s="122" t="str">
        <f t="shared" si="88"/>
        <v>Quercus alba L. ?, SPMCODE: QUE001940, collection#: MN-MG496</v>
      </c>
    </row>
    <row r="1942" spans="1:104" ht="15" customHeight="1" x14ac:dyDescent="0.45">
      <c r="A1942" s="122">
        <v>1941</v>
      </c>
      <c r="B1942" s="122" t="s">
        <v>11619</v>
      </c>
      <c r="C1942" s="122" t="s">
        <v>9543</v>
      </c>
      <c r="I1942" s="122" t="s">
        <v>149</v>
      </c>
      <c r="J1942" s="122" t="str">
        <f t="shared" si="87"/>
        <v>Quercus macrocarpa</v>
      </c>
      <c r="M1942" s="122" t="s">
        <v>3226</v>
      </c>
      <c r="N1942" s="122" t="s">
        <v>9591</v>
      </c>
      <c r="O1942" s="57">
        <v>42919</v>
      </c>
      <c r="P1942" s="122" t="s">
        <v>11795</v>
      </c>
      <c r="Q1942" s="122" t="s">
        <v>11688</v>
      </c>
      <c r="S1942" s="122" t="s">
        <v>14693</v>
      </c>
      <c r="T1942" s="122" t="s">
        <v>1171</v>
      </c>
      <c r="U1942" s="122" t="s">
        <v>4641</v>
      </c>
      <c r="V1942" s="122" t="s">
        <v>9595</v>
      </c>
      <c r="W1942" s="122" t="s">
        <v>1759</v>
      </c>
      <c r="X1942" s="82" t="s">
        <v>9599</v>
      </c>
      <c r="Y1942" s="122" t="s">
        <v>9601</v>
      </c>
      <c r="AH1942" s="122">
        <v>1264</v>
      </c>
      <c r="AJ1942" s="122" t="s">
        <v>149</v>
      </c>
      <c r="AK1942" s="122" t="s">
        <v>149</v>
      </c>
      <c r="AT1942" s="123">
        <v>43.902079999999998</v>
      </c>
      <c r="AU1942" s="123">
        <v>-91.638499999999993</v>
      </c>
      <c r="AZ1942" s="122" t="s">
        <v>9609</v>
      </c>
      <c r="BE1942" s="122" t="s">
        <v>9078</v>
      </c>
      <c r="BG1942" s="122" t="s">
        <v>9079</v>
      </c>
      <c r="BZ1942" s="122" t="s">
        <v>3654</v>
      </c>
      <c r="CZ1942" s="122" t="str">
        <f t="shared" si="88"/>
        <v>Quercus macrocarpa Michx., SPMCODE: QUE001941, collection#: MN-MG497</v>
      </c>
    </row>
    <row r="1943" spans="1:104" ht="15" customHeight="1" x14ac:dyDescent="0.45">
      <c r="A1943" s="122">
        <v>1942</v>
      </c>
      <c r="B1943" s="122" t="s">
        <v>11620</v>
      </c>
      <c r="C1943" s="122" t="s">
        <v>9544</v>
      </c>
      <c r="I1943" s="122" t="s">
        <v>149</v>
      </c>
      <c r="J1943" s="122" t="str">
        <f t="shared" si="87"/>
        <v>Quercus macrocarpa</v>
      </c>
      <c r="M1943" s="122" t="s">
        <v>3226</v>
      </c>
      <c r="N1943" s="122" t="s">
        <v>9591</v>
      </c>
      <c r="O1943" s="57">
        <v>42919</v>
      </c>
      <c r="P1943" s="122" t="s">
        <v>11795</v>
      </c>
      <c r="Q1943" s="122" t="s">
        <v>11688</v>
      </c>
      <c r="S1943" s="122" t="s">
        <v>14693</v>
      </c>
      <c r="T1943" s="122" t="s">
        <v>1171</v>
      </c>
      <c r="U1943" s="122" t="s">
        <v>4641</v>
      </c>
      <c r="V1943" s="122" t="s">
        <v>9595</v>
      </c>
      <c r="W1943" s="122" t="s">
        <v>1759</v>
      </c>
      <c r="X1943" s="82" t="s">
        <v>9600</v>
      </c>
      <c r="Y1943" s="122" t="s">
        <v>9431</v>
      </c>
      <c r="AH1943" s="122">
        <v>1304</v>
      </c>
      <c r="AJ1943" s="122" t="s">
        <v>149</v>
      </c>
      <c r="AK1943" s="122" t="s">
        <v>149</v>
      </c>
      <c r="AT1943" s="123">
        <v>43.902340000000002</v>
      </c>
      <c r="AU1943" s="123">
        <v>-91.639250000000004</v>
      </c>
      <c r="AZ1943" s="122" t="s">
        <v>9610</v>
      </c>
      <c r="BE1943" s="122" t="s">
        <v>9078</v>
      </c>
      <c r="BG1943" s="122" t="s">
        <v>9079</v>
      </c>
      <c r="BZ1943" s="122" t="s">
        <v>3654</v>
      </c>
      <c r="CZ1943" s="122" t="str">
        <f t="shared" si="88"/>
        <v>Quercus macrocarpa Michx., SPMCODE: QUE001942, collection#: MN-MG498</v>
      </c>
    </row>
    <row r="1944" spans="1:104" ht="15" customHeight="1" x14ac:dyDescent="0.45">
      <c r="A1944" s="122">
        <v>1943</v>
      </c>
      <c r="B1944" s="122" t="s">
        <v>11621</v>
      </c>
      <c r="C1944" s="122" t="s">
        <v>9545</v>
      </c>
      <c r="I1944" s="122" t="s">
        <v>149</v>
      </c>
      <c r="J1944" s="122" t="str">
        <f t="shared" si="87"/>
        <v>Quercus macrocarpa</v>
      </c>
      <c r="M1944" s="122" t="s">
        <v>3226</v>
      </c>
      <c r="N1944" s="122" t="s">
        <v>9591</v>
      </c>
      <c r="O1944" s="57">
        <v>42919</v>
      </c>
      <c r="P1944" s="122" t="s">
        <v>11795</v>
      </c>
      <c r="Q1944" s="122" t="s">
        <v>11688</v>
      </c>
      <c r="S1944" s="122" t="s">
        <v>14693</v>
      </c>
      <c r="T1944" s="122" t="s">
        <v>1171</v>
      </c>
      <c r="U1944" s="122" t="s">
        <v>4641</v>
      </c>
      <c r="V1944" s="122" t="s">
        <v>9595</v>
      </c>
      <c r="W1944" s="122" t="s">
        <v>1759</v>
      </c>
      <c r="X1944" s="82" t="s">
        <v>9602</v>
      </c>
      <c r="Y1944" s="122" t="s">
        <v>9601</v>
      </c>
      <c r="AH1944" s="122">
        <v>1059</v>
      </c>
      <c r="AJ1944" s="122" t="s">
        <v>149</v>
      </c>
      <c r="AK1944" s="122" t="s">
        <v>149</v>
      </c>
      <c r="AT1944" s="123">
        <v>43.891579999999998</v>
      </c>
      <c r="AU1944" s="123">
        <v>-91.648290000000003</v>
      </c>
      <c r="AZ1944" s="122" t="s">
        <v>9477</v>
      </c>
      <c r="BE1944" s="122" t="s">
        <v>9078</v>
      </c>
      <c r="BG1944" s="122" t="s">
        <v>9079</v>
      </c>
      <c r="BY1944" s="132" t="s">
        <v>13665</v>
      </c>
      <c r="BZ1944" s="122" t="s">
        <v>3654</v>
      </c>
      <c r="CZ1944" s="122" t="str">
        <f t="shared" si="88"/>
        <v>Quercus macrocarpa Michx., SPMCODE: QUE001943, collection#: MN-MG499</v>
      </c>
    </row>
    <row r="1945" spans="1:104" ht="15" customHeight="1" x14ac:dyDescent="0.45">
      <c r="A1945" s="122">
        <v>1944</v>
      </c>
      <c r="B1945" s="122" t="s">
        <v>11622</v>
      </c>
      <c r="C1945" s="122" t="s">
        <v>9546</v>
      </c>
      <c r="I1945" s="122" t="s">
        <v>149</v>
      </c>
      <c r="J1945" s="122" t="str">
        <f t="shared" si="87"/>
        <v>Quercus macrocarpa</v>
      </c>
      <c r="M1945" s="122" t="s">
        <v>3226</v>
      </c>
      <c r="N1945" s="122" t="s">
        <v>9591</v>
      </c>
      <c r="O1945" s="57">
        <v>42919</v>
      </c>
      <c r="P1945" s="122" t="s">
        <v>11795</v>
      </c>
      <c r="Q1945" s="122" t="s">
        <v>11688</v>
      </c>
      <c r="S1945" s="122" t="s">
        <v>14693</v>
      </c>
      <c r="T1945" s="122" t="s">
        <v>1171</v>
      </c>
      <c r="U1945" s="122" t="s">
        <v>4641</v>
      </c>
      <c r="V1945" s="122" t="s">
        <v>9595</v>
      </c>
      <c r="W1945" s="122" t="s">
        <v>1759</v>
      </c>
      <c r="X1945" s="82" t="s">
        <v>9602</v>
      </c>
      <c r="Y1945" s="122" t="s">
        <v>9601</v>
      </c>
      <c r="AH1945" s="122">
        <v>1009</v>
      </c>
      <c r="AJ1945" s="122" t="s">
        <v>149</v>
      </c>
      <c r="AK1945" s="122" t="s">
        <v>149</v>
      </c>
      <c r="AT1945" s="123">
        <v>43.891919999999999</v>
      </c>
      <c r="AU1945" s="123">
        <v>-91.647189999999995</v>
      </c>
      <c r="AZ1945" s="122" t="s">
        <v>9473</v>
      </c>
      <c r="BE1945" s="122" t="s">
        <v>9078</v>
      </c>
      <c r="BG1945" s="122" t="s">
        <v>9079</v>
      </c>
      <c r="BZ1945" s="122" t="s">
        <v>3654</v>
      </c>
      <c r="CZ1945" s="122" t="str">
        <f t="shared" si="88"/>
        <v>Quercus macrocarpa Michx., SPMCODE: QUE001944, collection#: MN-MG500</v>
      </c>
    </row>
    <row r="1946" spans="1:104" ht="15" customHeight="1" x14ac:dyDescent="0.45">
      <c r="A1946" s="122">
        <v>1945</v>
      </c>
      <c r="B1946" s="122" t="s">
        <v>11623</v>
      </c>
      <c r="C1946" s="122" t="s">
        <v>9547</v>
      </c>
      <c r="I1946" s="122" t="s">
        <v>149</v>
      </c>
      <c r="J1946" s="122" t="str">
        <f t="shared" si="87"/>
        <v>Quercus macrocarpa</v>
      </c>
      <c r="M1946" s="122" t="s">
        <v>3226</v>
      </c>
      <c r="N1946" s="122" t="s">
        <v>9591</v>
      </c>
      <c r="O1946" s="57">
        <v>42919</v>
      </c>
      <c r="P1946" s="122" t="s">
        <v>11795</v>
      </c>
      <c r="Q1946" s="122" t="s">
        <v>11688</v>
      </c>
      <c r="S1946" s="122" t="s">
        <v>14693</v>
      </c>
      <c r="T1946" s="122" t="s">
        <v>1171</v>
      </c>
      <c r="U1946" s="122" t="s">
        <v>4641</v>
      </c>
      <c r="V1946" s="122" t="s">
        <v>9595</v>
      </c>
      <c r="W1946" s="122" t="s">
        <v>1759</v>
      </c>
      <c r="X1946" s="82" t="s">
        <v>9602</v>
      </c>
      <c r="Y1946" s="122" t="s">
        <v>9601</v>
      </c>
      <c r="AH1946" s="122">
        <v>1022</v>
      </c>
      <c r="AJ1946" s="122" t="s">
        <v>149</v>
      </c>
      <c r="AK1946" s="122" t="s">
        <v>149</v>
      </c>
      <c r="AT1946" s="123">
        <v>43.891970000000001</v>
      </c>
      <c r="AU1946" s="123">
        <v>-91.647919999999999</v>
      </c>
      <c r="AZ1946" s="122" t="s">
        <v>9611</v>
      </c>
      <c r="BE1946" s="122" t="s">
        <v>9078</v>
      </c>
      <c r="BG1946" s="122" t="s">
        <v>9079</v>
      </c>
      <c r="BZ1946" s="122" t="s">
        <v>3654</v>
      </c>
      <c r="CZ1946" s="122" t="str">
        <f t="shared" si="88"/>
        <v>Quercus macrocarpa Michx., SPMCODE: QUE001945, collection#: MN-MG501</v>
      </c>
    </row>
    <row r="1947" spans="1:104" ht="15" customHeight="1" x14ac:dyDescent="0.45">
      <c r="A1947" s="122">
        <v>1946</v>
      </c>
      <c r="B1947" s="122" t="s">
        <v>11624</v>
      </c>
      <c r="C1947" s="122" t="s">
        <v>9548</v>
      </c>
      <c r="I1947" s="122" t="s">
        <v>149</v>
      </c>
      <c r="J1947" s="122" t="str">
        <f t="shared" si="87"/>
        <v>Quercus macrocarpa</v>
      </c>
      <c r="M1947" s="122" t="s">
        <v>3226</v>
      </c>
      <c r="N1947" s="122" t="s">
        <v>9591</v>
      </c>
      <c r="O1947" s="57">
        <v>42919</v>
      </c>
      <c r="P1947" s="122" t="s">
        <v>11795</v>
      </c>
      <c r="Q1947" s="122" t="s">
        <v>11688</v>
      </c>
      <c r="S1947" s="122" t="s">
        <v>14693</v>
      </c>
      <c r="T1947" s="122" t="s">
        <v>1171</v>
      </c>
      <c r="U1947" s="122" t="s">
        <v>4641</v>
      </c>
      <c r="V1947" s="122" t="s">
        <v>9595</v>
      </c>
      <c r="W1947" s="122" t="s">
        <v>1759</v>
      </c>
      <c r="X1947" s="82" t="s">
        <v>9602</v>
      </c>
      <c r="Y1947" s="122" t="s">
        <v>9601</v>
      </c>
      <c r="AH1947" s="122">
        <v>1004</v>
      </c>
      <c r="AJ1947" s="122" t="s">
        <v>149</v>
      </c>
      <c r="AK1947" s="122" t="s">
        <v>149</v>
      </c>
      <c r="AT1947" s="123">
        <v>43.89179</v>
      </c>
      <c r="AU1947" s="123">
        <v>-91.648510000000002</v>
      </c>
      <c r="AZ1947" s="122" t="s">
        <v>9612</v>
      </c>
      <c r="BE1947" s="122" t="s">
        <v>9078</v>
      </c>
      <c r="BG1947" s="122" t="s">
        <v>9079</v>
      </c>
      <c r="BZ1947" s="122" t="s">
        <v>3654</v>
      </c>
      <c r="CZ1947" s="122" t="str">
        <f t="shared" si="88"/>
        <v>Quercus macrocarpa Michx., SPMCODE: QUE001946, collection#: MN-MG502</v>
      </c>
    </row>
    <row r="1948" spans="1:104" ht="15" customHeight="1" x14ac:dyDescent="0.45">
      <c r="A1948" s="122">
        <v>1947</v>
      </c>
      <c r="B1948" s="122" t="s">
        <v>11625</v>
      </c>
      <c r="C1948" s="122" t="s">
        <v>9549</v>
      </c>
      <c r="I1948" s="122" t="s">
        <v>149</v>
      </c>
      <c r="J1948" s="122" t="str">
        <f t="shared" si="87"/>
        <v>Quercus macrocarpa</v>
      </c>
      <c r="M1948" s="122" t="s">
        <v>3226</v>
      </c>
      <c r="N1948" s="122" t="s">
        <v>9591</v>
      </c>
      <c r="O1948" s="57">
        <v>42919</v>
      </c>
      <c r="P1948" s="122" t="s">
        <v>11795</v>
      </c>
      <c r="Q1948" s="122" t="s">
        <v>11688</v>
      </c>
      <c r="S1948" s="122" t="s">
        <v>14693</v>
      </c>
      <c r="T1948" s="122" t="s">
        <v>1171</v>
      </c>
      <c r="U1948" s="122" t="s">
        <v>4641</v>
      </c>
      <c r="V1948" s="122" t="s">
        <v>9595</v>
      </c>
      <c r="W1948" s="122" t="s">
        <v>1759</v>
      </c>
      <c r="X1948" s="82" t="s">
        <v>9602</v>
      </c>
      <c r="Y1948" s="122" t="s">
        <v>9601</v>
      </c>
      <c r="AH1948" s="122">
        <v>989</v>
      </c>
      <c r="AJ1948" s="122" t="s">
        <v>149</v>
      </c>
      <c r="AK1948" s="122" t="s">
        <v>149</v>
      </c>
      <c r="AT1948" s="123">
        <v>43.891419999999997</v>
      </c>
      <c r="AU1948" s="123">
        <v>-91.648929999999993</v>
      </c>
      <c r="AZ1948" s="122" t="s">
        <v>9613</v>
      </c>
      <c r="BE1948" s="122" t="s">
        <v>9078</v>
      </c>
      <c r="BG1948" s="122" t="s">
        <v>9079</v>
      </c>
      <c r="BY1948" s="132" t="s">
        <v>13665</v>
      </c>
      <c r="BZ1948" s="122" t="s">
        <v>3654</v>
      </c>
      <c r="CZ1948" s="122" t="str">
        <f t="shared" si="88"/>
        <v>Quercus macrocarpa Michx., SPMCODE: QUE001947, collection#: MN-MG503</v>
      </c>
    </row>
    <row r="1949" spans="1:104" ht="15" customHeight="1" x14ac:dyDescent="0.45">
      <c r="A1949" s="122">
        <v>1948</v>
      </c>
      <c r="B1949" s="122" t="s">
        <v>11626</v>
      </c>
      <c r="C1949" s="122" t="s">
        <v>9550</v>
      </c>
      <c r="I1949" s="122" t="s">
        <v>199</v>
      </c>
      <c r="J1949" s="122" t="str">
        <f t="shared" si="87"/>
        <v>Quercus bicolor</v>
      </c>
      <c r="M1949" s="122" t="s">
        <v>3226</v>
      </c>
      <c r="N1949" s="122" t="s">
        <v>3194</v>
      </c>
      <c r="O1949" s="57">
        <v>42919</v>
      </c>
      <c r="P1949" s="122" t="s">
        <v>11795</v>
      </c>
      <c r="Q1949" s="122" t="s">
        <v>11688</v>
      </c>
      <c r="S1949" s="122" t="s">
        <v>14693</v>
      </c>
      <c r="T1949" s="122" t="s">
        <v>1171</v>
      </c>
      <c r="U1949" s="122" t="s">
        <v>4641</v>
      </c>
      <c r="V1949" s="122" t="s">
        <v>9595</v>
      </c>
      <c r="W1949" s="122" t="s">
        <v>1759</v>
      </c>
      <c r="X1949" s="82" t="s">
        <v>9603</v>
      </c>
      <c r="AH1949" s="122">
        <v>939</v>
      </c>
      <c r="AJ1949" s="122" t="s">
        <v>199</v>
      </c>
      <c r="AK1949" s="122" t="s">
        <v>199</v>
      </c>
      <c r="AT1949" s="123">
        <v>43.890770000000003</v>
      </c>
      <c r="AU1949" s="123">
        <v>-91.647360000000006</v>
      </c>
      <c r="AZ1949" s="122" t="s">
        <v>9614</v>
      </c>
      <c r="BE1949" s="122" t="s">
        <v>9078</v>
      </c>
      <c r="BG1949" s="122" t="s">
        <v>9079</v>
      </c>
      <c r="BZ1949" s="122" t="s">
        <v>3654</v>
      </c>
      <c r="CZ1949" s="122" t="str">
        <f t="shared" si="88"/>
        <v>Quercus bicolor Willd., SPMCODE: QUE001948, collection#: MN-MG504</v>
      </c>
    </row>
    <row r="1950" spans="1:104" ht="15" customHeight="1" x14ac:dyDescent="0.45">
      <c r="A1950" s="122">
        <v>1949</v>
      </c>
      <c r="B1950" s="122" t="s">
        <v>11627</v>
      </c>
      <c r="C1950" s="122" t="s">
        <v>9551</v>
      </c>
      <c r="I1950" s="122" t="s">
        <v>149</v>
      </c>
      <c r="J1950" s="122" t="str">
        <f t="shared" si="87"/>
        <v>Quercus macrocarpa</v>
      </c>
      <c r="M1950" s="122" t="s">
        <v>3226</v>
      </c>
      <c r="N1950" s="122" t="s">
        <v>9591</v>
      </c>
      <c r="O1950" s="57">
        <v>42919</v>
      </c>
      <c r="P1950" s="122" t="s">
        <v>11795</v>
      </c>
      <c r="Q1950" s="122" t="s">
        <v>11688</v>
      </c>
      <c r="S1950" s="122" t="s">
        <v>14693</v>
      </c>
      <c r="T1950" s="122" t="s">
        <v>1171</v>
      </c>
      <c r="U1950" s="122" t="s">
        <v>4641</v>
      </c>
      <c r="V1950" s="122" t="s">
        <v>9595</v>
      </c>
      <c r="W1950" s="122" t="s">
        <v>1759</v>
      </c>
      <c r="X1950" s="82" t="s">
        <v>9604</v>
      </c>
      <c r="AH1950" s="122">
        <v>953</v>
      </c>
      <c r="AJ1950" s="122" t="s">
        <v>149</v>
      </c>
      <c r="AK1950" s="122" t="s">
        <v>149</v>
      </c>
      <c r="AT1950" s="123">
        <v>43.890720000000002</v>
      </c>
      <c r="AU1950" s="123">
        <v>-91.647940000000006</v>
      </c>
      <c r="AZ1950" s="122" t="s">
        <v>9615</v>
      </c>
      <c r="BE1950" s="122" t="s">
        <v>9078</v>
      </c>
      <c r="BG1950" s="122" t="s">
        <v>9079</v>
      </c>
      <c r="BY1950" s="132"/>
      <c r="BZ1950" s="122" t="s">
        <v>3654</v>
      </c>
      <c r="CZ1950" s="122" t="str">
        <f t="shared" si="88"/>
        <v>Quercus macrocarpa Michx., SPMCODE: QUE001949, collection#: MN-MG505</v>
      </c>
    </row>
    <row r="1951" spans="1:104" ht="15" customHeight="1" x14ac:dyDescent="0.45">
      <c r="A1951" s="122">
        <v>1950</v>
      </c>
      <c r="B1951" s="122" t="s">
        <v>11628</v>
      </c>
      <c r="C1951" s="122" t="s">
        <v>9552</v>
      </c>
      <c r="I1951" s="122" t="s">
        <v>149</v>
      </c>
      <c r="J1951" s="122" t="str">
        <f t="shared" si="87"/>
        <v>Quercus macrocarpa</v>
      </c>
      <c r="M1951" s="122" t="s">
        <v>3226</v>
      </c>
      <c r="N1951" s="122" t="s">
        <v>9591</v>
      </c>
      <c r="O1951" s="57">
        <v>42922</v>
      </c>
      <c r="P1951" s="122" t="s">
        <v>11794</v>
      </c>
      <c r="Q1951" s="122" t="s">
        <v>11688</v>
      </c>
      <c r="S1951" s="122" t="s">
        <v>14693</v>
      </c>
      <c r="T1951" s="122" t="s">
        <v>6836</v>
      </c>
      <c r="U1951" s="122" t="s">
        <v>9589</v>
      </c>
      <c r="X1951" s="82" t="s">
        <v>9647</v>
      </c>
      <c r="Y1951" s="122" t="s">
        <v>9648</v>
      </c>
      <c r="AH1951" s="122">
        <v>1172</v>
      </c>
      <c r="AJ1951" s="122" t="s">
        <v>149</v>
      </c>
      <c r="AK1951" s="122" t="s">
        <v>149</v>
      </c>
      <c r="AT1951" s="123">
        <v>49.713590000000003</v>
      </c>
      <c r="AU1951" s="123">
        <v>-95.243489999999994</v>
      </c>
      <c r="AZ1951" s="122" t="s">
        <v>9616</v>
      </c>
      <c r="BE1951" s="122" t="s">
        <v>9078</v>
      </c>
      <c r="BG1951" s="122" t="s">
        <v>9079</v>
      </c>
      <c r="BZ1951" s="122" t="s">
        <v>3654</v>
      </c>
      <c r="CZ1951" s="122" t="str">
        <f t="shared" si="88"/>
        <v>Quercus macrocarpa Michx., SPMCODE: QUE001950, collection#: MB-MG506</v>
      </c>
    </row>
    <row r="1952" spans="1:104" ht="15" customHeight="1" x14ac:dyDescent="0.45">
      <c r="A1952" s="122">
        <v>1951</v>
      </c>
      <c r="B1952" s="122" t="s">
        <v>11629</v>
      </c>
      <c r="C1952" s="122" t="s">
        <v>9553</v>
      </c>
      <c r="I1952" s="122" t="s">
        <v>149</v>
      </c>
      <c r="J1952" s="122" t="str">
        <f t="shared" si="87"/>
        <v>Quercus macrocarpa</v>
      </c>
      <c r="M1952" s="122" t="s">
        <v>3226</v>
      </c>
      <c r="N1952" s="122" t="s">
        <v>9591</v>
      </c>
      <c r="O1952" s="57">
        <v>42922</v>
      </c>
      <c r="P1952" s="122" t="s">
        <v>11794</v>
      </c>
      <c r="Q1952" s="122" t="s">
        <v>11688</v>
      </c>
      <c r="S1952" s="122" t="s">
        <v>14693</v>
      </c>
      <c r="T1952" s="122" t="s">
        <v>6836</v>
      </c>
      <c r="U1952" s="122" t="s">
        <v>9589</v>
      </c>
      <c r="X1952" s="82" t="s">
        <v>9647</v>
      </c>
      <c r="Y1952" s="122" t="s">
        <v>9648</v>
      </c>
      <c r="AH1952" s="122">
        <v>1164</v>
      </c>
      <c r="AJ1952" s="122" t="s">
        <v>149</v>
      </c>
      <c r="AK1952" s="122" t="s">
        <v>149</v>
      </c>
      <c r="AT1952" s="122">
        <v>49.713760000000001</v>
      </c>
      <c r="AU1952" s="122">
        <v>-95.243849999999995</v>
      </c>
      <c r="AZ1952" s="122" t="s">
        <v>9617</v>
      </c>
      <c r="BE1952" s="122" t="s">
        <v>9078</v>
      </c>
      <c r="BG1952" s="122" t="s">
        <v>9079</v>
      </c>
      <c r="BY1952" s="132" t="s">
        <v>13585</v>
      </c>
      <c r="BZ1952" s="122" t="s">
        <v>3654</v>
      </c>
      <c r="CZ1952" s="122" t="str">
        <f t="shared" si="88"/>
        <v>Quercus macrocarpa Michx., SPMCODE: QUE001951, collection#: MB-MG507</v>
      </c>
    </row>
    <row r="1953" spans="1:104" ht="15" customHeight="1" x14ac:dyDescent="0.45">
      <c r="A1953" s="122">
        <v>1952</v>
      </c>
      <c r="B1953" s="122" t="s">
        <v>11630</v>
      </c>
      <c r="C1953" s="122" t="s">
        <v>9554</v>
      </c>
      <c r="I1953" s="122" t="s">
        <v>149</v>
      </c>
      <c r="J1953" s="122" t="str">
        <f t="shared" si="87"/>
        <v>Quercus macrocarpa</v>
      </c>
      <c r="M1953" s="122" t="s">
        <v>3226</v>
      </c>
      <c r="N1953" s="122" t="s">
        <v>9591</v>
      </c>
      <c r="O1953" s="57">
        <v>42922</v>
      </c>
      <c r="P1953" s="122" t="s">
        <v>11794</v>
      </c>
      <c r="Q1953" s="122" t="s">
        <v>11688</v>
      </c>
      <c r="S1953" s="122" t="s">
        <v>14693</v>
      </c>
      <c r="T1953" s="122" t="s">
        <v>6836</v>
      </c>
      <c r="U1953" s="122" t="s">
        <v>9589</v>
      </c>
      <c r="X1953" s="82" t="s">
        <v>9647</v>
      </c>
      <c r="Y1953" s="122" t="s">
        <v>9649</v>
      </c>
      <c r="AH1953" s="122">
        <v>1161</v>
      </c>
      <c r="AJ1953" s="122" t="s">
        <v>149</v>
      </c>
      <c r="AK1953" s="122" t="s">
        <v>149</v>
      </c>
      <c r="AT1953" s="123">
        <v>49.712780000000002</v>
      </c>
      <c r="AU1953" s="123">
        <v>-95.244320000000002</v>
      </c>
      <c r="AZ1953" s="122" t="s">
        <v>9618</v>
      </c>
      <c r="BE1953" s="122" t="s">
        <v>9078</v>
      </c>
      <c r="BG1953" s="122" t="s">
        <v>9079</v>
      </c>
      <c r="BZ1953" s="122" t="s">
        <v>3654</v>
      </c>
      <c r="CZ1953" s="122" t="str">
        <f t="shared" si="88"/>
        <v>Quercus macrocarpa Michx., SPMCODE: QUE001952, collection#: MB-MG508</v>
      </c>
    </row>
    <row r="1954" spans="1:104" ht="15" customHeight="1" x14ac:dyDescent="0.45">
      <c r="A1954" s="122">
        <v>1953</v>
      </c>
      <c r="B1954" s="122" t="s">
        <v>11631</v>
      </c>
      <c r="C1954" s="122" t="s">
        <v>9555</v>
      </c>
      <c r="I1954" s="122" t="s">
        <v>149</v>
      </c>
      <c r="J1954" s="122" t="str">
        <f t="shared" si="87"/>
        <v>Quercus macrocarpa</v>
      </c>
      <c r="M1954" s="122" t="s">
        <v>3226</v>
      </c>
      <c r="N1954" s="122" t="s">
        <v>9591</v>
      </c>
      <c r="O1954" s="57">
        <v>42922</v>
      </c>
      <c r="P1954" s="122" t="s">
        <v>11794</v>
      </c>
      <c r="Q1954" s="122" t="s">
        <v>11688</v>
      </c>
      <c r="S1954" s="122" t="s">
        <v>14693</v>
      </c>
      <c r="T1954" s="122" t="s">
        <v>6836</v>
      </c>
      <c r="U1954" s="122" t="s">
        <v>9589</v>
      </c>
      <c r="X1954" s="82" t="s">
        <v>9651</v>
      </c>
      <c r="Y1954" s="122" t="s">
        <v>9648</v>
      </c>
      <c r="AH1954" s="122">
        <v>1190</v>
      </c>
      <c r="AJ1954" s="122" t="s">
        <v>149</v>
      </c>
      <c r="AK1954" s="122" t="s">
        <v>149</v>
      </c>
      <c r="AT1954" s="123">
        <v>49.712780000000002</v>
      </c>
      <c r="AU1954" s="123">
        <v>-95.244500000000002</v>
      </c>
      <c r="AZ1954" s="122" t="s">
        <v>9619</v>
      </c>
      <c r="BE1954" s="122" t="s">
        <v>9078</v>
      </c>
      <c r="BG1954" s="122" t="s">
        <v>9079</v>
      </c>
      <c r="BZ1954" s="122" t="s">
        <v>3654</v>
      </c>
      <c r="CZ1954" s="122" t="str">
        <f t="shared" si="88"/>
        <v>Quercus macrocarpa Michx., SPMCODE: QUE001953, collection#: MB-MG509</v>
      </c>
    </row>
    <row r="1955" spans="1:104" ht="15" customHeight="1" x14ac:dyDescent="0.45">
      <c r="A1955" s="122">
        <v>1954</v>
      </c>
      <c r="B1955" s="122" t="s">
        <v>11632</v>
      </c>
      <c r="C1955" s="122" t="s">
        <v>9556</v>
      </c>
      <c r="I1955" s="122" t="s">
        <v>149</v>
      </c>
      <c r="J1955" s="122" t="str">
        <f t="shared" si="87"/>
        <v>Quercus macrocarpa</v>
      </c>
      <c r="M1955" s="122" t="s">
        <v>3226</v>
      </c>
      <c r="N1955" s="122" t="s">
        <v>9591</v>
      </c>
      <c r="O1955" s="57">
        <v>42922</v>
      </c>
      <c r="P1955" s="122" t="s">
        <v>11794</v>
      </c>
      <c r="Q1955" s="122" t="s">
        <v>11688</v>
      </c>
      <c r="S1955" s="122" t="s">
        <v>14693</v>
      </c>
      <c r="T1955" s="122" t="s">
        <v>6836</v>
      </c>
      <c r="U1955" s="122" t="s">
        <v>9589</v>
      </c>
      <c r="X1955" s="82" t="s">
        <v>9650</v>
      </c>
      <c r="Y1955" s="122" t="s">
        <v>9648</v>
      </c>
      <c r="AH1955" s="122">
        <v>1132</v>
      </c>
      <c r="AJ1955" s="122" t="s">
        <v>149</v>
      </c>
      <c r="AK1955" s="122" t="s">
        <v>149</v>
      </c>
      <c r="AT1955" s="123">
        <v>49.712159999999997</v>
      </c>
      <c r="AU1955" s="123">
        <v>-95.244630000000001</v>
      </c>
      <c r="AZ1955" s="122" t="s">
        <v>9620</v>
      </c>
      <c r="BE1955" s="122" t="s">
        <v>9078</v>
      </c>
      <c r="BG1955" s="122" t="s">
        <v>9079</v>
      </c>
      <c r="BZ1955" s="122" t="s">
        <v>3654</v>
      </c>
      <c r="CZ1955" s="122" t="str">
        <f t="shared" si="88"/>
        <v>Quercus macrocarpa Michx., SPMCODE: QUE001954, collection#: MB-MG510</v>
      </c>
    </row>
    <row r="1956" spans="1:104" ht="15" customHeight="1" x14ac:dyDescent="0.45">
      <c r="A1956" s="122">
        <v>1955</v>
      </c>
      <c r="B1956" s="122" t="s">
        <v>11633</v>
      </c>
      <c r="C1956" s="122" t="s">
        <v>9557</v>
      </c>
      <c r="I1956" s="122" t="s">
        <v>149</v>
      </c>
      <c r="J1956" s="122" t="str">
        <f t="shared" si="87"/>
        <v>Quercus macrocarpa</v>
      </c>
      <c r="M1956" s="122" t="s">
        <v>3226</v>
      </c>
      <c r="N1956" s="122" t="s">
        <v>9591</v>
      </c>
      <c r="O1956" s="57">
        <v>42922</v>
      </c>
      <c r="P1956" s="122" t="s">
        <v>11794</v>
      </c>
      <c r="Q1956" s="122" t="s">
        <v>11688</v>
      </c>
      <c r="S1956" s="122" t="s">
        <v>14693</v>
      </c>
      <c r="T1956" s="122" t="s">
        <v>6836</v>
      </c>
      <c r="U1956" s="122" t="s">
        <v>9589</v>
      </c>
      <c r="X1956" s="82" t="s">
        <v>9650</v>
      </c>
      <c r="Y1956" s="122" t="s">
        <v>9648</v>
      </c>
      <c r="AH1956" s="122">
        <v>1146</v>
      </c>
      <c r="AJ1956" s="122" t="s">
        <v>149</v>
      </c>
      <c r="AK1956" s="122" t="s">
        <v>149</v>
      </c>
      <c r="AT1956" s="123">
        <v>49.712040000000002</v>
      </c>
      <c r="AU1956" s="123">
        <v>-95.244799999999998</v>
      </c>
      <c r="AZ1956" s="122" t="s">
        <v>9621</v>
      </c>
      <c r="BE1956" s="122" t="s">
        <v>9078</v>
      </c>
      <c r="BG1956" s="122" t="s">
        <v>9079</v>
      </c>
      <c r="BY1956" s="132" t="s">
        <v>13665</v>
      </c>
      <c r="BZ1956" s="122" t="s">
        <v>3654</v>
      </c>
      <c r="CZ1956" s="122" t="str">
        <f t="shared" si="88"/>
        <v>Quercus macrocarpa Michx., SPMCODE: QUE001955, collection#: MB-MG511</v>
      </c>
    </row>
    <row r="1957" spans="1:104" ht="15" customHeight="1" x14ac:dyDescent="0.45">
      <c r="A1957" s="122">
        <v>1956</v>
      </c>
      <c r="B1957" s="122" t="s">
        <v>11634</v>
      </c>
      <c r="C1957" s="122" t="s">
        <v>9558</v>
      </c>
      <c r="I1957" s="122" t="s">
        <v>149</v>
      </c>
      <c r="J1957" s="122" t="str">
        <f t="shared" si="87"/>
        <v>Quercus macrocarpa</v>
      </c>
      <c r="M1957" s="122" t="s">
        <v>3226</v>
      </c>
      <c r="N1957" s="122" t="s">
        <v>9591</v>
      </c>
      <c r="O1957" s="57">
        <v>42922</v>
      </c>
      <c r="P1957" s="122" t="s">
        <v>11794</v>
      </c>
      <c r="Q1957" s="122" t="s">
        <v>11688</v>
      </c>
      <c r="S1957" s="122" t="s">
        <v>14693</v>
      </c>
      <c r="T1957" s="122" t="s">
        <v>6836</v>
      </c>
      <c r="U1957" s="122" t="s">
        <v>9589</v>
      </c>
      <c r="X1957" s="82" t="s">
        <v>9650</v>
      </c>
      <c r="Y1957" s="122" t="s">
        <v>9648</v>
      </c>
      <c r="AH1957" s="122">
        <v>1136</v>
      </c>
      <c r="AJ1957" s="122" t="s">
        <v>149</v>
      </c>
      <c r="AK1957" s="122" t="s">
        <v>149</v>
      </c>
      <c r="AT1957" s="123">
        <v>49.711950000000002</v>
      </c>
      <c r="AU1957" s="123">
        <v>-95.244919999999993</v>
      </c>
      <c r="AZ1957" s="122" t="s">
        <v>9622</v>
      </c>
      <c r="BE1957" s="122" t="s">
        <v>9078</v>
      </c>
      <c r="BG1957" s="122" t="s">
        <v>9079</v>
      </c>
      <c r="BZ1957" s="122" t="s">
        <v>3654</v>
      </c>
      <c r="CZ1957" s="122" t="str">
        <f t="shared" si="88"/>
        <v>Quercus macrocarpa Michx., SPMCODE: QUE001956, collection#: MB-MG512</v>
      </c>
    </row>
    <row r="1958" spans="1:104" ht="15" customHeight="1" x14ac:dyDescent="0.45">
      <c r="A1958" s="122">
        <v>1957</v>
      </c>
      <c r="B1958" s="122" t="s">
        <v>11635</v>
      </c>
      <c r="C1958" s="122" t="s">
        <v>9559</v>
      </c>
      <c r="I1958" s="122" t="s">
        <v>149</v>
      </c>
      <c r="J1958" s="122" t="str">
        <f t="shared" si="87"/>
        <v>Quercus macrocarpa</v>
      </c>
      <c r="M1958" s="122" t="s">
        <v>3226</v>
      </c>
      <c r="N1958" s="122" t="s">
        <v>9591</v>
      </c>
      <c r="O1958" s="57">
        <v>42922</v>
      </c>
      <c r="P1958" s="122" t="s">
        <v>11794</v>
      </c>
      <c r="Q1958" s="122" t="s">
        <v>11688</v>
      </c>
      <c r="S1958" s="122" t="s">
        <v>14693</v>
      </c>
      <c r="T1958" s="122" t="s">
        <v>6836</v>
      </c>
      <c r="U1958" s="122" t="s">
        <v>9589</v>
      </c>
      <c r="X1958" s="82" t="s">
        <v>9650</v>
      </c>
      <c r="Y1958" s="122" t="s">
        <v>9648</v>
      </c>
      <c r="AH1958" s="122">
        <v>1142</v>
      </c>
      <c r="AJ1958" s="122" t="s">
        <v>149</v>
      </c>
      <c r="AK1958" s="122" t="s">
        <v>149</v>
      </c>
      <c r="AT1958" s="123">
        <v>49.712090000000003</v>
      </c>
      <c r="AU1958" s="123">
        <v>-95.244960000000006</v>
      </c>
      <c r="AZ1958" s="122" t="s">
        <v>9623</v>
      </c>
      <c r="BE1958" s="122" t="s">
        <v>9078</v>
      </c>
      <c r="BG1958" s="122" t="s">
        <v>9079</v>
      </c>
      <c r="BZ1958" s="122" t="s">
        <v>3654</v>
      </c>
      <c r="CN1958" s="122" t="s">
        <v>13877</v>
      </c>
      <c r="CZ1958" s="122" t="str">
        <f t="shared" si="88"/>
        <v>Quercus macrocarpa Michx., SPMCODE: QUE001957, collection#: MB-MG513</v>
      </c>
    </row>
    <row r="1959" spans="1:104" ht="15" customHeight="1" x14ac:dyDescent="0.45">
      <c r="A1959" s="122">
        <v>1958</v>
      </c>
      <c r="B1959" s="122" t="s">
        <v>11636</v>
      </c>
      <c r="C1959" s="122" t="s">
        <v>9560</v>
      </c>
      <c r="I1959" s="122" t="s">
        <v>149</v>
      </c>
      <c r="J1959" s="122" t="str">
        <f t="shared" si="87"/>
        <v>Quercus macrocarpa</v>
      </c>
      <c r="M1959" s="122" t="s">
        <v>3226</v>
      </c>
      <c r="N1959" s="122" t="s">
        <v>9591</v>
      </c>
      <c r="O1959" s="57">
        <v>42922</v>
      </c>
      <c r="P1959" s="122" t="s">
        <v>11794</v>
      </c>
      <c r="Q1959" s="122" t="s">
        <v>11688</v>
      </c>
      <c r="S1959" s="122" t="s">
        <v>14693</v>
      </c>
      <c r="T1959" s="122" t="s">
        <v>6836</v>
      </c>
      <c r="U1959" s="122" t="s">
        <v>9589</v>
      </c>
      <c r="X1959" s="82" t="s">
        <v>9647</v>
      </c>
      <c r="Y1959" s="122" t="s">
        <v>9648</v>
      </c>
      <c r="AH1959" s="122">
        <v>1129</v>
      </c>
      <c r="AJ1959" s="122" t="s">
        <v>149</v>
      </c>
      <c r="AK1959" s="122" t="s">
        <v>149</v>
      </c>
      <c r="AT1959" s="123">
        <v>49.711869999999998</v>
      </c>
      <c r="AU1959" s="123">
        <v>-95.244720000000001</v>
      </c>
      <c r="AZ1959" s="122" t="s">
        <v>9624</v>
      </c>
      <c r="BE1959" s="122" t="s">
        <v>9078</v>
      </c>
      <c r="BG1959" s="122" t="s">
        <v>9079</v>
      </c>
      <c r="BZ1959" s="122" t="s">
        <v>3654</v>
      </c>
      <c r="CZ1959" s="122" t="str">
        <f t="shared" si="88"/>
        <v>Quercus macrocarpa Michx., SPMCODE: QUE001958, collection#: MB-MG514</v>
      </c>
    </row>
    <row r="1960" spans="1:104" ht="15" customHeight="1" x14ac:dyDescent="0.45">
      <c r="A1960" s="122">
        <v>1959</v>
      </c>
      <c r="B1960" s="122" t="s">
        <v>11637</v>
      </c>
      <c r="C1960" s="122" t="s">
        <v>9561</v>
      </c>
      <c r="I1960" s="122" t="s">
        <v>149</v>
      </c>
      <c r="J1960" s="122" t="str">
        <f t="shared" si="87"/>
        <v>Quercus macrocarpa</v>
      </c>
      <c r="M1960" s="122" t="s">
        <v>3226</v>
      </c>
      <c r="N1960" s="122" t="s">
        <v>9591</v>
      </c>
      <c r="O1960" s="57">
        <v>42922</v>
      </c>
      <c r="P1960" s="122" t="s">
        <v>11794</v>
      </c>
      <c r="Q1960" s="122" t="s">
        <v>11688</v>
      </c>
      <c r="S1960" s="122" t="s">
        <v>14693</v>
      </c>
      <c r="T1960" s="122" t="s">
        <v>6836</v>
      </c>
      <c r="U1960" s="122" t="s">
        <v>9589</v>
      </c>
      <c r="X1960" s="82" t="s">
        <v>9647</v>
      </c>
      <c r="Y1960" s="122" t="s">
        <v>9648</v>
      </c>
      <c r="AH1960" s="122">
        <v>1139</v>
      </c>
      <c r="AJ1960" s="122" t="s">
        <v>149</v>
      </c>
      <c r="AK1960" s="122" t="s">
        <v>149</v>
      </c>
      <c r="AT1960" s="123">
        <v>49.711869999999998</v>
      </c>
      <c r="AU1960" s="123">
        <v>-95.244560000000007</v>
      </c>
      <c r="AZ1960" s="122" t="s">
        <v>9625</v>
      </c>
      <c r="BE1960" s="122" t="s">
        <v>9078</v>
      </c>
      <c r="BG1960" s="122" t="s">
        <v>9079</v>
      </c>
      <c r="BY1960" s="132" t="s">
        <v>13665</v>
      </c>
      <c r="BZ1960" s="122" t="s">
        <v>3654</v>
      </c>
      <c r="CZ1960" s="122" t="str">
        <f t="shared" si="88"/>
        <v>Quercus macrocarpa Michx., SPMCODE: QUE001959, collection#: MB-MG515</v>
      </c>
    </row>
    <row r="1961" spans="1:104" ht="15" customHeight="1" x14ac:dyDescent="0.45">
      <c r="A1961" s="122">
        <v>1960</v>
      </c>
      <c r="B1961" s="122" t="s">
        <v>11638</v>
      </c>
      <c r="C1961" s="122" t="s">
        <v>9562</v>
      </c>
      <c r="I1961" s="122" t="s">
        <v>149</v>
      </c>
      <c r="J1961" s="122" t="str">
        <f t="shared" ref="J1961:J1986" si="89">LEFT(I1961, FIND(" ", I1961, 12) -1)</f>
        <v>Quercus macrocarpa</v>
      </c>
      <c r="M1961" s="122" t="s">
        <v>3226</v>
      </c>
      <c r="N1961" s="122" t="s">
        <v>9591</v>
      </c>
      <c r="O1961" s="57">
        <v>42923</v>
      </c>
      <c r="P1961" s="122" t="s">
        <v>9396</v>
      </c>
      <c r="Q1961" s="122" t="s">
        <v>11688</v>
      </c>
      <c r="S1961" s="122" t="s">
        <v>14693</v>
      </c>
      <c r="T1961" s="122" t="s">
        <v>6836</v>
      </c>
      <c r="U1961" s="122" t="s">
        <v>9589</v>
      </c>
      <c r="X1961" s="82" t="s">
        <v>9652</v>
      </c>
      <c r="Y1961" s="122" t="s">
        <v>9653</v>
      </c>
      <c r="AH1961" s="122">
        <v>1239</v>
      </c>
      <c r="AJ1961" s="122" t="s">
        <v>149</v>
      </c>
      <c r="AK1961" s="122" t="s">
        <v>149</v>
      </c>
      <c r="AT1961" s="123">
        <v>49.761040000000001</v>
      </c>
      <c r="AU1961" s="123">
        <v>-99.159710000000004</v>
      </c>
      <c r="AZ1961" s="122" t="s">
        <v>9626</v>
      </c>
      <c r="BE1961" s="122" t="s">
        <v>9078</v>
      </c>
      <c r="BG1961" s="122" t="s">
        <v>9079</v>
      </c>
      <c r="BY1961" s="132" t="s">
        <v>13665</v>
      </c>
      <c r="BZ1961" s="122" t="s">
        <v>3654</v>
      </c>
      <c r="CN1961" s="122" t="s">
        <v>13871</v>
      </c>
      <c r="CZ1961" s="122" t="str">
        <f t="shared" si="88"/>
        <v>Quercus macrocarpa Michx., SPMCODE: QUE001960, collection#: MB-MG516</v>
      </c>
    </row>
    <row r="1962" spans="1:104" ht="15" customHeight="1" x14ac:dyDescent="0.45">
      <c r="A1962" s="122">
        <v>1961</v>
      </c>
      <c r="B1962" s="122" t="s">
        <v>11639</v>
      </c>
      <c r="C1962" s="122" t="s">
        <v>9563</v>
      </c>
      <c r="I1962" s="122" t="s">
        <v>149</v>
      </c>
      <c r="J1962" s="122" t="str">
        <f t="shared" si="89"/>
        <v>Quercus macrocarpa</v>
      </c>
      <c r="M1962" s="122" t="s">
        <v>3226</v>
      </c>
      <c r="N1962" s="122" t="s">
        <v>9591</v>
      </c>
      <c r="O1962" s="57">
        <v>42923</v>
      </c>
      <c r="P1962" s="122" t="s">
        <v>9396</v>
      </c>
      <c r="Q1962" s="122" t="s">
        <v>11688</v>
      </c>
      <c r="S1962" s="122" t="s">
        <v>14693</v>
      </c>
      <c r="T1962" s="122" t="s">
        <v>6836</v>
      </c>
      <c r="U1962" s="122" t="s">
        <v>9589</v>
      </c>
      <c r="X1962" s="82" t="s">
        <v>9652</v>
      </c>
      <c r="Y1962" s="122" t="s">
        <v>9653</v>
      </c>
      <c r="AH1962" s="122">
        <v>1238</v>
      </c>
      <c r="AJ1962" s="122" t="s">
        <v>149</v>
      </c>
      <c r="AK1962" s="122" t="s">
        <v>149</v>
      </c>
      <c r="AT1962" s="123">
        <v>49.760950000000001</v>
      </c>
      <c r="AU1962" s="123">
        <v>-99.159829999999999</v>
      </c>
      <c r="AZ1962" s="122" t="s">
        <v>9627</v>
      </c>
      <c r="BE1962" s="122" t="s">
        <v>9078</v>
      </c>
      <c r="BG1962" s="122" t="s">
        <v>9079</v>
      </c>
      <c r="BZ1962" s="122" t="s">
        <v>3654</v>
      </c>
      <c r="CN1962" s="122" t="s">
        <v>13872</v>
      </c>
      <c r="CZ1962" s="122" t="str">
        <f t="shared" si="88"/>
        <v>Quercus macrocarpa Michx., SPMCODE: QUE001961, collection#: MB-MG517</v>
      </c>
    </row>
    <row r="1963" spans="1:104" ht="15" customHeight="1" x14ac:dyDescent="0.45">
      <c r="A1963" s="122">
        <v>1962</v>
      </c>
      <c r="B1963" s="122" t="s">
        <v>11640</v>
      </c>
      <c r="C1963" s="122" t="s">
        <v>9564</v>
      </c>
      <c r="I1963" s="122" t="s">
        <v>149</v>
      </c>
      <c r="J1963" s="122" t="str">
        <f t="shared" si="89"/>
        <v>Quercus macrocarpa</v>
      </c>
      <c r="M1963" s="122" t="s">
        <v>3226</v>
      </c>
      <c r="N1963" s="122" t="s">
        <v>9591</v>
      </c>
      <c r="O1963" s="57">
        <v>42923</v>
      </c>
      <c r="P1963" s="122" t="s">
        <v>9396</v>
      </c>
      <c r="Q1963" s="122" t="s">
        <v>11688</v>
      </c>
      <c r="S1963" s="122" t="s">
        <v>14693</v>
      </c>
      <c r="T1963" s="122" t="s">
        <v>6836</v>
      </c>
      <c r="U1963" s="122" t="s">
        <v>9589</v>
      </c>
      <c r="X1963" s="82" t="s">
        <v>9652</v>
      </c>
      <c r="Y1963" s="122" t="s">
        <v>9653</v>
      </c>
      <c r="AH1963" s="122">
        <v>1239</v>
      </c>
      <c r="AJ1963" s="122" t="s">
        <v>149</v>
      </c>
      <c r="AK1963" s="122" t="s">
        <v>149</v>
      </c>
      <c r="AT1963" s="123">
        <v>49.76061</v>
      </c>
      <c r="AU1963" s="123">
        <v>-99.159279999999995</v>
      </c>
      <c r="AZ1963" s="122" t="s">
        <v>9626</v>
      </c>
      <c r="BE1963" s="122" t="s">
        <v>9078</v>
      </c>
      <c r="BG1963" s="122" t="s">
        <v>9079</v>
      </c>
      <c r="BZ1963" s="122" t="s">
        <v>3654</v>
      </c>
      <c r="CN1963" s="122" t="s">
        <v>13873</v>
      </c>
      <c r="CZ1963" s="122" t="str">
        <f t="shared" si="88"/>
        <v>Quercus macrocarpa Michx., SPMCODE: QUE001962, collection#: MB-MG518</v>
      </c>
    </row>
    <row r="1964" spans="1:104" ht="15" customHeight="1" x14ac:dyDescent="0.45">
      <c r="A1964" s="122">
        <v>1963</v>
      </c>
      <c r="B1964" s="122" t="s">
        <v>11641</v>
      </c>
      <c r="C1964" s="122" t="s">
        <v>9565</v>
      </c>
      <c r="I1964" s="122" t="s">
        <v>149</v>
      </c>
      <c r="J1964" s="122" t="str">
        <f t="shared" si="89"/>
        <v>Quercus macrocarpa</v>
      </c>
      <c r="M1964" s="122" t="s">
        <v>3226</v>
      </c>
      <c r="N1964" s="122" t="s">
        <v>9591</v>
      </c>
      <c r="O1964" s="57">
        <v>42923</v>
      </c>
      <c r="P1964" s="122" t="s">
        <v>9396</v>
      </c>
      <c r="Q1964" s="122" t="s">
        <v>11688</v>
      </c>
      <c r="S1964" s="122" t="s">
        <v>14693</v>
      </c>
      <c r="T1964" s="122" t="s">
        <v>6836</v>
      </c>
      <c r="U1964" s="122" t="s">
        <v>9589</v>
      </c>
      <c r="X1964" s="82" t="s">
        <v>9652</v>
      </c>
      <c r="Y1964" s="122" t="s">
        <v>9654</v>
      </c>
      <c r="AH1964" s="122">
        <v>1253</v>
      </c>
      <c r="AJ1964" s="122" t="s">
        <v>149</v>
      </c>
      <c r="AK1964" s="122" t="s">
        <v>149</v>
      </c>
      <c r="AT1964" s="123">
        <v>49.761369999999999</v>
      </c>
      <c r="AU1964" s="123">
        <v>-99.160399999999996</v>
      </c>
      <c r="AZ1964" s="122" t="s">
        <v>9628</v>
      </c>
      <c r="BE1964" s="122" t="s">
        <v>9078</v>
      </c>
      <c r="BG1964" s="122" t="s">
        <v>9079</v>
      </c>
      <c r="BY1964" s="132" t="s">
        <v>13585</v>
      </c>
      <c r="BZ1964" s="122" t="s">
        <v>3654</v>
      </c>
      <c r="CZ1964" s="122" t="str">
        <f t="shared" si="88"/>
        <v>Quercus macrocarpa Michx., SPMCODE: QUE001963, collection#: MB-MG519</v>
      </c>
    </row>
    <row r="1965" spans="1:104" ht="15" customHeight="1" x14ac:dyDescent="0.45">
      <c r="A1965" s="122">
        <v>1964</v>
      </c>
      <c r="B1965" s="122" t="s">
        <v>11642</v>
      </c>
      <c r="C1965" s="122" t="s">
        <v>9566</v>
      </c>
      <c r="I1965" s="122" t="s">
        <v>9537</v>
      </c>
      <c r="J1965" s="122" t="str">
        <f t="shared" si="89"/>
        <v>Quercus macrocarpa</v>
      </c>
      <c r="M1965" s="122" t="s">
        <v>3226</v>
      </c>
      <c r="N1965" s="122" t="s">
        <v>9592</v>
      </c>
      <c r="O1965" s="57">
        <v>42923</v>
      </c>
      <c r="P1965" s="122" t="s">
        <v>9396</v>
      </c>
      <c r="Q1965" s="122" t="s">
        <v>11688</v>
      </c>
      <c r="S1965" s="122" t="s">
        <v>14693</v>
      </c>
      <c r="T1965" s="122" t="s">
        <v>6836</v>
      </c>
      <c r="U1965" s="122" t="s">
        <v>9589</v>
      </c>
      <c r="X1965" s="82" t="s">
        <v>9652</v>
      </c>
      <c r="Y1965" s="122" t="s">
        <v>9653</v>
      </c>
      <c r="AH1965" s="122">
        <v>1236</v>
      </c>
      <c r="AJ1965" s="122" t="s">
        <v>9537</v>
      </c>
      <c r="AK1965" s="122" t="s">
        <v>9537</v>
      </c>
      <c r="AT1965" s="123">
        <v>49.76117</v>
      </c>
      <c r="AU1965" s="123">
        <v>-99.161420000000007</v>
      </c>
      <c r="AZ1965" s="122" t="s">
        <v>9629</v>
      </c>
      <c r="BE1965" s="122" t="s">
        <v>9078</v>
      </c>
      <c r="BG1965" s="122" t="s">
        <v>9079</v>
      </c>
      <c r="BZ1965" s="122" t="s">
        <v>3654</v>
      </c>
      <c r="CZ1965" s="122" t="str">
        <f t="shared" si="88"/>
        <v>Quercus macrocarpa Michx. ?, SPMCODE: QUE001964, collection#: MB-MG520</v>
      </c>
    </row>
    <row r="1966" spans="1:104" ht="15" customHeight="1" x14ac:dyDescent="0.45">
      <c r="A1966" s="122">
        <v>1965</v>
      </c>
      <c r="B1966" s="122" t="s">
        <v>11643</v>
      </c>
      <c r="C1966" s="122" t="s">
        <v>9567</v>
      </c>
      <c r="I1966" s="122" t="s">
        <v>149</v>
      </c>
      <c r="J1966" s="122" t="str">
        <f t="shared" si="89"/>
        <v>Quercus macrocarpa</v>
      </c>
      <c r="M1966" s="122" t="s">
        <v>3226</v>
      </c>
      <c r="N1966" s="122" t="s">
        <v>9591</v>
      </c>
      <c r="O1966" s="57">
        <v>42923</v>
      </c>
      <c r="P1966" s="122" t="s">
        <v>9396</v>
      </c>
      <c r="Q1966" s="122" t="s">
        <v>11688</v>
      </c>
      <c r="S1966" s="122" t="s">
        <v>14693</v>
      </c>
      <c r="T1966" s="122" t="s">
        <v>6836</v>
      </c>
      <c r="U1966" s="122" t="s">
        <v>9589</v>
      </c>
      <c r="X1966" s="82" t="s">
        <v>9652</v>
      </c>
      <c r="Y1966" s="122" t="s">
        <v>9653</v>
      </c>
      <c r="AH1966" s="122">
        <v>1250</v>
      </c>
      <c r="AJ1966" s="122" t="s">
        <v>149</v>
      </c>
      <c r="AK1966" s="122" t="s">
        <v>149</v>
      </c>
      <c r="AT1966" s="123">
        <v>49.761470000000003</v>
      </c>
      <c r="AU1966" s="123">
        <v>-99.158860000000004</v>
      </c>
      <c r="AZ1966" s="122" t="s">
        <v>9630</v>
      </c>
      <c r="BE1966" s="122" t="s">
        <v>9078</v>
      </c>
      <c r="BG1966" s="122" t="s">
        <v>9079</v>
      </c>
      <c r="BY1966" s="132"/>
      <c r="BZ1966" s="122" t="s">
        <v>3654</v>
      </c>
      <c r="CZ1966" s="122" t="str">
        <f t="shared" si="88"/>
        <v>Quercus macrocarpa Michx., SPMCODE: QUE001965, collection#: MB-MG521</v>
      </c>
    </row>
    <row r="1967" spans="1:104" ht="15" customHeight="1" x14ac:dyDescent="0.45">
      <c r="A1967" s="122">
        <v>1966</v>
      </c>
      <c r="B1967" s="122" t="s">
        <v>11644</v>
      </c>
      <c r="C1967" s="122" t="s">
        <v>9568</v>
      </c>
      <c r="I1967" s="122" t="s">
        <v>149</v>
      </c>
      <c r="J1967" s="122" t="str">
        <f t="shared" si="89"/>
        <v>Quercus macrocarpa</v>
      </c>
      <c r="M1967" s="122" t="s">
        <v>3226</v>
      </c>
      <c r="N1967" s="122" t="s">
        <v>9591</v>
      </c>
      <c r="O1967" s="57">
        <v>42923</v>
      </c>
      <c r="P1967" s="122" t="s">
        <v>9396</v>
      </c>
      <c r="Q1967" s="122" t="s">
        <v>11688</v>
      </c>
      <c r="S1967" s="122" t="s">
        <v>14693</v>
      </c>
      <c r="T1967" s="122" t="s">
        <v>6836</v>
      </c>
      <c r="U1967" s="122" t="s">
        <v>9589</v>
      </c>
      <c r="X1967" s="82" t="s">
        <v>9652</v>
      </c>
      <c r="Y1967" s="122" t="s">
        <v>9653</v>
      </c>
      <c r="AH1967" s="122">
        <v>1252</v>
      </c>
      <c r="AJ1967" s="122" t="s">
        <v>149</v>
      </c>
      <c r="AK1967" s="122" t="s">
        <v>149</v>
      </c>
      <c r="AT1967" s="123">
        <v>49.761029999999998</v>
      </c>
      <c r="AU1967" s="123">
        <v>-99.158479999999997</v>
      </c>
      <c r="AZ1967" s="122" t="s">
        <v>9631</v>
      </c>
      <c r="BE1967" s="122" t="s">
        <v>9078</v>
      </c>
      <c r="BG1967" s="122" t="s">
        <v>9079</v>
      </c>
      <c r="BY1967" s="132"/>
      <c r="BZ1967" s="122" t="s">
        <v>3654</v>
      </c>
      <c r="CZ1967" s="122" t="str">
        <f t="shared" si="88"/>
        <v>Quercus macrocarpa Michx., SPMCODE: QUE001966, collection#: MB-MG522</v>
      </c>
    </row>
    <row r="1968" spans="1:104" ht="15" customHeight="1" x14ac:dyDescent="0.45">
      <c r="A1968" s="122">
        <v>1967</v>
      </c>
      <c r="B1968" s="122" t="s">
        <v>11645</v>
      </c>
      <c r="C1968" s="122" t="s">
        <v>9569</v>
      </c>
      <c r="I1968" s="122" t="s">
        <v>149</v>
      </c>
      <c r="J1968" s="122" t="str">
        <f t="shared" si="89"/>
        <v>Quercus macrocarpa</v>
      </c>
      <c r="M1968" s="122" t="s">
        <v>3226</v>
      </c>
      <c r="N1968" s="122" t="s">
        <v>9591</v>
      </c>
      <c r="O1968" s="57">
        <v>42923</v>
      </c>
      <c r="P1968" s="122" t="s">
        <v>9396</v>
      </c>
      <c r="Q1968" s="122" t="s">
        <v>11688</v>
      </c>
      <c r="S1968" s="122" t="s">
        <v>14693</v>
      </c>
      <c r="T1968" s="122" t="s">
        <v>6836</v>
      </c>
      <c r="U1968" s="122" t="s">
        <v>9589</v>
      </c>
      <c r="X1968" s="82" t="s">
        <v>9652</v>
      </c>
      <c r="Y1968" s="122" t="s">
        <v>9655</v>
      </c>
      <c r="AH1968" s="122">
        <v>1250</v>
      </c>
      <c r="AJ1968" s="122" t="s">
        <v>149</v>
      </c>
      <c r="AK1968" s="122" t="s">
        <v>149</v>
      </c>
      <c r="AT1968" s="123">
        <v>49.760429999999999</v>
      </c>
      <c r="AU1968" s="123">
        <v>-99.158580000000001</v>
      </c>
      <c r="AZ1968" s="122" t="s">
        <v>9630</v>
      </c>
      <c r="BE1968" s="122" t="s">
        <v>9078</v>
      </c>
      <c r="BG1968" s="122" t="s">
        <v>9079</v>
      </c>
      <c r="BY1968" s="132"/>
      <c r="BZ1968" s="122" t="s">
        <v>3654</v>
      </c>
      <c r="CZ1968" s="122" t="str">
        <f t="shared" si="88"/>
        <v>Quercus macrocarpa Michx., SPMCODE: QUE001967, collection#: MB-MG523</v>
      </c>
    </row>
    <row r="1969" spans="1:104" ht="15" customHeight="1" x14ac:dyDescent="0.45">
      <c r="A1969" s="122">
        <v>1968</v>
      </c>
      <c r="B1969" s="122" t="s">
        <v>11646</v>
      </c>
      <c r="C1969" s="122" t="s">
        <v>9570</v>
      </c>
      <c r="I1969" s="122" t="s">
        <v>149</v>
      </c>
      <c r="J1969" s="122" t="str">
        <f t="shared" si="89"/>
        <v>Quercus macrocarpa</v>
      </c>
      <c r="M1969" s="122" t="s">
        <v>3226</v>
      </c>
      <c r="N1969" s="122" t="s">
        <v>9591</v>
      </c>
      <c r="O1969" s="57">
        <v>42923</v>
      </c>
      <c r="P1969" s="122" t="s">
        <v>9396</v>
      </c>
      <c r="Q1969" s="122" t="s">
        <v>11688</v>
      </c>
      <c r="S1969" s="122" t="s">
        <v>14693</v>
      </c>
      <c r="T1969" s="122" t="s">
        <v>6836</v>
      </c>
      <c r="U1969" s="122" t="s">
        <v>9589</v>
      </c>
      <c r="X1969" s="82" t="s">
        <v>9652</v>
      </c>
      <c r="Y1969" s="122" t="s">
        <v>9653</v>
      </c>
      <c r="AH1969" s="122">
        <v>1256</v>
      </c>
      <c r="AJ1969" s="122" t="s">
        <v>149</v>
      </c>
      <c r="AK1969" s="122" t="s">
        <v>149</v>
      </c>
      <c r="AT1969" s="123">
        <v>49.760060000000003</v>
      </c>
      <c r="AU1969" s="123">
        <v>-99.158259999999999</v>
      </c>
      <c r="AZ1969" s="122" t="s">
        <v>9632</v>
      </c>
      <c r="BE1969" s="122" t="s">
        <v>9078</v>
      </c>
      <c r="BG1969" s="122" t="s">
        <v>9079</v>
      </c>
      <c r="BY1969" s="132"/>
      <c r="BZ1969" s="122" t="s">
        <v>3654</v>
      </c>
      <c r="CZ1969" s="122" t="str">
        <f t="shared" si="88"/>
        <v>Quercus macrocarpa Michx., SPMCODE: QUE001968, collection#: MB-MG524</v>
      </c>
    </row>
    <row r="1970" spans="1:104" ht="15" customHeight="1" x14ac:dyDescent="0.45">
      <c r="A1970" s="122">
        <v>1969</v>
      </c>
      <c r="B1970" s="122" t="s">
        <v>11647</v>
      </c>
      <c r="C1970" s="122" t="s">
        <v>9571</v>
      </c>
      <c r="I1970" s="122" t="s">
        <v>149</v>
      </c>
      <c r="J1970" s="122" t="str">
        <f t="shared" si="89"/>
        <v>Quercus macrocarpa</v>
      </c>
      <c r="M1970" s="122" t="s">
        <v>3226</v>
      </c>
      <c r="N1970" s="122" t="s">
        <v>9591</v>
      </c>
      <c r="O1970" s="57">
        <v>42923</v>
      </c>
      <c r="P1970" s="122" t="s">
        <v>9396</v>
      </c>
      <c r="Q1970" s="122" t="s">
        <v>11688</v>
      </c>
      <c r="S1970" s="122" t="s">
        <v>14693</v>
      </c>
      <c r="T1970" s="122" t="s">
        <v>6836</v>
      </c>
      <c r="U1970" s="122" t="s">
        <v>9589</v>
      </c>
      <c r="X1970" s="82" t="s">
        <v>9652</v>
      </c>
      <c r="Y1970" s="122" t="s">
        <v>9653</v>
      </c>
      <c r="AH1970" s="122">
        <v>1285</v>
      </c>
      <c r="AJ1970" s="122" t="s">
        <v>149</v>
      </c>
      <c r="AK1970" s="122" t="s">
        <v>149</v>
      </c>
      <c r="AT1970" s="123">
        <v>49.760550000000002</v>
      </c>
      <c r="AU1970" s="123">
        <v>-99.158439999999999</v>
      </c>
      <c r="AZ1970" s="122" t="s">
        <v>9633</v>
      </c>
      <c r="BE1970" s="122" t="s">
        <v>9078</v>
      </c>
      <c r="BG1970" s="122" t="s">
        <v>9079</v>
      </c>
      <c r="BY1970" s="132" t="s">
        <v>13665</v>
      </c>
      <c r="BZ1970" s="122" t="s">
        <v>3654</v>
      </c>
      <c r="CZ1970" s="122" t="str">
        <f t="shared" si="88"/>
        <v>Quercus macrocarpa Michx., SPMCODE: QUE001969, collection#: MB-MG525</v>
      </c>
    </row>
    <row r="1971" spans="1:104" ht="15" customHeight="1" x14ac:dyDescent="0.45">
      <c r="A1971" s="122">
        <v>1970</v>
      </c>
      <c r="B1971" s="122" t="s">
        <v>11648</v>
      </c>
      <c r="C1971" s="122" t="s">
        <v>9572</v>
      </c>
      <c r="I1971" s="122" t="s">
        <v>149</v>
      </c>
      <c r="J1971" s="122" t="str">
        <f t="shared" si="89"/>
        <v>Quercus macrocarpa</v>
      </c>
      <c r="M1971" s="122" t="s">
        <v>3226</v>
      </c>
      <c r="N1971" s="122" t="s">
        <v>9591</v>
      </c>
      <c r="O1971" s="57">
        <v>42923</v>
      </c>
      <c r="P1971" s="122" t="s">
        <v>9396</v>
      </c>
      <c r="Q1971" s="122" t="s">
        <v>11688</v>
      </c>
      <c r="S1971" s="122" t="s">
        <v>14693</v>
      </c>
      <c r="T1971" s="122" t="s">
        <v>6836</v>
      </c>
      <c r="U1971" s="122" t="s">
        <v>9589</v>
      </c>
      <c r="X1971" s="82" t="s">
        <v>9657</v>
      </c>
      <c r="Y1971" s="122" t="s">
        <v>9661</v>
      </c>
      <c r="AH1971" s="122">
        <v>1255</v>
      </c>
      <c r="AJ1971" s="122" t="s">
        <v>149</v>
      </c>
      <c r="AK1971" s="122" t="s">
        <v>149</v>
      </c>
      <c r="AT1971" s="123"/>
      <c r="AU1971" s="123"/>
      <c r="BC1971" s="122" t="s">
        <v>9671</v>
      </c>
      <c r="BE1971" s="122" t="s">
        <v>9078</v>
      </c>
      <c r="BG1971" s="122" t="s">
        <v>9079</v>
      </c>
      <c r="BZ1971" s="122" t="s">
        <v>3654</v>
      </c>
      <c r="CZ1971" s="122" t="str">
        <f t="shared" si="88"/>
        <v>Quercus macrocarpa Michx., SPMCODE: QUE001970, collection#: MB-MG526</v>
      </c>
    </row>
    <row r="1972" spans="1:104" ht="15" customHeight="1" x14ac:dyDescent="0.45">
      <c r="A1972" s="122">
        <v>1971</v>
      </c>
      <c r="B1972" s="122" t="s">
        <v>11649</v>
      </c>
      <c r="C1972" s="122" t="s">
        <v>9573</v>
      </c>
      <c r="I1972" s="122" t="s">
        <v>149</v>
      </c>
      <c r="J1972" s="122" t="str">
        <f t="shared" si="89"/>
        <v>Quercus macrocarpa</v>
      </c>
      <c r="M1972" s="122" t="s">
        <v>3226</v>
      </c>
      <c r="N1972" s="122" t="s">
        <v>9591</v>
      </c>
      <c r="O1972" s="57">
        <v>42923</v>
      </c>
      <c r="P1972" s="122" t="s">
        <v>9396</v>
      </c>
      <c r="Q1972" s="122" t="s">
        <v>11688</v>
      </c>
      <c r="S1972" s="122" t="s">
        <v>14693</v>
      </c>
      <c r="T1972" s="122" t="s">
        <v>6836</v>
      </c>
      <c r="U1972" s="122" t="s">
        <v>9589</v>
      </c>
      <c r="X1972" s="82" t="s">
        <v>9658</v>
      </c>
      <c r="Y1972" s="122" t="s">
        <v>9661</v>
      </c>
      <c r="AH1972" s="122">
        <v>788</v>
      </c>
      <c r="AJ1972" s="122" t="s">
        <v>149</v>
      </c>
      <c r="AK1972" s="122" t="s">
        <v>149</v>
      </c>
      <c r="AT1972" s="123">
        <v>49.85783</v>
      </c>
      <c r="AU1972" s="123">
        <v>-97.249110000000002</v>
      </c>
      <c r="AZ1972" s="122" t="s">
        <v>9453</v>
      </c>
      <c r="BE1972" s="122" t="s">
        <v>9078</v>
      </c>
      <c r="BG1972" s="122" t="s">
        <v>9079</v>
      </c>
      <c r="BY1972" s="132" t="s">
        <v>13585</v>
      </c>
      <c r="BZ1972" s="122" t="s">
        <v>3654</v>
      </c>
      <c r="CZ1972" s="122" t="str">
        <f t="shared" si="88"/>
        <v>Quercus macrocarpa Michx., SPMCODE: QUE001971, collection#: MB-MG527</v>
      </c>
    </row>
    <row r="1973" spans="1:104" ht="15" customHeight="1" x14ac:dyDescent="0.45">
      <c r="A1973" s="122">
        <v>1972</v>
      </c>
      <c r="B1973" s="122" t="s">
        <v>11650</v>
      </c>
      <c r="C1973" s="122" t="s">
        <v>9574</v>
      </c>
      <c r="I1973" s="122" t="s">
        <v>149</v>
      </c>
      <c r="J1973" s="122" t="str">
        <f t="shared" si="89"/>
        <v>Quercus macrocarpa</v>
      </c>
      <c r="M1973" s="122" t="s">
        <v>3226</v>
      </c>
      <c r="N1973" s="122" t="s">
        <v>9591</v>
      </c>
      <c r="O1973" s="57">
        <v>42923</v>
      </c>
      <c r="P1973" s="122" t="s">
        <v>9396</v>
      </c>
      <c r="Q1973" s="122" t="s">
        <v>11688</v>
      </c>
      <c r="S1973" s="122" t="s">
        <v>14693</v>
      </c>
      <c r="T1973" s="122" t="s">
        <v>6836</v>
      </c>
      <c r="U1973" s="122" t="s">
        <v>9589</v>
      </c>
      <c r="X1973" s="82" t="s">
        <v>9659</v>
      </c>
      <c r="Y1973" s="122" t="s">
        <v>9660</v>
      </c>
      <c r="AH1973" s="122">
        <v>777</v>
      </c>
      <c r="AJ1973" s="122" t="s">
        <v>149</v>
      </c>
      <c r="AK1973" s="122" t="s">
        <v>149</v>
      </c>
      <c r="AT1973" s="123">
        <v>49.857779999999998</v>
      </c>
      <c r="AU1973" s="123">
        <v>-97.248480000000001</v>
      </c>
      <c r="AZ1973" s="122" t="s">
        <v>9634</v>
      </c>
      <c r="BE1973" s="122" t="s">
        <v>9078</v>
      </c>
      <c r="BG1973" s="122" t="s">
        <v>9079</v>
      </c>
      <c r="BZ1973" s="122" t="s">
        <v>3654</v>
      </c>
      <c r="CN1973" s="122" t="s">
        <v>13874</v>
      </c>
      <c r="CZ1973" s="122" t="str">
        <f t="shared" si="88"/>
        <v>Quercus macrocarpa Michx., SPMCODE: QUE001972, collection#: MB-MG528</v>
      </c>
    </row>
    <row r="1974" spans="1:104" ht="15" customHeight="1" x14ac:dyDescent="0.45">
      <c r="A1974" s="122">
        <v>1973</v>
      </c>
      <c r="B1974" s="122" t="s">
        <v>11651</v>
      </c>
      <c r="C1974" s="122" t="s">
        <v>9575</v>
      </c>
      <c r="I1974" s="122" t="s">
        <v>149</v>
      </c>
      <c r="J1974" s="122" t="str">
        <f t="shared" si="89"/>
        <v>Quercus macrocarpa</v>
      </c>
      <c r="M1974" s="122" t="s">
        <v>3226</v>
      </c>
      <c r="N1974" s="122" t="s">
        <v>9591</v>
      </c>
      <c r="O1974" s="57">
        <v>42923</v>
      </c>
      <c r="P1974" s="122" t="s">
        <v>9396</v>
      </c>
      <c r="Q1974" s="122" t="s">
        <v>11688</v>
      </c>
      <c r="S1974" s="122" t="s">
        <v>14693</v>
      </c>
      <c r="T1974" s="122" t="s">
        <v>6836</v>
      </c>
      <c r="U1974" s="122" t="s">
        <v>9589</v>
      </c>
      <c r="X1974" s="82" t="s">
        <v>9656</v>
      </c>
      <c r="Y1974" s="122" t="s">
        <v>9661</v>
      </c>
      <c r="AH1974" s="122">
        <v>828</v>
      </c>
      <c r="AJ1974" s="122" t="s">
        <v>149</v>
      </c>
      <c r="AK1974" s="122" t="s">
        <v>149</v>
      </c>
      <c r="AT1974" s="123">
        <v>49.854230000000001</v>
      </c>
      <c r="AU1974" s="123">
        <v>-97.248199999999997</v>
      </c>
      <c r="AZ1974" s="122" t="s">
        <v>9635</v>
      </c>
      <c r="BE1974" s="122" t="s">
        <v>9078</v>
      </c>
      <c r="BG1974" s="122" t="s">
        <v>9079</v>
      </c>
      <c r="BZ1974" s="122" t="s">
        <v>3654</v>
      </c>
      <c r="CN1974" s="122" t="s">
        <v>13875</v>
      </c>
      <c r="CZ1974" s="122" t="str">
        <f t="shared" si="88"/>
        <v>Quercus macrocarpa Michx., SPMCODE: QUE001973, collection#: MB-MG529</v>
      </c>
    </row>
    <row r="1975" spans="1:104" ht="15" customHeight="1" x14ac:dyDescent="0.45">
      <c r="A1975" s="122">
        <v>1974</v>
      </c>
      <c r="B1975" s="122" t="s">
        <v>11652</v>
      </c>
      <c r="C1975" s="122" t="s">
        <v>9576</v>
      </c>
      <c r="I1975" s="122" t="s">
        <v>149</v>
      </c>
      <c r="J1975" s="122" t="str">
        <f t="shared" si="89"/>
        <v>Quercus macrocarpa</v>
      </c>
      <c r="M1975" s="122" t="s">
        <v>3226</v>
      </c>
      <c r="N1975" s="122" t="s">
        <v>9591</v>
      </c>
      <c r="O1975" s="57">
        <v>42923</v>
      </c>
      <c r="P1975" s="122" t="s">
        <v>9396</v>
      </c>
      <c r="Q1975" s="122" t="s">
        <v>11688</v>
      </c>
      <c r="S1975" s="122" t="s">
        <v>14693</v>
      </c>
      <c r="T1975" s="122" t="s">
        <v>6836</v>
      </c>
      <c r="U1975" s="122" t="s">
        <v>9589</v>
      </c>
      <c r="X1975" s="82" t="s">
        <v>9656</v>
      </c>
      <c r="Y1975" s="122" t="s">
        <v>9661</v>
      </c>
      <c r="AH1975" s="122">
        <v>798</v>
      </c>
      <c r="AJ1975" s="122" t="s">
        <v>149</v>
      </c>
      <c r="AK1975" s="122" t="s">
        <v>149</v>
      </c>
      <c r="AT1975" s="123">
        <v>49.853920000000002</v>
      </c>
      <c r="AU1975" s="123">
        <v>-97.248279999999994</v>
      </c>
      <c r="AZ1975" s="122" t="s">
        <v>9636</v>
      </c>
      <c r="BE1975" s="122" t="s">
        <v>9078</v>
      </c>
      <c r="BG1975" s="122" t="s">
        <v>9079</v>
      </c>
      <c r="BY1975" s="132" t="s">
        <v>13665</v>
      </c>
      <c r="BZ1975" s="122" t="s">
        <v>3654</v>
      </c>
      <c r="CN1975" s="122" t="s">
        <v>13876</v>
      </c>
      <c r="CZ1975" s="122" t="str">
        <f t="shared" si="88"/>
        <v>Quercus macrocarpa Michx., SPMCODE: QUE001974, collection#: MB-MG530</v>
      </c>
    </row>
    <row r="1976" spans="1:104" ht="15" customHeight="1" x14ac:dyDescent="0.45">
      <c r="A1976" s="122">
        <v>1975</v>
      </c>
      <c r="B1976" s="122" t="s">
        <v>11653</v>
      </c>
      <c r="C1976" s="122" t="s">
        <v>9577</v>
      </c>
      <c r="I1976" s="122" t="s">
        <v>149</v>
      </c>
      <c r="J1976" s="122" t="str">
        <f t="shared" si="89"/>
        <v>Quercus macrocarpa</v>
      </c>
      <c r="M1976" s="122" t="s">
        <v>3226</v>
      </c>
      <c r="N1976" s="122" t="s">
        <v>9591</v>
      </c>
      <c r="O1976" s="57">
        <v>42923</v>
      </c>
      <c r="P1976" s="122" t="s">
        <v>9396</v>
      </c>
      <c r="Q1976" s="122" t="s">
        <v>11688</v>
      </c>
      <c r="S1976" s="122" t="s">
        <v>14693</v>
      </c>
      <c r="T1976" s="122" t="s">
        <v>6836</v>
      </c>
      <c r="U1976" s="122" t="s">
        <v>9589</v>
      </c>
      <c r="X1976" s="82" t="s">
        <v>9658</v>
      </c>
      <c r="Y1976" s="122" t="s">
        <v>9661</v>
      </c>
      <c r="AH1976" s="122">
        <v>794</v>
      </c>
      <c r="AJ1976" s="122" t="s">
        <v>149</v>
      </c>
      <c r="AK1976" s="122" t="s">
        <v>149</v>
      </c>
      <c r="AT1976" s="123">
        <v>49.853990000000003</v>
      </c>
      <c r="AU1976" s="123">
        <v>-97.247439999999997</v>
      </c>
      <c r="AZ1976" s="122" t="s">
        <v>9637</v>
      </c>
      <c r="BE1976" s="122" t="s">
        <v>9078</v>
      </c>
      <c r="BG1976" s="122" t="s">
        <v>9079</v>
      </c>
      <c r="BZ1976" s="122" t="s">
        <v>3654</v>
      </c>
      <c r="CZ1976" s="122" t="str">
        <f t="shared" si="88"/>
        <v>Quercus macrocarpa Michx., SPMCODE: QUE001975, collection#: MB-MG531</v>
      </c>
    </row>
    <row r="1977" spans="1:104" ht="15" customHeight="1" x14ac:dyDescent="0.45">
      <c r="A1977" s="122">
        <v>1976</v>
      </c>
      <c r="B1977" s="122" t="s">
        <v>11654</v>
      </c>
      <c r="C1977" s="122" t="s">
        <v>9578</v>
      </c>
      <c r="I1977" s="122" t="s">
        <v>149</v>
      </c>
      <c r="J1977" s="122" t="str">
        <f t="shared" si="89"/>
        <v>Quercus macrocarpa</v>
      </c>
      <c r="M1977" s="122" t="s">
        <v>3226</v>
      </c>
      <c r="N1977" s="122" t="s">
        <v>9591</v>
      </c>
      <c r="O1977" s="57">
        <v>42923</v>
      </c>
      <c r="P1977" s="122" t="s">
        <v>9396</v>
      </c>
      <c r="Q1977" s="122" t="s">
        <v>11688</v>
      </c>
      <c r="S1977" s="122" t="s">
        <v>14693</v>
      </c>
      <c r="T1977" s="122" t="s">
        <v>6836</v>
      </c>
      <c r="U1977" s="122" t="s">
        <v>9589</v>
      </c>
      <c r="X1977" s="82" t="s">
        <v>9658</v>
      </c>
      <c r="Y1977" s="122" t="s">
        <v>9661</v>
      </c>
      <c r="AH1977" s="122">
        <v>782</v>
      </c>
      <c r="AJ1977" s="122" t="s">
        <v>149</v>
      </c>
      <c r="AK1977" s="122" t="s">
        <v>149</v>
      </c>
      <c r="AT1977" s="123">
        <v>49.854170000000003</v>
      </c>
      <c r="AU1977" s="123">
        <v>-97.246889999999993</v>
      </c>
      <c r="AZ1977" s="122" t="s">
        <v>9638</v>
      </c>
      <c r="BE1977" s="122" t="s">
        <v>9078</v>
      </c>
      <c r="BG1977" s="122" t="s">
        <v>9079</v>
      </c>
      <c r="BZ1977" s="122" t="s">
        <v>3654</v>
      </c>
      <c r="CZ1977" s="122" t="str">
        <f t="shared" si="88"/>
        <v>Quercus macrocarpa Michx., SPMCODE: QUE001976, collection#: MB-MG532</v>
      </c>
    </row>
    <row r="1978" spans="1:104" ht="15" customHeight="1" x14ac:dyDescent="0.45">
      <c r="A1978" s="122">
        <v>1977</v>
      </c>
      <c r="B1978" s="122" t="s">
        <v>11655</v>
      </c>
      <c r="C1978" s="122" t="s">
        <v>9579</v>
      </c>
      <c r="I1978" s="122" t="s">
        <v>149</v>
      </c>
      <c r="J1978" s="122" t="str">
        <f t="shared" si="89"/>
        <v>Quercus macrocarpa</v>
      </c>
      <c r="M1978" s="122" t="s">
        <v>3226</v>
      </c>
      <c r="N1978" s="122" t="s">
        <v>9591</v>
      </c>
      <c r="O1978" s="57">
        <v>42923</v>
      </c>
      <c r="P1978" s="122" t="s">
        <v>9396</v>
      </c>
      <c r="Q1978" s="122" t="s">
        <v>11688</v>
      </c>
      <c r="S1978" s="122" t="s">
        <v>14693</v>
      </c>
      <c r="T1978" s="122" t="s">
        <v>6836</v>
      </c>
      <c r="U1978" s="122" t="s">
        <v>9589</v>
      </c>
      <c r="X1978" s="82" t="s">
        <v>9658</v>
      </c>
      <c r="Y1978" s="122" t="s">
        <v>9661</v>
      </c>
      <c r="AH1978" s="122">
        <v>790</v>
      </c>
      <c r="AJ1978" s="122" t="s">
        <v>149</v>
      </c>
      <c r="AK1978" s="122" t="s">
        <v>149</v>
      </c>
      <c r="AT1978" s="123">
        <v>49.854210000000002</v>
      </c>
      <c r="AU1978" s="123">
        <v>-97.246210000000005</v>
      </c>
      <c r="AZ1978" s="122" t="s">
        <v>9087</v>
      </c>
      <c r="BE1978" s="122" t="s">
        <v>9078</v>
      </c>
      <c r="BG1978" s="122" t="s">
        <v>9079</v>
      </c>
      <c r="BZ1978" s="122" t="s">
        <v>3654</v>
      </c>
      <c r="CZ1978" s="122" t="str">
        <f t="shared" si="88"/>
        <v>Quercus macrocarpa Michx., SPMCODE: QUE001977, collection#: MB-MG533</v>
      </c>
    </row>
    <row r="1979" spans="1:104" ht="15" customHeight="1" x14ac:dyDescent="0.45">
      <c r="A1979" s="122">
        <v>1978</v>
      </c>
      <c r="B1979" s="122" t="s">
        <v>11656</v>
      </c>
      <c r="C1979" s="122" t="s">
        <v>9580</v>
      </c>
      <c r="I1979" s="122" t="s">
        <v>149</v>
      </c>
      <c r="J1979" s="122" t="str">
        <f t="shared" si="89"/>
        <v>Quercus macrocarpa</v>
      </c>
      <c r="M1979" s="122" t="s">
        <v>3226</v>
      </c>
      <c r="N1979" s="122" t="s">
        <v>9591</v>
      </c>
      <c r="O1979" s="57">
        <v>42923</v>
      </c>
      <c r="P1979" s="122" t="s">
        <v>9396</v>
      </c>
      <c r="Q1979" s="122" t="s">
        <v>11688</v>
      </c>
      <c r="S1979" s="122" t="s">
        <v>14693</v>
      </c>
      <c r="T1979" s="122" t="s">
        <v>6836</v>
      </c>
      <c r="U1979" s="122" t="s">
        <v>9589</v>
      </c>
      <c r="X1979" s="82" t="s">
        <v>9658</v>
      </c>
      <c r="Y1979" s="122" t="s">
        <v>9661</v>
      </c>
      <c r="AH1979" s="122">
        <v>795</v>
      </c>
      <c r="AJ1979" s="122" t="s">
        <v>149</v>
      </c>
      <c r="AK1979" s="122" t="s">
        <v>149</v>
      </c>
      <c r="AT1979" s="123">
        <v>49.853740000000002</v>
      </c>
      <c r="AU1979" s="123">
        <v>-97.247389999999996</v>
      </c>
      <c r="AZ1979" s="122" t="s">
        <v>9639</v>
      </c>
      <c r="BE1979" s="122" t="s">
        <v>9078</v>
      </c>
      <c r="BG1979" s="122" t="s">
        <v>9079</v>
      </c>
      <c r="BZ1979" s="122" t="s">
        <v>3654</v>
      </c>
      <c r="CZ1979" s="122" t="str">
        <f t="shared" si="88"/>
        <v>Quercus macrocarpa Michx., SPMCODE: QUE001978, collection#: MB-MG534</v>
      </c>
    </row>
    <row r="1980" spans="1:104" ht="15" customHeight="1" x14ac:dyDescent="0.45">
      <c r="A1980" s="122">
        <v>1979</v>
      </c>
      <c r="B1980" s="122" t="s">
        <v>11657</v>
      </c>
      <c r="C1980" s="122" t="s">
        <v>9581</v>
      </c>
      <c r="I1980" s="122" t="s">
        <v>149</v>
      </c>
      <c r="J1980" s="122" t="str">
        <f t="shared" si="89"/>
        <v>Quercus macrocarpa</v>
      </c>
      <c r="M1980" s="122" t="s">
        <v>3226</v>
      </c>
      <c r="N1980" s="122" t="s">
        <v>9591</v>
      </c>
      <c r="O1980" s="57">
        <v>42923</v>
      </c>
      <c r="P1980" s="122" t="s">
        <v>9396</v>
      </c>
      <c r="Q1980" s="122" t="s">
        <v>11688</v>
      </c>
      <c r="S1980" s="122" t="s">
        <v>14693</v>
      </c>
      <c r="T1980" s="122" t="s">
        <v>6836</v>
      </c>
      <c r="U1980" s="122" t="s">
        <v>9589</v>
      </c>
      <c r="X1980" s="82" t="s">
        <v>9658</v>
      </c>
      <c r="Y1980" s="122" t="s">
        <v>9661</v>
      </c>
      <c r="AH1980" s="122">
        <v>796</v>
      </c>
      <c r="AJ1980" s="122" t="s">
        <v>149</v>
      </c>
      <c r="AK1980" s="122" t="s">
        <v>149</v>
      </c>
      <c r="AT1980" s="123">
        <v>49.853439999999999</v>
      </c>
      <c r="AU1980" s="123">
        <v>-97.246610000000004</v>
      </c>
      <c r="AZ1980" s="122" t="s">
        <v>9640</v>
      </c>
      <c r="BE1980" s="122" t="s">
        <v>9078</v>
      </c>
      <c r="BG1980" s="122" t="s">
        <v>9079</v>
      </c>
      <c r="BY1980" s="132" t="s">
        <v>13665</v>
      </c>
      <c r="BZ1980" s="122" t="s">
        <v>3654</v>
      </c>
      <c r="CZ1980" s="122" t="str">
        <f t="shared" si="88"/>
        <v>Quercus macrocarpa Michx., SPMCODE: QUE001979, collection#: MB-MG535</v>
      </c>
    </row>
    <row r="1981" spans="1:104" ht="15" customHeight="1" x14ac:dyDescent="0.45">
      <c r="A1981" s="122">
        <v>1980</v>
      </c>
      <c r="B1981" s="122" t="s">
        <v>11658</v>
      </c>
      <c r="C1981" s="122" t="s">
        <v>9582</v>
      </c>
      <c r="I1981" s="122" t="s">
        <v>149</v>
      </c>
      <c r="J1981" s="122" t="str">
        <f t="shared" si="89"/>
        <v>Quercus macrocarpa</v>
      </c>
      <c r="M1981" s="122" t="s">
        <v>3226</v>
      </c>
      <c r="N1981" s="122" t="s">
        <v>9591</v>
      </c>
      <c r="O1981" s="57">
        <v>42925</v>
      </c>
      <c r="P1981" s="122" t="s">
        <v>9396</v>
      </c>
      <c r="Q1981" s="122" t="s">
        <v>11688</v>
      </c>
      <c r="S1981" s="122" t="s">
        <v>14693</v>
      </c>
      <c r="T1981" s="122" t="s">
        <v>1171</v>
      </c>
      <c r="U1981" s="122" t="s">
        <v>9588</v>
      </c>
      <c r="V1981" s="122" t="s">
        <v>9662</v>
      </c>
      <c r="W1981" s="122" t="s">
        <v>1759</v>
      </c>
      <c r="X1981" s="82" t="s">
        <v>9663</v>
      </c>
      <c r="Y1981" s="122" t="s">
        <v>9664</v>
      </c>
      <c r="AH1981" s="122">
        <v>1420</v>
      </c>
      <c r="AJ1981" s="122" t="s">
        <v>149</v>
      </c>
      <c r="AK1981" s="122" t="s">
        <v>149</v>
      </c>
      <c r="AT1981" s="123">
        <v>46.023829999999997</v>
      </c>
      <c r="AU1981" s="123">
        <v>-91.145570000000006</v>
      </c>
      <c r="AZ1981" s="122" t="s">
        <v>9641</v>
      </c>
      <c r="BE1981" s="122" t="s">
        <v>9078</v>
      </c>
      <c r="BG1981" s="122" t="s">
        <v>9079</v>
      </c>
      <c r="BY1981" s="132" t="s">
        <v>13665</v>
      </c>
      <c r="BZ1981" s="122" t="s">
        <v>3654</v>
      </c>
      <c r="CZ1981" s="122" t="str">
        <f t="shared" si="88"/>
        <v>Quercus macrocarpa Michx., SPMCODE: QUE001980, collection#: WI-MG536</v>
      </c>
    </row>
    <row r="1982" spans="1:104" ht="15" customHeight="1" x14ac:dyDescent="0.45">
      <c r="A1982" s="122">
        <v>1981</v>
      </c>
      <c r="B1982" s="122" t="s">
        <v>11659</v>
      </c>
      <c r="C1982" s="122" t="s">
        <v>9583</v>
      </c>
      <c r="I1982" s="122" t="s">
        <v>149</v>
      </c>
      <c r="J1982" s="122" t="str">
        <f t="shared" si="89"/>
        <v>Quercus macrocarpa</v>
      </c>
      <c r="M1982" s="122" t="s">
        <v>3226</v>
      </c>
      <c r="N1982" s="122" t="s">
        <v>9591</v>
      </c>
      <c r="O1982" s="57">
        <v>42925</v>
      </c>
      <c r="P1982" s="122" t="s">
        <v>9396</v>
      </c>
      <c r="Q1982" s="122" t="s">
        <v>11688</v>
      </c>
      <c r="S1982" s="122" t="s">
        <v>14693</v>
      </c>
      <c r="T1982" s="122" t="s">
        <v>1171</v>
      </c>
      <c r="U1982" s="122" t="s">
        <v>9588</v>
      </c>
      <c r="V1982" s="122" t="s">
        <v>9662</v>
      </c>
      <c r="W1982" s="122" t="s">
        <v>1759</v>
      </c>
      <c r="X1982" s="82" t="s">
        <v>9663</v>
      </c>
      <c r="Y1982" s="122" t="s">
        <v>9665</v>
      </c>
      <c r="Z1982" s="122" t="s">
        <v>9666</v>
      </c>
      <c r="AH1982" s="122">
        <v>1461</v>
      </c>
      <c r="AJ1982" s="122" t="s">
        <v>149</v>
      </c>
      <c r="AK1982" s="122" t="s">
        <v>149</v>
      </c>
      <c r="AT1982" s="123">
        <v>46.021949999999997</v>
      </c>
      <c r="AU1982" s="123">
        <v>-91.145589999999999</v>
      </c>
      <c r="AZ1982" s="122" t="s">
        <v>9642</v>
      </c>
      <c r="BE1982" s="122" t="s">
        <v>9078</v>
      </c>
      <c r="BG1982" s="122" t="s">
        <v>9079</v>
      </c>
      <c r="BY1982" s="132"/>
      <c r="BZ1982" s="122" t="s">
        <v>3654</v>
      </c>
      <c r="CZ1982" s="122" t="str">
        <f t="shared" si="88"/>
        <v>Quercus macrocarpa Michx., SPMCODE: QUE001981, collection#: WI-MG537</v>
      </c>
    </row>
    <row r="1983" spans="1:104" ht="15" customHeight="1" x14ac:dyDescent="0.45">
      <c r="A1983" s="122">
        <v>1982</v>
      </c>
      <c r="B1983" s="122" t="s">
        <v>11660</v>
      </c>
      <c r="C1983" s="122" t="s">
        <v>9584</v>
      </c>
      <c r="I1983" s="122" t="s">
        <v>149</v>
      </c>
      <c r="J1983" s="122" t="str">
        <f t="shared" si="89"/>
        <v>Quercus macrocarpa</v>
      </c>
      <c r="M1983" s="122" t="s">
        <v>3226</v>
      </c>
      <c r="N1983" s="122" t="s">
        <v>9591</v>
      </c>
      <c r="O1983" s="57">
        <v>42925</v>
      </c>
      <c r="P1983" s="122" t="s">
        <v>9396</v>
      </c>
      <c r="Q1983" s="122" t="s">
        <v>11688</v>
      </c>
      <c r="S1983" s="122" t="s">
        <v>14693</v>
      </c>
      <c r="T1983" s="122" t="s">
        <v>1171</v>
      </c>
      <c r="U1983" s="122" t="s">
        <v>9588</v>
      </c>
      <c r="V1983" s="122" t="s">
        <v>9662</v>
      </c>
      <c r="W1983" s="122" t="s">
        <v>1759</v>
      </c>
      <c r="X1983" s="82" t="s">
        <v>9663</v>
      </c>
      <c r="Y1983" s="122" t="s">
        <v>9668</v>
      </c>
      <c r="Z1983" s="122" t="s">
        <v>9667</v>
      </c>
      <c r="AH1983" s="122">
        <v>1522</v>
      </c>
      <c r="AJ1983" s="122" t="s">
        <v>149</v>
      </c>
      <c r="AK1983" s="122" t="s">
        <v>149</v>
      </c>
      <c r="AT1983" s="123">
        <v>46.0259</v>
      </c>
      <c r="AU1983" s="123">
        <v>-91.142880000000005</v>
      </c>
      <c r="AZ1983" s="122" t="s">
        <v>9643</v>
      </c>
      <c r="BE1983" s="122" t="s">
        <v>9078</v>
      </c>
      <c r="BG1983" s="122" t="s">
        <v>9079</v>
      </c>
      <c r="BY1983" s="132" t="s">
        <v>13585</v>
      </c>
      <c r="BZ1983" s="122" t="s">
        <v>3654</v>
      </c>
      <c r="CZ1983" s="122" t="str">
        <f t="shared" si="88"/>
        <v>Quercus macrocarpa Michx., SPMCODE: QUE001982, collection#: WI-MG538</v>
      </c>
    </row>
    <row r="1984" spans="1:104" ht="15" customHeight="1" x14ac:dyDescent="0.45">
      <c r="A1984" s="122">
        <v>1983</v>
      </c>
      <c r="B1984" s="122" t="s">
        <v>11661</v>
      </c>
      <c r="C1984" s="122" t="s">
        <v>9585</v>
      </c>
      <c r="I1984" s="122" t="s">
        <v>149</v>
      </c>
      <c r="J1984" s="122" t="str">
        <f t="shared" si="89"/>
        <v>Quercus macrocarpa</v>
      </c>
      <c r="M1984" s="122" t="s">
        <v>3226</v>
      </c>
      <c r="N1984" s="122" t="s">
        <v>9591</v>
      </c>
      <c r="O1984" s="57">
        <v>42925</v>
      </c>
      <c r="P1984" s="122" t="s">
        <v>9396</v>
      </c>
      <c r="Q1984" s="122" t="s">
        <v>11688</v>
      </c>
      <c r="S1984" s="122" t="s">
        <v>14693</v>
      </c>
      <c r="T1984" s="122" t="s">
        <v>1171</v>
      </c>
      <c r="U1984" s="122" t="s">
        <v>9588</v>
      </c>
      <c r="V1984" s="122" t="s">
        <v>9662</v>
      </c>
      <c r="W1984" s="122" t="s">
        <v>1759</v>
      </c>
      <c r="X1984" s="82" t="s">
        <v>9663</v>
      </c>
      <c r="Y1984" s="122" t="s">
        <v>9668</v>
      </c>
      <c r="AH1984" s="122">
        <v>1582</v>
      </c>
      <c r="AJ1984" s="122" t="s">
        <v>149</v>
      </c>
      <c r="AK1984" s="122" t="s">
        <v>149</v>
      </c>
      <c r="AT1984" s="123">
        <v>46.026310000000002</v>
      </c>
      <c r="AU1984" s="123">
        <v>-91.141679999999994</v>
      </c>
      <c r="AZ1984" s="122" t="s">
        <v>9644</v>
      </c>
      <c r="BE1984" s="122" t="s">
        <v>9078</v>
      </c>
      <c r="BG1984" s="122" t="s">
        <v>9079</v>
      </c>
      <c r="BY1984" s="132"/>
      <c r="BZ1984" s="122" t="s">
        <v>3654</v>
      </c>
      <c r="CZ1984" s="122" t="str">
        <f t="shared" si="88"/>
        <v>Quercus macrocarpa Michx., SPMCODE: QUE001983, collection#: WI-MG539</v>
      </c>
    </row>
    <row r="1985" spans="1:104" ht="15" customHeight="1" x14ac:dyDescent="0.45">
      <c r="A1985" s="122">
        <v>1984</v>
      </c>
      <c r="B1985" s="122" t="s">
        <v>11662</v>
      </c>
      <c r="C1985" s="122" t="s">
        <v>9586</v>
      </c>
      <c r="I1985" s="122" t="s">
        <v>149</v>
      </c>
      <c r="J1985" s="122" t="str">
        <f t="shared" si="89"/>
        <v>Quercus macrocarpa</v>
      </c>
      <c r="M1985" s="122" t="s">
        <v>3226</v>
      </c>
      <c r="N1985" s="122" t="s">
        <v>9591</v>
      </c>
      <c r="O1985" s="57">
        <v>42925</v>
      </c>
      <c r="P1985" s="122" t="s">
        <v>9396</v>
      </c>
      <c r="Q1985" s="122" t="s">
        <v>11688</v>
      </c>
      <c r="S1985" s="122" t="s">
        <v>14693</v>
      </c>
      <c r="T1985" s="122" t="s">
        <v>1171</v>
      </c>
      <c r="U1985" s="122" t="s">
        <v>9588</v>
      </c>
      <c r="V1985" s="122" t="s">
        <v>9662</v>
      </c>
      <c r="W1985" s="122" t="s">
        <v>1759</v>
      </c>
      <c r="X1985" s="82" t="s">
        <v>9663</v>
      </c>
      <c r="Y1985" s="122" t="s">
        <v>9669</v>
      </c>
      <c r="Z1985" s="122" t="s">
        <v>9670</v>
      </c>
      <c r="AH1985" s="122">
        <v>1421</v>
      </c>
      <c r="AJ1985" s="122" t="s">
        <v>149</v>
      </c>
      <c r="AK1985" s="122" t="s">
        <v>149</v>
      </c>
      <c r="AT1985" s="123">
        <v>46.024509999999999</v>
      </c>
      <c r="AU1985" s="123">
        <v>-91.128280000000004</v>
      </c>
      <c r="AZ1985" s="122" t="s">
        <v>9645</v>
      </c>
      <c r="BE1985" s="122" t="s">
        <v>9078</v>
      </c>
      <c r="BG1985" s="122" t="s">
        <v>9079</v>
      </c>
      <c r="BY1985" s="132"/>
      <c r="BZ1985" s="122" t="s">
        <v>3654</v>
      </c>
      <c r="CZ1985" s="122" t="str">
        <f t="shared" si="88"/>
        <v>Quercus macrocarpa Michx., SPMCODE: QUE001984, collection#: WI-MG540</v>
      </c>
    </row>
    <row r="1986" spans="1:104" ht="15" customHeight="1" x14ac:dyDescent="0.45">
      <c r="A1986" s="122">
        <v>1985</v>
      </c>
      <c r="B1986" s="122" t="s">
        <v>11663</v>
      </c>
      <c r="C1986" s="122" t="s">
        <v>9587</v>
      </c>
      <c r="I1986" s="122" t="s">
        <v>149</v>
      </c>
      <c r="J1986" s="122" t="str">
        <f t="shared" si="89"/>
        <v>Quercus macrocarpa</v>
      </c>
      <c r="M1986" s="122" t="s">
        <v>3226</v>
      </c>
      <c r="N1986" s="122" t="s">
        <v>9591</v>
      </c>
      <c r="O1986" s="57">
        <v>42925</v>
      </c>
      <c r="P1986" s="122" t="s">
        <v>9396</v>
      </c>
      <c r="Q1986" s="122" t="s">
        <v>11688</v>
      </c>
      <c r="S1986" s="122" t="s">
        <v>14693</v>
      </c>
      <c r="T1986" s="122" t="s">
        <v>1171</v>
      </c>
      <c r="U1986" s="122" t="s">
        <v>9588</v>
      </c>
      <c r="V1986" s="122" t="s">
        <v>9662</v>
      </c>
      <c r="W1986" s="122" t="s">
        <v>1759</v>
      </c>
      <c r="X1986" s="82" t="s">
        <v>9663</v>
      </c>
      <c r="Y1986" s="122" t="s">
        <v>9413</v>
      </c>
      <c r="AH1986" s="122">
        <v>1485</v>
      </c>
      <c r="AJ1986" s="122" t="s">
        <v>149</v>
      </c>
      <c r="AK1986" s="122" t="s">
        <v>149</v>
      </c>
      <c r="AT1986" s="123">
        <v>46.0244</v>
      </c>
      <c r="AU1986" s="123">
        <v>-91.129450000000006</v>
      </c>
      <c r="AZ1986" s="122" t="s">
        <v>9646</v>
      </c>
      <c r="BE1986" s="122" t="s">
        <v>9078</v>
      </c>
      <c r="BG1986" s="122" t="s">
        <v>9079</v>
      </c>
      <c r="BY1986" s="132" t="s">
        <v>13665</v>
      </c>
      <c r="BZ1986" s="122" t="s">
        <v>3654</v>
      </c>
      <c r="CZ1986" s="122" t="str">
        <f t="shared" si="88"/>
        <v>Quercus macrocarpa Michx., SPMCODE: QUE001985, collection#: WI-MG541</v>
      </c>
    </row>
    <row r="1987" spans="1:104" ht="15" customHeight="1" x14ac:dyDescent="0.45">
      <c r="A1987" s="122">
        <v>1986</v>
      </c>
      <c r="B1987" s="122" t="s">
        <v>11664</v>
      </c>
      <c r="C1987" s="122" t="s">
        <v>3921</v>
      </c>
      <c r="F1987" s="130" t="s">
        <v>14659</v>
      </c>
      <c r="H1987" s="122">
        <v>5282</v>
      </c>
      <c r="I1987" s="122" t="s">
        <v>2508</v>
      </c>
      <c r="J1987" s="122" t="str">
        <f t="shared" ref="J1987:J1992" si="90">I1987</f>
        <v>Quercus pubescens</v>
      </c>
      <c r="M1987" s="122" t="s">
        <v>3226</v>
      </c>
      <c r="N1987" s="122" t="s">
        <v>3316</v>
      </c>
      <c r="P1987" s="122" t="s">
        <v>11689</v>
      </c>
      <c r="Q1987" s="122" t="s">
        <v>11682</v>
      </c>
      <c r="S1987" s="122" t="s">
        <v>14698</v>
      </c>
      <c r="T1987" s="122" t="s">
        <v>3946</v>
      </c>
      <c r="AJ1987" s="122" t="s">
        <v>2508</v>
      </c>
      <c r="AK1987" s="122" t="s">
        <v>2508</v>
      </c>
      <c r="BE1987" s="122" t="s">
        <v>3945</v>
      </c>
      <c r="BR1987" s="130" t="s">
        <v>14193</v>
      </c>
      <c r="BS1987" s="130" t="s">
        <v>14135</v>
      </c>
      <c r="BT1987" s="130" t="s">
        <v>14193</v>
      </c>
      <c r="BU1987" s="130" t="s">
        <v>14193</v>
      </c>
      <c r="BV1987" s="130">
        <v>3633</v>
      </c>
      <c r="BW1987" s="130" t="s">
        <v>14737</v>
      </c>
      <c r="CZ1987" s="122" t="str">
        <f t="shared" si="88"/>
        <v>Quercus pubescens, SPMCODE: QUE001986, collection#: TUS13-005</v>
      </c>
    </row>
    <row r="1988" spans="1:104" ht="15" customHeight="1" x14ac:dyDescent="0.45">
      <c r="A1988" s="122">
        <v>1987</v>
      </c>
      <c r="B1988" s="122" t="s">
        <v>11665</v>
      </c>
      <c r="C1988" s="122" t="s">
        <v>11677</v>
      </c>
      <c r="F1988" s="122" t="s">
        <v>14212</v>
      </c>
      <c r="H1988" s="122">
        <v>2775</v>
      </c>
      <c r="I1988" s="122" t="s">
        <v>1854</v>
      </c>
      <c r="J1988" s="122" t="str">
        <f t="shared" si="90"/>
        <v>Quercus robur</v>
      </c>
      <c r="M1988" s="122" t="s">
        <v>3226</v>
      </c>
      <c r="N1988" s="122" t="s">
        <v>3188</v>
      </c>
      <c r="P1988" s="122" t="s">
        <v>11689</v>
      </c>
      <c r="Q1988" s="122" t="s">
        <v>11682</v>
      </c>
      <c r="S1988" s="122" t="s">
        <v>14698</v>
      </c>
      <c r="T1988" s="122" t="s">
        <v>3946</v>
      </c>
      <c r="AJ1988" s="122" t="s">
        <v>1854</v>
      </c>
      <c r="AK1988" s="122" t="s">
        <v>1854</v>
      </c>
      <c r="BE1988" s="122" t="s">
        <v>3945</v>
      </c>
      <c r="BR1988" s="122" t="s">
        <v>14212</v>
      </c>
      <c r="BS1988" s="122" t="s">
        <v>14135</v>
      </c>
      <c r="BT1988" s="122" t="s">
        <v>14212</v>
      </c>
      <c r="BU1988" s="122" t="s">
        <v>14212</v>
      </c>
      <c r="BV1988" s="122">
        <v>2775</v>
      </c>
      <c r="CZ1988" s="122" t="str">
        <f t="shared" si="88"/>
        <v>Quercus robur, SPMCODE: QUE001987, collection#: TUS13-011</v>
      </c>
    </row>
    <row r="1989" spans="1:104" ht="15" customHeight="1" x14ac:dyDescent="0.45">
      <c r="A1989" s="122">
        <v>1988</v>
      </c>
      <c r="B1989" s="122" t="s">
        <v>11666</v>
      </c>
      <c r="C1989" s="122" t="s">
        <v>11678</v>
      </c>
      <c r="F1989" s="122" t="s">
        <v>14213</v>
      </c>
      <c r="H1989" s="122">
        <v>6339</v>
      </c>
      <c r="I1989" s="122" t="s">
        <v>8516</v>
      </c>
      <c r="J1989" s="122" t="str">
        <f t="shared" si="90"/>
        <v>Quercus coccifera</v>
      </c>
      <c r="M1989" s="122" t="s">
        <v>3226</v>
      </c>
      <c r="N1989" s="122" t="s">
        <v>4064</v>
      </c>
      <c r="P1989" s="122" t="s">
        <v>11689</v>
      </c>
      <c r="Q1989" s="122" t="s">
        <v>11682</v>
      </c>
      <c r="S1989" s="122" t="s">
        <v>14698</v>
      </c>
      <c r="T1989" s="122" t="s">
        <v>3946</v>
      </c>
      <c r="AJ1989" s="122" t="s">
        <v>8516</v>
      </c>
      <c r="AK1989" s="122" t="s">
        <v>8516</v>
      </c>
      <c r="BE1989" s="122" t="s">
        <v>3945</v>
      </c>
      <c r="BR1989" s="122" t="s">
        <v>14213</v>
      </c>
      <c r="BS1989" s="122" t="s">
        <v>14135</v>
      </c>
      <c r="BT1989" s="122" t="s">
        <v>14213</v>
      </c>
      <c r="BU1989" s="122" t="s">
        <v>14213</v>
      </c>
      <c r="BV1989" s="122">
        <v>6339</v>
      </c>
      <c r="CZ1989" s="122" t="str">
        <f t="shared" si="88"/>
        <v>Quercus coccifera, SPMCODE: QUE001988, collection#: TUS13-013</v>
      </c>
    </row>
    <row r="1990" spans="1:104" ht="15" customHeight="1" x14ac:dyDescent="0.45">
      <c r="A1990" s="122">
        <v>1989</v>
      </c>
      <c r="B1990" s="122" t="s">
        <v>11667</v>
      </c>
      <c r="C1990" s="122" t="s">
        <v>11679</v>
      </c>
      <c r="F1990" s="122" t="s">
        <v>14214</v>
      </c>
      <c r="H1990" s="122">
        <v>2737</v>
      </c>
      <c r="I1990" s="122" t="s">
        <v>3067</v>
      </c>
      <c r="J1990" s="122" t="str">
        <f t="shared" si="90"/>
        <v>Quercus faginea</v>
      </c>
      <c r="M1990" s="122" t="s">
        <v>3226</v>
      </c>
      <c r="N1990" s="122" t="s">
        <v>3315</v>
      </c>
      <c r="P1990" s="122" t="s">
        <v>11689</v>
      </c>
      <c r="Q1990" s="122" t="s">
        <v>11682</v>
      </c>
      <c r="S1990" s="122" t="s">
        <v>14698</v>
      </c>
      <c r="T1990" s="122" t="s">
        <v>6870</v>
      </c>
      <c r="AJ1990" s="122" t="s">
        <v>3067</v>
      </c>
      <c r="AK1990" s="122" t="s">
        <v>3067</v>
      </c>
      <c r="BE1990" s="122" t="s">
        <v>3945</v>
      </c>
      <c r="BR1990" s="122" t="s">
        <v>14214</v>
      </c>
      <c r="BS1990" s="122" t="s">
        <v>14135</v>
      </c>
      <c r="BT1990" s="122" t="s">
        <v>14214</v>
      </c>
      <c r="BU1990" s="122" t="s">
        <v>14214</v>
      </c>
      <c r="BV1990" s="122">
        <v>2737</v>
      </c>
      <c r="CZ1990" s="122" t="str">
        <f t="shared" si="88"/>
        <v>Quercus faginea, SPMCODE: QUE001989, collection#:  TUS13-012</v>
      </c>
    </row>
    <row r="1991" spans="1:104" ht="15" customHeight="1" x14ac:dyDescent="0.45">
      <c r="A1991" s="122">
        <v>1990</v>
      </c>
      <c r="B1991" s="122" t="s">
        <v>11668</v>
      </c>
      <c r="C1991" s="122" t="s">
        <v>11685</v>
      </c>
      <c r="F1991" s="122" t="s">
        <v>14194</v>
      </c>
      <c r="H1991" s="122">
        <v>4270</v>
      </c>
      <c r="I1991" s="122" t="s">
        <v>8516</v>
      </c>
      <c r="J1991" s="122" t="str">
        <f t="shared" si="90"/>
        <v>Quercus coccifera</v>
      </c>
      <c r="M1991" s="122" t="s">
        <v>3226</v>
      </c>
      <c r="N1991" s="122" t="s">
        <v>4064</v>
      </c>
      <c r="P1991" s="122" t="s">
        <v>11689</v>
      </c>
      <c r="Q1991" s="122" t="s">
        <v>11683</v>
      </c>
      <c r="R1991" s="80">
        <v>42917</v>
      </c>
      <c r="S1991" s="122" t="s">
        <v>14698</v>
      </c>
      <c r="T1991" s="122" t="s">
        <v>6870</v>
      </c>
      <c r="AJ1991" s="122" t="s">
        <v>8516</v>
      </c>
      <c r="AK1991" s="122" t="s">
        <v>8516</v>
      </c>
      <c r="AT1991" s="63"/>
      <c r="AU1991" s="63"/>
      <c r="BE1991" s="122" t="s">
        <v>3945</v>
      </c>
      <c r="BR1991" s="122" t="s">
        <v>14194</v>
      </c>
      <c r="BS1991" s="122" t="s">
        <v>14135</v>
      </c>
      <c r="BT1991" s="122" t="s">
        <v>14194</v>
      </c>
      <c r="BU1991" s="122" t="s">
        <v>14194</v>
      </c>
      <c r="BV1991" s="122">
        <v>4270</v>
      </c>
      <c r="CZ1991" s="122" t="str">
        <f t="shared" si="88"/>
        <v>Quercus coccifera, SPMCODE: QUE001990, collection#: TUS13-015</v>
      </c>
    </row>
    <row r="1992" spans="1:104" ht="15" customHeight="1" x14ac:dyDescent="0.45">
      <c r="A1992" s="122">
        <v>1991</v>
      </c>
      <c r="B1992" s="122" t="s">
        <v>11669</v>
      </c>
      <c r="C1992" s="122" t="s">
        <v>11686</v>
      </c>
      <c r="I1992" s="122" t="s">
        <v>2480</v>
      </c>
      <c r="J1992" s="122" t="str">
        <f t="shared" si="90"/>
        <v>Quercus petraea</v>
      </c>
      <c r="M1992" s="122" t="s">
        <v>3226</v>
      </c>
      <c r="N1992" s="122" t="s">
        <v>3196</v>
      </c>
      <c r="P1992" s="122" t="s">
        <v>11689</v>
      </c>
      <c r="Q1992" s="122" t="s">
        <v>11683</v>
      </c>
      <c r="R1992" s="122" t="s">
        <v>11684</v>
      </c>
      <c r="S1992" s="122" t="s">
        <v>14698</v>
      </c>
      <c r="T1992" s="122" t="s">
        <v>3946</v>
      </c>
      <c r="AJ1992" s="122" t="s">
        <v>11687</v>
      </c>
      <c r="AK1992" s="122" t="s">
        <v>11687</v>
      </c>
      <c r="AT1992" s="63"/>
      <c r="AU1992" s="63"/>
      <c r="BE1992" s="122" t="s">
        <v>3945</v>
      </c>
      <c r="CZ1992" s="122" t="str">
        <f t="shared" si="88"/>
        <v>Quercus petraea, SPMCODE: QUE001991, collection#: TUS13-014</v>
      </c>
    </row>
    <row r="1993" spans="1:104" ht="15" customHeight="1" x14ac:dyDescent="0.45">
      <c r="A1993" s="122">
        <v>1992</v>
      </c>
      <c r="B1993" s="122" t="s">
        <v>11670</v>
      </c>
      <c r="C1993" s="97">
        <v>2017101</v>
      </c>
      <c r="D1993" s="140"/>
      <c r="E1993" s="140"/>
      <c r="F1993" s="122" t="s">
        <v>14136</v>
      </c>
      <c r="H1993" s="122">
        <v>4491</v>
      </c>
      <c r="I1993" s="122" t="s">
        <v>11789</v>
      </c>
      <c r="J1993" s="122" t="str">
        <f>I1993</f>
        <v>Quercus aff. laeta</v>
      </c>
      <c r="M1993" s="122" t="s">
        <v>3226</v>
      </c>
      <c r="P1993" s="122" t="s">
        <v>11743</v>
      </c>
      <c r="Q1993" s="122" t="s">
        <v>11688</v>
      </c>
      <c r="R1993" s="121">
        <v>42929</v>
      </c>
      <c r="S1993" s="121" t="s">
        <v>14693</v>
      </c>
      <c r="T1993" s="122" t="s">
        <v>2100</v>
      </c>
      <c r="U1993" s="54" t="e">
        <f>VLOOKUP(C1993,'temp vlookup'!#REF!,14,FALSE)</f>
        <v>#REF!</v>
      </c>
      <c r="V1993" s="54" t="e">
        <f>VLOOKUP(C1993,'temp vlookup'!#REF!,15,FALSE)</f>
        <v>#REF!</v>
      </c>
      <c r="AJ1993" s="122" t="s">
        <v>11789</v>
      </c>
      <c r="AK1993" s="122" t="s">
        <v>11789</v>
      </c>
      <c r="AT1993" s="53">
        <v>25.044250000000002</v>
      </c>
      <c r="AU1993" s="53">
        <v>-106.26861</v>
      </c>
      <c r="BE1993" s="122" t="s">
        <v>3411</v>
      </c>
      <c r="BR1993" s="122" t="s">
        <v>14136</v>
      </c>
      <c r="BS1993" s="122" t="s">
        <v>14135</v>
      </c>
      <c r="BT1993" s="122" t="s">
        <v>14136</v>
      </c>
      <c r="BU1993" s="122" t="s">
        <v>14136</v>
      </c>
      <c r="BV1993" s="122">
        <v>4491</v>
      </c>
      <c r="BZ1993" s="122" t="s">
        <v>3654</v>
      </c>
      <c r="CZ1993" s="122" t="str">
        <f t="shared" si="88"/>
        <v>Quercus aff. laeta, SPMCODE: QUE001992, collection#: 2017101</v>
      </c>
    </row>
    <row r="1994" spans="1:104" ht="15" customHeight="1" x14ac:dyDescent="0.45">
      <c r="A1994" s="122">
        <v>1993</v>
      </c>
      <c r="B1994" s="122" t="s">
        <v>11671</v>
      </c>
      <c r="C1994" s="97">
        <v>2017103</v>
      </c>
      <c r="D1994" s="140"/>
      <c r="E1994" s="140"/>
      <c r="F1994" s="122" t="s">
        <v>14137</v>
      </c>
      <c r="H1994" s="122">
        <v>5757</v>
      </c>
      <c r="I1994" s="122" t="s">
        <v>9050</v>
      </c>
      <c r="J1994" s="122" t="str">
        <f t="shared" ref="J1994:J2007" si="91">I1994</f>
        <v>Quercus jonesii</v>
      </c>
      <c r="M1994" s="122" t="s">
        <v>3226</v>
      </c>
      <c r="P1994" s="122" t="s">
        <v>11743</v>
      </c>
      <c r="Q1994" s="122" t="s">
        <v>11688</v>
      </c>
      <c r="R1994" s="121">
        <v>42929</v>
      </c>
      <c r="S1994" s="121" t="s">
        <v>14693</v>
      </c>
      <c r="T1994" s="122" t="s">
        <v>2100</v>
      </c>
      <c r="U1994" s="54" t="e">
        <f>VLOOKUP(C1994,'temp vlookup'!#REF!,14,FALSE)</f>
        <v>#REF!</v>
      </c>
      <c r="V1994" s="54" t="e">
        <f>VLOOKUP(C1994,'temp vlookup'!#REF!,15,FALSE)</f>
        <v>#REF!</v>
      </c>
      <c r="AJ1994" s="122" t="s">
        <v>9050</v>
      </c>
      <c r="AK1994" s="122" t="s">
        <v>9050</v>
      </c>
      <c r="AT1994" s="53">
        <v>25.044250000000002</v>
      </c>
      <c r="AU1994" s="53">
        <v>-106.26861</v>
      </c>
      <c r="BE1994" s="122" t="s">
        <v>3411</v>
      </c>
      <c r="BR1994" s="122" t="s">
        <v>14137</v>
      </c>
      <c r="BS1994" s="122" t="s">
        <v>14135</v>
      </c>
      <c r="BT1994" s="122" t="s">
        <v>14137</v>
      </c>
      <c r="BU1994" s="122" t="s">
        <v>14137</v>
      </c>
      <c r="BV1994" s="122">
        <v>5757</v>
      </c>
      <c r="BZ1994" s="122" t="s">
        <v>3654</v>
      </c>
      <c r="CZ1994" s="122" t="str">
        <f t="shared" si="88"/>
        <v>Quercus jonesii, SPMCODE: QUE001993, collection#: 2017103</v>
      </c>
    </row>
    <row r="1995" spans="1:104" ht="15" customHeight="1" x14ac:dyDescent="0.45">
      <c r="A1995" s="122">
        <v>1994</v>
      </c>
      <c r="B1995" s="122" t="s">
        <v>11672</v>
      </c>
      <c r="C1995" s="97">
        <v>2017104</v>
      </c>
      <c r="D1995" s="140"/>
      <c r="E1995" s="140"/>
      <c r="F1995" s="122" t="s">
        <v>14138</v>
      </c>
      <c r="H1995" s="122">
        <v>4093</v>
      </c>
      <c r="I1995" s="122" t="s">
        <v>1043</v>
      </c>
      <c r="J1995" s="122" t="str">
        <f t="shared" si="91"/>
        <v>Quercus arizonica</v>
      </c>
      <c r="L1995" s="122" t="s">
        <v>14102</v>
      </c>
      <c r="M1995" s="122" t="s">
        <v>3226</v>
      </c>
      <c r="P1995" s="122" t="s">
        <v>11743</v>
      </c>
      <c r="Q1995" s="122" t="s">
        <v>11688</v>
      </c>
      <c r="R1995" s="121">
        <v>42929</v>
      </c>
      <c r="S1995" s="121" t="s">
        <v>14693</v>
      </c>
      <c r="T1995" s="122" t="s">
        <v>2100</v>
      </c>
      <c r="U1995" s="54" t="e">
        <f>VLOOKUP(C1995,'temp vlookup'!#REF!,14,FALSE)</f>
        <v>#REF!</v>
      </c>
      <c r="V1995" s="54" t="e">
        <f>VLOOKUP(C1995,'temp vlookup'!#REF!,15,FALSE)</f>
        <v>#REF!</v>
      </c>
      <c r="AJ1995" s="122" t="s">
        <v>11748</v>
      </c>
      <c r="AK1995" s="122" t="s">
        <v>11758</v>
      </c>
      <c r="AL1995" s="122" t="s">
        <v>11759</v>
      </c>
      <c r="AM1995" s="121">
        <v>42927</v>
      </c>
      <c r="AN1995" s="122" t="s">
        <v>11760</v>
      </c>
      <c r="AT1995" s="53">
        <v>25.044250000000002</v>
      </c>
      <c r="AU1995" s="53">
        <v>-106.26861</v>
      </c>
      <c r="BE1995" s="122" t="s">
        <v>3411</v>
      </c>
      <c r="BR1995" s="122" t="s">
        <v>14138</v>
      </c>
      <c r="BS1995" s="122" t="s">
        <v>14135</v>
      </c>
      <c r="BT1995" s="122" t="s">
        <v>14138</v>
      </c>
      <c r="BU1995" s="122" t="s">
        <v>14138</v>
      </c>
      <c r="BV1995" s="122">
        <v>4093</v>
      </c>
      <c r="BZ1995" s="122" t="s">
        <v>3654</v>
      </c>
      <c r="CZ1995" s="122" t="str">
        <f t="shared" si="88"/>
        <v>Quercus arizonica, SPMCODE: QUE001994, collection#: 2017104</v>
      </c>
    </row>
    <row r="1996" spans="1:104" ht="15" customHeight="1" x14ac:dyDescent="0.45">
      <c r="A1996" s="122">
        <v>1995</v>
      </c>
      <c r="B1996" s="122" t="s">
        <v>11673</v>
      </c>
      <c r="C1996" s="97">
        <v>2017106</v>
      </c>
      <c r="D1996" s="140"/>
      <c r="E1996" s="140"/>
      <c r="F1996" s="122" t="s">
        <v>14139</v>
      </c>
      <c r="H1996" s="122">
        <v>5207</v>
      </c>
      <c r="I1996" s="122" t="s">
        <v>9047</v>
      </c>
      <c r="J1996" s="122" t="str">
        <f t="shared" si="91"/>
        <v>Quercus sideroxyla</v>
      </c>
      <c r="M1996" s="122" t="s">
        <v>3226</v>
      </c>
      <c r="P1996" s="122" t="s">
        <v>11743</v>
      </c>
      <c r="Q1996" s="122" t="s">
        <v>11688</v>
      </c>
      <c r="R1996" s="121">
        <v>42929</v>
      </c>
      <c r="S1996" s="121" t="s">
        <v>14693</v>
      </c>
      <c r="T1996" s="122" t="s">
        <v>2100</v>
      </c>
      <c r="U1996" s="54" t="e">
        <f>VLOOKUP(C1996,'temp vlookup'!#REF!,14,FALSE)</f>
        <v>#REF!</v>
      </c>
      <c r="V1996" s="54" t="e">
        <f>VLOOKUP(C1996,'temp vlookup'!#REF!,15,FALSE)</f>
        <v>#REF!</v>
      </c>
      <c r="AJ1996" s="122" t="s">
        <v>9047</v>
      </c>
      <c r="AK1996" s="122" t="s">
        <v>9047</v>
      </c>
      <c r="AT1996" s="53">
        <v>25.044250000000002</v>
      </c>
      <c r="AU1996" s="53">
        <v>-106.26861</v>
      </c>
      <c r="BE1996" s="122" t="s">
        <v>3411</v>
      </c>
      <c r="BR1996" s="122" t="s">
        <v>14139</v>
      </c>
      <c r="BS1996" s="122" t="s">
        <v>14135</v>
      </c>
      <c r="BT1996" s="122" t="s">
        <v>14139</v>
      </c>
      <c r="BU1996" s="122" t="s">
        <v>14139</v>
      </c>
      <c r="BV1996" s="122">
        <v>5207</v>
      </c>
      <c r="BZ1996" s="122" t="s">
        <v>3654</v>
      </c>
      <c r="CZ1996" s="122" t="str">
        <f t="shared" si="88"/>
        <v>Quercus sideroxyla, SPMCODE: QUE001995, collection#: 2017106</v>
      </c>
    </row>
    <row r="1997" spans="1:104" ht="15" customHeight="1" x14ac:dyDescent="0.45">
      <c r="A1997" s="122">
        <v>1996</v>
      </c>
      <c r="B1997" s="122" t="s">
        <v>11674</v>
      </c>
      <c r="C1997" s="97">
        <v>2017107</v>
      </c>
      <c r="D1997" s="140"/>
      <c r="E1997" s="140"/>
      <c r="F1997" s="122" t="s">
        <v>14140</v>
      </c>
      <c r="H1997" s="122">
        <v>4537</v>
      </c>
      <c r="I1997" s="122" t="s">
        <v>9050</v>
      </c>
      <c r="J1997" s="122" t="str">
        <f t="shared" si="91"/>
        <v>Quercus jonesii</v>
      </c>
      <c r="M1997" s="122" t="s">
        <v>3226</v>
      </c>
      <c r="P1997" s="122" t="s">
        <v>11743</v>
      </c>
      <c r="Q1997" s="122" t="s">
        <v>11688</v>
      </c>
      <c r="R1997" s="121">
        <v>42929</v>
      </c>
      <c r="S1997" s="121" t="s">
        <v>14693</v>
      </c>
      <c r="T1997" s="122" t="s">
        <v>2100</v>
      </c>
      <c r="U1997" s="54" t="e">
        <f>VLOOKUP(C1997,'temp vlookup'!#REF!,14,FALSE)</f>
        <v>#REF!</v>
      </c>
      <c r="V1997" s="54" t="e">
        <f>VLOOKUP(C1997,'temp vlookup'!#REF!,15,FALSE)</f>
        <v>#REF!</v>
      </c>
      <c r="AJ1997" s="122" t="s">
        <v>9050</v>
      </c>
      <c r="AK1997" s="122" t="s">
        <v>9050</v>
      </c>
      <c r="AT1997" s="53">
        <v>25.044250000000002</v>
      </c>
      <c r="AU1997" s="53">
        <v>-106.26861</v>
      </c>
      <c r="BE1997" s="122" t="s">
        <v>3411</v>
      </c>
      <c r="BR1997" s="122" t="s">
        <v>14140</v>
      </c>
      <c r="BS1997" s="122" t="s">
        <v>14135</v>
      </c>
      <c r="BT1997" s="122" t="s">
        <v>14140</v>
      </c>
      <c r="BU1997" s="122" t="s">
        <v>14140</v>
      </c>
      <c r="BV1997" s="122">
        <v>4537</v>
      </c>
      <c r="BZ1997" s="122" t="s">
        <v>3654</v>
      </c>
      <c r="CZ1997" s="122" t="str">
        <f t="shared" si="88"/>
        <v>Quercus jonesii, SPMCODE: QUE001996, collection#: 2017107</v>
      </c>
    </row>
    <row r="1998" spans="1:104" ht="15" customHeight="1" x14ac:dyDescent="0.45">
      <c r="A1998" s="122">
        <v>1997</v>
      </c>
      <c r="B1998" s="122" t="s">
        <v>11675</v>
      </c>
      <c r="C1998" s="97">
        <v>2017108</v>
      </c>
      <c r="D1998" s="140"/>
      <c r="E1998" s="140"/>
      <c r="F1998" s="122" t="s">
        <v>14141</v>
      </c>
      <c r="H1998" s="122">
        <v>5733</v>
      </c>
      <c r="I1998" s="122" t="s">
        <v>1841</v>
      </c>
      <c r="J1998" s="122" t="str">
        <f t="shared" si="91"/>
        <v>Quercus crassifolia</v>
      </c>
      <c r="L1998" s="122" t="s">
        <v>14103</v>
      </c>
      <c r="M1998" s="122" t="s">
        <v>3226</v>
      </c>
      <c r="P1998" s="122" t="s">
        <v>11743</v>
      </c>
      <c r="Q1998" s="122" t="s">
        <v>11688</v>
      </c>
      <c r="R1998" s="121">
        <v>42929</v>
      </c>
      <c r="S1998" s="121" t="s">
        <v>14693</v>
      </c>
      <c r="T1998" s="122" t="s">
        <v>2100</v>
      </c>
      <c r="U1998" s="54" t="e">
        <f>VLOOKUP(C1998,'temp vlookup'!#REF!,14,FALSE)</f>
        <v>#REF!</v>
      </c>
      <c r="V1998" s="54" t="e">
        <f>VLOOKUP(C1998,'temp vlookup'!#REF!,15,FALSE)</f>
        <v>#REF!</v>
      </c>
      <c r="AJ1998" s="122" t="s">
        <v>14105</v>
      </c>
      <c r="AK1998" s="122" t="s">
        <v>11766</v>
      </c>
      <c r="AL1998" s="122" t="s">
        <v>11761</v>
      </c>
      <c r="AM1998" s="121">
        <v>42927</v>
      </c>
      <c r="AN1998" s="122" t="s">
        <v>11762</v>
      </c>
      <c r="AT1998" s="53">
        <v>25.1221</v>
      </c>
      <c r="AU1998" s="53">
        <v>-106.4885</v>
      </c>
      <c r="BE1998" s="122" t="s">
        <v>3411</v>
      </c>
      <c r="BR1998" s="122" t="s">
        <v>14141</v>
      </c>
      <c r="BS1998" s="122" t="s">
        <v>14135</v>
      </c>
      <c r="BT1998" s="122" t="s">
        <v>14141</v>
      </c>
      <c r="BU1998" s="122" t="s">
        <v>14141</v>
      </c>
      <c r="BV1998" s="122">
        <v>5733</v>
      </c>
      <c r="BZ1998" s="122" t="s">
        <v>3654</v>
      </c>
      <c r="CZ1998" s="122" t="str">
        <f t="shared" si="88"/>
        <v>Quercus crassifolia, SPMCODE: QUE001997, collection#: 2017108</v>
      </c>
    </row>
    <row r="1999" spans="1:104" ht="15" customHeight="1" x14ac:dyDescent="0.45">
      <c r="A1999" s="122">
        <v>1998</v>
      </c>
      <c r="B1999" s="122" t="s">
        <v>11676</v>
      </c>
      <c r="C1999" s="97">
        <v>2017109</v>
      </c>
      <c r="D1999" s="140"/>
      <c r="E1999" s="140"/>
      <c r="F1999" s="122" t="s">
        <v>14142</v>
      </c>
      <c r="H1999" s="122">
        <v>4610</v>
      </c>
      <c r="I1999" s="122" t="s">
        <v>11763</v>
      </c>
      <c r="J1999" s="122" t="str">
        <f t="shared" si="91"/>
        <v>Quercus praeco</v>
      </c>
      <c r="L1999" s="122" t="s">
        <v>6242</v>
      </c>
      <c r="M1999" s="122" t="s">
        <v>3226</v>
      </c>
      <c r="P1999" s="122" t="s">
        <v>11743</v>
      </c>
      <c r="Q1999" s="122" t="s">
        <v>11688</v>
      </c>
      <c r="R1999" s="121">
        <v>42929</v>
      </c>
      <c r="S1999" s="121" t="s">
        <v>14693</v>
      </c>
      <c r="T1999" s="122" t="s">
        <v>2100</v>
      </c>
      <c r="U1999" s="54" t="e">
        <f>VLOOKUP(C1999,'temp vlookup'!#REF!,14,FALSE)</f>
        <v>#REF!</v>
      </c>
      <c r="V1999" s="54" t="e">
        <f>VLOOKUP(C1999,'temp vlookup'!#REF!,15,FALSE)</f>
        <v>#REF!</v>
      </c>
      <c r="AJ1999" s="122" t="s">
        <v>2096</v>
      </c>
      <c r="AK1999" s="122" t="s">
        <v>11767</v>
      </c>
      <c r="AL1999" s="122" t="s">
        <v>11759</v>
      </c>
      <c r="AM1999" s="121">
        <v>42927</v>
      </c>
      <c r="AN1999" s="122" t="s">
        <v>11764</v>
      </c>
      <c r="AT1999" s="53">
        <v>25.126010000000001</v>
      </c>
      <c r="AU1999" s="53">
        <v>-106.50054</v>
      </c>
      <c r="BE1999" s="122" t="s">
        <v>3411</v>
      </c>
      <c r="BR1999" s="122" t="s">
        <v>14142</v>
      </c>
      <c r="BS1999" s="122" t="s">
        <v>14135</v>
      </c>
      <c r="BT1999" s="122" t="s">
        <v>14142</v>
      </c>
      <c r="BU1999" s="122" t="s">
        <v>14142</v>
      </c>
      <c r="BV1999" s="122">
        <v>4610</v>
      </c>
      <c r="BZ1999" s="122" t="s">
        <v>3654</v>
      </c>
      <c r="CZ1999" s="122" t="str">
        <f t="shared" ref="CZ1999:CZ2062" si="92">I1999&amp;", SPMCODE: "&amp;B1999&amp;", collection#: "&amp;C1999</f>
        <v>Quercus praeco, SPMCODE: QUE001998, collection#: 2017109</v>
      </c>
    </row>
    <row r="2000" spans="1:104" ht="15" customHeight="1" x14ac:dyDescent="0.45">
      <c r="A2000" s="122">
        <v>1999</v>
      </c>
      <c r="B2000" s="122" t="s">
        <v>11690</v>
      </c>
      <c r="C2000" s="97">
        <v>2017110</v>
      </c>
      <c r="D2000" s="140"/>
      <c r="E2000" s="140"/>
      <c r="F2000" s="122" t="s">
        <v>14143</v>
      </c>
      <c r="H2000" s="122">
        <v>3481</v>
      </c>
      <c r="I2000" s="122" t="s">
        <v>11763</v>
      </c>
      <c r="J2000" s="122" t="str">
        <f t="shared" si="91"/>
        <v>Quercus praeco</v>
      </c>
      <c r="L2000" s="122" t="s">
        <v>6242</v>
      </c>
      <c r="M2000" s="122" t="s">
        <v>3226</v>
      </c>
      <c r="P2000" s="122" t="s">
        <v>11743</v>
      </c>
      <c r="Q2000" s="122" t="s">
        <v>11688</v>
      </c>
      <c r="R2000" s="121">
        <v>42929</v>
      </c>
      <c r="S2000" s="121" t="s">
        <v>14693</v>
      </c>
      <c r="T2000" s="122" t="s">
        <v>2100</v>
      </c>
      <c r="U2000" s="54" t="e">
        <f>VLOOKUP(C2000,'temp vlookup'!#REF!,14,FALSE)</f>
        <v>#REF!</v>
      </c>
      <c r="V2000" s="54" t="e">
        <f>VLOOKUP(C2000,'temp vlookup'!#REF!,15,FALSE)</f>
        <v>#REF!</v>
      </c>
      <c r="AJ2000" s="122" t="s">
        <v>2096</v>
      </c>
      <c r="AK2000" s="122" t="s">
        <v>11767</v>
      </c>
      <c r="AL2000" s="122" t="s">
        <v>11759</v>
      </c>
      <c r="AM2000" s="121">
        <v>42927</v>
      </c>
      <c r="AN2000" s="122" t="s">
        <v>11764</v>
      </c>
      <c r="AT2000" s="53">
        <v>25.126010000000001</v>
      </c>
      <c r="AU2000" s="53">
        <v>-106.50054</v>
      </c>
      <c r="BE2000" s="122" t="s">
        <v>3411</v>
      </c>
      <c r="BR2000" s="122" t="s">
        <v>14143</v>
      </c>
      <c r="BS2000" s="122" t="s">
        <v>14135</v>
      </c>
      <c r="BT2000" s="122" t="s">
        <v>14143</v>
      </c>
      <c r="BU2000" s="122" t="s">
        <v>14143</v>
      </c>
      <c r="BV2000" s="122">
        <v>3481</v>
      </c>
      <c r="BZ2000" s="122" t="s">
        <v>3654</v>
      </c>
      <c r="CZ2000" s="122" t="str">
        <f t="shared" si="92"/>
        <v>Quercus praeco, SPMCODE: QUE001999, collection#: 2017110</v>
      </c>
    </row>
    <row r="2001" spans="1:104" ht="15" customHeight="1" x14ac:dyDescent="0.45">
      <c r="A2001" s="122">
        <v>2000</v>
      </c>
      <c r="B2001" s="122" t="s">
        <v>11691</v>
      </c>
      <c r="C2001" s="97">
        <v>2017111</v>
      </c>
      <c r="D2001" s="140"/>
      <c r="E2001" s="140"/>
      <c r="F2001" s="122" t="s">
        <v>14206</v>
      </c>
      <c r="H2001" s="122">
        <v>5679</v>
      </c>
      <c r="I2001" s="122" t="s">
        <v>2085</v>
      </c>
      <c r="J2001" s="122" t="str">
        <f t="shared" si="91"/>
        <v>Quercus scytophylla</v>
      </c>
      <c r="M2001" s="122" t="s">
        <v>3226</v>
      </c>
      <c r="P2001" s="122" t="s">
        <v>11743</v>
      </c>
      <c r="Q2001" s="122" t="s">
        <v>11688</v>
      </c>
      <c r="R2001" s="121">
        <v>42929</v>
      </c>
      <c r="S2001" s="121" t="s">
        <v>14693</v>
      </c>
      <c r="T2001" s="122" t="s">
        <v>2100</v>
      </c>
      <c r="U2001" s="54" t="e">
        <f>VLOOKUP(C2001,'temp vlookup'!#REF!,14,FALSE)</f>
        <v>#REF!</v>
      </c>
      <c r="V2001" s="54" t="e">
        <f>VLOOKUP(C2001,'temp vlookup'!#REF!,15,FALSE)</f>
        <v>#REF!</v>
      </c>
      <c r="AJ2001" s="122" t="s">
        <v>2085</v>
      </c>
      <c r="AK2001" s="122" t="s">
        <v>2085</v>
      </c>
      <c r="AL2001" s="122" t="s">
        <v>11759</v>
      </c>
      <c r="AM2001" s="121">
        <v>42927</v>
      </c>
      <c r="AT2001" s="53">
        <v>25.126010000000001</v>
      </c>
      <c r="AU2001" s="53">
        <v>-106.50054</v>
      </c>
      <c r="BE2001" s="122" t="s">
        <v>3411</v>
      </c>
      <c r="BR2001" s="122" t="s">
        <v>14206</v>
      </c>
      <c r="BS2001" s="122" t="s">
        <v>14135</v>
      </c>
      <c r="BT2001" s="122" t="s">
        <v>14206</v>
      </c>
      <c r="BU2001" s="122" t="s">
        <v>14206</v>
      </c>
      <c r="BV2001" s="122">
        <v>5679</v>
      </c>
      <c r="BZ2001" s="122" t="s">
        <v>3654</v>
      </c>
      <c r="CZ2001" s="122" t="str">
        <f t="shared" si="92"/>
        <v>Quercus scytophylla, SPMCODE: QUE002000, collection#: 2017111</v>
      </c>
    </row>
    <row r="2002" spans="1:104" ht="15" customHeight="1" x14ac:dyDescent="0.45">
      <c r="A2002" s="122">
        <v>2001</v>
      </c>
      <c r="B2002" s="122" t="s">
        <v>11692</v>
      </c>
      <c r="C2002" s="97">
        <v>2017112</v>
      </c>
      <c r="D2002" s="140"/>
      <c r="E2002" s="140"/>
      <c r="F2002" s="122" t="s">
        <v>14144</v>
      </c>
      <c r="H2002" s="122">
        <v>3618</v>
      </c>
      <c r="I2002" s="122" t="s">
        <v>7409</v>
      </c>
      <c r="J2002" s="122" t="str">
        <f t="shared" si="91"/>
        <v>Quercus laeta</v>
      </c>
      <c r="M2002" s="122" t="s">
        <v>3226</v>
      </c>
      <c r="P2002" s="122" t="s">
        <v>11743</v>
      </c>
      <c r="Q2002" s="122" t="s">
        <v>11688</v>
      </c>
      <c r="R2002" s="121">
        <v>42929</v>
      </c>
      <c r="S2002" s="121" t="s">
        <v>14693</v>
      </c>
      <c r="T2002" s="122" t="s">
        <v>2100</v>
      </c>
      <c r="U2002" s="54" t="e">
        <f>VLOOKUP(C2002,'temp vlookup'!#REF!,14,FALSE)</f>
        <v>#REF!</v>
      </c>
      <c r="V2002" s="54" t="e">
        <f>VLOOKUP(C2002,'temp vlookup'!#REF!,15,FALSE)</f>
        <v>#REF!</v>
      </c>
      <c r="AJ2002" s="122" t="s">
        <v>7409</v>
      </c>
      <c r="AK2002" s="122" t="s">
        <v>7409</v>
      </c>
      <c r="AL2002" s="122" t="s">
        <v>11759</v>
      </c>
      <c r="AM2002" s="121">
        <v>42927</v>
      </c>
      <c r="AN2002" s="70" t="s">
        <v>11765</v>
      </c>
      <c r="AT2002" s="53">
        <v>25.126010000000001</v>
      </c>
      <c r="AU2002" s="53">
        <v>-106.50054</v>
      </c>
      <c r="BE2002" s="122" t="s">
        <v>3411</v>
      </c>
      <c r="BR2002" s="122" t="s">
        <v>14144</v>
      </c>
      <c r="BS2002" s="122" t="s">
        <v>14135</v>
      </c>
      <c r="BT2002" s="122" t="s">
        <v>14144</v>
      </c>
      <c r="BU2002" s="122" t="s">
        <v>14144</v>
      </c>
      <c r="BV2002" s="122">
        <v>3618</v>
      </c>
      <c r="BZ2002" s="122" t="s">
        <v>3654</v>
      </c>
      <c r="CZ2002" s="122" t="str">
        <f t="shared" si="92"/>
        <v>Quercus laeta, SPMCODE: QUE002001, collection#: 2017112</v>
      </c>
    </row>
    <row r="2003" spans="1:104" ht="15" customHeight="1" x14ac:dyDescent="0.45">
      <c r="A2003" s="122">
        <v>2002</v>
      </c>
      <c r="B2003" s="122" t="s">
        <v>11693</v>
      </c>
      <c r="C2003" s="97">
        <v>2017113</v>
      </c>
      <c r="D2003" s="140"/>
      <c r="E2003" s="140"/>
      <c r="F2003" s="122" t="s">
        <v>14145</v>
      </c>
      <c r="H2003" s="122">
        <v>3890</v>
      </c>
      <c r="I2003" s="122" t="s">
        <v>7409</v>
      </c>
      <c r="J2003" s="122" t="str">
        <f t="shared" si="91"/>
        <v>Quercus laeta</v>
      </c>
      <c r="M2003" s="122" t="s">
        <v>3226</v>
      </c>
      <c r="P2003" s="122" t="s">
        <v>11743</v>
      </c>
      <c r="Q2003" s="122" t="s">
        <v>11688</v>
      </c>
      <c r="R2003" s="121">
        <v>42929</v>
      </c>
      <c r="S2003" s="121" t="s">
        <v>14693</v>
      </c>
      <c r="T2003" s="122" t="s">
        <v>2100</v>
      </c>
      <c r="U2003" s="54" t="e">
        <f>VLOOKUP(C2003,'temp vlookup'!#REF!,14,FALSE)</f>
        <v>#REF!</v>
      </c>
      <c r="V2003" s="54" t="e">
        <f>VLOOKUP(C2003,'temp vlookup'!#REF!,15,FALSE)</f>
        <v>#REF!</v>
      </c>
      <c r="AJ2003" s="122" t="s">
        <v>7409</v>
      </c>
      <c r="AK2003" s="122" t="s">
        <v>7409</v>
      </c>
      <c r="AL2003" s="122" t="s">
        <v>11759</v>
      </c>
      <c r="AM2003" s="121">
        <v>42927</v>
      </c>
      <c r="AN2003" s="70" t="s">
        <v>11765</v>
      </c>
      <c r="AT2003" s="53">
        <v>25.126010000000001</v>
      </c>
      <c r="AU2003" s="53">
        <v>-106.50054</v>
      </c>
      <c r="BE2003" s="122" t="s">
        <v>3411</v>
      </c>
      <c r="BR2003" s="122" t="s">
        <v>14145</v>
      </c>
      <c r="BS2003" s="122" t="s">
        <v>14135</v>
      </c>
      <c r="BT2003" s="122" t="s">
        <v>14145</v>
      </c>
      <c r="BU2003" s="122" t="s">
        <v>14145</v>
      </c>
      <c r="BV2003" s="122">
        <v>3890</v>
      </c>
      <c r="BZ2003" s="122" t="s">
        <v>3654</v>
      </c>
      <c r="CZ2003" s="122" t="str">
        <f t="shared" si="92"/>
        <v>Quercus laeta, SPMCODE: QUE002002, collection#: 2017113</v>
      </c>
    </row>
    <row r="2004" spans="1:104" ht="15" customHeight="1" x14ac:dyDescent="0.45">
      <c r="A2004" s="122">
        <v>2003</v>
      </c>
      <c r="B2004" s="122" t="s">
        <v>11694</v>
      </c>
      <c r="C2004" s="97">
        <v>2017114</v>
      </c>
      <c r="D2004" s="140"/>
      <c r="E2004" s="140"/>
      <c r="F2004" s="122" t="s">
        <v>14146</v>
      </c>
      <c r="H2004" s="122">
        <v>4605</v>
      </c>
      <c r="I2004" s="122" t="s">
        <v>7409</v>
      </c>
      <c r="J2004" s="122" t="str">
        <f t="shared" si="91"/>
        <v>Quercus laeta</v>
      </c>
      <c r="L2004" s="122" t="s">
        <v>11790</v>
      </c>
      <c r="M2004" s="122" t="s">
        <v>3226</v>
      </c>
      <c r="P2004" s="122" t="s">
        <v>11743</v>
      </c>
      <c r="Q2004" s="122" t="s">
        <v>11688</v>
      </c>
      <c r="R2004" s="121">
        <v>42929</v>
      </c>
      <c r="S2004" s="121" t="s">
        <v>14693</v>
      </c>
      <c r="T2004" s="122" t="s">
        <v>2100</v>
      </c>
      <c r="U2004" s="54" t="e">
        <f>VLOOKUP(C2004,'temp vlookup'!#REF!,14,FALSE)</f>
        <v>#REF!</v>
      </c>
      <c r="V2004" s="54" t="e">
        <f>VLOOKUP(C2004,'temp vlookup'!#REF!,15,FALSE)</f>
        <v>#REF!</v>
      </c>
      <c r="AJ2004" s="122" t="s">
        <v>7409</v>
      </c>
      <c r="AK2004" s="122" t="s">
        <v>7409</v>
      </c>
      <c r="AL2004" s="122" t="s">
        <v>11759</v>
      </c>
      <c r="AM2004" s="121">
        <v>42927</v>
      </c>
      <c r="AN2004" s="70" t="s">
        <v>11765</v>
      </c>
      <c r="AT2004" s="53">
        <v>25.129619999999999</v>
      </c>
      <c r="AU2004" s="53">
        <v>-106.50529</v>
      </c>
      <c r="BE2004" s="122" t="s">
        <v>3411</v>
      </c>
      <c r="BR2004" s="122" t="s">
        <v>14146</v>
      </c>
      <c r="BS2004" s="122" t="s">
        <v>14135</v>
      </c>
      <c r="BT2004" s="122" t="s">
        <v>14146</v>
      </c>
      <c r="BU2004" s="122" t="s">
        <v>14146</v>
      </c>
      <c r="BV2004" s="122">
        <v>4605</v>
      </c>
      <c r="BZ2004" s="122" t="s">
        <v>3654</v>
      </c>
      <c r="CZ2004" s="122" t="str">
        <f t="shared" si="92"/>
        <v>Quercus laeta, SPMCODE: QUE002003, collection#: 2017114</v>
      </c>
    </row>
    <row r="2005" spans="1:104" ht="15" customHeight="1" x14ac:dyDescent="0.45">
      <c r="A2005" s="122">
        <v>2004</v>
      </c>
      <c r="B2005" s="122" t="s">
        <v>11695</v>
      </c>
      <c r="C2005" s="97">
        <v>2017115</v>
      </c>
      <c r="D2005" s="140"/>
      <c r="E2005" s="140"/>
      <c r="I2005" s="122" t="s">
        <v>9051</v>
      </c>
      <c r="J2005" s="122" t="str">
        <f t="shared" si="91"/>
        <v>Quercus viminea</v>
      </c>
      <c r="M2005" s="122" t="s">
        <v>3226</v>
      </c>
      <c r="P2005" s="122" t="s">
        <v>11743</v>
      </c>
      <c r="Q2005" s="122" t="s">
        <v>11688</v>
      </c>
      <c r="R2005" s="121">
        <v>42929</v>
      </c>
      <c r="S2005" s="121" t="s">
        <v>14693</v>
      </c>
      <c r="T2005" s="122" t="s">
        <v>2100</v>
      </c>
      <c r="U2005" s="54" t="e">
        <f>VLOOKUP(C2005,'temp vlookup'!#REF!,14,FALSE)</f>
        <v>#REF!</v>
      </c>
      <c r="V2005" s="54" t="e">
        <f>VLOOKUP(C2005,'temp vlookup'!#REF!,15,FALSE)</f>
        <v>#REF!</v>
      </c>
      <c r="AJ2005" s="122" t="s">
        <v>9051</v>
      </c>
      <c r="AK2005" s="122" t="s">
        <v>9051</v>
      </c>
      <c r="AT2005" s="53">
        <v>25.128309999999999</v>
      </c>
      <c r="AU2005" s="53">
        <v>-106.51553</v>
      </c>
      <c r="BE2005" s="122" t="s">
        <v>3411</v>
      </c>
      <c r="BZ2005" s="122" t="s">
        <v>3654</v>
      </c>
      <c r="CZ2005" s="122" t="str">
        <f t="shared" si="92"/>
        <v>Quercus viminea, SPMCODE: QUE002004, collection#: 2017115</v>
      </c>
    </row>
    <row r="2006" spans="1:104" ht="15" customHeight="1" x14ac:dyDescent="0.45">
      <c r="A2006" s="122">
        <v>2005</v>
      </c>
      <c r="B2006" s="122" t="s">
        <v>11696</v>
      </c>
      <c r="C2006" s="97">
        <v>2017116</v>
      </c>
      <c r="D2006" s="140"/>
      <c r="E2006" s="140"/>
      <c r="I2006" s="122" t="s">
        <v>11768</v>
      </c>
      <c r="J2006" s="122" t="str">
        <f t="shared" si="91"/>
        <v>Quercus salicifolia</v>
      </c>
      <c r="L2006" s="122" t="s">
        <v>6242</v>
      </c>
      <c r="M2006" s="122" t="s">
        <v>3226</v>
      </c>
      <c r="P2006" s="122" t="s">
        <v>11743</v>
      </c>
      <c r="Q2006" s="122" t="s">
        <v>11688</v>
      </c>
      <c r="R2006" s="121">
        <v>42929</v>
      </c>
      <c r="S2006" s="121" t="s">
        <v>14693</v>
      </c>
      <c r="T2006" s="122" t="s">
        <v>2100</v>
      </c>
      <c r="U2006" s="54" t="e">
        <f>VLOOKUP(C2006,'temp vlookup'!#REF!,14,FALSE)</f>
        <v>#REF!</v>
      </c>
      <c r="V2006" s="54" t="e">
        <f>VLOOKUP(C2006,'temp vlookup'!#REF!,15,FALSE)</f>
        <v>#REF!</v>
      </c>
      <c r="AJ2006" s="122" t="s">
        <v>2134</v>
      </c>
      <c r="AK2006" s="122" t="s">
        <v>11770</v>
      </c>
      <c r="AL2006" s="122" t="s">
        <v>11759</v>
      </c>
      <c r="AM2006" s="121">
        <v>42927</v>
      </c>
      <c r="AN2006" s="70" t="s">
        <v>11769</v>
      </c>
      <c r="AT2006" s="53">
        <v>25.128309999999999</v>
      </c>
      <c r="AU2006" s="53">
        <v>-106.51553</v>
      </c>
      <c r="BE2006" s="122" t="s">
        <v>3411</v>
      </c>
      <c r="BZ2006" s="122" t="s">
        <v>3654</v>
      </c>
      <c r="CZ2006" s="122" t="str">
        <f t="shared" si="92"/>
        <v>Quercus salicifolia, SPMCODE: QUE002005, collection#: 2017116</v>
      </c>
    </row>
    <row r="2007" spans="1:104" ht="15" customHeight="1" x14ac:dyDescent="0.45">
      <c r="A2007" s="122">
        <v>2006</v>
      </c>
      <c r="B2007" s="122" t="s">
        <v>11697</v>
      </c>
      <c r="C2007" s="97">
        <v>2017117</v>
      </c>
      <c r="D2007" s="140"/>
      <c r="E2007" s="140"/>
      <c r="F2007" s="122" t="s">
        <v>14147</v>
      </c>
      <c r="H2007" s="122">
        <v>4775</v>
      </c>
      <c r="I2007" s="122" t="s">
        <v>3090</v>
      </c>
      <c r="J2007" s="122" t="str">
        <f t="shared" si="91"/>
        <v>Quercus resinosa</v>
      </c>
      <c r="M2007" s="122" t="s">
        <v>3226</v>
      </c>
      <c r="P2007" s="122" t="s">
        <v>11743</v>
      </c>
      <c r="Q2007" s="122" t="s">
        <v>11688</v>
      </c>
      <c r="R2007" s="121">
        <v>42929</v>
      </c>
      <c r="S2007" s="121" t="s">
        <v>14693</v>
      </c>
      <c r="T2007" s="122" t="s">
        <v>2100</v>
      </c>
      <c r="U2007" s="54" t="e">
        <f>VLOOKUP(C2007,'temp vlookup'!#REF!,14,FALSE)</f>
        <v>#REF!</v>
      </c>
      <c r="V2007" s="54" t="e">
        <f>VLOOKUP(C2007,'temp vlookup'!#REF!,15,FALSE)</f>
        <v>#REF!</v>
      </c>
      <c r="AJ2007" s="122" t="s">
        <v>3090</v>
      </c>
      <c r="AK2007" s="122" t="s">
        <v>3090</v>
      </c>
      <c r="AT2007" s="53">
        <v>25.131019999999999</v>
      </c>
      <c r="AU2007" s="53">
        <v>-106.5311</v>
      </c>
      <c r="BE2007" s="122" t="s">
        <v>3411</v>
      </c>
      <c r="BR2007" s="122" t="s">
        <v>14147</v>
      </c>
      <c r="BS2007" s="122" t="s">
        <v>14135</v>
      </c>
      <c r="BT2007" s="122" t="s">
        <v>14147</v>
      </c>
      <c r="BU2007" s="122" t="s">
        <v>14147</v>
      </c>
      <c r="BV2007" s="122">
        <v>4775</v>
      </c>
      <c r="BZ2007" s="122" t="s">
        <v>3654</v>
      </c>
      <c r="CZ2007" s="122" t="str">
        <f t="shared" si="92"/>
        <v>Quercus resinosa, SPMCODE: QUE002006, collection#: 2017117</v>
      </c>
    </row>
    <row r="2008" spans="1:104" ht="15" customHeight="1" x14ac:dyDescent="0.45">
      <c r="A2008" s="122">
        <v>2007</v>
      </c>
      <c r="B2008" s="122" t="s">
        <v>11698</v>
      </c>
      <c r="C2008" s="97">
        <v>2017118</v>
      </c>
      <c r="D2008" s="140"/>
      <c r="E2008" s="140"/>
      <c r="F2008" s="122" t="s">
        <v>14148</v>
      </c>
      <c r="H2008" s="122">
        <v>6889</v>
      </c>
      <c r="I2008" s="122" t="s">
        <v>11745</v>
      </c>
      <c r="J2008" s="122" t="str">
        <f>I2008</f>
        <v>Quercus aff. eduardi</v>
      </c>
      <c r="M2008" s="122" t="s">
        <v>3226</v>
      </c>
      <c r="P2008" s="122" t="s">
        <v>11743</v>
      </c>
      <c r="Q2008" s="122" t="s">
        <v>11688</v>
      </c>
      <c r="R2008" s="121">
        <v>42929</v>
      </c>
      <c r="S2008" s="121" t="s">
        <v>14693</v>
      </c>
      <c r="T2008" s="122" t="s">
        <v>2100</v>
      </c>
      <c r="U2008" s="54" t="e">
        <f>VLOOKUP(C2008,'temp vlookup'!#REF!,14,FALSE)</f>
        <v>#REF!</v>
      </c>
      <c r="V2008" s="54" t="e">
        <f>VLOOKUP(C2008,'temp vlookup'!#REF!,15,FALSE)</f>
        <v>#REF!</v>
      </c>
      <c r="AJ2008" s="122" t="s">
        <v>11745</v>
      </c>
      <c r="AK2008" s="122" t="s">
        <v>11745</v>
      </c>
      <c r="AT2008" s="53">
        <v>25.131019999999999</v>
      </c>
      <c r="AU2008" s="53">
        <v>-106.5311</v>
      </c>
      <c r="BE2008" s="122" t="s">
        <v>3411</v>
      </c>
      <c r="BR2008" s="122" t="s">
        <v>14148</v>
      </c>
      <c r="BS2008" s="122" t="s">
        <v>14135</v>
      </c>
      <c r="BT2008" s="122" t="s">
        <v>14148</v>
      </c>
      <c r="BU2008" s="122" t="s">
        <v>14148</v>
      </c>
      <c r="BV2008" s="122">
        <v>6889</v>
      </c>
      <c r="BZ2008" s="122" t="s">
        <v>3654</v>
      </c>
      <c r="CZ2008" s="122" t="str">
        <f t="shared" si="92"/>
        <v>Quercus aff. eduardi, SPMCODE: QUE002007, collection#: 2017118</v>
      </c>
    </row>
    <row r="2009" spans="1:104" ht="15" customHeight="1" x14ac:dyDescent="0.45">
      <c r="A2009" s="122">
        <v>2008</v>
      </c>
      <c r="B2009" s="122" t="s">
        <v>11699</v>
      </c>
      <c r="C2009" s="97">
        <v>2017119</v>
      </c>
      <c r="D2009" s="140"/>
      <c r="E2009" s="140"/>
      <c r="F2009" s="122" t="s">
        <v>14149</v>
      </c>
      <c r="H2009" s="122">
        <v>5840</v>
      </c>
      <c r="I2009" s="122" t="s">
        <v>2076</v>
      </c>
      <c r="J2009" s="122" t="str">
        <f t="shared" ref="J2009:J2017" si="93">I2009</f>
        <v>Quercus castanea</v>
      </c>
      <c r="M2009" s="122" t="s">
        <v>3226</v>
      </c>
      <c r="P2009" s="122" t="s">
        <v>11743</v>
      </c>
      <c r="Q2009" s="122" t="s">
        <v>11688</v>
      </c>
      <c r="R2009" s="121">
        <v>42929</v>
      </c>
      <c r="S2009" s="121" t="s">
        <v>14693</v>
      </c>
      <c r="T2009" s="122" t="s">
        <v>2100</v>
      </c>
      <c r="U2009" s="54" t="e">
        <f>VLOOKUP(C2009,'temp vlookup'!#REF!,14,FALSE)</f>
        <v>#REF!</v>
      </c>
      <c r="V2009" s="54" t="e">
        <f>VLOOKUP(C2009,'temp vlookup'!#REF!,15,FALSE)</f>
        <v>#REF!</v>
      </c>
      <c r="AJ2009" s="122" t="s">
        <v>11813</v>
      </c>
      <c r="AK2009" s="122" t="s">
        <v>11772</v>
      </c>
      <c r="AL2009" s="122" t="s">
        <v>6268</v>
      </c>
      <c r="AM2009" s="121">
        <v>42927</v>
      </c>
      <c r="AN2009" s="122" t="s">
        <v>11771</v>
      </c>
      <c r="AT2009" s="53">
        <v>25.1326</v>
      </c>
      <c r="AU2009" s="53">
        <v>-106.52861</v>
      </c>
      <c r="BE2009" s="122" t="s">
        <v>3411</v>
      </c>
      <c r="BR2009" s="122" t="s">
        <v>14149</v>
      </c>
      <c r="BS2009" s="122" t="s">
        <v>14135</v>
      </c>
      <c r="BT2009" s="122" t="s">
        <v>14149</v>
      </c>
      <c r="BU2009" s="122" t="s">
        <v>14149</v>
      </c>
      <c r="BV2009" s="122">
        <v>5840</v>
      </c>
      <c r="BZ2009" s="122" t="s">
        <v>3654</v>
      </c>
      <c r="CZ2009" s="122" t="str">
        <f t="shared" si="92"/>
        <v>Quercus castanea, SPMCODE: QUE002008, collection#: 2017119</v>
      </c>
    </row>
    <row r="2010" spans="1:104" ht="15" customHeight="1" x14ac:dyDescent="0.45">
      <c r="A2010" s="122">
        <v>2009</v>
      </c>
      <c r="B2010" s="122" t="s">
        <v>11700</v>
      </c>
      <c r="C2010" s="97">
        <v>2017120</v>
      </c>
      <c r="D2010" s="140"/>
      <c r="E2010" s="140"/>
      <c r="F2010" s="122" t="s">
        <v>14150</v>
      </c>
      <c r="H2010" s="122">
        <v>5713</v>
      </c>
      <c r="I2010" s="122" t="s">
        <v>2076</v>
      </c>
      <c r="J2010" s="122" t="str">
        <f t="shared" si="93"/>
        <v>Quercus castanea</v>
      </c>
      <c r="M2010" s="122" t="s">
        <v>3226</v>
      </c>
      <c r="P2010" s="122" t="s">
        <v>11743</v>
      </c>
      <c r="Q2010" s="122" t="s">
        <v>11688</v>
      </c>
      <c r="R2010" s="121">
        <v>42929</v>
      </c>
      <c r="S2010" s="121" t="s">
        <v>14693</v>
      </c>
      <c r="T2010" s="122" t="s">
        <v>2100</v>
      </c>
      <c r="U2010" s="54" t="e">
        <f>VLOOKUP(C2010,'temp vlookup'!#REF!,14,FALSE)</f>
        <v>#REF!</v>
      </c>
      <c r="V2010" s="54" t="e">
        <f>VLOOKUP(C2010,'temp vlookup'!#REF!,15,FALSE)</f>
        <v>#REF!</v>
      </c>
      <c r="AJ2010" s="122" t="s">
        <v>2076</v>
      </c>
      <c r="AK2010" s="122" t="s">
        <v>2076</v>
      </c>
      <c r="AT2010" s="53">
        <v>25.1326</v>
      </c>
      <c r="AU2010" s="53">
        <v>-106.52861</v>
      </c>
      <c r="BE2010" s="122" t="s">
        <v>3411</v>
      </c>
      <c r="BR2010" s="122" t="s">
        <v>14150</v>
      </c>
      <c r="BS2010" s="122" t="s">
        <v>14135</v>
      </c>
      <c r="BT2010" s="122" t="s">
        <v>14150</v>
      </c>
      <c r="BU2010" s="122" t="s">
        <v>14150</v>
      </c>
      <c r="BV2010" s="122">
        <v>5713</v>
      </c>
      <c r="BZ2010" s="122" t="s">
        <v>3654</v>
      </c>
      <c r="CZ2010" s="122" t="str">
        <f t="shared" si="92"/>
        <v>Quercus castanea, SPMCODE: QUE002009, collection#: 2017120</v>
      </c>
    </row>
    <row r="2011" spans="1:104" ht="15" customHeight="1" x14ac:dyDescent="0.45">
      <c r="A2011" s="122">
        <v>2010</v>
      </c>
      <c r="B2011" s="122" t="s">
        <v>11701</v>
      </c>
      <c r="C2011" s="97">
        <v>2017121</v>
      </c>
      <c r="D2011" s="140"/>
      <c r="E2011" s="140"/>
      <c r="F2011" s="122" t="s">
        <v>14151</v>
      </c>
      <c r="H2011" s="122">
        <v>4324</v>
      </c>
      <c r="I2011" s="122" t="s">
        <v>11746</v>
      </c>
      <c r="J2011" s="122" t="str">
        <f t="shared" si="93"/>
        <v>Quercus albocincta</v>
      </c>
      <c r="M2011" s="122" t="s">
        <v>3226</v>
      </c>
      <c r="P2011" s="122" t="s">
        <v>11743</v>
      </c>
      <c r="Q2011" s="122" t="s">
        <v>11688</v>
      </c>
      <c r="R2011" s="121">
        <v>42929</v>
      </c>
      <c r="S2011" s="121" t="s">
        <v>14693</v>
      </c>
      <c r="T2011" s="122" t="s">
        <v>2100</v>
      </c>
      <c r="U2011" s="54" t="e">
        <f>VLOOKUP(C2011,'temp vlookup'!#REF!,14,FALSE)</f>
        <v>#REF!</v>
      </c>
      <c r="V2011" s="54" t="e">
        <f>VLOOKUP(C2011,'temp vlookup'!#REF!,15,FALSE)</f>
        <v>#REF!</v>
      </c>
      <c r="AJ2011" s="122" t="s">
        <v>11746</v>
      </c>
      <c r="AK2011" s="122" t="s">
        <v>11746</v>
      </c>
      <c r="AT2011" s="53">
        <v>25.11082</v>
      </c>
      <c r="AU2011" s="53">
        <v>-106.67183</v>
      </c>
      <c r="BE2011" s="122" t="s">
        <v>3411</v>
      </c>
      <c r="BR2011" s="122" t="s">
        <v>14151</v>
      </c>
      <c r="BS2011" s="122" t="s">
        <v>14135</v>
      </c>
      <c r="BT2011" s="122" t="s">
        <v>14151</v>
      </c>
      <c r="BU2011" s="122" t="s">
        <v>14151</v>
      </c>
      <c r="BV2011" s="122">
        <v>4324</v>
      </c>
      <c r="BZ2011" s="122" t="s">
        <v>3654</v>
      </c>
      <c r="CZ2011" s="122" t="str">
        <f t="shared" si="92"/>
        <v>Quercus albocincta, SPMCODE: QUE002010, collection#: 2017121</v>
      </c>
    </row>
    <row r="2012" spans="1:104" s="124" customFormat="1" ht="15" customHeight="1" x14ac:dyDescent="0.45">
      <c r="A2012" s="124">
        <v>2011</v>
      </c>
      <c r="B2012" s="124" t="s">
        <v>11702</v>
      </c>
      <c r="C2012" s="124" t="s">
        <v>14541</v>
      </c>
      <c r="D2012" s="151"/>
      <c r="E2012" s="151"/>
      <c r="F2012" s="71" t="s">
        <v>14451</v>
      </c>
      <c r="G2012" s="124" t="s">
        <v>14540</v>
      </c>
      <c r="H2012" s="122">
        <v>8525</v>
      </c>
      <c r="I2012" s="124" t="s">
        <v>3062</v>
      </c>
      <c r="J2012" s="122" t="str">
        <f t="shared" si="93"/>
        <v>Quercus brantii</v>
      </c>
      <c r="M2012" s="124" t="s">
        <v>3226</v>
      </c>
      <c r="O2012" s="125"/>
      <c r="P2012" s="124" t="s">
        <v>11689</v>
      </c>
      <c r="R2012" s="125"/>
      <c r="S2012" s="125"/>
      <c r="U2012" s="126" t="e">
        <f>VLOOKUP(C2012,'temp vlookup'!#REF!,14,FALSE)</f>
        <v>#REF!</v>
      </c>
      <c r="V2012" s="126" t="e">
        <f>VLOOKUP(C2012,'temp vlookup'!#REF!,15,FALSE)</f>
        <v>#REF!</v>
      </c>
      <c r="AM2012" s="125"/>
      <c r="AT2012" s="127"/>
      <c r="AU2012" s="127"/>
      <c r="BR2012" s="124" t="s">
        <v>14451</v>
      </c>
      <c r="BS2012" s="124" t="s">
        <v>9052</v>
      </c>
      <c r="BT2012" s="124" t="s">
        <v>14451</v>
      </c>
      <c r="BU2012" s="124" t="s">
        <v>14451</v>
      </c>
      <c r="BV2012" s="122">
        <v>8525</v>
      </c>
      <c r="CZ2012" s="124" t="str">
        <f t="shared" si="92"/>
        <v xml:space="preserve">Quercus brantii, SPMCODE: QUE002011, collection#: (Loc. Barouk) </v>
      </c>
    </row>
    <row r="2013" spans="1:104" ht="15" customHeight="1" x14ac:dyDescent="0.45">
      <c r="A2013" s="122">
        <v>2012</v>
      </c>
      <c r="B2013" s="122" t="s">
        <v>11703</v>
      </c>
      <c r="C2013" s="97">
        <v>2017123</v>
      </c>
      <c r="D2013" s="140"/>
      <c r="E2013" s="140"/>
      <c r="F2013" s="122" t="s">
        <v>14152</v>
      </c>
      <c r="H2013" s="122">
        <v>4153</v>
      </c>
      <c r="I2013" s="122" t="s">
        <v>9051</v>
      </c>
      <c r="J2013" s="122" t="str">
        <f t="shared" si="93"/>
        <v>Quercus viminea</v>
      </c>
      <c r="M2013" s="122" t="s">
        <v>3226</v>
      </c>
      <c r="P2013" s="122" t="s">
        <v>11743</v>
      </c>
      <c r="Q2013" s="122" t="s">
        <v>11688</v>
      </c>
      <c r="R2013" s="121">
        <v>42929</v>
      </c>
      <c r="S2013" s="121" t="s">
        <v>14693</v>
      </c>
      <c r="T2013" s="122" t="s">
        <v>2100</v>
      </c>
      <c r="U2013" s="54" t="e">
        <f>VLOOKUP(C2013,'temp vlookup'!#REF!,14,FALSE)</f>
        <v>#REF!</v>
      </c>
      <c r="V2013" s="54" t="e">
        <f>VLOOKUP(C2013,'temp vlookup'!#REF!,15,FALSE)</f>
        <v>#REF!</v>
      </c>
      <c r="AJ2013" s="122" t="s">
        <v>9051</v>
      </c>
      <c r="AK2013" s="122" t="s">
        <v>9051</v>
      </c>
      <c r="AT2013" s="53">
        <v>25.11082</v>
      </c>
      <c r="AU2013" s="53">
        <v>-106.67183</v>
      </c>
      <c r="BE2013" s="122" t="s">
        <v>3411</v>
      </c>
      <c r="BR2013" s="122" t="s">
        <v>14152</v>
      </c>
      <c r="BS2013" s="122" t="s">
        <v>14135</v>
      </c>
      <c r="BT2013" s="122" t="s">
        <v>14152</v>
      </c>
      <c r="BU2013" s="122" t="s">
        <v>14152</v>
      </c>
      <c r="BV2013" s="122">
        <v>4153</v>
      </c>
      <c r="BZ2013" s="122" t="s">
        <v>3654</v>
      </c>
      <c r="CZ2013" s="122" t="str">
        <f t="shared" si="92"/>
        <v>Quercus viminea, SPMCODE: QUE002012, collection#: 2017123</v>
      </c>
    </row>
    <row r="2014" spans="1:104" ht="15" customHeight="1" x14ac:dyDescent="0.45">
      <c r="A2014" s="122">
        <v>2013</v>
      </c>
      <c r="B2014" s="122" t="s">
        <v>11704</v>
      </c>
      <c r="C2014" s="97">
        <v>2017124</v>
      </c>
      <c r="D2014" s="140"/>
      <c r="E2014" s="140"/>
      <c r="F2014" s="122" t="s">
        <v>14153</v>
      </c>
      <c r="H2014" s="122">
        <v>4531</v>
      </c>
      <c r="I2014" s="122" t="s">
        <v>2083</v>
      </c>
      <c r="J2014" s="122" t="str">
        <f t="shared" si="93"/>
        <v>Quercus magnoliifolia</v>
      </c>
      <c r="M2014" s="122" t="s">
        <v>3226</v>
      </c>
      <c r="P2014" s="122" t="s">
        <v>11743</v>
      </c>
      <c r="Q2014" s="122" t="s">
        <v>11688</v>
      </c>
      <c r="R2014" s="121">
        <v>42929</v>
      </c>
      <c r="S2014" s="121" t="s">
        <v>14693</v>
      </c>
      <c r="T2014" s="122" t="s">
        <v>2100</v>
      </c>
      <c r="U2014" s="54" t="e">
        <f>VLOOKUP(C2014,'temp vlookup'!#REF!,14,FALSE)</f>
        <v>#REF!</v>
      </c>
      <c r="V2014" s="54" t="e">
        <f>VLOOKUP(C2014,'temp vlookup'!#REF!,15,FALSE)</f>
        <v>#REF!</v>
      </c>
      <c r="AJ2014" s="122" t="s">
        <v>2083</v>
      </c>
      <c r="AK2014" s="122" t="s">
        <v>2083</v>
      </c>
      <c r="AT2014" s="53">
        <v>25.106000000000002</v>
      </c>
      <c r="AU2014" s="53">
        <v>-106.67113999999999</v>
      </c>
      <c r="BE2014" s="122" t="s">
        <v>3411</v>
      </c>
      <c r="BR2014" s="122" t="s">
        <v>14153</v>
      </c>
      <c r="BS2014" s="122" t="s">
        <v>14135</v>
      </c>
      <c r="BT2014" s="122" t="s">
        <v>14153</v>
      </c>
      <c r="BU2014" s="122" t="s">
        <v>14153</v>
      </c>
      <c r="BV2014" s="122">
        <v>4531</v>
      </c>
      <c r="BZ2014" s="122" t="s">
        <v>3654</v>
      </c>
      <c r="CZ2014" s="122" t="str">
        <f t="shared" si="92"/>
        <v>Quercus magnoliifolia, SPMCODE: QUE002013, collection#: 2017124</v>
      </c>
    </row>
    <row r="2015" spans="1:104" ht="15" customHeight="1" x14ac:dyDescent="0.45">
      <c r="A2015" s="122">
        <v>2014</v>
      </c>
      <c r="B2015" s="122" t="s">
        <v>11705</v>
      </c>
      <c r="C2015" s="97">
        <v>2017125</v>
      </c>
      <c r="D2015" s="140"/>
      <c r="E2015" s="140"/>
      <c r="F2015" s="122" t="s">
        <v>14154</v>
      </c>
      <c r="H2015" s="122">
        <v>4802</v>
      </c>
      <c r="I2015" s="122" t="s">
        <v>8648</v>
      </c>
      <c r="J2015" s="122" t="str">
        <f t="shared" si="93"/>
        <v>Quercus gentryi</v>
      </c>
      <c r="L2015" s="122" t="s">
        <v>6242</v>
      </c>
      <c r="M2015" s="122" t="s">
        <v>3226</v>
      </c>
      <c r="P2015" s="122" t="s">
        <v>11743</v>
      </c>
      <c r="Q2015" s="122" t="s">
        <v>11688</v>
      </c>
      <c r="R2015" s="121">
        <v>42929</v>
      </c>
      <c r="S2015" s="121" t="s">
        <v>14693</v>
      </c>
      <c r="T2015" s="122" t="s">
        <v>2100</v>
      </c>
      <c r="U2015" s="54" t="e">
        <f>VLOOKUP(C2015,'temp vlookup'!#REF!,14,FALSE)</f>
        <v>#REF!</v>
      </c>
      <c r="V2015" s="54" t="e">
        <f>VLOOKUP(C2015,'temp vlookup'!#REF!,15,FALSE)</f>
        <v>#REF!</v>
      </c>
      <c r="AJ2015" s="122" t="s">
        <v>8648</v>
      </c>
      <c r="AK2015" s="122" t="s">
        <v>8648</v>
      </c>
      <c r="AL2015" s="122" t="s">
        <v>11759</v>
      </c>
      <c r="AM2015" s="121">
        <v>42927</v>
      </c>
      <c r="AN2015" s="122" t="s">
        <v>11773</v>
      </c>
      <c r="AT2015" s="53">
        <v>25.105029999999999</v>
      </c>
      <c r="AU2015" s="53">
        <v>-106.67099</v>
      </c>
      <c r="BE2015" s="122" t="s">
        <v>3411</v>
      </c>
      <c r="BR2015" s="122" t="s">
        <v>14154</v>
      </c>
      <c r="BS2015" s="122" t="s">
        <v>14135</v>
      </c>
      <c r="BT2015" s="122" t="s">
        <v>14154</v>
      </c>
      <c r="BU2015" s="122" t="s">
        <v>14154</v>
      </c>
      <c r="BV2015" s="122">
        <v>4802</v>
      </c>
      <c r="BZ2015" s="122" t="s">
        <v>3654</v>
      </c>
      <c r="CZ2015" s="122" t="str">
        <f t="shared" si="92"/>
        <v>Quercus gentryi, SPMCODE: QUE002014, collection#: 2017125</v>
      </c>
    </row>
    <row r="2016" spans="1:104" ht="15" customHeight="1" x14ac:dyDescent="0.45">
      <c r="A2016" s="122">
        <v>2015</v>
      </c>
      <c r="B2016" s="122" t="s">
        <v>11706</v>
      </c>
      <c r="C2016" s="97">
        <v>2017126</v>
      </c>
      <c r="D2016" s="140"/>
      <c r="E2016" s="140"/>
      <c r="F2016" s="122" t="s">
        <v>14155</v>
      </c>
      <c r="H2016" s="122">
        <v>6379</v>
      </c>
      <c r="I2016" s="122" t="s">
        <v>1842</v>
      </c>
      <c r="J2016" s="122" t="str">
        <f t="shared" si="93"/>
        <v>Quercus candicans</v>
      </c>
      <c r="M2016" s="122" t="s">
        <v>3226</v>
      </c>
      <c r="P2016" s="122" t="s">
        <v>11743</v>
      </c>
      <c r="Q2016" s="122" t="s">
        <v>11688</v>
      </c>
      <c r="R2016" s="121">
        <v>42929</v>
      </c>
      <c r="S2016" s="121" t="s">
        <v>14693</v>
      </c>
      <c r="T2016" s="122" t="s">
        <v>2100</v>
      </c>
      <c r="U2016" s="54" t="e">
        <f>VLOOKUP(C2016,'temp vlookup'!#REF!,14,FALSE)</f>
        <v>#REF!</v>
      </c>
      <c r="V2016" s="54" t="e">
        <f>VLOOKUP(C2016,'temp vlookup'!#REF!,15,FALSE)</f>
        <v>#REF!</v>
      </c>
      <c r="AJ2016" s="122" t="s">
        <v>1842</v>
      </c>
      <c r="AK2016" s="122" t="s">
        <v>1842</v>
      </c>
      <c r="AT2016" s="53">
        <v>25.09723</v>
      </c>
      <c r="AU2016" s="53">
        <v>-106.66865</v>
      </c>
      <c r="BE2016" s="122" t="s">
        <v>3411</v>
      </c>
      <c r="BR2016" s="122" t="s">
        <v>14155</v>
      </c>
      <c r="BS2016" s="122" t="s">
        <v>14135</v>
      </c>
      <c r="BT2016" s="122" t="s">
        <v>14155</v>
      </c>
      <c r="BU2016" s="122" t="s">
        <v>14155</v>
      </c>
      <c r="BV2016" s="122">
        <v>6379</v>
      </c>
      <c r="BZ2016" s="122" t="s">
        <v>3654</v>
      </c>
      <c r="CZ2016" s="122" t="str">
        <f t="shared" si="92"/>
        <v>Quercus candicans, SPMCODE: QUE002015, collection#: 2017126</v>
      </c>
    </row>
    <row r="2017" spans="1:104" ht="15" customHeight="1" x14ac:dyDescent="0.45">
      <c r="A2017" s="122">
        <v>2016</v>
      </c>
      <c r="B2017" s="122" t="s">
        <v>11707</v>
      </c>
      <c r="C2017" s="97">
        <v>2017127</v>
      </c>
      <c r="D2017" s="140"/>
      <c r="E2017" s="140"/>
      <c r="F2017" s="122" t="s">
        <v>14156</v>
      </c>
      <c r="H2017" s="122">
        <v>5468</v>
      </c>
      <c r="I2017" s="122" t="s">
        <v>9046</v>
      </c>
      <c r="J2017" s="122" t="str">
        <f t="shared" si="93"/>
        <v>Quercus splendens</v>
      </c>
      <c r="M2017" s="122" t="s">
        <v>3226</v>
      </c>
      <c r="P2017" s="122" t="s">
        <v>11743</v>
      </c>
      <c r="Q2017" s="122" t="s">
        <v>11688</v>
      </c>
      <c r="R2017" s="121">
        <v>42929</v>
      </c>
      <c r="S2017" s="121" t="s">
        <v>14693</v>
      </c>
      <c r="T2017" s="122" t="s">
        <v>2100</v>
      </c>
      <c r="U2017" s="54" t="e">
        <f>VLOOKUP(C2017,'temp vlookup'!#REF!,14,FALSE)</f>
        <v>#REF!</v>
      </c>
      <c r="V2017" s="54" t="e">
        <f>VLOOKUP(C2017,'temp vlookup'!#REF!,15,FALSE)</f>
        <v>#REF!</v>
      </c>
      <c r="AJ2017" s="122" t="s">
        <v>9046</v>
      </c>
      <c r="AK2017" s="122" t="s">
        <v>9046</v>
      </c>
      <c r="AT2017" s="53">
        <v>25.09648</v>
      </c>
      <c r="AU2017" s="53">
        <v>-106.66707</v>
      </c>
      <c r="BE2017" s="122" t="s">
        <v>3411</v>
      </c>
      <c r="BR2017" s="122" t="s">
        <v>14156</v>
      </c>
      <c r="BS2017" s="122" t="s">
        <v>14135</v>
      </c>
      <c r="BT2017" s="122" t="s">
        <v>14156</v>
      </c>
      <c r="BU2017" s="122" t="s">
        <v>14156</v>
      </c>
      <c r="BV2017" s="122">
        <v>5468</v>
      </c>
      <c r="BZ2017" s="122" t="s">
        <v>3654</v>
      </c>
      <c r="CZ2017" s="122" t="str">
        <f t="shared" si="92"/>
        <v>Quercus splendens, SPMCODE: QUE002016, collection#: 2017127</v>
      </c>
    </row>
    <row r="2018" spans="1:104" ht="15" customHeight="1" x14ac:dyDescent="0.45">
      <c r="A2018" s="122">
        <v>2017</v>
      </c>
      <c r="B2018" s="122" t="s">
        <v>11708</v>
      </c>
      <c r="C2018" s="97">
        <v>2017128</v>
      </c>
      <c r="D2018" s="140"/>
      <c r="E2018" s="140"/>
      <c r="F2018" s="122" t="s">
        <v>14157</v>
      </c>
      <c r="H2018" s="122">
        <v>5480</v>
      </c>
      <c r="I2018" s="122" t="s">
        <v>11747</v>
      </c>
      <c r="J2018" s="122" t="str">
        <f t="shared" ref="J2018:J2025" si="94">I2018</f>
        <v>Quercus cf. acutifolia</v>
      </c>
      <c r="M2018" s="122" t="s">
        <v>3226</v>
      </c>
      <c r="P2018" s="122" t="s">
        <v>11743</v>
      </c>
      <c r="Q2018" s="122" t="s">
        <v>11688</v>
      </c>
      <c r="R2018" s="121">
        <v>42929</v>
      </c>
      <c r="S2018" s="121" t="s">
        <v>14693</v>
      </c>
      <c r="T2018" s="122" t="s">
        <v>2100</v>
      </c>
      <c r="U2018" s="54" t="e">
        <f>VLOOKUP(C2018,'temp vlookup'!#REF!,14,FALSE)</f>
        <v>#REF!</v>
      </c>
      <c r="V2018" s="54" t="e">
        <f>VLOOKUP(C2018,'temp vlookup'!#REF!,15,FALSE)</f>
        <v>#REF!</v>
      </c>
      <c r="AJ2018" s="122" t="s">
        <v>11747</v>
      </c>
      <c r="AK2018" s="122" t="s">
        <v>11747</v>
      </c>
      <c r="AT2018" s="53">
        <v>25.09413</v>
      </c>
      <c r="AU2018" s="53">
        <v>-106.66359</v>
      </c>
      <c r="BE2018" s="122" t="s">
        <v>3411</v>
      </c>
      <c r="BR2018" s="122" t="s">
        <v>14157</v>
      </c>
      <c r="BS2018" s="122" t="s">
        <v>14135</v>
      </c>
      <c r="BT2018" s="122" t="s">
        <v>14157</v>
      </c>
      <c r="BU2018" s="122" t="s">
        <v>14157</v>
      </c>
      <c r="BV2018" s="122">
        <v>5480</v>
      </c>
      <c r="BZ2018" s="122" t="s">
        <v>3654</v>
      </c>
      <c r="CZ2018" s="122" t="str">
        <f t="shared" si="92"/>
        <v>Quercus cf. acutifolia, SPMCODE: QUE002017, collection#: 2017128</v>
      </c>
    </row>
    <row r="2019" spans="1:104" ht="15" customHeight="1" x14ac:dyDescent="0.45">
      <c r="A2019" s="122">
        <v>2018</v>
      </c>
      <c r="B2019" s="122" t="s">
        <v>11709</v>
      </c>
      <c r="C2019" s="97">
        <v>2017129</v>
      </c>
      <c r="D2019" s="140"/>
      <c r="E2019" s="140"/>
      <c r="F2019" s="122" t="s">
        <v>14158</v>
      </c>
      <c r="H2019" s="122">
        <v>4519</v>
      </c>
      <c r="I2019" s="122" t="s">
        <v>6786</v>
      </c>
      <c r="J2019" s="122" t="str">
        <f t="shared" si="94"/>
        <v>Quercus subspathulata</v>
      </c>
      <c r="M2019" s="122" t="s">
        <v>3226</v>
      </c>
      <c r="P2019" s="122" t="s">
        <v>11743</v>
      </c>
      <c r="Q2019" s="122" t="s">
        <v>11688</v>
      </c>
      <c r="R2019" s="121">
        <v>42929</v>
      </c>
      <c r="S2019" s="121" t="s">
        <v>14693</v>
      </c>
      <c r="T2019" s="122" t="s">
        <v>2100</v>
      </c>
      <c r="U2019" s="54" t="e">
        <f>VLOOKUP(C2019,'temp vlookup'!#REF!,14,FALSE)</f>
        <v>#REF!</v>
      </c>
      <c r="V2019" s="54" t="e">
        <f>VLOOKUP(C2019,'temp vlookup'!#REF!,15,FALSE)</f>
        <v>#REF!</v>
      </c>
      <c r="AJ2019" s="122" t="s">
        <v>6786</v>
      </c>
      <c r="AK2019" s="122" t="s">
        <v>6786</v>
      </c>
      <c r="AT2019" s="53">
        <v>25.09413</v>
      </c>
      <c r="AU2019" s="53">
        <v>-106.66359</v>
      </c>
      <c r="BE2019" s="122" t="s">
        <v>3411</v>
      </c>
      <c r="BR2019" s="122" t="s">
        <v>14158</v>
      </c>
      <c r="BS2019" s="122" t="s">
        <v>14135</v>
      </c>
      <c r="BT2019" s="122" t="s">
        <v>14158</v>
      </c>
      <c r="BU2019" s="122" t="s">
        <v>14158</v>
      </c>
      <c r="BV2019" s="122">
        <v>4519</v>
      </c>
      <c r="BZ2019" s="122" t="s">
        <v>3654</v>
      </c>
      <c r="CZ2019" s="122" t="str">
        <f t="shared" si="92"/>
        <v>Quercus subspathulata, SPMCODE: QUE002018, collection#: 2017129</v>
      </c>
    </row>
    <row r="2020" spans="1:104" ht="15" customHeight="1" x14ac:dyDescent="0.45">
      <c r="A2020" s="122">
        <v>2019</v>
      </c>
      <c r="B2020" s="122" t="s">
        <v>11710</v>
      </c>
      <c r="C2020" s="97">
        <v>2017130</v>
      </c>
      <c r="D2020" s="140"/>
      <c r="E2020" s="140"/>
      <c r="F2020" s="122" t="s">
        <v>14159</v>
      </c>
      <c r="H2020" s="122">
        <v>3415</v>
      </c>
      <c r="I2020" s="122" t="s">
        <v>2076</v>
      </c>
      <c r="J2020" s="122" t="str">
        <f t="shared" si="94"/>
        <v>Quercus castanea</v>
      </c>
      <c r="K2020" s="122" t="s">
        <v>7409</v>
      </c>
      <c r="L2020" s="122" t="s">
        <v>3097</v>
      </c>
      <c r="M2020" s="122" t="s">
        <v>3226</v>
      </c>
      <c r="P2020" s="122" t="s">
        <v>11743</v>
      </c>
      <c r="Q2020" s="122" t="s">
        <v>11688</v>
      </c>
      <c r="R2020" s="121">
        <v>42929</v>
      </c>
      <c r="S2020" s="121" t="s">
        <v>14693</v>
      </c>
      <c r="T2020" s="122" t="s">
        <v>2100</v>
      </c>
      <c r="U2020" s="54" t="e">
        <f>VLOOKUP(C2020,'temp vlookup'!#REF!,14,FALSE)</f>
        <v>#REF!</v>
      </c>
      <c r="V2020" s="54" t="e">
        <f>VLOOKUP(C2020,'temp vlookup'!#REF!,15,FALSE)</f>
        <v>#REF!</v>
      </c>
      <c r="AJ2020" s="122" t="s">
        <v>2076</v>
      </c>
      <c r="AK2020" s="122" t="s">
        <v>14674</v>
      </c>
      <c r="AT2020" s="53">
        <v>25.09028</v>
      </c>
      <c r="AU2020" s="53">
        <v>-106.61868</v>
      </c>
      <c r="BE2020" s="122" t="s">
        <v>3411</v>
      </c>
      <c r="BR2020" s="122" t="s">
        <v>14159</v>
      </c>
      <c r="BS2020" s="122" t="s">
        <v>14135</v>
      </c>
      <c r="BT2020" s="122" t="s">
        <v>14159</v>
      </c>
      <c r="BU2020" s="122" t="s">
        <v>14159</v>
      </c>
      <c r="BV2020" s="122">
        <v>3415</v>
      </c>
      <c r="BZ2020" s="122" t="s">
        <v>3654</v>
      </c>
      <c r="CZ2020" s="122" t="str">
        <f t="shared" si="92"/>
        <v>Quercus castanea, SPMCODE: QUE002019, collection#: 2017130</v>
      </c>
    </row>
    <row r="2021" spans="1:104" ht="15" customHeight="1" x14ac:dyDescent="0.45">
      <c r="A2021" s="122">
        <v>2020</v>
      </c>
      <c r="B2021" s="122" t="s">
        <v>11711</v>
      </c>
      <c r="C2021" s="97">
        <v>2017131</v>
      </c>
      <c r="D2021" s="140"/>
      <c r="E2021" s="140"/>
      <c r="F2021" s="122" t="s">
        <v>14160</v>
      </c>
      <c r="H2021" s="122">
        <v>4203</v>
      </c>
      <c r="I2021" s="122" t="s">
        <v>11748</v>
      </c>
      <c r="J2021" s="122" t="str">
        <f t="shared" si="94"/>
        <v>Quercus aff. arizonica</v>
      </c>
      <c r="M2021" s="122" t="s">
        <v>3226</v>
      </c>
      <c r="P2021" s="122" t="s">
        <v>11743</v>
      </c>
      <c r="Q2021" s="122" t="s">
        <v>11688</v>
      </c>
      <c r="R2021" s="121">
        <v>42929</v>
      </c>
      <c r="S2021" s="121" t="s">
        <v>14693</v>
      </c>
      <c r="T2021" s="122" t="s">
        <v>2100</v>
      </c>
      <c r="U2021" s="54" t="e">
        <f>VLOOKUP(C2021,'temp vlookup'!#REF!,14,FALSE)</f>
        <v>#REF!</v>
      </c>
      <c r="V2021" s="54" t="e">
        <f>VLOOKUP(C2021,'temp vlookup'!#REF!,15,FALSE)</f>
        <v>#REF!</v>
      </c>
      <c r="AJ2021" s="122" t="s">
        <v>11748</v>
      </c>
      <c r="AK2021" s="122" t="s">
        <v>11748</v>
      </c>
      <c r="AT2021" s="53">
        <v>25.103110000000001</v>
      </c>
      <c r="AU2021" s="53">
        <v>-106.19931</v>
      </c>
      <c r="BE2021" s="122" t="s">
        <v>3411</v>
      </c>
      <c r="BR2021" s="122" t="s">
        <v>14160</v>
      </c>
      <c r="BS2021" s="122" t="s">
        <v>14135</v>
      </c>
      <c r="BT2021" s="122" t="s">
        <v>14160</v>
      </c>
      <c r="BU2021" s="122" t="s">
        <v>14160</v>
      </c>
      <c r="BV2021" s="122">
        <v>4203</v>
      </c>
      <c r="BZ2021" s="122" t="s">
        <v>3654</v>
      </c>
      <c r="CZ2021" s="122" t="str">
        <f t="shared" si="92"/>
        <v>Quercus aff. arizonica, SPMCODE: QUE002020, collection#: 2017131</v>
      </c>
    </row>
    <row r="2022" spans="1:104" ht="15" customHeight="1" x14ac:dyDescent="0.45">
      <c r="A2022" s="122">
        <v>2021</v>
      </c>
      <c r="B2022" s="122" t="s">
        <v>11712</v>
      </c>
      <c r="C2022" s="97">
        <v>2017132</v>
      </c>
      <c r="D2022" s="140"/>
      <c r="E2022" s="140"/>
      <c r="F2022" s="122" t="s">
        <v>14161</v>
      </c>
      <c r="H2022" s="122">
        <v>5573</v>
      </c>
      <c r="I2022" s="122" t="s">
        <v>11749</v>
      </c>
      <c r="J2022" s="122" t="str">
        <f t="shared" si="94"/>
        <v>Quercus mcvaughii</v>
      </c>
      <c r="M2022" s="122" t="s">
        <v>3226</v>
      </c>
      <c r="P2022" s="122" t="s">
        <v>11743</v>
      </c>
      <c r="Q2022" s="122" t="s">
        <v>11688</v>
      </c>
      <c r="R2022" s="121">
        <v>42929</v>
      </c>
      <c r="S2022" s="121" t="s">
        <v>14693</v>
      </c>
      <c r="T2022" s="122" t="s">
        <v>2100</v>
      </c>
      <c r="U2022" s="54" t="e">
        <f>VLOOKUP(C2022,'temp vlookup'!#REF!,14,FALSE)</f>
        <v>#REF!</v>
      </c>
      <c r="V2022" s="54" t="e">
        <f>VLOOKUP(C2022,'temp vlookup'!#REF!,15,FALSE)</f>
        <v>#REF!</v>
      </c>
      <c r="AJ2022" s="122" t="s">
        <v>11749</v>
      </c>
      <c r="AK2022" s="122" t="s">
        <v>11749</v>
      </c>
      <c r="AT2022" s="53">
        <v>25.102229999999999</v>
      </c>
      <c r="AU2022" s="53">
        <v>-106.1088</v>
      </c>
      <c r="BE2022" s="122" t="s">
        <v>3411</v>
      </c>
      <c r="BR2022" s="122" t="s">
        <v>14161</v>
      </c>
      <c r="BS2022" s="122" t="s">
        <v>14135</v>
      </c>
      <c r="BT2022" s="122" t="s">
        <v>14161</v>
      </c>
      <c r="BU2022" s="122" t="s">
        <v>14161</v>
      </c>
      <c r="BV2022" s="122">
        <v>5573</v>
      </c>
      <c r="BZ2022" s="122" t="s">
        <v>3654</v>
      </c>
      <c r="CZ2022" s="122" t="str">
        <f t="shared" si="92"/>
        <v>Quercus mcvaughii, SPMCODE: QUE002021, collection#: 2017132</v>
      </c>
    </row>
    <row r="2023" spans="1:104" ht="15" customHeight="1" x14ac:dyDescent="0.45">
      <c r="A2023" s="122">
        <v>2022</v>
      </c>
      <c r="B2023" s="122" t="s">
        <v>11713</v>
      </c>
      <c r="C2023" s="97">
        <v>2017133</v>
      </c>
      <c r="D2023" s="140"/>
      <c r="E2023" s="140"/>
      <c r="F2023" s="122" t="s">
        <v>14162</v>
      </c>
      <c r="H2023" s="122">
        <v>4473</v>
      </c>
      <c r="I2023" s="122" t="s">
        <v>1047</v>
      </c>
      <c r="J2023" s="122" t="str">
        <f t="shared" si="94"/>
        <v>Quercus rugosa</v>
      </c>
      <c r="M2023" s="122" t="s">
        <v>3226</v>
      </c>
      <c r="P2023" s="122" t="s">
        <v>11743</v>
      </c>
      <c r="Q2023" s="122" t="s">
        <v>11688</v>
      </c>
      <c r="R2023" s="121">
        <v>42929</v>
      </c>
      <c r="S2023" s="121" t="s">
        <v>14693</v>
      </c>
      <c r="T2023" s="122" t="s">
        <v>2100</v>
      </c>
      <c r="U2023" s="54" t="e">
        <f>VLOOKUP(C2023,'temp vlookup'!#REF!,14,FALSE)</f>
        <v>#REF!</v>
      </c>
      <c r="V2023" s="54" t="e">
        <f>VLOOKUP(C2023,'temp vlookup'!#REF!,15,FALSE)</f>
        <v>#REF!</v>
      </c>
      <c r="AJ2023" s="122" t="s">
        <v>1047</v>
      </c>
      <c r="AK2023" s="122" t="s">
        <v>1047</v>
      </c>
      <c r="AT2023" s="53">
        <v>25.102229999999999</v>
      </c>
      <c r="AU2023" s="53">
        <v>-106.1088</v>
      </c>
      <c r="BE2023" s="122" t="s">
        <v>3411</v>
      </c>
      <c r="BR2023" s="122" t="s">
        <v>14162</v>
      </c>
      <c r="BS2023" s="122" t="s">
        <v>14135</v>
      </c>
      <c r="BT2023" s="122" t="s">
        <v>14162</v>
      </c>
      <c r="BU2023" s="122" t="s">
        <v>14162</v>
      </c>
      <c r="BV2023" s="122">
        <v>4473</v>
      </c>
      <c r="BZ2023" s="122" t="s">
        <v>3654</v>
      </c>
      <c r="CZ2023" s="122" t="str">
        <f t="shared" si="92"/>
        <v>Quercus rugosa, SPMCODE: QUE002022, collection#: 2017133</v>
      </c>
    </row>
    <row r="2024" spans="1:104" ht="15" customHeight="1" x14ac:dyDescent="0.45">
      <c r="A2024" s="122">
        <v>2023</v>
      </c>
      <c r="B2024" s="122" t="s">
        <v>11714</v>
      </c>
      <c r="C2024" s="97">
        <v>2017134</v>
      </c>
      <c r="D2024" s="140"/>
      <c r="E2024" s="140"/>
      <c r="F2024" s="122" t="s">
        <v>14163</v>
      </c>
      <c r="H2024" s="122">
        <v>5421</v>
      </c>
      <c r="I2024" s="122" t="s">
        <v>9047</v>
      </c>
      <c r="J2024" s="122" t="str">
        <f t="shared" si="94"/>
        <v>Quercus sideroxyla</v>
      </c>
      <c r="M2024" s="122" t="s">
        <v>3226</v>
      </c>
      <c r="P2024" s="122" t="s">
        <v>11743</v>
      </c>
      <c r="Q2024" s="122" t="s">
        <v>11688</v>
      </c>
      <c r="R2024" s="121">
        <v>42929</v>
      </c>
      <c r="S2024" s="121" t="s">
        <v>14693</v>
      </c>
      <c r="T2024" s="122" t="s">
        <v>2100</v>
      </c>
      <c r="U2024" s="54" t="e">
        <f>VLOOKUP(C2024,'temp vlookup'!#REF!,14,FALSE)</f>
        <v>#REF!</v>
      </c>
      <c r="V2024" s="54" t="e">
        <f>VLOOKUP(C2024,'temp vlookup'!#REF!,15,FALSE)</f>
        <v>#REF!</v>
      </c>
      <c r="AJ2024" s="122" t="s">
        <v>9047</v>
      </c>
      <c r="AK2024" s="122" t="s">
        <v>9047</v>
      </c>
      <c r="AT2024" s="53">
        <v>25.102229999999999</v>
      </c>
      <c r="AU2024" s="53">
        <v>-106.1088</v>
      </c>
      <c r="BE2024" s="122" t="s">
        <v>3411</v>
      </c>
      <c r="BR2024" s="122" t="s">
        <v>14163</v>
      </c>
      <c r="BS2024" s="122" t="s">
        <v>14135</v>
      </c>
      <c r="BT2024" s="122" t="s">
        <v>14163</v>
      </c>
      <c r="BU2024" s="122" t="s">
        <v>14163</v>
      </c>
      <c r="BV2024" s="122">
        <v>5421</v>
      </c>
      <c r="BZ2024" s="122" t="s">
        <v>3654</v>
      </c>
      <c r="CZ2024" s="122" t="str">
        <f t="shared" si="92"/>
        <v>Quercus sideroxyla, SPMCODE: QUE002023, collection#: 2017134</v>
      </c>
    </row>
    <row r="2025" spans="1:104" ht="15" customHeight="1" x14ac:dyDescent="0.45">
      <c r="A2025" s="122">
        <v>2024</v>
      </c>
      <c r="B2025" s="122" t="s">
        <v>11715</v>
      </c>
      <c r="C2025" s="97">
        <v>2017135</v>
      </c>
      <c r="D2025" s="140"/>
      <c r="E2025" s="140"/>
      <c r="I2025" s="122" t="s">
        <v>11750</v>
      </c>
      <c r="J2025" s="122" t="str">
        <f t="shared" si="94"/>
        <v>Arbutus bicolor</v>
      </c>
      <c r="M2025" s="122" t="s">
        <v>3226</v>
      </c>
      <c r="P2025" s="122" t="s">
        <v>11743</v>
      </c>
      <c r="Q2025" s="122" t="s">
        <v>11688</v>
      </c>
      <c r="R2025" s="121">
        <v>42929</v>
      </c>
      <c r="S2025" s="121" t="s">
        <v>14693</v>
      </c>
      <c r="T2025" s="122" t="s">
        <v>2100</v>
      </c>
      <c r="U2025" s="54" t="e">
        <f>VLOOKUP(C2025,'temp vlookup'!#REF!,14,FALSE)</f>
        <v>#REF!</v>
      </c>
      <c r="V2025" s="54" t="e">
        <f>VLOOKUP(C2025,'temp vlookup'!#REF!,15,FALSE)</f>
        <v>#REF!</v>
      </c>
      <c r="AJ2025" s="122" t="s">
        <v>11750</v>
      </c>
      <c r="AK2025" s="122" t="s">
        <v>11750</v>
      </c>
      <c r="AT2025" s="53">
        <v>25.134589999999999</v>
      </c>
      <c r="AU2025" s="53">
        <v>-106.0521</v>
      </c>
      <c r="BE2025" s="122" t="s">
        <v>3411</v>
      </c>
      <c r="BR2025" s="122" t="s">
        <v>14164</v>
      </c>
      <c r="BS2025" s="122" t="s">
        <v>14135</v>
      </c>
      <c r="BZ2025" s="122" t="s">
        <v>3654</v>
      </c>
      <c r="CZ2025" s="122" t="str">
        <f t="shared" si="92"/>
        <v>Arbutus bicolor, SPMCODE: QUE002024, collection#: 2017135</v>
      </c>
    </row>
    <row r="2026" spans="1:104" ht="15" customHeight="1" x14ac:dyDescent="0.45">
      <c r="A2026" s="122">
        <v>2025</v>
      </c>
      <c r="B2026" s="122" t="s">
        <v>11716</v>
      </c>
      <c r="C2026" s="97">
        <v>2017136</v>
      </c>
      <c r="D2026" s="140"/>
      <c r="E2026" s="140"/>
      <c r="I2026" s="122" t="s">
        <v>11751</v>
      </c>
      <c r="J2026" s="122" t="str">
        <f>LEFT(I2026, FIND(" ", I2026, 12) -1)</f>
        <v>Arctostaphylos</v>
      </c>
      <c r="M2026" s="122" t="s">
        <v>3226</v>
      </c>
      <c r="P2026" s="122" t="s">
        <v>11743</v>
      </c>
      <c r="Q2026" s="122" t="s">
        <v>11688</v>
      </c>
      <c r="R2026" s="121">
        <v>42929</v>
      </c>
      <c r="S2026" s="121" t="s">
        <v>14693</v>
      </c>
      <c r="T2026" s="122" t="s">
        <v>2100</v>
      </c>
      <c r="U2026" s="54" t="e">
        <f>VLOOKUP(C2026,'temp vlookup'!#REF!,14,FALSE)</f>
        <v>#REF!</v>
      </c>
      <c r="V2026" s="54" t="e">
        <f>VLOOKUP(C2026,'temp vlookup'!#REF!,15,FALSE)</f>
        <v>#REF!</v>
      </c>
      <c r="AJ2026" s="122" t="s">
        <v>11751</v>
      </c>
      <c r="AK2026" s="122" t="s">
        <v>11751</v>
      </c>
      <c r="AT2026" s="53">
        <v>25.134589999999999</v>
      </c>
      <c r="AU2026" s="53">
        <v>-106.0521</v>
      </c>
      <c r="BE2026" s="122" t="s">
        <v>3411</v>
      </c>
      <c r="BZ2026" s="122" t="s">
        <v>3654</v>
      </c>
      <c r="CZ2026" s="122" t="str">
        <f t="shared" si="92"/>
        <v>Arctostaphylos pungens, SPMCODE: QUE002025, collection#: 2017136</v>
      </c>
    </row>
    <row r="2027" spans="1:104" ht="15" customHeight="1" x14ac:dyDescent="0.45">
      <c r="A2027" s="122">
        <v>2026</v>
      </c>
      <c r="B2027" s="122" t="s">
        <v>11717</v>
      </c>
      <c r="C2027" s="97">
        <v>2017137</v>
      </c>
      <c r="D2027" s="140"/>
      <c r="E2027" s="140"/>
      <c r="F2027" s="122" t="s">
        <v>14201</v>
      </c>
      <c r="H2027" s="122">
        <v>4581</v>
      </c>
      <c r="I2027" s="122" t="s">
        <v>11752</v>
      </c>
      <c r="J2027" s="122" t="str">
        <f>I2027</f>
        <v>Quercus depressipes</v>
      </c>
      <c r="M2027" s="122" t="s">
        <v>3226</v>
      </c>
      <c r="P2027" s="122" t="s">
        <v>11743</v>
      </c>
      <c r="Q2027" s="122" t="s">
        <v>11688</v>
      </c>
      <c r="R2027" s="121">
        <v>42929</v>
      </c>
      <c r="S2027" s="121" t="s">
        <v>14693</v>
      </c>
      <c r="T2027" s="122" t="s">
        <v>2100</v>
      </c>
      <c r="U2027" s="54" t="e">
        <f>VLOOKUP(C2027,'temp vlookup'!#REF!,14,FALSE)</f>
        <v>#REF!</v>
      </c>
      <c r="V2027" s="54" t="e">
        <f>VLOOKUP(C2027,'temp vlookup'!#REF!,15,FALSE)</f>
        <v>#REF!</v>
      </c>
      <c r="AJ2027" s="122" t="s">
        <v>11752</v>
      </c>
      <c r="AK2027" s="122" t="s">
        <v>11752</v>
      </c>
      <c r="AT2027" s="53">
        <v>25.139779999999998</v>
      </c>
      <c r="AU2027" s="53">
        <v>-106.03391000000001</v>
      </c>
      <c r="BE2027" s="122" t="s">
        <v>3411</v>
      </c>
      <c r="BR2027" s="122" t="s">
        <v>14201</v>
      </c>
      <c r="BS2027" s="122" t="s">
        <v>14135</v>
      </c>
      <c r="BT2027" s="122" t="s">
        <v>14201</v>
      </c>
      <c r="BU2027" s="122" t="s">
        <v>14201</v>
      </c>
      <c r="BV2027" s="122">
        <v>4581</v>
      </c>
      <c r="BZ2027" s="122" t="s">
        <v>3654</v>
      </c>
      <c r="CZ2027" s="122" t="str">
        <f t="shared" si="92"/>
        <v>Quercus depressipes, SPMCODE: QUE002026, collection#: 2017137</v>
      </c>
    </row>
    <row r="2028" spans="1:104" ht="15" customHeight="1" x14ac:dyDescent="0.45">
      <c r="A2028" s="122">
        <v>2027</v>
      </c>
      <c r="B2028" s="122" t="s">
        <v>11718</v>
      </c>
      <c r="C2028" s="97">
        <v>2017138</v>
      </c>
      <c r="D2028" s="140"/>
      <c r="E2028" s="140"/>
      <c r="I2028" s="122" t="s">
        <v>11753</v>
      </c>
      <c r="J2028" s="122" t="str">
        <f>I2028</f>
        <v>Arbutus occidentalis</v>
      </c>
      <c r="M2028" s="122" t="s">
        <v>3226</v>
      </c>
      <c r="P2028" s="122" t="s">
        <v>11743</v>
      </c>
      <c r="Q2028" s="122" t="s">
        <v>11688</v>
      </c>
      <c r="R2028" s="121">
        <v>42929</v>
      </c>
      <c r="S2028" s="121" t="s">
        <v>14693</v>
      </c>
      <c r="T2028" s="122" t="s">
        <v>2100</v>
      </c>
      <c r="U2028" s="54" t="e">
        <f>VLOOKUP(C2028,'temp vlookup'!#REF!,14,FALSE)</f>
        <v>#REF!</v>
      </c>
      <c r="V2028" s="54" t="e">
        <f>VLOOKUP(C2028,'temp vlookup'!#REF!,15,FALSE)</f>
        <v>#REF!</v>
      </c>
      <c r="AJ2028" s="122" t="s">
        <v>11753</v>
      </c>
      <c r="AK2028" s="122" t="s">
        <v>11753</v>
      </c>
      <c r="AT2028" s="53">
        <v>25.139779999999998</v>
      </c>
      <c r="AU2028" s="53">
        <v>-106.03391000000001</v>
      </c>
      <c r="BE2028" s="122" t="s">
        <v>3411</v>
      </c>
      <c r="BZ2028" s="122" t="s">
        <v>3654</v>
      </c>
      <c r="CZ2028" s="122" t="str">
        <f t="shared" si="92"/>
        <v>Arbutus occidentalis, SPMCODE: QUE002027, collection#: 2017138</v>
      </c>
    </row>
    <row r="2029" spans="1:104" ht="15" customHeight="1" x14ac:dyDescent="0.45">
      <c r="A2029" s="122">
        <v>2028</v>
      </c>
      <c r="B2029" s="122" t="s">
        <v>11719</v>
      </c>
      <c r="C2029" s="97">
        <v>2017139</v>
      </c>
      <c r="D2029" s="140"/>
      <c r="E2029" s="140"/>
      <c r="F2029" s="122" t="s">
        <v>14165</v>
      </c>
      <c r="H2029" s="122">
        <v>4068</v>
      </c>
      <c r="I2029" s="122" t="s">
        <v>9048</v>
      </c>
      <c r="J2029" s="122" t="str">
        <f>I2029</f>
        <v>Quercus striatula</v>
      </c>
      <c r="M2029" s="122" t="s">
        <v>3226</v>
      </c>
      <c r="P2029" s="122" t="s">
        <v>11743</v>
      </c>
      <c r="Q2029" s="122" t="s">
        <v>11688</v>
      </c>
      <c r="R2029" s="121">
        <v>42929</v>
      </c>
      <c r="S2029" s="121" t="s">
        <v>14693</v>
      </c>
      <c r="T2029" s="122" t="s">
        <v>2100</v>
      </c>
      <c r="U2029" s="54" t="e">
        <f>VLOOKUP(C2029,'temp vlookup'!#REF!,14,FALSE)</f>
        <v>#REF!</v>
      </c>
      <c r="V2029" s="54" t="e">
        <f>VLOOKUP(C2029,'temp vlookup'!#REF!,15,FALSE)</f>
        <v>#REF!</v>
      </c>
      <c r="AJ2029" s="122" t="s">
        <v>9048</v>
      </c>
      <c r="AK2029" s="122" t="s">
        <v>9048</v>
      </c>
      <c r="AT2029" s="53">
        <v>25.158180000000002</v>
      </c>
      <c r="AU2029" s="53">
        <v>-105.94018</v>
      </c>
      <c r="BE2029" s="122" t="s">
        <v>3411</v>
      </c>
      <c r="BR2029" s="122" t="s">
        <v>14165</v>
      </c>
      <c r="BS2029" s="122" t="s">
        <v>14135</v>
      </c>
      <c r="BT2029" s="122" t="s">
        <v>14165</v>
      </c>
      <c r="BU2029" s="122" t="s">
        <v>14165</v>
      </c>
      <c r="BV2029" s="122">
        <v>4068</v>
      </c>
      <c r="BZ2029" s="122" t="s">
        <v>3654</v>
      </c>
      <c r="CZ2029" s="122" t="str">
        <f t="shared" si="92"/>
        <v>Quercus striatula, SPMCODE: QUE002028, collection#: 2017139</v>
      </c>
    </row>
    <row r="2030" spans="1:104" ht="15" customHeight="1" x14ac:dyDescent="0.45">
      <c r="A2030" s="122">
        <v>2029</v>
      </c>
      <c r="B2030" s="122" t="s">
        <v>11720</v>
      </c>
      <c r="C2030" s="97">
        <v>2017140</v>
      </c>
      <c r="D2030" s="140"/>
      <c r="E2030" s="140"/>
      <c r="F2030" s="122" t="s">
        <v>14166</v>
      </c>
      <c r="H2030" s="122">
        <v>3077</v>
      </c>
      <c r="I2030" s="122" t="s">
        <v>11754</v>
      </c>
      <c r="J2030" s="122" t="str">
        <f>I2030</f>
        <v>Quercus depressipes x Q. arizonica (?)</v>
      </c>
      <c r="M2030" s="122" t="s">
        <v>3226</v>
      </c>
      <c r="P2030" s="122" t="s">
        <v>11743</v>
      </c>
      <c r="Q2030" s="122" t="s">
        <v>11688</v>
      </c>
      <c r="R2030" s="121">
        <v>42929</v>
      </c>
      <c r="S2030" s="121" t="s">
        <v>14693</v>
      </c>
      <c r="T2030" s="122" t="s">
        <v>2100</v>
      </c>
      <c r="U2030" s="54" t="e">
        <f>VLOOKUP(C2030,'temp vlookup'!#REF!,14,FALSE)</f>
        <v>#REF!</v>
      </c>
      <c r="V2030" s="54" t="e">
        <f>VLOOKUP(C2030,'temp vlookup'!#REF!,15,FALSE)</f>
        <v>#REF!</v>
      </c>
      <c r="AJ2030" s="122" t="s">
        <v>11754</v>
      </c>
      <c r="AK2030" s="122" t="s">
        <v>11754</v>
      </c>
      <c r="AT2030" s="53">
        <v>25.222840000000001</v>
      </c>
      <c r="AU2030" s="53">
        <v>-105.90443999999999</v>
      </c>
      <c r="BE2030" s="122" t="s">
        <v>3411</v>
      </c>
      <c r="BR2030" s="122" t="s">
        <v>14166</v>
      </c>
      <c r="BS2030" s="122" t="s">
        <v>14135</v>
      </c>
      <c r="BT2030" s="122" t="s">
        <v>14166</v>
      </c>
      <c r="BU2030" s="122" t="s">
        <v>14166</v>
      </c>
      <c r="BV2030" s="122">
        <v>3077</v>
      </c>
      <c r="BZ2030" s="122" t="s">
        <v>3654</v>
      </c>
      <c r="CZ2030" s="122" t="str">
        <f t="shared" si="92"/>
        <v>Quercus depressipes x Q. arizonica (?), SPMCODE: QUE002029, collection#: 2017140</v>
      </c>
    </row>
    <row r="2031" spans="1:104" ht="15" customHeight="1" x14ac:dyDescent="0.45">
      <c r="A2031" s="122">
        <v>2030</v>
      </c>
      <c r="B2031" s="122" t="s">
        <v>11721</v>
      </c>
      <c r="C2031" s="97">
        <v>2017141</v>
      </c>
      <c r="D2031" s="140"/>
      <c r="E2031" s="140"/>
      <c r="F2031" s="122" t="s">
        <v>14167</v>
      </c>
      <c r="H2031" s="122">
        <v>4690</v>
      </c>
      <c r="I2031" s="122" t="s">
        <v>9051</v>
      </c>
      <c r="J2031" s="122" t="str">
        <f t="shared" ref="J2031:J2036" si="95">I2031</f>
        <v>Quercus viminea</v>
      </c>
      <c r="M2031" s="122" t="s">
        <v>3226</v>
      </c>
      <c r="P2031" s="122" t="s">
        <v>11743</v>
      </c>
      <c r="Q2031" s="122" t="s">
        <v>11688</v>
      </c>
      <c r="R2031" s="121">
        <v>42929</v>
      </c>
      <c r="S2031" s="121" t="s">
        <v>14693</v>
      </c>
      <c r="T2031" s="122" t="s">
        <v>2100</v>
      </c>
      <c r="U2031" s="54" t="e">
        <f>VLOOKUP(C2031,'temp vlookup'!#REF!,14,FALSE)</f>
        <v>#REF!</v>
      </c>
      <c r="V2031" s="54" t="e">
        <f>VLOOKUP(C2031,'temp vlookup'!#REF!,15,FALSE)</f>
        <v>#REF!</v>
      </c>
      <c r="AJ2031" s="122" t="s">
        <v>9051</v>
      </c>
      <c r="AK2031" s="122" t="s">
        <v>9051</v>
      </c>
      <c r="AT2031" s="53">
        <v>25.256129999999999</v>
      </c>
      <c r="AU2031" s="53">
        <v>-105.8721</v>
      </c>
      <c r="BE2031" s="122" t="s">
        <v>3411</v>
      </c>
      <c r="BR2031" s="122" t="s">
        <v>14167</v>
      </c>
      <c r="BS2031" s="122" t="s">
        <v>14135</v>
      </c>
      <c r="BT2031" s="122" t="s">
        <v>14167</v>
      </c>
      <c r="BU2031" s="122" t="s">
        <v>14167</v>
      </c>
      <c r="BV2031" s="122">
        <v>4690</v>
      </c>
      <c r="BZ2031" s="122" t="s">
        <v>3654</v>
      </c>
      <c r="CZ2031" s="122" t="str">
        <f t="shared" si="92"/>
        <v>Quercus viminea, SPMCODE: QUE002030, collection#: 2017141</v>
      </c>
    </row>
    <row r="2032" spans="1:104" ht="15" customHeight="1" x14ac:dyDescent="0.45">
      <c r="A2032" s="122">
        <v>2031</v>
      </c>
      <c r="B2032" s="122" t="s">
        <v>11722</v>
      </c>
      <c r="C2032" s="97">
        <v>2017142</v>
      </c>
      <c r="D2032" s="140"/>
      <c r="E2032" s="140"/>
      <c r="F2032" s="122" t="s">
        <v>14168</v>
      </c>
      <c r="H2032" s="122">
        <v>3406</v>
      </c>
      <c r="I2032" s="122" t="s">
        <v>1043</v>
      </c>
      <c r="J2032" s="122" t="str">
        <f t="shared" si="95"/>
        <v>Quercus arizonica</v>
      </c>
      <c r="M2032" s="122" t="s">
        <v>3226</v>
      </c>
      <c r="P2032" s="122" t="s">
        <v>11743</v>
      </c>
      <c r="Q2032" s="122" t="s">
        <v>11688</v>
      </c>
      <c r="R2032" s="121">
        <v>42929</v>
      </c>
      <c r="S2032" s="121" t="s">
        <v>14693</v>
      </c>
      <c r="T2032" s="122" t="s">
        <v>2100</v>
      </c>
      <c r="U2032" s="54" t="e">
        <f>VLOOKUP(C2032,'temp vlookup'!#REF!,14,FALSE)</f>
        <v>#REF!</v>
      </c>
      <c r="V2032" s="54" t="e">
        <f>VLOOKUP(C2032,'temp vlookup'!#REF!,15,FALSE)</f>
        <v>#REF!</v>
      </c>
      <c r="AJ2032" s="122" t="s">
        <v>1043</v>
      </c>
      <c r="AK2032" s="122" t="s">
        <v>1043</v>
      </c>
      <c r="AT2032" s="53">
        <v>25.258310000000002</v>
      </c>
      <c r="AU2032" s="53">
        <v>-105.87015</v>
      </c>
      <c r="BE2032" s="122" t="s">
        <v>3411</v>
      </c>
      <c r="BR2032" s="122" t="s">
        <v>14168</v>
      </c>
      <c r="BS2032" s="122" t="s">
        <v>14135</v>
      </c>
      <c r="BT2032" s="122" t="s">
        <v>14168</v>
      </c>
      <c r="BU2032" s="122" t="s">
        <v>14168</v>
      </c>
      <c r="BV2032" s="122">
        <v>3406</v>
      </c>
      <c r="BZ2032" s="122" t="s">
        <v>3654</v>
      </c>
      <c r="CZ2032" s="122" t="str">
        <f t="shared" si="92"/>
        <v>Quercus arizonica, SPMCODE: QUE002031, collection#: 2017142</v>
      </c>
    </row>
    <row r="2033" spans="1:104" ht="15" customHeight="1" x14ac:dyDescent="0.45">
      <c r="A2033" s="122">
        <v>2032</v>
      </c>
      <c r="B2033" s="122" t="s">
        <v>11723</v>
      </c>
      <c r="C2033" s="97">
        <v>2017143</v>
      </c>
      <c r="D2033" s="140"/>
      <c r="E2033" s="140"/>
      <c r="F2033" s="122" t="s">
        <v>14169</v>
      </c>
      <c r="H2033" s="122">
        <v>5754</v>
      </c>
      <c r="I2033" s="122" t="s">
        <v>9051</v>
      </c>
      <c r="J2033" s="122" t="str">
        <f t="shared" si="95"/>
        <v>Quercus viminea</v>
      </c>
      <c r="M2033" s="122" t="s">
        <v>3226</v>
      </c>
      <c r="P2033" s="122" t="s">
        <v>11743</v>
      </c>
      <c r="Q2033" s="122" t="s">
        <v>11688</v>
      </c>
      <c r="R2033" s="121">
        <v>42929</v>
      </c>
      <c r="S2033" s="121" t="s">
        <v>14693</v>
      </c>
      <c r="T2033" s="122" t="s">
        <v>2100</v>
      </c>
      <c r="U2033" s="54" t="e">
        <f>VLOOKUP(C2033,'temp vlookup'!#REF!,14,FALSE)</f>
        <v>#REF!</v>
      </c>
      <c r="V2033" s="54" t="e">
        <f>VLOOKUP(C2033,'temp vlookup'!#REF!,15,FALSE)</f>
        <v>#REF!</v>
      </c>
      <c r="AJ2033" s="122" t="s">
        <v>9051</v>
      </c>
      <c r="AK2033" s="122" t="s">
        <v>9051</v>
      </c>
      <c r="AT2033" s="53">
        <v>25.2652</v>
      </c>
      <c r="AU2033" s="53">
        <v>-105.87169</v>
      </c>
      <c r="BE2033" s="122" t="s">
        <v>3411</v>
      </c>
      <c r="BR2033" s="122" t="s">
        <v>14169</v>
      </c>
      <c r="BS2033" s="122" t="s">
        <v>14135</v>
      </c>
      <c r="BT2033" s="122" t="s">
        <v>14169</v>
      </c>
      <c r="BU2033" s="122" t="s">
        <v>14169</v>
      </c>
      <c r="BV2033" s="122">
        <v>5754</v>
      </c>
      <c r="BZ2033" s="122" t="s">
        <v>3654</v>
      </c>
      <c r="CZ2033" s="122" t="str">
        <f t="shared" si="92"/>
        <v>Quercus viminea, SPMCODE: QUE002032, collection#: 2017143</v>
      </c>
    </row>
    <row r="2034" spans="1:104" ht="15" customHeight="1" x14ac:dyDescent="0.45">
      <c r="A2034" s="122">
        <v>2033</v>
      </c>
      <c r="B2034" s="122" t="s">
        <v>11724</v>
      </c>
      <c r="C2034" s="97">
        <v>2017144</v>
      </c>
      <c r="D2034" s="140"/>
      <c r="E2034" s="140"/>
      <c r="F2034" s="122" t="s">
        <v>14170</v>
      </c>
      <c r="H2034" s="122">
        <v>4087</v>
      </c>
      <c r="I2034" s="122" t="s">
        <v>2086</v>
      </c>
      <c r="J2034" s="122" t="str">
        <f t="shared" si="95"/>
        <v>Quercus sp.</v>
      </c>
      <c r="M2034" s="122" t="s">
        <v>3226</v>
      </c>
      <c r="P2034" s="122" t="s">
        <v>11743</v>
      </c>
      <c r="Q2034" s="122" t="s">
        <v>11688</v>
      </c>
      <c r="R2034" s="121">
        <v>42929</v>
      </c>
      <c r="S2034" s="121" t="s">
        <v>14693</v>
      </c>
      <c r="T2034" s="122" t="s">
        <v>2100</v>
      </c>
      <c r="U2034" s="54" t="e">
        <f>VLOOKUP(C2034,'temp vlookup'!#REF!,14,FALSE)</f>
        <v>#REF!</v>
      </c>
      <c r="V2034" s="54" t="e">
        <f>VLOOKUP(C2034,'temp vlookup'!#REF!,15,FALSE)</f>
        <v>#REF!</v>
      </c>
      <c r="AJ2034" s="122" t="s">
        <v>2086</v>
      </c>
      <c r="AK2034" s="122" t="s">
        <v>2086</v>
      </c>
      <c r="AT2034" s="53">
        <v>25.2652</v>
      </c>
      <c r="AU2034" s="53">
        <v>-105.87169</v>
      </c>
      <c r="BE2034" s="122" t="s">
        <v>3411</v>
      </c>
      <c r="BR2034" s="122" t="s">
        <v>14170</v>
      </c>
      <c r="BS2034" s="122" t="s">
        <v>14135</v>
      </c>
      <c r="BT2034" s="122" t="s">
        <v>14170</v>
      </c>
      <c r="BU2034" s="122" t="s">
        <v>14170</v>
      </c>
      <c r="BV2034" s="122">
        <v>4087</v>
      </c>
      <c r="BZ2034" s="122" t="s">
        <v>3654</v>
      </c>
      <c r="CZ2034" s="122" t="str">
        <f t="shared" si="92"/>
        <v>Quercus sp., SPMCODE: QUE002033, collection#: 2017144</v>
      </c>
    </row>
    <row r="2035" spans="1:104" ht="15" customHeight="1" x14ac:dyDescent="0.45">
      <c r="A2035" s="122">
        <v>2034</v>
      </c>
      <c r="B2035" s="122" t="s">
        <v>11725</v>
      </c>
      <c r="C2035" s="97">
        <v>2017145</v>
      </c>
      <c r="D2035" s="140"/>
      <c r="E2035" s="140"/>
      <c r="F2035" s="122" t="s">
        <v>14171</v>
      </c>
      <c r="H2035" s="122">
        <v>3647</v>
      </c>
      <c r="I2035" s="122" t="s">
        <v>9051</v>
      </c>
      <c r="J2035" s="122" t="str">
        <f t="shared" si="95"/>
        <v>Quercus viminea</v>
      </c>
      <c r="M2035" s="122" t="s">
        <v>3226</v>
      </c>
      <c r="P2035" s="122" t="s">
        <v>11743</v>
      </c>
      <c r="Q2035" s="122" t="s">
        <v>11688</v>
      </c>
      <c r="R2035" s="121">
        <v>42929</v>
      </c>
      <c r="S2035" s="121" t="s">
        <v>14693</v>
      </c>
      <c r="T2035" s="122" t="s">
        <v>2100</v>
      </c>
      <c r="U2035" s="54" t="e">
        <f>VLOOKUP(C2035,'temp vlookup'!#REF!,14,FALSE)</f>
        <v>#REF!</v>
      </c>
      <c r="V2035" s="54" t="e">
        <f>VLOOKUP(C2035,'temp vlookup'!#REF!,15,FALSE)</f>
        <v>#REF!</v>
      </c>
      <c r="AJ2035" s="122" t="s">
        <v>9051</v>
      </c>
      <c r="AK2035" s="122" t="s">
        <v>9051</v>
      </c>
      <c r="AT2035" s="53">
        <v>25.2652</v>
      </c>
      <c r="AU2035" s="53">
        <v>-105.87169</v>
      </c>
      <c r="BE2035" s="122" t="s">
        <v>3411</v>
      </c>
      <c r="BR2035" s="122" t="s">
        <v>14171</v>
      </c>
      <c r="BS2035" s="122" t="s">
        <v>14135</v>
      </c>
      <c r="BT2035" s="122" t="s">
        <v>14171</v>
      </c>
      <c r="BU2035" s="122" t="s">
        <v>14171</v>
      </c>
      <c r="BV2035" s="122">
        <v>3647</v>
      </c>
      <c r="BZ2035" s="122" t="s">
        <v>3654</v>
      </c>
      <c r="CZ2035" s="122" t="str">
        <f t="shared" si="92"/>
        <v>Quercus viminea, SPMCODE: QUE002034, collection#: 2017145</v>
      </c>
    </row>
    <row r="2036" spans="1:104" ht="15" customHeight="1" x14ac:dyDescent="0.45">
      <c r="A2036" s="122">
        <v>2035</v>
      </c>
      <c r="B2036" s="122" t="s">
        <v>11726</v>
      </c>
      <c r="C2036" s="97">
        <v>2017146</v>
      </c>
      <c r="D2036" s="140"/>
      <c r="E2036" s="140"/>
      <c r="F2036" s="122" t="s">
        <v>14172</v>
      </c>
      <c r="H2036" s="122">
        <v>4687</v>
      </c>
      <c r="I2036" s="122" t="s">
        <v>1043</v>
      </c>
      <c r="J2036" s="122" t="str">
        <f t="shared" si="95"/>
        <v>Quercus arizonica</v>
      </c>
      <c r="M2036" s="122" t="s">
        <v>3226</v>
      </c>
      <c r="P2036" s="122" t="s">
        <v>11743</v>
      </c>
      <c r="Q2036" s="122" t="s">
        <v>11688</v>
      </c>
      <c r="R2036" s="121">
        <v>42929</v>
      </c>
      <c r="S2036" s="121" t="s">
        <v>14693</v>
      </c>
      <c r="T2036" s="122" t="s">
        <v>2100</v>
      </c>
      <c r="U2036" s="54" t="e">
        <f>VLOOKUP(C2036,'temp vlookup'!#REF!,14,FALSE)</f>
        <v>#REF!</v>
      </c>
      <c r="V2036" s="54" t="e">
        <f>VLOOKUP(C2036,'temp vlookup'!#REF!,15,FALSE)</f>
        <v>#REF!</v>
      </c>
      <c r="AJ2036" s="122" t="s">
        <v>1043</v>
      </c>
      <c r="AK2036" s="122" t="s">
        <v>1043</v>
      </c>
      <c r="AT2036" s="53">
        <v>25.2652</v>
      </c>
      <c r="AU2036" s="53">
        <v>-105.87169</v>
      </c>
      <c r="BE2036" s="122" t="s">
        <v>3411</v>
      </c>
      <c r="BR2036" s="122" t="s">
        <v>14172</v>
      </c>
      <c r="BS2036" s="122" t="s">
        <v>14135</v>
      </c>
      <c r="BT2036" s="122" t="s">
        <v>14172</v>
      </c>
      <c r="BU2036" s="122" t="s">
        <v>14172</v>
      </c>
      <c r="BV2036" s="122">
        <v>4687</v>
      </c>
      <c r="BZ2036" s="122" t="s">
        <v>3654</v>
      </c>
      <c r="CZ2036" s="122" t="str">
        <f t="shared" si="92"/>
        <v>Quercus arizonica, SPMCODE: QUE002035, collection#: 2017146</v>
      </c>
    </row>
    <row r="2037" spans="1:104" ht="15" customHeight="1" x14ac:dyDescent="0.45">
      <c r="A2037" s="122">
        <v>2036</v>
      </c>
      <c r="B2037" s="122" t="s">
        <v>11727</v>
      </c>
      <c r="C2037" s="97">
        <v>2017148</v>
      </c>
      <c r="D2037" s="140"/>
      <c r="E2037" s="140"/>
      <c r="F2037" s="122" t="s">
        <v>14173</v>
      </c>
      <c r="H2037" s="122">
        <v>6645</v>
      </c>
      <c r="I2037" s="122" t="s">
        <v>11755</v>
      </c>
      <c r="J2037" s="122" t="str">
        <f>I2037</f>
        <v>Quercus aff. emoryi</v>
      </c>
      <c r="M2037" s="122" t="s">
        <v>3226</v>
      </c>
      <c r="P2037" s="122" t="s">
        <v>11743</v>
      </c>
      <c r="Q2037" s="122" t="s">
        <v>11688</v>
      </c>
      <c r="R2037" s="121">
        <v>42929</v>
      </c>
      <c r="S2037" s="121" t="s">
        <v>14693</v>
      </c>
      <c r="T2037" s="122" t="s">
        <v>2100</v>
      </c>
      <c r="U2037" s="54" t="e">
        <f>VLOOKUP(C2037,'temp vlookup'!#REF!,14,FALSE)</f>
        <v>#REF!</v>
      </c>
      <c r="V2037" s="54" t="e">
        <f>VLOOKUP(C2037,'temp vlookup'!#REF!,15,FALSE)</f>
        <v>#REF!</v>
      </c>
      <c r="AJ2037" s="122" t="s">
        <v>11755</v>
      </c>
      <c r="AK2037" s="122" t="s">
        <v>11755</v>
      </c>
      <c r="AT2037" s="53">
        <v>25.295380000000002</v>
      </c>
      <c r="AU2037" s="53">
        <v>-105.83502</v>
      </c>
      <c r="BE2037" s="122" t="s">
        <v>3411</v>
      </c>
      <c r="BR2037" s="122" t="s">
        <v>14173</v>
      </c>
      <c r="BS2037" s="122" t="s">
        <v>14135</v>
      </c>
      <c r="BT2037" s="122" t="s">
        <v>14173</v>
      </c>
      <c r="BU2037" s="122" t="s">
        <v>14173</v>
      </c>
      <c r="BV2037" s="122">
        <v>6645</v>
      </c>
      <c r="BZ2037" s="122" t="s">
        <v>3654</v>
      </c>
      <c r="CZ2037" s="122" t="str">
        <f t="shared" si="92"/>
        <v>Quercus aff. emoryi, SPMCODE: QUE002036, collection#: 2017148</v>
      </c>
    </row>
    <row r="2038" spans="1:104" ht="15" customHeight="1" x14ac:dyDescent="0.45">
      <c r="A2038" s="122">
        <v>2037</v>
      </c>
      <c r="B2038" s="122" t="s">
        <v>11728</v>
      </c>
      <c r="C2038" s="97">
        <v>2017149</v>
      </c>
      <c r="D2038" s="140"/>
      <c r="E2038" s="140"/>
      <c r="F2038" s="122" t="s">
        <v>14174</v>
      </c>
      <c r="H2038" s="122">
        <v>6228</v>
      </c>
      <c r="I2038" s="122" t="s">
        <v>11755</v>
      </c>
      <c r="J2038" s="122" t="str">
        <f>I2038</f>
        <v>Quercus aff. emoryi</v>
      </c>
      <c r="M2038" s="122" t="s">
        <v>3226</v>
      </c>
      <c r="P2038" s="122" t="s">
        <v>11743</v>
      </c>
      <c r="Q2038" s="122" t="s">
        <v>11688</v>
      </c>
      <c r="R2038" s="121">
        <v>42929</v>
      </c>
      <c r="S2038" s="121" t="s">
        <v>14693</v>
      </c>
      <c r="T2038" s="122" t="s">
        <v>2100</v>
      </c>
      <c r="U2038" s="54" t="e">
        <f>VLOOKUP(C2038,'temp vlookup'!#REF!,14,FALSE)</f>
        <v>#REF!</v>
      </c>
      <c r="V2038" s="54" t="e">
        <f>VLOOKUP(C2038,'temp vlookup'!#REF!,15,FALSE)</f>
        <v>#REF!</v>
      </c>
      <c r="AJ2038" s="122" t="s">
        <v>11755</v>
      </c>
      <c r="AK2038" s="122" t="s">
        <v>11755</v>
      </c>
      <c r="AT2038" s="53">
        <v>25.295380000000002</v>
      </c>
      <c r="AU2038" s="53">
        <v>-105.83502</v>
      </c>
      <c r="BE2038" s="122" t="s">
        <v>3411</v>
      </c>
      <c r="BR2038" s="122" t="s">
        <v>14174</v>
      </c>
      <c r="BS2038" s="122" t="s">
        <v>14135</v>
      </c>
      <c r="BT2038" s="122" t="s">
        <v>14174</v>
      </c>
      <c r="BU2038" s="122" t="s">
        <v>14174</v>
      </c>
      <c r="BV2038" s="122">
        <v>6228</v>
      </c>
      <c r="BZ2038" s="122" t="s">
        <v>3654</v>
      </c>
      <c r="CZ2038" s="122" t="str">
        <f t="shared" si="92"/>
        <v>Quercus aff. emoryi, SPMCODE: QUE002037, collection#: 2017149</v>
      </c>
    </row>
    <row r="2039" spans="1:104" ht="15" customHeight="1" x14ac:dyDescent="0.45">
      <c r="A2039" s="122">
        <v>2038</v>
      </c>
      <c r="B2039" s="122" t="s">
        <v>11729</v>
      </c>
      <c r="C2039" s="97">
        <v>2017150</v>
      </c>
      <c r="D2039" s="140"/>
      <c r="E2039" s="140"/>
      <c r="I2039" s="122" t="s">
        <v>11756</v>
      </c>
      <c r="J2039" s="122" t="str">
        <f t="shared" ref="J2039:J2052" si="96">I2039</f>
        <v>Arbutus arizonica</v>
      </c>
      <c r="M2039" s="122" t="s">
        <v>3226</v>
      </c>
      <c r="P2039" s="122" t="s">
        <v>11743</v>
      </c>
      <c r="Q2039" s="122" t="s">
        <v>11688</v>
      </c>
      <c r="R2039" s="121">
        <v>42929</v>
      </c>
      <c r="S2039" s="121" t="s">
        <v>14693</v>
      </c>
      <c r="T2039" s="122" t="s">
        <v>2100</v>
      </c>
      <c r="U2039" s="54" t="e">
        <f>VLOOKUP(C2039,'temp vlookup'!#REF!,14,FALSE)</f>
        <v>#REF!</v>
      </c>
      <c r="V2039" s="54" t="e">
        <f>VLOOKUP(C2039,'temp vlookup'!#REF!,15,FALSE)</f>
        <v>#REF!</v>
      </c>
      <c r="AJ2039" s="122" t="s">
        <v>11756</v>
      </c>
      <c r="AK2039" s="122" t="s">
        <v>11756</v>
      </c>
      <c r="AT2039" s="53">
        <v>25.058299999999999</v>
      </c>
      <c r="AU2039" s="53">
        <v>-105.34233</v>
      </c>
      <c r="BE2039" s="122" t="s">
        <v>3411</v>
      </c>
      <c r="BZ2039" s="122" t="s">
        <v>3654</v>
      </c>
      <c r="CZ2039" s="122" t="str">
        <f t="shared" si="92"/>
        <v>Arbutus arizonica, SPMCODE: QUE002038, collection#: 2017150</v>
      </c>
    </row>
    <row r="2040" spans="1:104" ht="15" customHeight="1" x14ac:dyDescent="0.45">
      <c r="A2040" s="122">
        <v>2039</v>
      </c>
      <c r="B2040" s="122" t="s">
        <v>11730</v>
      </c>
      <c r="C2040" s="97">
        <v>2017151</v>
      </c>
      <c r="D2040" s="140"/>
      <c r="E2040" s="140"/>
      <c r="F2040" s="122" t="s">
        <v>14175</v>
      </c>
      <c r="H2040" s="122">
        <v>4004</v>
      </c>
      <c r="I2040" s="122" t="s">
        <v>6785</v>
      </c>
      <c r="J2040" s="122" t="str">
        <f t="shared" si="96"/>
        <v>Quercus chihuahuensis</v>
      </c>
      <c r="K2040" s="122" t="s">
        <v>6785</v>
      </c>
      <c r="M2040" s="122" t="s">
        <v>3226</v>
      </c>
      <c r="P2040" s="122" t="s">
        <v>11743</v>
      </c>
      <c r="Q2040" s="122" t="s">
        <v>11688</v>
      </c>
      <c r="R2040" s="121">
        <v>42929</v>
      </c>
      <c r="S2040" s="121" t="s">
        <v>14693</v>
      </c>
      <c r="T2040" s="122" t="s">
        <v>2100</v>
      </c>
      <c r="U2040" s="54" t="e">
        <f>VLOOKUP(C2040,'temp vlookup'!#REF!,14,FALSE)</f>
        <v>#REF!</v>
      </c>
      <c r="V2040" s="54" t="e">
        <f>VLOOKUP(C2040,'temp vlookup'!#REF!,15,FALSE)</f>
        <v>#REF!</v>
      </c>
      <c r="AJ2040" s="122" t="s">
        <v>6785</v>
      </c>
      <c r="AK2040" s="122" t="s">
        <v>11781</v>
      </c>
      <c r="AL2040" s="122" t="s">
        <v>11759</v>
      </c>
      <c r="AM2040" s="121">
        <v>42927</v>
      </c>
      <c r="AT2040" s="53">
        <v>25.058299999999999</v>
      </c>
      <c r="AU2040" s="53">
        <v>-105.34233</v>
      </c>
      <c r="BE2040" s="122" t="s">
        <v>3411</v>
      </c>
      <c r="BR2040" s="122" t="s">
        <v>14175</v>
      </c>
      <c r="BS2040" s="122" t="s">
        <v>14135</v>
      </c>
      <c r="BT2040" s="122" t="s">
        <v>14175</v>
      </c>
      <c r="BU2040" s="122" t="s">
        <v>14175</v>
      </c>
      <c r="BV2040" s="122">
        <v>4004</v>
      </c>
      <c r="BZ2040" s="122" t="s">
        <v>3654</v>
      </c>
      <c r="CZ2040" s="122" t="str">
        <f t="shared" si="92"/>
        <v>Quercus chihuahuensis, SPMCODE: QUE002039, collection#: 2017151</v>
      </c>
    </row>
    <row r="2041" spans="1:104" ht="15" customHeight="1" x14ac:dyDescent="0.45">
      <c r="A2041" s="122">
        <v>2040</v>
      </c>
      <c r="B2041" s="122" t="s">
        <v>11731</v>
      </c>
      <c r="C2041" s="97">
        <v>2017152</v>
      </c>
      <c r="D2041" s="140"/>
      <c r="E2041" s="140"/>
      <c r="F2041" s="122" t="s">
        <v>14176</v>
      </c>
      <c r="H2041" s="122">
        <v>6906</v>
      </c>
      <c r="I2041" s="122" t="s">
        <v>8614</v>
      </c>
      <c r="J2041" s="122" t="str">
        <f t="shared" si="96"/>
        <v>Quercus emoryi</v>
      </c>
      <c r="K2041" s="122" t="s">
        <v>8614</v>
      </c>
      <c r="M2041" s="122" t="s">
        <v>3226</v>
      </c>
      <c r="P2041" s="122" t="s">
        <v>11743</v>
      </c>
      <c r="Q2041" s="122" t="s">
        <v>11688</v>
      </c>
      <c r="R2041" s="121">
        <v>42929</v>
      </c>
      <c r="S2041" s="121" t="s">
        <v>14693</v>
      </c>
      <c r="T2041" s="122" t="s">
        <v>2100</v>
      </c>
      <c r="U2041" s="54" t="e">
        <f>VLOOKUP(C2041,'temp vlookup'!#REF!,14,FALSE)</f>
        <v>#REF!</v>
      </c>
      <c r="V2041" s="54" t="e">
        <f>VLOOKUP(C2041,'temp vlookup'!#REF!,15,FALSE)</f>
        <v>#REF!</v>
      </c>
      <c r="AJ2041" s="122" t="s">
        <v>8614</v>
      </c>
      <c r="AK2041" s="122" t="s">
        <v>11782</v>
      </c>
      <c r="AL2041" s="122" t="s">
        <v>11759</v>
      </c>
      <c r="AM2041" s="121">
        <v>42927</v>
      </c>
      <c r="AT2041" s="53">
        <v>25.058299999999999</v>
      </c>
      <c r="AU2041" s="53">
        <v>-105.34233</v>
      </c>
      <c r="BE2041" s="122" t="s">
        <v>3411</v>
      </c>
      <c r="BR2041" s="122" t="s">
        <v>14176</v>
      </c>
      <c r="BS2041" s="122" t="s">
        <v>14135</v>
      </c>
      <c r="BT2041" s="122" t="s">
        <v>14176</v>
      </c>
      <c r="BU2041" s="122" t="s">
        <v>14176</v>
      </c>
      <c r="BV2041" s="122">
        <v>6906</v>
      </c>
      <c r="BZ2041" s="122" t="s">
        <v>3654</v>
      </c>
      <c r="CZ2041" s="122" t="str">
        <f t="shared" si="92"/>
        <v>Quercus emoryi, SPMCODE: QUE002040, collection#: 2017152</v>
      </c>
    </row>
    <row r="2042" spans="1:104" ht="15" customHeight="1" x14ac:dyDescent="0.45">
      <c r="A2042" s="122">
        <v>2041</v>
      </c>
      <c r="B2042" s="122" t="s">
        <v>11732</v>
      </c>
      <c r="C2042" s="97">
        <v>2017153</v>
      </c>
      <c r="D2042" s="140"/>
      <c r="E2042" s="140"/>
      <c r="F2042" s="122" t="s">
        <v>14177</v>
      </c>
      <c r="H2042" s="122">
        <v>5787</v>
      </c>
      <c r="I2042" s="122" t="s">
        <v>8614</v>
      </c>
      <c r="J2042" s="122" t="str">
        <f t="shared" si="96"/>
        <v>Quercus emoryi</v>
      </c>
      <c r="K2042" s="122" t="s">
        <v>8614</v>
      </c>
      <c r="L2042" s="122" t="s">
        <v>3097</v>
      </c>
      <c r="M2042" s="122" t="s">
        <v>3226</v>
      </c>
      <c r="P2042" s="122" t="s">
        <v>11743</v>
      </c>
      <c r="Q2042" s="122" t="s">
        <v>11688</v>
      </c>
      <c r="R2042" s="121">
        <v>42929</v>
      </c>
      <c r="S2042" s="121" t="s">
        <v>14693</v>
      </c>
      <c r="T2042" s="122" t="s">
        <v>2100</v>
      </c>
      <c r="U2042" s="54" t="e">
        <f>VLOOKUP(C2042,'temp vlookup'!#REF!,14,FALSE)</f>
        <v>#REF!</v>
      </c>
      <c r="V2042" s="54" t="e">
        <f>VLOOKUP(C2042,'temp vlookup'!#REF!,15,FALSE)</f>
        <v>#REF!</v>
      </c>
      <c r="AJ2042" s="122" t="s">
        <v>14104</v>
      </c>
      <c r="AK2042" s="122" t="s">
        <v>11783</v>
      </c>
      <c r="AL2042" s="122" t="s">
        <v>11759</v>
      </c>
      <c r="AM2042" s="121">
        <v>42927</v>
      </c>
      <c r="AN2042" s="122" t="s">
        <v>11774</v>
      </c>
      <c r="AT2042" s="53">
        <v>25.058299999999999</v>
      </c>
      <c r="AU2042" s="53">
        <v>-105.34233</v>
      </c>
      <c r="BE2042" s="122" t="s">
        <v>3411</v>
      </c>
      <c r="BR2042" s="122" t="s">
        <v>14177</v>
      </c>
      <c r="BS2042" s="122" t="s">
        <v>14135</v>
      </c>
      <c r="BT2042" s="122" t="s">
        <v>14177</v>
      </c>
      <c r="BU2042" s="122" t="s">
        <v>14177</v>
      </c>
      <c r="BV2042" s="122">
        <v>5787</v>
      </c>
      <c r="BZ2042" s="122" t="s">
        <v>3654</v>
      </c>
      <c r="CZ2042" s="122" t="str">
        <f t="shared" si="92"/>
        <v>Quercus emoryi, SPMCODE: QUE002041, collection#: 2017153</v>
      </c>
    </row>
    <row r="2043" spans="1:104" ht="15" customHeight="1" x14ac:dyDescent="0.45">
      <c r="A2043" s="122">
        <v>2042</v>
      </c>
      <c r="B2043" s="122" t="s">
        <v>11733</v>
      </c>
      <c r="C2043" s="97">
        <v>2017154</v>
      </c>
      <c r="D2043" s="140"/>
      <c r="E2043" s="140"/>
      <c r="F2043" s="122" t="s">
        <v>14178</v>
      </c>
      <c r="H2043" s="122">
        <v>6808</v>
      </c>
      <c r="I2043" s="122" t="s">
        <v>1066</v>
      </c>
      <c r="J2043" s="122" t="str">
        <f t="shared" si="96"/>
        <v>Quercus oblongifolia</v>
      </c>
      <c r="K2043" s="122" t="s">
        <v>1066</v>
      </c>
      <c r="M2043" s="122" t="s">
        <v>3226</v>
      </c>
      <c r="P2043" s="122" t="s">
        <v>11743</v>
      </c>
      <c r="Q2043" s="122" t="s">
        <v>11688</v>
      </c>
      <c r="R2043" s="121">
        <v>42929</v>
      </c>
      <c r="S2043" s="121" t="s">
        <v>14693</v>
      </c>
      <c r="T2043" s="122" t="s">
        <v>2100</v>
      </c>
      <c r="U2043" s="54" t="e">
        <f>VLOOKUP(C2043,'temp vlookup'!#REF!,14,FALSE)</f>
        <v>#REF!</v>
      </c>
      <c r="V2043" s="54" t="e">
        <f>VLOOKUP(C2043,'temp vlookup'!#REF!,15,FALSE)</f>
        <v>#REF!</v>
      </c>
      <c r="AJ2043" s="122" t="s">
        <v>1066</v>
      </c>
      <c r="AK2043" s="122" t="s">
        <v>11784</v>
      </c>
      <c r="AL2043" s="122" t="s">
        <v>11761</v>
      </c>
      <c r="AM2043" s="121">
        <v>42927</v>
      </c>
      <c r="AT2043" s="53">
        <v>25.059419999999999</v>
      </c>
      <c r="AU2043" s="53">
        <v>-105.29425999999999</v>
      </c>
      <c r="BE2043" s="122" t="s">
        <v>3411</v>
      </c>
      <c r="BR2043" s="122" t="s">
        <v>14178</v>
      </c>
      <c r="BS2043" s="122" t="s">
        <v>14135</v>
      </c>
      <c r="BT2043" s="122" t="s">
        <v>14178</v>
      </c>
      <c r="BU2043" s="122" t="s">
        <v>14178</v>
      </c>
      <c r="BV2043" s="122">
        <v>6808</v>
      </c>
      <c r="BZ2043" s="122" t="s">
        <v>3654</v>
      </c>
      <c r="CZ2043" s="122" t="str">
        <f t="shared" si="92"/>
        <v>Quercus oblongifolia, SPMCODE: QUE002042, collection#: 2017154</v>
      </c>
    </row>
    <row r="2044" spans="1:104" ht="15" customHeight="1" x14ac:dyDescent="0.45">
      <c r="A2044" s="122">
        <v>2043</v>
      </c>
      <c r="B2044" s="122" t="s">
        <v>11734</v>
      </c>
      <c r="C2044" s="97">
        <v>2017155</v>
      </c>
      <c r="D2044" s="140"/>
      <c r="E2044" s="140"/>
      <c r="F2044" s="122" t="s">
        <v>14179</v>
      </c>
      <c r="H2044" s="122">
        <v>3713</v>
      </c>
      <c r="I2044" s="122" t="s">
        <v>1053</v>
      </c>
      <c r="J2044" s="122" t="str">
        <f t="shared" si="96"/>
        <v>Quercus grisea</v>
      </c>
      <c r="K2044" s="122" t="s">
        <v>1053</v>
      </c>
      <c r="M2044" s="122" t="s">
        <v>3226</v>
      </c>
      <c r="P2044" s="122" t="s">
        <v>11743</v>
      </c>
      <c r="Q2044" s="122" t="s">
        <v>11688</v>
      </c>
      <c r="R2044" s="121">
        <v>42929</v>
      </c>
      <c r="S2044" s="121" t="s">
        <v>14693</v>
      </c>
      <c r="T2044" s="122" t="s">
        <v>2100</v>
      </c>
      <c r="U2044" s="54" t="e">
        <f>VLOOKUP(C2044,'temp vlookup'!#REF!,14,FALSE)</f>
        <v>#REF!</v>
      </c>
      <c r="V2044" s="54" t="e">
        <f>VLOOKUP(C2044,'temp vlookup'!#REF!,15,FALSE)</f>
        <v>#REF!</v>
      </c>
      <c r="AJ2044" s="122" t="s">
        <v>1053</v>
      </c>
      <c r="AK2044" s="122" t="s">
        <v>11785</v>
      </c>
      <c r="AL2044" s="122" t="s">
        <v>11759</v>
      </c>
      <c r="AM2044" s="121">
        <v>42927</v>
      </c>
      <c r="AN2044" s="122" t="s">
        <v>11775</v>
      </c>
      <c r="AT2044" s="53">
        <v>23.788779999999999</v>
      </c>
      <c r="AU2044" s="53">
        <v>-103.80919</v>
      </c>
      <c r="BE2044" s="122" t="s">
        <v>3411</v>
      </c>
      <c r="BR2044" s="122" t="s">
        <v>14179</v>
      </c>
      <c r="BS2044" s="122" t="s">
        <v>14135</v>
      </c>
      <c r="BT2044" s="122" t="s">
        <v>14179</v>
      </c>
      <c r="BU2044" s="122" t="s">
        <v>14179</v>
      </c>
      <c r="BV2044" s="122">
        <v>3713</v>
      </c>
      <c r="BZ2044" s="122" t="s">
        <v>3654</v>
      </c>
      <c r="CZ2044" s="122" t="str">
        <f t="shared" si="92"/>
        <v>Quercus grisea, SPMCODE: QUE002043, collection#: 2017155</v>
      </c>
    </row>
    <row r="2045" spans="1:104" ht="15" customHeight="1" x14ac:dyDescent="0.45">
      <c r="A2045" s="122">
        <v>2044</v>
      </c>
      <c r="B2045" s="122" t="s">
        <v>11735</v>
      </c>
      <c r="C2045" s="97">
        <v>2017156</v>
      </c>
      <c r="D2045" s="140"/>
      <c r="E2045" s="140"/>
      <c r="F2045" s="122" t="s">
        <v>14180</v>
      </c>
      <c r="H2045" s="122">
        <v>5517</v>
      </c>
      <c r="I2045" s="122" t="s">
        <v>11757</v>
      </c>
      <c r="J2045" s="122" t="str">
        <f t="shared" si="96"/>
        <v>Quercus eduardi</v>
      </c>
      <c r="K2045" s="122" t="s">
        <v>11757</v>
      </c>
      <c r="M2045" s="122" t="s">
        <v>3226</v>
      </c>
      <c r="P2045" s="122" t="s">
        <v>11743</v>
      </c>
      <c r="Q2045" s="122" t="s">
        <v>11688</v>
      </c>
      <c r="R2045" s="121">
        <v>42929</v>
      </c>
      <c r="S2045" s="121" t="s">
        <v>14693</v>
      </c>
      <c r="T2045" s="122" t="s">
        <v>2100</v>
      </c>
      <c r="U2045" s="54" t="e">
        <f>VLOOKUP(C2045,'temp vlookup'!#REF!,14,FALSE)</f>
        <v>#REF!</v>
      </c>
      <c r="V2045" s="54" t="e">
        <f>VLOOKUP(C2045,'temp vlookup'!#REF!,15,FALSE)</f>
        <v>#REF!</v>
      </c>
      <c r="AJ2045" s="122" t="s">
        <v>11757</v>
      </c>
      <c r="AK2045" s="122" t="s">
        <v>11786</v>
      </c>
      <c r="AL2045" s="122" t="s">
        <v>11759</v>
      </c>
      <c r="AM2045" s="121">
        <v>42927</v>
      </c>
      <c r="AT2045" s="53">
        <v>23.788779999999999</v>
      </c>
      <c r="AU2045" s="53">
        <v>-103.80919</v>
      </c>
      <c r="BE2045" s="122" t="s">
        <v>3411</v>
      </c>
      <c r="BR2045" s="122" t="s">
        <v>14180</v>
      </c>
      <c r="BS2045" s="122" t="s">
        <v>14135</v>
      </c>
      <c r="BT2045" s="122" t="s">
        <v>14180</v>
      </c>
      <c r="BU2045" s="122" t="s">
        <v>14180</v>
      </c>
      <c r="BV2045" s="122">
        <v>5517</v>
      </c>
      <c r="BZ2045" s="122" t="s">
        <v>3654</v>
      </c>
      <c r="CZ2045" s="122" t="str">
        <f t="shared" si="92"/>
        <v>Quercus eduardi, SPMCODE: QUE002044, collection#: 2017156</v>
      </c>
    </row>
    <row r="2046" spans="1:104" ht="15" customHeight="1" x14ac:dyDescent="0.45">
      <c r="A2046" s="122">
        <v>2045</v>
      </c>
      <c r="B2046" s="122" t="s">
        <v>11736</v>
      </c>
      <c r="C2046" s="97">
        <v>2017157</v>
      </c>
      <c r="D2046" s="140"/>
      <c r="E2046" s="140"/>
      <c r="F2046" s="122" t="s">
        <v>14181</v>
      </c>
      <c r="H2046" s="122">
        <v>4682</v>
      </c>
      <c r="I2046" s="122" t="s">
        <v>11776</v>
      </c>
      <c r="J2046" s="122" t="str">
        <f t="shared" si="96"/>
        <v>Quercus pringlei</v>
      </c>
      <c r="K2046" s="122" t="s">
        <v>11776</v>
      </c>
      <c r="L2046" s="122" t="s">
        <v>6242</v>
      </c>
      <c r="M2046" s="122" t="s">
        <v>3226</v>
      </c>
      <c r="P2046" s="122" t="s">
        <v>11743</v>
      </c>
      <c r="Q2046" s="122" t="s">
        <v>11688</v>
      </c>
      <c r="R2046" s="121">
        <v>42929</v>
      </c>
      <c r="S2046" s="121" t="s">
        <v>14693</v>
      </c>
      <c r="T2046" s="122" t="s">
        <v>2100</v>
      </c>
      <c r="U2046" s="54" t="e">
        <f>VLOOKUP(C2046,'temp vlookup'!#REF!,14,FALSE)</f>
        <v>#REF!</v>
      </c>
      <c r="V2046" s="54" t="e">
        <f>VLOOKUP(C2046,'temp vlookup'!#REF!,15,FALSE)</f>
        <v>#REF!</v>
      </c>
      <c r="AJ2046" s="122" t="s">
        <v>11813</v>
      </c>
      <c r="AK2046" s="122" t="s">
        <v>11787</v>
      </c>
      <c r="AL2046" s="122" t="s">
        <v>11759</v>
      </c>
      <c r="AM2046" s="121">
        <v>42927</v>
      </c>
      <c r="AN2046" s="122" t="s">
        <v>11777</v>
      </c>
      <c r="AT2046" s="53">
        <v>23.781639999999999</v>
      </c>
      <c r="AU2046" s="53">
        <v>-103.79567</v>
      </c>
      <c r="BE2046" s="122" t="s">
        <v>3411</v>
      </c>
      <c r="BR2046" s="122" t="s">
        <v>14181</v>
      </c>
      <c r="BS2046" s="122" t="s">
        <v>14135</v>
      </c>
      <c r="BT2046" s="122" t="s">
        <v>14181</v>
      </c>
      <c r="BU2046" s="122" t="s">
        <v>14181</v>
      </c>
      <c r="BV2046" s="122">
        <v>4682</v>
      </c>
      <c r="BZ2046" s="122" t="s">
        <v>3654</v>
      </c>
      <c r="CZ2046" s="122" t="str">
        <f t="shared" si="92"/>
        <v>Quercus pringlei, SPMCODE: QUE002045, collection#: 2017157</v>
      </c>
    </row>
    <row r="2047" spans="1:104" ht="15" customHeight="1" x14ac:dyDescent="0.45">
      <c r="A2047" s="122">
        <v>2046</v>
      </c>
      <c r="B2047" s="122" t="s">
        <v>11737</v>
      </c>
      <c r="C2047" s="97">
        <v>2017158</v>
      </c>
      <c r="D2047" s="140"/>
      <c r="E2047" s="140"/>
      <c r="F2047" s="122" t="s">
        <v>14182</v>
      </c>
      <c r="H2047" s="122">
        <v>4334</v>
      </c>
      <c r="I2047" s="122" t="s">
        <v>11776</v>
      </c>
      <c r="J2047" s="122" t="str">
        <f t="shared" si="96"/>
        <v>Quercus pringlei</v>
      </c>
      <c r="K2047" s="122" t="s">
        <v>11776</v>
      </c>
      <c r="L2047" s="122" t="s">
        <v>6242</v>
      </c>
      <c r="M2047" s="122" t="s">
        <v>3226</v>
      </c>
      <c r="P2047" s="122" t="s">
        <v>11743</v>
      </c>
      <c r="Q2047" s="122" t="s">
        <v>11688</v>
      </c>
      <c r="R2047" s="121">
        <v>42929</v>
      </c>
      <c r="S2047" s="121" t="s">
        <v>14693</v>
      </c>
      <c r="T2047" s="122" t="s">
        <v>2100</v>
      </c>
      <c r="U2047" s="54" t="e">
        <f>VLOOKUP(C2047,'temp vlookup'!#REF!,14,FALSE)</f>
        <v>#REF!</v>
      </c>
      <c r="V2047" s="54" t="e">
        <f>VLOOKUP(C2047,'temp vlookup'!#REF!,15,FALSE)</f>
        <v>#REF!</v>
      </c>
      <c r="AJ2047" s="122" t="s">
        <v>11813</v>
      </c>
      <c r="AK2047" s="122" t="s">
        <v>11787</v>
      </c>
      <c r="AL2047" s="122" t="s">
        <v>11759</v>
      </c>
      <c r="AM2047" s="121">
        <v>42927</v>
      </c>
      <c r="AN2047" s="122" t="s">
        <v>11777</v>
      </c>
      <c r="AT2047" s="53">
        <v>23.781639999999999</v>
      </c>
      <c r="AU2047" s="53">
        <v>-103.79567</v>
      </c>
      <c r="BE2047" s="122" t="s">
        <v>3411</v>
      </c>
      <c r="BR2047" s="122" t="s">
        <v>14182</v>
      </c>
      <c r="BS2047" s="122" t="s">
        <v>14135</v>
      </c>
      <c r="BT2047" s="122" t="s">
        <v>14182</v>
      </c>
      <c r="BU2047" s="122" t="s">
        <v>14182</v>
      </c>
      <c r="BV2047" s="122">
        <v>4334</v>
      </c>
      <c r="BZ2047" s="122" t="s">
        <v>3654</v>
      </c>
      <c r="CZ2047" s="122" t="str">
        <f t="shared" si="92"/>
        <v>Quercus pringlei, SPMCODE: QUE002046, collection#: 2017158</v>
      </c>
    </row>
    <row r="2048" spans="1:104" ht="15" customHeight="1" x14ac:dyDescent="0.45">
      <c r="A2048" s="122">
        <v>2047</v>
      </c>
      <c r="B2048" s="122" t="s">
        <v>11738</v>
      </c>
      <c r="C2048" s="97">
        <v>2017159</v>
      </c>
      <c r="D2048" s="140"/>
      <c r="E2048" s="140"/>
      <c r="F2048" s="122" t="s">
        <v>14187</v>
      </c>
      <c r="H2048" s="122">
        <v>5179</v>
      </c>
      <c r="I2048" s="122" t="s">
        <v>11776</v>
      </c>
      <c r="J2048" s="122" t="str">
        <f t="shared" si="96"/>
        <v>Quercus pringlei</v>
      </c>
      <c r="K2048" s="122" t="s">
        <v>11776</v>
      </c>
      <c r="L2048" s="122" t="s">
        <v>6242</v>
      </c>
      <c r="M2048" s="122" t="s">
        <v>3226</v>
      </c>
      <c r="P2048" s="122" t="s">
        <v>11743</v>
      </c>
      <c r="Q2048" s="122" t="s">
        <v>11688</v>
      </c>
      <c r="R2048" s="121">
        <v>42929</v>
      </c>
      <c r="S2048" s="121" t="s">
        <v>14693</v>
      </c>
      <c r="T2048" s="122" t="s">
        <v>2100</v>
      </c>
      <c r="U2048" s="54" t="e">
        <f>VLOOKUP(C2048,'temp vlookup'!#REF!,14,FALSE)</f>
        <v>#REF!</v>
      </c>
      <c r="V2048" s="54" t="e">
        <f>VLOOKUP(C2048,'temp vlookup'!#REF!,15,FALSE)</f>
        <v>#REF!</v>
      </c>
      <c r="AJ2048" s="122" t="s">
        <v>11813</v>
      </c>
      <c r="AK2048" s="122" t="s">
        <v>11787</v>
      </c>
      <c r="AL2048" s="122" t="s">
        <v>11759</v>
      </c>
      <c r="AM2048" s="121">
        <v>42927</v>
      </c>
      <c r="AN2048" s="122" t="s">
        <v>11778</v>
      </c>
      <c r="AT2048" s="53">
        <v>23.781639999999999</v>
      </c>
      <c r="AU2048" s="53">
        <v>-103.79567</v>
      </c>
      <c r="BE2048" s="122" t="s">
        <v>3411</v>
      </c>
      <c r="BR2048" s="122" t="s">
        <v>14187</v>
      </c>
      <c r="BS2048" s="122" t="s">
        <v>14135</v>
      </c>
      <c r="BT2048" s="122" t="s">
        <v>14187</v>
      </c>
      <c r="BU2048" s="122" t="s">
        <v>14187</v>
      </c>
      <c r="BV2048" s="122">
        <v>5179</v>
      </c>
      <c r="BZ2048" s="122" t="s">
        <v>3654</v>
      </c>
      <c r="CZ2048" s="122" t="str">
        <f t="shared" si="92"/>
        <v>Quercus pringlei, SPMCODE: QUE002047, collection#: 2017159</v>
      </c>
    </row>
    <row r="2049" spans="1:104" ht="15" customHeight="1" x14ac:dyDescent="0.45">
      <c r="A2049" s="122">
        <v>2048</v>
      </c>
      <c r="B2049" s="122" t="s">
        <v>11739</v>
      </c>
      <c r="C2049" s="97">
        <v>2017160</v>
      </c>
      <c r="D2049" s="140"/>
      <c r="E2049" s="140"/>
      <c r="F2049" s="122" t="s">
        <v>14188</v>
      </c>
      <c r="H2049" s="122">
        <v>4884</v>
      </c>
      <c r="I2049" s="122" t="s">
        <v>9048</v>
      </c>
      <c r="J2049" s="122" t="str">
        <f t="shared" si="96"/>
        <v>Quercus striatula</v>
      </c>
      <c r="K2049" s="122" t="s">
        <v>9048</v>
      </c>
      <c r="L2049" s="122" t="s">
        <v>11791</v>
      </c>
      <c r="M2049" s="122" t="s">
        <v>3226</v>
      </c>
      <c r="P2049" s="122" t="s">
        <v>11743</v>
      </c>
      <c r="Q2049" s="122" t="s">
        <v>11688</v>
      </c>
      <c r="R2049" s="121">
        <v>42929</v>
      </c>
      <c r="S2049" s="121" t="s">
        <v>14693</v>
      </c>
      <c r="T2049" s="122" t="s">
        <v>2100</v>
      </c>
      <c r="U2049" s="54" t="e">
        <f>VLOOKUP(C2049,'temp vlookup'!#REF!,14,FALSE)</f>
        <v>#REF!</v>
      </c>
      <c r="V2049" s="54" t="e">
        <f>VLOOKUP(C2049,'temp vlookup'!#REF!,15,FALSE)</f>
        <v>#REF!</v>
      </c>
      <c r="AJ2049" s="122" t="s">
        <v>11813</v>
      </c>
      <c r="AK2049" s="122" t="s">
        <v>11788</v>
      </c>
      <c r="AL2049" s="122" t="s">
        <v>11759</v>
      </c>
      <c r="AM2049" s="121">
        <v>42927</v>
      </c>
      <c r="AN2049" s="70" t="s">
        <v>11779</v>
      </c>
      <c r="AT2049" s="53">
        <v>23.781639999999999</v>
      </c>
      <c r="AU2049" s="53">
        <v>-103.79567</v>
      </c>
      <c r="BE2049" s="122" t="s">
        <v>3411</v>
      </c>
      <c r="BR2049" s="122" t="s">
        <v>14188</v>
      </c>
      <c r="BS2049" s="122" t="s">
        <v>14135</v>
      </c>
      <c r="BT2049" s="122" t="s">
        <v>14188</v>
      </c>
      <c r="BU2049" s="122" t="s">
        <v>14188</v>
      </c>
      <c r="BV2049" s="122">
        <v>4884</v>
      </c>
      <c r="BZ2049" s="122" t="s">
        <v>3654</v>
      </c>
      <c r="CZ2049" s="122" t="str">
        <f t="shared" si="92"/>
        <v>Quercus striatula, SPMCODE: QUE002048, collection#: 2017160</v>
      </c>
    </row>
    <row r="2050" spans="1:104" ht="15" customHeight="1" x14ac:dyDescent="0.45">
      <c r="A2050" s="122">
        <v>2049</v>
      </c>
      <c r="B2050" s="122" t="s">
        <v>11740</v>
      </c>
      <c r="C2050" s="97">
        <v>2017161</v>
      </c>
      <c r="D2050" s="140"/>
      <c r="E2050" s="140"/>
      <c r="F2050" s="122" t="s">
        <v>14189</v>
      </c>
      <c r="H2050" s="122">
        <v>4762</v>
      </c>
      <c r="I2050" s="122" t="s">
        <v>9048</v>
      </c>
      <c r="J2050" s="122" t="str">
        <f t="shared" si="96"/>
        <v>Quercus striatula</v>
      </c>
      <c r="K2050" s="122" t="s">
        <v>9048</v>
      </c>
      <c r="L2050" s="122" t="s">
        <v>11791</v>
      </c>
      <c r="M2050" s="122" t="s">
        <v>3226</v>
      </c>
      <c r="P2050" s="122" t="s">
        <v>11743</v>
      </c>
      <c r="Q2050" s="122" t="s">
        <v>11688</v>
      </c>
      <c r="R2050" s="121">
        <v>42929</v>
      </c>
      <c r="S2050" s="121" t="s">
        <v>14693</v>
      </c>
      <c r="T2050" s="122" t="s">
        <v>2100</v>
      </c>
      <c r="U2050" s="54" t="e">
        <f>VLOOKUP(C2050,'temp vlookup'!#REF!,14,FALSE)</f>
        <v>#REF!</v>
      </c>
      <c r="V2050" s="54" t="e">
        <f>VLOOKUP(C2050,'temp vlookup'!#REF!,15,FALSE)</f>
        <v>#REF!</v>
      </c>
      <c r="AJ2050" s="122" t="s">
        <v>11813</v>
      </c>
      <c r="AK2050" s="122" t="s">
        <v>11788</v>
      </c>
      <c r="AL2050" s="122" t="s">
        <v>11759</v>
      </c>
      <c r="AM2050" s="121">
        <v>42927</v>
      </c>
      <c r="AN2050" s="70" t="s">
        <v>11779</v>
      </c>
      <c r="AT2050" s="53">
        <v>23.747779999999999</v>
      </c>
      <c r="AU2050" s="53">
        <v>-103.80417</v>
      </c>
      <c r="BE2050" s="122" t="s">
        <v>3411</v>
      </c>
      <c r="BR2050" s="122" t="s">
        <v>14189</v>
      </c>
      <c r="BS2050" s="122" t="s">
        <v>14135</v>
      </c>
      <c r="BT2050" s="122" t="s">
        <v>14189</v>
      </c>
      <c r="BU2050" s="122" t="s">
        <v>14189</v>
      </c>
      <c r="BV2050" s="122">
        <v>4762</v>
      </c>
      <c r="BZ2050" s="122" t="s">
        <v>3654</v>
      </c>
      <c r="CZ2050" s="122" t="str">
        <f t="shared" si="92"/>
        <v>Quercus striatula, SPMCODE: QUE002049, collection#: 2017161</v>
      </c>
    </row>
    <row r="2051" spans="1:104" ht="15" customHeight="1" x14ac:dyDescent="0.45">
      <c r="A2051" s="122">
        <v>2050</v>
      </c>
      <c r="B2051" s="122" t="s">
        <v>11741</v>
      </c>
      <c r="C2051" s="97">
        <v>2017162</v>
      </c>
      <c r="D2051" s="140"/>
      <c r="E2051" s="140"/>
      <c r="F2051" s="122" t="s">
        <v>14190</v>
      </c>
      <c r="H2051" s="122">
        <v>4982</v>
      </c>
      <c r="I2051" s="122" t="s">
        <v>9048</v>
      </c>
      <c r="J2051" s="122" t="str">
        <f t="shared" si="96"/>
        <v>Quercus striatula</v>
      </c>
      <c r="K2051" s="122" t="s">
        <v>9048</v>
      </c>
      <c r="L2051" s="122" t="s">
        <v>11791</v>
      </c>
      <c r="M2051" s="122" t="s">
        <v>3226</v>
      </c>
      <c r="O2051" s="121" t="s">
        <v>14217</v>
      </c>
      <c r="P2051" s="122" t="s">
        <v>11743</v>
      </c>
      <c r="Q2051" s="122" t="s">
        <v>11688</v>
      </c>
      <c r="R2051" s="121">
        <v>42929</v>
      </c>
      <c r="S2051" s="121" t="s">
        <v>14693</v>
      </c>
      <c r="T2051" s="122" t="s">
        <v>2100</v>
      </c>
      <c r="U2051" s="54" t="e">
        <f>VLOOKUP(C2051,'temp vlookup'!#REF!,14,FALSE)</f>
        <v>#REF!</v>
      </c>
      <c r="V2051" s="54" t="e">
        <f>VLOOKUP(C2051,'temp vlookup'!#REF!,15,FALSE)</f>
        <v>#REF!</v>
      </c>
      <c r="AJ2051" s="122" t="s">
        <v>11813</v>
      </c>
      <c r="AK2051" s="122" t="s">
        <v>11788</v>
      </c>
      <c r="AL2051" s="122" t="s">
        <v>11759</v>
      </c>
      <c r="AM2051" s="121">
        <v>42927</v>
      </c>
      <c r="AN2051" s="70" t="s">
        <v>11779</v>
      </c>
      <c r="AT2051" s="53">
        <v>23.747779999999999</v>
      </c>
      <c r="AU2051" s="53">
        <v>-103.80417</v>
      </c>
      <c r="BE2051" s="122" t="s">
        <v>3411</v>
      </c>
      <c r="BR2051" s="122" t="s">
        <v>14190</v>
      </c>
      <c r="BS2051" s="122" t="s">
        <v>14135</v>
      </c>
      <c r="BT2051" s="122" t="s">
        <v>14190</v>
      </c>
      <c r="BU2051" s="122" t="s">
        <v>14190</v>
      </c>
      <c r="BV2051" s="122">
        <v>4982</v>
      </c>
      <c r="BZ2051" s="122" t="s">
        <v>3654</v>
      </c>
      <c r="CZ2051" s="122" t="str">
        <f t="shared" si="92"/>
        <v>Quercus striatula, SPMCODE: QUE002050, collection#: 2017162</v>
      </c>
    </row>
    <row r="2052" spans="1:104" ht="15" customHeight="1" x14ac:dyDescent="0.45">
      <c r="A2052" s="122">
        <v>2051</v>
      </c>
      <c r="B2052" s="122" t="s">
        <v>11742</v>
      </c>
      <c r="C2052" s="97">
        <v>2017163</v>
      </c>
      <c r="D2052" s="140"/>
      <c r="E2052" s="140"/>
      <c r="F2052" s="122" t="s">
        <v>14191</v>
      </c>
      <c r="H2052" s="122">
        <v>5133</v>
      </c>
      <c r="I2052" s="122" t="s">
        <v>9048</v>
      </c>
      <c r="J2052" s="122" t="str">
        <f t="shared" si="96"/>
        <v>Quercus striatula</v>
      </c>
      <c r="K2052" s="122" t="s">
        <v>9048</v>
      </c>
      <c r="L2052" s="122" t="s">
        <v>11792</v>
      </c>
      <c r="M2052" s="122" t="s">
        <v>3226</v>
      </c>
      <c r="P2052" s="122" t="s">
        <v>11743</v>
      </c>
      <c r="Q2052" s="122" t="s">
        <v>11688</v>
      </c>
      <c r="R2052" s="121">
        <v>42929</v>
      </c>
      <c r="S2052" s="121" t="s">
        <v>14693</v>
      </c>
      <c r="T2052" s="122" t="s">
        <v>2100</v>
      </c>
      <c r="U2052" s="54" t="e">
        <f>VLOOKUP(C2052,'temp vlookup'!#REF!,14,FALSE)</f>
        <v>#REF!</v>
      </c>
      <c r="V2052" s="54" t="e">
        <f>VLOOKUP(C2052,'temp vlookup'!#REF!,15,FALSE)</f>
        <v>#REF!</v>
      </c>
      <c r="AJ2052" s="122" t="s">
        <v>11813</v>
      </c>
      <c r="AK2052" s="122" t="s">
        <v>11788</v>
      </c>
      <c r="AL2052" s="122" t="s">
        <v>11759</v>
      </c>
      <c r="AM2052" s="121">
        <v>42927</v>
      </c>
      <c r="AN2052" s="122" t="s">
        <v>11780</v>
      </c>
      <c r="AT2052" s="53">
        <v>23.747779999999999</v>
      </c>
      <c r="AU2052" s="53">
        <v>-103.80417</v>
      </c>
      <c r="BE2052" s="122" t="s">
        <v>3411</v>
      </c>
      <c r="BR2052" s="122" t="s">
        <v>14191</v>
      </c>
      <c r="BS2052" s="122" t="s">
        <v>14135</v>
      </c>
      <c r="BT2052" s="122" t="s">
        <v>14191</v>
      </c>
      <c r="BU2052" s="122" t="s">
        <v>14191</v>
      </c>
      <c r="BV2052" s="122">
        <v>5133</v>
      </c>
      <c r="BZ2052" s="122" t="s">
        <v>3654</v>
      </c>
      <c r="CZ2052" s="122" t="str">
        <f t="shared" si="92"/>
        <v>Quercus striatula, SPMCODE: QUE002051, collection#: 2017163</v>
      </c>
    </row>
    <row r="2053" spans="1:104" x14ac:dyDescent="0.45">
      <c r="A2053" s="122">
        <v>2052</v>
      </c>
      <c r="B2053" s="122" t="s">
        <v>11810</v>
      </c>
      <c r="C2053" s="122" t="s">
        <v>3964</v>
      </c>
      <c r="F2053" s="122" t="s">
        <v>14192</v>
      </c>
      <c r="G2053" s="122" t="s">
        <v>14671</v>
      </c>
      <c r="H2053" s="122">
        <v>5124</v>
      </c>
      <c r="I2053" s="122" t="s">
        <v>14672</v>
      </c>
      <c r="J2053" s="122" t="str">
        <f>I2053</f>
        <v>Quercus (macrocarpa x gambelii)</v>
      </c>
      <c r="M2053" s="122" t="s">
        <v>3226</v>
      </c>
      <c r="N2053" s="122" t="s">
        <v>14673</v>
      </c>
      <c r="P2053" s="122" t="s">
        <v>42</v>
      </c>
      <c r="Q2053" s="122" t="s">
        <v>11688</v>
      </c>
      <c r="R2053" s="122" t="s">
        <v>11814</v>
      </c>
      <c r="S2053" s="121" t="s">
        <v>14715</v>
      </c>
      <c r="U2053" s="63"/>
      <c r="V2053" s="63"/>
      <c r="AK2053" s="122" t="s">
        <v>14672</v>
      </c>
      <c r="BC2053" s="122" t="s">
        <v>11815</v>
      </c>
      <c r="BE2053" s="122" t="s">
        <v>14216</v>
      </c>
      <c r="BR2053" s="122" t="s">
        <v>14192</v>
      </c>
      <c r="BS2053" s="122" t="s">
        <v>14135</v>
      </c>
      <c r="BT2053" s="122" t="s">
        <v>14192</v>
      </c>
      <c r="BU2053" s="122" t="s">
        <v>14192</v>
      </c>
      <c r="BV2053" s="122">
        <v>5124</v>
      </c>
      <c r="CZ2053" s="122" t="str">
        <f t="shared" si="92"/>
        <v>Quercus (macrocarpa x gambelii), SPMCODE: QUE002052, collection#: sn</v>
      </c>
    </row>
    <row r="2054" spans="1:104" x14ac:dyDescent="0.45">
      <c r="A2054" s="122">
        <v>2053</v>
      </c>
      <c r="B2054" s="122" t="s">
        <v>11811</v>
      </c>
      <c r="C2054" s="122">
        <v>8443</v>
      </c>
      <c r="I2054" s="122" t="s">
        <v>11816</v>
      </c>
      <c r="J2054" s="122" t="str">
        <f>LEFT(I2054, FIND(" ", I2054, 12) -1)</f>
        <v>Arbutus madrensis</v>
      </c>
      <c r="M2054" s="122" t="s">
        <v>11818</v>
      </c>
      <c r="P2054" s="122" t="s">
        <v>11821</v>
      </c>
      <c r="Q2054" s="122" t="s">
        <v>11688</v>
      </c>
      <c r="S2054" s="121" t="s">
        <v>14720</v>
      </c>
      <c r="T2054" s="122" t="s">
        <v>2100</v>
      </c>
      <c r="U2054" s="122" t="s">
        <v>11793</v>
      </c>
      <c r="X2054" s="122" t="s">
        <v>11819</v>
      </c>
      <c r="BC2054" s="122" t="s">
        <v>11820</v>
      </c>
      <c r="CZ2054" s="122" t="str">
        <f t="shared" si="92"/>
        <v>Arbutus madrensis S. González, SPMCODE: QUE002053, collection#: 8443</v>
      </c>
    </row>
    <row r="2055" spans="1:104" x14ac:dyDescent="0.45">
      <c r="A2055" s="122">
        <v>2054</v>
      </c>
      <c r="B2055" s="122" t="s">
        <v>11812</v>
      </c>
      <c r="C2055" s="122">
        <v>8442</v>
      </c>
      <c r="I2055" s="122" t="s">
        <v>11817</v>
      </c>
      <c r="J2055" s="122" t="str">
        <f>LEFT(I2055, FIND(" ", I2055, 12) -1)</f>
        <v>Arbutus tessellata</v>
      </c>
      <c r="M2055" s="122" t="s">
        <v>11818</v>
      </c>
      <c r="P2055" s="122" t="s">
        <v>11821</v>
      </c>
      <c r="Q2055" s="122" t="s">
        <v>11688</v>
      </c>
      <c r="S2055" s="121" t="s">
        <v>14720</v>
      </c>
      <c r="T2055" s="122" t="s">
        <v>2100</v>
      </c>
      <c r="U2055" s="122" t="s">
        <v>11793</v>
      </c>
      <c r="X2055" s="122" t="s">
        <v>11819</v>
      </c>
      <c r="BC2055" s="122" t="s">
        <v>11820</v>
      </c>
      <c r="CZ2055" s="122" t="str">
        <f t="shared" si="92"/>
        <v>Arbutus tessellata Sorensen., SPMCODE: QUE002054, collection#: 8442</v>
      </c>
    </row>
    <row r="2056" spans="1:104" x14ac:dyDescent="0.45">
      <c r="A2056" s="122">
        <v>2055</v>
      </c>
      <c r="B2056" s="122" t="s">
        <v>11822</v>
      </c>
      <c r="C2056" s="122" t="s">
        <v>3964</v>
      </c>
      <c r="F2056" s="122" t="s">
        <v>14205</v>
      </c>
      <c r="G2056" s="122" t="s">
        <v>14536</v>
      </c>
      <c r="H2056" s="122">
        <v>5059</v>
      </c>
      <c r="I2056" s="122" t="s">
        <v>3226</v>
      </c>
      <c r="J2056" s="122" t="str">
        <f>I2056</f>
        <v>Quercus</v>
      </c>
      <c r="K2056" s="122" t="s">
        <v>14689</v>
      </c>
      <c r="M2056" s="122" t="s">
        <v>3226</v>
      </c>
      <c r="P2056" s="122" t="s">
        <v>11823</v>
      </c>
      <c r="Q2056" s="122" t="s">
        <v>11688</v>
      </c>
      <c r="R2056" s="121">
        <v>42949</v>
      </c>
      <c r="S2056" s="121" t="s">
        <v>14716</v>
      </c>
      <c r="BC2056" s="122" t="s">
        <v>14215</v>
      </c>
      <c r="BE2056" s="122" t="s">
        <v>11824</v>
      </c>
      <c r="BR2056" s="122" t="s">
        <v>14205</v>
      </c>
      <c r="BS2056" s="122" t="s">
        <v>14135</v>
      </c>
      <c r="BT2056" s="122" t="s">
        <v>14205</v>
      </c>
      <c r="BU2056" s="122" t="s">
        <v>14205</v>
      </c>
      <c r="BV2056" s="122">
        <v>5059</v>
      </c>
      <c r="CZ2056" s="122" t="str">
        <f t="shared" si="92"/>
        <v>Quercus, SPMCODE: QUE002055, collection#: sn</v>
      </c>
    </row>
    <row r="2057" spans="1:104" x14ac:dyDescent="0.45">
      <c r="A2057" s="122">
        <v>2056</v>
      </c>
      <c r="B2057" s="122" t="s">
        <v>11840</v>
      </c>
      <c r="C2057" s="122" t="s">
        <v>11825</v>
      </c>
      <c r="I2057" s="122" t="s">
        <v>149</v>
      </c>
      <c r="J2057" s="122" t="str">
        <f t="shared" ref="J2057:J2075" si="97">LEFT(I2057, FIND(" ", I2057, 12) -1)</f>
        <v>Quercus macrocarpa</v>
      </c>
      <c r="M2057" s="122" t="s">
        <v>3226</v>
      </c>
      <c r="N2057" s="122" t="s">
        <v>3173</v>
      </c>
      <c r="P2057" s="122" t="s">
        <v>11835</v>
      </c>
      <c r="Q2057" s="122" t="s">
        <v>11688</v>
      </c>
      <c r="R2057" s="121">
        <v>42948</v>
      </c>
      <c r="S2057" s="121" t="s">
        <v>14717</v>
      </c>
      <c r="T2057" s="122" t="s">
        <v>1171</v>
      </c>
      <c r="U2057" s="122" t="s">
        <v>6840</v>
      </c>
      <c r="V2057" s="122" t="s">
        <v>11836</v>
      </c>
      <c r="W2057" s="122" t="s">
        <v>1759</v>
      </c>
      <c r="X2057" s="122" t="s">
        <v>11837</v>
      </c>
      <c r="Y2057" s="122" t="s">
        <v>11838</v>
      </c>
      <c r="Z2057" s="122" t="s">
        <v>11839</v>
      </c>
      <c r="AJ2057" s="122" t="s">
        <v>149</v>
      </c>
      <c r="AT2057" s="122">
        <v>38.963585999999999</v>
      </c>
      <c r="AU2057" s="122">
        <v>-98.589060000000003</v>
      </c>
      <c r="BE2057" s="122" t="s">
        <v>9078</v>
      </c>
      <c r="BG2057" s="122" t="s">
        <v>9079</v>
      </c>
      <c r="BZ2057" s="122" t="s">
        <v>3654</v>
      </c>
      <c r="CZ2057" s="122" t="str">
        <f t="shared" si="92"/>
        <v>Quercus macrocarpa Michx., SPMCODE: QUE002056, collection#: Minooka 1</v>
      </c>
    </row>
    <row r="2058" spans="1:104" x14ac:dyDescent="0.45">
      <c r="A2058" s="122">
        <v>2057</v>
      </c>
      <c r="B2058" s="122" t="s">
        <v>11841</v>
      </c>
      <c r="C2058" s="122" t="s">
        <v>11826</v>
      </c>
      <c r="I2058" s="122" t="s">
        <v>149</v>
      </c>
      <c r="J2058" s="122" t="str">
        <f t="shared" si="97"/>
        <v>Quercus macrocarpa</v>
      </c>
      <c r="M2058" s="122" t="s">
        <v>3226</v>
      </c>
      <c r="N2058" s="122" t="s">
        <v>3173</v>
      </c>
      <c r="P2058" s="122" t="s">
        <v>11835</v>
      </c>
      <c r="Q2058" s="122" t="s">
        <v>11688</v>
      </c>
      <c r="R2058" s="121">
        <v>42948</v>
      </c>
      <c r="S2058" s="121" t="s">
        <v>14717</v>
      </c>
      <c r="T2058" s="122" t="s">
        <v>1171</v>
      </c>
      <c r="U2058" s="122" t="s">
        <v>6840</v>
      </c>
      <c r="V2058" s="122" t="s">
        <v>11836</v>
      </c>
      <c r="W2058" s="122" t="s">
        <v>1759</v>
      </c>
      <c r="X2058" s="122" t="s">
        <v>11837</v>
      </c>
      <c r="Y2058" s="122" t="s">
        <v>11838</v>
      </c>
      <c r="Z2058" s="122" t="s">
        <v>11839</v>
      </c>
      <c r="AJ2058" s="122" t="s">
        <v>149</v>
      </c>
      <c r="AT2058" s="122">
        <v>38.963585999999999</v>
      </c>
      <c r="AU2058" s="122">
        <v>-98.589060000000003</v>
      </c>
      <c r="BE2058" s="122" t="s">
        <v>9078</v>
      </c>
      <c r="BY2058" s="132" t="s">
        <v>13585</v>
      </c>
      <c r="BZ2058" s="122" t="s">
        <v>3654</v>
      </c>
      <c r="CZ2058" s="122" t="str">
        <f t="shared" si="92"/>
        <v>Quercus macrocarpa Michx., SPMCODE: QUE002057, collection#: Minooka 2</v>
      </c>
    </row>
    <row r="2059" spans="1:104" x14ac:dyDescent="0.45">
      <c r="A2059" s="122">
        <v>2058</v>
      </c>
      <c r="B2059" s="122" t="s">
        <v>11842</v>
      </c>
      <c r="C2059" s="122" t="s">
        <v>11827</v>
      </c>
      <c r="I2059" s="122" t="s">
        <v>149</v>
      </c>
      <c r="J2059" s="122" t="str">
        <f t="shared" si="97"/>
        <v>Quercus macrocarpa</v>
      </c>
      <c r="M2059" s="122" t="s">
        <v>3226</v>
      </c>
      <c r="N2059" s="122" t="s">
        <v>3173</v>
      </c>
      <c r="P2059" s="122" t="s">
        <v>11835</v>
      </c>
      <c r="Q2059" s="122" t="s">
        <v>11688</v>
      </c>
      <c r="R2059" s="121">
        <v>42948</v>
      </c>
      <c r="S2059" s="121" t="s">
        <v>14717</v>
      </c>
      <c r="T2059" s="122" t="s">
        <v>1171</v>
      </c>
      <c r="U2059" s="122" t="s">
        <v>6840</v>
      </c>
      <c r="V2059" s="122" t="s">
        <v>11836</v>
      </c>
      <c r="W2059" s="122" t="s">
        <v>1759</v>
      </c>
      <c r="X2059" s="122" t="s">
        <v>11837</v>
      </c>
      <c r="Y2059" s="122" t="s">
        <v>11838</v>
      </c>
      <c r="Z2059" s="122" t="s">
        <v>11839</v>
      </c>
      <c r="AJ2059" s="122" t="s">
        <v>149</v>
      </c>
      <c r="AT2059" s="122">
        <v>38.963585999999999</v>
      </c>
      <c r="AU2059" s="122">
        <v>-98.589060000000003</v>
      </c>
      <c r="BE2059" s="122" t="s">
        <v>9078</v>
      </c>
      <c r="BY2059" s="132" t="s">
        <v>13665</v>
      </c>
      <c r="BZ2059" s="122" t="s">
        <v>3654</v>
      </c>
      <c r="CZ2059" s="122" t="str">
        <f t="shared" si="92"/>
        <v>Quercus macrocarpa Michx., SPMCODE: QUE002058, collection#: Minooka 3</v>
      </c>
    </row>
    <row r="2060" spans="1:104" x14ac:dyDescent="0.45">
      <c r="A2060" s="122">
        <v>2059</v>
      </c>
      <c r="B2060" s="122" t="s">
        <v>11843</v>
      </c>
      <c r="C2060" s="122" t="s">
        <v>11828</v>
      </c>
      <c r="I2060" s="122" t="s">
        <v>149</v>
      </c>
      <c r="J2060" s="122" t="str">
        <f t="shared" si="97"/>
        <v>Quercus macrocarpa</v>
      </c>
      <c r="M2060" s="122" t="s">
        <v>3226</v>
      </c>
      <c r="N2060" s="122" t="s">
        <v>3173</v>
      </c>
      <c r="P2060" s="122" t="s">
        <v>11835</v>
      </c>
      <c r="Q2060" s="122" t="s">
        <v>11688</v>
      </c>
      <c r="R2060" s="121">
        <v>42948</v>
      </c>
      <c r="S2060" s="121" t="s">
        <v>14717</v>
      </c>
      <c r="T2060" s="122" t="s">
        <v>1171</v>
      </c>
      <c r="U2060" s="122" t="s">
        <v>6840</v>
      </c>
      <c r="V2060" s="122" t="s">
        <v>11836</v>
      </c>
      <c r="W2060" s="122" t="s">
        <v>1759</v>
      </c>
      <c r="X2060" s="122" t="s">
        <v>11837</v>
      </c>
      <c r="Y2060" s="122" t="s">
        <v>11838</v>
      </c>
      <c r="Z2060" s="122" t="s">
        <v>11839</v>
      </c>
      <c r="AJ2060" s="122" t="s">
        <v>149</v>
      </c>
      <c r="AT2060" s="122">
        <v>38.963585999999999</v>
      </c>
      <c r="AU2060" s="122">
        <v>-98.589060000000003</v>
      </c>
      <c r="BE2060" s="122" t="s">
        <v>9078</v>
      </c>
      <c r="BY2060" s="132" t="s">
        <v>13665</v>
      </c>
      <c r="BZ2060" s="122" t="s">
        <v>3654</v>
      </c>
      <c r="CZ2060" s="122" t="str">
        <f t="shared" si="92"/>
        <v>Quercus macrocarpa Michx., SPMCODE: QUE002059, collection#: Minooka 4</v>
      </c>
    </row>
    <row r="2061" spans="1:104" x14ac:dyDescent="0.45">
      <c r="A2061" s="122">
        <v>2060</v>
      </c>
      <c r="B2061" s="122" t="s">
        <v>11844</v>
      </c>
      <c r="C2061" s="122" t="s">
        <v>11829</v>
      </c>
      <c r="I2061" s="122" t="s">
        <v>149</v>
      </c>
      <c r="J2061" s="122" t="str">
        <f t="shared" si="97"/>
        <v>Quercus macrocarpa</v>
      </c>
      <c r="M2061" s="122" t="s">
        <v>3226</v>
      </c>
      <c r="N2061" s="122" t="s">
        <v>3173</v>
      </c>
      <c r="P2061" s="122" t="s">
        <v>11835</v>
      </c>
      <c r="Q2061" s="122" t="s">
        <v>11688</v>
      </c>
      <c r="R2061" s="121">
        <v>42948</v>
      </c>
      <c r="S2061" s="121" t="s">
        <v>14717</v>
      </c>
      <c r="T2061" s="122" t="s">
        <v>1171</v>
      </c>
      <c r="U2061" s="122" t="s">
        <v>6840</v>
      </c>
      <c r="V2061" s="122" t="s">
        <v>11836</v>
      </c>
      <c r="W2061" s="122" t="s">
        <v>1759</v>
      </c>
      <c r="X2061" s="122" t="s">
        <v>11837</v>
      </c>
      <c r="Y2061" s="122" t="s">
        <v>11838</v>
      </c>
      <c r="Z2061" s="122" t="s">
        <v>11839</v>
      </c>
      <c r="AJ2061" s="122" t="s">
        <v>149</v>
      </c>
      <c r="AT2061" s="122">
        <v>38.963585999999999</v>
      </c>
      <c r="AU2061" s="122">
        <v>-98.589060000000003</v>
      </c>
      <c r="BE2061" s="122" t="s">
        <v>9078</v>
      </c>
      <c r="BZ2061" s="122" t="s">
        <v>3654</v>
      </c>
      <c r="CZ2061" s="122" t="str">
        <f t="shared" si="92"/>
        <v>Quercus macrocarpa Michx., SPMCODE: QUE002060, collection#: Minooka 5</v>
      </c>
    </row>
    <row r="2062" spans="1:104" x14ac:dyDescent="0.45">
      <c r="A2062" s="122">
        <v>2061</v>
      </c>
      <c r="B2062" s="122" t="s">
        <v>11845</v>
      </c>
      <c r="C2062" s="122" t="s">
        <v>11830</v>
      </c>
      <c r="I2062" s="122" t="s">
        <v>149</v>
      </c>
      <c r="J2062" s="122" t="str">
        <f t="shared" si="97"/>
        <v>Quercus macrocarpa</v>
      </c>
      <c r="M2062" s="122" t="s">
        <v>3226</v>
      </c>
      <c r="N2062" s="122" t="s">
        <v>3173</v>
      </c>
      <c r="P2062" s="122" t="s">
        <v>11835</v>
      </c>
      <c r="Q2062" s="122" t="s">
        <v>11688</v>
      </c>
      <c r="R2062" s="121">
        <v>42948</v>
      </c>
      <c r="S2062" s="121" t="s">
        <v>14717</v>
      </c>
      <c r="T2062" s="122" t="s">
        <v>1171</v>
      </c>
      <c r="U2062" s="122" t="s">
        <v>6840</v>
      </c>
      <c r="V2062" s="122" t="s">
        <v>11836</v>
      </c>
      <c r="W2062" s="122" t="s">
        <v>1759</v>
      </c>
      <c r="X2062" s="122" t="s">
        <v>11837</v>
      </c>
      <c r="Y2062" s="122" t="s">
        <v>11838</v>
      </c>
      <c r="Z2062" s="122" t="s">
        <v>11839</v>
      </c>
      <c r="AJ2062" s="122" t="s">
        <v>149</v>
      </c>
      <c r="AT2062" s="122">
        <v>38.963585999999999</v>
      </c>
      <c r="AU2062" s="122">
        <v>-98.589060000000003</v>
      </c>
      <c r="BE2062" s="122" t="s">
        <v>9078</v>
      </c>
      <c r="BZ2062" s="122" t="s">
        <v>3654</v>
      </c>
      <c r="CZ2062" s="122" t="str">
        <f t="shared" si="92"/>
        <v>Quercus macrocarpa Michx., SPMCODE: QUE002061, collection#: Minooka 6</v>
      </c>
    </row>
    <row r="2063" spans="1:104" x14ac:dyDescent="0.45">
      <c r="A2063" s="122">
        <v>2062</v>
      </c>
      <c r="B2063" s="122" t="s">
        <v>11846</v>
      </c>
      <c r="C2063" s="122" t="s">
        <v>11831</v>
      </c>
      <c r="I2063" s="122" t="s">
        <v>149</v>
      </c>
      <c r="J2063" s="122" t="str">
        <f t="shared" si="97"/>
        <v>Quercus macrocarpa</v>
      </c>
      <c r="M2063" s="122" t="s">
        <v>3226</v>
      </c>
      <c r="N2063" s="122" t="s">
        <v>3173</v>
      </c>
      <c r="P2063" s="122" t="s">
        <v>11835</v>
      </c>
      <c r="Q2063" s="122" t="s">
        <v>11688</v>
      </c>
      <c r="R2063" s="121">
        <v>42948</v>
      </c>
      <c r="S2063" s="121" t="s">
        <v>14717</v>
      </c>
      <c r="T2063" s="122" t="s">
        <v>1171</v>
      </c>
      <c r="U2063" s="122" t="s">
        <v>6840</v>
      </c>
      <c r="V2063" s="122" t="s">
        <v>11836</v>
      </c>
      <c r="W2063" s="122" t="s">
        <v>1759</v>
      </c>
      <c r="X2063" s="122" t="s">
        <v>11837</v>
      </c>
      <c r="Y2063" s="122" t="s">
        <v>11838</v>
      </c>
      <c r="Z2063" s="122" t="s">
        <v>11839</v>
      </c>
      <c r="AJ2063" s="122" t="s">
        <v>149</v>
      </c>
      <c r="AT2063" s="122">
        <v>38.963585999999999</v>
      </c>
      <c r="AU2063" s="122">
        <v>-98.589060000000003</v>
      </c>
      <c r="BE2063" s="122" t="s">
        <v>9078</v>
      </c>
      <c r="BZ2063" s="122" t="s">
        <v>3654</v>
      </c>
      <c r="CZ2063" s="122" t="str">
        <f t="shared" ref="CZ2063:CZ2126" si="98">I2063&amp;", SPMCODE: "&amp;B2063&amp;", collection#: "&amp;C2063</f>
        <v>Quercus macrocarpa Michx., SPMCODE: QUE002062, collection#: Minooka 7</v>
      </c>
    </row>
    <row r="2064" spans="1:104" x14ac:dyDescent="0.45">
      <c r="A2064" s="122">
        <v>2063</v>
      </c>
      <c r="B2064" s="122" t="s">
        <v>11847</v>
      </c>
      <c r="C2064" s="122" t="s">
        <v>11832</v>
      </c>
      <c r="I2064" s="122" t="s">
        <v>149</v>
      </c>
      <c r="J2064" s="122" t="str">
        <f t="shared" si="97"/>
        <v>Quercus macrocarpa</v>
      </c>
      <c r="M2064" s="122" t="s">
        <v>3226</v>
      </c>
      <c r="N2064" s="122" t="s">
        <v>3173</v>
      </c>
      <c r="P2064" s="122" t="s">
        <v>11835</v>
      </c>
      <c r="Q2064" s="122" t="s">
        <v>11688</v>
      </c>
      <c r="R2064" s="121">
        <v>42948</v>
      </c>
      <c r="S2064" s="121" t="s">
        <v>14717</v>
      </c>
      <c r="T2064" s="122" t="s">
        <v>1171</v>
      </c>
      <c r="U2064" s="122" t="s">
        <v>6840</v>
      </c>
      <c r="V2064" s="122" t="s">
        <v>11836</v>
      </c>
      <c r="W2064" s="122" t="s">
        <v>1759</v>
      </c>
      <c r="X2064" s="122" t="s">
        <v>11837</v>
      </c>
      <c r="Y2064" s="122" t="s">
        <v>11838</v>
      </c>
      <c r="Z2064" s="122" t="s">
        <v>11839</v>
      </c>
      <c r="AJ2064" s="122" t="s">
        <v>149</v>
      </c>
      <c r="AT2064" s="122">
        <v>38.963585999999999</v>
      </c>
      <c r="AU2064" s="122">
        <v>-98.589060000000003</v>
      </c>
      <c r="BE2064" s="122" t="s">
        <v>9078</v>
      </c>
      <c r="BZ2064" s="122" t="s">
        <v>3654</v>
      </c>
      <c r="CZ2064" s="122" t="str">
        <f t="shared" si="98"/>
        <v>Quercus macrocarpa Michx., SPMCODE: QUE002063, collection#: Minooka 8</v>
      </c>
    </row>
    <row r="2065" spans="1:104" x14ac:dyDescent="0.45">
      <c r="A2065" s="122">
        <v>2064</v>
      </c>
      <c r="B2065" s="122" t="s">
        <v>11848</v>
      </c>
      <c r="C2065" s="122" t="s">
        <v>11833</v>
      </c>
      <c r="I2065" s="122" t="s">
        <v>149</v>
      </c>
      <c r="J2065" s="122" t="str">
        <f t="shared" si="97"/>
        <v>Quercus macrocarpa</v>
      </c>
      <c r="M2065" s="122" t="s">
        <v>3226</v>
      </c>
      <c r="N2065" s="122" t="s">
        <v>3173</v>
      </c>
      <c r="P2065" s="122" t="s">
        <v>11835</v>
      </c>
      <c r="Q2065" s="122" t="s">
        <v>11688</v>
      </c>
      <c r="R2065" s="121">
        <v>42948</v>
      </c>
      <c r="S2065" s="121" t="s">
        <v>14717</v>
      </c>
      <c r="T2065" s="122" t="s">
        <v>1171</v>
      </c>
      <c r="U2065" s="122" t="s">
        <v>6840</v>
      </c>
      <c r="V2065" s="122" t="s">
        <v>11836</v>
      </c>
      <c r="W2065" s="122" t="s">
        <v>1759</v>
      </c>
      <c r="X2065" s="122" t="s">
        <v>11837</v>
      </c>
      <c r="Y2065" s="122" t="s">
        <v>11838</v>
      </c>
      <c r="Z2065" s="122" t="s">
        <v>11839</v>
      </c>
      <c r="AJ2065" s="122" t="s">
        <v>149</v>
      </c>
      <c r="AT2065" s="122">
        <v>38.963585999999999</v>
      </c>
      <c r="AU2065" s="122">
        <v>-98.589060000000003</v>
      </c>
      <c r="BE2065" s="122" t="s">
        <v>9078</v>
      </c>
      <c r="BZ2065" s="122" t="s">
        <v>3654</v>
      </c>
      <c r="CZ2065" s="122" t="str">
        <f t="shared" si="98"/>
        <v>Quercus macrocarpa Michx., SPMCODE: QUE002064, collection#: Minooka 9</v>
      </c>
    </row>
    <row r="2066" spans="1:104" x14ac:dyDescent="0.45">
      <c r="A2066" s="122">
        <v>2065</v>
      </c>
      <c r="B2066" s="122" t="s">
        <v>11849</v>
      </c>
      <c r="C2066" s="122" t="s">
        <v>11834</v>
      </c>
      <c r="I2066" s="122" t="s">
        <v>149</v>
      </c>
      <c r="J2066" s="122" t="str">
        <f t="shared" si="97"/>
        <v>Quercus macrocarpa</v>
      </c>
      <c r="M2066" s="122" t="s">
        <v>3226</v>
      </c>
      <c r="N2066" s="122" t="s">
        <v>3173</v>
      </c>
      <c r="P2066" s="122" t="s">
        <v>11835</v>
      </c>
      <c r="Q2066" s="122" t="s">
        <v>11688</v>
      </c>
      <c r="R2066" s="121">
        <v>42948</v>
      </c>
      <c r="S2066" s="121" t="s">
        <v>14717</v>
      </c>
      <c r="T2066" s="122" t="s">
        <v>1171</v>
      </c>
      <c r="U2066" s="122" t="s">
        <v>6840</v>
      </c>
      <c r="V2066" s="122" t="s">
        <v>11836</v>
      </c>
      <c r="W2066" s="122" t="s">
        <v>1759</v>
      </c>
      <c r="X2066" s="122" t="s">
        <v>11837</v>
      </c>
      <c r="Y2066" s="122" t="s">
        <v>11838</v>
      </c>
      <c r="Z2066" s="122" t="s">
        <v>11839</v>
      </c>
      <c r="AJ2066" s="122" t="s">
        <v>149</v>
      </c>
      <c r="AT2066" s="122">
        <v>38.963585999999999</v>
      </c>
      <c r="AU2066" s="122">
        <v>-98.589060000000003</v>
      </c>
      <c r="BE2066" s="122" t="s">
        <v>9078</v>
      </c>
      <c r="BZ2066" s="122" t="s">
        <v>11864</v>
      </c>
      <c r="CZ2066" s="122" t="str">
        <f t="shared" si="98"/>
        <v>Quercus macrocarpa Michx., SPMCODE: QUE002065, collection#: Minooka 10</v>
      </c>
    </row>
    <row r="2067" spans="1:104" x14ac:dyDescent="0.45">
      <c r="A2067" s="122">
        <v>2066</v>
      </c>
      <c r="B2067" s="122" t="s">
        <v>11869</v>
      </c>
      <c r="C2067" s="122" t="s">
        <v>11850</v>
      </c>
      <c r="I2067" s="122" t="s">
        <v>149</v>
      </c>
      <c r="J2067" s="122" t="str">
        <f t="shared" si="97"/>
        <v>Quercus macrocarpa</v>
      </c>
      <c r="M2067" s="122" t="s">
        <v>3226</v>
      </c>
      <c r="N2067" s="122" t="s">
        <v>3173</v>
      </c>
      <c r="P2067" s="122" t="s">
        <v>11835</v>
      </c>
      <c r="Q2067" s="122" t="s">
        <v>11688</v>
      </c>
      <c r="R2067" s="121">
        <v>42948</v>
      </c>
      <c r="S2067" s="121" t="s">
        <v>14717</v>
      </c>
      <c r="T2067" s="122" t="s">
        <v>1171</v>
      </c>
      <c r="U2067" s="122" t="s">
        <v>6840</v>
      </c>
      <c r="V2067" s="122" t="s">
        <v>11861</v>
      </c>
      <c r="W2067" s="122" t="s">
        <v>1759</v>
      </c>
      <c r="X2067" s="122" t="s">
        <v>11862</v>
      </c>
      <c r="Y2067" s="122" t="s">
        <v>11863</v>
      </c>
      <c r="Z2067" s="122" t="s">
        <v>11839</v>
      </c>
      <c r="AJ2067" s="122" t="s">
        <v>149</v>
      </c>
      <c r="AT2067" s="122">
        <v>38.842944000000003</v>
      </c>
      <c r="AU2067" s="122">
        <v>-97.588909000000001</v>
      </c>
      <c r="BE2067" s="122" t="s">
        <v>9078</v>
      </c>
      <c r="BG2067" s="122" t="s">
        <v>9079</v>
      </c>
      <c r="BZ2067" s="122" t="s">
        <v>11864</v>
      </c>
      <c r="CZ2067" s="122" t="str">
        <f t="shared" si="98"/>
        <v>Quercus macrocarpa Michx., SPMCODE: QUE002066, collection#: Salina 1</v>
      </c>
    </row>
    <row r="2068" spans="1:104" x14ac:dyDescent="0.45">
      <c r="A2068" s="122">
        <v>2067</v>
      </c>
      <c r="B2068" s="122" t="s">
        <v>11870</v>
      </c>
      <c r="C2068" s="122" t="s">
        <v>11851</v>
      </c>
      <c r="I2068" s="122" t="s">
        <v>149</v>
      </c>
      <c r="J2068" s="122" t="str">
        <f t="shared" si="97"/>
        <v>Quercus macrocarpa</v>
      </c>
      <c r="M2068" s="122" t="s">
        <v>3226</v>
      </c>
      <c r="N2068" s="122" t="s">
        <v>3173</v>
      </c>
      <c r="P2068" s="122" t="s">
        <v>11835</v>
      </c>
      <c r="Q2068" s="122" t="s">
        <v>11688</v>
      </c>
      <c r="R2068" s="121">
        <v>42948</v>
      </c>
      <c r="S2068" s="121" t="s">
        <v>14717</v>
      </c>
      <c r="T2068" s="122" t="s">
        <v>1171</v>
      </c>
      <c r="U2068" s="122" t="s">
        <v>6840</v>
      </c>
      <c r="V2068" s="122" t="s">
        <v>11861</v>
      </c>
      <c r="W2068" s="122" t="s">
        <v>1759</v>
      </c>
      <c r="X2068" s="122" t="s">
        <v>11862</v>
      </c>
      <c r="Y2068" s="122" t="s">
        <v>11863</v>
      </c>
      <c r="Z2068" s="122" t="s">
        <v>11839</v>
      </c>
      <c r="AJ2068" s="122" t="s">
        <v>149</v>
      </c>
      <c r="AT2068" s="122">
        <v>38.842944000000003</v>
      </c>
      <c r="AU2068" s="122">
        <v>-97.588909000000001</v>
      </c>
      <c r="BE2068" s="122" t="s">
        <v>9078</v>
      </c>
      <c r="BZ2068" s="122" t="s">
        <v>3654</v>
      </c>
      <c r="CZ2068" s="122" t="str">
        <f t="shared" si="98"/>
        <v>Quercus macrocarpa Michx., SPMCODE: QUE002067, collection#: Salina 2</v>
      </c>
    </row>
    <row r="2069" spans="1:104" x14ac:dyDescent="0.45">
      <c r="A2069" s="122">
        <v>2068</v>
      </c>
      <c r="B2069" s="122" t="s">
        <v>11871</v>
      </c>
      <c r="C2069" s="122" t="s">
        <v>11852</v>
      </c>
      <c r="I2069" s="122" t="s">
        <v>149</v>
      </c>
      <c r="J2069" s="122" t="str">
        <f t="shared" si="97"/>
        <v>Quercus macrocarpa</v>
      </c>
      <c r="M2069" s="122" t="s">
        <v>3226</v>
      </c>
      <c r="N2069" s="122" t="s">
        <v>3173</v>
      </c>
      <c r="P2069" s="122" t="s">
        <v>11835</v>
      </c>
      <c r="Q2069" s="122" t="s">
        <v>11688</v>
      </c>
      <c r="R2069" s="121">
        <v>42948</v>
      </c>
      <c r="S2069" s="121" t="s">
        <v>14717</v>
      </c>
      <c r="T2069" s="122" t="s">
        <v>1171</v>
      </c>
      <c r="U2069" s="122" t="s">
        <v>6840</v>
      </c>
      <c r="V2069" s="122" t="s">
        <v>11861</v>
      </c>
      <c r="W2069" s="122" t="s">
        <v>1759</v>
      </c>
      <c r="X2069" s="122" t="s">
        <v>11862</v>
      </c>
      <c r="Y2069" s="122" t="s">
        <v>11863</v>
      </c>
      <c r="Z2069" s="122" t="s">
        <v>11839</v>
      </c>
      <c r="AJ2069" s="122" t="s">
        <v>149</v>
      </c>
      <c r="AT2069" s="122">
        <v>38.842944000000003</v>
      </c>
      <c r="AU2069" s="122">
        <v>-97.588909000000001</v>
      </c>
      <c r="BE2069" s="122" t="s">
        <v>9078</v>
      </c>
      <c r="BY2069" s="132" t="s">
        <v>13665</v>
      </c>
      <c r="BZ2069" s="122" t="s">
        <v>3654</v>
      </c>
      <c r="CZ2069" s="122" t="str">
        <f t="shared" si="98"/>
        <v>Quercus macrocarpa Michx., SPMCODE: QUE002068, collection#: Salina 3</v>
      </c>
    </row>
    <row r="2070" spans="1:104" x14ac:dyDescent="0.45">
      <c r="A2070" s="122">
        <v>2069</v>
      </c>
      <c r="B2070" s="122" t="s">
        <v>11872</v>
      </c>
      <c r="C2070" s="122" t="s">
        <v>11853</v>
      </c>
      <c r="I2070" s="122" t="s">
        <v>149</v>
      </c>
      <c r="J2070" s="122" t="str">
        <f t="shared" si="97"/>
        <v>Quercus macrocarpa</v>
      </c>
      <c r="M2070" s="122" t="s">
        <v>3226</v>
      </c>
      <c r="N2070" s="122" t="s">
        <v>3173</v>
      </c>
      <c r="P2070" s="122" t="s">
        <v>11835</v>
      </c>
      <c r="Q2070" s="122" t="s">
        <v>11688</v>
      </c>
      <c r="R2070" s="121">
        <v>42948</v>
      </c>
      <c r="S2070" s="121" t="s">
        <v>14717</v>
      </c>
      <c r="T2070" s="122" t="s">
        <v>1171</v>
      </c>
      <c r="U2070" s="122" t="s">
        <v>6840</v>
      </c>
      <c r="V2070" s="122" t="s">
        <v>11861</v>
      </c>
      <c r="W2070" s="122" t="s">
        <v>1759</v>
      </c>
      <c r="X2070" s="122" t="s">
        <v>11862</v>
      </c>
      <c r="Y2070" s="122" t="s">
        <v>11863</v>
      </c>
      <c r="Z2070" s="122" t="s">
        <v>11839</v>
      </c>
      <c r="AJ2070" s="122" t="s">
        <v>149</v>
      </c>
      <c r="AT2070" s="122">
        <v>38.842944000000003</v>
      </c>
      <c r="AU2070" s="122">
        <v>-97.588909000000001</v>
      </c>
      <c r="BE2070" s="122" t="s">
        <v>9078</v>
      </c>
      <c r="BY2070" s="132" t="s">
        <v>13665</v>
      </c>
      <c r="BZ2070" s="122" t="s">
        <v>3654</v>
      </c>
      <c r="CZ2070" s="122" t="str">
        <f t="shared" si="98"/>
        <v>Quercus macrocarpa Michx., SPMCODE: QUE002069, collection#: Salina 4</v>
      </c>
    </row>
    <row r="2071" spans="1:104" x14ac:dyDescent="0.45">
      <c r="A2071" s="122">
        <v>2070</v>
      </c>
      <c r="B2071" s="122" t="s">
        <v>11873</v>
      </c>
      <c r="C2071" s="122" t="s">
        <v>11854</v>
      </c>
      <c r="I2071" s="122" t="s">
        <v>149</v>
      </c>
      <c r="J2071" s="122" t="str">
        <f t="shared" si="97"/>
        <v>Quercus macrocarpa</v>
      </c>
      <c r="M2071" s="122" t="s">
        <v>3226</v>
      </c>
      <c r="N2071" s="122" t="s">
        <v>3173</v>
      </c>
      <c r="P2071" s="122" t="s">
        <v>11835</v>
      </c>
      <c r="Q2071" s="122" t="s">
        <v>11688</v>
      </c>
      <c r="R2071" s="121">
        <v>42948</v>
      </c>
      <c r="S2071" s="121" t="s">
        <v>14717</v>
      </c>
      <c r="T2071" s="122" t="s">
        <v>1171</v>
      </c>
      <c r="U2071" s="122" t="s">
        <v>6840</v>
      </c>
      <c r="V2071" s="122" t="s">
        <v>11861</v>
      </c>
      <c r="W2071" s="122" t="s">
        <v>1759</v>
      </c>
      <c r="X2071" s="122" t="s">
        <v>11862</v>
      </c>
      <c r="Y2071" s="122" t="s">
        <v>11863</v>
      </c>
      <c r="Z2071" s="122" t="s">
        <v>11839</v>
      </c>
      <c r="AJ2071" s="122" t="s">
        <v>149</v>
      </c>
      <c r="AT2071" s="122">
        <v>38.842944000000003</v>
      </c>
      <c r="AU2071" s="122">
        <v>-97.588909000000001</v>
      </c>
      <c r="BE2071" s="122" t="s">
        <v>9078</v>
      </c>
      <c r="BZ2071" s="122" t="s">
        <v>3654</v>
      </c>
      <c r="CZ2071" s="122" t="str">
        <f t="shared" si="98"/>
        <v>Quercus macrocarpa Michx., SPMCODE: QUE002070, collection#: Salina 5</v>
      </c>
    </row>
    <row r="2072" spans="1:104" x14ac:dyDescent="0.45">
      <c r="A2072" s="122">
        <v>2071</v>
      </c>
      <c r="B2072" s="122" t="s">
        <v>11874</v>
      </c>
      <c r="C2072" s="122" t="s">
        <v>11855</v>
      </c>
      <c r="I2072" s="122" t="s">
        <v>149</v>
      </c>
      <c r="J2072" s="122" t="str">
        <f t="shared" si="97"/>
        <v>Quercus macrocarpa</v>
      </c>
      <c r="M2072" s="122" t="s">
        <v>3226</v>
      </c>
      <c r="N2072" s="122" t="s">
        <v>3173</v>
      </c>
      <c r="P2072" s="122" t="s">
        <v>11835</v>
      </c>
      <c r="Q2072" s="122" t="s">
        <v>11688</v>
      </c>
      <c r="R2072" s="121">
        <v>42948</v>
      </c>
      <c r="S2072" s="121" t="s">
        <v>14717</v>
      </c>
      <c r="T2072" s="122" t="s">
        <v>1171</v>
      </c>
      <c r="U2072" s="122" t="s">
        <v>6840</v>
      </c>
      <c r="V2072" s="122" t="s">
        <v>11861</v>
      </c>
      <c r="W2072" s="122" t="s">
        <v>1759</v>
      </c>
      <c r="X2072" s="122" t="s">
        <v>11862</v>
      </c>
      <c r="Y2072" s="122" t="s">
        <v>11863</v>
      </c>
      <c r="Z2072" s="122" t="s">
        <v>11839</v>
      </c>
      <c r="AJ2072" s="122" t="s">
        <v>149</v>
      </c>
      <c r="AT2072" s="122">
        <v>38.842944000000003</v>
      </c>
      <c r="AU2072" s="122">
        <v>-97.588909000000001</v>
      </c>
      <c r="BE2072" s="122" t="s">
        <v>9078</v>
      </c>
      <c r="BZ2072" s="122" t="s">
        <v>3654</v>
      </c>
      <c r="CZ2072" s="122" t="str">
        <f t="shared" si="98"/>
        <v>Quercus macrocarpa Michx., SPMCODE: QUE002071, collection#: Salina 6</v>
      </c>
    </row>
    <row r="2073" spans="1:104" x14ac:dyDescent="0.45">
      <c r="A2073" s="122">
        <v>2072</v>
      </c>
      <c r="B2073" s="122" t="s">
        <v>11875</v>
      </c>
      <c r="C2073" s="122" t="s">
        <v>11856</v>
      </c>
      <c r="I2073" s="122" t="s">
        <v>149</v>
      </c>
      <c r="J2073" s="122" t="str">
        <f t="shared" si="97"/>
        <v>Quercus macrocarpa</v>
      </c>
      <c r="M2073" s="122" t="s">
        <v>3226</v>
      </c>
      <c r="N2073" s="122" t="s">
        <v>3173</v>
      </c>
      <c r="P2073" s="122" t="s">
        <v>11835</v>
      </c>
      <c r="Q2073" s="122" t="s">
        <v>11688</v>
      </c>
      <c r="R2073" s="121">
        <v>42948</v>
      </c>
      <c r="S2073" s="121" t="s">
        <v>14717</v>
      </c>
      <c r="T2073" s="122" t="s">
        <v>1171</v>
      </c>
      <c r="U2073" s="122" t="s">
        <v>3484</v>
      </c>
      <c r="V2073" s="122" t="s">
        <v>11868</v>
      </c>
      <c r="W2073" s="122" t="s">
        <v>1759</v>
      </c>
      <c r="X2073" s="122" t="s">
        <v>11867</v>
      </c>
      <c r="Y2073" s="122" t="s">
        <v>11865</v>
      </c>
      <c r="Z2073" s="122" t="s">
        <v>11866</v>
      </c>
      <c r="AJ2073" s="122" t="s">
        <v>149</v>
      </c>
      <c r="AT2073" s="122">
        <v>39.839311000000002</v>
      </c>
      <c r="AU2073" s="122">
        <v>-88.367744999999999</v>
      </c>
      <c r="BE2073" s="122" t="s">
        <v>9078</v>
      </c>
      <c r="BY2073" s="132" t="s">
        <v>13665</v>
      </c>
      <c r="BZ2073" s="122" t="s">
        <v>3654</v>
      </c>
      <c r="CZ2073" s="122" t="str">
        <f t="shared" si="98"/>
        <v>Quercus macrocarpa Michx., SPMCODE: QUE002072, collection#: Chickenbristle 1</v>
      </c>
    </row>
    <row r="2074" spans="1:104" x14ac:dyDescent="0.45">
      <c r="A2074" s="122">
        <v>2073</v>
      </c>
      <c r="B2074" s="122" t="s">
        <v>11876</v>
      </c>
      <c r="C2074" s="122" t="s">
        <v>11857</v>
      </c>
      <c r="I2074" s="122" t="s">
        <v>149</v>
      </c>
      <c r="J2074" s="122" t="str">
        <f t="shared" si="97"/>
        <v>Quercus macrocarpa</v>
      </c>
      <c r="M2074" s="122" t="s">
        <v>3226</v>
      </c>
      <c r="N2074" s="122" t="s">
        <v>3173</v>
      </c>
      <c r="P2074" s="122" t="s">
        <v>11835</v>
      </c>
      <c r="Q2074" s="122" t="s">
        <v>11688</v>
      </c>
      <c r="R2074" s="121">
        <v>42948</v>
      </c>
      <c r="S2074" s="121" t="s">
        <v>14717</v>
      </c>
      <c r="T2074" s="122" t="s">
        <v>1171</v>
      </c>
      <c r="U2074" s="122" t="s">
        <v>3484</v>
      </c>
      <c r="V2074" s="122" t="s">
        <v>11868</v>
      </c>
      <c r="W2074" s="122" t="s">
        <v>1759</v>
      </c>
      <c r="X2074" s="122" t="s">
        <v>11867</v>
      </c>
      <c r="Y2074" s="122" t="s">
        <v>11865</v>
      </c>
      <c r="AJ2074" s="122" t="s">
        <v>149</v>
      </c>
      <c r="AT2074" s="122">
        <v>39.839311000000002</v>
      </c>
      <c r="AU2074" s="122">
        <v>-88.367744999999999</v>
      </c>
      <c r="BE2074" s="122" t="s">
        <v>9078</v>
      </c>
      <c r="BY2074" s="132" t="s">
        <v>13665</v>
      </c>
      <c r="BZ2074" s="122" t="s">
        <v>3654</v>
      </c>
      <c r="CZ2074" s="122" t="str">
        <f t="shared" si="98"/>
        <v>Quercus macrocarpa Michx., SPMCODE: QUE002073, collection#: Chickenbristle 2</v>
      </c>
    </row>
    <row r="2075" spans="1:104" x14ac:dyDescent="0.45">
      <c r="A2075" s="122">
        <v>2074</v>
      </c>
      <c r="B2075" s="122" t="s">
        <v>11877</v>
      </c>
      <c r="C2075" s="122" t="s">
        <v>11858</v>
      </c>
      <c r="I2075" s="122" t="s">
        <v>149</v>
      </c>
      <c r="J2075" s="122" t="str">
        <f t="shared" si="97"/>
        <v>Quercus macrocarpa</v>
      </c>
      <c r="M2075" s="122" t="s">
        <v>3226</v>
      </c>
      <c r="N2075" s="122" t="s">
        <v>3173</v>
      </c>
      <c r="P2075" s="122" t="s">
        <v>11835</v>
      </c>
      <c r="Q2075" s="122" t="s">
        <v>11688</v>
      </c>
      <c r="R2075" s="121">
        <v>42948</v>
      </c>
      <c r="S2075" s="121" t="s">
        <v>14717</v>
      </c>
      <c r="T2075" s="122" t="s">
        <v>1171</v>
      </c>
      <c r="U2075" s="122" t="s">
        <v>3484</v>
      </c>
      <c r="V2075" s="122" t="s">
        <v>11868</v>
      </c>
      <c r="W2075" s="122" t="s">
        <v>1759</v>
      </c>
      <c r="X2075" s="122" t="s">
        <v>11867</v>
      </c>
      <c r="Y2075" s="122" t="s">
        <v>11865</v>
      </c>
      <c r="AJ2075" s="122" t="s">
        <v>149</v>
      </c>
      <c r="AT2075" s="122">
        <v>39.839311000000002</v>
      </c>
      <c r="AU2075" s="122">
        <v>-88.367744999999999</v>
      </c>
      <c r="BE2075" s="122" t="s">
        <v>9078</v>
      </c>
      <c r="BY2075" s="132" t="s">
        <v>13585</v>
      </c>
      <c r="BZ2075" s="122" t="s">
        <v>3654</v>
      </c>
      <c r="CZ2075" s="122" t="str">
        <f t="shared" si="98"/>
        <v>Quercus macrocarpa Michx., SPMCODE: QUE002074, collection#: Chickenbristle 3</v>
      </c>
    </row>
    <row r="2076" spans="1:104" x14ac:dyDescent="0.45">
      <c r="A2076" s="122">
        <v>2075</v>
      </c>
      <c r="B2076" s="122" t="s">
        <v>11878</v>
      </c>
      <c r="C2076" s="122" t="s">
        <v>11859</v>
      </c>
      <c r="I2076" s="122" t="s">
        <v>11884</v>
      </c>
      <c r="J2076" s="122" t="str">
        <f t="shared" ref="J2076:J2081" si="99">I2076</f>
        <v>Quercus alba??</v>
      </c>
      <c r="M2076" s="122" t="s">
        <v>3226</v>
      </c>
      <c r="N2076" s="122" t="s">
        <v>3190</v>
      </c>
      <c r="P2076" s="122" t="s">
        <v>11835</v>
      </c>
      <c r="Q2076" s="122" t="s">
        <v>11688</v>
      </c>
      <c r="R2076" s="121">
        <v>42948</v>
      </c>
      <c r="S2076" s="121" t="s">
        <v>14717</v>
      </c>
      <c r="T2076" s="122" t="s">
        <v>1171</v>
      </c>
      <c r="U2076" s="122" t="s">
        <v>3484</v>
      </c>
      <c r="V2076" s="122" t="s">
        <v>11868</v>
      </c>
      <c r="W2076" s="122" t="s">
        <v>1759</v>
      </c>
      <c r="X2076" s="122" t="s">
        <v>11867</v>
      </c>
      <c r="Y2076" s="122" t="s">
        <v>11865</v>
      </c>
      <c r="AJ2076" s="122" t="s">
        <v>9590</v>
      </c>
      <c r="AT2076" s="122">
        <v>39.839311000000002</v>
      </c>
      <c r="AU2076" s="122">
        <v>-88.367744999999999</v>
      </c>
      <c r="BE2076" s="122" t="s">
        <v>9078</v>
      </c>
      <c r="BY2076" s="132" t="s">
        <v>13585</v>
      </c>
      <c r="BZ2076" s="122" t="s">
        <v>3654</v>
      </c>
      <c r="CZ2076" s="122" t="str">
        <f t="shared" si="98"/>
        <v>Quercus alba??, SPMCODE: QUE002075, collection#: Chickenbristle 4</v>
      </c>
    </row>
    <row r="2077" spans="1:104" x14ac:dyDescent="0.45">
      <c r="A2077" s="122">
        <v>2076</v>
      </c>
      <c r="B2077" s="122" t="s">
        <v>11879</v>
      </c>
      <c r="C2077" s="122" t="s">
        <v>11860</v>
      </c>
      <c r="I2077" s="122" t="s">
        <v>11884</v>
      </c>
      <c r="J2077" s="122" t="str">
        <f t="shared" si="99"/>
        <v>Quercus alba??</v>
      </c>
      <c r="M2077" s="122" t="s">
        <v>3226</v>
      </c>
      <c r="N2077" s="122" t="s">
        <v>3190</v>
      </c>
      <c r="P2077" s="122" t="s">
        <v>11835</v>
      </c>
      <c r="Q2077" s="122" t="s">
        <v>11688</v>
      </c>
      <c r="R2077" s="121">
        <v>42948</v>
      </c>
      <c r="S2077" s="121" t="s">
        <v>14717</v>
      </c>
      <c r="T2077" s="122" t="s">
        <v>1171</v>
      </c>
      <c r="U2077" s="122" t="s">
        <v>3484</v>
      </c>
      <c r="V2077" s="122" t="s">
        <v>11868</v>
      </c>
      <c r="W2077" s="122" t="s">
        <v>1759</v>
      </c>
      <c r="X2077" s="122" t="s">
        <v>11867</v>
      </c>
      <c r="Y2077" s="122" t="s">
        <v>11865</v>
      </c>
      <c r="AJ2077" s="122" t="s">
        <v>9590</v>
      </c>
      <c r="AT2077" s="122">
        <v>39.839311000000002</v>
      </c>
      <c r="AU2077" s="122">
        <v>-88.367744999999999</v>
      </c>
      <c r="BE2077" s="122" t="s">
        <v>9078</v>
      </c>
      <c r="BY2077" s="132" t="s">
        <v>13665</v>
      </c>
      <c r="BZ2077" s="122" t="s">
        <v>3654</v>
      </c>
      <c r="CZ2077" s="122" t="str">
        <f t="shared" si="98"/>
        <v>Quercus alba??, SPMCODE: QUE002076, collection#: Chickenbristle 5</v>
      </c>
    </row>
    <row r="2078" spans="1:104" x14ac:dyDescent="0.45">
      <c r="A2078" s="122">
        <v>2077</v>
      </c>
      <c r="B2078" s="122" t="s">
        <v>11880</v>
      </c>
      <c r="C2078" s="122" t="s">
        <v>11885</v>
      </c>
      <c r="I2078" s="122" t="s">
        <v>3226</v>
      </c>
      <c r="J2078" s="122" t="str">
        <f t="shared" si="99"/>
        <v>Quercus</v>
      </c>
      <c r="M2078" s="122" t="s">
        <v>3226</v>
      </c>
      <c r="P2078" s="122" t="s">
        <v>11835</v>
      </c>
      <c r="Q2078" s="122" t="s">
        <v>11688</v>
      </c>
      <c r="R2078" s="121">
        <v>42948</v>
      </c>
      <c r="S2078" s="121" t="s">
        <v>14717</v>
      </c>
      <c r="T2078" s="122" t="s">
        <v>1171</v>
      </c>
      <c r="U2078" s="122" t="s">
        <v>3484</v>
      </c>
      <c r="V2078" s="122" t="s">
        <v>11868</v>
      </c>
      <c r="W2078" s="122" t="s">
        <v>1759</v>
      </c>
      <c r="X2078" s="122" t="s">
        <v>11867</v>
      </c>
      <c r="Y2078" s="122" t="s">
        <v>11865</v>
      </c>
      <c r="AT2078" s="122">
        <v>39.839311000000002</v>
      </c>
      <c r="AU2078" s="122">
        <v>-88.367744999999999</v>
      </c>
      <c r="BE2078" s="122" t="s">
        <v>9078</v>
      </c>
      <c r="BZ2078" s="122" t="s">
        <v>3654</v>
      </c>
      <c r="CZ2078" s="122" t="str">
        <f t="shared" si="98"/>
        <v>Quercus, SPMCODE: QUE002077, collection#: Chickenbristle 6</v>
      </c>
    </row>
    <row r="2079" spans="1:104" x14ac:dyDescent="0.45">
      <c r="A2079" s="122">
        <v>2078</v>
      </c>
      <c r="B2079" s="122" t="s">
        <v>11881</v>
      </c>
      <c r="C2079" s="122" t="s">
        <v>11886</v>
      </c>
      <c r="I2079" s="122" t="s">
        <v>3226</v>
      </c>
      <c r="J2079" s="122" t="str">
        <f t="shared" si="99"/>
        <v>Quercus</v>
      </c>
      <c r="M2079" s="122" t="s">
        <v>3226</v>
      </c>
      <c r="P2079" s="122" t="s">
        <v>11835</v>
      </c>
      <c r="Q2079" s="122" t="s">
        <v>11688</v>
      </c>
      <c r="R2079" s="121">
        <v>42948</v>
      </c>
      <c r="S2079" s="121" t="s">
        <v>14717</v>
      </c>
      <c r="T2079" s="122" t="s">
        <v>1171</v>
      </c>
      <c r="U2079" s="122" t="s">
        <v>3484</v>
      </c>
      <c r="V2079" s="122" t="s">
        <v>11868</v>
      </c>
      <c r="W2079" s="122" t="s">
        <v>1759</v>
      </c>
      <c r="X2079" s="122" t="s">
        <v>11867</v>
      </c>
      <c r="Y2079" s="122" t="s">
        <v>11865</v>
      </c>
      <c r="AT2079" s="122">
        <v>39.839311000000002</v>
      </c>
      <c r="AU2079" s="122">
        <v>-88.367744999999999</v>
      </c>
      <c r="BE2079" s="122" t="s">
        <v>9078</v>
      </c>
      <c r="BZ2079" s="122" t="s">
        <v>3654</v>
      </c>
      <c r="CZ2079" s="122" t="str">
        <f t="shared" si="98"/>
        <v>Quercus, SPMCODE: QUE002078, collection#: Chickenbristle 7</v>
      </c>
    </row>
    <row r="2080" spans="1:104" x14ac:dyDescent="0.45">
      <c r="A2080" s="122">
        <v>2079</v>
      </c>
      <c r="B2080" s="122" t="s">
        <v>11882</v>
      </c>
      <c r="C2080" s="122" t="s">
        <v>11887</v>
      </c>
      <c r="I2080" s="122" t="s">
        <v>3226</v>
      </c>
      <c r="J2080" s="122" t="str">
        <f t="shared" si="99"/>
        <v>Quercus</v>
      </c>
      <c r="M2080" s="122" t="s">
        <v>3226</v>
      </c>
      <c r="P2080" s="122" t="s">
        <v>11835</v>
      </c>
      <c r="Q2080" s="122" t="s">
        <v>11688</v>
      </c>
      <c r="R2080" s="121">
        <v>42948</v>
      </c>
      <c r="S2080" s="121" t="s">
        <v>14717</v>
      </c>
      <c r="T2080" s="122" t="s">
        <v>1171</v>
      </c>
      <c r="U2080" s="122" t="s">
        <v>3484</v>
      </c>
      <c r="V2080" s="122" t="s">
        <v>11868</v>
      </c>
      <c r="W2080" s="122" t="s">
        <v>1759</v>
      </c>
      <c r="X2080" s="122" t="s">
        <v>11867</v>
      </c>
      <c r="Y2080" s="122" t="s">
        <v>11865</v>
      </c>
      <c r="AT2080" s="122">
        <v>39.839311000000002</v>
      </c>
      <c r="AU2080" s="122">
        <v>-88.367744999999999</v>
      </c>
      <c r="BE2080" s="122" t="s">
        <v>9078</v>
      </c>
      <c r="BZ2080" s="122" t="s">
        <v>3654</v>
      </c>
      <c r="CZ2080" s="122" t="str">
        <f t="shared" si="98"/>
        <v>Quercus, SPMCODE: QUE002079, collection#: Chickenbristle 8</v>
      </c>
    </row>
    <row r="2081" spans="1:104" x14ac:dyDescent="0.45">
      <c r="A2081" s="122">
        <v>2080</v>
      </c>
      <c r="B2081" s="122" t="s">
        <v>11883</v>
      </c>
      <c r="C2081" s="122" t="s">
        <v>11888</v>
      </c>
      <c r="I2081" s="122" t="s">
        <v>3226</v>
      </c>
      <c r="J2081" s="122" t="str">
        <f t="shared" si="99"/>
        <v>Quercus</v>
      </c>
      <c r="M2081" s="122" t="s">
        <v>3226</v>
      </c>
      <c r="P2081" s="122" t="s">
        <v>11835</v>
      </c>
      <c r="Q2081" s="122" t="s">
        <v>11688</v>
      </c>
      <c r="R2081" s="121">
        <v>42948</v>
      </c>
      <c r="S2081" s="121" t="s">
        <v>14717</v>
      </c>
      <c r="T2081" s="122" t="s">
        <v>1171</v>
      </c>
      <c r="U2081" s="122" t="s">
        <v>3484</v>
      </c>
      <c r="V2081" s="122" t="s">
        <v>11868</v>
      </c>
      <c r="W2081" s="122" t="s">
        <v>1759</v>
      </c>
      <c r="X2081" s="122" t="s">
        <v>11867</v>
      </c>
      <c r="Y2081" s="122" t="s">
        <v>11865</v>
      </c>
      <c r="AT2081" s="122">
        <v>39.839311000000002</v>
      </c>
      <c r="AU2081" s="122">
        <v>-88.367744999999999</v>
      </c>
      <c r="BE2081" s="122" t="s">
        <v>9078</v>
      </c>
      <c r="BZ2081" s="122" t="s">
        <v>3654</v>
      </c>
      <c r="CZ2081" s="122" t="str">
        <f t="shared" si="98"/>
        <v>Quercus, SPMCODE: QUE002080, collection#: Chickenbristle 9</v>
      </c>
    </row>
    <row r="2082" spans="1:104" x14ac:dyDescent="0.45">
      <c r="A2082" s="122">
        <v>2081</v>
      </c>
      <c r="B2082" s="122" t="s">
        <v>11918</v>
      </c>
      <c r="C2082" s="122" t="s">
        <v>11889</v>
      </c>
      <c r="I2082" s="122" t="s">
        <v>11948</v>
      </c>
      <c r="J2082" s="122" t="str">
        <f t="shared" ref="J2082:J2113" si="100">LEFT(I2082, FIND(" ", I2082, 12) -1)</f>
        <v>Quercus stellata</v>
      </c>
      <c r="M2082" s="122" t="s">
        <v>3226</v>
      </c>
      <c r="N2082" s="122" t="s">
        <v>3195</v>
      </c>
      <c r="O2082" s="121">
        <v>42941</v>
      </c>
      <c r="P2082" s="122" t="s">
        <v>9396</v>
      </c>
      <c r="Q2082" s="122" t="s">
        <v>11688</v>
      </c>
      <c r="R2082" s="121">
        <v>42943</v>
      </c>
      <c r="S2082" s="121" t="s">
        <v>14693</v>
      </c>
      <c r="T2082" s="122" t="s">
        <v>1171</v>
      </c>
      <c r="U2082" s="122" t="s">
        <v>3484</v>
      </c>
      <c r="V2082" s="122" t="s">
        <v>6832</v>
      </c>
      <c r="W2082" s="122" t="s">
        <v>1759</v>
      </c>
      <c r="X2082" s="122" t="s">
        <v>11950</v>
      </c>
      <c r="AH2082" s="122">
        <v>392</v>
      </c>
      <c r="AJ2082" s="122" t="s">
        <v>201</v>
      </c>
      <c r="AT2082" s="122">
        <v>37.514919999999996</v>
      </c>
      <c r="AU2082" s="122">
        <v>-89.444500000000005</v>
      </c>
      <c r="AZ2082" s="122" t="s">
        <v>11957</v>
      </c>
      <c r="BE2082" s="122" t="s">
        <v>9078</v>
      </c>
      <c r="BG2082" s="122" t="s">
        <v>9079</v>
      </c>
      <c r="BY2082" s="132" t="s">
        <v>13585</v>
      </c>
      <c r="BZ2082" s="122" t="s">
        <v>3654</v>
      </c>
      <c r="CZ2082" s="122" t="str">
        <f t="shared" si="98"/>
        <v>Quercus stellata Wangenh. ?, SPMCODE: QUE002081, collection#: IL-MG602</v>
      </c>
    </row>
    <row r="2083" spans="1:104" x14ac:dyDescent="0.45">
      <c r="A2083" s="122">
        <v>2082</v>
      </c>
      <c r="B2083" s="122" t="s">
        <v>11919</v>
      </c>
      <c r="C2083" s="122" t="s">
        <v>11890</v>
      </c>
      <c r="I2083" s="122" t="s">
        <v>149</v>
      </c>
      <c r="J2083" s="122" t="str">
        <f t="shared" si="100"/>
        <v>Quercus macrocarpa</v>
      </c>
      <c r="M2083" s="122" t="s">
        <v>3226</v>
      </c>
      <c r="N2083" s="122" t="s">
        <v>3173</v>
      </c>
      <c r="O2083" s="121">
        <v>42941</v>
      </c>
      <c r="P2083" s="122" t="s">
        <v>9396</v>
      </c>
      <c r="Q2083" s="122" t="s">
        <v>11688</v>
      </c>
      <c r="R2083" s="121">
        <v>42943</v>
      </c>
      <c r="S2083" s="121" t="s">
        <v>14693</v>
      </c>
      <c r="T2083" s="122" t="s">
        <v>1171</v>
      </c>
      <c r="U2083" s="122" t="s">
        <v>3484</v>
      </c>
      <c r="V2083" s="122" t="s">
        <v>6832</v>
      </c>
      <c r="W2083" s="122" t="s">
        <v>1759</v>
      </c>
      <c r="X2083" s="122" t="s">
        <v>11950</v>
      </c>
      <c r="AH2083" s="122">
        <v>388</v>
      </c>
      <c r="AJ2083" s="122" t="s">
        <v>149</v>
      </c>
      <c r="AT2083" s="122">
        <v>37.516390000000001</v>
      </c>
      <c r="AU2083" s="122">
        <v>-89.445350000000005</v>
      </c>
      <c r="AZ2083" s="122" t="s">
        <v>11958</v>
      </c>
      <c r="BE2083" s="122" t="s">
        <v>9078</v>
      </c>
      <c r="BG2083" s="122" t="s">
        <v>9079</v>
      </c>
      <c r="BY2083" s="132" t="s">
        <v>13585</v>
      </c>
      <c r="BZ2083" s="122" t="s">
        <v>3654</v>
      </c>
      <c r="CN2083" s="122" t="s">
        <v>13860</v>
      </c>
      <c r="CZ2083" s="122" t="str">
        <f t="shared" si="98"/>
        <v>Quercus macrocarpa Michx., SPMCODE: QUE002082, collection#: IL-MG603</v>
      </c>
    </row>
    <row r="2084" spans="1:104" x14ac:dyDescent="0.45">
      <c r="A2084" s="122">
        <v>2083</v>
      </c>
      <c r="B2084" s="122" t="s">
        <v>11920</v>
      </c>
      <c r="C2084" s="122" t="s">
        <v>11891</v>
      </c>
      <c r="I2084" s="122" t="s">
        <v>9537</v>
      </c>
      <c r="J2084" s="122" t="str">
        <f t="shared" si="100"/>
        <v>Quercus macrocarpa</v>
      </c>
      <c r="M2084" s="122" t="s">
        <v>3226</v>
      </c>
      <c r="N2084" s="122" t="s">
        <v>3173</v>
      </c>
      <c r="O2084" s="121">
        <v>42941</v>
      </c>
      <c r="P2084" s="122" t="s">
        <v>9396</v>
      </c>
      <c r="Q2084" s="122" t="s">
        <v>11688</v>
      </c>
      <c r="R2084" s="121">
        <v>42943</v>
      </c>
      <c r="S2084" s="121" t="s">
        <v>14693</v>
      </c>
      <c r="T2084" s="122" t="s">
        <v>1171</v>
      </c>
      <c r="U2084" s="122" t="s">
        <v>3484</v>
      </c>
      <c r="V2084" s="122" t="s">
        <v>6832</v>
      </c>
      <c r="W2084" s="122" t="s">
        <v>1759</v>
      </c>
      <c r="X2084" s="122" t="s">
        <v>11950</v>
      </c>
      <c r="AH2084" s="122">
        <v>406</v>
      </c>
      <c r="AJ2084" s="122" t="s">
        <v>149</v>
      </c>
      <c r="AT2084" s="122">
        <v>37.516509999999997</v>
      </c>
      <c r="AU2084" s="122">
        <v>-89.445419999999999</v>
      </c>
      <c r="AZ2084" s="122" t="s">
        <v>11959</v>
      </c>
      <c r="BE2084" s="122" t="s">
        <v>9078</v>
      </c>
      <c r="BG2084" s="122" t="s">
        <v>9079</v>
      </c>
      <c r="BY2084" s="132" t="s">
        <v>13665</v>
      </c>
      <c r="BZ2084" s="122" t="s">
        <v>3654</v>
      </c>
      <c r="CN2084" s="122" t="s">
        <v>13861</v>
      </c>
      <c r="CZ2084" s="122" t="str">
        <f t="shared" si="98"/>
        <v>Quercus macrocarpa Michx. ?, SPMCODE: QUE002083, collection#: IL-MG604</v>
      </c>
    </row>
    <row r="2085" spans="1:104" x14ac:dyDescent="0.45">
      <c r="A2085" s="122">
        <v>2084</v>
      </c>
      <c r="B2085" s="122" t="s">
        <v>11921</v>
      </c>
      <c r="C2085" s="122" t="s">
        <v>11892</v>
      </c>
      <c r="I2085" s="122" t="s">
        <v>11947</v>
      </c>
      <c r="J2085" s="122" t="str">
        <f t="shared" si="100"/>
        <v>Quercus  macrocarpa</v>
      </c>
      <c r="M2085" s="122" t="s">
        <v>3226</v>
      </c>
      <c r="N2085" s="122" t="s">
        <v>3173</v>
      </c>
      <c r="O2085" s="121">
        <v>42941</v>
      </c>
      <c r="P2085" s="122" t="s">
        <v>9396</v>
      </c>
      <c r="Q2085" s="122" t="s">
        <v>11688</v>
      </c>
      <c r="R2085" s="121">
        <v>42943</v>
      </c>
      <c r="S2085" s="121" t="s">
        <v>14693</v>
      </c>
      <c r="T2085" s="122" t="s">
        <v>1171</v>
      </c>
      <c r="U2085" s="122" t="s">
        <v>3484</v>
      </c>
      <c r="V2085" s="122" t="s">
        <v>6832</v>
      </c>
      <c r="W2085" s="122" t="s">
        <v>1759</v>
      </c>
      <c r="X2085" s="122" t="s">
        <v>11950</v>
      </c>
      <c r="AH2085" s="122">
        <v>419</v>
      </c>
      <c r="AJ2085" s="122" t="s">
        <v>149</v>
      </c>
      <c r="AT2085" s="122">
        <v>37.51726</v>
      </c>
      <c r="AU2085" s="122">
        <v>-89.445840000000004</v>
      </c>
      <c r="AZ2085" s="122" t="s">
        <v>11960</v>
      </c>
      <c r="BE2085" s="122" t="s">
        <v>9078</v>
      </c>
      <c r="BG2085" s="122" t="s">
        <v>9079</v>
      </c>
      <c r="BY2085" s="132" t="s">
        <v>13665</v>
      </c>
      <c r="BZ2085" s="122" t="s">
        <v>3654</v>
      </c>
      <c r="CZ2085" s="122" t="str">
        <f t="shared" si="98"/>
        <v>Quercus  macrocarpa Michx.?, SPMCODE: QUE002084, collection#: IL-MG605</v>
      </c>
    </row>
    <row r="2086" spans="1:104" x14ac:dyDescent="0.45">
      <c r="A2086" s="122">
        <v>2085</v>
      </c>
      <c r="B2086" s="122" t="s">
        <v>11922</v>
      </c>
      <c r="C2086" s="122" t="s">
        <v>11893</v>
      </c>
      <c r="I2086" s="122" t="s">
        <v>149</v>
      </c>
      <c r="J2086" s="122" t="str">
        <f t="shared" si="100"/>
        <v>Quercus macrocarpa</v>
      </c>
      <c r="M2086" s="122" t="s">
        <v>3226</v>
      </c>
      <c r="N2086" s="122" t="s">
        <v>3173</v>
      </c>
      <c r="O2086" s="121">
        <v>42942</v>
      </c>
      <c r="P2086" s="122" t="s">
        <v>9396</v>
      </c>
      <c r="Q2086" s="122" t="s">
        <v>11688</v>
      </c>
      <c r="R2086" s="121">
        <v>42943</v>
      </c>
      <c r="S2086" s="121" t="s">
        <v>14693</v>
      </c>
      <c r="T2086" s="122" t="s">
        <v>1171</v>
      </c>
      <c r="U2086" s="122" t="s">
        <v>6795</v>
      </c>
      <c r="V2086" s="122" t="s">
        <v>11949</v>
      </c>
      <c r="W2086" s="122" t="s">
        <v>1759</v>
      </c>
      <c r="X2086" s="122" t="s">
        <v>11951</v>
      </c>
      <c r="Z2086" s="122" t="s">
        <v>11961</v>
      </c>
      <c r="AH2086" s="122">
        <v>550</v>
      </c>
      <c r="AJ2086" s="122" t="s">
        <v>149</v>
      </c>
      <c r="AT2086" s="122">
        <v>38.736199999999997</v>
      </c>
      <c r="AU2086" s="122">
        <v>-86.412570000000002</v>
      </c>
      <c r="AZ2086" s="122" t="s">
        <v>11962</v>
      </c>
      <c r="BE2086" s="122" t="s">
        <v>9078</v>
      </c>
      <c r="BG2086" s="122" t="s">
        <v>9079</v>
      </c>
      <c r="BY2086" s="132" t="s">
        <v>13585</v>
      </c>
      <c r="BZ2086" s="122" t="s">
        <v>3654</v>
      </c>
      <c r="CZ2086" s="122" t="str">
        <f t="shared" si="98"/>
        <v>Quercus macrocarpa Michx., SPMCODE: QUE002085, collection#: IN-MG606</v>
      </c>
    </row>
    <row r="2087" spans="1:104" x14ac:dyDescent="0.45">
      <c r="A2087" s="122">
        <v>2086</v>
      </c>
      <c r="B2087" s="122" t="s">
        <v>11923</v>
      </c>
      <c r="C2087" s="122" t="s">
        <v>11894</v>
      </c>
      <c r="I2087" s="122" t="s">
        <v>199</v>
      </c>
      <c r="J2087" s="122" t="str">
        <f t="shared" si="100"/>
        <v>Quercus bicolor</v>
      </c>
      <c r="M2087" s="122" t="s">
        <v>3226</v>
      </c>
      <c r="N2087" s="122" t="s">
        <v>3194</v>
      </c>
      <c r="O2087" s="121">
        <v>42942</v>
      </c>
      <c r="P2087" s="122" t="s">
        <v>9396</v>
      </c>
      <c r="Q2087" s="122" t="s">
        <v>11688</v>
      </c>
      <c r="R2087" s="121">
        <v>42943</v>
      </c>
      <c r="S2087" s="121" t="s">
        <v>14693</v>
      </c>
      <c r="T2087" s="122" t="s">
        <v>1171</v>
      </c>
      <c r="U2087" s="122" t="s">
        <v>6795</v>
      </c>
      <c r="V2087" s="122" t="s">
        <v>11949</v>
      </c>
      <c r="W2087" s="122" t="s">
        <v>1759</v>
      </c>
      <c r="X2087" s="122" t="s">
        <v>11952</v>
      </c>
      <c r="Y2087" s="122" t="s">
        <v>11955</v>
      </c>
      <c r="Z2087" s="122" t="s">
        <v>11961</v>
      </c>
      <c r="AH2087" s="122">
        <v>550</v>
      </c>
      <c r="AJ2087" s="122" t="s">
        <v>199</v>
      </c>
      <c r="AT2087" s="122">
        <v>38.736249999999998</v>
      </c>
      <c r="AU2087" s="122">
        <v>-86.412450000000007</v>
      </c>
      <c r="AZ2087" s="122" t="s">
        <v>11963</v>
      </c>
      <c r="BE2087" s="122" t="s">
        <v>9078</v>
      </c>
      <c r="BG2087" s="122" t="s">
        <v>9079</v>
      </c>
      <c r="BY2087" s="132" t="s">
        <v>13585</v>
      </c>
      <c r="BZ2087" s="122" t="s">
        <v>3654</v>
      </c>
      <c r="CZ2087" s="122" t="str">
        <f t="shared" si="98"/>
        <v>Quercus bicolor Willd., SPMCODE: QUE002086, collection#: IN-MG607</v>
      </c>
    </row>
    <row r="2088" spans="1:104" x14ac:dyDescent="0.45">
      <c r="A2088" s="122">
        <v>2087</v>
      </c>
      <c r="B2088" s="122" t="s">
        <v>11924</v>
      </c>
      <c r="C2088" s="122" t="s">
        <v>11895</v>
      </c>
      <c r="I2088" s="122" t="s">
        <v>9537</v>
      </c>
      <c r="J2088" s="122" t="str">
        <f t="shared" si="100"/>
        <v>Quercus macrocarpa</v>
      </c>
      <c r="M2088" s="122" t="s">
        <v>3226</v>
      </c>
      <c r="N2088" s="122" t="s">
        <v>3173</v>
      </c>
      <c r="O2088" s="121">
        <v>42942</v>
      </c>
      <c r="P2088" s="122" t="s">
        <v>9396</v>
      </c>
      <c r="Q2088" s="122" t="s">
        <v>11688</v>
      </c>
      <c r="R2088" s="121">
        <v>42943</v>
      </c>
      <c r="S2088" s="121" t="s">
        <v>14693</v>
      </c>
      <c r="T2088" s="122" t="s">
        <v>1171</v>
      </c>
      <c r="U2088" s="122" t="s">
        <v>6795</v>
      </c>
      <c r="V2088" s="122" t="s">
        <v>11949</v>
      </c>
      <c r="W2088" s="122" t="s">
        <v>1759</v>
      </c>
      <c r="X2088" s="122" t="s">
        <v>11952</v>
      </c>
      <c r="Y2088" s="122" t="s">
        <v>11955</v>
      </c>
      <c r="Z2088" s="122" t="s">
        <v>11961</v>
      </c>
      <c r="AH2088" s="122">
        <v>386</v>
      </c>
      <c r="AJ2088" s="122" t="s">
        <v>149</v>
      </c>
      <c r="AT2088" s="122">
        <v>38.73603</v>
      </c>
      <c r="AU2088" s="122">
        <v>-86.412549999999996</v>
      </c>
      <c r="AZ2088" s="122" t="s">
        <v>11964</v>
      </c>
      <c r="BE2088" s="122" t="s">
        <v>9078</v>
      </c>
      <c r="BG2088" s="122" t="s">
        <v>9079</v>
      </c>
      <c r="BY2088" s="132" t="s">
        <v>13665</v>
      </c>
      <c r="BZ2088" s="122" t="s">
        <v>3654</v>
      </c>
      <c r="CZ2088" s="122" t="str">
        <f t="shared" si="98"/>
        <v>Quercus macrocarpa Michx. ?, SPMCODE: QUE002087, collection#: IN-MG608</v>
      </c>
    </row>
    <row r="2089" spans="1:104" x14ac:dyDescent="0.45">
      <c r="A2089" s="122">
        <v>2088</v>
      </c>
      <c r="B2089" s="122" t="s">
        <v>11925</v>
      </c>
      <c r="C2089" s="122" t="s">
        <v>11896</v>
      </c>
      <c r="I2089" s="122" t="s">
        <v>199</v>
      </c>
      <c r="J2089" s="122" t="str">
        <f t="shared" si="100"/>
        <v>Quercus bicolor</v>
      </c>
      <c r="M2089" s="122" t="s">
        <v>3226</v>
      </c>
      <c r="N2089" s="122" t="s">
        <v>3194</v>
      </c>
      <c r="O2089" s="121">
        <v>42942</v>
      </c>
      <c r="P2089" s="122" t="s">
        <v>9396</v>
      </c>
      <c r="Q2089" s="122" t="s">
        <v>11688</v>
      </c>
      <c r="R2089" s="121">
        <v>42943</v>
      </c>
      <c r="S2089" s="121" t="s">
        <v>14693</v>
      </c>
      <c r="T2089" s="122" t="s">
        <v>1171</v>
      </c>
      <c r="U2089" s="122" t="s">
        <v>6795</v>
      </c>
      <c r="V2089" s="122" t="s">
        <v>11949</v>
      </c>
      <c r="W2089" s="122" t="s">
        <v>1759</v>
      </c>
      <c r="X2089" s="122" t="s">
        <v>11952</v>
      </c>
      <c r="Y2089" s="122" t="s">
        <v>11955</v>
      </c>
      <c r="Z2089" s="122" t="s">
        <v>11961</v>
      </c>
      <c r="AH2089" s="122">
        <v>434</v>
      </c>
      <c r="AJ2089" s="122" t="s">
        <v>199</v>
      </c>
      <c r="AT2089" s="122">
        <v>38.735709999999997</v>
      </c>
      <c r="AU2089" s="122">
        <v>-86.411680000000004</v>
      </c>
      <c r="AZ2089" s="122" t="s">
        <v>11965</v>
      </c>
      <c r="BE2089" s="122" t="s">
        <v>9078</v>
      </c>
      <c r="BG2089" s="122" t="s">
        <v>9079</v>
      </c>
      <c r="BZ2089" s="122" t="s">
        <v>3654</v>
      </c>
      <c r="CZ2089" s="122" t="str">
        <f t="shared" si="98"/>
        <v>Quercus bicolor Willd., SPMCODE: QUE002088, collection#: IN-MG609</v>
      </c>
    </row>
    <row r="2090" spans="1:104" x14ac:dyDescent="0.45">
      <c r="A2090" s="122">
        <v>2089</v>
      </c>
      <c r="B2090" s="122" t="s">
        <v>11926</v>
      </c>
      <c r="C2090" s="122" t="s">
        <v>11897</v>
      </c>
      <c r="I2090" s="122" t="s">
        <v>199</v>
      </c>
      <c r="J2090" s="122" t="str">
        <f t="shared" si="100"/>
        <v>Quercus bicolor</v>
      </c>
      <c r="M2090" s="122" t="s">
        <v>3226</v>
      </c>
      <c r="N2090" s="122" t="s">
        <v>3194</v>
      </c>
      <c r="O2090" s="121">
        <v>42942</v>
      </c>
      <c r="P2090" s="122" t="s">
        <v>9396</v>
      </c>
      <c r="Q2090" s="122" t="s">
        <v>11688</v>
      </c>
      <c r="R2090" s="121">
        <v>42943</v>
      </c>
      <c r="S2090" s="121" t="s">
        <v>14693</v>
      </c>
      <c r="T2090" s="122" t="s">
        <v>1171</v>
      </c>
      <c r="U2090" s="122" t="s">
        <v>6795</v>
      </c>
      <c r="V2090" s="122" t="s">
        <v>11949</v>
      </c>
      <c r="W2090" s="122" t="s">
        <v>1759</v>
      </c>
      <c r="X2090" s="122" t="s">
        <v>11953</v>
      </c>
      <c r="Y2090" s="122" t="s">
        <v>11954</v>
      </c>
      <c r="Z2090" s="122" t="s">
        <v>11961</v>
      </c>
      <c r="AH2090" s="122">
        <v>560</v>
      </c>
      <c r="AJ2090" s="122" t="s">
        <v>199</v>
      </c>
      <c r="AT2090" s="122">
        <v>38.736109999999996</v>
      </c>
      <c r="AU2090" s="122">
        <v>-86.412850000000006</v>
      </c>
      <c r="AZ2090" s="122" t="s">
        <v>11966</v>
      </c>
      <c r="BE2090" s="122" t="s">
        <v>9078</v>
      </c>
      <c r="BG2090" s="122" t="s">
        <v>9079</v>
      </c>
      <c r="BZ2090" s="122" t="s">
        <v>3654</v>
      </c>
      <c r="CZ2090" s="122" t="str">
        <f t="shared" si="98"/>
        <v>Quercus bicolor Willd., SPMCODE: QUE002089, collection#: IN-MG610</v>
      </c>
    </row>
    <row r="2091" spans="1:104" x14ac:dyDescent="0.45">
      <c r="A2091" s="122">
        <v>2090</v>
      </c>
      <c r="B2091" s="122" t="s">
        <v>11927</v>
      </c>
      <c r="C2091" s="122" t="s">
        <v>11898</v>
      </c>
      <c r="I2091" s="122" t="s">
        <v>199</v>
      </c>
      <c r="J2091" s="122" t="str">
        <f t="shared" si="100"/>
        <v>Quercus bicolor</v>
      </c>
      <c r="M2091" s="122" t="s">
        <v>3226</v>
      </c>
      <c r="N2091" s="122" t="s">
        <v>3194</v>
      </c>
      <c r="O2091" s="121">
        <v>42942</v>
      </c>
      <c r="P2091" s="122" t="s">
        <v>9396</v>
      </c>
      <c r="Q2091" s="122" t="s">
        <v>11688</v>
      </c>
      <c r="R2091" s="121">
        <v>42943</v>
      </c>
      <c r="S2091" s="121" t="s">
        <v>14693</v>
      </c>
      <c r="T2091" s="122" t="s">
        <v>1171</v>
      </c>
      <c r="U2091" s="122" t="s">
        <v>6795</v>
      </c>
      <c r="V2091" s="122" t="s">
        <v>11949</v>
      </c>
      <c r="W2091" s="122" t="s">
        <v>1759</v>
      </c>
      <c r="X2091" s="122" t="s">
        <v>11953</v>
      </c>
      <c r="Y2091" s="122" t="s">
        <v>11954</v>
      </c>
      <c r="Z2091" s="122" t="s">
        <v>11961</v>
      </c>
      <c r="AH2091" s="122">
        <v>515</v>
      </c>
      <c r="AJ2091" s="122" t="s">
        <v>199</v>
      </c>
      <c r="AT2091" s="122">
        <v>38.736020000000003</v>
      </c>
      <c r="AU2091" s="122">
        <v>-86.412989999999994</v>
      </c>
      <c r="AZ2091" s="122" t="s">
        <v>11967</v>
      </c>
      <c r="BE2091" s="122" t="s">
        <v>9078</v>
      </c>
      <c r="BG2091" s="122" t="s">
        <v>9079</v>
      </c>
      <c r="BZ2091" s="122" t="s">
        <v>3654</v>
      </c>
      <c r="CZ2091" s="122" t="str">
        <f t="shared" si="98"/>
        <v>Quercus bicolor Willd., SPMCODE: QUE002090, collection#: IN-MG611</v>
      </c>
    </row>
    <row r="2092" spans="1:104" x14ac:dyDescent="0.45">
      <c r="A2092" s="122">
        <v>2091</v>
      </c>
      <c r="B2092" s="122" t="s">
        <v>11928</v>
      </c>
      <c r="C2092" s="122" t="s">
        <v>11899</v>
      </c>
      <c r="I2092" s="122" t="s">
        <v>187</v>
      </c>
      <c r="J2092" s="122" t="str">
        <f t="shared" si="100"/>
        <v>Quercus alba</v>
      </c>
      <c r="M2092" s="122" t="s">
        <v>3226</v>
      </c>
      <c r="N2092" s="122" t="s">
        <v>3190</v>
      </c>
      <c r="O2092" s="121">
        <v>42942</v>
      </c>
      <c r="P2092" s="122" t="s">
        <v>9396</v>
      </c>
      <c r="Q2092" s="122" t="s">
        <v>11688</v>
      </c>
      <c r="R2092" s="121">
        <v>42943</v>
      </c>
      <c r="S2092" s="121" t="s">
        <v>14693</v>
      </c>
      <c r="T2092" s="122" t="s">
        <v>1171</v>
      </c>
      <c r="U2092" s="122" t="s">
        <v>6795</v>
      </c>
      <c r="V2092" s="122" t="s">
        <v>11949</v>
      </c>
      <c r="W2092" s="122" t="s">
        <v>1759</v>
      </c>
      <c r="X2092" s="122" t="s">
        <v>11952</v>
      </c>
      <c r="Z2092" s="122" t="s">
        <v>11961</v>
      </c>
      <c r="AH2092" s="122">
        <v>519</v>
      </c>
      <c r="AJ2092" s="122" t="s">
        <v>187</v>
      </c>
      <c r="AT2092" s="122">
        <v>38.736310000000003</v>
      </c>
      <c r="AU2092" s="122">
        <v>-86.414339999999996</v>
      </c>
      <c r="AZ2092" s="122" t="s">
        <v>11968</v>
      </c>
      <c r="BE2092" s="122" t="s">
        <v>9078</v>
      </c>
      <c r="BG2092" s="122" t="s">
        <v>9079</v>
      </c>
      <c r="BY2092" s="132" t="s">
        <v>13585</v>
      </c>
      <c r="BZ2092" s="122" t="s">
        <v>3654</v>
      </c>
      <c r="CZ2092" s="122" t="str">
        <f t="shared" si="98"/>
        <v>Quercus alba L., SPMCODE: QUE002091, collection#: IN-MG612</v>
      </c>
    </row>
    <row r="2093" spans="1:104" x14ac:dyDescent="0.45">
      <c r="A2093" s="122">
        <v>2092</v>
      </c>
      <c r="B2093" s="122" t="s">
        <v>11929</v>
      </c>
      <c r="C2093" s="122" t="s">
        <v>11900</v>
      </c>
      <c r="I2093" s="122" t="s">
        <v>199</v>
      </c>
      <c r="J2093" s="122" t="str">
        <f t="shared" si="100"/>
        <v>Quercus bicolor</v>
      </c>
      <c r="M2093" s="122" t="s">
        <v>3226</v>
      </c>
      <c r="N2093" s="122" t="s">
        <v>3194</v>
      </c>
      <c r="O2093" s="121">
        <v>42942</v>
      </c>
      <c r="P2093" s="122" t="s">
        <v>9396</v>
      </c>
      <c r="Q2093" s="122" t="s">
        <v>11688</v>
      </c>
      <c r="R2093" s="121">
        <v>42943</v>
      </c>
      <c r="S2093" s="121" t="s">
        <v>14693</v>
      </c>
      <c r="T2093" s="122" t="s">
        <v>1171</v>
      </c>
      <c r="U2093" s="122" t="s">
        <v>6795</v>
      </c>
      <c r="V2093" s="122" t="s">
        <v>11949</v>
      </c>
      <c r="W2093" s="122" t="s">
        <v>1759</v>
      </c>
      <c r="X2093" s="122" t="s">
        <v>11952</v>
      </c>
      <c r="Z2093" s="122" t="s">
        <v>11961</v>
      </c>
      <c r="AH2093" s="122">
        <v>504</v>
      </c>
      <c r="AJ2093" s="122" t="s">
        <v>199</v>
      </c>
      <c r="AT2093" s="122">
        <v>38.736510000000003</v>
      </c>
      <c r="AU2093" s="122">
        <v>-86.414779999999993</v>
      </c>
      <c r="AZ2093" s="122" t="s">
        <v>11969</v>
      </c>
      <c r="BE2093" s="122" t="s">
        <v>9078</v>
      </c>
      <c r="BG2093" s="122" t="s">
        <v>9079</v>
      </c>
      <c r="BY2093" s="132" t="s">
        <v>13665</v>
      </c>
      <c r="BZ2093" s="122" t="s">
        <v>3654</v>
      </c>
      <c r="CZ2093" s="122" t="str">
        <f t="shared" si="98"/>
        <v>Quercus bicolor Willd., SPMCODE: QUE002092, collection#: IN-MG613</v>
      </c>
    </row>
    <row r="2094" spans="1:104" x14ac:dyDescent="0.45">
      <c r="A2094" s="122">
        <v>2093</v>
      </c>
      <c r="B2094" s="122" t="s">
        <v>11930</v>
      </c>
      <c r="C2094" s="122" t="s">
        <v>11901</v>
      </c>
      <c r="I2094" s="122" t="s">
        <v>199</v>
      </c>
      <c r="J2094" s="122" t="str">
        <f t="shared" si="100"/>
        <v>Quercus bicolor</v>
      </c>
      <c r="M2094" s="122" t="s">
        <v>3226</v>
      </c>
      <c r="N2094" s="122" t="s">
        <v>3194</v>
      </c>
      <c r="O2094" s="121">
        <v>42942</v>
      </c>
      <c r="P2094" s="122" t="s">
        <v>9396</v>
      </c>
      <c r="Q2094" s="122" t="s">
        <v>11688</v>
      </c>
      <c r="R2094" s="121">
        <v>42943</v>
      </c>
      <c r="S2094" s="121" t="s">
        <v>14693</v>
      </c>
      <c r="T2094" s="122" t="s">
        <v>1171</v>
      </c>
      <c r="U2094" s="122" t="s">
        <v>6795</v>
      </c>
      <c r="V2094" s="122" t="s">
        <v>11949</v>
      </c>
      <c r="W2094" s="122" t="s">
        <v>1759</v>
      </c>
      <c r="X2094" s="122" t="s">
        <v>11952</v>
      </c>
      <c r="Z2094" s="122" t="s">
        <v>11961</v>
      </c>
      <c r="AH2094" s="122">
        <v>499</v>
      </c>
      <c r="AJ2094" s="122" t="s">
        <v>199</v>
      </c>
      <c r="AT2094" s="122">
        <v>38.736809999999998</v>
      </c>
      <c r="AU2094" s="122">
        <v>-86.412289999999999</v>
      </c>
      <c r="AZ2094" s="122" t="s">
        <v>11970</v>
      </c>
      <c r="BE2094" s="122" t="s">
        <v>9078</v>
      </c>
      <c r="BG2094" s="122" t="s">
        <v>9079</v>
      </c>
      <c r="BZ2094" s="122" t="s">
        <v>3654</v>
      </c>
      <c r="CZ2094" s="122" t="str">
        <f t="shared" si="98"/>
        <v>Quercus bicolor Willd., SPMCODE: QUE002093, collection#: IN-MG614</v>
      </c>
    </row>
    <row r="2095" spans="1:104" x14ac:dyDescent="0.45">
      <c r="A2095" s="122">
        <v>2094</v>
      </c>
      <c r="B2095" s="122" t="s">
        <v>11931</v>
      </c>
      <c r="C2095" s="122" t="s">
        <v>11902</v>
      </c>
      <c r="I2095" s="122" t="s">
        <v>199</v>
      </c>
      <c r="J2095" s="122" t="str">
        <f t="shared" si="100"/>
        <v>Quercus bicolor</v>
      </c>
      <c r="M2095" s="122" t="s">
        <v>3226</v>
      </c>
      <c r="N2095" s="122" t="s">
        <v>3194</v>
      </c>
      <c r="O2095" s="121">
        <v>42942</v>
      </c>
      <c r="P2095" s="122" t="s">
        <v>9396</v>
      </c>
      <c r="Q2095" s="122" t="s">
        <v>11688</v>
      </c>
      <c r="R2095" s="121">
        <v>42943</v>
      </c>
      <c r="S2095" s="121" t="s">
        <v>14693</v>
      </c>
      <c r="T2095" s="122" t="s">
        <v>1171</v>
      </c>
      <c r="U2095" s="122" t="s">
        <v>6795</v>
      </c>
      <c r="V2095" s="122" t="s">
        <v>11949</v>
      </c>
      <c r="W2095" s="122" t="s">
        <v>1759</v>
      </c>
      <c r="X2095" s="122" t="s">
        <v>11952</v>
      </c>
      <c r="Z2095" s="122" t="s">
        <v>11961</v>
      </c>
      <c r="AH2095" s="122">
        <v>523</v>
      </c>
      <c r="AJ2095" s="122" t="s">
        <v>199</v>
      </c>
      <c r="AT2095" s="122">
        <v>38.738259999999997</v>
      </c>
      <c r="AU2095" s="122">
        <v>-86.41216</v>
      </c>
      <c r="AZ2095" s="122" t="s">
        <v>11971</v>
      </c>
      <c r="BE2095" s="122" t="s">
        <v>9078</v>
      </c>
      <c r="BG2095" s="122" t="s">
        <v>9079</v>
      </c>
      <c r="BZ2095" s="122" t="s">
        <v>3654</v>
      </c>
      <c r="CZ2095" s="122" t="str">
        <f t="shared" si="98"/>
        <v>Quercus bicolor Willd., SPMCODE: QUE002094, collection#: IN-MG615</v>
      </c>
    </row>
    <row r="2096" spans="1:104" ht="15" customHeight="1" x14ac:dyDescent="0.45">
      <c r="A2096" s="122">
        <v>2095</v>
      </c>
      <c r="B2096" s="122" t="s">
        <v>11932</v>
      </c>
      <c r="C2096" s="122" t="s">
        <v>11903</v>
      </c>
      <c r="I2096" s="122" t="s">
        <v>199</v>
      </c>
      <c r="J2096" s="122" t="str">
        <f t="shared" si="100"/>
        <v>Quercus bicolor</v>
      </c>
      <c r="M2096" s="122" t="s">
        <v>3226</v>
      </c>
      <c r="N2096" s="122" t="s">
        <v>3194</v>
      </c>
      <c r="O2096" s="121">
        <v>42942</v>
      </c>
      <c r="P2096" s="122" t="s">
        <v>9396</v>
      </c>
      <c r="Q2096" s="122" t="s">
        <v>11688</v>
      </c>
      <c r="R2096" s="121">
        <v>42943</v>
      </c>
      <c r="S2096" s="121" t="s">
        <v>14693</v>
      </c>
      <c r="T2096" s="122" t="s">
        <v>1171</v>
      </c>
      <c r="U2096" s="122" t="s">
        <v>6795</v>
      </c>
      <c r="V2096" s="122" t="s">
        <v>11949</v>
      </c>
      <c r="W2096" s="122" t="s">
        <v>1759</v>
      </c>
      <c r="X2096" s="122" t="s">
        <v>11952</v>
      </c>
      <c r="Z2096" s="122" t="s">
        <v>11961</v>
      </c>
      <c r="AH2096" s="122">
        <v>532</v>
      </c>
      <c r="AJ2096" s="122" t="s">
        <v>199</v>
      </c>
      <c r="AT2096" s="122">
        <v>38.739109999999997</v>
      </c>
      <c r="AU2096" s="122">
        <v>-86.414869999999993</v>
      </c>
      <c r="AZ2096" s="122" t="s">
        <v>11972</v>
      </c>
      <c r="BE2096" s="122" t="s">
        <v>9078</v>
      </c>
      <c r="BG2096" s="122" t="s">
        <v>9079</v>
      </c>
      <c r="BZ2096" s="122" t="s">
        <v>3654</v>
      </c>
      <c r="CZ2096" s="122" t="str">
        <f t="shared" si="98"/>
        <v>Quercus bicolor Willd., SPMCODE: QUE002095, collection#: IN-MG616</v>
      </c>
    </row>
    <row r="2097" spans="1:104" ht="15" customHeight="1" x14ac:dyDescent="0.45">
      <c r="A2097" s="122">
        <v>2096</v>
      </c>
      <c r="B2097" s="122" t="s">
        <v>11933</v>
      </c>
      <c r="C2097" s="122" t="s">
        <v>11904</v>
      </c>
      <c r="I2097" s="122" t="s">
        <v>149</v>
      </c>
      <c r="J2097" s="122" t="str">
        <f t="shared" si="100"/>
        <v>Quercus macrocarpa</v>
      </c>
      <c r="M2097" s="122" t="s">
        <v>3226</v>
      </c>
      <c r="N2097" s="122" t="s">
        <v>3173</v>
      </c>
      <c r="O2097" s="121">
        <v>42942</v>
      </c>
      <c r="P2097" s="122" t="s">
        <v>9396</v>
      </c>
      <c r="Q2097" s="122" t="s">
        <v>11688</v>
      </c>
      <c r="R2097" s="121">
        <v>42943</v>
      </c>
      <c r="S2097" s="121" t="s">
        <v>14693</v>
      </c>
      <c r="T2097" s="122" t="s">
        <v>1171</v>
      </c>
      <c r="U2097" s="122" t="s">
        <v>6795</v>
      </c>
      <c r="V2097" s="122" t="s">
        <v>11949</v>
      </c>
      <c r="W2097" s="122" t="s">
        <v>1759</v>
      </c>
      <c r="X2097" s="122" t="s">
        <v>11956</v>
      </c>
      <c r="Y2097" s="122" t="s">
        <v>9668</v>
      </c>
      <c r="Z2097" s="122" t="s">
        <v>11961</v>
      </c>
      <c r="AH2097" s="122">
        <v>567</v>
      </c>
      <c r="AJ2097" s="122" t="s">
        <v>149</v>
      </c>
      <c r="AT2097" s="122">
        <v>38.738329999999998</v>
      </c>
      <c r="AU2097" s="122">
        <v>-86.413460000000001</v>
      </c>
      <c r="AZ2097" s="122" t="s">
        <v>11973</v>
      </c>
      <c r="BE2097" s="122" t="s">
        <v>9078</v>
      </c>
      <c r="BG2097" s="122" t="s">
        <v>9079</v>
      </c>
      <c r="BY2097" s="132" t="s">
        <v>13665</v>
      </c>
      <c r="BZ2097" s="122" t="s">
        <v>3654</v>
      </c>
      <c r="CZ2097" s="122" t="str">
        <f t="shared" si="98"/>
        <v>Quercus macrocarpa Michx., SPMCODE: QUE002096, collection#: IN-MG617</v>
      </c>
    </row>
    <row r="2098" spans="1:104" ht="15" customHeight="1" x14ac:dyDescent="0.45">
      <c r="A2098" s="122">
        <v>2097</v>
      </c>
      <c r="B2098" s="122" t="s">
        <v>11934</v>
      </c>
      <c r="C2098" s="122" t="s">
        <v>11905</v>
      </c>
      <c r="I2098" s="122" t="s">
        <v>199</v>
      </c>
      <c r="J2098" s="122" t="str">
        <f t="shared" si="100"/>
        <v>Quercus bicolor</v>
      </c>
      <c r="M2098" s="122" t="s">
        <v>3226</v>
      </c>
      <c r="N2098" s="122" t="s">
        <v>3194</v>
      </c>
      <c r="O2098" s="121">
        <v>42942</v>
      </c>
      <c r="P2098" s="122" t="s">
        <v>9396</v>
      </c>
      <c r="Q2098" s="122" t="s">
        <v>11688</v>
      </c>
      <c r="R2098" s="121">
        <v>42943</v>
      </c>
      <c r="S2098" s="121" t="s">
        <v>14693</v>
      </c>
      <c r="T2098" s="122" t="s">
        <v>1171</v>
      </c>
      <c r="U2098" s="122" t="s">
        <v>6795</v>
      </c>
      <c r="V2098" s="122" t="s">
        <v>11949</v>
      </c>
      <c r="W2098" s="122" t="s">
        <v>1759</v>
      </c>
      <c r="X2098" s="122" t="s">
        <v>11956</v>
      </c>
      <c r="Y2098" s="122" t="s">
        <v>9668</v>
      </c>
      <c r="Z2098" s="122" t="s">
        <v>11961</v>
      </c>
      <c r="AH2098" s="122">
        <v>527</v>
      </c>
      <c r="AJ2098" s="122" t="s">
        <v>199</v>
      </c>
      <c r="AT2098" s="122">
        <v>38.738169999999997</v>
      </c>
      <c r="AU2098" s="122">
        <v>-86.413430000000005</v>
      </c>
      <c r="AZ2098" s="122" t="s">
        <v>11974</v>
      </c>
      <c r="BE2098" s="122" t="s">
        <v>9078</v>
      </c>
      <c r="BG2098" s="122" t="s">
        <v>9079</v>
      </c>
      <c r="BZ2098" s="122" t="s">
        <v>3654</v>
      </c>
      <c r="CZ2098" s="122" t="str">
        <f t="shared" si="98"/>
        <v>Quercus bicolor Willd., SPMCODE: QUE002097, collection#: IN-MG618</v>
      </c>
    </row>
    <row r="2099" spans="1:104" ht="15" customHeight="1" x14ac:dyDescent="0.45">
      <c r="A2099" s="122">
        <v>2098</v>
      </c>
      <c r="B2099" s="122" t="s">
        <v>11935</v>
      </c>
      <c r="C2099" s="122" t="s">
        <v>11906</v>
      </c>
      <c r="I2099" s="122" t="s">
        <v>199</v>
      </c>
      <c r="J2099" s="122" t="str">
        <f t="shared" si="100"/>
        <v>Quercus bicolor</v>
      </c>
      <c r="M2099" s="122" t="s">
        <v>3226</v>
      </c>
      <c r="N2099" s="122" t="s">
        <v>3194</v>
      </c>
      <c r="O2099" s="121">
        <v>42942</v>
      </c>
      <c r="P2099" s="122" t="s">
        <v>9396</v>
      </c>
      <c r="Q2099" s="122" t="s">
        <v>11688</v>
      </c>
      <c r="R2099" s="121">
        <v>42943</v>
      </c>
      <c r="S2099" s="121" t="s">
        <v>14693</v>
      </c>
      <c r="T2099" s="122" t="s">
        <v>1171</v>
      </c>
      <c r="U2099" s="122" t="s">
        <v>6795</v>
      </c>
      <c r="V2099" s="122" t="s">
        <v>11949</v>
      </c>
      <c r="W2099" s="122" t="s">
        <v>1759</v>
      </c>
      <c r="X2099" s="122" t="s">
        <v>11956</v>
      </c>
      <c r="Y2099" s="122" t="s">
        <v>9668</v>
      </c>
      <c r="Z2099" s="122" t="s">
        <v>11961</v>
      </c>
      <c r="AH2099" s="122">
        <v>538</v>
      </c>
      <c r="AJ2099" s="122" t="s">
        <v>199</v>
      </c>
      <c r="AT2099" s="122">
        <v>38.737430000000003</v>
      </c>
      <c r="AU2099" s="122">
        <v>-86.412629999999993</v>
      </c>
      <c r="AZ2099" s="122" t="s">
        <v>11975</v>
      </c>
      <c r="BE2099" s="122" t="s">
        <v>9078</v>
      </c>
      <c r="BG2099" s="122" t="s">
        <v>9079</v>
      </c>
      <c r="BY2099" s="132" t="s">
        <v>13585</v>
      </c>
      <c r="BZ2099" s="122" t="s">
        <v>3654</v>
      </c>
      <c r="CZ2099" s="122" t="str">
        <f t="shared" si="98"/>
        <v>Quercus bicolor Willd., SPMCODE: QUE002098, collection#: IN-MG619</v>
      </c>
    </row>
    <row r="2100" spans="1:104" ht="15" customHeight="1" x14ac:dyDescent="0.45">
      <c r="A2100" s="122">
        <v>2099</v>
      </c>
      <c r="B2100" s="122" t="s">
        <v>11936</v>
      </c>
      <c r="C2100" s="122" t="s">
        <v>11907</v>
      </c>
      <c r="I2100" s="122" t="s">
        <v>199</v>
      </c>
      <c r="J2100" s="122" t="str">
        <f t="shared" si="100"/>
        <v>Quercus bicolor</v>
      </c>
      <c r="M2100" s="122" t="s">
        <v>3226</v>
      </c>
      <c r="N2100" s="122" t="s">
        <v>3194</v>
      </c>
      <c r="O2100" s="121">
        <v>42943</v>
      </c>
      <c r="P2100" s="122" t="s">
        <v>9396</v>
      </c>
      <c r="Q2100" s="122" t="s">
        <v>11688</v>
      </c>
      <c r="R2100" s="121">
        <v>42943</v>
      </c>
      <c r="S2100" s="121" t="s">
        <v>14693</v>
      </c>
      <c r="T2100" s="122" t="s">
        <v>1171</v>
      </c>
      <c r="U2100" s="122" t="s">
        <v>6795</v>
      </c>
      <c r="V2100" s="122" t="s">
        <v>11976</v>
      </c>
      <c r="W2100" s="122" t="s">
        <v>1759</v>
      </c>
      <c r="X2100" s="122" t="s">
        <v>11977</v>
      </c>
      <c r="Y2100" s="122" t="s">
        <v>11978</v>
      </c>
      <c r="AH2100" s="122">
        <v>917</v>
      </c>
      <c r="AJ2100" s="122" t="s">
        <v>199</v>
      </c>
      <c r="AT2100" s="122">
        <v>40.457909999999998</v>
      </c>
      <c r="AU2100" s="122">
        <v>-85.50685</v>
      </c>
      <c r="AZ2100" s="122" t="s">
        <v>11983</v>
      </c>
      <c r="BE2100" s="122" t="s">
        <v>9078</v>
      </c>
      <c r="BG2100" s="122" t="s">
        <v>9079</v>
      </c>
      <c r="BY2100" s="132" t="s">
        <v>13665</v>
      </c>
      <c r="BZ2100" s="122" t="s">
        <v>3654</v>
      </c>
      <c r="CZ2100" s="122" t="str">
        <f t="shared" si="98"/>
        <v>Quercus bicolor Willd., SPMCODE: QUE002099, collection#: IN-MG620</v>
      </c>
    </row>
    <row r="2101" spans="1:104" ht="15" customHeight="1" x14ac:dyDescent="0.45">
      <c r="A2101" s="122">
        <v>2100</v>
      </c>
      <c r="B2101" s="122" t="s">
        <v>11937</v>
      </c>
      <c r="C2101" s="122" t="s">
        <v>11908</v>
      </c>
      <c r="I2101" s="122" t="s">
        <v>199</v>
      </c>
      <c r="J2101" s="122" t="str">
        <f t="shared" si="100"/>
        <v>Quercus bicolor</v>
      </c>
      <c r="M2101" s="122" t="s">
        <v>3226</v>
      </c>
      <c r="N2101" s="122" t="s">
        <v>3194</v>
      </c>
      <c r="O2101" s="121">
        <v>42943</v>
      </c>
      <c r="P2101" s="122" t="s">
        <v>9396</v>
      </c>
      <c r="Q2101" s="122" t="s">
        <v>11688</v>
      </c>
      <c r="R2101" s="121">
        <v>42943</v>
      </c>
      <c r="S2101" s="121" t="s">
        <v>14693</v>
      </c>
      <c r="T2101" s="122" t="s">
        <v>1171</v>
      </c>
      <c r="U2101" s="122" t="s">
        <v>6795</v>
      </c>
      <c r="V2101" s="122" t="s">
        <v>11976</v>
      </c>
      <c r="W2101" s="122" t="s">
        <v>1759</v>
      </c>
      <c r="X2101" s="122" t="s">
        <v>11980</v>
      </c>
      <c r="Y2101" s="122" t="s">
        <v>11981</v>
      </c>
      <c r="AH2101" s="122">
        <v>913</v>
      </c>
      <c r="AJ2101" s="122" t="s">
        <v>199</v>
      </c>
      <c r="AT2101" s="122">
        <v>40.458240000000004</v>
      </c>
      <c r="AU2101" s="122">
        <v>-85.504859999999994</v>
      </c>
      <c r="AZ2101" s="122" t="s">
        <v>11984</v>
      </c>
      <c r="BE2101" s="122" t="s">
        <v>9078</v>
      </c>
      <c r="BG2101" s="122" t="s">
        <v>9079</v>
      </c>
      <c r="BZ2101" s="122" t="s">
        <v>3654</v>
      </c>
      <c r="CZ2101" s="122" t="str">
        <f t="shared" si="98"/>
        <v>Quercus bicolor Willd., SPMCODE: QUE002100, collection#: IN-MG621</v>
      </c>
    </row>
    <row r="2102" spans="1:104" ht="15" customHeight="1" x14ac:dyDescent="0.45">
      <c r="A2102" s="122">
        <v>2101</v>
      </c>
      <c r="B2102" s="122" t="s">
        <v>11938</v>
      </c>
      <c r="C2102" s="122" t="s">
        <v>11909</v>
      </c>
      <c r="I2102" s="122" t="s">
        <v>199</v>
      </c>
      <c r="J2102" s="122" t="str">
        <f t="shared" si="100"/>
        <v>Quercus bicolor</v>
      </c>
      <c r="M2102" s="122" t="s">
        <v>3226</v>
      </c>
      <c r="N2102" s="122" t="s">
        <v>3194</v>
      </c>
      <c r="O2102" s="121">
        <v>42943</v>
      </c>
      <c r="P2102" s="122" t="s">
        <v>9396</v>
      </c>
      <c r="Q2102" s="122" t="s">
        <v>11688</v>
      </c>
      <c r="R2102" s="121">
        <v>42943</v>
      </c>
      <c r="S2102" s="121" t="s">
        <v>14693</v>
      </c>
      <c r="T2102" s="122" t="s">
        <v>1171</v>
      </c>
      <c r="U2102" s="122" t="s">
        <v>6795</v>
      </c>
      <c r="V2102" s="122" t="s">
        <v>11976</v>
      </c>
      <c r="W2102" s="122" t="s">
        <v>1759</v>
      </c>
      <c r="X2102" s="122" t="s">
        <v>11982</v>
      </c>
      <c r="Y2102" s="122" t="s">
        <v>11981</v>
      </c>
      <c r="AH2102" s="122">
        <v>920</v>
      </c>
      <c r="AJ2102" s="122" t="s">
        <v>199</v>
      </c>
      <c r="AT2102" s="122">
        <v>40.458919999999999</v>
      </c>
      <c r="AU2102" s="122">
        <v>-85.503829999999994</v>
      </c>
      <c r="AZ2102" s="122" t="s">
        <v>11985</v>
      </c>
      <c r="BE2102" s="122" t="s">
        <v>9078</v>
      </c>
      <c r="BG2102" s="122" t="s">
        <v>9079</v>
      </c>
      <c r="BY2102" s="132" t="s">
        <v>13585</v>
      </c>
      <c r="BZ2102" s="122" t="s">
        <v>3654</v>
      </c>
      <c r="CZ2102" s="122" t="str">
        <f t="shared" si="98"/>
        <v>Quercus bicolor Willd., SPMCODE: QUE002101, collection#: IN-MG622</v>
      </c>
    </row>
    <row r="2103" spans="1:104" ht="15" customHeight="1" x14ac:dyDescent="0.45">
      <c r="A2103" s="122">
        <v>2102</v>
      </c>
      <c r="B2103" s="122" t="s">
        <v>11939</v>
      </c>
      <c r="C2103" s="122" t="s">
        <v>11910</v>
      </c>
      <c r="I2103" s="122" t="s">
        <v>149</v>
      </c>
      <c r="J2103" s="122" t="str">
        <f t="shared" si="100"/>
        <v>Quercus macrocarpa</v>
      </c>
      <c r="M2103" s="122" t="s">
        <v>3226</v>
      </c>
      <c r="N2103" s="122" t="s">
        <v>3173</v>
      </c>
      <c r="O2103" s="121">
        <v>42943</v>
      </c>
      <c r="P2103" s="122" t="s">
        <v>9396</v>
      </c>
      <c r="Q2103" s="122" t="s">
        <v>11688</v>
      </c>
      <c r="R2103" s="121">
        <v>42943</v>
      </c>
      <c r="S2103" s="121" t="s">
        <v>14693</v>
      </c>
      <c r="T2103" s="122" t="s">
        <v>1171</v>
      </c>
      <c r="U2103" s="122" t="s">
        <v>6795</v>
      </c>
      <c r="V2103" s="122" t="s">
        <v>11976</v>
      </c>
      <c r="W2103" s="122" t="s">
        <v>1759</v>
      </c>
      <c r="X2103" s="122" t="s">
        <v>11979</v>
      </c>
      <c r="Y2103" s="122" t="s">
        <v>11981</v>
      </c>
      <c r="AH2103" s="122">
        <v>950</v>
      </c>
      <c r="AJ2103" s="122" t="s">
        <v>149</v>
      </c>
      <c r="AT2103" s="122">
        <v>40.459049999999998</v>
      </c>
      <c r="AU2103" s="122">
        <v>-85.504109999999997</v>
      </c>
      <c r="AZ2103" s="122" t="s">
        <v>11986</v>
      </c>
      <c r="BE2103" s="122" t="s">
        <v>9078</v>
      </c>
      <c r="BG2103" s="122" t="s">
        <v>9079</v>
      </c>
      <c r="BY2103" s="132" t="s">
        <v>13585</v>
      </c>
      <c r="BZ2103" s="122" t="s">
        <v>3654</v>
      </c>
      <c r="CZ2103" s="122" t="str">
        <f t="shared" si="98"/>
        <v>Quercus macrocarpa Michx., SPMCODE: QUE002102, collection#: IN-MG623</v>
      </c>
    </row>
    <row r="2104" spans="1:104" ht="15" customHeight="1" x14ac:dyDescent="0.45">
      <c r="A2104" s="122">
        <v>2103</v>
      </c>
      <c r="B2104" s="122" t="s">
        <v>11940</v>
      </c>
      <c r="C2104" s="122" t="s">
        <v>11911</v>
      </c>
      <c r="I2104" s="122" t="s">
        <v>149</v>
      </c>
      <c r="J2104" s="122" t="str">
        <f t="shared" si="100"/>
        <v>Quercus macrocarpa</v>
      </c>
      <c r="M2104" s="122" t="s">
        <v>3226</v>
      </c>
      <c r="N2104" s="122" t="s">
        <v>3173</v>
      </c>
      <c r="O2104" s="121">
        <v>42943</v>
      </c>
      <c r="P2104" s="122" t="s">
        <v>9396</v>
      </c>
      <c r="Q2104" s="122" t="s">
        <v>11688</v>
      </c>
      <c r="R2104" s="121">
        <v>42943</v>
      </c>
      <c r="S2104" s="121" t="s">
        <v>14693</v>
      </c>
      <c r="T2104" s="122" t="s">
        <v>1171</v>
      </c>
      <c r="U2104" s="122" t="s">
        <v>6795</v>
      </c>
      <c r="V2104" s="122" t="s">
        <v>11976</v>
      </c>
      <c r="W2104" s="122" t="s">
        <v>1759</v>
      </c>
      <c r="X2104" s="122" t="s">
        <v>11979</v>
      </c>
      <c r="Y2104" s="122" t="s">
        <v>11981</v>
      </c>
      <c r="AH2104" s="122">
        <v>902</v>
      </c>
      <c r="AJ2104" s="122" t="s">
        <v>149</v>
      </c>
      <c r="AT2104" s="122">
        <v>40.45908</v>
      </c>
      <c r="AU2104" s="122">
        <v>-85.504459999999995</v>
      </c>
      <c r="AZ2104" s="122" t="s">
        <v>11987</v>
      </c>
      <c r="BE2104" s="122" t="s">
        <v>9078</v>
      </c>
      <c r="BG2104" s="122" t="s">
        <v>9079</v>
      </c>
      <c r="BY2104" s="132" t="s">
        <v>13665</v>
      </c>
      <c r="BZ2104" s="122" t="s">
        <v>3654</v>
      </c>
      <c r="CZ2104" s="122" t="str">
        <f t="shared" si="98"/>
        <v>Quercus macrocarpa Michx., SPMCODE: QUE002103, collection#: IN-MG624</v>
      </c>
    </row>
    <row r="2105" spans="1:104" ht="15" customHeight="1" x14ac:dyDescent="0.45">
      <c r="A2105" s="122">
        <v>2104</v>
      </c>
      <c r="B2105" s="122" t="s">
        <v>11941</v>
      </c>
      <c r="C2105" s="122" t="s">
        <v>11912</v>
      </c>
      <c r="I2105" s="122" t="s">
        <v>199</v>
      </c>
      <c r="J2105" s="122" t="str">
        <f t="shared" si="100"/>
        <v>Quercus bicolor</v>
      </c>
      <c r="M2105" s="122" t="s">
        <v>3226</v>
      </c>
      <c r="N2105" s="122" t="s">
        <v>3194</v>
      </c>
      <c r="O2105" s="121">
        <v>42943</v>
      </c>
      <c r="P2105" s="122" t="s">
        <v>9396</v>
      </c>
      <c r="Q2105" s="122" t="s">
        <v>11688</v>
      </c>
      <c r="R2105" s="121">
        <v>42943</v>
      </c>
      <c r="S2105" s="121" t="s">
        <v>14693</v>
      </c>
      <c r="T2105" s="122" t="s">
        <v>1171</v>
      </c>
      <c r="U2105" s="122" t="s">
        <v>6795</v>
      </c>
      <c r="V2105" s="122" t="s">
        <v>11976</v>
      </c>
      <c r="W2105" s="122" t="s">
        <v>1759</v>
      </c>
      <c r="X2105" s="122" t="s">
        <v>11979</v>
      </c>
      <c r="Y2105" s="122" t="s">
        <v>11981</v>
      </c>
      <c r="AH2105" s="122">
        <v>902</v>
      </c>
      <c r="AJ2105" s="122" t="s">
        <v>199</v>
      </c>
      <c r="AT2105" s="122">
        <v>40.459099999999999</v>
      </c>
      <c r="AU2105" s="122">
        <v>-85.506590000000003</v>
      </c>
      <c r="AZ2105" s="122" t="s">
        <v>11987</v>
      </c>
      <c r="BE2105" s="122" t="s">
        <v>9078</v>
      </c>
      <c r="BG2105" s="122" t="s">
        <v>9079</v>
      </c>
      <c r="BZ2105" s="122" t="s">
        <v>3654</v>
      </c>
      <c r="CZ2105" s="122" t="str">
        <f t="shared" si="98"/>
        <v>Quercus bicolor Willd., SPMCODE: QUE002104, collection#: IN-MG625</v>
      </c>
    </row>
    <row r="2106" spans="1:104" ht="15" customHeight="1" x14ac:dyDescent="0.45">
      <c r="A2106" s="122">
        <v>2105</v>
      </c>
      <c r="B2106" s="122" t="s">
        <v>11942</v>
      </c>
      <c r="C2106" s="122" t="s">
        <v>11913</v>
      </c>
      <c r="I2106" s="122" t="s">
        <v>199</v>
      </c>
      <c r="J2106" s="122" t="str">
        <f t="shared" si="100"/>
        <v>Quercus bicolor</v>
      </c>
      <c r="M2106" s="122" t="s">
        <v>3226</v>
      </c>
      <c r="N2106" s="122" t="s">
        <v>3194</v>
      </c>
      <c r="O2106" s="121">
        <v>42943</v>
      </c>
      <c r="P2106" s="122" t="s">
        <v>9396</v>
      </c>
      <c r="Q2106" s="122" t="s">
        <v>11688</v>
      </c>
      <c r="R2106" s="121">
        <v>42943</v>
      </c>
      <c r="S2106" s="121" t="s">
        <v>14693</v>
      </c>
      <c r="T2106" s="122" t="s">
        <v>1171</v>
      </c>
      <c r="U2106" s="122" t="s">
        <v>6795</v>
      </c>
      <c r="V2106" s="122" t="s">
        <v>11976</v>
      </c>
      <c r="W2106" s="122" t="s">
        <v>1759</v>
      </c>
      <c r="X2106" s="122" t="s">
        <v>11979</v>
      </c>
      <c r="Y2106" s="122" t="s">
        <v>11981</v>
      </c>
      <c r="AH2106" s="122">
        <v>868</v>
      </c>
      <c r="AJ2106" s="122" t="s">
        <v>199</v>
      </c>
      <c r="AT2106" s="122">
        <v>40.459159999999997</v>
      </c>
      <c r="AU2106" s="122">
        <v>-85.508070000000004</v>
      </c>
      <c r="AZ2106" s="122" t="s">
        <v>9459</v>
      </c>
      <c r="BE2106" s="122" t="s">
        <v>9078</v>
      </c>
      <c r="BG2106" s="122" t="s">
        <v>9079</v>
      </c>
      <c r="BY2106" s="132" t="s">
        <v>13585</v>
      </c>
      <c r="BZ2106" s="122" t="s">
        <v>3654</v>
      </c>
      <c r="CZ2106" s="122" t="str">
        <f t="shared" si="98"/>
        <v>Quercus bicolor Willd., SPMCODE: QUE002105, collection#: IN-MG626</v>
      </c>
    </row>
    <row r="2107" spans="1:104" ht="15" customHeight="1" x14ac:dyDescent="0.45">
      <c r="A2107" s="122">
        <v>2106</v>
      </c>
      <c r="B2107" s="122" t="s">
        <v>11943</v>
      </c>
      <c r="C2107" s="122" t="s">
        <v>11914</v>
      </c>
      <c r="I2107" s="122" t="s">
        <v>187</v>
      </c>
      <c r="J2107" s="122" t="str">
        <f t="shared" si="100"/>
        <v>Quercus alba</v>
      </c>
      <c r="M2107" s="122" t="s">
        <v>3226</v>
      </c>
      <c r="N2107" s="122" t="s">
        <v>3190</v>
      </c>
      <c r="O2107" s="121">
        <v>42943</v>
      </c>
      <c r="P2107" s="122" t="s">
        <v>9396</v>
      </c>
      <c r="Q2107" s="122" t="s">
        <v>11688</v>
      </c>
      <c r="R2107" s="121">
        <v>42943</v>
      </c>
      <c r="S2107" s="121" t="s">
        <v>14693</v>
      </c>
      <c r="T2107" s="122" t="s">
        <v>1171</v>
      </c>
      <c r="U2107" s="122" t="s">
        <v>6795</v>
      </c>
      <c r="V2107" s="122" t="s">
        <v>11976</v>
      </c>
      <c r="W2107" s="122" t="s">
        <v>1759</v>
      </c>
      <c r="X2107" s="122" t="s">
        <v>11979</v>
      </c>
      <c r="Y2107" s="122" t="s">
        <v>11981</v>
      </c>
      <c r="AH2107" s="122">
        <v>899</v>
      </c>
      <c r="AJ2107" s="122" t="s">
        <v>187</v>
      </c>
      <c r="AT2107" s="122">
        <v>40.459110000000003</v>
      </c>
      <c r="AU2107" s="122">
        <v>-85.508780000000002</v>
      </c>
      <c r="AZ2107" s="122" t="s">
        <v>11988</v>
      </c>
      <c r="BE2107" s="122" t="s">
        <v>9078</v>
      </c>
      <c r="BG2107" s="122" t="s">
        <v>9079</v>
      </c>
      <c r="BY2107" s="132" t="s">
        <v>13665</v>
      </c>
      <c r="BZ2107" s="122" t="s">
        <v>3654</v>
      </c>
      <c r="CZ2107" s="122" t="str">
        <f t="shared" si="98"/>
        <v>Quercus alba L., SPMCODE: QUE002106, collection#: IN-MG627</v>
      </c>
    </row>
    <row r="2108" spans="1:104" ht="15" customHeight="1" x14ac:dyDescent="0.45">
      <c r="A2108" s="122">
        <v>2107</v>
      </c>
      <c r="B2108" s="122" t="s">
        <v>11944</v>
      </c>
      <c r="C2108" s="122" t="s">
        <v>11915</v>
      </c>
      <c r="I2108" s="122" t="s">
        <v>199</v>
      </c>
      <c r="J2108" s="122" t="str">
        <f t="shared" si="100"/>
        <v>Quercus bicolor</v>
      </c>
      <c r="M2108" s="122" t="s">
        <v>3226</v>
      </c>
      <c r="N2108" s="122" t="s">
        <v>3194</v>
      </c>
      <c r="O2108" s="121">
        <v>42943</v>
      </c>
      <c r="P2108" s="122" t="s">
        <v>9396</v>
      </c>
      <c r="Q2108" s="122" t="s">
        <v>11688</v>
      </c>
      <c r="R2108" s="121">
        <v>42943</v>
      </c>
      <c r="S2108" s="121" t="s">
        <v>14693</v>
      </c>
      <c r="T2108" s="122" t="s">
        <v>1171</v>
      </c>
      <c r="U2108" s="122" t="s">
        <v>6795</v>
      </c>
      <c r="V2108" s="122" t="s">
        <v>11976</v>
      </c>
      <c r="W2108" s="122" t="s">
        <v>1759</v>
      </c>
      <c r="X2108" s="122" t="s">
        <v>11979</v>
      </c>
      <c r="Y2108" s="122" t="s">
        <v>11981</v>
      </c>
      <c r="AH2108" s="122">
        <v>915</v>
      </c>
      <c r="AJ2108" s="122" t="s">
        <v>199</v>
      </c>
      <c r="AT2108" s="122">
        <v>40.45917</v>
      </c>
      <c r="AU2108" s="122">
        <v>-85.509259999999998</v>
      </c>
      <c r="AZ2108" s="122" t="s">
        <v>11990</v>
      </c>
      <c r="BE2108" s="122" t="s">
        <v>9078</v>
      </c>
      <c r="BG2108" s="122" t="s">
        <v>9079</v>
      </c>
      <c r="BY2108" s="132" t="s">
        <v>13665</v>
      </c>
      <c r="BZ2108" s="122" t="s">
        <v>3654</v>
      </c>
      <c r="CZ2108" s="122" t="str">
        <f t="shared" si="98"/>
        <v>Quercus bicolor Willd., SPMCODE: QUE002107, collection#: IN-MG628</v>
      </c>
    </row>
    <row r="2109" spans="1:104" ht="15" customHeight="1" x14ac:dyDescent="0.45">
      <c r="A2109" s="122">
        <v>2108</v>
      </c>
      <c r="B2109" s="122" t="s">
        <v>11945</v>
      </c>
      <c r="C2109" s="122" t="s">
        <v>11916</v>
      </c>
      <c r="I2109" s="122" t="s">
        <v>187</v>
      </c>
      <c r="J2109" s="122" t="str">
        <f t="shared" si="100"/>
        <v>Quercus alba</v>
      </c>
      <c r="M2109" s="122" t="s">
        <v>3226</v>
      </c>
      <c r="N2109" s="122" t="s">
        <v>3190</v>
      </c>
      <c r="O2109" s="121">
        <v>42943</v>
      </c>
      <c r="P2109" s="122" t="s">
        <v>9396</v>
      </c>
      <c r="Q2109" s="122" t="s">
        <v>11688</v>
      </c>
      <c r="R2109" s="121">
        <v>42943</v>
      </c>
      <c r="S2109" s="121" t="s">
        <v>14693</v>
      </c>
      <c r="T2109" s="122" t="s">
        <v>1171</v>
      </c>
      <c r="U2109" s="122" t="s">
        <v>6795</v>
      </c>
      <c r="V2109" s="122" t="s">
        <v>11976</v>
      </c>
      <c r="W2109" s="122" t="s">
        <v>1759</v>
      </c>
      <c r="X2109" s="122" t="s">
        <v>11979</v>
      </c>
      <c r="Y2109" s="122" t="s">
        <v>11981</v>
      </c>
      <c r="AH2109" s="122">
        <v>907</v>
      </c>
      <c r="AJ2109" s="122" t="s">
        <v>187</v>
      </c>
      <c r="AT2109" s="122">
        <v>40.459110000000003</v>
      </c>
      <c r="AU2109" s="122">
        <v>-85.509169999999997</v>
      </c>
      <c r="AZ2109" s="122" t="s">
        <v>11989</v>
      </c>
      <c r="BE2109" s="122" t="s">
        <v>9078</v>
      </c>
      <c r="BG2109" s="122" t="s">
        <v>9079</v>
      </c>
      <c r="BY2109" s="132" t="s">
        <v>13585</v>
      </c>
      <c r="BZ2109" s="122" t="s">
        <v>3654</v>
      </c>
      <c r="CZ2109" s="122" t="str">
        <f t="shared" si="98"/>
        <v>Quercus alba L., SPMCODE: QUE002108, collection#: IN-MG629</v>
      </c>
    </row>
    <row r="2110" spans="1:104" ht="15" customHeight="1" x14ac:dyDescent="0.45">
      <c r="A2110" s="122">
        <v>2109</v>
      </c>
      <c r="B2110" s="122" t="s">
        <v>11946</v>
      </c>
      <c r="C2110" s="122" t="s">
        <v>11917</v>
      </c>
      <c r="I2110" s="122" t="s">
        <v>9590</v>
      </c>
      <c r="J2110" s="122" t="str">
        <f t="shared" si="100"/>
        <v>Quercus alba</v>
      </c>
      <c r="M2110" s="122" t="s">
        <v>3226</v>
      </c>
      <c r="N2110" s="122" t="s">
        <v>3190</v>
      </c>
      <c r="O2110" s="121">
        <v>42943</v>
      </c>
      <c r="P2110" s="122" t="s">
        <v>9396</v>
      </c>
      <c r="Q2110" s="122" t="s">
        <v>11688</v>
      </c>
      <c r="R2110" s="121">
        <v>42943</v>
      </c>
      <c r="S2110" s="121" t="s">
        <v>14693</v>
      </c>
      <c r="T2110" s="122" t="s">
        <v>1171</v>
      </c>
      <c r="U2110" s="122" t="s">
        <v>6795</v>
      </c>
      <c r="V2110" s="122" t="s">
        <v>11976</v>
      </c>
      <c r="W2110" s="122" t="s">
        <v>1759</v>
      </c>
      <c r="X2110" s="122" t="s">
        <v>11979</v>
      </c>
      <c r="Y2110" s="122" t="s">
        <v>11981</v>
      </c>
      <c r="AH2110" s="122">
        <v>951</v>
      </c>
      <c r="AJ2110" s="122" t="s">
        <v>187</v>
      </c>
      <c r="AT2110" s="122">
        <v>40.459159999999997</v>
      </c>
      <c r="AU2110" s="122">
        <v>-85.509730000000005</v>
      </c>
      <c r="AZ2110" s="122" t="s">
        <v>11991</v>
      </c>
      <c r="BE2110" s="122" t="s">
        <v>9078</v>
      </c>
      <c r="BG2110" s="122" t="s">
        <v>9079</v>
      </c>
      <c r="BY2110" s="132" t="s">
        <v>13665</v>
      </c>
      <c r="BZ2110" s="122" t="s">
        <v>3654</v>
      </c>
      <c r="CN2110" s="122" t="s">
        <v>13852</v>
      </c>
      <c r="CZ2110" s="122" t="str">
        <f t="shared" si="98"/>
        <v>Quercus alba L. ?, SPMCODE: QUE002109, collection#: IN-MG630</v>
      </c>
    </row>
    <row r="2111" spans="1:104" ht="15" customHeight="1" x14ac:dyDescent="0.45">
      <c r="A2111" s="122">
        <v>2110</v>
      </c>
      <c r="B2111" s="122" t="s">
        <v>12011</v>
      </c>
      <c r="C2111" s="122" t="s">
        <v>11992</v>
      </c>
      <c r="I2111" s="122" t="s">
        <v>149</v>
      </c>
      <c r="J2111" s="122" t="str">
        <f t="shared" si="100"/>
        <v>Quercus macrocarpa</v>
      </c>
      <c r="M2111" s="122" t="s">
        <v>3226</v>
      </c>
      <c r="N2111" s="122" t="s">
        <v>3173</v>
      </c>
      <c r="O2111" s="121">
        <v>42949</v>
      </c>
      <c r="P2111" s="122" t="s">
        <v>9396</v>
      </c>
      <c r="Q2111" s="122" t="s">
        <v>11688</v>
      </c>
      <c r="R2111" s="121">
        <v>42949</v>
      </c>
      <c r="S2111" s="121" t="s">
        <v>14693</v>
      </c>
      <c r="T2111" s="122" t="s">
        <v>1171</v>
      </c>
      <c r="U2111" s="122" t="s">
        <v>6795</v>
      </c>
      <c r="V2111" s="122" t="s">
        <v>12032</v>
      </c>
      <c r="W2111" s="122" t="s">
        <v>1759</v>
      </c>
      <c r="X2111" s="122" t="s">
        <v>12031</v>
      </c>
      <c r="Y2111" s="122" t="s">
        <v>12033</v>
      </c>
      <c r="Z2111" s="122" t="s">
        <v>12034</v>
      </c>
      <c r="AH2111" s="122">
        <v>627</v>
      </c>
      <c r="AJ2111" s="122" t="s">
        <v>149</v>
      </c>
      <c r="AT2111" s="122">
        <v>41.532730000000001</v>
      </c>
      <c r="AU2111" s="122">
        <v>-87.294799999999995</v>
      </c>
      <c r="AZ2111" s="122" t="s">
        <v>12040</v>
      </c>
      <c r="BE2111" s="122" t="s">
        <v>9078</v>
      </c>
      <c r="BG2111" s="122" t="s">
        <v>9079</v>
      </c>
      <c r="BY2111" s="132" t="s">
        <v>13664</v>
      </c>
      <c r="BZ2111" s="122" t="s">
        <v>3654</v>
      </c>
      <c r="CN2111" s="122" t="s">
        <v>13851</v>
      </c>
      <c r="CZ2111" s="122" t="str">
        <f t="shared" si="98"/>
        <v>Quercus macrocarpa Michx., SPMCODE: QUE002110, collection#: IN-MG631</v>
      </c>
    </row>
    <row r="2112" spans="1:104" ht="15" customHeight="1" x14ac:dyDescent="0.45">
      <c r="A2112" s="122">
        <v>2111</v>
      </c>
      <c r="B2112" s="122" t="s">
        <v>12012</v>
      </c>
      <c r="C2112" s="122" t="s">
        <v>11993</v>
      </c>
      <c r="I2112" s="122" t="s">
        <v>149</v>
      </c>
      <c r="J2112" s="122" t="str">
        <f t="shared" si="100"/>
        <v>Quercus macrocarpa</v>
      </c>
      <c r="M2112" s="122" t="s">
        <v>3226</v>
      </c>
      <c r="N2112" s="122" t="s">
        <v>3173</v>
      </c>
      <c r="O2112" s="121">
        <v>42949</v>
      </c>
      <c r="P2112" s="122" t="s">
        <v>9396</v>
      </c>
      <c r="Q2112" s="122" t="s">
        <v>11688</v>
      </c>
      <c r="R2112" s="121">
        <v>42949</v>
      </c>
      <c r="S2112" s="121" t="s">
        <v>14693</v>
      </c>
      <c r="T2112" s="122" t="s">
        <v>1171</v>
      </c>
      <c r="U2112" s="122" t="s">
        <v>6795</v>
      </c>
      <c r="V2112" s="122" t="s">
        <v>12032</v>
      </c>
      <c r="W2112" s="122" t="s">
        <v>1759</v>
      </c>
      <c r="X2112" s="122" t="s">
        <v>12031</v>
      </c>
      <c r="Y2112" s="122" t="s">
        <v>12033</v>
      </c>
      <c r="Z2112" s="122" t="s">
        <v>12034</v>
      </c>
      <c r="AH2112" s="122">
        <v>707</v>
      </c>
      <c r="AJ2112" s="122" t="s">
        <v>149</v>
      </c>
      <c r="AT2112" s="122">
        <v>41.532809999999998</v>
      </c>
      <c r="AU2112" s="122">
        <v>-87.293769999999995</v>
      </c>
      <c r="AZ2112" s="122" t="s">
        <v>12041</v>
      </c>
      <c r="BE2112" s="122" t="s">
        <v>9078</v>
      </c>
      <c r="BG2112" s="122" t="s">
        <v>9079</v>
      </c>
      <c r="BY2112" s="132" t="s">
        <v>13586</v>
      </c>
      <c r="BZ2112" s="122" t="s">
        <v>3654</v>
      </c>
      <c r="CZ2112" s="122" t="str">
        <f t="shared" si="98"/>
        <v>Quercus macrocarpa Michx., SPMCODE: QUE002111, collection#: IN-MG632</v>
      </c>
    </row>
    <row r="2113" spans="1:104" ht="15" customHeight="1" x14ac:dyDescent="0.45">
      <c r="A2113" s="122">
        <v>2112</v>
      </c>
      <c r="B2113" s="122" t="s">
        <v>12013</v>
      </c>
      <c r="C2113" s="122" t="s">
        <v>11994</v>
      </c>
      <c r="I2113" s="122" t="s">
        <v>149</v>
      </c>
      <c r="J2113" s="122" t="str">
        <f t="shared" si="100"/>
        <v>Quercus macrocarpa</v>
      </c>
      <c r="M2113" s="122" t="s">
        <v>3226</v>
      </c>
      <c r="N2113" s="122" t="s">
        <v>3173</v>
      </c>
      <c r="O2113" s="121">
        <v>42949</v>
      </c>
      <c r="P2113" s="122" t="s">
        <v>9396</v>
      </c>
      <c r="Q2113" s="122" t="s">
        <v>11688</v>
      </c>
      <c r="R2113" s="121">
        <v>42949</v>
      </c>
      <c r="S2113" s="121" t="s">
        <v>14693</v>
      </c>
      <c r="T2113" s="122" t="s">
        <v>1171</v>
      </c>
      <c r="U2113" s="122" t="s">
        <v>6795</v>
      </c>
      <c r="V2113" s="122" t="s">
        <v>12032</v>
      </c>
      <c r="W2113" s="122" t="s">
        <v>1759</v>
      </c>
      <c r="X2113" s="122" t="s">
        <v>12031</v>
      </c>
      <c r="Y2113" s="122" t="s">
        <v>12033</v>
      </c>
      <c r="Z2113" s="122" t="s">
        <v>12034</v>
      </c>
      <c r="AH2113" s="122">
        <v>668</v>
      </c>
      <c r="AJ2113" s="122" t="s">
        <v>149</v>
      </c>
      <c r="AT2113" s="122">
        <v>41.533209999999997</v>
      </c>
      <c r="AU2113" s="122">
        <v>-87.293360000000007</v>
      </c>
      <c r="AZ2113" s="122" t="s">
        <v>12042</v>
      </c>
      <c r="BE2113" s="122" t="s">
        <v>9078</v>
      </c>
      <c r="BG2113" s="122" t="s">
        <v>9079</v>
      </c>
      <c r="BY2113" s="132" t="s">
        <v>13586</v>
      </c>
      <c r="BZ2113" s="122" t="s">
        <v>3654</v>
      </c>
      <c r="CZ2113" s="122" t="str">
        <f t="shared" si="98"/>
        <v>Quercus macrocarpa Michx., SPMCODE: QUE002112, collection#: IN-MG633</v>
      </c>
    </row>
    <row r="2114" spans="1:104" ht="15" customHeight="1" x14ac:dyDescent="0.45">
      <c r="A2114" s="122">
        <v>2113</v>
      </c>
      <c r="B2114" s="122" t="s">
        <v>12014</v>
      </c>
      <c r="C2114" s="122" t="s">
        <v>11995</v>
      </c>
      <c r="I2114" s="122" t="s">
        <v>149</v>
      </c>
      <c r="J2114" s="122" t="str">
        <f t="shared" ref="J2114:J2145" si="101">LEFT(I2114, FIND(" ", I2114, 12) -1)</f>
        <v>Quercus macrocarpa</v>
      </c>
      <c r="M2114" s="122" t="s">
        <v>3226</v>
      </c>
      <c r="N2114" s="122" t="s">
        <v>3173</v>
      </c>
      <c r="O2114" s="121">
        <v>42949</v>
      </c>
      <c r="P2114" s="122" t="s">
        <v>9396</v>
      </c>
      <c r="Q2114" s="122" t="s">
        <v>11688</v>
      </c>
      <c r="R2114" s="121">
        <v>42949</v>
      </c>
      <c r="S2114" s="121" t="s">
        <v>14693</v>
      </c>
      <c r="T2114" s="122" t="s">
        <v>1171</v>
      </c>
      <c r="U2114" s="122" t="s">
        <v>6795</v>
      </c>
      <c r="V2114" s="122" t="s">
        <v>12032</v>
      </c>
      <c r="W2114" s="122" t="s">
        <v>1759</v>
      </c>
      <c r="X2114" s="122" t="s">
        <v>12031</v>
      </c>
      <c r="Y2114" s="122" t="s">
        <v>12033</v>
      </c>
      <c r="Z2114" s="122" t="s">
        <v>12034</v>
      </c>
      <c r="AH2114" s="122">
        <v>677</v>
      </c>
      <c r="AJ2114" s="122" t="s">
        <v>149</v>
      </c>
      <c r="AT2114" s="122">
        <v>41.533479999999997</v>
      </c>
      <c r="AU2114" s="122">
        <v>-87.292310000000001</v>
      </c>
      <c r="AZ2114" s="122" t="s">
        <v>12043</v>
      </c>
      <c r="BE2114" s="122" t="s">
        <v>9078</v>
      </c>
      <c r="BG2114" s="122" t="s">
        <v>9079</v>
      </c>
      <c r="BY2114" s="132" t="s">
        <v>13586</v>
      </c>
      <c r="BZ2114" s="122" t="s">
        <v>3654</v>
      </c>
      <c r="CZ2114" s="122" t="str">
        <f t="shared" si="98"/>
        <v>Quercus macrocarpa Michx., SPMCODE: QUE002113, collection#: IN-MG634</v>
      </c>
    </row>
    <row r="2115" spans="1:104" ht="15" customHeight="1" x14ac:dyDescent="0.45">
      <c r="A2115" s="122">
        <v>2114</v>
      </c>
      <c r="B2115" s="122" t="s">
        <v>12015</v>
      </c>
      <c r="C2115" s="122" t="s">
        <v>11996</v>
      </c>
      <c r="I2115" s="122" t="s">
        <v>149</v>
      </c>
      <c r="J2115" s="122" t="str">
        <f t="shared" si="101"/>
        <v>Quercus macrocarpa</v>
      </c>
      <c r="M2115" s="122" t="s">
        <v>3226</v>
      </c>
      <c r="N2115" s="122" t="s">
        <v>3173</v>
      </c>
      <c r="O2115" s="121">
        <v>42949</v>
      </c>
      <c r="P2115" s="122" t="s">
        <v>9396</v>
      </c>
      <c r="Q2115" s="122" t="s">
        <v>11688</v>
      </c>
      <c r="R2115" s="121">
        <v>42949</v>
      </c>
      <c r="S2115" s="121" t="s">
        <v>14693</v>
      </c>
      <c r="T2115" s="122" t="s">
        <v>1171</v>
      </c>
      <c r="U2115" s="122" t="s">
        <v>6795</v>
      </c>
      <c r="V2115" s="122" t="s">
        <v>12032</v>
      </c>
      <c r="W2115" s="122" t="s">
        <v>1759</v>
      </c>
      <c r="X2115" s="122" t="s">
        <v>12031</v>
      </c>
      <c r="Y2115" s="122" t="s">
        <v>12033</v>
      </c>
      <c r="Z2115" s="122" t="s">
        <v>12034</v>
      </c>
      <c r="AH2115" s="122">
        <v>698</v>
      </c>
      <c r="AJ2115" s="122" t="s">
        <v>149</v>
      </c>
      <c r="AT2115" s="122">
        <v>41.534030000000001</v>
      </c>
      <c r="AU2115" s="122">
        <v>-87.291460000000001</v>
      </c>
      <c r="AZ2115" s="122" t="s">
        <v>12044</v>
      </c>
      <c r="BE2115" s="122" t="s">
        <v>9078</v>
      </c>
      <c r="BG2115" s="122" t="s">
        <v>9079</v>
      </c>
      <c r="BY2115" s="132" t="s">
        <v>13664</v>
      </c>
      <c r="BZ2115" s="122" t="s">
        <v>3654</v>
      </c>
      <c r="CZ2115" s="122" t="str">
        <f t="shared" si="98"/>
        <v>Quercus macrocarpa Michx., SPMCODE: QUE002114, collection#: IN-MG635</v>
      </c>
    </row>
    <row r="2116" spans="1:104" ht="15" customHeight="1" x14ac:dyDescent="0.45">
      <c r="A2116" s="122">
        <v>2115</v>
      </c>
      <c r="B2116" s="122" t="s">
        <v>12016</v>
      </c>
      <c r="C2116" s="122" t="s">
        <v>11997</v>
      </c>
      <c r="I2116" s="122" t="s">
        <v>149</v>
      </c>
      <c r="J2116" s="122" t="str">
        <f t="shared" si="101"/>
        <v>Quercus macrocarpa</v>
      </c>
      <c r="M2116" s="122" t="s">
        <v>3226</v>
      </c>
      <c r="N2116" s="122" t="s">
        <v>3173</v>
      </c>
      <c r="O2116" s="121">
        <v>42949</v>
      </c>
      <c r="P2116" s="122" t="s">
        <v>9396</v>
      </c>
      <c r="Q2116" s="122" t="s">
        <v>11688</v>
      </c>
      <c r="R2116" s="121">
        <v>42949</v>
      </c>
      <c r="S2116" s="121" t="s">
        <v>14693</v>
      </c>
      <c r="T2116" s="122" t="s">
        <v>1171</v>
      </c>
      <c r="U2116" s="122" t="s">
        <v>6795</v>
      </c>
      <c r="V2116" s="122" t="s">
        <v>12032</v>
      </c>
      <c r="W2116" s="122" t="s">
        <v>1759</v>
      </c>
      <c r="X2116" s="122" t="s">
        <v>12031</v>
      </c>
      <c r="Y2116" s="122" t="s">
        <v>12033</v>
      </c>
      <c r="Z2116" s="122" t="s">
        <v>12034</v>
      </c>
      <c r="AH2116" s="122">
        <v>663</v>
      </c>
      <c r="AJ2116" s="122" t="s">
        <v>149</v>
      </c>
      <c r="AT2116" s="122">
        <v>41.534500000000001</v>
      </c>
      <c r="AU2116" s="122">
        <v>-87.292789999999997</v>
      </c>
      <c r="AZ2116" s="122" t="s">
        <v>12045</v>
      </c>
      <c r="BE2116" s="122" t="s">
        <v>9078</v>
      </c>
      <c r="BG2116" s="122" t="s">
        <v>9079</v>
      </c>
      <c r="BY2116" s="132" t="s">
        <v>13586</v>
      </c>
      <c r="BZ2116" s="122" t="s">
        <v>3654</v>
      </c>
      <c r="CZ2116" s="122" t="str">
        <f t="shared" si="98"/>
        <v>Quercus macrocarpa Michx., SPMCODE: QUE002115, collection#: IN-MG636</v>
      </c>
    </row>
    <row r="2117" spans="1:104" ht="15" customHeight="1" x14ac:dyDescent="0.45">
      <c r="A2117" s="122">
        <v>2116</v>
      </c>
      <c r="B2117" s="122" t="s">
        <v>12017</v>
      </c>
      <c r="C2117" s="122" t="s">
        <v>11998</v>
      </c>
      <c r="I2117" s="122" t="s">
        <v>149</v>
      </c>
      <c r="J2117" s="122" t="str">
        <f t="shared" si="101"/>
        <v>Quercus macrocarpa</v>
      </c>
      <c r="M2117" s="122" t="s">
        <v>3226</v>
      </c>
      <c r="N2117" s="122" t="s">
        <v>3173</v>
      </c>
      <c r="O2117" s="121">
        <v>42949</v>
      </c>
      <c r="P2117" s="122" t="s">
        <v>9396</v>
      </c>
      <c r="Q2117" s="122" t="s">
        <v>11688</v>
      </c>
      <c r="R2117" s="121">
        <v>42949</v>
      </c>
      <c r="S2117" s="121" t="s">
        <v>14693</v>
      </c>
      <c r="T2117" s="122" t="s">
        <v>1171</v>
      </c>
      <c r="U2117" s="122" t="s">
        <v>6795</v>
      </c>
      <c r="V2117" s="122" t="s">
        <v>12032</v>
      </c>
      <c r="W2117" s="122" t="s">
        <v>1759</v>
      </c>
      <c r="X2117" s="122" t="s">
        <v>12031</v>
      </c>
      <c r="Y2117" s="122" t="s">
        <v>12033</v>
      </c>
      <c r="Z2117" s="122" t="s">
        <v>12034</v>
      </c>
      <c r="AH2117" s="122">
        <v>661</v>
      </c>
      <c r="AJ2117" s="122" t="s">
        <v>149</v>
      </c>
      <c r="AT2117" s="122">
        <v>41.534570000000002</v>
      </c>
      <c r="AU2117" s="122">
        <v>-87.294030000000006</v>
      </c>
      <c r="AZ2117" s="122" t="s">
        <v>12047</v>
      </c>
      <c r="BE2117" s="122" t="s">
        <v>9078</v>
      </c>
      <c r="BG2117" s="122" t="s">
        <v>9079</v>
      </c>
      <c r="BY2117" s="132" t="s">
        <v>13586</v>
      </c>
      <c r="BZ2117" s="122" t="s">
        <v>3654</v>
      </c>
      <c r="CZ2117" s="122" t="str">
        <f t="shared" si="98"/>
        <v>Quercus macrocarpa Michx., SPMCODE: QUE002116, collection#: IN-MG637</v>
      </c>
    </row>
    <row r="2118" spans="1:104" ht="15" customHeight="1" x14ac:dyDescent="0.45">
      <c r="A2118" s="122">
        <v>2117</v>
      </c>
      <c r="B2118" s="122" t="s">
        <v>12018</v>
      </c>
      <c r="C2118" s="122" t="s">
        <v>11999</v>
      </c>
      <c r="I2118" s="122" t="s">
        <v>149</v>
      </c>
      <c r="J2118" s="122" t="str">
        <f t="shared" si="101"/>
        <v>Quercus macrocarpa</v>
      </c>
      <c r="M2118" s="122" t="s">
        <v>3226</v>
      </c>
      <c r="N2118" s="122" t="s">
        <v>3173</v>
      </c>
      <c r="O2118" s="121">
        <v>42949</v>
      </c>
      <c r="P2118" s="122" t="s">
        <v>9396</v>
      </c>
      <c r="Q2118" s="122" t="s">
        <v>11688</v>
      </c>
      <c r="R2118" s="121">
        <v>42949</v>
      </c>
      <c r="S2118" s="121" t="s">
        <v>14693</v>
      </c>
      <c r="T2118" s="122" t="s">
        <v>1171</v>
      </c>
      <c r="U2118" s="122" t="s">
        <v>6795</v>
      </c>
      <c r="V2118" s="122" t="s">
        <v>12032</v>
      </c>
      <c r="W2118" s="122" t="s">
        <v>1759</v>
      </c>
      <c r="X2118" s="122" t="s">
        <v>12031</v>
      </c>
      <c r="Y2118" s="122" t="s">
        <v>12033</v>
      </c>
      <c r="Z2118" s="122" t="s">
        <v>12034</v>
      </c>
      <c r="AH2118" s="122">
        <v>673</v>
      </c>
      <c r="AJ2118" s="122" t="s">
        <v>149</v>
      </c>
      <c r="AT2118" s="122">
        <v>41.532530000000001</v>
      </c>
      <c r="AU2118" s="122">
        <v>-87.296610000000001</v>
      </c>
      <c r="AZ2118" s="122" t="s">
        <v>12046</v>
      </c>
      <c r="BE2118" s="122" t="s">
        <v>9078</v>
      </c>
      <c r="BG2118" s="122" t="s">
        <v>9079</v>
      </c>
      <c r="BY2118" s="132" t="s">
        <v>13586</v>
      </c>
      <c r="BZ2118" s="122" t="s">
        <v>3654</v>
      </c>
      <c r="CN2118" s="122" t="s">
        <v>13853</v>
      </c>
      <c r="CZ2118" s="122" t="str">
        <f t="shared" si="98"/>
        <v>Quercus macrocarpa Michx., SPMCODE: QUE002117, collection#: IN-MG638</v>
      </c>
    </row>
    <row r="2119" spans="1:104" ht="15" customHeight="1" x14ac:dyDescent="0.45">
      <c r="A2119" s="122">
        <v>2118</v>
      </c>
      <c r="B2119" s="122" t="s">
        <v>12019</v>
      </c>
      <c r="C2119" s="122" t="s">
        <v>12000</v>
      </c>
      <c r="I2119" s="122" t="s">
        <v>149</v>
      </c>
      <c r="J2119" s="122" t="str">
        <f t="shared" si="101"/>
        <v>Quercus macrocarpa</v>
      </c>
      <c r="M2119" s="122" t="s">
        <v>3226</v>
      </c>
      <c r="N2119" s="122" t="s">
        <v>3173</v>
      </c>
      <c r="O2119" s="121">
        <v>42949</v>
      </c>
      <c r="P2119" s="122" t="s">
        <v>9396</v>
      </c>
      <c r="Q2119" s="122" t="s">
        <v>11688</v>
      </c>
      <c r="R2119" s="121">
        <v>42949</v>
      </c>
      <c r="S2119" s="121" t="s">
        <v>14693</v>
      </c>
      <c r="T2119" s="122" t="s">
        <v>1171</v>
      </c>
      <c r="U2119" s="122" t="s">
        <v>6795</v>
      </c>
      <c r="V2119" s="122" t="s">
        <v>12032</v>
      </c>
      <c r="W2119" s="122" t="s">
        <v>1759</v>
      </c>
      <c r="X2119" s="122" t="s">
        <v>12031</v>
      </c>
      <c r="Y2119" s="122" t="s">
        <v>12033</v>
      </c>
      <c r="Z2119" s="122" t="s">
        <v>12034</v>
      </c>
      <c r="AH2119" s="122">
        <v>655</v>
      </c>
      <c r="AJ2119" s="122" t="s">
        <v>149</v>
      </c>
      <c r="AT2119" s="122">
        <v>41.53246</v>
      </c>
      <c r="AU2119" s="122">
        <v>-87.296840000000003</v>
      </c>
      <c r="AZ2119" s="122" t="s">
        <v>12048</v>
      </c>
      <c r="BE2119" s="122" t="s">
        <v>9078</v>
      </c>
      <c r="BG2119" s="122" t="s">
        <v>9079</v>
      </c>
      <c r="BY2119" s="132" t="s">
        <v>13586</v>
      </c>
      <c r="BZ2119" s="122" t="s">
        <v>3654</v>
      </c>
      <c r="CZ2119" s="122" t="str">
        <f t="shared" si="98"/>
        <v>Quercus macrocarpa Michx., SPMCODE: QUE002118, collection#: IN-MG639</v>
      </c>
    </row>
    <row r="2120" spans="1:104" ht="15" customHeight="1" x14ac:dyDescent="0.45">
      <c r="A2120" s="122">
        <v>2119</v>
      </c>
      <c r="B2120" s="122" t="s">
        <v>12020</v>
      </c>
      <c r="C2120" s="122" t="s">
        <v>12001</v>
      </c>
      <c r="I2120" s="122" t="s">
        <v>149</v>
      </c>
      <c r="J2120" s="122" t="str">
        <f t="shared" si="101"/>
        <v>Quercus macrocarpa</v>
      </c>
      <c r="M2120" s="122" t="s">
        <v>3226</v>
      </c>
      <c r="N2120" s="122" t="s">
        <v>3173</v>
      </c>
      <c r="O2120" s="121">
        <v>42949</v>
      </c>
      <c r="P2120" s="122" t="s">
        <v>9396</v>
      </c>
      <c r="Q2120" s="122" t="s">
        <v>11688</v>
      </c>
      <c r="R2120" s="121">
        <v>42949</v>
      </c>
      <c r="S2120" s="121" t="s">
        <v>14693</v>
      </c>
      <c r="T2120" s="122" t="s">
        <v>1171</v>
      </c>
      <c r="U2120" s="122" t="s">
        <v>6795</v>
      </c>
      <c r="V2120" s="122" t="s">
        <v>12032</v>
      </c>
      <c r="W2120" s="122" t="s">
        <v>1759</v>
      </c>
      <c r="X2120" s="122" t="s">
        <v>12031</v>
      </c>
      <c r="Y2120" s="122" t="s">
        <v>12033</v>
      </c>
      <c r="Z2120" s="122" t="s">
        <v>12034</v>
      </c>
      <c r="AH2120" s="122">
        <v>660</v>
      </c>
      <c r="AJ2120" s="122" t="s">
        <v>149</v>
      </c>
      <c r="AT2120" s="122">
        <v>41.532389999999999</v>
      </c>
      <c r="AU2120" s="122">
        <v>-87.297079999999994</v>
      </c>
      <c r="AZ2120" s="122" t="s">
        <v>12049</v>
      </c>
      <c r="BE2120" s="122" t="s">
        <v>9078</v>
      </c>
      <c r="BG2120" s="122" t="s">
        <v>9079</v>
      </c>
      <c r="BY2120" s="132" t="s">
        <v>13664</v>
      </c>
      <c r="BZ2120" s="122" t="s">
        <v>3654</v>
      </c>
      <c r="CZ2120" s="122" t="str">
        <f t="shared" si="98"/>
        <v>Quercus macrocarpa Michx., SPMCODE: QUE002119, collection#: IN-MG640</v>
      </c>
    </row>
    <row r="2121" spans="1:104" ht="15" customHeight="1" x14ac:dyDescent="0.45">
      <c r="A2121" s="122">
        <v>2120</v>
      </c>
      <c r="B2121" s="122" t="s">
        <v>12021</v>
      </c>
      <c r="C2121" s="122" t="s">
        <v>12002</v>
      </c>
      <c r="I2121" s="122" t="s">
        <v>187</v>
      </c>
      <c r="J2121" s="122" t="str">
        <f t="shared" si="101"/>
        <v>Quercus alba</v>
      </c>
      <c r="M2121" s="122" t="s">
        <v>3226</v>
      </c>
      <c r="N2121" s="122" t="s">
        <v>3190</v>
      </c>
      <c r="O2121" s="121">
        <v>42957</v>
      </c>
      <c r="P2121" s="122" t="s">
        <v>12030</v>
      </c>
      <c r="Q2121" s="122" t="s">
        <v>11688</v>
      </c>
      <c r="R2121" s="121">
        <v>42957</v>
      </c>
      <c r="S2121" s="121" t="s">
        <v>14693</v>
      </c>
      <c r="T2121" s="122" t="s">
        <v>1171</v>
      </c>
      <c r="U2121" s="122" t="s">
        <v>6795</v>
      </c>
      <c r="V2121" s="122" t="s">
        <v>12036</v>
      </c>
      <c r="W2121" s="122" t="s">
        <v>1759</v>
      </c>
      <c r="X2121" s="122" t="s">
        <v>12035</v>
      </c>
      <c r="Y2121" s="122" t="s">
        <v>12037</v>
      </c>
      <c r="AH2121" s="122">
        <v>732</v>
      </c>
      <c r="AJ2121" s="122" t="s">
        <v>187</v>
      </c>
      <c r="AT2121" s="122">
        <v>41.656849999999999</v>
      </c>
      <c r="AU2121" s="122">
        <v>-87.060299999999998</v>
      </c>
      <c r="AZ2121" s="122" t="s">
        <v>12050</v>
      </c>
      <c r="BE2121" s="122" t="s">
        <v>9078</v>
      </c>
      <c r="BG2121" s="122" t="s">
        <v>9079</v>
      </c>
      <c r="BY2121" s="132" t="s">
        <v>13586</v>
      </c>
      <c r="BZ2121" s="122" t="s">
        <v>3654</v>
      </c>
      <c r="CZ2121" s="122" t="str">
        <f t="shared" si="98"/>
        <v>Quercus alba L., SPMCODE: QUE002120, collection#: IN-MG641</v>
      </c>
    </row>
    <row r="2122" spans="1:104" ht="15" customHeight="1" x14ac:dyDescent="0.45">
      <c r="A2122" s="122">
        <v>2121</v>
      </c>
      <c r="B2122" s="122" t="s">
        <v>12022</v>
      </c>
      <c r="C2122" s="122" t="s">
        <v>12003</v>
      </c>
      <c r="I2122" s="122" t="s">
        <v>187</v>
      </c>
      <c r="J2122" s="122" t="str">
        <f t="shared" si="101"/>
        <v>Quercus alba</v>
      </c>
      <c r="M2122" s="122" t="s">
        <v>3226</v>
      </c>
      <c r="N2122" s="122" t="s">
        <v>3190</v>
      </c>
      <c r="O2122" s="121">
        <v>42957</v>
      </c>
      <c r="P2122" s="122" t="s">
        <v>12030</v>
      </c>
      <c r="Q2122" s="122" t="s">
        <v>11688</v>
      </c>
      <c r="R2122" s="121">
        <v>42957</v>
      </c>
      <c r="S2122" s="121" t="s">
        <v>14693</v>
      </c>
      <c r="T2122" s="122" t="s">
        <v>1171</v>
      </c>
      <c r="U2122" s="122" t="s">
        <v>6795</v>
      </c>
      <c r="V2122" s="122" t="s">
        <v>12036</v>
      </c>
      <c r="W2122" s="122" t="s">
        <v>1759</v>
      </c>
      <c r="X2122" s="122" t="s">
        <v>12035</v>
      </c>
      <c r="Y2122" s="122" t="s">
        <v>12037</v>
      </c>
      <c r="AH2122" s="122">
        <v>628</v>
      </c>
      <c r="AJ2122" s="122" t="s">
        <v>187</v>
      </c>
      <c r="AT2122" s="122">
        <v>41.657380000000003</v>
      </c>
      <c r="AU2122" s="122">
        <v>-87.060450000000003</v>
      </c>
      <c r="AZ2122" s="122" t="s">
        <v>12051</v>
      </c>
      <c r="BE2122" s="122" t="s">
        <v>9078</v>
      </c>
      <c r="BG2122" s="122" t="s">
        <v>9079</v>
      </c>
      <c r="BY2122" s="132" t="s">
        <v>13587</v>
      </c>
      <c r="BZ2122" s="122" t="s">
        <v>3654</v>
      </c>
      <c r="CZ2122" s="122" t="str">
        <f t="shared" si="98"/>
        <v>Quercus alba L., SPMCODE: QUE002121, collection#: IN-MG642</v>
      </c>
    </row>
    <row r="2123" spans="1:104" ht="15" customHeight="1" x14ac:dyDescent="0.45">
      <c r="A2123" s="122">
        <v>2122</v>
      </c>
      <c r="B2123" s="122" t="s">
        <v>12023</v>
      </c>
      <c r="C2123" s="122" t="s">
        <v>12004</v>
      </c>
      <c r="I2123" s="122" t="s">
        <v>187</v>
      </c>
      <c r="J2123" s="122" t="str">
        <f t="shared" si="101"/>
        <v>Quercus alba</v>
      </c>
      <c r="M2123" s="122" t="s">
        <v>3226</v>
      </c>
      <c r="N2123" s="122" t="s">
        <v>3190</v>
      </c>
      <c r="O2123" s="121">
        <v>42957</v>
      </c>
      <c r="P2123" s="122" t="s">
        <v>12030</v>
      </c>
      <c r="Q2123" s="122" t="s">
        <v>11688</v>
      </c>
      <c r="R2123" s="121">
        <v>42957</v>
      </c>
      <c r="S2123" s="121" t="s">
        <v>14693</v>
      </c>
      <c r="T2123" s="122" t="s">
        <v>1171</v>
      </c>
      <c r="U2123" s="122" t="s">
        <v>6795</v>
      </c>
      <c r="V2123" s="122" t="s">
        <v>12036</v>
      </c>
      <c r="W2123" s="122" t="s">
        <v>1759</v>
      </c>
      <c r="X2123" s="122" t="s">
        <v>12035</v>
      </c>
      <c r="Y2123" s="122" t="s">
        <v>12037</v>
      </c>
      <c r="AH2123" s="122">
        <v>646</v>
      </c>
      <c r="AJ2123" s="122" t="s">
        <v>187</v>
      </c>
      <c r="AT2123" s="122">
        <v>41.658009999999997</v>
      </c>
      <c r="AU2123" s="122">
        <v>-87.06044</v>
      </c>
      <c r="AZ2123" s="122" t="s">
        <v>12052</v>
      </c>
      <c r="BE2123" s="122" t="s">
        <v>9078</v>
      </c>
      <c r="BG2123" s="122" t="s">
        <v>9079</v>
      </c>
      <c r="BY2123" s="132" t="s">
        <v>13586</v>
      </c>
      <c r="BZ2123" s="122" t="s">
        <v>3654</v>
      </c>
      <c r="CZ2123" s="122" t="str">
        <f t="shared" si="98"/>
        <v>Quercus alba L., SPMCODE: QUE002122, collection#: IN-MG643</v>
      </c>
    </row>
    <row r="2124" spans="1:104" ht="15" customHeight="1" x14ac:dyDescent="0.45">
      <c r="A2124" s="122">
        <v>2123</v>
      </c>
      <c r="B2124" s="122" t="s">
        <v>12024</v>
      </c>
      <c r="C2124" s="122" t="s">
        <v>12005</v>
      </c>
      <c r="I2124" s="122" t="s">
        <v>187</v>
      </c>
      <c r="J2124" s="122" t="str">
        <f t="shared" si="101"/>
        <v>Quercus alba</v>
      </c>
      <c r="M2124" s="122" t="s">
        <v>3226</v>
      </c>
      <c r="N2124" s="122" t="s">
        <v>3190</v>
      </c>
      <c r="O2124" s="121">
        <v>42957</v>
      </c>
      <c r="P2124" s="122" t="s">
        <v>12030</v>
      </c>
      <c r="Q2124" s="122" t="s">
        <v>11688</v>
      </c>
      <c r="R2124" s="121">
        <v>42957</v>
      </c>
      <c r="S2124" s="121" t="s">
        <v>14693</v>
      </c>
      <c r="T2124" s="122" t="s">
        <v>1171</v>
      </c>
      <c r="U2124" s="122" t="s">
        <v>6795</v>
      </c>
      <c r="V2124" s="122" t="s">
        <v>12036</v>
      </c>
      <c r="W2124" s="122" t="s">
        <v>1759</v>
      </c>
      <c r="X2124" s="122" t="s">
        <v>12035</v>
      </c>
      <c r="Y2124" s="122" t="s">
        <v>12037</v>
      </c>
      <c r="AH2124" s="122">
        <v>587</v>
      </c>
      <c r="AJ2124" s="122" t="s">
        <v>187</v>
      </c>
      <c r="AT2124" s="122">
        <v>41.658880000000003</v>
      </c>
      <c r="AU2124" s="122">
        <v>-87.061660000000003</v>
      </c>
      <c r="AZ2124" s="122" t="s">
        <v>12053</v>
      </c>
      <c r="BE2124" s="122" t="s">
        <v>9078</v>
      </c>
      <c r="BG2124" s="122" t="s">
        <v>9079</v>
      </c>
      <c r="BY2124" s="132" t="s">
        <v>13586</v>
      </c>
      <c r="BZ2124" s="122" t="s">
        <v>3654</v>
      </c>
      <c r="CZ2124" s="122" t="str">
        <f t="shared" si="98"/>
        <v>Quercus alba L., SPMCODE: QUE002123, collection#: IN-MG644</v>
      </c>
    </row>
    <row r="2125" spans="1:104" ht="15" customHeight="1" x14ac:dyDescent="0.45">
      <c r="A2125" s="122">
        <v>2124</v>
      </c>
      <c r="B2125" s="122" t="s">
        <v>12025</v>
      </c>
      <c r="C2125" s="122" t="s">
        <v>12006</v>
      </c>
      <c r="I2125" s="122" t="s">
        <v>187</v>
      </c>
      <c r="J2125" s="122" t="str">
        <f t="shared" si="101"/>
        <v>Quercus alba</v>
      </c>
      <c r="M2125" s="122" t="s">
        <v>3226</v>
      </c>
      <c r="N2125" s="122" t="s">
        <v>3190</v>
      </c>
      <c r="O2125" s="121">
        <v>42957</v>
      </c>
      <c r="P2125" s="122" t="s">
        <v>12030</v>
      </c>
      <c r="Q2125" s="122" t="s">
        <v>11688</v>
      </c>
      <c r="R2125" s="121">
        <v>42957</v>
      </c>
      <c r="S2125" s="121" t="s">
        <v>14693</v>
      </c>
      <c r="T2125" s="122" t="s">
        <v>1171</v>
      </c>
      <c r="U2125" s="122" t="s">
        <v>6795</v>
      </c>
      <c r="V2125" s="122" t="s">
        <v>12036</v>
      </c>
      <c r="W2125" s="122" t="s">
        <v>1759</v>
      </c>
      <c r="X2125" s="122" t="s">
        <v>12035</v>
      </c>
      <c r="Y2125" s="122" t="s">
        <v>12037</v>
      </c>
      <c r="AH2125" s="122">
        <v>649</v>
      </c>
      <c r="AJ2125" s="122" t="s">
        <v>187</v>
      </c>
      <c r="AT2125" s="122">
        <v>41.659550000000003</v>
      </c>
      <c r="AU2125" s="122">
        <v>-87.062179999999998</v>
      </c>
      <c r="AZ2125" s="122" t="s">
        <v>12054</v>
      </c>
      <c r="BE2125" s="122" t="s">
        <v>9078</v>
      </c>
      <c r="BG2125" s="122" t="s">
        <v>9079</v>
      </c>
      <c r="BY2125" s="132" t="s">
        <v>13664</v>
      </c>
      <c r="BZ2125" s="122" t="s">
        <v>3654</v>
      </c>
      <c r="CZ2125" s="122" t="str">
        <f t="shared" si="98"/>
        <v>Quercus alba L., SPMCODE: QUE002124, collection#: IN-MG645</v>
      </c>
    </row>
    <row r="2126" spans="1:104" ht="15" customHeight="1" x14ac:dyDescent="0.45">
      <c r="A2126" s="122">
        <v>2125</v>
      </c>
      <c r="B2126" s="122" t="s">
        <v>12026</v>
      </c>
      <c r="C2126" s="122" t="s">
        <v>12007</v>
      </c>
      <c r="I2126" s="122" t="s">
        <v>187</v>
      </c>
      <c r="J2126" s="122" t="str">
        <f t="shared" si="101"/>
        <v>Quercus alba</v>
      </c>
      <c r="M2126" s="122" t="s">
        <v>3226</v>
      </c>
      <c r="N2126" s="122" t="s">
        <v>3190</v>
      </c>
      <c r="O2126" s="121">
        <v>42957</v>
      </c>
      <c r="P2126" s="122" t="s">
        <v>12030</v>
      </c>
      <c r="Q2126" s="122" t="s">
        <v>11688</v>
      </c>
      <c r="R2126" s="121">
        <v>42957</v>
      </c>
      <c r="S2126" s="121" t="s">
        <v>14693</v>
      </c>
      <c r="T2126" s="122" t="s">
        <v>1171</v>
      </c>
      <c r="U2126" s="122" t="s">
        <v>6795</v>
      </c>
      <c r="V2126" s="122" t="s">
        <v>12036</v>
      </c>
      <c r="W2126" s="122" t="s">
        <v>1759</v>
      </c>
      <c r="X2126" s="122" t="s">
        <v>12035</v>
      </c>
      <c r="Y2126" s="122" t="s">
        <v>12038</v>
      </c>
      <c r="AH2126" s="122">
        <v>634</v>
      </c>
      <c r="AJ2126" s="122" t="s">
        <v>187</v>
      </c>
      <c r="AT2126" s="122">
        <v>41.660339999999998</v>
      </c>
      <c r="AU2126" s="122">
        <v>-87.04665</v>
      </c>
      <c r="AZ2126" s="122" t="s">
        <v>12055</v>
      </c>
      <c r="BE2126" s="122" t="s">
        <v>9078</v>
      </c>
      <c r="BG2126" s="122" t="s">
        <v>9079</v>
      </c>
      <c r="BY2126" s="132" t="s">
        <v>13586</v>
      </c>
      <c r="BZ2126" s="122" t="s">
        <v>3654</v>
      </c>
      <c r="CZ2126" s="122" t="str">
        <f t="shared" si="98"/>
        <v>Quercus alba L., SPMCODE: QUE002125, collection#: IN-MG646</v>
      </c>
    </row>
    <row r="2127" spans="1:104" ht="15" customHeight="1" x14ac:dyDescent="0.45">
      <c r="A2127" s="122">
        <v>2126</v>
      </c>
      <c r="B2127" s="122" t="s">
        <v>12027</v>
      </c>
      <c r="C2127" s="122" t="s">
        <v>12008</v>
      </c>
      <c r="I2127" s="122" t="s">
        <v>187</v>
      </c>
      <c r="J2127" s="122" t="str">
        <f t="shared" si="101"/>
        <v>Quercus alba</v>
      </c>
      <c r="M2127" s="122" t="s">
        <v>3226</v>
      </c>
      <c r="N2127" s="122" t="s">
        <v>3190</v>
      </c>
      <c r="O2127" s="121">
        <v>42957</v>
      </c>
      <c r="P2127" s="122" t="s">
        <v>12030</v>
      </c>
      <c r="Q2127" s="122" t="s">
        <v>11688</v>
      </c>
      <c r="R2127" s="121">
        <v>42957</v>
      </c>
      <c r="S2127" s="121" t="s">
        <v>14693</v>
      </c>
      <c r="T2127" s="122" t="s">
        <v>1171</v>
      </c>
      <c r="U2127" s="122" t="s">
        <v>6795</v>
      </c>
      <c r="V2127" s="122" t="s">
        <v>12036</v>
      </c>
      <c r="W2127" s="122" t="s">
        <v>1759</v>
      </c>
      <c r="X2127" s="122" t="s">
        <v>12035</v>
      </c>
      <c r="Y2127" s="122" t="s">
        <v>12038</v>
      </c>
      <c r="AH2127" s="122">
        <v>663</v>
      </c>
      <c r="AJ2127" s="122" t="s">
        <v>187</v>
      </c>
      <c r="AT2127" s="122">
        <v>41.661380000000001</v>
      </c>
      <c r="AU2127" s="122">
        <v>-87.044640000000001</v>
      </c>
      <c r="AZ2127" s="122" t="s">
        <v>12045</v>
      </c>
      <c r="BE2127" s="122" t="s">
        <v>9078</v>
      </c>
      <c r="BG2127" s="122" t="s">
        <v>9079</v>
      </c>
      <c r="BY2127" s="132" t="s">
        <v>13586</v>
      </c>
      <c r="BZ2127" s="122" t="s">
        <v>3654</v>
      </c>
      <c r="CZ2127" s="122" t="str">
        <f t="shared" ref="CZ2127:CZ2190" si="102">I2127&amp;", SPMCODE: "&amp;B2127&amp;", collection#: "&amp;C2127</f>
        <v>Quercus alba L., SPMCODE: QUE002126, collection#: IN-MG647</v>
      </c>
    </row>
    <row r="2128" spans="1:104" ht="15" customHeight="1" x14ac:dyDescent="0.45">
      <c r="A2128" s="122">
        <v>2127</v>
      </c>
      <c r="B2128" s="122" t="s">
        <v>12028</v>
      </c>
      <c r="C2128" s="122" t="s">
        <v>12009</v>
      </c>
      <c r="I2128" s="122" t="s">
        <v>187</v>
      </c>
      <c r="J2128" s="122" t="str">
        <f t="shared" si="101"/>
        <v>Quercus alba</v>
      </c>
      <c r="M2128" s="122" t="s">
        <v>3226</v>
      </c>
      <c r="N2128" s="122" t="s">
        <v>3190</v>
      </c>
      <c r="O2128" s="121">
        <v>42957</v>
      </c>
      <c r="P2128" s="122" t="s">
        <v>12030</v>
      </c>
      <c r="Q2128" s="122" t="s">
        <v>11688</v>
      </c>
      <c r="R2128" s="121">
        <v>42957</v>
      </c>
      <c r="S2128" s="121" t="s">
        <v>14693</v>
      </c>
      <c r="T2128" s="122" t="s">
        <v>1171</v>
      </c>
      <c r="U2128" s="122" t="s">
        <v>6795</v>
      </c>
      <c r="V2128" s="122" t="s">
        <v>12036</v>
      </c>
      <c r="W2128" s="122" t="s">
        <v>1759</v>
      </c>
      <c r="X2128" s="122" t="s">
        <v>12035</v>
      </c>
      <c r="Y2128" s="122" t="s">
        <v>12038</v>
      </c>
      <c r="AH2128" s="122">
        <v>660</v>
      </c>
      <c r="AJ2128" s="122" t="s">
        <v>187</v>
      </c>
      <c r="AT2128" s="122">
        <v>41.663969999999999</v>
      </c>
      <c r="AU2128" s="122">
        <v>-87.043189999999996</v>
      </c>
      <c r="AZ2128" s="122" t="s">
        <v>12049</v>
      </c>
      <c r="BE2128" s="122" t="s">
        <v>9078</v>
      </c>
      <c r="BG2128" s="122" t="s">
        <v>9079</v>
      </c>
      <c r="BY2128" s="132" t="s">
        <v>13586</v>
      </c>
      <c r="BZ2128" s="122" t="s">
        <v>3654</v>
      </c>
      <c r="CZ2128" s="122" t="str">
        <f t="shared" si="102"/>
        <v>Quercus alba L., SPMCODE: QUE002127, collection#: IN-MG648</v>
      </c>
    </row>
    <row r="2129" spans="1:104" ht="15" customHeight="1" x14ac:dyDescent="0.45">
      <c r="A2129" s="122">
        <v>2128</v>
      </c>
      <c r="B2129" s="122" t="s">
        <v>12029</v>
      </c>
      <c r="C2129" s="122" t="s">
        <v>12010</v>
      </c>
      <c r="I2129" s="122" t="s">
        <v>187</v>
      </c>
      <c r="J2129" s="122" t="str">
        <f t="shared" si="101"/>
        <v>Quercus alba</v>
      </c>
      <c r="M2129" s="122" t="s">
        <v>3226</v>
      </c>
      <c r="N2129" s="122" t="s">
        <v>3190</v>
      </c>
      <c r="O2129" s="121">
        <v>42957</v>
      </c>
      <c r="P2129" s="122" t="s">
        <v>12030</v>
      </c>
      <c r="Q2129" s="122" t="s">
        <v>11688</v>
      </c>
      <c r="R2129" s="121">
        <v>42957</v>
      </c>
      <c r="S2129" s="121" t="s">
        <v>14693</v>
      </c>
      <c r="T2129" s="122" t="s">
        <v>1171</v>
      </c>
      <c r="U2129" s="122" t="s">
        <v>6795</v>
      </c>
      <c r="V2129" s="122" t="s">
        <v>12036</v>
      </c>
      <c r="W2129" s="122" t="s">
        <v>1759</v>
      </c>
      <c r="X2129" s="122" t="s">
        <v>12035</v>
      </c>
      <c r="Y2129" s="122" t="s">
        <v>12039</v>
      </c>
      <c r="AH2129" s="122">
        <v>699</v>
      </c>
      <c r="AJ2129" s="122" t="s">
        <v>187</v>
      </c>
      <c r="AT2129" s="122">
        <v>41.659469999999999</v>
      </c>
      <c r="AU2129" s="122">
        <v>-87.049940000000007</v>
      </c>
      <c r="AZ2129" s="122" t="s">
        <v>12056</v>
      </c>
      <c r="BE2129" s="122" t="s">
        <v>9078</v>
      </c>
      <c r="BG2129" s="122" t="s">
        <v>9079</v>
      </c>
      <c r="BY2129" s="132" t="s">
        <v>13664</v>
      </c>
      <c r="BZ2129" s="122" t="s">
        <v>3654</v>
      </c>
      <c r="CZ2129" s="122" t="str">
        <f t="shared" si="102"/>
        <v>Quercus alba L., SPMCODE: QUE002128, collection#: IN-MG649</v>
      </c>
    </row>
    <row r="2130" spans="1:104" ht="15" customHeight="1" x14ac:dyDescent="0.45">
      <c r="A2130" s="122">
        <v>2129</v>
      </c>
      <c r="B2130" s="122" t="s">
        <v>12058</v>
      </c>
      <c r="C2130" s="76" t="s">
        <v>12057</v>
      </c>
      <c r="D2130" s="147"/>
      <c r="E2130" s="147"/>
      <c r="G2130" s="89">
        <v>7476487</v>
      </c>
      <c r="I2130" s="122" t="s">
        <v>149</v>
      </c>
      <c r="J2130" s="122" t="str">
        <f t="shared" si="101"/>
        <v>Quercus macrocarpa</v>
      </c>
      <c r="M2130" s="122" t="s">
        <v>3226</v>
      </c>
      <c r="N2130" s="88" t="s">
        <v>3173</v>
      </c>
      <c r="O2130" s="66">
        <v>42960</v>
      </c>
      <c r="P2130" s="122" t="s">
        <v>12134</v>
      </c>
      <c r="Q2130" s="122" t="s">
        <v>11688</v>
      </c>
      <c r="R2130" s="121" t="s">
        <v>12193</v>
      </c>
      <c r="S2130" s="121" t="s">
        <v>14718</v>
      </c>
      <c r="T2130" s="122" t="s">
        <v>1171</v>
      </c>
      <c r="U2130" s="62" t="s">
        <v>12135</v>
      </c>
      <c r="V2130" s="59" t="s">
        <v>12175</v>
      </c>
      <c r="W2130" s="122" t="s">
        <v>1759</v>
      </c>
      <c r="X2130" s="132" t="s">
        <v>13621</v>
      </c>
      <c r="AJ2130" s="122" t="s">
        <v>149</v>
      </c>
      <c r="AK2130" s="122" t="s">
        <v>149</v>
      </c>
      <c r="AT2130" s="75">
        <v>41.962330229999999</v>
      </c>
      <c r="AU2130" s="75">
        <v>-73.313005169999997</v>
      </c>
      <c r="BB2130" s="90" t="s">
        <v>12138</v>
      </c>
      <c r="BC2130" s="69"/>
      <c r="BE2130" s="122" t="s">
        <v>9078</v>
      </c>
      <c r="BG2130" s="122" t="s">
        <v>12393</v>
      </c>
      <c r="BY2130" s="132" t="s">
        <v>13585</v>
      </c>
      <c r="CE2130" s="122" t="s">
        <v>1171</v>
      </c>
      <c r="CF2130" s="84" t="s">
        <v>12135</v>
      </c>
      <c r="CG2130" s="84" t="s">
        <v>12175</v>
      </c>
      <c r="CH2130" s="79"/>
      <c r="CZ2130" s="122" t="str">
        <f t="shared" si="102"/>
        <v>Quercus macrocarpa Michx., SPMCODE: QUE002129, collection#: QUMAC-1028</v>
      </c>
    </row>
    <row r="2131" spans="1:104" ht="15" customHeight="1" x14ac:dyDescent="0.45">
      <c r="A2131" s="122">
        <v>2130</v>
      </c>
      <c r="B2131" s="122" t="s">
        <v>12059</v>
      </c>
      <c r="C2131" s="76" t="s">
        <v>12083</v>
      </c>
      <c r="D2131" s="147"/>
      <c r="E2131" s="147"/>
      <c r="G2131" s="89">
        <v>7476646</v>
      </c>
      <c r="I2131" s="122" t="s">
        <v>187</v>
      </c>
      <c r="J2131" s="122" t="str">
        <f t="shared" si="101"/>
        <v>Quercus alba</v>
      </c>
      <c r="M2131" s="122" t="s">
        <v>3226</v>
      </c>
      <c r="N2131" s="88" t="s">
        <v>3190</v>
      </c>
      <c r="O2131" s="66">
        <v>42960</v>
      </c>
      <c r="P2131" s="122" t="s">
        <v>12134</v>
      </c>
      <c r="Q2131" s="122" t="s">
        <v>11688</v>
      </c>
      <c r="R2131" s="121" t="s">
        <v>12193</v>
      </c>
      <c r="S2131" s="121" t="s">
        <v>14718</v>
      </c>
      <c r="T2131" s="122" t="s">
        <v>1171</v>
      </c>
      <c r="U2131" s="62" t="s">
        <v>12135</v>
      </c>
      <c r="V2131" s="59" t="s">
        <v>12175</v>
      </c>
      <c r="W2131" s="122" t="s">
        <v>1759</v>
      </c>
      <c r="X2131" s="132" t="s">
        <v>13620</v>
      </c>
      <c r="AJ2131" s="122" t="s">
        <v>187</v>
      </c>
      <c r="AK2131" s="122" t="s">
        <v>187</v>
      </c>
      <c r="AT2131" s="75">
        <v>42.016144060000002</v>
      </c>
      <c r="AU2131" s="75">
        <v>-73.335343269999996</v>
      </c>
      <c r="BB2131" s="87" t="s">
        <v>12139</v>
      </c>
      <c r="BC2131" s="69"/>
      <c r="BE2131" s="122" t="s">
        <v>9078</v>
      </c>
      <c r="BG2131" s="122" t="s">
        <v>12393</v>
      </c>
      <c r="BY2131" s="132" t="s">
        <v>13585</v>
      </c>
      <c r="CE2131" s="122" t="s">
        <v>1171</v>
      </c>
      <c r="CF2131" s="84" t="s">
        <v>12135</v>
      </c>
      <c r="CG2131" s="84" t="s">
        <v>12175</v>
      </c>
      <c r="CH2131" s="79"/>
      <c r="CZ2131" s="122" t="str">
        <f t="shared" si="102"/>
        <v>Quercus alba L., SPMCODE: QUE002130, collection#: QUAL-1029</v>
      </c>
    </row>
    <row r="2132" spans="1:104" ht="15" customHeight="1" x14ac:dyDescent="0.45">
      <c r="A2132" s="122">
        <v>2131</v>
      </c>
      <c r="B2132" s="122" t="s">
        <v>12060</v>
      </c>
      <c r="C2132" s="76" t="s">
        <v>12127</v>
      </c>
      <c r="D2132" s="147"/>
      <c r="E2132" s="147"/>
      <c r="G2132" s="89">
        <v>7476650</v>
      </c>
      <c r="I2132" s="88" t="s">
        <v>12194</v>
      </c>
      <c r="J2132" s="122" t="str">
        <f t="shared" si="101"/>
        <v>Quercus montana</v>
      </c>
      <c r="M2132" s="122" t="s">
        <v>3226</v>
      </c>
      <c r="N2132" s="88" t="s">
        <v>12131</v>
      </c>
      <c r="O2132" s="66">
        <v>42960</v>
      </c>
      <c r="P2132" s="122" t="s">
        <v>12134</v>
      </c>
      <c r="Q2132" s="122" t="s">
        <v>11688</v>
      </c>
      <c r="R2132" s="121" t="s">
        <v>12193</v>
      </c>
      <c r="S2132" s="121" t="s">
        <v>14718</v>
      </c>
      <c r="T2132" s="122" t="s">
        <v>1171</v>
      </c>
      <c r="U2132" s="62" t="s">
        <v>12135</v>
      </c>
      <c r="V2132" s="59" t="s">
        <v>12175</v>
      </c>
      <c r="W2132" s="122" t="s">
        <v>1759</v>
      </c>
      <c r="X2132" s="132" t="s">
        <v>13619</v>
      </c>
      <c r="AJ2132" s="88" t="s">
        <v>12194</v>
      </c>
      <c r="AK2132" s="88" t="s">
        <v>12194</v>
      </c>
      <c r="AT2132" s="75">
        <v>42.012698010000001</v>
      </c>
      <c r="AU2132" s="75">
        <v>-73.34099938</v>
      </c>
      <c r="BB2132" s="87" t="s">
        <v>12140</v>
      </c>
      <c r="BC2132" s="69" t="s">
        <v>42</v>
      </c>
      <c r="BE2132" s="122" t="s">
        <v>9078</v>
      </c>
      <c r="BG2132" s="122" t="s">
        <v>12393</v>
      </c>
      <c r="BY2132" s="132" t="s">
        <v>13665</v>
      </c>
      <c r="CE2132" s="122" t="s">
        <v>1171</v>
      </c>
      <c r="CF2132" s="84" t="s">
        <v>12135</v>
      </c>
      <c r="CG2132" s="84" t="s">
        <v>12175</v>
      </c>
      <c r="CH2132" s="79"/>
      <c r="CZ2132" s="122" t="str">
        <f t="shared" si="102"/>
        <v>Quercus montana Willd. ?, SPMCODE: QUE002131, collection#: QU__-1030</v>
      </c>
    </row>
    <row r="2133" spans="1:104" ht="15" customHeight="1" x14ac:dyDescent="0.45">
      <c r="A2133" s="122">
        <v>2132</v>
      </c>
      <c r="B2133" s="122" t="s">
        <v>12061</v>
      </c>
      <c r="C2133" s="76" t="s">
        <v>12084</v>
      </c>
      <c r="D2133" s="147"/>
      <c r="E2133" s="147"/>
      <c r="G2133" s="89">
        <v>7478276</v>
      </c>
      <c r="I2133" s="122" t="s">
        <v>149</v>
      </c>
      <c r="J2133" s="122" t="str">
        <f t="shared" si="101"/>
        <v>Quercus macrocarpa</v>
      </c>
      <c r="M2133" s="122" t="s">
        <v>3226</v>
      </c>
      <c r="N2133" s="88" t="s">
        <v>3173</v>
      </c>
      <c r="O2133" s="66">
        <v>42960</v>
      </c>
      <c r="P2133" s="122" t="s">
        <v>12134</v>
      </c>
      <c r="Q2133" s="122" t="s">
        <v>11688</v>
      </c>
      <c r="R2133" s="121" t="s">
        <v>12193</v>
      </c>
      <c r="S2133" s="121" t="s">
        <v>14718</v>
      </c>
      <c r="T2133" s="122" t="s">
        <v>1171</v>
      </c>
      <c r="U2133" s="62" t="s">
        <v>12136</v>
      </c>
      <c r="V2133" s="59" t="s">
        <v>12176</v>
      </c>
      <c r="W2133" s="122" t="s">
        <v>1759</v>
      </c>
      <c r="X2133" s="132" t="s">
        <v>13618</v>
      </c>
      <c r="AJ2133" s="122" t="s">
        <v>149</v>
      </c>
      <c r="AK2133" s="122" t="s">
        <v>149</v>
      </c>
      <c r="AT2133" s="75">
        <v>42.166586940000002</v>
      </c>
      <c r="AU2133" s="75">
        <v>-73.412024950000003</v>
      </c>
      <c r="BB2133" s="99" t="s">
        <v>12141</v>
      </c>
      <c r="BC2133" s="69"/>
      <c r="BE2133" s="122" t="s">
        <v>9078</v>
      </c>
      <c r="BG2133" s="122" t="s">
        <v>12393</v>
      </c>
      <c r="BY2133" s="132" t="s">
        <v>13665</v>
      </c>
      <c r="CE2133" s="122" t="s">
        <v>1171</v>
      </c>
      <c r="CF2133" s="84" t="s">
        <v>12136</v>
      </c>
      <c r="CG2133" s="84" t="s">
        <v>12176</v>
      </c>
      <c r="CH2133" s="79"/>
      <c r="CZ2133" s="122" t="str">
        <f t="shared" si="102"/>
        <v>Quercus macrocarpa Michx., SPMCODE: QUE002132, collection#: QUMAC-1031</v>
      </c>
    </row>
    <row r="2134" spans="1:104" ht="15" customHeight="1" x14ac:dyDescent="0.45">
      <c r="A2134" s="122">
        <v>2133</v>
      </c>
      <c r="B2134" s="122" t="s">
        <v>12062</v>
      </c>
      <c r="C2134" s="76" t="s">
        <v>12085</v>
      </c>
      <c r="D2134" s="147"/>
      <c r="E2134" s="147"/>
      <c r="G2134" s="89">
        <v>7483163</v>
      </c>
      <c r="I2134" s="122" t="s">
        <v>149</v>
      </c>
      <c r="J2134" s="122" t="str">
        <f t="shared" si="101"/>
        <v>Quercus macrocarpa</v>
      </c>
      <c r="M2134" s="122" t="s">
        <v>3226</v>
      </c>
      <c r="N2134" s="88" t="s">
        <v>3173</v>
      </c>
      <c r="O2134" s="66">
        <v>42960</v>
      </c>
      <c r="P2134" s="122" t="s">
        <v>12134</v>
      </c>
      <c r="Q2134" s="122" t="s">
        <v>11688</v>
      </c>
      <c r="R2134" s="121" t="s">
        <v>12193</v>
      </c>
      <c r="S2134" s="121" t="s">
        <v>14718</v>
      </c>
      <c r="T2134" s="122" t="s">
        <v>1171</v>
      </c>
      <c r="U2134" s="62" t="s">
        <v>12136</v>
      </c>
      <c r="V2134" s="59" t="s">
        <v>12176</v>
      </c>
      <c r="W2134" s="122" t="s">
        <v>1759</v>
      </c>
      <c r="X2134" s="132" t="s">
        <v>13617</v>
      </c>
      <c r="AJ2134" s="122" t="s">
        <v>149</v>
      </c>
      <c r="AK2134" s="122" t="s">
        <v>149</v>
      </c>
      <c r="AT2134" s="75">
        <v>42.16664935</v>
      </c>
      <c r="AU2134" s="75">
        <v>-73.412089570000006</v>
      </c>
      <c r="BB2134" s="87" t="s">
        <v>12142</v>
      </c>
      <c r="BC2134" s="69"/>
      <c r="BE2134" s="122" t="s">
        <v>9078</v>
      </c>
      <c r="BG2134" s="122" t="s">
        <v>12393</v>
      </c>
      <c r="BY2134" s="132" t="s">
        <v>13585</v>
      </c>
      <c r="CE2134" s="122" t="s">
        <v>1171</v>
      </c>
      <c r="CF2134" s="84" t="s">
        <v>12136</v>
      </c>
      <c r="CG2134" s="84" t="s">
        <v>12176</v>
      </c>
      <c r="CH2134" s="79"/>
      <c r="CZ2134" s="122" t="str">
        <f t="shared" si="102"/>
        <v>Quercus macrocarpa Michx., SPMCODE: QUE002133, collection#: QUMAC-1032</v>
      </c>
    </row>
    <row r="2135" spans="1:104" ht="15" customHeight="1" x14ac:dyDescent="0.45">
      <c r="A2135" s="122">
        <v>2134</v>
      </c>
      <c r="B2135" s="122" t="s">
        <v>12063</v>
      </c>
      <c r="C2135" s="76" t="s">
        <v>12086</v>
      </c>
      <c r="D2135" s="147"/>
      <c r="E2135" s="147"/>
      <c r="G2135" s="89">
        <v>7483419</v>
      </c>
      <c r="I2135" s="122" t="s">
        <v>149</v>
      </c>
      <c r="J2135" s="122" t="str">
        <f t="shared" si="101"/>
        <v>Quercus macrocarpa</v>
      </c>
      <c r="M2135" s="122" t="s">
        <v>3226</v>
      </c>
      <c r="N2135" s="88" t="s">
        <v>3173</v>
      </c>
      <c r="O2135" s="66">
        <v>42960</v>
      </c>
      <c r="P2135" s="122" t="s">
        <v>12134</v>
      </c>
      <c r="Q2135" s="122" t="s">
        <v>11688</v>
      </c>
      <c r="R2135" s="121" t="s">
        <v>12193</v>
      </c>
      <c r="S2135" s="121" t="s">
        <v>14718</v>
      </c>
      <c r="T2135" s="122" t="s">
        <v>1171</v>
      </c>
      <c r="U2135" s="62" t="s">
        <v>12137</v>
      </c>
      <c r="V2135" s="59" t="s">
        <v>12177</v>
      </c>
      <c r="W2135" s="122" t="s">
        <v>1759</v>
      </c>
      <c r="X2135" s="132" t="s">
        <v>13616</v>
      </c>
      <c r="AJ2135" s="122" t="s">
        <v>149</v>
      </c>
      <c r="AK2135" s="122" t="s">
        <v>149</v>
      </c>
      <c r="AT2135" s="75">
        <v>42.91028756</v>
      </c>
      <c r="AU2135" s="75">
        <v>-73.219555659999997</v>
      </c>
      <c r="BB2135" s="87" t="s">
        <v>12143</v>
      </c>
      <c r="BC2135" s="69"/>
      <c r="BE2135" s="122" t="s">
        <v>9078</v>
      </c>
      <c r="BG2135" s="122" t="s">
        <v>12393</v>
      </c>
      <c r="BY2135" s="132" t="s">
        <v>13665</v>
      </c>
      <c r="CE2135" s="122" t="s">
        <v>1171</v>
      </c>
      <c r="CF2135" s="84" t="s">
        <v>12137</v>
      </c>
      <c r="CG2135" s="84" t="s">
        <v>12177</v>
      </c>
      <c r="CH2135" s="79" t="s">
        <v>12177</v>
      </c>
      <c r="CZ2135" s="122" t="str">
        <f t="shared" si="102"/>
        <v>Quercus macrocarpa Michx., SPMCODE: QUE002134, collection#: QUMAC-1033</v>
      </c>
    </row>
    <row r="2136" spans="1:104" ht="15" customHeight="1" x14ac:dyDescent="0.45">
      <c r="A2136" s="122">
        <v>2135</v>
      </c>
      <c r="B2136" s="122" t="s">
        <v>12064</v>
      </c>
      <c r="C2136" s="76" t="s">
        <v>12087</v>
      </c>
      <c r="D2136" s="147"/>
      <c r="E2136" s="147"/>
      <c r="G2136" s="89">
        <v>7483421</v>
      </c>
      <c r="I2136" s="122" t="s">
        <v>149</v>
      </c>
      <c r="J2136" s="122" t="str">
        <f t="shared" si="101"/>
        <v>Quercus macrocarpa</v>
      </c>
      <c r="M2136" s="122" t="s">
        <v>3226</v>
      </c>
      <c r="N2136" s="88" t="s">
        <v>3173</v>
      </c>
      <c r="O2136" s="66">
        <v>42960</v>
      </c>
      <c r="P2136" s="122" t="s">
        <v>12134</v>
      </c>
      <c r="Q2136" s="122" t="s">
        <v>11688</v>
      </c>
      <c r="R2136" s="121" t="s">
        <v>12193</v>
      </c>
      <c r="S2136" s="121" t="s">
        <v>14718</v>
      </c>
      <c r="T2136" s="122" t="s">
        <v>1171</v>
      </c>
      <c r="U2136" s="62" t="s">
        <v>12137</v>
      </c>
      <c r="V2136" s="59" t="s">
        <v>12177</v>
      </c>
      <c r="W2136" s="122" t="s">
        <v>1759</v>
      </c>
      <c r="X2136" s="132" t="s">
        <v>13616</v>
      </c>
      <c r="AJ2136" s="122" t="s">
        <v>149</v>
      </c>
      <c r="AK2136" s="122" t="s">
        <v>149</v>
      </c>
      <c r="AT2136" s="75">
        <v>42.910268950000003</v>
      </c>
      <c r="AU2136" s="75">
        <v>-73.219521549999996</v>
      </c>
      <c r="BB2136" s="87" t="s">
        <v>12144</v>
      </c>
      <c r="BC2136" s="69"/>
      <c r="BE2136" s="122" t="s">
        <v>9078</v>
      </c>
      <c r="BG2136" s="122" t="s">
        <v>12393</v>
      </c>
      <c r="BY2136" s="132" t="s">
        <v>13665</v>
      </c>
      <c r="CE2136" s="122" t="s">
        <v>1171</v>
      </c>
      <c r="CF2136" s="84" t="s">
        <v>12137</v>
      </c>
      <c r="CG2136" s="84" t="s">
        <v>12177</v>
      </c>
      <c r="CH2136" s="79" t="s">
        <v>12177</v>
      </c>
      <c r="CZ2136" s="122" t="str">
        <f t="shared" si="102"/>
        <v>Quercus macrocarpa Michx., SPMCODE: QUE002135, collection#: QUMAC-1034</v>
      </c>
    </row>
    <row r="2137" spans="1:104" ht="15" customHeight="1" x14ac:dyDescent="0.45">
      <c r="A2137" s="122">
        <v>2136</v>
      </c>
      <c r="B2137" s="122" t="s">
        <v>12065</v>
      </c>
      <c r="C2137" s="76" t="s">
        <v>12088</v>
      </c>
      <c r="D2137" s="147"/>
      <c r="E2137" s="147"/>
      <c r="G2137" s="89">
        <v>7483425</v>
      </c>
      <c r="I2137" s="122" t="s">
        <v>149</v>
      </c>
      <c r="J2137" s="122" t="str">
        <f t="shared" si="101"/>
        <v>Quercus macrocarpa</v>
      </c>
      <c r="M2137" s="122" t="s">
        <v>3226</v>
      </c>
      <c r="N2137" s="88" t="s">
        <v>3173</v>
      </c>
      <c r="O2137" s="66">
        <v>42960</v>
      </c>
      <c r="P2137" s="122" t="s">
        <v>12134</v>
      </c>
      <c r="Q2137" s="122" t="s">
        <v>11688</v>
      </c>
      <c r="R2137" s="121" t="s">
        <v>12193</v>
      </c>
      <c r="S2137" s="121" t="s">
        <v>14718</v>
      </c>
      <c r="T2137" s="122" t="s">
        <v>1171</v>
      </c>
      <c r="U2137" s="62" t="s">
        <v>12137</v>
      </c>
      <c r="V2137" s="59" t="s">
        <v>12177</v>
      </c>
      <c r="W2137" s="122" t="s">
        <v>1759</v>
      </c>
      <c r="X2137" s="132" t="s">
        <v>13615</v>
      </c>
      <c r="AJ2137" s="122" t="s">
        <v>149</v>
      </c>
      <c r="AK2137" s="122" t="s">
        <v>149</v>
      </c>
      <c r="AT2137" s="75">
        <v>42.909897010000002</v>
      </c>
      <c r="AU2137" s="75">
        <v>-73.218712280000005</v>
      </c>
      <c r="BB2137" s="87" t="s">
        <v>12145</v>
      </c>
      <c r="BC2137" s="69"/>
      <c r="BE2137" s="122" t="s">
        <v>9078</v>
      </c>
      <c r="BG2137" s="122" t="s">
        <v>12393</v>
      </c>
      <c r="BY2137" s="132" t="s">
        <v>13665</v>
      </c>
      <c r="CE2137" s="122" t="s">
        <v>1171</v>
      </c>
      <c r="CF2137" s="84" t="s">
        <v>12137</v>
      </c>
      <c r="CG2137" s="84" t="s">
        <v>12177</v>
      </c>
      <c r="CH2137" s="79" t="s">
        <v>12177</v>
      </c>
      <c r="CZ2137" s="122" t="str">
        <f t="shared" si="102"/>
        <v>Quercus macrocarpa Michx., SPMCODE: QUE002136, collection#: QUMAC-1035</v>
      </c>
    </row>
    <row r="2138" spans="1:104" ht="15" customHeight="1" x14ac:dyDescent="0.45">
      <c r="A2138" s="122">
        <v>2137</v>
      </c>
      <c r="B2138" s="122" t="s">
        <v>12066</v>
      </c>
      <c r="C2138" s="76" t="s">
        <v>12089</v>
      </c>
      <c r="D2138" s="147"/>
      <c r="E2138" s="147"/>
      <c r="G2138" s="89">
        <v>7483427</v>
      </c>
      <c r="I2138" s="122" t="s">
        <v>149</v>
      </c>
      <c r="J2138" s="122" t="str">
        <f t="shared" si="101"/>
        <v>Quercus macrocarpa</v>
      </c>
      <c r="M2138" s="122" t="s">
        <v>3226</v>
      </c>
      <c r="N2138" s="88" t="s">
        <v>3173</v>
      </c>
      <c r="O2138" s="66">
        <v>42960</v>
      </c>
      <c r="P2138" s="122" t="s">
        <v>12134</v>
      </c>
      <c r="Q2138" s="122" t="s">
        <v>11688</v>
      </c>
      <c r="R2138" s="121" t="s">
        <v>12193</v>
      </c>
      <c r="S2138" s="121" t="s">
        <v>14718</v>
      </c>
      <c r="T2138" s="122" t="s">
        <v>1171</v>
      </c>
      <c r="U2138" s="62" t="s">
        <v>12137</v>
      </c>
      <c r="V2138" s="59" t="s">
        <v>12178</v>
      </c>
      <c r="W2138" s="122" t="s">
        <v>1759</v>
      </c>
      <c r="X2138" s="132" t="s">
        <v>13614</v>
      </c>
      <c r="AJ2138" s="122" t="s">
        <v>149</v>
      </c>
      <c r="AK2138" s="122" t="s">
        <v>149</v>
      </c>
      <c r="AT2138" s="75">
        <v>43.603426779999999</v>
      </c>
      <c r="AU2138" s="75">
        <v>-73.181064710000001</v>
      </c>
      <c r="BB2138" s="87" t="s">
        <v>12146</v>
      </c>
      <c r="BC2138" s="69"/>
      <c r="BE2138" s="122" t="s">
        <v>9078</v>
      </c>
      <c r="BG2138" s="122" t="s">
        <v>12393</v>
      </c>
      <c r="BY2138" s="132" t="s">
        <v>13585</v>
      </c>
      <c r="CE2138" s="122" t="s">
        <v>1171</v>
      </c>
      <c r="CF2138" s="84" t="s">
        <v>12137</v>
      </c>
      <c r="CG2138" s="84" t="s">
        <v>12178</v>
      </c>
      <c r="CH2138" s="79" t="s">
        <v>12182</v>
      </c>
      <c r="CZ2138" s="122" t="str">
        <f t="shared" si="102"/>
        <v>Quercus macrocarpa Michx., SPMCODE: QUE002137, collection#: QUMAC-1036</v>
      </c>
    </row>
    <row r="2139" spans="1:104" ht="15" customHeight="1" x14ac:dyDescent="0.45">
      <c r="A2139" s="122">
        <v>2138</v>
      </c>
      <c r="B2139" s="122" t="s">
        <v>12067</v>
      </c>
      <c r="C2139" s="76" t="s">
        <v>12090</v>
      </c>
      <c r="D2139" s="147"/>
      <c r="E2139" s="147"/>
      <c r="G2139" s="89">
        <v>7483430</v>
      </c>
      <c r="I2139" s="122" t="s">
        <v>187</v>
      </c>
      <c r="J2139" s="122" t="str">
        <f t="shared" si="101"/>
        <v>Quercus alba</v>
      </c>
      <c r="M2139" s="122" t="s">
        <v>3226</v>
      </c>
      <c r="N2139" s="88" t="s">
        <v>3190</v>
      </c>
      <c r="O2139" s="66">
        <v>42960</v>
      </c>
      <c r="P2139" s="122" t="s">
        <v>12134</v>
      </c>
      <c r="Q2139" s="122" t="s">
        <v>11688</v>
      </c>
      <c r="R2139" s="121" t="s">
        <v>12193</v>
      </c>
      <c r="S2139" s="121" t="s">
        <v>14718</v>
      </c>
      <c r="T2139" s="122" t="s">
        <v>1171</v>
      </c>
      <c r="U2139" s="62" t="s">
        <v>12137</v>
      </c>
      <c r="V2139" s="59" t="s">
        <v>12178</v>
      </c>
      <c r="W2139" s="122" t="s">
        <v>1759</v>
      </c>
      <c r="X2139" s="132" t="s">
        <v>13614</v>
      </c>
      <c r="AJ2139" s="122" t="s">
        <v>187</v>
      </c>
      <c r="AK2139" s="122" t="s">
        <v>187</v>
      </c>
      <c r="AT2139" s="75">
        <v>43.604683020000003</v>
      </c>
      <c r="AU2139" s="75">
        <v>-73.180400689999999</v>
      </c>
      <c r="BB2139" s="87" t="s">
        <v>12147</v>
      </c>
      <c r="BC2139" s="69"/>
      <c r="BE2139" s="122" t="s">
        <v>9078</v>
      </c>
      <c r="BG2139" s="122" t="s">
        <v>12393</v>
      </c>
      <c r="BY2139" s="132" t="s">
        <v>13585</v>
      </c>
      <c r="CE2139" s="122" t="s">
        <v>1171</v>
      </c>
      <c r="CF2139" s="84" t="s">
        <v>12137</v>
      </c>
      <c r="CG2139" s="84" t="s">
        <v>12178</v>
      </c>
      <c r="CH2139" s="79" t="s">
        <v>12182</v>
      </c>
      <c r="CZ2139" s="122" t="str">
        <f t="shared" si="102"/>
        <v>Quercus alba L., SPMCODE: QUE002138, collection#: QUAL-1037</v>
      </c>
    </row>
    <row r="2140" spans="1:104" ht="15" customHeight="1" x14ac:dyDescent="0.45">
      <c r="A2140" s="122">
        <v>2139</v>
      </c>
      <c r="B2140" s="122" t="s">
        <v>12068</v>
      </c>
      <c r="C2140" s="76" t="s">
        <v>12091</v>
      </c>
      <c r="D2140" s="147"/>
      <c r="E2140" s="147"/>
      <c r="G2140" s="89">
        <v>7483434</v>
      </c>
      <c r="I2140" s="122" t="s">
        <v>149</v>
      </c>
      <c r="J2140" s="122" t="str">
        <f t="shared" si="101"/>
        <v>Quercus macrocarpa</v>
      </c>
      <c r="M2140" s="122" t="s">
        <v>3226</v>
      </c>
      <c r="N2140" s="88" t="s">
        <v>3173</v>
      </c>
      <c r="O2140" s="66">
        <v>42960</v>
      </c>
      <c r="P2140" s="122" t="s">
        <v>12134</v>
      </c>
      <c r="Q2140" s="122" t="s">
        <v>11688</v>
      </c>
      <c r="R2140" s="121" t="s">
        <v>12193</v>
      </c>
      <c r="S2140" s="121" t="s">
        <v>14718</v>
      </c>
      <c r="T2140" s="122" t="s">
        <v>1171</v>
      </c>
      <c r="U2140" s="62" t="s">
        <v>12137</v>
      </c>
      <c r="V2140" s="59" t="s">
        <v>12178</v>
      </c>
      <c r="W2140" s="122" t="s">
        <v>1759</v>
      </c>
      <c r="X2140" s="132" t="s">
        <v>13613</v>
      </c>
      <c r="AJ2140" s="122" t="s">
        <v>149</v>
      </c>
      <c r="AK2140" s="122" t="s">
        <v>149</v>
      </c>
      <c r="AT2140" s="75">
        <v>43.583612340000002</v>
      </c>
      <c r="AU2140" s="75">
        <v>-73.202577869999999</v>
      </c>
      <c r="BB2140" s="87" t="s">
        <v>12148</v>
      </c>
      <c r="BC2140" s="69"/>
      <c r="BE2140" s="122" t="s">
        <v>9078</v>
      </c>
      <c r="BG2140" s="122" t="s">
        <v>12393</v>
      </c>
      <c r="BY2140" s="132" t="s">
        <v>13665</v>
      </c>
      <c r="CE2140" s="122" t="s">
        <v>1171</v>
      </c>
      <c r="CF2140" s="84" t="s">
        <v>12137</v>
      </c>
      <c r="CG2140" s="84" t="s">
        <v>12178</v>
      </c>
      <c r="CH2140" s="79" t="s">
        <v>12183</v>
      </c>
      <c r="CZ2140" s="122" t="str">
        <f t="shared" si="102"/>
        <v>Quercus macrocarpa Michx., SPMCODE: QUE002139, collection#: QUMAC-1038</v>
      </c>
    </row>
    <row r="2141" spans="1:104" ht="15" customHeight="1" x14ac:dyDescent="0.45">
      <c r="A2141" s="122">
        <v>2140</v>
      </c>
      <c r="B2141" s="122" t="s">
        <v>12069</v>
      </c>
      <c r="C2141" s="76" t="s">
        <v>12092</v>
      </c>
      <c r="D2141" s="147"/>
      <c r="E2141" s="147"/>
      <c r="G2141" s="89">
        <v>7483436</v>
      </c>
      <c r="I2141" s="122" t="s">
        <v>149</v>
      </c>
      <c r="J2141" s="122" t="str">
        <f t="shared" si="101"/>
        <v>Quercus macrocarpa</v>
      </c>
      <c r="M2141" s="122" t="s">
        <v>3226</v>
      </c>
      <c r="N2141" s="88" t="s">
        <v>3173</v>
      </c>
      <c r="O2141" s="66">
        <v>42960</v>
      </c>
      <c r="P2141" s="122" t="s">
        <v>12134</v>
      </c>
      <c r="Q2141" s="122" t="s">
        <v>11688</v>
      </c>
      <c r="R2141" s="121" t="s">
        <v>12193</v>
      </c>
      <c r="S2141" s="121" t="s">
        <v>14718</v>
      </c>
      <c r="T2141" s="122" t="s">
        <v>1171</v>
      </c>
      <c r="U2141" s="62" t="s">
        <v>12137</v>
      </c>
      <c r="V2141" s="59" t="s">
        <v>12178</v>
      </c>
      <c r="W2141" s="122" t="s">
        <v>1759</v>
      </c>
      <c r="X2141" s="132" t="s">
        <v>13612</v>
      </c>
      <c r="AJ2141" s="122" t="s">
        <v>149</v>
      </c>
      <c r="AK2141" s="122" t="s">
        <v>149</v>
      </c>
      <c r="AT2141" s="75">
        <v>43.743234289999997</v>
      </c>
      <c r="AU2141" s="75">
        <v>-73.048410439999998</v>
      </c>
      <c r="BB2141" s="87" t="s">
        <v>12149</v>
      </c>
      <c r="BC2141" s="69"/>
      <c r="BE2141" s="122" t="s">
        <v>9078</v>
      </c>
      <c r="BG2141" s="122" t="s">
        <v>12393</v>
      </c>
      <c r="BY2141" s="132" t="s">
        <v>13665</v>
      </c>
      <c r="CE2141" s="122" t="s">
        <v>1171</v>
      </c>
      <c r="CF2141" s="84" t="s">
        <v>12137</v>
      </c>
      <c r="CG2141" s="84" t="s">
        <v>12178</v>
      </c>
      <c r="CH2141" s="79" t="s">
        <v>12184</v>
      </c>
      <c r="CZ2141" s="122" t="str">
        <f t="shared" si="102"/>
        <v>Quercus macrocarpa Michx., SPMCODE: QUE002140, collection#: QUMAC-1039</v>
      </c>
    </row>
    <row r="2142" spans="1:104" ht="15" customHeight="1" x14ac:dyDescent="0.45">
      <c r="A2142" s="122">
        <v>2141</v>
      </c>
      <c r="B2142" s="122" t="s">
        <v>12070</v>
      </c>
      <c r="C2142" s="76" t="s">
        <v>12093</v>
      </c>
      <c r="D2142" s="147"/>
      <c r="E2142" s="147"/>
      <c r="G2142" s="89">
        <v>7483441</v>
      </c>
      <c r="I2142" s="122" t="s">
        <v>149</v>
      </c>
      <c r="J2142" s="122" t="str">
        <f t="shared" si="101"/>
        <v>Quercus macrocarpa</v>
      </c>
      <c r="M2142" s="122" t="s">
        <v>3226</v>
      </c>
      <c r="N2142" s="88" t="s">
        <v>3173</v>
      </c>
      <c r="O2142" s="66">
        <v>42960</v>
      </c>
      <c r="P2142" s="122" t="s">
        <v>12134</v>
      </c>
      <c r="Q2142" s="122" t="s">
        <v>11688</v>
      </c>
      <c r="R2142" s="121" t="s">
        <v>12193</v>
      </c>
      <c r="S2142" s="121" t="s">
        <v>14718</v>
      </c>
      <c r="T2142" s="122" t="s">
        <v>1171</v>
      </c>
      <c r="U2142" s="62" t="s">
        <v>12137</v>
      </c>
      <c r="V2142" s="59" t="s">
        <v>12179</v>
      </c>
      <c r="W2142" s="122" t="s">
        <v>1759</v>
      </c>
      <c r="X2142" s="132" t="s">
        <v>13611</v>
      </c>
      <c r="AJ2142" s="122" t="s">
        <v>149</v>
      </c>
      <c r="AK2142" s="122" t="s">
        <v>149</v>
      </c>
      <c r="AT2142" s="75">
        <v>43.916670359999998</v>
      </c>
      <c r="AU2142" s="75">
        <v>-73.193559780000001</v>
      </c>
      <c r="BB2142" s="87" t="s">
        <v>12150</v>
      </c>
      <c r="BC2142" s="69"/>
      <c r="BE2142" s="122" t="s">
        <v>9078</v>
      </c>
      <c r="BG2142" s="122" t="s">
        <v>12393</v>
      </c>
      <c r="BY2142" s="132" t="s">
        <v>13665</v>
      </c>
      <c r="CE2142" s="122" t="s">
        <v>1171</v>
      </c>
      <c r="CF2142" s="84" t="s">
        <v>12137</v>
      </c>
      <c r="CG2142" s="84" t="s">
        <v>12179</v>
      </c>
      <c r="CH2142" s="79" t="s">
        <v>12185</v>
      </c>
      <c r="CZ2142" s="122" t="str">
        <f t="shared" si="102"/>
        <v>Quercus macrocarpa Michx., SPMCODE: QUE002141, collection#: QUMAC-1040</v>
      </c>
    </row>
    <row r="2143" spans="1:104" ht="15" customHeight="1" x14ac:dyDescent="0.45">
      <c r="A2143" s="122">
        <v>2142</v>
      </c>
      <c r="B2143" s="122" t="s">
        <v>12071</v>
      </c>
      <c r="C2143" s="76" t="s">
        <v>12094</v>
      </c>
      <c r="D2143" s="147"/>
      <c r="E2143" s="147"/>
      <c r="G2143" s="89">
        <v>7483445</v>
      </c>
      <c r="I2143" s="122" t="s">
        <v>149</v>
      </c>
      <c r="J2143" s="122" t="str">
        <f t="shared" si="101"/>
        <v>Quercus macrocarpa</v>
      </c>
      <c r="M2143" s="122" t="s">
        <v>3226</v>
      </c>
      <c r="N2143" s="88" t="s">
        <v>3173</v>
      </c>
      <c r="O2143" s="66">
        <v>42960</v>
      </c>
      <c r="P2143" s="122" t="s">
        <v>12134</v>
      </c>
      <c r="Q2143" s="122" t="s">
        <v>11688</v>
      </c>
      <c r="R2143" s="121" t="s">
        <v>12193</v>
      </c>
      <c r="S2143" s="121" t="s">
        <v>14718</v>
      </c>
      <c r="T2143" s="122" t="s">
        <v>1171</v>
      </c>
      <c r="U2143" s="62" t="s">
        <v>12137</v>
      </c>
      <c r="V2143" s="59" t="s">
        <v>12179</v>
      </c>
      <c r="W2143" s="122" t="s">
        <v>1759</v>
      </c>
      <c r="X2143" s="132" t="s">
        <v>13610</v>
      </c>
      <c r="AJ2143" s="122" t="s">
        <v>149</v>
      </c>
      <c r="AK2143" s="122" t="s">
        <v>149</v>
      </c>
      <c r="AT2143" s="75">
        <v>43.914500369999999</v>
      </c>
      <c r="AU2143" s="75">
        <v>-73.206370930000006</v>
      </c>
      <c r="BB2143" s="87" t="s">
        <v>12151</v>
      </c>
      <c r="BC2143" s="69"/>
      <c r="BE2143" s="122" t="s">
        <v>9078</v>
      </c>
      <c r="BG2143" s="122" t="s">
        <v>12393</v>
      </c>
      <c r="BY2143" s="132"/>
      <c r="CE2143" s="122" t="s">
        <v>1171</v>
      </c>
      <c r="CF2143" s="84" t="s">
        <v>12137</v>
      </c>
      <c r="CG2143" s="84" t="s">
        <v>12179</v>
      </c>
      <c r="CH2143" s="79" t="s">
        <v>12185</v>
      </c>
      <c r="CZ2143" s="122" t="str">
        <f t="shared" si="102"/>
        <v>Quercus macrocarpa Michx., SPMCODE: QUE002142, collection#: QUMAC-1041</v>
      </c>
    </row>
    <row r="2144" spans="1:104" ht="15" customHeight="1" x14ac:dyDescent="0.45">
      <c r="A2144" s="122">
        <v>2143</v>
      </c>
      <c r="B2144" s="122" t="s">
        <v>12072</v>
      </c>
      <c r="C2144" s="76" t="s">
        <v>12095</v>
      </c>
      <c r="D2144" s="147"/>
      <c r="E2144" s="147"/>
      <c r="G2144" s="89">
        <v>7483447</v>
      </c>
      <c r="I2144" s="122" t="s">
        <v>149</v>
      </c>
      <c r="J2144" s="122" t="str">
        <f t="shared" si="101"/>
        <v>Quercus macrocarpa</v>
      </c>
      <c r="M2144" s="122" t="s">
        <v>3226</v>
      </c>
      <c r="N2144" s="88" t="s">
        <v>3173</v>
      </c>
      <c r="O2144" s="66">
        <v>42960</v>
      </c>
      <c r="P2144" s="122" t="s">
        <v>12134</v>
      </c>
      <c r="Q2144" s="122" t="s">
        <v>11688</v>
      </c>
      <c r="R2144" s="121" t="s">
        <v>12193</v>
      </c>
      <c r="S2144" s="121" t="s">
        <v>14718</v>
      </c>
      <c r="T2144" s="122" t="s">
        <v>1171</v>
      </c>
      <c r="U2144" s="62" t="s">
        <v>12137</v>
      </c>
      <c r="V2144" s="59" t="s">
        <v>12179</v>
      </c>
      <c r="W2144" s="122" t="s">
        <v>1759</v>
      </c>
      <c r="X2144" s="132" t="s">
        <v>13609</v>
      </c>
      <c r="AJ2144" s="122" t="s">
        <v>149</v>
      </c>
      <c r="AK2144" s="122" t="s">
        <v>149</v>
      </c>
      <c r="AT2144" s="75">
        <v>43.951351950000003</v>
      </c>
      <c r="AU2144" s="75">
        <v>-73.22277708</v>
      </c>
      <c r="BB2144" s="87" t="s">
        <v>12152</v>
      </c>
      <c r="BC2144" s="69"/>
      <c r="BE2144" s="122" t="s">
        <v>9078</v>
      </c>
      <c r="BG2144" s="122" t="s">
        <v>12393</v>
      </c>
      <c r="BY2144" s="132" t="s">
        <v>13665</v>
      </c>
      <c r="CE2144" s="122" t="s">
        <v>1171</v>
      </c>
      <c r="CF2144" s="84" t="s">
        <v>12137</v>
      </c>
      <c r="CG2144" s="84" t="s">
        <v>12179</v>
      </c>
      <c r="CH2144" s="79" t="s">
        <v>12185</v>
      </c>
      <c r="CZ2144" s="122" t="str">
        <f t="shared" si="102"/>
        <v>Quercus macrocarpa Michx., SPMCODE: QUE002143, collection#: QUMAC-1042</v>
      </c>
    </row>
    <row r="2145" spans="1:104" ht="15" customHeight="1" x14ac:dyDescent="0.45">
      <c r="A2145" s="122">
        <v>2144</v>
      </c>
      <c r="B2145" s="122" t="s">
        <v>12073</v>
      </c>
      <c r="C2145" s="76" t="s">
        <v>12096</v>
      </c>
      <c r="D2145" s="147"/>
      <c r="E2145" s="147"/>
      <c r="G2145" s="89">
        <v>7483453</v>
      </c>
      <c r="I2145" s="122" t="s">
        <v>149</v>
      </c>
      <c r="J2145" s="122" t="str">
        <f t="shared" si="101"/>
        <v>Quercus macrocarpa</v>
      </c>
      <c r="M2145" s="122" t="s">
        <v>3226</v>
      </c>
      <c r="N2145" s="88" t="s">
        <v>3173</v>
      </c>
      <c r="O2145" s="66">
        <v>42960</v>
      </c>
      <c r="P2145" s="122" t="s">
        <v>12134</v>
      </c>
      <c r="Q2145" s="122" t="s">
        <v>11688</v>
      </c>
      <c r="R2145" s="121" t="s">
        <v>12193</v>
      </c>
      <c r="S2145" s="121" t="s">
        <v>14718</v>
      </c>
      <c r="T2145" s="122" t="s">
        <v>1171</v>
      </c>
      <c r="U2145" s="62" t="s">
        <v>12137</v>
      </c>
      <c r="V2145" s="59" t="s">
        <v>12179</v>
      </c>
      <c r="W2145" s="122" t="s">
        <v>1759</v>
      </c>
      <c r="X2145" s="132" t="s">
        <v>13609</v>
      </c>
      <c r="AJ2145" s="122" t="s">
        <v>149</v>
      </c>
      <c r="AK2145" s="122" t="s">
        <v>149</v>
      </c>
      <c r="AT2145" s="75">
        <v>43.951018230000003</v>
      </c>
      <c r="AU2145" s="75">
        <v>-73.223131969999997</v>
      </c>
      <c r="BB2145" s="87" t="s">
        <v>12153</v>
      </c>
      <c r="BC2145" s="69"/>
      <c r="BE2145" s="122" t="s">
        <v>9078</v>
      </c>
      <c r="BG2145" s="122" t="s">
        <v>12393</v>
      </c>
      <c r="BY2145" s="132"/>
      <c r="CE2145" s="122" t="s">
        <v>1171</v>
      </c>
      <c r="CF2145" s="84" t="s">
        <v>12137</v>
      </c>
      <c r="CG2145" s="84" t="s">
        <v>12179</v>
      </c>
      <c r="CH2145" s="79" t="s">
        <v>12185</v>
      </c>
      <c r="CZ2145" s="122" t="str">
        <f t="shared" si="102"/>
        <v>Quercus macrocarpa Michx., SPMCODE: QUE002144, collection#: QUMAC-1043</v>
      </c>
    </row>
    <row r="2146" spans="1:104" ht="15" customHeight="1" x14ac:dyDescent="0.45">
      <c r="A2146" s="122">
        <v>2145</v>
      </c>
      <c r="B2146" s="122" t="s">
        <v>12074</v>
      </c>
      <c r="C2146" s="76" t="s">
        <v>12097</v>
      </c>
      <c r="D2146" s="147"/>
      <c r="E2146" s="147"/>
      <c r="G2146" s="89">
        <v>7483460</v>
      </c>
      <c r="I2146" s="122" t="s">
        <v>149</v>
      </c>
      <c r="J2146" s="122" t="str">
        <f t="shared" ref="J2146:J2156" si="103">LEFT(I2146, FIND(" ", I2146, 12) -1)</f>
        <v>Quercus macrocarpa</v>
      </c>
      <c r="M2146" s="122" t="s">
        <v>3226</v>
      </c>
      <c r="N2146" s="88" t="s">
        <v>3173</v>
      </c>
      <c r="O2146" s="66">
        <v>42960</v>
      </c>
      <c r="P2146" s="122" t="s">
        <v>12134</v>
      </c>
      <c r="Q2146" s="122" t="s">
        <v>11688</v>
      </c>
      <c r="R2146" s="121" t="s">
        <v>12193</v>
      </c>
      <c r="S2146" s="121" t="s">
        <v>14718</v>
      </c>
      <c r="T2146" s="122" t="s">
        <v>1171</v>
      </c>
      <c r="U2146" s="62" t="s">
        <v>12137</v>
      </c>
      <c r="V2146" s="59" t="s">
        <v>12179</v>
      </c>
      <c r="W2146" s="122" t="s">
        <v>1759</v>
      </c>
      <c r="X2146" s="132" t="s">
        <v>13609</v>
      </c>
      <c r="AJ2146" s="122" t="s">
        <v>149</v>
      </c>
      <c r="AK2146" s="122" t="s">
        <v>149</v>
      </c>
      <c r="AT2146" s="75">
        <v>43.953737189999998</v>
      </c>
      <c r="AU2146" s="75">
        <v>-73.220267539999995</v>
      </c>
      <c r="BB2146" s="87" t="s">
        <v>12154</v>
      </c>
      <c r="BC2146" s="69"/>
      <c r="BE2146" s="122" t="s">
        <v>9078</v>
      </c>
      <c r="BG2146" s="122" t="s">
        <v>12393</v>
      </c>
      <c r="BY2146" s="132"/>
      <c r="CE2146" s="122" t="s">
        <v>1171</v>
      </c>
      <c r="CF2146" s="84" t="s">
        <v>12137</v>
      </c>
      <c r="CG2146" s="84" t="s">
        <v>12179</v>
      </c>
      <c r="CH2146" s="79" t="s">
        <v>12185</v>
      </c>
      <c r="CZ2146" s="122" t="str">
        <f t="shared" si="102"/>
        <v>Quercus macrocarpa Michx., SPMCODE: QUE002145, collection#: QUMAC-1044</v>
      </c>
    </row>
    <row r="2147" spans="1:104" ht="15" customHeight="1" x14ac:dyDescent="0.45">
      <c r="A2147" s="122">
        <v>2146</v>
      </c>
      <c r="B2147" s="122" t="s">
        <v>12075</v>
      </c>
      <c r="C2147" s="76" t="s">
        <v>12098</v>
      </c>
      <c r="D2147" s="147"/>
      <c r="E2147" s="147"/>
      <c r="G2147" s="89">
        <v>7490894</v>
      </c>
      <c r="I2147" s="122" t="s">
        <v>149</v>
      </c>
      <c r="J2147" s="122" t="str">
        <f t="shared" si="103"/>
        <v>Quercus macrocarpa</v>
      </c>
      <c r="M2147" s="122" t="s">
        <v>3226</v>
      </c>
      <c r="N2147" s="88" t="s">
        <v>3173</v>
      </c>
      <c r="O2147" s="66">
        <v>42961</v>
      </c>
      <c r="P2147" s="122" t="s">
        <v>12134</v>
      </c>
      <c r="Q2147" s="122" t="s">
        <v>11688</v>
      </c>
      <c r="R2147" s="121" t="s">
        <v>12193</v>
      </c>
      <c r="S2147" s="121" t="s">
        <v>14718</v>
      </c>
      <c r="T2147" s="122" t="s">
        <v>1171</v>
      </c>
      <c r="U2147" s="62" t="s">
        <v>12137</v>
      </c>
      <c r="V2147" s="59" t="s">
        <v>12179</v>
      </c>
      <c r="W2147" s="122" t="s">
        <v>1759</v>
      </c>
      <c r="X2147" s="132" t="s">
        <v>13608</v>
      </c>
      <c r="AJ2147" s="122" t="s">
        <v>149</v>
      </c>
      <c r="AK2147" s="122" t="s">
        <v>149</v>
      </c>
      <c r="AT2147" s="75">
        <v>44.005029329999999</v>
      </c>
      <c r="AU2147" s="75">
        <v>-73.148405460000006</v>
      </c>
      <c r="BB2147" s="87" t="s">
        <v>12155</v>
      </c>
      <c r="BC2147" s="69"/>
      <c r="BE2147" s="122" t="s">
        <v>9078</v>
      </c>
      <c r="BG2147" s="122" t="s">
        <v>12393</v>
      </c>
      <c r="BY2147" s="132"/>
      <c r="CE2147" s="122" t="s">
        <v>1171</v>
      </c>
      <c r="CF2147" s="84" t="s">
        <v>12137</v>
      </c>
      <c r="CG2147" s="84" t="s">
        <v>12179</v>
      </c>
      <c r="CH2147" s="79" t="s">
        <v>12186</v>
      </c>
      <c r="CZ2147" s="122" t="str">
        <f t="shared" si="102"/>
        <v>Quercus macrocarpa Michx., SPMCODE: QUE002146, collection#: QUMAC-1045</v>
      </c>
    </row>
    <row r="2148" spans="1:104" ht="15" customHeight="1" x14ac:dyDescent="0.45">
      <c r="A2148" s="122">
        <v>2147</v>
      </c>
      <c r="B2148" s="122" t="s">
        <v>12076</v>
      </c>
      <c r="C2148" s="76" t="s">
        <v>12099</v>
      </c>
      <c r="D2148" s="147"/>
      <c r="E2148" s="147"/>
      <c r="G2148" s="89">
        <v>7499145</v>
      </c>
      <c r="I2148" s="122" t="s">
        <v>149</v>
      </c>
      <c r="J2148" s="122" t="str">
        <f t="shared" si="103"/>
        <v>Quercus macrocarpa</v>
      </c>
      <c r="M2148" s="122" t="s">
        <v>3226</v>
      </c>
      <c r="N2148" s="88" t="s">
        <v>3173</v>
      </c>
      <c r="O2148" s="66">
        <v>42961</v>
      </c>
      <c r="P2148" s="122" t="s">
        <v>12134</v>
      </c>
      <c r="Q2148" s="122" t="s">
        <v>11688</v>
      </c>
      <c r="R2148" s="121" t="s">
        <v>12193</v>
      </c>
      <c r="S2148" s="121" t="s">
        <v>14718</v>
      </c>
      <c r="T2148" s="122" t="s">
        <v>1171</v>
      </c>
      <c r="U2148" s="62" t="s">
        <v>12137</v>
      </c>
      <c r="V2148" s="59" t="s">
        <v>12179</v>
      </c>
      <c r="W2148" s="122" t="s">
        <v>1759</v>
      </c>
      <c r="X2148" s="132" t="s">
        <v>13607</v>
      </c>
      <c r="AJ2148" s="122" t="s">
        <v>149</v>
      </c>
      <c r="AK2148" s="122" t="s">
        <v>149</v>
      </c>
      <c r="AT2148" s="75">
        <v>44.005934699999997</v>
      </c>
      <c r="AU2148" s="75">
        <v>-73.148044119999994</v>
      </c>
      <c r="BB2148" s="87" t="s">
        <v>12156</v>
      </c>
      <c r="BC2148" s="69"/>
      <c r="BE2148" s="122" t="s">
        <v>9078</v>
      </c>
      <c r="BG2148" s="122" t="s">
        <v>12393</v>
      </c>
      <c r="BY2148" s="132" t="s">
        <v>13665</v>
      </c>
      <c r="CE2148" s="122" t="s">
        <v>1171</v>
      </c>
      <c r="CF2148" s="84" t="s">
        <v>12137</v>
      </c>
      <c r="CG2148" s="84" t="s">
        <v>12179</v>
      </c>
      <c r="CH2148" s="79" t="s">
        <v>12186</v>
      </c>
      <c r="CZ2148" s="122" t="str">
        <f t="shared" si="102"/>
        <v>Quercus macrocarpa Michx., SPMCODE: QUE002147, collection#: QUMAC-1046</v>
      </c>
    </row>
    <row r="2149" spans="1:104" ht="15" customHeight="1" x14ac:dyDescent="0.45">
      <c r="A2149" s="122">
        <v>2148</v>
      </c>
      <c r="B2149" s="122" t="s">
        <v>12077</v>
      </c>
      <c r="C2149" s="76" t="s">
        <v>12100</v>
      </c>
      <c r="D2149" s="147"/>
      <c r="E2149" s="147"/>
      <c r="G2149" s="89">
        <v>7499152</v>
      </c>
      <c r="I2149" s="122" t="s">
        <v>149</v>
      </c>
      <c r="J2149" s="122" t="str">
        <f t="shared" si="103"/>
        <v>Quercus macrocarpa</v>
      </c>
      <c r="M2149" s="122" t="s">
        <v>3226</v>
      </c>
      <c r="N2149" s="88" t="s">
        <v>3173</v>
      </c>
      <c r="O2149" s="66">
        <v>42961</v>
      </c>
      <c r="P2149" s="122" t="s">
        <v>12134</v>
      </c>
      <c r="Q2149" s="122" t="s">
        <v>11688</v>
      </c>
      <c r="R2149" s="121" t="s">
        <v>12193</v>
      </c>
      <c r="S2149" s="121" t="s">
        <v>14718</v>
      </c>
      <c r="T2149" s="122" t="s">
        <v>1171</v>
      </c>
      <c r="U2149" s="62" t="s">
        <v>12137</v>
      </c>
      <c r="V2149" s="59" t="s">
        <v>12179</v>
      </c>
      <c r="W2149" s="122" t="s">
        <v>1759</v>
      </c>
      <c r="X2149" s="132" t="s">
        <v>13606</v>
      </c>
      <c r="AJ2149" s="122" t="s">
        <v>149</v>
      </c>
      <c r="AK2149" s="122" t="s">
        <v>149</v>
      </c>
      <c r="AT2149" s="75">
        <v>44.234328689999998</v>
      </c>
      <c r="AU2149" s="75">
        <v>-73.243210820000002</v>
      </c>
      <c r="BB2149" s="87" t="s">
        <v>12157</v>
      </c>
      <c r="BC2149" s="69"/>
      <c r="BE2149" s="122" t="s">
        <v>9078</v>
      </c>
      <c r="BG2149" s="122" t="s">
        <v>12393</v>
      </c>
      <c r="BY2149" s="132" t="s">
        <v>13665</v>
      </c>
      <c r="CE2149" s="122" t="s">
        <v>1171</v>
      </c>
      <c r="CF2149" s="84" t="s">
        <v>12137</v>
      </c>
      <c r="CG2149" s="84" t="s">
        <v>12179</v>
      </c>
      <c r="CH2149" s="79" t="s">
        <v>12187</v>
      </c>
      <c r="CZ2149" s="122" t="str">
        <f t="shared" si="102"/>
        <v>Quercus macrocarpa Michx., SPMCODE: QUE002148, collection#: QUMAC-1047</v>
      </c>
    </row>
    <row r="2150" spans="1:104" ht="15" customHeight="1" x14ac:dyDescent="0.45">
      <c r="A2150" s="122">
        <v>2149</v>
      </c>
      <c r="B2150" s="122" t="s">
        <v>12078</v>
      </c>
      <c r="C2150" s="76" t="s">
        <v>12128</v>
      </c>
      <c r="D2150" s="147"/>
      <c r="E2150" s="147"/>
      <c r="G2150" s="89">
        <v>7499154</v>
      </c>
      <c r="I2150" s="122" t="s">
        <v>187</v>
      </c>
      <c r="J2150" s="122" t="str">
        <f t="shared" si="103"/>
        <v>Quercus alba</v>
      </c>
      <c r="M2150" s="122" t="s">
        <v>3226</v>
      </c>
      <c r="N2150" s="88" t="s">
        <v>3190</v>
      </c>
      <c r="O2150" s="66">
        <v>42961</v>
      </c>
      <c r="P2150" s="122" t="s">
        <v>12134</v>
      </c>
      <c r="Q2150" s="122" t="s">
        <v>11688</v>
      </c>
      <c r="R2150" s="121" t="s">
        <v>12193</v>
      </c>
      <c r="S2150" s="121" t="s">
        <v>14718</v>
      </c>
      <c r="T2150" s="122" t="s">
        <v>1171</v>
      </c>
      <c r="U2150" s="62" t="s">
        <v>12137</v>
      </c>
      <c r="V2150" s="59" t="s">
        <v>12179</v>
      </c>
      <c r="W2150" s="122" t="s">
        <v>1759</v>
      </c>
      <c r="X2150" s="132" t="s">
        <v>13606</v>
      </c>
      <c r="AJ2150" s="122" t="s">
        <v>187</v>
      </c>
      <c r="AK2150" s="122" t="s">
        <v>187</v>
      </c>
      <c r="AT2150" s="75">
        <v>44.235423330000003</v>
      </c>
      <c r="AU2150" s="75">
        <v>-73.243421620000007</v>
      </c>
      <c r="BB2150" s="87" t="s">
        <v>12158</v>
      </c>
      <c r="BC2150" s="69"/>
      <c r="BE2150" s="122" t="s">
        <v>9078</v>
      </c>
      <c r="BG2150" s="122" t="s">
        <v>12393</v>
      </c>
      <c r="BY2150" s="132" t="s">
        <v>13665</v>
      </c>
      <c r="CE2150" s="122" t="s">
        <v>1171</v>
      </c>
      <c r="CF2150" s="84" t="s">
        <v>12137</v>
      </c>
      <c r="CG2150" s="84" t="s">
        <v>12179</v>
      </c>
      <c r="CH2150" s="79" t="s">
        <v>12187</v>
      </c>
      <c r="CZ2150" s="122" t="str">
        <f t="shared" si="102"/>
        <v>Quercus alba L., SPMCODE: QUE002149, collection#: QUAL-1048</v>
      </c>
    </row>
    <row r="2151" spans="1:104" ht="15" customHeight="1" x14ac:dyDescent="0.45">
      <c r="A2151" s="122">
        <v>2150</v>
      </c>
      <c r="B2151" s="122" t="s">
        <v>12079</v>
      </c>
      <c r="C2151" s="76" t="s">
        <v>12101</v>
      </c>
      <c r="D2151" s="147"/>
      <c r="E2151" s="147"/>
      <c r="G2151" s="89">
        <v>7499162</v>
      </c>
      <c r="I2151" s="122" t="s">
        <v>149</v>
      </c>
      <c r="J2151" s="122" t="str">
        <f t="shared" si="103"/>
        <v>Quercus macrocarpa</v>
      </c>
      <c r="M2151" s="122" t="s">
        <v>3226</v>
      </c>
      <c r="N2151" s="88" t="s">
        <v>3173</v>
      </c>
      <c r="O2151" s="66">
        <v>42961</v>
      </c>
      <c r="P2151" s="122" t="s">
        <v>12134</v>
      </c>
      <c r="Q2151" s="122" t="s">
        <v>11688</v>
      </c>
      <c r="R2151" s="121" t="s">
        <v>12193</v>
      </c>
      <c r="S2151" s="121" t="s">
        <v>14718</v>
      </c>
      <c r="T2151" s="122" t="s">
        <v>1171</v>
      </c>
      <c r="U2151" s="62" t="s">
        <v>12137</v>
      </c>
      <c r="V2151" s="59" t="s">
        <v>12179</v>
      </c>
      <c r="W2151" s="122" t="s">
        <v>1759</v>
      </c>
      <c r="X2151" s="132" t="s">
        <v>13606</v>
      </c>
      <c r="AJ2151" s="122" t="s">
        <v>149</v>
      </c>
      <c r="AK2151" s="122" t="s">
        <v>149</v>
      </c>
      <c r="AT2151" s="75">
        <v>44.233935619999997</v>
      </c>
      <c r="AU2151" s="75">
        <v>-73.243121720000005</v>
      </c>
      <c r="BB2151" s="87" t="s">
        <v>12159</v>
      </c>
      <c r="BC2151" s="69"/>
      <c r="BE2151" s="122" t="s">
        <v>9078</v>
      </c>
      <c r="BG2151" s="122" t="s">
        <v>12393</v>
      </c>
      <c r="BY2151" s="132" t="s">
        <v>13665</v>
      </c>
      <c r="CE2151" s="122" t="s">
        <v>1171</v>
      </c>
      <c r="CF2151" s="84" t="s">
        <v>12137</v>
      </c>
      <c r="CG2151" s="84" t="s">
        <v>12179</v>
      </c>
      <c r="CH2151" s="79" t="s">
        <v>12187</v>
      </c>
      <c r="CZ2151" s="122" t="str">
        <f t="shared" si="102"/>
        <v>Quercus macrocarpa Michx., SPMCODE: QUE002150, collection#: QUMAC-1049</v>
      </c>
    </row>
    <row r="2152" spans="1:104" ht="15" customHeight="1" x14ac:dyDescent="0.45">
      <c r="A2152" s="122">
        <v>2151</v>
      </c>
      <c r="B2152" s="122" t="s">
        <v>12080</v>
      </c>
      <c r="C2152" s="76" t="s">
        <v>12102</v>
      </c>
      <c r="D2152" s="147"/>
      <c r="E2152" s="147"/>
      <c r="G2152" s="89">
        <v>7499196</v>
      </c>
      <c r="I2152" s="122" t="s">
        <v>149</v>
      </c>
      <c r="J2152" s="122" t="str">
        <f t="shared" si="103"/>
        <v>Quercus macrocarpa</v>
      </c>
      <c r="M2152" s="122" t="s">
        <v>3226</v>
      </c>
      <c r="N2152" s="88" t="s">
        <v>3173</v>
      </c>
      <c r="O2152" s="66">
        <v>42961</v>
      </c>
      <c r="P2152" s="122" t="s">
        <v>12134</v>
      </c>
      <c r="Q2152" s="122" t="s">
        <v>11688</v>
      </c>
      <c r="R2152" s="121" t="s">
        <v>12193</v>
      </c>
      <c r="S2152" s="121" t="s">
        <v>14718</v>
      </c>
      <c r="T2152" s="122" t="s">
        <v>1171</v>
      </c>
      <c r="U2152" s="62" t="s">
        <v>12137</v>
      </c>
      <c r="V2152" s="59" t="s">
        <v>12180</v>
      </c>
      <c r="W2152" s="122" t="s">
        <v>1759</v>
      </c>
      <c r="X2152" s="132" t="s">
        <v>13605</v>
      </c>
      <c r="AJ2152" s="122" t="s">
        <v>149</v>
      </c>
      <c r="AK2152" s="122" t="s">
        <v>149</v>
      </c>
      <c r="AT2152" s="75">
        <v>44.264336790000002</v>
      </c>
      <c r="AU2152" s="75">
        <v>-73.249726659999993</v>
      </c>
      <c r="BB2152" s="87" t="s">
        <v>12160</v>
      </c>
      <c r="BC2152" s="69"/>
      <c r="BE2152" s="122" t="s">
        <v>9078</v>
      </c>
      <c r="BG2152" s="122" t="s">
        <v>12393</v>
      </c>
      <c r="BY2152" s="132" t="s">
        <v>13665</v>
      </c>
      <c r="CE2152" s="122" t="s">
        <v>1171</v>
      </c>
      <c r="CF2152" s="84" t="s">
        <v>12137</v>
      </c>
      <c r="CG2152" s="84" t="s">
        <v>12180</v>
      </c>
      <c r="CH2152" s="79" t="s">
        <v>12188</v>
      </c>
      <c r="CZ2152" s="122" t="str">
        <f t="shared" si="102"/>
        <v>Quercus macrocarpa Michx., SPMCODE: QUE002151, collection#: QUMAC-1050</v>
      </c>
    </row>
    <row r="2153" spans="1:104" ht="15" customHeight="1" x14ac:dyDescent="0.45">
      <c r="A2153" s="122">
        <v>2152</v>
      </c>
      <c r="B2153" s="122" t="s">
        <v>12081</v>
      </c>
      <c r="C2153" s="76" t="s">
        <v>12103</v>
      </c>
      <c r="D2153" s="147"/>
      <c r="E2153" s="147"/>
      <c r="G2153" s="89">
        <v>7499200</v>
      </c>
      <c r="I2153" s="122" t="s">
        <v>149</v>
      </c>
      <c r="J2153" s="122" t="str">
        <f t="shared" si="103"/>
        <v>Quercus macrocarpa</v>
      </c>
      <c r="M2153" s="122" t="s">
        <v>3226</v>
      </c>
      <c r="N2153" s="88" t="s">
        <v>3173</v>
      </c>
      <c r="O2153" s="66">
        <v>42961</v>
      </c>
      <c r="P2153" s="122" t="s">
        <v>12134</v>
      </c>
      <c r="Q2153" s="122" t="s">
        <v>11688</v>
      </c>
      <c r="R2153" s="121" t="s">
        <v>12193</v>
      </c>
      <c r="S2153" s="121" t="s">
        <v>14718</v>
      </c>
      <c r="T2153" s="122" t="s">
        <v>1171</v>
      </c>
      <c r="U2153" s="62" t="s">
        <v>12137</v>
      </c>
      <c r="V2153" s="59" t="s">
        <v>12180</v>
      </c>
      <c r="W2153" s="122" t="s">
        <v>1759</v>
      </c>
      <c r="X2153" s="132" t="s">
        <v>13604</v>
      </c>
      <c r="AJ2153" s="122" t="s">
        <v>149</v>
      </c>
      <c r="AK2153" s="122" t="s">
        <v>149</v>
      </c>
      <c r="AT2153" s="75">
        <v>44.264992749999998</v>
      </c>
      <c r="AU2153" s="75">
        <v>-73.249866800000007</v>
      </c>
      <c r="BB2153" s="87" t="s">
        <v>12161</v>
      </c>
      <c r="BC2153" s="69"/>
      <c r="BE2153" s="122" t="s">
        <v>9078</v>
      </c>
      <c r="BG2153" s="122" t="s">
        <v>12393</v>
      </c>
      <c r="BY2153" s="132"/>
      <c r="CE2153" s="122" t="s">
        <v>1171</v>
      </c>
      <c r="CF2153" s="84" t="s">
        <v>12137</v>
      </c>
      <c r="CG2153" s="84" t="s">
        <v>12180</v>
      </c>
      <c r="CH2153" s="79" t="s">
        <v>12188</v>
      </c>
      <c r="CZ2153" s="122" t="str">
        <f t="shared" si="102"/>
        <v>Quercus macrocarpa Michx., SPMCODE: QUE002152, collection#: QUMAC-1051</v>
      </c>
    </row>
    <row r="2154" spans="1:104" ht="15" customHeight="1" x14ac:dyDescent="0.45">
      <c r="A2154" s="122">
        <v>2153</v>
      </c>
      <c r="B2154" s="122" t="s">
        <v>12082</v>
      </c>
      <c r="C2154" s="76" t="s">
        <v>12104</v>
      </c>
      <c r="D2154" s="147"/>
      <c r="E2154" s="147"/>
      <c r="G2154" s="89">
        <v>7499202</v>
      </c>
      <c r="I2154" s="122" t="s">
        <v>199</v>
      </c>
      <c r="J2154" s="122" t="str">
        <f t="shared" si="103"/>
        <v>Quercus bicolor</v>
      </c>
      <c r="M2154" s="122" t="s">
        <v>3226</v>
      </c>
      <c r="N2154" s="88" t="s">
        <v>3194</v>
      </c>
      <c r="O2154" s="66">
        <v>42961</v>
      </c>
      <c r="P2154" s="122" t="s">
        <v>12134</v>
      </c>
      <c r="Q2154" s="122" t="s">
        <v>11688</v>
      </c>
      <c r="R2154" s="121" t="s">
        <v>12193</v>
      </c>
      <c r="S2154" s="121" t="s">
        <v>14718</v>
      </c>
      <c r="T2154" s="122" t="s">
        <v>1171</v>
      </c>
      <c r="U2154" s="62" t="s">
        <v>12137</v>
      </c>
      <c r="V2154" s="59" t="s">
        <v>12180</v>
      </c>
      <c r="W2154" s="122" t="s">
        <v>1759</v>
      </c>
      <c r="X2154" s="132" t="s">
        <v>13603</v>
      </c>
      <c r="AJ2154" s="122" t="s">
        <v>199</v>
      </c>
      <c r="AK2154" s="122" t="s">
        <v>199</v>
      </c>
      <c r="AT2154" s="75">
        <v>44.400117459999997</v>
      </c>
      <c r="AU2154" s="75">
        <v>-73.237527639999996</v>
      </c>
      <c r="BB2154" s="87" t="s">
        <v>12162</v>
      </c>
      <c r="BC2154" s="69"/>
      <c r="BE2154" s="122" t="s">
        <v>9078</v>
      </c>
      <c r="BG2154" s="122" t="s">
        <v>12393</v>
      </c>
      <c r="BY2154" s="132" t="s">
        <v>13585</v>
      </c>
      <c r="CE2154" s="122" t="s">
        <v>1171</v>
      </c>
      <c r="CF2154" s="84" t="s">
        <v>12137</v>
      </c>
      <c r="CG2154" s="84" t="s">
        <v>12180</v>
      </c>
      <c r="CH2154" s="79" t="s">
        <v>12189</v>
      </c>
      <c r="CZ2154" s="122" t="str">
        <f t="shared" si="102"/>
        <v>Quercus bicolor Willd., SPMCODE: QUE002153, collection#: QUBI-1052</v>
      </c>
    </row>
    <row r="2155" spans="1:104" ht="15" customHeight="1" x14ac:dyDescent="0.45">
      <c r="A2155" s="122">
        <v>2154</v>
      </c>
      <c r="B2155" s="122" t="s">
        <v>12115</v>
      </c>
      <c r="C2155" s="76" t="s">
        <v>12105</v>
      </c>
      <c r="D2155" s="147"/>
      <c r="E2155" s="147"/>
      <c r="G2155" s="89">
        <v>7499205</v>
      </c>
      <c r="I2155" s="122" t="s">
        <v>149</v>
      </c>
      <c r="J2155" s="122" t="str">
        <f t="shared" si="103"/>
        <v>Quercus macrocarpa</v>
      </c>
      <c r="M2155" s="122" t="s">
        <v>3226</v>
      </c>
      <c r="N2155" s="88" t="s">
        <v>3173</v>
      </c>
      <c r="O2155" s="66">
        <v>42961</v>
      </c>
      <c r="P2155" s="122" t="s">
        <v>12134</v>
      </c>
      <c r="Q2155" s="122" t="s">
        <v>11688</v>
      </c>
      <c r="R2155" s="121" t="s">
        <v>12193</v>
      </c>
      <c r="S2155" s="121" t="s">
        <v>14718</v>
      </c>
      <c r="T2155" s="122" t="s">
        <v>1171</v>
      </c>
      <c r="U2155" s="62" t="s">
        <v>12137</v>
      </c>
      <c r="V2155" s="59" t="s">
        <v>12180</v>
      </c>
      <c r="W2155" s="122" t="s">
        <v>1759</v>
      </c>
      <c r="X2155" s="132" t="s">
        <v>13602</v>
      </c>
      <c r="AJ2155" s="122" t="s">
        <v>149</v>
      </c>
      <c r="AK2155" s="122" t="s">
        <v>149</v>
      </c>
      <c r="AT2155" s="75">
        <v>44.400681349999999</v>
      </c>
      <c r="AU2155" s="75">
        <v>-73.237569629999996</v>
      </c>
      <c r="BB2155" s="87" t="s">
        <v>12163</v>
      </c>
      <c r="BC2155" s="69"/>
      <c r="BE2155" s="122" t="s">
        <v>9078</v>
      </c>
      <c r="BG2155" s="122" t="s">
        <v>12393</v>
      </c>
      <c r="BY2155" s="132" t="s">
        <v>13585</v>
      </c>
      <c r="CE2155" s="122" t="s">
        <v>1171</v>
      </c>
      <c r="CF2155" s="84" t="s">
        <v>12137</v>
      </c>
      <c r="CG2155" s="84" t="s">
        <v>12180</v>
      </c>
      <c r="CH2155" s="79" t="s">
        <v>12189</v>
      </c>
      <c r="CZ2155" s="122" t="str">
        <f t="shared" si="102"/>
        <v>Quercus macrocarpa Michx., SPMCODE: QUE002154, collection#: QUMAC-1053</v>
      </c>
    </row>
    <row r="2156" spans="1:104" ht="15" customHeight="1" x14ac:dyDescent="0.45">
      <c r="A2156" s="122">
        <v>2155</v>
      </c>
      <c r="B2156" s="122" t="s">
        <v>12116</v>
      </c>
      <c r="C2156" s="76" t="s">
        <v>12106</v>
      </c>
      <c r="D2156" s="147"/>
      <c r="E2156" s="147"/>
      <c r="G2156" s="89">
        <v>7499207</v>
      </c>
      <c r="I2156" s="122" t="s">
        <v>187</v>
      </c>
      <c r="J2156" s="122" t="str">
        <f t="shared" si="103"/>
        <v>Quercus alba</v>
      </c>
      <c r="M2156" s="122" t="s">
        <v>3226</v>
      </c>
      <c r="N2156" s="88" t="s">
        <v>3190</v>
      </c>
      <c r="O2156" s="66">
        <v>42961</v>
      </c>
      <c r="P2156" s="122" t="s">
        <v>12134</v>
      </c>
      <c r="Q2156" s="122" t="s">
        <v>11688</v>
      </c>
      <c r="R2156" s="121" t="s">
        <v>12193</v>
      </c>
      <c r="S2156" s="121" t="s">
        <v>14718</v>
      </c>
      <c r="T2156" s="122" t="s">
        <v>1171</v>
      </c>
      <c r="U2156" s="62" t="s">
        <v>12137</v>
      </c>
      <c r="V2156" s="59" t="s">
        <v>12180</v>
      </c>
      <c r="W2156" s="122" t="s">
        <v>1759</v>
      </c>
      <c r="X2156" s="132" t="s">
        <v>13601</v>
      </c>
      <c r="AJ2156" s="122" t="s">
        <v>187</v>
      </c>
      <c r="AK2156" s="122" t="s">
        <v>187</v>
      </c>
      <c r="AT2156" s="75">
        <v>44.446394699999999</v>
      </c>
      <c r="AU2156" s="75">
        <v>-73.220153800000006</v>
      </c>
      <c r="BB2156" s="87" t="s">
        <v>12164</v>
      </c>
      <c r="BC2156" s="69"/>
      <c r="BE2156" s="122" t="s">
        <v>9078</v>
      </c>
      <c r="BG2156" s="122" t="s">
        <v>12393</v>
      </c>
      <c r="BY2156" s="132" t="s">
        <v>13585</v>
      </c>
      <c r="CE2156" s="122" t="s">
        <v>1171</v>
      </c>
      <c r="CF2156" s="84" t="s">
        <v>12137</v>
      </c>
      <c r="CG2156" s="84" t="s">
        <v>12180</v>
      </c>
      <c r="CH2156" s="79" t="s">
        <v>12190</v>
      </c>
      <c r="CZ2156" s="122" t="str">
        <f t="shared" si="102"/>
        <v>Quercus alba L., SPMCODE: QUE002155, collection#: QUAL-1054</v>
      </c>
    </row>
    <row r="2157" spans="1:104" ht="15" customHeight="1" x14ac:dyDescent="0.45">
      <c r="A2157" s="122">
        <v>2156</v>
      </c>
      <c r="B2157" s="122" t="s">
        <v>12117</v>
      </c>
      <c r="C2157" s="76" t="s">
        <v>12129</v>
      </c>
      <c r="D2157" s="147"/>
      <c r="E2157" s="147"/>
      <c r="G2157" s="89">
        <v>7499209</v>
      </c>
      <c r="I2157" s="88" t="s">
        <v>2086</v>
      </c>
      <c r="J2157" s="122" t="str">
        <f>I2157</f>
        <v>Quercus sp.</v>
      </c>
      <c r="M2157" s="122" t="s">
        <v>3226</v>
      </c>
      <c r="N2157" s="88" t="s">
        <v>3226</v>
      </c>
      <c r="O2157" s="66">
        <v>42961</v>
      </c>
      <c r="P2157" s="122" t="s">
        <v>12134</v>
      </c>
      <c r="Q2157" s="122" t="s">
        <v>11688</v>
      </c>
      <c r="R2157" s="121" t="s">
        <v>12193</v>
      </c>
      <c r="S2157" s="121" t="s">
        <v>14718</v>
      </c>
      <c r="T2157" s="122" t="s">
        <v>1171</v>
      </c>
      <c r="U2157" s="62" t="s">
        <v>12137</v>
      </c>
      <c r="V2157" s="59" t="s">
        <v>12180</v>
      </c>
      <c r="W2157" s="122" t="s">
        <v>1759</v>
      </c>
      <c r="X2157" s="132" t="s">
        <v>13601</v>
      </c>
      <c r="AJ2157" s="88" t="s">
        <v>2086</v>
      </c>
      <c r="AK2157" s="88" t="s">
        <v>2086</v>
      </c>
      <c r="AT2157" s="75">
        <v>44.446444569999997</v>
      </c>
      <c r="AU2157" s="75">
        <v>-73.220448419999997</v>
      </c>
      <c r="BB2157" s="87" t="s">
        <v>12165</v>
      </c>
      <c r="BC2157" s="69" t="s">
        <v>12132</v>
      </c>
      <c r="BE2157" s="122" t="s">
        <v>9078</v>
      </c>
      <c r="BG2157" s="122" t="s">
        <v>12393</v>
      </c>
      <c r="BY2157" s="122" t="s">
        <v>13665</v>
      </c>
      <c r="CE2157" s="122" t="s">
        <v>1171</v>
      </c>
      <c r="CF2157" s="84" t="s">
        <v>12137</v>
      </c>
      <c r="CG2157" s="84" t="s">
        <v>12180</v>
      </c>
      <c r="CH2157" s="79" t="s">
        <v>12190</v>
      </c>
      <c r="CZ2157" s="122" t="str">
        <f t="shared" si="102"/>
        <v>Quercus sp., SPMCODE: QUE002156, collection#: QU__-1055</v>
      </c>
    </row>
    <row r="2158" spans="1:104" ht="15" customHeight="1" x14ac:dyDescent="0.45">
      <c r="A2158" s="122">
        <v>2157</v>
      </c>
      <c r="B2158" s="122" t="s">
        <v>12118</v>
      </c>
      <c r="C2158" s="76" t="s">
        <v>12107</v>
      </c>
      <c r="D2158" s="147"/>
      <c r="E2158" s="147"/>
      <c r="G2158" s="89">
        <v>7499212</v>
      </c>
      <c r="I2158" s="122" t="s">
        <v>187</v>
      </c>
      <c r="J2158" s="122" t="str">
        <f t="shared" ref="J2158:J2196" si="104">LEFT(I2158, FIND(" ", I2158, 12) -1)</f>
        <v>Quercus alba</v>
      </c>
      <c r="M2158" s="122" t="s">
        <v>3226</v>
      </c>
      <c r="N2158" s="88" t="s">
        <v>3190</v>
      </c>
      <c r="O2158" s="66">
        <v>42961</v>
      </c>
      <c r="P2158" s="122" t="s">
        <v>12134</v>
      </c>
      <c r="Q2158" s="122" t="s">
        <v>11688</v>
      </c>
      <c r="R2158" s="121" t="s">
        <v>12193</v>
      </c>
      <c r="S2158" s="121" t="s">
        <v>14718</v>
      </c>
      <c r="T2158" s="122" t="s">
        <v>1171</v>
      </c>
      <c r="U2158" s="62" t="s">
        <v>12137</v>
      </c>
      <c r="V2158" s="59" t="s">
        <v>12180</v>
      </c>
      <c r="W2158" s="122" t="s">
        <v>1759</v>
      </c>
      <c r="X2158" s="132" t="s">
        <v>13601</v>
      </c>
      <c r="AJ2158" s="122" t="s">
        <v>187</v>
      </c>
      <c r="AK2158" s="122" t="s">
        <v>187</v>
      </c>
      <c r="AT2158" s="75">
        <v>44.446430030000002</v>
      </c>
      <c r="AU2158" s="75">
        <v>-73.22037315</v>
      </c>
      <c r="BB2158" s="87" t="s">
        <v>12166</v>
      </c>
      <c r="BC2158" s="69" t="s">
        <v>12133</v>
      </c>
      <c r="BE2158" s="122" t="s">
        <v>9078</v>
      </c>
      <c r="BG2158" s="122" t="s">
        <v>12393</v>
      </c>
      <c r="BY2158" s="122" t="s">
        <v>13665</v>
      </c>
      <c r="CE2158" s="122" t="s">
        <v>1171</v>
      </c>
      <c r="CF2158" s="84" t="s">
        <v>12137</v>
      </c>
      <c r="CG2158" s="84" t="s">
        <v>12180</v>
      </c>
      <c r="CH2158" s="79" t="s">
        <v>12190</v>
      </c>
      <c r="CZ2158" s="122" t="str">
        <f t="shared" si="102"/>
        <v>Quercus alba L., SPMCODE: QUE002157, collection#: QUAL-1056</v>
      </c>
    </row>
    <row r="2159" spans="1:104" ht="15" customHeight="1" x14ac:dyDescent="0.45">
      <c r="A2159" s="122">
        <v>2158</v>
      </c>
      <c r="B2159" s="122" t="s">
        <v>12119</v>
      </c>
      <c r="C2159" s="76" t="s">
        <v>12108</v>
      </c>
      <c r="D2159" s="147"/>
      <c r="E2159" s="147"/>
      <c r="G2159" s="89">
        <v>7499213</v>
      </c>
      <c r="I2159" s="122" t="s">
        <v>149</v>
      </c>
      <c r="J2159" s="122" t="str">
        <f t="shared" si="104"/>
        <v>Quercus macrocarpa</v>
      </c>
      <c r="M2159" s="122" t="s">
        <v>3226</v>
      </c>
      <c r="N2159" s="88" t="s">
        <v>3173</v>
      </c>
      <c r="O2159" s="66">
        <v>42961</v>
      </c>
      <c r="P2159" s="122" t="s">
        <v>12134</v>
      </c>
      <c r="Q2159" s="122" t="s">
        <v>11688</v>
      </c>
      <c r="R2159" s="121" t="s">
        <v>12193</v>
      </c>
      <c r="S2159" s="121" t="s">
        <v>14718</v>
      </c>
      <c r="T2159" s="122" t="s">
        <v>1171</v>
      </c>
      <c r="U2159" s="62" t="s">
        <v>12137</v>
      </c>
      <c r="V2159" s="59" t="s">
        <v>12180</v>
      </c>
      <c r="W2159" s="122" t="s">
        <v>1759</v>
      </c>
      <c r="X2159" s="132" t="s">
        <v>13600</v>
      </c>
      <c r="AJ2159" s="122" t="s">
        <v>149</v>
      </c>
      <c r="AK2159" s="122" t="s">
        <v>149</v>
      </c>
      <c r="AT2159" s="75">
        <v>44.580230309999997</v>
      </c>
      <c r="AU2159" s="75">
        <v>-73.163558100000003</v>
      </c>
      <c r="BB2159" s="87" t="s">
        <v>12167</v>
      </c>
      <c r="BC2159" s="69"/>
      <c r="BE2159" s="122" t="s">
        <v>9078</v>
      </c>
      <c r="BG2159" s="122" t="s">
        <v>12393</v>
      </c>
      <c r="BY2159" s="122" t="s">
        <v>13665</v>
      </c>
      <c r="CE2159" s="122" t="s">
        <v>1171</v>
      </c>
      <c r="CF2159" s="84" t="s">
        <v>12137</v>
      </c>
      <c r="CG2159" s="84" t="s">
        <v>12180</v>
      </c>
      <c r="CH2159" s="79" t="s">
        <v>12191</v>
      </c>
      <c r="CZ2159" s="122" t="str">
        <f t="shared" si="102"/>
        <v>Quercus macrocarpa Michx., SPMCODE: QUE002158, collection#: QUMAC-1057</v>
      </c>
    </row>
    <row r="2160" spans="1:104" ht="15" customHeight="1" x14ac:dyDescent="0.45">
      <c r="A2160" s="122">
        <v>2159</v>
      </c>
      <c r="B2160" s="122" t="s">
        <v>12120</v>
      </c>
      <c r="C2160" s="76" t="s">
        <v>12109</v>
      </c>
      <c r="D2160" s="147"/>
      <c r="E2160" s="147"/>
      <c r="G2160" s="89">
        <v>7499216</v>
      </c>
      <c r="I2160" s="122" t="s">
        <v>149</v>
      </c>
      <c r="J2160" s="122" t="str">
        <f t="shared" si="104"/>
        <v>Quercus macrocarpa</v>
      </c>
      <c r="M2160" s="122" t="s">
        <v>3226</v>
      </c>
      <c r="N2160" s="88" t="s">
        <v>3173</v>
      </c>
      <c r="O2160" s="66">
        <v>42961</v>
      </c>
      <c r="P2160" s="122" t="s">
        <v>12134</v>
      </c>
      <c r="Q2160" s="122" t="s">
        <v>11688</v>
      </c>
      <c r="R2160" s="121" t="s">
        <v>12193</v>
      </c>
      <c r="S2160" s="121" t="s">
        <v>14718</v>
      </c>
      <c r="T2160" s="122" t="s">
        <v>1171</v>
      </c>
      <c r="U2160" s="62" t="s">
        <v>12137</v>
      </c>
      <c r="V2160" s="59" t="s">
        <v>12180</v>
      </c>
      <c r="W2160" s="122" t="s">
        <v>1759</v>
      </c>
      <c r="X2160" s="132" t="s">
        <v>13600</v>
      </c>
      <c r="AJ2160" s="122" t="s">
        <v>149</v>
      </c>
      <c r="AK2160" s="122" t="s">
        <v>149</v>
      </c>
      <c r="AT2160" s="75">
        <v>44.579249879999999</v>
      </c>
      <c r="AU2160" s="75">
        <v>-73.165539330000001</v>
      </c>
      <c r="BB2160" s="87" t="s">
        <v>12168</v>
      </c>
      <c r="BC2160" s="69"/>
      <c r="BE2160" s="122" t="s">
        <v>9078</v>
      </c>
      <c r="BG2160" s="122" t="s">
        <v>12393</v>
      </c>
      <c r="BY2160" s="122" t="s">
        <v>13665</v>
      </c>
      <c r="CE2160" s="122" t="s">
        <v>1171</v>
      </c>
      <c r="CF2160" s="84" t="s">
        <v>12137</v>
      </c>
      <c r="CG2160" s="84" t="s">
        <v>12180</v>
      </c>
      <c r="CH2160" s="79" t="s">
        <v>12191</v>
      </c>
      <c r="CZ2160" s="122" t="str">
        <f t="shared" si="102"/>
        <v>Quercus macrocarpa Michx., SPMCODE: QUE002159, collection#: QUMAC-1058</v>
      </c>
    </row>
    <row r="2161" spans="1:104" ht="15" customHeight="1" x14ac:dyDescent="0.45">
      <c r="A2161" s="122">
        <v>2160</v>
      </c>
      <c r="B2161" s="122" t="s">
        <v>12121</v>
      </c>
      <c r="C2161" s="76" t="s">
        <v>12110</v>
      </c>
      <c r="D2161" s="147"/>
      <c r="E2161" s="147"/>
      <c r="G2161" s="89">
        <v>7499218</v>
      </c>
      <c r="I2161" s="122" t="s">
        <v>149</v>
      </c>
      <c r="J2161" s="122" t="str">
        <f t="shared" si="104"/>
        <v>Quercus macrocarpa</v>
      </c>
      <c r="M2161" s="122" t="s">
        <v>3226</v>
      </c>
      <c r="N2161" s="88" t="s">
        <v>3173</v>
      </c>
      <c r="O2161" s="66">
        <v>42961</v>
      </c>
      <c r="P2161" s="122" t="s">
        <v>12134</v>
      </c>
      <c r="Q2161" s="122" t="s">
        <v>11688</v>
      </c>
      <c r="R2161" s="121" t="s">
        <v>12193</v>
      </c>
      <c r="S2161" s="121" t="s">
        <v>14718</v>
      </c>
      <c r="T2161" s="122" t="s">
        <v>1171</v>
      </c>
      <c r="U2161" s="62" t="s">
        <v>12137</v>
      </c>
      <c r="V2161" s="59" t="s">
        <v>12181</v>
      </c>
      <c r="W2161" s="122" t="s">
        <v>1759</v>
      </c>
      <c r="X2161" s="132" t="s">
        <v>13599</v>
      </c>
      <c r="AJ2161" s="122" t="s">
        <v>149</v>
      </c>
      <c r="AK2161" s="122" t="s">
        <v>149</v>
      </c>
      <c r="AT2161" s="75">
        <v>44.667524139999998</v>
      </c>
      <c r="AU2161" s="75">
        <v>-73.34489361</v>
      </c>
      <c r="BB2161" s="87" t="s">
        <v>12169</v>
      </c>
      <c r="BC2161" s="69"/>
      <c r="BE2161" s="122" t="s">
        <v>9078</v>
      </c>
      <c r="BG2161" s="122" t="s">
        <v>12393</v>
      </c>
      <c r="BY2161" s="122" t="s">
        <v>13665</v>
      </c>
      <c r="CE2161" s="122" t="s">
        <v>1171</v>
      </c>
      <c r="CF2161" s="84" t="s">
        <v>12137</v>
      </c>
      <c r="CG2161" s="84" t="s">
        <v>12181</v>
      </c>
      <c r="CH2161" s="79" t="s">
        <v>12192</v>
      </c>
      <c r="CZ2161" s="122" t="str">
        <f t="shared" si="102"/>
        <v>Quercus macrocarpa Michx., SPMCODE: QUE002160, collection#: QUMAC-1059</v>
      </c>
    </row>
    <row r="2162" spans="1:104" ht="15" customHeight="1" x14ac:dyDescent="0.45">
      <c r="A2162" s="122">
        <v>2161</v>
      </c>
      <c r="B2162" s="122" t="s">
        <v>12122</v>
      </c>
      <c r="C2162" s="76" t="s">
        <v>12111</v>
      </c>
      <c r="D2162" s="147"/>
      <c r="E2162" s="147"/>
      <c r="G2162" s="89">
        <v>7499219</v>
      </c>
      <c r="I2162" s="122" t="s">
        <v>149</v>
      </c>
      <c r="J2162" s="122" t="str">
        <f t="shared" si="104"/>
        <v>Quercus macrocarpa</v>
      </c>
      <c r="M2162" s="122" t="s">
        <v>3226</v>
      </c>
      <c r="N2162" s="88" t="s">
        <v>3173</v>
      </c>
      <c r="O2162" s="66">
        <v>42961</v>
      </c>
      <c r="P2162" s="122" t="s">
        <v>12134</v>
      </c>
      <c r="Q2162" s="122" t="s">
        <v>11688</v>
      </c>
      <c r="R2162" s="121" t="s">
        <v>12193</v>
      </c>
      <c r="S2162" s="121" t="s">
        <v>14718</v>
      </c>
      <c r="T2162" s="122" t="s">
        <v>1171</v>
      </c>
      <c r="U2162" s="62" t="s">
        <v>12137</v>
      </c>
      <c r="V2162" s="59" t="s">
        <v>12181</v>
      </c>
      <c r="W2162" s="122" t="s">
        <v>1759</v>
      </c>
      <c r="X2162" s="132" t="s">
        <v>13598</v>
      </c>
      <c r="AJ2162" s="122" t="s">
        <v>149</v>
      </c>
      <c r="AK2162" s="122" t="s">
        <v>149</v>
      </c>
      <c r="AT2162" s="75">
        <v>44.717429699999997</v>
      </c>
      <c r="AU2162" s="75">
        <v>-73.325850349999996</v>
      </c>
      <c r="BB2162" s="87" t="s">
        <v>12170</v>
      </c>
      <c r="BC2162" s="69"/>
      <c r="BE2162" s="122" t="s">
        <v>9078</v>
      </c>
      <c r="BG2162" s="122" t="s">
        <v>12393</v>
      </c>
      <c r="BY2162" s="122" t="s">
        <v>13665</v>
      </c>
      <c r="CE2162" s="122" t="s">
        <v>1171</v>
      </c>
      <c r="CF2162" s="84" t="s">
        <v>12137</v>
      </c>
      <c r="CG2162" s="84" t="s">
        <v>12181</v>
      </c>
      <c r="CH2162" s="79" t="s">
        <v>12181</v>
      </c>
      <c r="CZ2162" s="122" t="str">
        <f t="shared" si="102"/>
        <v>Quercus macrocarpa Michx., SPMCODE: QUE002161, collection#: QUMAC-1060</v>
      </c>
    </row>
    <row r="2163" spans="1:104" ht="15" customHeight="1" x14ac:dyDescent="0.45">
      <c r="A2163" s="122">
        <v>2162</v>
      </c>
      <c r="B2163" s="122" t="s">
        <v>12123</v>
      </c>
      <c r="C2163" s="76" t="s">
        <v>12112</v>
      </c>
      <c r="D2163" s="147"/>
      <c r="E2163" s="147"/>
      <c r="G2163" s="89">
        <v>7499221</v>
      </c>
      <c r="I2163" s="122" t="s">
        <v>149</v>
      </c>
      <c r="J2163" s="122" t="str">
        <f t="shared" si="104"/>
        <v>Quercus macrocarpa</v>
      </c>
      <c r="M2163" s="122" t="s">
        <v>3226</v>
      </c>
      <c r="N2163" s="88" t="s">
        <v>3173</v>
      </c>
      <c r="O2163" s="66">
        <v>42961</v>
      </c>
      <c r="P2163" s="122" t="s">
        <v>12134</v>
      </c>
      <c r="Q2163" s="122" t="s">
        <v>11688</v>
      </c>
      <c r="R2163" s="121" t="s">
        <v>12193</v>
      </c>
      <c r="S2163" s="121" t="s">
        <v>14718</v>
      </c>
      <c r="T2163" s="122" t="s">
        <v>1171</v>
      </c>
      <c r="U2163" s="62" t="s">
        <v>12137</v>
      </c>
      <c r="V2163" s="59" t="s">
        <v>12181</v>
      </c>
      <c r="W2163" s="122" t="s">
        <v>1759</v>
      </c>
      <c r="X2163" s="132" t="s">
        <v>13597</v>
      </c>
      <c r="AJ2163" s="122" t="s">
        <v>149</v>
      </c>
      <c r="AK2163" s="122" t="s">
        <v>149</v>
      </c>
      <c r="AT2163" s="75">
        <v>44.743058329999997</v>
      </c>
      <c r="AU2163" s="75">
        <v>-73.310953609999999</v>
      </c>
      <c r="BB2163" s="87" t="s">
        <v>12171</v>
      </c>
      <c r="BC2163" s="69"/>
      <c r="BE2163" s="122" t="s">
        <v>9078</v>
      </c>
      <c r="BG2163" s="122" t="s">
        <v>12393</v>
      </c>
      <c r="CE2163" s="122" t="s">
        <v>1171</v>
      </c>
      <c r="CF2163" s="84" t="s">
        <v>12137</v>
      </c>
      <c r="CG2163" s="84" t="s">
        <v>12181</v>
      </c>
      <c r="CH2163" s="79" t="s">
        <v>12181</v>
      </c>
      <c r="CZ2163" s="122" t="str">
        <f t="shared" si="102"/>
        <v>Quercus macrocarpa Michx., SPMCODE: QUE002162, collection#: QUMAC-1061</v>
      </c>
    </row>
    <row r="2164" spans="1:104" ht="15" customHeight="1" x14ac:dyDescent="0.45">
      <c r="A2164" s="122">
        <v>2163</v>
      </c>
      <c r="B2164" s="122" t="s">
        <v>12124</v>
      </c>
      <c r="C2164" s="76" t="s">
        <v>12113</v>
      </c>
      <c r="D2164" s="147"/>
      <c r="E2164" s="147"/>
      <c r="G2164" s="89">
        <v>7499223</v>
      </c>
      <c r="I2164" s="122" t="s">
        <v>149</v>
      </c>
      <c r="J2164" s="122" t="str">
        <f t="shared" si="104"/>
        <v>Quercus macrocarpa</v>
      </c>
      <c r="M2164" s="122" t="s">
        <v>3226</v>
      </c>
      <c r="N2164" s="88" t="s">
        <v>3173</v>
      </c>
      <c r="O2164" s="66">
        <v>42961</v>
      </c>
      <c r="P2164" s="122" t="s">
        <v>12134</v>
      </c>
      <c r="Q2164" s="122" t="s">
        <v>11688</v>
      </c>
      <c r="R2164" s="121" t="s">
        <v>12193</v>
      </c>
      <c r="S2164" s="121" t="s">
        <v>14718</v>
      </c>
      <c r="T2164" s="122" t="s">
        <v>1171</v>
      </c>
      <c r="U2164" s="62" t="s">
        <v>12137</v>
      </c>
      <c r="V2164" s="59" t="s">
        <v>12181</v>
      </c>
      <c r="W2164" s="122" t="s">
        <v>1759</v>
      </c>
      <c r="X2164" s="132" t="s">
        <v>13596</v>
      </c>
      <c r="AJ2164" s="122" t="s">
        <v>149</v>
      </c>
      <c r="AK2164" s="122" t="s">
        <v>149</v>
      </c>
      <c r="AT2164" s="75">
        <v>44.744100199999998</v>
      </c>
      <c r="AU2164" s="75">
        <v>-73.311343120000004</v>
      </c>
      <c r="BB2164" s="87" t="s">
        <v>12172</v>
      </c>
      <c r="BC2164" s="69"/>
      <c r="BE2164" s="122" t="s">
        <v>9078</v>
      </c>
      <c r="BG2164" s="122" t="s">
        <v>12393</v>
      </c>
      <c r="CE2164" s="122" t="s">
        <v>1171</v>
      </c>
      <c r="CF2164" s="84" t="s">
        <v>12137</v>
      </c>
      <c r="CG2164" s="84" t="s">
        <v>12181</v>
      </c>
      <c r="CH2164" s="79" t="s">
        <v>12181</v>
      </c>
      <c r="CZ2164" s="122" t="str">
        <f t="shared" si="102"/>
        <v>Quercus macrocarpa Michx., SPMCODE: QUE002163, collection#: QUMAC-1062</v>
      </c>
    </row>
    <row r="2165" spans="1:104" ht="15" customHeight="1" x14ac:dyDescent="0.45">
      <c r="A2165" s="122">
        <v>2164</v>
      </c>
      <c r="B2165" s="122" t="s">
        <v>12125</v>
      </c>
      <c r="C2165" s="76" t="s">
        <v>12114</v>
      </c>
      <c r="D2165" s="147"/>
      <c r="E2165" s="147"/>
      <c r="G2165" s="89">
        <v>7499225</v>
      </c>
      <c r="I2165" s="122" t="s">
        <v>149</v>
      </c>
      <c r="J2165" s="122" t="str">
        <f t="shared" si="104"/>
        <v>Quercus macrocarpa</v>
      </c>
      <c r="M2165" s="122" t="s">
        <v>3226</v>
      </c>
      <c r="N2165" s="88" t="s">
        <v>3173</v>
      </c>
      <c r="O2165" s="66">
        <v>42961</v>
      </c>
      <c r="P2165" s="122" t="s">
        <v>12134</v>
      </c>
      <c r="Q2165" s="122" t="s">
        <v>11688</v>
      </c>
      <c r="R2165" s="121" t="s">
        <v>12193</v>
      </c>
      <c r="S2165" s="121" t="s">
        <v>14718</v>
      </c>
      <c r="T2165" s="122" t="s">
        <v>1171</v>
      </c>
      <c r="U2165" s="62" t="s">
        <v>12137</v>
      </c>
      <c r="V2165" s="59" t="s">
        <v>12181</v>
      </c>
      <c r="W2165" s="122" t="s">
        <v>1759</v>
      </c>
      <c r="X2165" s="132" t="s">
        <v>13595</v>
      </c>
      <c r="AJ2165" s="122" t="s">
        <v>149</v>
      </c>
      <c r="AK2165" s="122" t="s">
        <v>149</v>
      </c>
      <c r="AT2165" s="75">
        <v>44.747305480000001</v>
      </c>
      <c r="AU2165" s="75">
        <v>-73.312179720000003</v>
      </c>
      <c r="BB2165" s="87" t="s">
        <v>12173</v>
      </c>
      <c r="BC2165" s="69"/>
      <c r="BE2165" s="122" t="s">
        <v>9078</v>
      </c>
      <c r="BG2165" s="122" t="s">
        <v>12393</v>
      </c>
      <c r="BY2165" s="132" t="s">
        <v>13665</v>
      </c>
      <c r="CE2165" s="122" t="s">
        <v>1171</v>
      </c>
      <c r="CF2165" s="84" t="s">
        <v>12137</v>
      </c>
      <c r="CG2165" s="84" t="s">
        <v>12181</v>
      </c>
      <c r="CH2165" s="79" t="s">
        <v>12181</v>
      </c>
      <c r="CZ2165" s="122" t="str">
        <f t="shared" si="102"/>
        <v>Quercus macrocarpa Michx., SPMCODE: QUE002164, collection#: QUMAC-1063</v>
      </c>
    </row>
    <row r="2166" spans="1:104" ht="15" customHeight="1" x14ac:dyDescent="0.45">
      <c r="A2166" s="122">
        <v>2165</v>
      </c>
      <c r="B2166" s="122" t="s">
        <v>12126</v>
      </c>
      <c r="C2166" s="76" t="s">
        <v>12130</v>
      </c>
      <c r="D2166" s="147"/>
      <c r="E2166" s="147"/>
      <c r="G2166" s="89">
        <v>7499229</v>
      </c>
      <c r="I2166" s="122" t="s">
        <v>149</v>
      </c>
      <c r="J2166" s="122" t="str">
        <f t="shared" si="104"/>
        <v>Quercus macrocarpa</v>
      </c>
      <c r="M2166" s="122" t="s">
        <v>3226</v>
      </c>
      <c r="N2166" s="88" t="s">
        <v>3173</v>
      </c>
      <c r="O2166" s="66">
        <v>42961</v>
      </c>
      <c r="P2166" s="122" t="s">
        <v>12134</v>
      </c>
      <c r="Q2166" s="122" t="s">
        <v>11688</v>
      </c>
      <c r="R2166" s="121" t="s">
        <v>12193</v>
      </c>
      <c r="S2166" s="121" t="s">
        <v>14718</v>
      </c>
      <c r="T2166" s="122" t="s">
        <v>1171</v>
      </c>
      <c r="U2166" s="62" t="s">
        <v>12137</v>
      </c>
      <c r="V2166" s="59" t="s">
        <v>12181</v>
      </c>
      <c r="W2166" s="122" t="s">
        <v>1759</v>
      </c>
      <c r="X2166" s="132" t="s">
        <v>13594</v>
      </c>
      <c r="AJ2166" s="122" t="s">
        <v>149</v>
      </c>
      <c r="AK2166" s="122" t="s">
        <v>149</v>
      </c>
      <c r="AT2166" s="75">
        <v>44.739176880000002</v>
      </c>
      <c r="AU2166" s="75">
        <v>-73.310000759999994</v>
      </c>
      <c r="BB2166" s="87" t="s">
        <v>12174</v>
      </c>
      <c r="BC2166" s="69"/>
      <c r="BE2166" s="122" t="s">
        <v>9078</v>
      </c>
      <c r="BG2166" s="122" t="s">
        <v>12393</v>
      </c>
      <c r="CE2166" s="122" t="s">
        <v>1171</v>
      </c>
      <c r="CF2166" s="84" t="s">
        <v>12137</v>
      </c>
      <c r="CG2166" s="84" t="s">
        <v>12181</v>
      </c>
      <c r="CH2166" s="79" t="s">
        <v>12181</v>
      </c>
      <c r="CZ2166" s="122" t="str">
        <f t="shared" si="102"/>
        <v>Quercus macrocarpa Michx., SPMCODE: QUE002165, collection#: QUMAC-1064</v>
      </c>
    </row>
    <row r="2167" spans="1:104" ht="15" customHeight="1" x14ac:dyDescent="0.45">
      <c r="A2167" s="122">
        <v>2166</v>
      </c>
      <c r="B2167" s="122" t="s">
        <v>12327</v>
      </c>
      <c r="C2167" s="97" t="s">
        <v>12195</v>
      </c>
      <c r="D2167" s="140"/>
      <c r="E2167" s="140"/>
      <c r="I2167" s="97" t="s">
        <v>149</v>
      </c>
      <c r="J2167" s="122" t="str">
        <f t="shared" si="104"/>
        <v>Quercus macrocarpa</v>
      </c>
      <c r="M2167" s="97" t="s">
        <v>3226</v>
      </c>
      <c r="N2167" s="97" t="s">
        <v>9591</v>
      </c>
      <c r="O2167" s="121">
        <v>42934</v>
      </c>
      <c r="P2167" s="97" t="s">
        <v>12196</v>
      </c>
      <c r="Q2167" s="97" t="s">
        <v>11688</v>
      </c>
      <c r="R2167" s="121">
        <v>42937</v>
      </c>
      <c r="S2167" s="121" t="s">
        <v>14693</v>
      </c>
      <c r="T2167" s="97" t="s">
        <v>1171</v>
      </c>
      <c r="U2167" s="86" t="s">
        <v>4664</v>
      </c>
      <c r="V2167" s="63" t="s">
        <v>6799</v>
      </c>
      <c r="W2167" s="86" t="s">
        <v>1759</v>
      </c>
      <c r="X2167" s="68" t="s">
        <v>12197</v>
      </c>
      <c r="Y2167" s="97" t="s">
        <v>12198</v>
      </c>
      <c r="AH2167" s="97">
        <v>1457</v>
      </c>
      <c r="AJ2167" s="97" t="s">
        <v>149</v>
      </c>
      <c r="AK2167" s="97" t="s">
        <v>149</v>
      </c>
      <c r="AT2167" s="83">
        <v>38.463850000000001</v>
      </c>
      <c r="AU2167" s="83">
        <v>-90.80547</v>
      </c>
      <c r="AZ2167" s="97" t="s">
        <v>12199</v>
      </c>
      <c r="BE2167" s="97" t="s">
        <v>9078</v>
      </c>
      <c r="BG2167" s="97" t="s">
        <v>9079</v>
      </c>
      <c r="BH2167" s="132" t="s">
        <v>1431</v>
      </c>
      <c r="BI2167" s="132" t="s">
        <v>1431</v>
      </c>
      <c r="BJ2167" s="132" t="s">
        <v>1431</v>
      </c>
      <c r="BY2167" s="132" t="s">
        <v>13665</v>
      </c>
      <c r="BZ2167" s="97" t="s">
        <v>3654</v>
      </c>
      <c r="CZ2167" s="122" t="str">
        <f t="shared" si="102"/>
        <v>Quercus macrocarpa Michx., SPMCODE: QUE002166, collection#: MO-MG542</v>
      </c>
    </row>
    <row r="2168" spans="1:104" ht="15" customHeight="1" x14ac:dyDescent="0.45">
      <c r="A2168" s="122">
        <v>2167</v>
      </c>
      <c r="B2168" s="122" t="s">
        <v>12328</v>
      </c>
      <c r="C2168" s="97" t="s">
        <v>12200</v>
      </c>
      <c r="D2168" s="140"/>
      <c r="E2168" s="140"/>
      <c r="I2168" s="97" t="s">
        <v>149</v>
      </c>
      <c r="J2168" s="122" t="str">
        <f t="shared" si="104"/>
        <v>Quercus macrocarpa</v>
      </c>
      <c r="M2168" s="97" t="s">
        <v>3226</v>
      </c>
      <c r="N2168" s="97" t="s">
        <v>9591</v>
      </c>
      <c r="O2168" s="121">
        <v>42934</v>
      </c>
      <c r="P2168" s="97" t="s">
        <v>12196</v>
      </c>
      <c r="Q2168" s="97" t="s">
        <v>11688</v>
      </c>
      <c r="R2168" s="121">
        <v>42937</v>
      </c>
      <c r="S2168" s="121" t="s">
        <v>14693</v>
      </c>
      <c r="T2168" s="97" t="s">
        <v>1171</v>
      </c>
      <c r="U2168" s="86" t="s">
        <v>4664</v>
      </c>
      <c r="V2168" s="63" t="s">
        <v>6799</v>
      </c>
      <c r="W2168" s="86" t="s">
        <v>1759</v>
      </c>
      <c r="X2168" s="68" t="s">
        <v>12197</v>
      </c>
      <c r="Y2168" s="97" t="s">
        <v>12198</v>
      </c>
      <c r="AH2168" s="97">
        <v>665</v>
      </c>
      <c r="AJ2168" s="97" t="s">
        <v>149</v>
      </c>
      <c r="AK2168" s="97" t="s">
        <v>149</v>
      </c>
      <c r="AT2168" s="83">
        <v>38.464550000000003</v>
      </c>
      <c r="AU2168" s="83">
        <v>-90.806460000000001</v>
      </c>
      <c r="AZ2168" s="97" t="s">
        <v>12201</v>
      </c>
      <c r="BE2168" s="97" t="s">
        <v>9078</v>
      </c>
      <c r="BG2168" s="97" t="s">
        <v>9079</v>
      </c>
      <c r="BH2168" s="132" t="s">
        <v>1431</v>
      </c>
      <c r="BI2168" s="132" t="s">
        <v>1431</v>
      </c>
      <c r="BJ2168" s="132" t="s">
        <v>1431</v>
      </c>
      <c r="BZ2168" s="97" t="s">
        <v>3654</v>
      </c>
      <c r="CZ2168" s="122" t="str">
        <f t="shared" si="102"/>
        <v>Quercus macrocarpa Michx., SPMCODE: QUE002167, collection#: MO-MG543</v>
      </c>
    </row>
    <row r="2169" spans="1:104" ht="15" customHeight="1" x14ac:dyDescent="0.45">
      <c r="A2169" s="122">
        <v>2168</v>
      </c>
      <c r="B2169" s="122" t="s">
        <v>12329</v>
      </c>
      <c r="C2169" s="97" t="s">
        <v>12202</v>
      </c>
      <c r="D2169" s="140"/>
      <c r="E2169" s="140"/>
      <c r="I2169" s="97" t="s">
        <v>149</v>
      </c>
      <c r="J2169" s="122" t="str">
        <f t="shared" si="104"/>
        <v>Quercus macrocarpa</v>
      </c>
      <c r="M2169" s="97" t="s">
        <v>3226</v>
      </c>
      <c r="N2169" s="97" t="s">
        <v>9591</v>
      </c>
      <c r="O2169" s="121">
        <v>42934</v>
      </c>
      <c r="P2169" s="97" t="s">
        <v>12196</v>
      </c>
      <c r="Q2169" s="97" t="s">
        <v>11688</v>
      </c>
      <c r="R2169" s="121">
        <v>42937</v>
      </c>
      <c r="S2169" s="121" t="s">
        <v>14693</v>
      </c>
      <c r="T2169" s="97" t="s">
        <v>1171</v>
      </c>
      <c r="U2169" s="86" t="s">
        <v>4664</v>
      </c>
      <c r="V2169" s="63" t="s">
        <v>6799</v>
      </c>
      <c r="W2169" s="86" t="s">
        <v>1759</v>
      </c>
      <c r="X2169" s="68" t="s">
        <v>12197</v>
      </c>
      <c r="Y2169" s="97" t="s">
        <v>12198</v>
      </c>
      <c r="AH2169" s="97">
        <v>456</v>
      </c>
      <c r="AJ2169" s="97" t="s">
        <v>149</v>
      </c>
      <c r="AK2169" s="97" t="s">
        <v>149</v>
      </c>
      <c r="AT2169" s="83">
        <v>38.46461</v>
      </c>
      <c r="AU2169" s="83">
        <v>-90.805930000000004</v>
      </c>
      <c r="AZ2169" s="97" t="s">
        <v>12203</v>
      </c>
      <c r="BE2169" s="97" t="s">
        <v>9078</v>
      </c>
      <c r="BG2169" s="97" t="s">
        <v>9079</v>
      </c>
      <c r="BH2169" s="132" t="s">
        <v>1431</v>
      </c>
      <c r="BI2169" s="132" t="s">
        <v>1431</v>
      </c>
      <c r="BJ2169" s="132" t="s">
        <v>1431</v>
      </c>
      <c r="BZ2169" s="97" t="s">
        <v>3654</v>
      </c>
      <c r="CZ2169" s="122" t="str">
        <f t="shared" si="102"/>
        <v>Quercus macrocarpa Michx., SPMCODE: QUE002168, collection#: MO-MG544</v>
      </c>
    </row>
    <row r="2170" spans="1:104" ht="15" customHeight="1" x14ac:dyDescent="0.45">
      <c r="A2170" s="122">
        <v>2169</v>
      </c>
      <c r="B2170" s="122" t="s">
        <v>12330</v>
      </c>
      <c r="C2170" s="97" t="s">
        <v>12204</v>
      </c>
      <c r="D2170" s="140"/>
      <c r="E2170" s="140"/>
      <c r="I2170" s="97" t="s">
        <v>149</v>
      </c>
      <c r="J2170" s="122" t="str">
        <f t="shared" si="104"/>
        <v>Quercus macrocarpa</v>
      </c>
      <c r="M2170" s="97" t="s">
        <v>3226</v>
      </c>
      <c r="N2170" s="97" t="s">
        <v>9591</v>
      </c>
      <c r="O2170" s="121">
        <v>42934</v>
      </c>
      <c r="P2170" s="97" t="s">
        <v>12196</v>
      </c>
      <c r="Q2170" s="97" t="s">
        <v>11688</v>
      </c>
      <c r="R2170" s="121">
        <v>42937</v>
      </c>
      <c r="S2170" s="121" t="s">
        <v>14693</v>
      </c>
      <c r="T2170" s="97" t="s">
        <v>1171</v>
      </c>
      <c r="U2170" s="86" t="s">
        <v>4664</v>
      </c>
      <c r="V2170" s="63" t="s">
        <v>6799</v>
      </c>
      <c r="W2170" s="86" t="s">
        <v>1759</v>
      </c>
      <c r="X2170" s="68" t="s">
        <v>12197</v>
      </c>
      <c r="Y2170" s="97" t="s">
        <v>12198</v>
      </c>
      <c r="AH2170" s="97">
        <v>581</v>
      </c>
      <c r="AJ2170" s="97" t="s">
        <v>149</v>
      </c>
      <c r="AK2170" s="97" t="s">
        <v>149</v>
      </c>
      <c r="AT2170" s="83">
        <v>38.461880000000001</v>
      </c>
      <c r="AU2170" s="83">
        <v>-90.814700000000002</v>
      </c>
      <c r="AZ2170" s="97" t="s">
        <v>12205</v>
      </c>
      <c r="BE2170" s="97" t="s">
        <v>9078</v>
      </c>
      <c r="BG2170" s="97" t="s">
        <v>9079</v>
      </c>
      <c r="BH2170" s="132" t="s">
        <v>1431</v>
      </c>
      <c r="BI2170" s="132" t="s">
        <v>1431</v>
      </c>
      <c r="BJ2170" s="132" t="s">
        <v>1431</v>
      </c>
      <c r="BZ2170" s="97" t="s">
        <v>3654</v>
      </c>
      <c r="CZ2170" s="122" t="str">
        <f t="shared" si="102"/>
        <v>Quercus macrocarpa Michx., SPMCODE: QUE002169, collection#: MO-MG545</v>
      </c>
    </row>
    <row r="2171" spans="1:104" ht="15" customHeight="1" x14ac:dyDescent="0.45">
      <c r="A2171" s="122">
        <v>2170</v>
      </c>
      <c r="B2171" s="122" t="s">
        <v>12331</v>
      </c>
      <c r="C2171" s="97" t="s">
        <v>12206</v>
      </c>
      <c r="D2171" s="140"/>
      <c r="E2171" s="140"/>
      <c r="I2171" s="97" t="s">
        <v>149</v>
      </c>
      <c r="J2171" s="122" t="str">
        <f t="shared" si="104"/>
        <v>Quercus macrocarpa</v>
      </c>
      <c r="M2171" s="97" t="s">
        <v>3226</v>
      </c>
      <c r="N2171" s="97" t="s">
        <v>9591</v>
      </c>
      <c r="O2171" s="121">
        <v>42934</v>
      </c>
      <c r="P2171" s="97" t="s">
        <v>12196</v>
      </c>
      <c r="Q2171" s="97" t="s">
        <v>11688</v>
      </c>
      <c r="R2171" s="121">
        <v>42937</v>
      </c>
      <c r="S2171" s="121" t="s">
        <v>14693</v>
      </c>
      <c r="T2171" s="97" t="s">
        <v>1171</v>
      </c>
      <c r="U2171" s="86" t="s">
        <v>4664</v>
      </c>
      <c r="V2171" s="63" t="s">
        <v>6799</v>
      </c>
      <c r="W2171" s="86" t="s">
        <v>1759</v>
      </c>
      <c r="X2171" s="68" t="s">
        <v>12197</v>
      </c>
      <c r="Y2171" s="97" t="s">
        <v>12198</v>
      </c>
      <c r="AH2171" s="97">
        <v>498</v>
      </c>
      <c r="AJ2171" s="97" t="s">
        <v>149</v>
      </c>
      <c r="AK2171" s="97" t="s">
        <v>149</v>
      </c>
      <c r="AT2171" s="83">
        <v>38.461869999999998</v>
      </c>
      <c r="AU2171" s="83">
        <v>-90.814980000000006</v>
      </c>
      <c r="AZ2171" s="97" t="s">
        <v>12207</v>
      </c>
      <c r="BE2171" s="97" t="s">
        <v>9078</v>
      </c>
      <c r="BG2171" s="97" t="s">
        <v>9079</v>
      </c>
      <c r="BH2171" s="132" t="s">
        <v>1431</v>
      </c>
      <c r="BI2171" s="132" t="s">
        <v>1431</v>
      </c>
      <c r="BJ2171" s="132" t="s">
        <v>1431</v>
      </c>
      <c r="BY2171" s="132" t="s">
        <v>13665</v>
      </c>
      <c r="BZ2171" s="97" t="s">
        <v>3654</v>
      </c>
      <c r="CZ2171" s="122" t="str">
        <f t="shared" si="102"/>
        <v>Quercus macrocarpa Michx., SPMCODE: QUE002170, collection#: MO-MG546</v>
      </c>
    </row>
    <row r="2172" spans="1:104" ht="15" customHeight="1" x14ac:dyDescent="0.45">
      <c r="A2172" s="122">
        <v>2171</v>
      </c>
      <c r="B2172" s="122" t="s">
        <v>12332</v>
      </c>
      <c r="C2172" s="97" t="s">
        <v>12208</v>
      </c>
      <c r="D2172" s="140"/>
      <c r="E2172" s="140"/>
      <c r="I2172" s="97" t="s">
        <v>149</v>
      </c>
      <c r="J2172" s="122" t="str">
        <f t="shared" si="104"/>
        <v>Quercus macrocarpa</v>
      </c>
      <c r="M2172" s="97" t="s">
        <v>3226</v>
      </c>
      <c r="N2172" s="97" t="s">
        <v>9591</v>
      </c>
      <c r="O2172" s="121">
        <v>42934</v>
      </c>
      <c r="P2172" s="97" t="s">
        <v>12196</v>
      </c>
      <c r="Q2172" s="97" t="s">
        <v>11688</v>
      </c>
      <c r="R2172" s="121">
        <v>42937</v>
      </c>
      <c r="S2172" s="121" t="s">
        <v>14693</v>
      </c>
      <c r="T2172" s="97" t="s">
        <v>1171</v>
      </c>
      <c r="U2172" s="86" t="s">
        <v>4664</v>
      </c>
      <c r="V2172" s="63" t="s">
        <v>6799</v>
      </c>
      <c r="W2172" s="86" t="s">
        <v>1759</v>
      </c>
      <c r="X2172" s="68" t="s">
        <v>12197</v>
      </c>
      <c r="Y2172" s="97" t="s">
        <v>12198</v>
      </c>
      <c r="Z2172" s="97" t="s">
        <v>12209</v>
      </c>
      <c r="AH2172" s="97">
        <v>440</v>
      </c>
      <c r="AJ2172" s="97" t="s">
        <v>149</v>
      </c>
      <c r="AK2172" s="97" t="s">
        <v>149</v>
      </c>
      <c r="AT2172" s="83">
        <v>38.461620000000003</v>
      </c>
      <c r="AU2172" s="83">
        <v>-90.815719999999999</v>
      </c>
      <c r="AZ2172" s="97" t="s">
        <v>12210</v>
      </c>
      <c r="BE2172" s="97" t="s">
        <v>9078</v>
      </c>
      <c r="BG2172" s="97" t="s">
        <v>9079</v>
      </c>
      <c r="BH2172" s="132" t="s">
        <v>1431</v>
      </c>
      <c r="BI2172" s="132" t="s">
        <v>1431</v>
      </c>
      <c r="BJ2172" s="132" t="s">
        <v>1431</v>
      </c>
      <c r="BZ2172" s="97" t="s">
        <v>3654</v>
      </c>
      <c r="CZ2172" s="122" t="str">
        <f t="shared" si="102"/>
        <v>Quercus macrocarpa Michx., SPMCODE: QUE002171, collection#: MO-MG547</v>
      </c>
    </row>
    <row r="2173" spans="1:104" ht="15" customHeight="1" x14ac:dyDescent="0.45">
      <c r="A2173" s="122">
        <v>2172</v>
      </c>
      <c r="B2173" s="122" t="s">
        <v>12333</v>
      </c>
      <c r="C2173" s="97" t="s">
        <v>12211</v>
      </c>
      <c r="D2173" s="140"/>
      <c r="E2173" s="140"/>
      <c r="I2173" s="97" t="s">
        <v>149</v>
      </c>
      <c r="J2173" s="122" t="str">
        <f t="shared" si="104"/>
        <v>Quercus macrocarpa</v>
      </c>
      <c r="M2173" s="97" t="s">
        <v>3226</v>
      </c>
      <c r="N2173" s="97" t="s">
        <v>9591</v>
      </c>
      <c r="O2173" s="121">
        <v>42934</v>
      </c>
      <c r="P2173" s="97" t="s">
        <v>12196</v>
      </c>
      <c r="Q2173" s="97" t="s">
        <v>11688</v>
      </c>
      <c r="R2173" s="121">
        <v>42937</v>
      </c>
      <c r="S2173" s="121" t="s">
        <v>14693</v>
      </c>
      <c r="T2173" s="97" t="s">
        <v>1171</v>
      </c>
      <c r="U2173" s="86" t="s">
        <v>4664</v>
      </c>
      <c r="V2173" s="63" t="s">
        <v>6799</v>
      </c>
      <c r="W2173" s="86" t="s">
        <v>1759</v>
      </c>
      <c r="X2173" s="68" t="s">
        <v>12197</v>
      </c>
      <c r="Y2173" s="86" t="s">
        <v>12212</v>
      </c>
      <c r="AH2173" s="97">
        <v>311</v>
      </c>
      <c r="AJ2173" s="97" t="s">
        <v>149</v>
      </c>
      <c r="AK2173" s="97" t="s">
        <v>149</v>
      </c>
      <c r="AT2173" s="83">
        <v>38.465479999999999</v>
      </c>
      <c r="AU2173" s="83">
        <v>-90.808369999999996</v>
      </c>
      <c r="AZ2173" s="97" t="s">
        <v>12213</v>
      </c>
      <c r="BE2173" s="97" t="s">
        <v>9078</v>
      </c>
      <c r="BG2173" s="97" t="s">
        <v>9079</v>
      </c>
      <c r="BH2173" s="132" t="s">
        <v>1431</v>
      </c>
      <c r="BI2173" s="132" t="s">
        <v>1431</v>
      </c>
      <c r="BJ2173" s="132" t="s">
        <v>1431</v>
      </c>
      <c r="BZ2173" s="97" t="s">
        <v>3654</v>
      </c>
      <c r="CZ2173" s="122" t="str">
        <f t="shared" si="102"/>
        <v>Quercus macrocarpa Michx., SPMCODE: QUE002172, collection#: MO-MG548</v>
      </c>
    </row>
    <row r="2174" spans="1:104" ht="15" customHeight="1" x14ac:dyDescent="0.45">
      <c r="A2174" s="122">
        <v>2173</v>
      </c>
      <c r="B2174" s="122" t="s">
        <v>12334</v>
      </c>
      <c r="C2174" s="97" t="s">
        <v>12214</v>
      </c>
      <c r="D2174" s="140"/>
      <c r="E2174" s="140"/>
      <c r="I2174" s="97" t="s">
        <v>149</v>
      </c>
      <c r="J2174" s="122" t="str">
        <f t="shared" si="104"/>
        <v>Quercus macrocarpa</v>
      </c>
      <c r="M2174" s="97" t="s">
        <v>3226</v>
      </c>
      <c r="N2174" s="97" t="s">
        <v>9591</v>
      </c>
      <c r="O2174" s="121">
        <v>42934</v>
      </c>
      <c r="P2174" s="97" t="s">
        <v>12196</v>
      </c>
      <c r="Q2174" s="97" t="s">
        <v>11688</v>
      </c>
      <c r="R2174" s="121">
        <v>42937</v>
      </c>
      <c r="S2174" s="121" t="s">
        <v>14693</v>
      </c>
      <c r="T2174" s="97" t="s">
        <v>1171</v>
      </c>
      <c r="U2174" s="86" t="s">
        <v>4664</v>
      </c>
      <c r="V2174" s="63" t="s">
        <v>6799</v>
      </c>
      <c r="W2174" s="86" t="s">
        <v>1759</v>
      </c>
      <c r="X2174" s="68" t="s">
        <v>12197</v>
      </c>
      <c r="Y2174" s="86" t="s">
        <v>12215</v>
      </c>
      <c r="Z2174" s="86" t="s">
        <v>12216</v>
      </c>
      <c r="AH2174" s="97">
        <v>478</v>
      </c>
      <c r="AJ2174" s="97" t="s">
        <v>149</v>
      </c>
      <c r="AK2174" s="97" t="s">
        <v>149</v>
      </c>
      <c r="AT2174" s="83">
        <v>38.46651</v>
      </c>
      <c r="AU2174" s="83">
        <v>-90.805610000000001</v>
      </c>
      <c r="AZ2174" s="97" t="s">
        <v>12217</v>
      </c>
      <c r="BE2174" s="97" t="s">
        <v>9078</v>
      </c>
      <c r="BG2174" s="97" t="s">
        <v>9079</v>
      </c>
      <c r="BH2174" s="132" t="s">
        <v>1431</v>
      </c>
      <c r="BI2174" s="132" t="s">
        <v>1431</v>
      </c>
      <c r="BJ2174" s="132" t="s">
        <v>1431</v>
      </c>
      <c r="BZ2174" s="97" t="s">
        <v>3654</v>
      </c>
      <c r="CZ2174" s="122" t="str">
        <f t="shared" si="102"/>
        <v>Quercus macrocarpa Michx., SPMCODE: QUE002173, collection#: MO-MG549</v>
      </c>
    </row>
    <row r="2175" spans="1:104" ht="15" customHeight="1" x14ac:dyDescent="0.45">
      <c r="A2175" s="122">
        <v>2174</v>
      </c>
      <c r="B2175" s="122" t="s">
        <v>12335</v>
      </c>
      <c r="C2175" s="97" t="s">
        <v>12218</v>
      </c>
      <c r="D2175" s="140"/>
      <c r="E2175" s="140"/>
      <c r="I2175" s="97" t="s">
        <v>149</v>
      </c>
      <c r="J2175" s="122" t="str">
        <f t="shared" si="104"/>
        <v>Quercus macrocarpa</v>
      </c>
      <c r="M2175" s="97" t="s">
        <v>3226</v>
      </c>
      <c r="N2175" s="97" t="s">
        <v>9591</v>
      </c>
      <c r="O2175" s="121">
        <v>42934</v>
      </c>
      <c r="P2175" s="97" t="s">
        <v>12196</v>
      </c>
      <c r="Q2175" s="97" t="s">
        <v>11688</v>
      </c>
      <c r="R2175" s="121">
        <v>42937</v>
      </c>
      <c r="S2175" s="121" t="s">
        <v>14693</v>
      </c>
      <c r="T2175" s="97" t="s">
        <v>1171</v>
      </c>
      <c r="U2175" s="86" t="s">
        <v>4664</v>
      </c>
      <c r="V2175" s="63" t="s">
        <v>6799</v>
      </c>
      <c r="W2175" s="86" t="s">
        <v>1759</v>
      </c>
      <c r="X2175" s="68" t="s">
        <v>12197</v>
      </c>
      <c r="Y2175" s="86" t="s">
        <v>12219</v>
      </c>
      <c r="AH2175" s="97">
        <v>559</v>
      </c>
      <c r="AJ2175" s="97" t="s">
        <v>149</v>
      </c>
      <c r="AK2175" s="97" t="s">
        <v>149</v>
      </c>
      <c r="AT2175" s="83">
        <v>38.465539999999997</v>
      </c>
      <c r="AU2175" s="83">
        <v>-90.809139999999999</v>
      </c>
      <c r="AZ2175" s="97" t="s">
        <v>12220</v>
      </c>
      <c r="BE2175" s="97" t="s">
        <v>9078</v>
      </c>
      <c r="BG2175" s="97" t="s">
        <v>9079</v>
      </c>
      <c r="BH2175" s="132" t="s">
        <v>1431</v>
      </c>
      <c r="BI2175" s="132" t="s">
        <v>1431</v>
      </c>
      <c r="BJ2175" s="132" t="s">
        <v>1431</v>
      </c>
      <c r="BZ2175" s="97" t="s">
        <v>3654</v>
      </c>
      <c r="CZ2175" s="122" t="str">
        <f t="shared" si="102"/>
        <v>Quercus macrocarpa Michx., SPMCODE: QUE002174, collection#: MO-MG550</v>
      </c>
    </row>
    <row r="2176" spans="1:104" ht="15" customHeight="1" x14ac:dyDescent="0.45">
      <c r="A2176" s="122">
        <v>2175</v>
      </c>
      <c r="B2176" s="122" t="s">
        <v>12336</v>
      </c>
      <c r="C2176" s="97" t="s">
        <v>12221</v>
      </c>
      <c r="D2176" s="140"/>
      <c r="E2176" s="140"/>
      <c r="I2176" s="97" t="s">
        <v>149</v>
      </c>
      <c r="J2176" s="122" t="str">
        <f t="shared" si="104"/>
        <v>Quercus macrocarpa</v>
      </c>
      <c r="M2176" s="97" t="s">
        <v>3226</v>
      </c>
      <c r="N2176" s="97" t="s">
        <v>9591</v>
      </c>
      <c r="O2176" s="121">
        <v>42934</v>
      </c>
      <c r="P2176" s="97" t="s">
        <v>12196</v>
      </c>
      <c r="Q2176" s="97" t="s">
        <v>11688</v>
      </c>
      <c r="R2176" s="121">
        <v>42937</v>
      </c>
      <c r="S2176" s="121" t="s">
        <v>14693</v>
      </c>
      <c r="T2176" s="97" t="s">
        <v>1171</v>
      </c>
      <c r="U2176" s="86" t="s">
        <v>4664</v>
      </c>
      <c r="V2176" s="63" t="s">
        <v>6799</v>
      </c>
      <c r="W2176" s="86" t="s">
        <v>1759</v>
      </c>
      <c r="X2176" s="68" t="s">
        <v>12197</v>
      </c>
      <c r="Y2176" s="86" t="s">
        <v>12198</v>
      </c>
      <c r="Z2176" s="86" t="s">
        <v>12222</v>
      </c>
      <c r="AH2176" s="97">
        <v>518</v>
      </c>
      <c r="AJ2176" s="97" t="s">
        <v>149</v>
      </c>
      <c r="AK2176" s="97" t="s">
        <v>149</v>
      </c>
      <c r="AT2176" s="83">
        <v>38.466079999999998</v>
      </c>
      <c r="AU2176" s="83">
        <v>-90.809399999999997</v>
      </c>
      <c r="AZ2176" s="97" t="s">
        <v>3144</v>
      </c>
      <c r="BE2176" s="97" t="s">
        <v>9078</v>
      </c>
      <c r="BG2176" s="97" t="s">
        <v>9079</v>
      </c>
      <c r="BH2176" s="132" t="s">
        <v>1431</v>
      </c>
      <c r="BI2176" s="132" t="s">
        <v>1431</v>
      </c>
      <c r="BJ2176" s="132" t="s">
        <v>1431</v>
      </c>
      <c r="BY2176" s="132" t="s">
        <v>13665</v>
      </c>
      <c r="BZ2176" s="97" t="s">
        <v>3654</v>
      </c>
      <c r="CZ2176" s="122" t="str">
        <f t="shared" si="102"/>
        <v>Quercus macrocarpa Michx., SPMCODE: QUE002175, collection#: MO-MG551</v>
      </c>
    </row>
    <row r="2177" spans="1:104" ht="15" customHeight="1" x14ac:dyDescent="0.45">
      <c r="A2177" s="122">
        <v>2176</v>
      </c>
      <c r="B2177" s="122" t="s">
        <v>12337</v>
      </c>
      <c r="C2177" s="97" t="s">
        <v>12223</v>
      </c>
      <c r="D2177" s="140"/>
      <c r="E2177" s="140"/>
      <c r="I2177" s="97" t="s">
        <v>187</v>
      </c>
      <c r="J2177" s="122" t="str">
        <f t="shared" si="104"/>
        <v>Quercus alba</v>
      </c>
      <c r="M2177" s="97" t="s">
        <v>12224</v>
      </c>
      <c r="N2177" s="97" t="s">
        <v>3190</v>
      </c>
      <c r="O2177" s="121">
        <v>42935</v>
      </c>
      <c r="P2177" s="97" t="s">
        <v>12225</v>
      </c>
      <c r="Q2177" s="97" t="s">
        <v>11688</v>
      </c>
      <c r="R2177" s="121">
        <v>42937</v>
      </c>
      <c r="S2177" s="121" t="s">
        <v>14693</v>
      </c>
      <c r="T2177" s="97" t="s">
        <v>1171</v>
      </c>
      <c r="U2177" s="86" t="s">
        <v>4664</v>
      </c>
      <c r="V2177" s="86" t="s">
        <v>12226</v>
      </c>
      <c r="W2177" s="86" t="s">
        <v>1759</v>
      </c>
      <c r="X2177" s="68" t="s">
        <v>12227</v>
      </c>
      <c r="Y2177" s="86" t="s">
        <v>12228</v>
      </c>
      <c r="AH2177" s="97">
        <v>865</v>
      </c>
      <c r="AJ2177" s="97" t="s">
        <v>187</v>
      </c>
      <c r="AK2177" s="97" t="s">
        <v>187</v>
      </c>
      <c r="AT2177" s="83">
        <v>38.513390000000001</v>
      </c>
      <c r="AU2177" s="83">
        <v>-90.575640000000007</v>
      </c>
      <c r="AZ2177" s="122" t="s">
        <v>12229</v>
      </c>
      <c r="BE2177" s="97" t="s">
        <v>9078</v>
      </c>
      <c r="BG2177" s="97" t="s">
        <v>9079</v>
      </c>
      <c r="BH2177" s="132" t="s">
        <v>1431</v>
      </c>
      <c r="BI2177" s="132" t="s">
        <v>1431</v>
      </c>
      <c r="BJ2177" s="132" t="s">
        <v>1431</v>
      </c>
      <c r="BY2177" s="132" t="s">
        <v>13665</v>
      </c>
      <c r="BZ2177" s="97" t="s">
        <v>3654</v>
      </c>
      <c r="CZ2177" s="122" t="str">
        <f t="shared" si="102"/>
        <v>Quercus alba L., SPMCODE: QUE002176, collection#: MO-MG552</v>
      </c>
    </row>
    <row r="2178" spans="1:104" ht="15" customHeight="1" x14ac:dyDescent="0.45">
      <c r="A2178" s="122">
        <v>2177</v>
      </c>
      <c r="B2178" s="122" t="s">
        <v>12338</v>
      </c>
      <c r="C2178" s="97" t="s">
        <v>12230</v>
      </c>
      <c r="D2178" s="140"/>
      <c r="E2178" s="140"/>
      <c r="I2178" s="97" t="s">
        <v>187</v>
      </c>
      <c r="J2178" s="122" t="str">
        <f t="shared" si="104"/>
        <v>Quercus alba</v>
      </c>
      <c r="M2178" s="97" t="s">
        <v>12224</v>
      </c>
      <c r="N2178" s="97" t="s">
        <v>3190</v>
      </c>
      <c r="O2178" s="121">
        <v>42935</v>
      </c>
      <c r="P2178" s="97" t="s">
        <v>12225</v>
      </c>
      <c r="Q2178" s="97" t="s">
        <v>11688</v>
      </c>
      <c r="R2178" s="121">
        <v>42937</v>
      </c>
      <c r="S2178" s="121" t="s">
        <v>14693</v>
      </c>
      <c r="T2178" s="97" t="s">
        <v>1171</v>
      </c>
      <c r="U2178" s="86" t="s">
        <v>4664</v>
      </c>
      <c r="V2178" s="86" t="s">
        <v>12226</v>
      </c>
      <c r="W2178" s="86" t="s">
        <v>1759</v>
      </c>
      <c r="X2178" s="68" t="s">
        <v>12227</v>
      </c>
      <c r="Y2178" s="86" t="s">
        <v>12228</v>
      </c>
      <c r="AH2178" s="97">
        <v>809</v>
      </c>
      <c r="AJ2178" s="97" t="s">
        <v>187</v>
      </c>
      <c r="AK2178" s="97" t="s">
        <v>187</v>
      </c>
      <c r="AT2178" s="83">
        <v>38.512920000000001</v>
      </c>
      <c r="AU2178" s="83">
        <v>-90.574889999999996</v>
      </c>
      <c r="AZ2178" s="122" t="s">
        <v>9450</v>
      </c>
      <c r="BE2178" s="97" t="s">
        <v>9078</v>
      </c>
      <c r="BG2178" s="97" t="s">
        <v>9079</v>
      </c>
      <c r="BH2178" s="132" t="s">
        <v>1431</v>
      </c>
      <c r="BI2178" s="132" t="s">
        <v>1431</v>
      </c>
      <c r="BJ2178" s="132" t="s">
        <v>1431</v>
      </c>
      <c r="BZ2178" s="97" t="s">
        <v>3654</v>
      </c>
      <c r="CZ2178" s="122" t="str">
        <f t="shared" si="102"/>
        <v>Quercus alba L., SPMCODE: QUE002177, collection#: MO-MG553</v>
      </c>
    </row>
    <row r="2179" spans="1:104" ht="15" customHeight="1" x14ac:dyDescent="0.45">
      <c r="A2179" s="122">
        <v>2178</v>
      </c>
      <c r="B2179" s="122" t="s">
        <v>12339</v>
      </c>
      <c r="C2179" s="97" t="s">
        <v>12231</v>
      </c>
      <c r="D2179" s="140"/>
      <c r="E2179" s="140"/>
      <c r="I2179" s="97" t="s">
        <v>187</v>
      </c>
      <c r="J2179" s="122" t="str">
        <f t="shared" si="104"/>
        <v>Quercus alba</v>
      </c>
      <c r="M2179" s="97" t="s">
        <v>12224</v>
      </c>
      <c r="N2179" s="97" t="s">
        <v>3190</v>
      </c>
      <c r="O2179" s="121">
        <v>42935</v>
      </c>
      <c r="P2179" s="97" t="s">
        <v>12225</v>
      </c>
      <c r="Q2179" s="97" t="s">
        <v>11688</v>
      </c>
      <c r="R2179" s="121">
        <v>42937</v>
      </c>
      <c r="S2179" s="121" t="s">
        <v>14693</v>
      </c>
      <c r="T2179" s="97" t="s">
        <v>1171</v>
      </c>
      <c r="U2179" s="86" t="s">
        <v>4664</v>
      </c>
      <c r="V2179" s="86" t="s">
        <v>12226</v>
      </c>
      <c r="W2179" s="86" t="s">
        <v>1759</v>
      </c>
      <c r="X2179" s="68" t="s">
        <v>12227</v>
      </c>
      <c r="AH2179" s="97">
        <v>788</v>
      </c>
      <c r="AJ2179" s="97" t="s">
        <v>187</v>
      </c>
      <c r="AK2179" s="97" t="s">
        <v>187</v>
      </c>
      <c r="AT2179" s="83">
        <v>38.512630000000001</v>
      </c>
      <c r="AU2179" s="83">
        <v>-90.574399999999997</v>
      </c>
      <c r="AZ2179" s="122" t="s">
        <v>9453</v>
      </c>
      <c r="BE2179" s="97" t="s">
        <v>9078</v>
      </c>
      <c r="BG2179" s="97" t="s">
        <v>9079</v>
      </c>
      <c r="BH2179" s="132" t="s">
        <v>1431</v>
      </c>
      <c r="BI2179" s="132" t="s">
        <v>1431</v>
      </c>
      <c r="BJ2179" s="132" t="s">
        <v>1431</v>
      </c>
      <c r="BZ2179" s="97" t="s">
        <v>3654</v>
      </c>
      <c r="CZ2179" s="122" t="str">
        <f t="shared" si="102"/>
        <v>Quercus alba L., SPMCODE: QUE002178, collection#: MO-MG554</v>
      </c>
    </row>
    <row r="2180" spans="1:104" ht="15" customHeight="1" x14ac:dyDescent="0.45">
      <c r="A2180" s="122">
        <v>2179</v>
      </c>
      <c r="B2180" s="122" t="s">
        <v>12340</v>
      </c>
      <c r="C2180" s="97" t="s">
        <v>12232</v>
      </c>
      <c r="D2180" s="140"/>
      <c r="E2180" s="140"/>
      <c r="I2180" s="97" t="s">
        <v>187</v>
      </c>
      <c r="J2180" s="122" t="str">
        <f t="shared" si="104"/>
        <v>Quercus alba</v>
      </c>
      <c r="M2180" s="97" t="s">
        <v>12224</v>
      </c>
      <c r="N2180" s="97" t="s">
        <v>3190</v>
      </c>
      <c r="O2180" s="121">
        <v>42935</v>
      </c>
      <c r="P2180" s="97" t="s">
        <v>12225</v>
      </c>
      <c r="Q2180" s="97" t="s">
        <v>11688</v>
      </c>
      <c r="R2180" s="121">
        <v>42937</v>
      </c>
      <c r="S2180" s="121" t="s">
        <v>14693</v>
      </c>
      <c r="T2180" s="97" t="s">
        <v>1171</v>
      </c>
      <c r="U2180" s="86" t="s">
        <v>4664</v>
      </c>
      <c r="V2180" s="86" t="s">
        <v>12226</v>
      </c>
      <c r="W2180" s="86" t="s">
        <v>1759</v>
      </c>
      <c r="X2180" s="68" t="s">
        <v>12227</v>
      </c>
      <c r="AH2180" s="97">
        <v>736</v>
      </c>
      <c r="AJ2180" s="97" t="s">
        <v>187</v>
      </c>
      <c r="AK2180" s="97" t="s">
        <v>187</v>
      </c>
      <c r="AT2180" s="83">
        <v>38.512250000000002</v>
      </c>
      <c r="AU2180" s="83">
        <v>-90.573759999999993</v>
      </c>
      <c r="AZ2180" s="122" t="s">
        <v>12233</v>
      </c>
      <c r="BE2180" s="97" t="s">
        <v>9078</v>
      </c>
      <c r="BG2180" s="97" t="s">
        <v>9079</v>
      </c>
      <c r="BH2180" s="132" t="s">
        <v>1431</v>
      </c>
      <c r="BI2180" s="132" t="s">
        <v>1431</v>
      </c>
      <c r="BJ2180" s="132" t="s">
        <v>1431</v>
      </c>
      <c r="BZ2180" s="97" t="s">
        <v>3654</v>
      </c>
      <c r="CZ2180" s="122" t="str">
        <f t="shared" si="102"/>
        <v>Quercus alba L., SPMCODE: QUE002179, collection#: MO-MG555</v>
      </c>
    </row>
    <row r="2181" spans="1:104" ht="15" customHeight="1" x14ac:dyDescent="0.45">
      <c r="A2181" s="122">
        <v>2180</v>
      </c>
      <c r="B2181" s="122" t="s">
        <v>12341</v>
      </c>
      <c r="C2181" s="97" t="s">
        <v>12234</v>
      </c>
      <c r="D2181" s="140"/>
      <c r="E2181" s="140"/>
      <c r="I2181" s="97" t="s">
        <v>201</v>
      </c>
      <c r="J2181" s="122" t="str">
        <f t="shared" si="104"/>
        <v>Quercus stellata</v>
      </c>
      <c r="M2181" s="97" t="s">
        <v>12224</v>
      </c>
      <c r="N2181" s="97" t="s">
        <v>3195</v>
      </c>
      <c r="O2181" s="121">
        <v>42935</v>
      </c>
      <c r="P2181" s="97" t="s">
        <v>12225</v>
      </c>
      <c r="Q2181" s="97" t="s">
        <v>11688</v>
      </c>
      <c r="R2181" s="121">
        <v>42937</v>
      </c>
      <c r="S2181" s="121" t="s">
        <v>14693</v>
      </c>
      <c r="T2181" s="97" t="s">
        <v>1171</v>
      </c>
      <c r="U2181" s="86" t="s">
        <v>4664</v>
      </c>
      <c r="V2181" s="86" t="s">
        <v>12226</v>
      </c>
      <c r="W2181" s="86" t="s">
        <v>1759</v>
      </c>
      <c r="X2181" s="68" t="s">
        <v>12227</v>
      </c>
      <c r="AH2181" s="97">
        <v>813</v>
      </c>
      <c r="AJ2181" s="97" t="s">
        <v>201</v>
      </c>
      <c r="AK2181" s="97" t="s">
        <v>201</v>
      </c>
      <c r="AT2181" s="83">
        <v>38.514560000000003</v>
      </c>
      <c r="AU2181" s="83">
        <v>-90.577240000000003</v>
      </c>
      <c r="AZ2181" s="122" t="s">
        <v>12235</v>
      </c>
      <c r="BE2181" s="97" t="s">
        <v>9078</v>
      </c>
      <c r="BG2181" s="97" t="s">
        <v>9079</v>
      </c>
      <c r="BH2181" s="132" t="s">
        <v>1431</v>
      </c>
      <c r="BI2181" s="132" t="s">
        <v>1431</v>
      </c>
      <c r="BJ2181" s="132" t="s">
        <v>1431</v>
      </c>
      <c r="BY2181" s="132" t="s">
        <v>13665</v>
      </c>
      <c r="BZ2181" s="97" t="s">
        <v>3654</v>
      </c>
      <c r="CZ2181" s="122" t="str">
        <f t="shared" si="102"/>
        <v>Quercus stellata Wangenh., SPMCODE: QUE002180, collection#: MO-MG556</v>
      </c>
    </row>
    <row r="2182" spans="1:104" ht="15" customHeight="1" x14ac:dyDescent="0.45">
      <c r="A2182" s="122">
        <v>2181</v>
      </c>
      <c r="B2182" s="122" t="s">
        <v>12342</v>
      </c>
      <c r="C2182" s="97" t="s">
        <v>12236</v>
      </c>
      <c r="D2182" s="140"/>
      <c r="E2182" s="140"/>
      <c r="I2182" s="97" t="s">
        <v>187</v>
      </c>
      <c r="J2182" s="122" t="str">
        <f t="shared" si="104"/>
        <v>Quercus alba</v>
      </c>
      <c r="M2182" s="97" t="s">
        <v>3226</v>
      </c>
      <c r="N2182" s="97" t="s">
        <v>3190</v>
      </c>
      <c r="O2182" s="121">
        <v>42935</v>
      </c>
      <c r="P2182" s="97" t="s">
        <v>12225</v>
      </c>
      <c r="Q2182" s="97" t="s">
        <v>11688</v>
      </c>
      <c r="R2182" s="121">
        <v>42937</v>
      </c>
      <c r="S2182" s="121" t="s">
        <v>14693</v>
      </c>
      <c r="T2182" s="97" t="s">
        <v>1171</v>
      </c>
      <c r="U2182" s="86" t="s">
        <v>4664</v>
      </c>
      <c r="V2182" s="86" t="s">
        <v>12226</v>
      </c>
      <c r="W2182" s="86" t="s">
        <v>1759</v>
      </c>
      <c r="X2182" s="68" t="s">
        <v>12227</v>
      </c>
      <c r="Y2182" s="86" t="s">
        <v>12228</v>
      </c>
      <c r="AH2182" s="97">
        <v>804</v>
      </c>
      <c r="AJ2182" s="97" t="s">
        <v>187</v>
      </c>
      <c r="AK2182" s="97" t="s">
        <v>187</v>
      </c>
      <c r="AT2182" s="83">
        <v>38.514479999999999</v>
      </c>
      <c r="AU2182" s="83">
        <v>-90.573849999999993</v>
      </c>
      <c r="AZ2182" s="122" t="s">
        <v>12237</v>
      </c>
      <c r="BE2182" s="97" t="s">
        <v>9078</v>
      </c>
      <c r="BG2182" s="97" t="s">
        <v>9079</v>
      </c>
      <c r="BH2182" s="132" t="s">
        <v>1431</v>
      </c>
      <c r="BI2182" s="132" t="s">
        <v>1431</v>
      </c>
      <c r="BJ2182" s="132" t="s">
        <v>1431</v>
      </c>
      <c r="BZ2182" s="97" t="s">
        <v>3654</v>
      </c>
      <c r="CZ2182" s="122" t="str">
        <f t="shared" si="102"/>
        <v>Quercus alba L., SPMCODE: QUE002181, collection#: MO-MG557</v>
      </c>
    </row>
    <row r="2183" spans="1:104" ht="15" customHeight="1" x14ac:dyDescent="0.45">
      <c r="A2183" s="122">
        <v>2182</v>
      </c>
      <c r="B2183" s="122" t="s">
        <v>12343</v>
      </c>
      <c r="C2183" s="97" t="s">
        <v>12238</v>
      </c>
      <c r="D2183" s="140"/>
      <c r="E2183" s="140"/>
      <c r="I2183" s="97" t="s">
        <v>201</v>
      </c>
      <c r="J2183" s="122" t="str">
        <f t="shared" si="104"/>
        <v>Quercus stellata</v>
      </c>
      <c r="M2183" s="97" t="s">
        <v>3226</v>
      </c>
      <c r="N2183" s="97" t="s">
        <v>3195</v>
      </c>
      <c r="O2183" s="121">
        <v>42935</v>
      </c>
      <c r="P2183" s="97" t="s">
        <v>12225</v>
      </c>
      <c r="Q2183" s="97" t="s">
        <v>11688</v>
      </c>
      <c r="R2183" s="121">
        <v>42937</v>
      </c>
      <c r="S2183" s="121" t="s">
        <v>14693</v>
      </c>
      <c r="T2183" s="97" t="s">
        <v>1171</v>
      </c>
      <c r="U2183" s="86" t="s">
        <v>4664</v>
      </c>
      <c r="V2183" s="86" t="s">
        <v>12226</v>
      </c>
      <c r="W2183" s="86" t="s">
        <v>1759</v>
      </c>
      <c r="X2183" s="68" t="s">
        <v>12227</v>
      </c>
      <c r="Y2183" s="86" t="s">
        <v>12228</v>
      </c>
      <c r="AH2183" s="97">
        <v>829</v>
      </c>
      <c r="AJ2183" s="97" t="s">
        <v>201</v>
      </c>
      <c r="AK2183" s="97" t="s">
        <v>201</v>
      </c>
      <c r="AT2183" s="83">
        <v>38.514519999999997</v>
      </c>
      <c r="AU2183" s="83">
        <v>-90.573849999999993</v>
      </c>
      <c r="AZ2183" s="122" t="s">
        <v>9443</v>
      </c>
      <c r="BE2183" s="97" t="s">
        <v>9078</v>
      </c>
      <c r="BG2183" s="97" t="s">
        <v>9079</v>
      </c>
      <c r="BH2183" s="132" t="s">
        <v>1431</v>
      </c>
      <c r="BI2183" s="132" t="s">
        <v>1431</v>
      </c>
      <c r="BJ2183" s="132" t="s">
        <v>1431</v>
      </c>
      <c r="BZ2183" s="97" t="s">
        <v>3654</v>
      </c>
      <c r="CZ2183" s="122" t="str">
        <f t="shared" si="102"/>
        <v>Quercus stellata Wangenh., SPMCODE: QUE002182, collection#: MO-MG558</v>
      </c>
    </row>
    <row r="2184" spans="1:104" ht="15" customHeight="1" x14ac:dyDescent="0.45">
      <c r="A2184" s="122">
        <v>2183</v>
      </c>
      <c r="B2184" s="122" t="s">
        <v>12344</v>
      </c>
      <c r="C2184" s="97" t="s">
        <v>12239</v>
      </c>
      <c r="D2184" s="140"/>
      <c r="E2184" s="140"/>
      <c r="I2184" s="97" t="s">
        <v>201</v>
      </c>
      <c r="J2184" s="122" t="str">
        <f t="shared" si="104"/>
        <v>Quercus stellata</v>
      </c>
      <c r="M2184" s="97" t="s">
        <v>3226</v>
      </c>
      <c r="N2184" s="97" t="s">
        <v>3195</v>
      </c>
      <c r="O2184" s="121">
        <v>42935</v>
      </c>
      <c r="P2184" s="97" t="s">
        <v>12225</v>
      </c>
      <c r="Q2184" s="97" t="s">
        <v>11688</v>
      </c>
      <c r="R2184" s="121">
        <v>42937</v>
      </c>
      <c r="S2184" s="121" t="s">
        <v>14693</v>
      </c>
      <c r="T2184" s="97" t="s">
        <v>1171</v>
      </c>
      <c r="U2184" s="86" t="s">
        <v>4664</v>
      </c>
      <c r="V2184" s="86" t="s">
        <v>12226</v>
      </c>
      <c r="W2184" s="86" t="s">
        <v>1759</v>
      </c>
      <c r="X2184" s="68" t="s">
        <v>12227</v>
      </c>
      <c r="Y2184" s="86" t="s">
        <v>12228</v>
      </c>
      <c r="AH2184" s="97">
        <v>796</v>
      </c>
      <c r="AJ2184" s="97" t="s">
        <v>201</v>
      </c>
      <c r="AK2184" s="97" t="s">
        <v>201</v>
      </c>
      <c r="AT2184" s="83">
        <v>38.51437</v>
      </c>
      <c r="AU2184" s="83">
        <v>-90.572410000000005</v>
      </c>
      <c r="AZ2184" s="122" t="s">
        <v>9640</v>
      </c>
      <c r="BE2184" s="97" t="s">
        <v>9078</v>
      </c>
      <c r="BG2184" s="97" t="s">
        <v>9079</v>
      </c>
      <c r="BH2184" s="132" t="s">
        <v>1431</v>
      </c>
      <c r="BI2184" s="132" t="s">
        <v>1431</v>
      </c>
      <c r="BJ2184" s="132" t="s">
        <v>1431</v>
      </c>
      <c r="BY2184" s="132" t="s">
        <v>13665</v>
      </c>
      <c r="BZ2184" s="97" t="s">
        <v>3654</v>
      </c>
      <c r="CZ2184" s="122" t="str">
        <f t="shared" si="102"/>
        <v>Quercus stellata Wangenh., SPMCODE: QUE002183, collection#: MO-MG559</v>
      </c>
    </row>
    <row r="2185" spans="1:104" ht="15" customHeight="1" x14ac:dyDescent="0.45">
      <c r="A2185" s="122">
        <v>2184</v>
      </c>
      <c r="B2185" s="122" t="s">
        <v>12345</v>
      </c>
      <c r="C2185" s="97" t="s">
        <v>12240</v>
      </c>
      <c r="D2185" s="140"/>
      <c r="E2185" s="140"/>
      <c r="I2185" s="97" t="s">
        <v>201</v>
      </c>
      <c r="J2185" s="122" t="str">
        <f t="shared" si="104"/>
        <v>Quercus stellata</v>
      </c>
      <c r="M2185" s="97" t="s">
        <v>3226</v>
      </c>
      <c r="N2185" s="97" t="s">
        <v>3195</v>
      </c>
      <c r="O2185" s="121">
        <v>42935</v>
      </c>
      <c r="P2185" s="97" t="s">
        <v>12225</v>
      </c>
      <c r="Q2185" s="97" t="s">
        <v>11688</v>
      </c>
      <c r="R2185" s="121">
        <v>42937</v>
      </c>
      <c r="S2185" s="121" t="s">
        <v>14693</v>
      </c>
      <c r="T2185" s="97" t="s">
        <v>1171</v>
      </c>
      <c r="U2185" s="86" t="s">
        <v>4664</v>
      </c>
      <c r="V2185" s="86" t="s">
        <v>12226</v>
      </c>
      <c r="W2185" s="86" t="s">
        <v>1759</v>
      </c>
      <c r="X2185" s="68" t="s">
        <v>12227</v>
      </c>
      <c r="Y2185" s="86" t="s">
        <v>12228</v>
      </c>
      <c r="AH2185" s="97">
        <v>824</v>
      </c>
      <c r="AJ2185" s="97" t="s">
        <v>201</v>
      </c>
      <c r="AK2185" s="97" t="s">
        <v>201</v>
      </c>
      <c r="AT2185" s="83">
        <v>38.514200000000002</v>
      </c>
      <c r="AU2185" s="83">
        <v>-90.572000000000003</v>
      </c>
      <c r="AZ2185" s="122" t="s">
        <v>9463</v>
      </c>
      <c r="BE2185" s="97" t="s">
        <v>9078</v>
      </c>
      <c r="BG2185" s="97" t="s">
        <v>9079</v>
      </c>
      <c r="BH2185" s="132" t="s">
        <v>1431</v>
      </c>
      <c r="BI2185" s="132" t="s">
        <v>1431</v>
      </c>
      <c r="BJ2185" s="132" t="s">
        <v>1431</v>
      </c>
      <c r="BZ2185" s="97" t="s">
        <v>3654</v>
      </c>
      <c r="CZ2185" s="122" t="str">
        <f t="shared" si="102"/>
        <v>Quercus stellata Wangenh., SPMCODE: QUE002184, collection#: MO-MG560</v>
      </c>
    </row>
    <row r="2186" spans="1:104" ht="15" customHeight="1" x14ac:dyDescent="0.45">
      <c r="A2186" s="122">
        <v>2185</v>
      </c>
      <c r="B2186" s="122" t="s">
        <v>12346</v>
      </c>
      <c r="C2186" s="97" t="s">
        <v>12241</v>
      </c>
      <c r="D2186" s="140"/>
      <c r="E2186" s="140"/>
      <c r="I2186" s="97" t="s">
        <v>187</v>
      </c>
      <c r="J2186" s="122" t="str">
        <f t="shared" si="104"/>
        <v>Quercus alba</v>
      </c>
      <c r="M2186" s="97" t="s">
        <v>3226</v>
      </c>
      <c r="N2186" s="97" t="s">
        <v>3190</v>
      </c>
      <c r="O2186" s="121">
        <v>42935</v>
      </c>
      <c r="P2186" s="97" t="s">
        <v>12225</v>
      </c>
      <c r="Q2186" s="97" t="s">
        <v>11688</v>
      </c>
      <c r="R2186" s="121">
        <v>42937</v>
      </c>
      <c r="S2186" s="121" t="s">
        <v>14693</v>
      </c>
      <c r="T2186" s="97" t="s">
        <v>1171</v>
      </c>
      <c r="U2186" s="86" t="s">
        <v>4664</v>
      </c>
      <c r="V2186" s="86" t="s">
        <v>12226</v>
      </c>
      <c r="W2186" s="86" t="s">
        <v>1759</v>
      </c>
      <c r="X2186" s="68" t="s">
        <v>12227</v>
      </c>
      <c r="Y2186" s="86" t="s">
        <v>12228</v>
      </c>
      <c r="AH2186" s="97">
        <v>816</v>
      </c>
      <c r="AJ2186" s="97" t="s">
        <v>187</v>
      </c>
      <c r="AK2186" s="97" t="s">
        <v>187</v>
      </c>
      <c r="AT2186" s="83">
        <v>38.514299999999999</v>
      </c>
      <c r="AU2186" s="83">
        <v>-90.572519999999997</v>
      </c>
      <c r="AZ2186" s="122" t="s">
        <v>12242</v>
      </c>
      <c r="BE2186" s="97" t="s">
        <v>9078</v>
      </c>
      <c r="BG2186" s="97" t="s">
        <v>9079</v>
      </c>
      <c r="BH2186" s="132" t="s">
        <v>1431</v>
      </c>
      <c r="BI2186" s="132" t="s">
        <v>1431</v>
      </c>
      <c r="BJ2186" s="132" t="s">
        <v>1431</v>
      </c>
      <c r="BZ2186" s="97" t="s">
        <v>3654</v>
      </c>
      <c r="CZ2186" s="122" t="str">
        <f t="shared" si="102"/>
        <v>Quercus alba L., SPMCODE: QUE002185, collection#: MO-MG561</v>
      </c>
    </row>
    <row r="2187" spans="1:104" ht="15" customHeight="1" x14ac:dyDescent="0.45">
      <c r="A2187" s="122">
        <v>2186</v>
      </c>
      <c r="B2187" s="122" t="s">
        <v>12347</v>
      </c>
      <c r="C2187" s="97" t="s">
        <v>12243</v>
      </c>
      <c r="D2187" s="140"/>
      <c r="E2187" s="140"/>
      <c r="I2187" s="97" t="s">
        <v>201</v>
      </c>
      <c r="J2187" s="122" t="str">
        <f t="shared" si="104"/>
        <v>Quercus stellata</v>
      </c>
      <c r="M2187" s="97" t="s">
        <v>3226</v>
      </c>
      <c r="N2187" s="97" t="s">
        <v>3195</v>
      </c>
      <c r="O2187" s="121">
        <v>42935</v>
      </c>
      <c r="P2187" s="97" t="s">
        <v>12225</v>
      </c>
      <c r="Q2187" s="97" t="s">
        <v>11688</v>
      </c>
      <c r="R2187" s="121">
        <v>42937</v>
      </c>
      <c r="S2187" s="121" t="s">
        <v>14693</v>
      </c>
      <c r="T2187" s="97" t="s">
        <v>1171</v>
      </c>
      <c r="U2187" s="86" t="s">
        <v>4664</v>
      </c>
      <c r="V2187" s="86" t="s">
        <v>12226</v>
      </c>
      <c r="W2187" s="86" t="s">
        <v>1759</v>
      </c>
      <c r="X2187" s="68" t="s">
        <v>12227</v>
      </c>
      <c r="Y2187" s="86" t="s">
        <v>12228</v>
      </c>
      <c r="AH2187" s="97">
        <v>840</v>
      </c>
      <c r="AJ2187" s="97" t="s">
        <v>201</v>
      </c>
      <c r="AK2187" s="97" t="s">
        <v>201</v>
      </c>
      <c r="AT2187" s="83">
        <v>38.51088</v>
      </c>
      <c r="AU2187" s="83">
        <v>-90.559889999999996</v>
      </c>
      <c r="AZ2187" s="122" t="s">
        <v>3146</v>
      </c>
      <c r="BE2187" s="97" t="s">
        <v>9078</v>
      </c>
      <c r="BG2187" s="97" t="s">
        <v>9079</v>
      </c>
      <c r="BH2187" s="132" t="s">
        <v>1431</v>
      </c>
      <c r="BI2187" s="132" t="s">
        <v>1431</v>
      </c>
      <c r="BJ2187" s="132" t="s">
        <v>1431</v>
      </c>
      <c r="BZ2187" s="97" t="s">
        <v>3654</v>
      </c>
      <c r="CZ2187" s="122" t="str">
        <f t="shared" si="102"/>
        <v>Quercus stellata Wangenh., SPMCODE: QUE002186, collection#: MO-MG562</v>
      </c>
    </row>
    <row r="2188" spans="1:104" ht="15" customHeight="1" x14ac:dyDescent="0.45">
      <c r="A2188" s="122">
        <v>2187</v>
      </c>
      <c r="B2188" s="122" t="s">
        <v>12348</v>
      </c>
      <c r="C2188" s="97" t="s">
        <v>12244</v>
      </c>
      <c r="D2188" s="140"/>
      <c r="E2188" s="140"/>
      <c r="I2188" s="97" t="s">
        <v>187</v>
      </c>
      <c r="J2188" s="122" t="str">
        <f t="shared" si="104"/>
        <v>Quercus alba</v>
      </c>
      <c r="M2188" s="97" t="s">
        <v>3226</v>
      </c>
      <c r="N2188" s="97" t="s">
        <v>3190</v>
      </c>
      <c r="O2188" s="121">
        <v>42935</v>
      </c>
      <c r="P2188" s="97" t="s">
        <v>12225</v>
      </c>
      <c r="Q2188" s="97" t="s">
        <v>11688</v>
      </c>
      <c r="R2188" s="121">
        <v>42937</v>
      </c>
      <c r="S2188" s="121" t="s">
        <v>14693</v>
      </c>
      <c r="T2188" s="97" t="s">
        <v>1171</v>
      </c>
      <c r="U2188" s="86" t="s">
        <v>4664</v>
      </c>
      <c r="V2188" s="86" t="s">
        <v>12226</v>
      </c>
      <c r="W2188" s="86" t="s">
        <v>1759</v>
      </c>
      <c r="X2188" s="68" t="s">
        <v>12227</v>
      </c>
      <c r="Y2188" s="86" t="s">
        <v>12228</v>
      </c>
      <c r="AH2188" s="97">
        <v>867</v>
      </c>
      <c r="AJ2188" s="97" t="s">
        <v>187</v>
      </c>
      <c r="AK2188" s="97" t="s">
        <v>187</v>
      </c>
      <c r="AT2188" s="83">
        <v>38.510890000000003</v>
      </c>
      <c r="AU2188" s="83">
        <v>-90.559870000000004</v>
      </c>
      <c r="AZ2188" s="122" t="s">
        <v>12245</v>
      </c>
      <c r="BE2188" s="97" t="s">
        <v>9078</v>
      </c>
      <c r="BG2188" s="97" t="s">
        <v>9079</v>
      </c>
      <c r="BH2188" s="132" t="s">
        <v>1431</v>
      </c>
      <c r="BI2188" s="132" t="s">
        <v>1431</v>
      </c>
      <c r="BJ2188" s="132" t="s">
        <v>1431</v>
      </c>
      <c r="BY2188" s="132" t="s">
        <v>13585</v>
      </c>
      <c r="BZ2188" s="97" t="s">
        <v>3654</v>
      </c>
      <c r="CZ2188" s="122" t="str">
        <f t="shared" si="102"/>
        <v>Quercus alba L., SPMCODE: QUE002187, collection#: MO-MG563</v>
      </c>
    </row>
    <row r="2189" spans="1:104" ht="15" customHeight="1" x14ac:dyDescent="0.45">
      <c r="A2189" s="122">
        <v>2188</v>
      </c>
      <c r="B2189" s="122" t="s">
        <v>12349</v>
      </c>
      <c r="C2189" s="97" t="s">
        <v>12246</v>
      </c>
      <c r="D2189" s="140"/>
      <c r="E2189" s="140"/>
      <c r="I2189" s="97" t="s">
        <v>201</v>
      </c>
      <c r="J2189" s="122" t="str">
        <f t="shared" si="104"/>
        <v>Quercus stellata</v>
      </c>
      <c r="M2189" s="97" t="s">
        <v>3226</v>
      </c>
      <c r="N2189" s="97" t="s">
        <v>3195</v>
      </c>
      <c r="O2189" s="121">
        <v>42935</v>
      </c>
      <c r="P2189" s="97" t="s">
        <v>12225</v>
      </c>
      <c r="Q2189" s="97" t="s">
        <v>11688</v>
      </c>
      <c r="R2189" s="121">
        <v>42937</v>
      </c>
      <c r="S2189" s="121" t="s">
        <v>14693</v>
      </c>
      <c r="T2189" s="97" t="s">
        <v>1171</v>
      </c>
      <c r="U2189" s="86" t="s">
        <v>4664</v>
      </c>
      <c r="V2189" s="86" t="s">
        <v>12226</v>
      </c>
      <c r="W2189" s="86" t="s">
        <v>1759</v>
      </c>
      <c r="X2189" s="68" t="s">
        <v>12227</v>
      </c>
      <c r="Y2189" s="86" t="s">
        <v>12247</v>
      </c>
      <c r="AH2189" s="97">
        <v>835</v>
      </c>
      <c r="AJ2189" s="97" t="s">
        <v>201</v>
      </c>
      <c r="AK2189" s="97" t="s">
        <v>201</v>
      </c>
      <c r="AT2189" s="83">
        <v>38.51146</v>
      </c>
      <c r="AU2189" s="83">
        <v>-90.559169999999995</v>
      </c>
      <c r="AZ2189" s="122" t="s">
        <v>12248</v>
      </c>
      <c r="BE2189" s="97" t="s">
        <v>9078</v>
      </c>
      <c r="BG2189" s="97" t="s">
        <v>9079</v>
      </c>
      <c r="BH2189" s="132" t="s">
        <v>1431</v>
      </c>
      <c r="BI2189" s="132" t="s">
        <v>1431</v>
      </c>
      <c r="BJ2189" s="132" t="s">
        <v>1431</v>
      </c>
      <c r="BY2189" s="132" t="s">
        <v>13585</v>
      </c>
      <c r="BZ2189" s="97" t="s">
        <v>3654</v>
      </c>
      <c r="CZ2189" s="122" t="str">
        <f t="shared" si="102"/>
        <v>Quercus stellata Wangenh., SPMCODE: QUE002188, collection#: MO-MG564</v>
      </c>
    </row>
    <row r="2190" spans="1:104" ht="15" customHeight="1" x14ac:dyDescent="0.45">
      <c r="A2190" s="122">
        <v>2189</v>
      </c>
      <c r="B2190" s="122" t="s">
        <v>12350</v>
      </c>
      <c r="C2190" s="97" t="s">
        <v>12249</v>
      </c>
      <c r="D2190" s="140"/>
      <c r="E2190" s="140"/>
      <c r="I2190" s="97" t="s">
        <v>12250</v>
      </c>
      <c r="J2190" s="122" t="str">
        <f t="shared" si="104"/>
        <v>Quercus muehlenbergii</v>
      </c>
      <c r="M2190" s="97" t="s">
        <v>3226</v>
      </c>
      <c r="N2190" s="97" t="s">
        <v>3198</v>
      </c>
      <c r="O2190" s="121">
        <v>42935</v>
      </c>
      <c r="P2190" s="97" t="s">
        <v>12225</v>
      </c>
      <c r="Q2190" s="97" t="s">
        <v>11688</v>
      </c>
      <c r="R2190" s="121">
        <v>42937</v>
      </c>
      <c r="S2190" s="121" t="s">
        <v>14693</v>
      </c>
      <c r="T2190" s="97" t="s">
        <v>1171</v>
      </c>
      <c r="U2190" s="86" t="s">
        <v>4664</v>
      </c>
      <c r="V2190" s="86" t="s">
        <v>12226</v>
      </c>
      <c r="W2190" s="86" t="s">
        <v>1759</v>
      </c>
      <c r="X2190" s="68" t="s">
        <v>12227</v>
      </c>
      <c r="Y2190" s="86" t="s">
        <v>12228</v>
      </c>
      <c r="AH2190" s="97">
        <v>843</v>
      </c>
      <c r="AJ2190" s="97" t="s">
        <v>212</v>
      </c>
      <c r="AK2190" s="97" t="s">
        <v>212</v>
      </c>
      <c r="AT2190" s="83">
        <v>38.51135</v>
      </c>
      <c r="AU2190" s="83">
        <v>-90.559209999999993</v>
      </c>
      <c r="AZ2190" s="122" t="s">
        <v>12251</v>
      </c>
      <c r="BE2190" s="97" t="s">
        <v>9078</v>
      </c>
      <c r="BG2190" s="97" t="s">
        <v>9079</v>
      </c>
      <c r="BH2190" s="132" t="s">
        <v>1431</v>
      </c>
      <c r="BI2190" s="132" t="s">
        <v>1431</v>
      </c>
      <c r="BJ2190" s="132" t="s">
        <v>1431</v>
      </c>
      <c r="BY2190" s="132" t="s">
        <v>13585</v>
      </c>
      <c r="BZ2190" s="97" t="s">
        <v>3654</v>
      </c>
      <c r="CZ2190" s="122" t="str">
        <f t="shared" si="102"/>
        <v>Quercus muehlenbergii Englm., SPMCODE: QUE002189, collection#: MO-MG565</v>
      </c>
    </row>
    <row r="2191" spans="1:104" ht="15" customHeight="1" x14ac:dyDescent="0.45">
      <c r="A2191" s="122">
        <v>2190</v>
      </c>
      <c r="B2191" s="122" t="s">
        <v>12351</v>
      </c>
      <c r="C2191" s="97" t="s">
        <v>12252</v>
      </c>
      <c r="D2191" s="140"/>
      <c r="E2191" s="140"/>
      <c r="I2191" s="97" t="s">
        <v>187</v>
      </c>
      <c r="J2191" s="122" t="str">
        <f t="shared" si="104"/>
        <v>Quercus alba</v>
      </c>
      <c r="M2191" s="97" t="s">
        <v>3226</v>
      </c>
      <c r="N2191" s="97" t="s">
        <v>3190</v>
      </c>
      <c r="O2191" s="121">
        <v>42935</v>
      </c>
      <c r="P2191" s="97" t="s">
        <v>12225</v>
      </c>
      <c r="Q2191" s="97" t="s">
        <v>11688</v>
      </c>
      <c r="R2191" s="121">
        <v>42937</v>
      </c>
      <c r="S2191" s="121" t="s">
        <v>14693</v>
      </c>
      <c r="T2191" s="97" t="s">
        <v>1171</v>
      </c>
      <c r="U2191" s="86" t="s">
        <v>4664</v>
      </c>
      <c r="V2191" s="86" t="s">
        <v>12226</v>
      </c>
      <c r="W2191" s="86" t="s">
        <v>1759</v>
      </c>
      <c r="X2191" s="68" t="s">
        <v>12227</v>
      </c>
      <c r="Y2191" s="86" t="s">
        <v>12228</v>
      </c>
      <c r="AH2191" s="97">
        <v>864</v>
      </c>
      <c r="AJ2191" s="97" t="s">
        <v>187</v>
      </c>
      <c r="AK2191" s="97" t="s">
        <v>187</v>
      </c>
      <c r="AT2191" s="83">
        <v>38.511400000000002</v>
      </c>
      <c r="AU2191" s="83">
        <v>-90.558989999999994</v>
      </c>
      <c r="AZ2191" s="122" t="s">
        <v>9458</v>
      </c>
      <c r="BE2191" s="97" t="s">
        <v>9078</v>
      </c>
      <c r="BG2191" s="97" t="s">
        <v>9079</v>
      </c>
      <c r="BH2191" s="132" t="s">
        <v>1431</v>
      </c>
      <c r="BI2191" s="132" t="s">
        <v>1431</v>
      </c>
      <c r="BJ2191" s="132" t="s">
        <v>1431</v>
      </c>
      <c r="BZ2191" s="97" t="s">
        <v>3654</v>
      </c>
      <c r="CZ2191" s="122" t="str">
        <f t="shared" ref="CZ2191:CZ2254" si="105">I2191&amp;", SPMCODE: "&amp;B2191&amp;", collection#: "&amp;C2191</f>
        <v>Quercus alba L., SPMCODE: QUE002190, collection#: MO-MG566</v>
      </c>
    </row>
    <row r="2192" spans="1:104" ht="15" customHeight="1" x14ac:dyDescent="0.45">
      <c r="A2192" s="122">
        <v>2191</v>
      </c>
      <c r="B2192" s="122" t="s">
        <v>12352</v>
      </c>
      <c r="C2192" s="97" t="s">
        <v>12253</v>
      </c>
      <c r="D2192" s="140"/>
      <c r="E2192" s="140"/>
      <c r="I2192" s="97" t="s">
        <v>201</v>
      </c>
      <c r="J2192" s="122" t="str">
        <f t="shared" si="104"/>
        <v>Quercus stellata</v>
      </c>
      <c r="M2192" s="97" t="s">
        <v>3226</v>
      </c>
      <c r="N2192" s="97" t="s">
        <v>3195</v>
      </c>
      <c r="O2192" s="121">
        <v>42935</v>
      </c>
      <c r="P2192" s="97" t="s">
        <v>12225</v>
      </c>
      <c r="Q2192" s="97" t="s">
        <v>11688</v>
      </c>
      <c r="R2192" s="121">
        <v>42937</v>
      </c>
      <c r="S2192" s="121" t="s">
        <v>14693</v>
      </c>
      <c r="T2192" s="97" t="s">
        <v>1171</v>
      </c>
      <c r="U2192" s="86" t="s">
        <v>4664</v>
      </c>
      <c r="V2192" s="86" t="s">
        <v>12226</v>
      </c>
      <c r="W2192" s="86" t="s">
        <v>1759</v>
      </c>
      <c r="X2192" s="68" t="s">
        <v>12227</v>
      </c>
      <c r="AH2192" s="97">
        <v>891</v>
      </c>
      <c r="AJ2192" s="97" t="s">
        <v>201</v>
      </c>
      <c r="AK2192" s="97" t="s">
        <v>201</v>
      </c>
      <c r="AT2192" s="83">
        <v>38.511760000000002</v>
      </c>
      <c r="AU2192" s="83">
        <v>-90.558319999999995</v>
      </c>
      <c r="AZ2192" s="122" t="s">
        <v>12254</v>
      </c>
      <c r="BE2192" s="97" t="s">
        <v>9078</v>
      </c>
      <c r="BG2192" s="97" t="s">
        <v>9079</v>
      </c>
      <c r="BH2192" s="132" t="s">
        <v>1431</v>
      </c>
      <c r="BI2192" s="132" t="s">
        <v>1431</v>
      </c>
      <c r="BJ2192" s="132" t="s">
        <v>1431</v>
      </c>
      <c r="BZ2192" s="97" t="s">
        <v>3654</v>
      </c>
      <c r="CZ2192" s="122" t="str">
        <f t="shared" si="105"/>
        <v>Quercus stellata Wangenh., SPMCODE: QUE002191, collection#: MO-MG567</v>
      </c>
    </row>
    <row r="2193" spans="1:104" ht="15" customHeight="1" x14ac:dyDescent="0.45">
      <c r="A2193" s="122">
        <v>2192</v>
      </c>
      <c r="B2193" s="122" t="s">
        <v>12353</v>
      </c>
      <c r="C2193" s="97" t="s">
        <v>12255</v>
      </c>
      <c r="D2193" s="140"/>
      <c r="E2193" s="140"/>
      <c r="I2193" s="97" t="s">
        <v>187</v>
      </c>
      <c r="J2193" s="122" t="str">
        <f t="shared" si="104"/>
        <v>Quercus alba</v>
      </c>
      <c r="M2193" s="97" t="s">
        <v>3226</v>
      </c>
      <c r="N2193" s="97" t="s">
        <v>3190</v>
      </c>
      <c r="O2193" s="121">
        <v>42935</v>
      </c>
      <c r="P2193" s="97" t="s">
        <v>12225</v>
      </c>
      <c r="Q2193" s="97" t="s">
        <v>11688</v>
      </c>
      <c r="R2193" s="121">
        <v>42937</v>
      </c>
      <c r="S2193" s="121" t="s">
        <v>14693</v>
      </c>
      <c r="T2193" s="97" t="s">
        <v>1171</v>
      </c>
      <c r="U2193" s="86" t="s">
        <v>4664</v>
      </c>
      <c r="V2193" s="86" t="s">
        <v>12226</v>
      </c>
      <c r="W2193" s="86" t="s">
        <v>1759</v>
      </c>
      <c r="X2193" s="68" t="s">
        <v>12227</v>
      </c>
      <c r="AH2193" s="97">
        <v>822</v>
      </c>
      <c r="AJ2193" s="97" t="s">
        <v>187</v>
      </c>
      <c r="AK2193" s="97" t="s">
        <v>187</v>
      </c>
      <c r="AT2193" s="83">
        <v>38.511809999999997</v>
      </c>
      <c r="AU2193" s="83">
        <v>-90.558350000000004</v>
      </c>
      <c r="AZ2193" s="122" t="s">
        <v>12256</v>
      </c>
      <c r="BE2193" s="97" t="s">
        <v>9078</v>
      </c>
      <c r="BG2193" s="97" t="s">
        <v>9079</v>
      </c>
      <c r="BH2193" s="132" t="s">
        <v>1431</v>
      </c>
      <c r="BI2193" s="132" t="s">
        <v>1431</v>
      </c>
      <c r="BJ2193" s="132" t="s">
        <v>1431</v>
      </c>
      <c r="BZ2193" s="97" t="s">
        <v>3654</v>
      </c>
      <c r="CZ2193" s="122" t="str">
        <f t="shared" si="105"/>
        <v>Quercus alba L., SPMCODE: QUE002192, collection#: MO-MG568</v>
      </c>
    </row>
    <row r="2194" spans="1:104" ht="15" customHeight="1" x14ac:dyDescent="0.45">
      <c r="A2194" s="122">
        <v>2193</v>
      </c>
      <c r="B2194" s="122" t="s">
        <v>12354</v>
      </c>
      <c r="C2194" s="97" t="s">
        <v>12257</v>
      </c>
      <c r="D2194" s="140"/>
      <c r="E2194" s="140"/>
      <c r="I2194" s="97" t="s">
        <v>187</v>
      </c>
      <c r="J2194" s="122" t="str">
        <f t="shared" si="104"/>
        <v>Quercus alba</v>
      </c>
      <c r="M2194" s="97" t="s">
        <v>3226</v>
      </c>
      <c r="N2194" s="97" t="s">
        <v>3190</v>
      </c>
      <c r="O2194" s="121">
        <v>42935</v>
      </c>
      <c r="P2194" s="97" t="s">
        <v>12225</v>
      </c>
      <c r="Q2194" s="97" t="s">
        <v>11688</v>
      </c>
      <c r="R2194" s="121">
        <v>42937</v>
      </c>
      <c r="S2194" s="121" t="s">
        <v>14693</v>
      </c>
      <c r="T2194" s="97" t="s">
        <v>1171</v>
      </c>
      <c r="U2194" s="86" t="s">
        <v>4664</v>
      </c>
      <c r="V2194" s="86" t="s">
        <v>12226</v>
      </c>
      <c r="W2194" s="86" t="s">
        <v>1759</v>
      </c>
      <c r="X2194" s="68" t="s">
        <v>12227</v>
      </c>
      <c r="AH2194" s="97">
        <v>801</v>
      </c>
      <c r="AJ2194" s="97" t="s">
        <v>187</v>
      </c>
      <c r="AK2194" s="97" t="s">
        <v>187</v>
      </c>
      <c r="AT2194" s="83">
        <v>38.513469999999998</v>
      </c>
      <c r="AU2194" s="83">
        <v>-90.557410000000004</v>
      </c>
      <c r="AZ2194" s="122" t="s">
        <v>12258</v>
      </c>
      <c r="BE2194" s="97" t="s">
        <v>9078</v>
      </c>
      <c r="BG2194" s="97" t="s">
        <v>9079</v>
      </c>
      <c r="BH2194" s="132" t="s">
        <v>1431</v>
      </c>
      <c r="BI2194" s="132" t="s">
        <v>1431</v>
      </c>
      <c r="BJ2194" s="132" t="s">
        <v>1431</v>
      </c>
      <c r="BY2194" s="132" t="s">
        <v>13665</v>
      </c>
      <c r="BZ2194" s="97" t="s">
        <v>3654</v>
      </c>
      <c r="CZ2194" s="122" t="str">
        <f t="shared" si="105"/>
        <v>Quercus alba L., SPMCODE: QUE002193, collection#: MO-MG569</v>
      </c>
    </row>
    <row r="2195" spans="1:104" ht="15" customHeight="1" x14ac:dyDescent="0.45">
      <c r="A2195" s="122">
        <v>2194</v>
      </c>
      <c r="B2195" s="122" t="s">
        <v>12355</v>
      </c>
      <c r="C2195" s="97" t="s">
        <v>12259</v>
      </c>
      <c r="D2195" s="140"/>
      <c r="E2195" s="140"/>
      <c r="I2195" s="97" t="s">
        <v>149</v>
      </c>
      <c r="J2195" s="122" t="str">
        <f t="shared" si="104"/>
        <v>Quercus macrocarpa</v>
      </c>
      <c r="M2195" s="97" t="s">
        <v>3226</v>
      </c>
      <c r="N2195" s="97" t="s">
        <v>9591</v>
      </c>
      <c r="O2195" s="121">
        <v>42936</v>
      </c>
      <c r="P2195" s="97" t="s">
        <v>12225</v>
      </c>
      <c r="Q2195" s="97" t="s">
        <v>11688</v>
      </c>
      <c r="R2195" s="121">
        <v>42937</v>
      </c>
      <c r="S2195" s="121" t="s">
        <v>14693</v>
      </c>
      <c r="T2195" s="97" t="s">
        <v>1171</v>
      </c>
      <c r="U2195" s="86" t="s">
        <v>4664</v>
      </c>
      <c r="V2195" s="86" t="s">
        <v>12260</v>
      </c>
      <c r="W2195" s="86" t="s">
        <v>1759</v>
      </c>
      <c r="X2195" s="68" t="s">
        <v>12261</v>
      </c>
      <c r="Y2195" s="86"/>
      <c r="AH2195" s="97">
        <v>827</v>
      </c>
      <c r="AJ2195" s="97" t="s">
        <v>149</v>
      </c>
      <c r="AK2195" s="97" t="s">
        <v>149</v>
      </c>
      <c r="AT2195" s="83">
        <v>38.226849999999999</v>
      </c>
      <c r="AU2195" s="83">
        <v>-91.082449999999994</v>
      </c>
      <c r="AZ2195" s="122" t="s">
        <v>12262</v>
      </c>
      <c r="BE2195" s="97" t="s">
        <v>9078</v>
      </c>
      <c r="BG2195" s="97" t="s">
        <v>9079</v>
      </c>
      <c r="BH2195" s="132" t="s">
        <v>1431</v>
      </c>
      <c r="BI2195" s="132" t="s">
        <v>1431</v>
      </c>
      <c r="BJ2195" s="132" t="s">
        <v>1431</v>
      </c>
      <c r="BY2195" s="132" t="s">
        <v>13665</v>
      </c>
      <c r="BZ2195" s="97" t="s">
        <v>3654</v>
      </c>
      <c r="CZ2195" s="122" t="str">
        <f t="shared" si="105"/>
        <v>Quercus macrocarpa Michx., SPMCODE: QUE002194, collection#: MO-MG570</v>
      </c>
    </row>
    <row r="2196" spans="1:104" ht="15" customHeight="1" x14ac:dyDescent="0.45">
      <c r="A2196" s="122">
        <v>2195</v>
      </c>
      <c r="B2196" s="122" t="s">
        <v>12356</v>
      </c>
      <c r="C2196" s="97" t="s">
        <v>12263</v>
      </c>
      <c r="D2196" s="140"/>
      <c r="E2196" s="140"/>
      <c r="I2196" s="97" t="s">
        <v>201</v>
      </c>
      <c r="J2196" s="122" t="str">
        <f t="shared" si="104"/>
        <v>Quercus stellata</v>
      </c>
      <c r="M2196" s="97" t="s">
        <v>3226</v>
      </c>
      <c r="N2196" s="97" t="s">
        <v>3195</v>
      </c>
      <c r="O2196" s="121">
        <v>42936</v>
      </c>
      <c r="P2196" s="97" t="s">
        <v>12225</v>
      </c>
      <c r="Q2196" s="97" t="s">
        <v>11688</v>
      </c>
      <c r="R2196" s="121">
        <v>42937</v>
      </c>
      <c r="S2196" s="121" t="s">
        <v>14693</v>
      </c>
      <c r="T2196" s="97" t="s">
        <v>1171</v>
      </c>
      <c r="U2196" s="86" t="s">
        <v>4664</v>
      </c>
      <c r="V2196" s="86" t="s">
        <v>12260</v>
      </c>
      <c r="W2196" s="86" t="s">
        <v>1759</v>
      </c>
      <c r="X2196" s="68" t="s">
        <v>12264</v>
      </c>
      <c r="Y2196" s="86"/>
      <c r="AH2196" s="97">
        <v>933</v>
      </c>
      <c r="AJ2196" s="97" t="s">
        <v>201</v>
      </c>
      <c r="AK2196" s="97" t="s">
        <v>201</v>
      </c>
      <c r="AT2196" s="83">
        <v>38.226649999999999</v>
      </c>
      <c r="AU2196" s="83">
        <v>-91.082849999999993</v>
      </c>
      <c r="AZ2196" s="122" t="s">
        <v>12265</v>
      </c>
      <c r="BE2196" s="97" t="s">
        <v>9078</v>
      </c>
      <c r="BG2196" s="97" t="s">
        <v>9079</v>
      </c>
      <c r="BH2196" s="132" t="s">
        <v>1431</v>
      </c>
      <c r="BI2196" s="132" t="s">
        <v>1431</v>
      </c>
      <c r="BJ2196" s="132" t="s">
        <v>1431</v>
      </c>
      <c r="BY2196" s="132" t="s">
        <v>13665</v>
      </c>
      <c r="BZ2196" s="97" t="s">
        <v>3654</v>
      </c>
      <c r="CZ2196" s="122" t="str">
        <f t="shared" si="105"/>
        <v>Quercus stellata Wangenh., SPMCODE: QUE002195, collection#: MO-MG571</v>
      </c>
    </row>
    <row r="2197" spans="1:104" ht="15" customHeight="1" x14ac:dyDescent="0.45">
      <c r="A2197" s="122">
        <v>2196</v>
      </c>
      <c r="B2197" s="122" t="s">
        <v>12357</v>
      </c>
      <c r="C2197" s="98" t="s">
        <v>12266</v>
      </c>
      <c r="D2197" s="142"/>
      <c r="E2197" s="142"/>
      <c r="G2197" s="98"/>
      <c r="I2197" s="98" t="s">
        <v>12267</v>
      </c>
      <c r="J2197" s="122" t="str">
        <f>I2197</f>
        <v>Quercus bicolor?</v>
      </c>
      <c r="K2197" s="98"/>
      <c r="L2197" s="98"/>
      <c r="M2197" s="98" t="s">
        <v>3226</v>
      </c>
      <c r="N2197" s="98" t="s">
        <v>3194</v>
      </c>
      <c r="O2197" s="72">
        <v>42936</v>
      </c>
      <c r="P2197" s="98" t="s">
        <v>12225</v>
      </c>
      <c r="Q2197" s="98" t="s">
        <v>11688</v>
      </c>
      <c r="R2197" s="121">
        <v>42937</v>
      </c>
      <c r="S2197" s="121"/>
      <c r="T2197" s="98" t="s">
        <v>1171</v>
      </c>
      <c r="U2197" s="60" t="s">
        <v>4664</v>
      </c>
      <c r="V2197" s="60" t="s">
        <v>12260</v>
      </c>
      <c r="W2197" s="60" t="s">
        <v>1759</v>
      </c>
      <c r="X2197" s="61" t="s">
        <v>12264</v>
      </c>
      <c r="Y2197" s="60"/>
      <c r="Z2197" s="98"/>
      <c r="AA2197" s="98"/>
      <c r="AB2197" s="98"/>
      <c r="AC2197" s="98"/>
      <c r="AD2197" s="98"/>
      <c r="AE2197" s="98"/>
      <c r="AF2197" s="98"/>
      <c r="AG2197" s="98"/>
      <c r="AH2197" s="98">
        <v>627</v>
      </c>
      <c r="AI2197" s="98"/>
      <c r="AJ2197" s="98" t="s">
        <v>1005</v>
      </c>
      <c r="AK2197" s="98" t="s">
        <v>1005</v>
      </c>
      <c r="AL2197" s="98"/>
      <c r="AM2197" s="72"/>
      <c r="AN2197" s="98"/>
      <c r="AO2197" s="98"/>
      <c r="AP2197" s="98"/>
      <c r="AQ2197" s="98"/>
      <c r="AR2197" s="98"/>
      <c r="AS2197" s="98"/>
      <c r="AT2197" s="98">
        <v>38.226669999999999</v>
      </c>
      <c r="AU2197" s="98">
        <v>-91.08296</v>
      </c>
      <c r="AV2197" s="98"/>
      <c r="AW2197" s="98"/>
      <c r="AX2197" s="98"/>
      <c r="AY2197" s="98"/>
      <c r="AZ2197" s="98" t="s">
        <v>12040</v>
      </c>
      <c r="BA2197" s="98"/>
      <c r="BB2197" s="98"/>
      <c r="BC2197" s="98"/>
      <c r="BD2197" s="98"/>
      <c r="BE2197" s="98" t="s">
        <v>9078</v>
      </c>
      <c r="BF2197" s="98"/>
      <c r="BG2197" s="98" t="s">
        <v>9079</v>
      </c>
      <c r="BH2197" s="132" t="s">
        <v>1431</v>
      </c>
      <c r="BI2197" s="132" t="s">
        <v>1431</v>
      </c>
      <c r="BJ2197" s="132" t="s">
        <v>1431</v>
      </c>
      <c r="BK2197" s="98"/>
      <c r="BL2197" s="98"/>
      <c r="BM2197" s="98"/>
      <c r="BN2197" s="98"/>
      <c r="BO2197" s="98"/>
      <c r="BP2197" s="98"/>
      <c r="BQ2197" s="98"/>
      <c r="BR2197" s="98"/>
      <c r="BS2197" s="98"/>
      <c r="BW2197" s="98"/>
      <c r="BX2197" s="98"/>
      <c r="BY2197" s="132" t="s">
        <v>13585</v>
      </c>
      <c r="BZ2197" s="98" t="s">
        <v>3654</v>
      </c>
      <c r="CZ2197" s="122" t="str">
        <f t="shared" si="105"/>
        <v>Quercus bicolor?, SPMCODE: QUE002196, collection#: MO-MG572</v>
      </c>
    </row>
    <row r="2198" spans="1:104" ht="15" customHeight="1" x14ac:dyDescent="0.45">
      <c r="A2198" s="122">
        <v>2197</v>
      </c>
      <c r="B2198" s="122" t="s">
        <v>12358</v>
      </c>
      <c r="C2198" s="97" t="s">
        <v>12268</v>
      </c>
      <c r="D2198" s="140"/>
      <c r="E2198" s="140"/>
      <c r="I2198" s="97" t="s">
        <v>149</v>
      </c>
      <c r="J2198" s="122" t="str">
        <f>LEFT(I2198, FIND(" ", I2198, 12) -1)</f>
        <v>Quercus macrocarpa</v>
      </c>
      <c r="M2198" s="97" t="s">
        <v>3226</v>
      </c>
      <c r="N2198" s="97" t="s">
        <v>9591</v>
      </c>
      <c r="O2198" s="121">
        <v>42936</v>
      </c>
      <c r="P2198" s="97" t="s">
        <v>12225</v>
      </c>
      <c r="Q2198" s="97" t="s">
        <v>11688</v>
      </c>
      <c r="R2198" s="121">
        <v>42937</v>
      </c>
      <c r="S2198" s="121" t="s">
        <v>14693</v>
      </c>
      <c r="T2198" s="97" t="s">
        <v>1171</v>
      </c>
      <c r="U2198" s="86" t="s">
        <v>4664</v>
      </c>
      <c r="V2198" s="86" t="s">
        <v>12260</v>
      </c>
      <c r="W2198" s="86" t="s">
        <v>1759</v>
      </c>
      <c r="X2198" s="68" t="s">
        <v>12264</v>
      </c>
      <c r="Y2198" s="86"/>
      <c r="AG2198" s="122" t="s">
        <v>12269</v>
      </c>
      <c r="AH2198" s="97">
        <v>598</v>
      </c>
      <c r="AJ2198" s="97" t="s">
        <v>149</v>
      </c>
      <c r="AK2198" s="97" t="s">
        <v>149</v>
      </c>
      <c r="AT2198" s="83">
        <v>38.226669999999999</v>
      </c>
      <c r="AU2198" s="83">
        <v>-91.083010000000002</v>
      </c>
      <c r="AZ2198" s="122" t="s">
        <v>12270</v>
      </c>
      <c r="BE2198" s="97" t="s">
        <v>9078</v>
      </c>
      <c r="BG2198" s="97" t="s">
        <v>9079</v>
      </c>
      <c r="BH2198" s="132" t="s">
        <v>1431</v>
      </c>
      <c r="BI2198" s="132" t="s">
        <v>1431</v>
      </c>
      <c r="BJ2198" s="132" t="s">
        <v>1431</v>
      </c>
      <c r="BY2198" s="132"/>
      <c r="BZ2198" s="97" t="s">
        <v>3654</v>
      </c>
      <c r="CZ2198" s="122" t="str">
        <f t="shared" si="105"/>
        <v>Quercus macrocarpa Michx., SPMCODE: QUE002197, collection#: MO-MG573</v>
      </c>
    </row>
    <row r="2199" spans="1:104" ht="15" customHeight="1" x14ac:dyDescent="0.45">
      <c r="A2199" s="122">
        <v>2198</v>
      </c>
      <c r="B2199" s="122" t="s">
        <v>12359</v>
      </c>
      <c r="C2199" s="97" t="s">
        <v>12271</v>
      </c>
      <c r="D2199" s="140"/>
      <c r="E2199" s="140"/>
      <c r="I2199" s="97" t="s">
        <v>149</v>
      </c>
      <c r="J2199" s="122" t="str">
        <f>LEFT(I2199, FIND(" ", I2199, 12) -1)</f>
        <v>Quercus macrocarpa</v>
      </c>
      <c r="M2199" s="97" t="s">
        <v>3226</v>
      </c>
      <c r="N2199" s="97" t="s">
        <v>9591</v>
      </c>
      <c r="O2199" s="121">
        <v>42936</v>
      </c>
      <c r="P2199" s="97" t="s">
        <v>12225</v>
      </c>
      <c r="Q2199" s="97" t="s">
        <v>11688</v>
      </c>
      <c r="R2199" s="121">
        <v>42937</v>
      </c>
      <c r="S2199" s="121" t="s">
        <v>14693</v>
      </c>
      <c r="T2199" s="97" t="s">
        <v>1171</v>
      </c>
      <c r="U2199" s="86" t="s">
        <v>4664</v>
      </c>
      <c r="V2199" s="86" t="s">
        <v>12260</v>
      </c>
      <c r="W2199" s="86" t="s">
        <v>1759</v>
      </c>
      <c r="X2199" s="68" t="s">
        <v>12264</v>
      </c>
      <c r="Y2199" s="86"/>
      <c r="AH2199" s="97">
        <v>631</v>
      </c>
      <c r="AJ2199" s="97" t="s">
        <v>149</v>
      </c>
      <c r="AK2199" s="97" t="s">
        <v>149</v>
      </c>
      <c r="AT2199" s="83">
        <v>38.226100000000002</v>
      </c>
      <c r="AU2199" s="83">
        <v>-91.083089999999999</v>
      </c>
      <c r="AZ2199" s="122" t="s">
        <v>12272</v>
      </c>
      <c r="BE2199" s="97" t="s">
        <v>9078</v>
      </c>
      <c r="BG2199" s="97" t="s">
        <v>9079</v>
      </c>
      <c r="BH2199" s="132" t="s">
        <v>1431</v>
      </c>
      <c r="BI2199" s="132" t="s">
        <v>1431</v>
      </c>
      <c r="BJ2199" s="132" t="s">
        <v>1431</v>
      </c>
      <c r="BY2199" s="132"/>
      <c r="BZ2199" s="97" t="s">
        <v>3654</v>
      </c>
      <c r="CZ2199" s="122" t="str">
        <f t="shared" si="105"/>
        <v>Quercus macrocarpa Michx., SPMCODE: QUE002198, collection#: MO-MG574</v>
      </c>
    </row>
    <row r="2200" spans="1:104" ht="15" customHeight="1" x14ac:dyDescent="0.45">
      <c r="A2200" s="122">
        <v>2199</v>
      </c>
      <c r="B2200" s="122" t="s">
        <v>12360</v>
      </c>
      <c r="C2200" s="97" t="s">
        <v>12273</v>
      </c>
      <c r="D2200" s="140"/>
      <c r="E2200" s="140"/>
      <c r="I2200" s="97" t="s">
        <v>149</v>
      </c>
      <c r="J2200" s="122" t="str">
        <f>LEFT(I2200, FIND(" ", I2200, 12) -1)</f>
        <v>Quercus macrocarpa</v>
      </c>
      <c r="M2200" s="97" t="s">
        <v>3226</v>
      </c>
      <c r="N2200" s="97" t="s">
        <v>9591</v>
      </c>
      <c r="O2200" s="121">
        <v>42936</v>
      </c>
      <c r="P2200" s="97" t="s">
        <v>12225</v>
      </c>
      <c r="Q2200" s="97" t="s">
        <v>11688</v>
      </c>
      <c r="R2200" s="121">
        <v>42937</v>
      </c>
      <c r="S2200" s="121" t="s">
        <v>14693</v>
      </c>
      <c r="T2200" s="97" t="s">
        <v>1171</v>
      </c>
      <c r="U2200" s="86" t="s">
        <v>4664</v>
      </c>
      <c r="V2200" s="86" t="s">
        <v>12260</v>
      </c>
      <c r="W2200" s="86" t="s">
        <v>1759</v>
      </c>
      <c r="X2200" s="68" t="s">
        <v>12264</v>
      </c>
      <c r="Y2200" s="86"/>
      <c r="AH2200" s="97">
        <v>616</v>
      </c>
      <c r="AJ2200" s="97" t="s">
        <v>149</v>
      </c>
      <c r="AK2200" s="97" t="s">
        <v>149</v>
      </c>
      <c r="AT2200" s="83">
        <v>38.225560000000002</v>
      </c>
      <c r="AU2200" s="83">
        <v>-91.082030000000003</v>
      </c>
      <c r="AZ2200" s="122" t="s">
        <v>12274</v>
      </c>
      <c r="BE2200" s="97" t="s">
        <v>9078</v>
      </c>
      <c r="BG2200" s="97" t="s">
        <v>9079</v>
      </c>
      <c r="BH2200" s="132" t="s">
        <v>1431</v>
      </c>
      <c r="BI2200" s="132" t="s">
        <v>1431</v>
      </c>
      <c r="BJ2200" s="132" t="s">
        <v>1431</v>
      </c>
      <c r="BY2200" s="132"/>
      <c r="BZ2200" s="97" t="s">
        <v>3654</v>
      </c>
      <c r="CZ2200" s="122" t="str">
        <f t="shared" si="105"/>
        <v>Quercus macrocarpa Michx., SPMCODE: QUE002199, collection#: MO-MG575</v>
      </c>
    </row>
    <row r="2201" spans="1:104" ht="15" customHeight="1" x14ac:dyDescent="0.45">
      <c r="A2201" s="122">
        <v>2200</v>
      </c>
      <c r="B2201" s="122" t="s">
        <v>12361</v>
      </c>
      <c r="C2201" s="98" t="s">
        <v>12275</v>
      </c>
      <c r="D2201" s="142"/>
      <c r="E2201" s="142"/>
      <c r="G2201" s="98"/>
      <c r="I2201" s="104" t="s">
        <v>3226</v>
      </c>
      <c r="J2201" s="122" t="str">
        <f>I2201</f>
        <v>Quercus</v>
      </c>
      <c r="K2201" s="98"/>
      <c r="L2201" s="98"/>
      <c r="M2201" s="98" t="s">
        <v>3226</v>
      </c>
      <c r="N2201" s="98"/>
      <c r="O2201" s="72">
        <v>42936</v>
      </c>
      <c r="P2201" s="98" t="s">
        <v>12225</v>
      </c>
      <c r="Q2201" s="98" t="s">
        <v>11688</v>
      </c>
      <c r="R2201" s="121">
        <v>42937</v>
      </c>
      <c r="S2201" s="121"/>
      <c r="T2201" s="98" t="s">
        <v>1171</v>
      </c>
      <c r="U2201" s="60" t="s">
        <v>4664</v>
      </c>
      <c r="V2201" s="60" t="s">
        <v>12260</v>
      </c>
      <c r="W2201" s="60" t="s">
        <v>1759</v>
      </c>
      <c r="X2201" s="61" t="s">
        <v>12264</v>
      </c>
      <c r="Y2201" s="98"/>
      <c r="Z2201" s="98"/>
      <c r="AA2201" s="98"/>
      <c r="AB2201" s="98"/>
      <c r="AC2201" s="98"/>
      <c r="AD2201" s="98"/>
      <c r="AE2201" s="98"/>
      <c r="AF2201" s="98"/>
      <c r="AG2201" s="98"/>
      <c r="AH2201" s="98">
        <v>639</v>
      </c>
      <c r="AI2201" s="98"/>
      <c r="AJ2201" s="98"/>
      <c r="AK2201" s="98"/>
      <c r="AL2201" s="98"/>
      <c r="AM2201" s="72"/>
      <c r="AN2201" s="98"/>
      <c r="AO2201" s="98"/>
      <c r="AP2201" s="98"/>
      <c r="AQ2201" s="98"/>
      <c r="AR2201" s="98"/>
      <c r="AS2201" s="98"/>
      <c r="AT2201" s="98">
        <v>38.22542</v>
      </c>
      <c r="AU2201" s="98">
        <v>-91.082830000000001</v>
      </c>
      <c r="AV2201" s="98"/>
      <c r="AW2201" s="98"/>
      <c r="AX2201" s="98"/>
      <c r="AY2201" s="98"/>
      <c r="AZ2201" s="98" t="s">
        <v>12276</v>
      </c>
      <c r="BA2201" s="98"/>
      <c r="BB2201" s="98"/>
      <c r="BC2201" s="98"/>
      <c r="BD2201" s="98"/>
      <c r="BE2201" s="98" t="s">
        <v>9078</v>
      </c>
      <c r="BF2201" s="98"/>
      <c r="BG2201" s="98" t="s">
        <v>9079</v>
      </c>
      <c r="BH2201" s="132" t="s">
        <v>1431</v>
      </c>
      <c r="BI2201" s="132" t="s">
        <v>1431</v>
      </c>
      <c r="BJ2201" s="132" t="s">
        <v>1431</v>
      </c>
      <c r="BK2201" s="98"/>
      <c r="BL2201" s="98"/>
      <c r="BM2201" s="98"/>
      <c r="BN2201" s="98"/>
      <c r="BO2201" s="98"/>
      <c r="BP2201" s="98"/>
      <c r="BQ2201" s="98"/>
      <c r="BR2201" s="98"/>
      <c r="BS2201" s="98"/>
      <c r="BW2201" s="98"/>
      <c r="BX2201" s="98"/>
      <c r="BY2201" s="98"/>
      <c r="BZ2201" s="98" t="s">
        <v>3654</v>
      </c>
      <c r="CZ2201" s="122" t="str">
        <f t="shared" si="105"/>
        <v>Quercus, SPMCODE: QUE002200, collection#: MO-MG576</v>
      </c>
    </row>
    <row r="2202" spans="1:104" ht="15" customHeight="1" x14ac:dyDescent="0.45">
      <c r="A2202" s="122">
        <v>2201</v>
      </c>
      <c r="B2202" s="122" t="s">
        <v>12362</v>
      </c>
      <c r="C2202" s="97" t="s">
        <v>12277</v>
      </c>
      <c r="D2202" s="140"/>
      <c r="E2202" s="140"/>
      <c r="I2202" s="97" t="s">
        <v>149</v>
      </c>
      <c r="J2202" s="122" t="str">
        <f t="shared" ref="J2202:J2231" si="106">LEFT(I2202, FIND(" ", I2202, 12) -1)</f>
        <v>Quercus macrocarpa</v>
      </c>
      <c r="M2202" s="97" t="s">
        <v>3226</v>
      </c>
      <c r="N2202" s="97" t="s">
        <v>9591</v>
      </c>
      <c r="O2202" s="121">
        <v>42936</v>
      </c>
      <c r="P2202" s="97" t="s">
        <v>12225</v>
      </c>
      <c r="Q2202" s="97" t="s">
        <v>11688</v>
      </c>
      <c r="R2202" s="121">
        <v>42937</v>
      </c>
      <c r="S2202" s="121" t="s">
        <v>14693</v>
      </c>
      <c r="T2202" s="97" t="s">
        <v>1171</v>
      </c>
      <c r="U2202" s="86" t="s">
        <v>4664</v>
      </c>
      <c r="V2202" s="86" t="s">
        <v>12260</v>
      </c>
      <c r="W2202" s="86" t="s">
        <v>1759</v>
      </c>
      <c r="X2202" s="68" t="s">
        <v>12264</v>
      </c>
      <c r="Y2202" s="86"/>
      <c r="AH2202" s="97">
        <v>616</v>
      </c>
      <c r="AJ2202" s="97" t="s">
        <v>149</v>
      </c>
      <c r="AK2202" s="97" t="s">
        <v>149</v>
      </c>
      <c r="AT2202" s="83">
        <v>38.224969999999999</v>
      </c>
      <c r="AU2202" s="83">
        <v>-91.082449999999994</v>
      </c>
      <c r="AZ2202" s="122" t="s">
        <v>12274</v>
      </c>
      <c r="BE2202" s="97" t="s">
        <v>9078</v>
      </c>
      <c r="BG2202" s="97" t="s">
        <v>9079</v>
      </c>
      <c r="BH2202" s="132" t="s">
        <v>1431</v>
      </c>
      <c r="BI2202" s="132" t="s">
        <v>1431</v>
      </c>
      <c r="BJ2202" s="132" t="s">
        <v>1431</v>
      </c>
      <c r="BY2202" s="132"/>
      <c r="BZ2202" s="97" t="s">
        <v>3654</v>
      </c>
      <c r="CZ2202" s="122" t="str">
        <f t="shared" si="105"/>
        <v>Quercus macrocarpa Michx., SPMCODE: QUE002201, collection#: MO-MG577</v>
      </c>
    </row>
    <row r="2203" spans="1:104" ht="15" customHeight="1" x14ac:dyDescent="0.45">
      <c r="A2203" s="122">
        <v>2202</v>
      </c>
      <c r="B2203" s="122" t="s">
        <v>12363</v>
      </c>
      <c r="C2203" s="97" t="s">
        <v>12278</v>
      </c>
      <c r="D2203" s="140"/>
      <c r="E2203" s="140"/>
      <c r="I2203" s="97" t="s">
        <v>149</v>
      </c>
      <c r="J2203" s="122" t="str">
        <f t="shared" si="106"/>
        <v>Quercus macrocarpa</v>
      </c>
      <c r="M2203" s="97" t="s">
        <v>3226</v>
      </c>
      <c r="N2203" s="97" t="s">
        <v>9591</v>
      </c>
      <c r="O2203" s="121">
        <v>42936</v>
      </c>
      <c r="P2203" s="97" t="s">
        <v>12225</v>
      </c>
      <c r="Q2203" s="97" t="s">
        <v>11688</v>
      </c>
      <c r="R2203" s="121">
        <v>42937</v>
      </c>
      <c r="S2203" s="121" t="s">
        <v>14693</v>
      </c>
      <c r="T2203" s="97" t="s">
        <v>1171</v>
      </c>
      <c r="U2203" s="86" t="s">
        <v>4664</v>
      </c>
      <c r="V2203" s="86" t="s">
        <v>12260</v>
      </c>
      <c r="W2203" s="86" t="s">
        <v>1759</v>
      </c>
      <c r="X2203" s="68" t="s">
        <v>12264</v>
      </c>
      <c r="Y2203" s="86"/>
      <c r="AH2203" s="97">
        <v>613</v>
      </c>
      <c r="AJ2203" s="97" t="s">
        <v>149</v>
      </c>
      <c r="AK2203" s="97" t="s">
        <v>149</v>
      </c>
      <c r="AT2203" s="83">
        <v>38.224409999999999</v>
      </c>
      <c r="AU2203" s="83">
        <v>-91.081940000000003</v>
      </c>
      <c r="AZ2203" s="122" t="s">
        <v>9482</v>
      </c>
      <c r="BE2203" s="97" t="s">
        <v>9078</v>
      </c>
      <c r="BG2203" s="97" t="s">
        <v>9079</v>
      </c>
      <c r="BH2203" s="132" t="s">
        <v>1431</v>
      </c>
      <c r="BI2203" s="132" t="s">
        <v>1431</v>
      </c>
      <c r="BJ2203" s="132" t="s">
        <v>1431</v>
      </c>
      <c r="BY2203" s="132" t="s">
        <v>13665</v>
      </c>
      <c r="BZ2203" s="97" t="s">
        <v>3654</v>
      </c>
      <c r="CZ2203" s="122" t="str">
        <f t="shared" si="105"/>
        <v>Quercus macrocarpa Michx., SPMCODE: QUE002202, collection#: MO-MG578</v>
      </c>
    </row>
    <row r="2204" spans="1:104" ht="15" customHeight="1" x14ac:dyDescent="0.45">
      <c r="A2204" s="122">
        <v>2203</v>
      </c>
      <c r="B2204" s="122" t="s">
        <v>12364</v>
      </c>
      <c r="C2204" s="97" t="s">
        <v>12279</v>
      </c>
      <c r="D2204" s="140"/>
      <c r="E2204" s="140"/>
      <c r="I2204" s="97" t="s">
        <v>201</v>
      </c>
      <c r="J2204" s="122" t="str">
        <f t="shared" si="106"/>
        <v>Quercus stellata</v>
      </c>
      <c r="M2204" s="97" t="s">
        <v>3226</v>
      </c>
      <c r="N2204" s="97" t="s">
        <v>3195</v>
      </c>
      <c r="O2204" s="121">
        <v>42936</v>
      </c>
      <c r="P2204" s="97" t="s">
        <v>12225</v>
      </c>
      <c r="Q2204" s="97" t="s">
        <v>11688</v>
      </c>
      <c r="R2204" s="121">
        <v>42937</v>
      </c>
      <c r="S2204" s="121" t="s">
        <v>14693</v>
      </c>
      <c r="T2204" s="97" t="s">
        <v>1171</v>
      </c>
      <c r="U2204" s="86" t="s">
        <v>4664</v>
      </c>
      <c r="V2204" s="86" t="s">
        <v>12260</v>
      </c>
      <c r="W2204" s="86" t="s">
        <v>1759</v>
      </c>
      <c r="X2204" s="68" t="s">
        <v>12264</v>
      </c>
      <c r="Y2204" s="86"/>
      <c r="AH2204" s="97">
        <v>630</v>
      </c>
      <c r="AJ2204" s="97" t="s">
        <v>201</v>
      </c>
      <c r="AK2204" s="97" t="s">
        <v>201</v>
      </c>
      <c r="AT2204" s="83">
        <v>38.22439</v>
      </c>
      <c r="AU2204" s="83">
        <v>-91.087900000000005</v>
      </c>
      <c r="AZ2204" s="122" t="s">
        <v>12280</v>
      </c>
      <c r="BE2204" s="97" t="s">
        <v>9078</v>
      </c>
      <c r="BG2204" s="97" t="s">
        <v>9079</v>
      </c>
      <c r="BH2204" s="132" t="s">
        <v>1431</v>
      </c>
      <c r="BI2204" s="132" t="s">
        <v>1431</v>
      </c>
      <c r="BJ2204" s="132" t="s">
        <v>1431</v>
      </c>
      <c r="BZ2204" s="97" t="s">
        <v>3654</v>
      </c>
      <c r="CZ2204" s="122" t="str">
        <f t="shared" si="105"/>
        <v>Quercus stellata Wangenh., SPMCODE: QUE002203, collection#: MO-MG579</v>
      </c>
    </row>
    <row r="2205" spans="1:104" ht="15" customHeight="1" x14ac:dyDescent="0.45">
      <c r="A2205" s="122">
        <v>2204</v>
      </c>
      <c r="B2205" s="122" t="s">
        <v>12365</v>
      </c>
      <c r="C2205" s="97" t="s">
        <v>12281</v>
      </c>
      <c r="D2205" s="140"/>
      <c r="E2205" s="140"/>
      <c r="I2205" s="97" t="s">
        <v>201</v>
      </c>
      <c r="J2205" s="122" t="str">
        <f t="shared" si="106"/>
        <v>Quercus stellata</v>
      </c>
      <c r="M2205" s="97" t="s">
        <v>3226</v>
      </c>
      <c r="N2205" s="97" t="s">
        <v>3195</v>
      </c>
      <c r="O2205" s="121">
        <v>42936</v>
      </c>
      <c r="P2205" s="97" t="s">
        <v>12225</v>
      </c>
      <c r="Q2205" s="97" t="s">
        <v>11688</v>
      </c>
      <c r="R2205" s="121">
        <v>42937</v>
      </c>
      <c r="S2205" s="121" t="s">
        <v>14693</v>
      </c>
      <c r="T2205" s="97" t="s">
        <v>1171</v>
      </c>
      <c r="U2205" s="86" t="s">
        <v>4664</v>
      </c>
      <c r="V2205" s="86" t="s">
        <v>12260</v>
      </c>
      <c r="W2205" s="86" t="s">
        <v>1759</v>
      </c>
      <c r="X2205" s="68" t="s">
        <v>12264</v>
      </c>
      <c r="Y2205" s="86"/>
      <c r="AH2205" s="97">
        <v>613</v>
      </c>
      <c r="AJ2205" s="97" t="s">
        <v>201</v>
      </c>
      <c r="AK2205" s="97" t="s">
        <v>201</v>
      </c>
      <c r="AT2205" s="83">
        <v>38.2258</v>
      </c>
      <c r="AU2205" s="83">
        <v>-91.081109999999995</v>
      </c>
      <c r="AZ2205" s="122" t="s">
        <v>9482</v>
      </c>
      <c r="BE2205" s="97" t="s">
        <v>9078</v>
      </c>
      <c r="BG2205" s="97" t="s">
        <v>9079</v>
      </c>
      <c r="BH2205" s="132" t="s">
        <v>1431</v>
      </c>
      <c r="BI2205" s="132" t="s">
        <v>1431</v>
      </c>
      <c r="BJ2205" s="132" t="s">
        <v>1431</v>
      </c>
      <c r="BZ2205" s="97" t="s">
        <v>3654</v>
      </c>
      <c r="CZ2205" s="122" t="str">
        <f t="shared" si="105"/>
        <v>Quercus stellata Wangenh., SPMCODE: QUE002204, collection#: MO-MG580</v>
      </c>
    </row>
    <row r="2206" spans="1:104" ht="15" customHeight="1" x14ac:dyDescent="0.45">
      <c r="A2206" s="122">
        <v>2205</v>
      </c>
      <c r="B2206" s="122" t="s">
        <v>12366</v>
      </c>
      <c r="C2206" s="97" t="s">
        <v>12282</v>
      </c>
      <c r="D2206" s="140"/>
      <c r="E2206" s="140"/>
      <c r="I2206" s="97" t="s">
        <v>149</v>
      </c>
      <c r="J2206" s="122" t="str">
        <f t="shared" si="106"/>
        <v>Quercus macrocarpa</v>
      </c>
      <c r="M2206" s="97" t="s">
        <v>3226</v>
      </c>
      <c r="N2206" s="97" t="s">
        <v>9591</v>
      </c>
      <c r="O2206" s="121">
        <v>42936</v>
      </c>
      <c r="P2206" s="97" t="s">
        <v>12225</v>
      </c>
      <c r="Q2206" s="97" t="s">
        <v>11688</v>
      </c>
      <c r="R2206" s="121">
        <v>42937</v>
      </c>
      <c r="S2206" s="121" t="s">
        <v>14693</v>
      </c>
      <c r="T2206" s="97" t="s">
        <v>1171</v>
      </c>
      <c r="U2206" s="86" t="s">
        <v>4664</v>
      </c>
      <c r="V2206" s="86" t="s">
        <v>12260</v>
      </c>
      <c r="W2206" s="86" t="s">
        <v>1759</v>
      </c>
      <c r="X2206" s="68" t="s">
        <v>12264</v>
      </c>
      <c r="Y2206" s="86"/>
      <c r="AG2206" s="122" t="s">
        <v>12283</v>
      </c>
      <c r="AH2206" s="97">
        <v>721</v>
      </c>
      <c r="AJ2206" s="97" t="s">
        <v>149</v>
      </c>
      <c r="AK2206" s="97" t="s">
        <v>149</v>
      </c>
      <c r="AT2206" s="83">
        <v>38.227179999999997</v>
      </c>
      <c r="AU2206" s="83">
        <v>-91.082449999999994</v>
      </c>
      <c r="AZ2206" s="122" t="s">
        <v>12284</v>
      </c>
      <c r="BE2206" s="97" t="s">
        <v>9078</v>
      </c>
      <c r="BG2206" s="97" t="s">
        <v>9079</v>
      </c>
      <c r="BH2206" s="132" t="s">
        <v>1431</v>
      </c>
      <c r="BI2206" s="132" t="s">
        <v>1431</v>
      </c>
      <c r="BJ2206" s="132" t="s">
        <v>1431</v>
      </c>
      <c r="BZ2206" s="97" t="s">
        <v>3654</v>
      </c>
      <c r="CZ2206" s="122" t="str">
        <f t="shared" si="105"/>
        <v>Quercus macrocarpa Michx., SPMCODE: QUE002205, collection#: MO-MG581</v>
      </c>
    </row>
    <row r="2207" spans="1:104" ht="15" customHeight="1" x14ac:dyDescent="0.45">
      <c r="A2207" s="122">
        <v>2206</v>
      </c>
      <c r="B2207" s="122" t="s">
        <v>12367</v>
      </c>
      <c r="C2207" s="97" t="s">
        <v>12285</v>
      </c>
      <c r="D2207" s="140"/>
      <c r="E2207" s="140"/>
      <c r="I2207" s="97" t="s">
        <v>149</v>
      </c>
      <c r="J2207" s="122" t="str">
        <f t="shared" si="106"/>
        <v>Quercus macrocarpa</v>
      </c>
      <c r="M2207" s="97" t="s">
        <v>3226</v>
      </c>
      <c r="N2207" s="97" t="s">
        <v>9591</v>
      </c>
      <c r="O2207" s="121">
        <v>42936</v>
      </c>
      <c r="P2207" s="97" t="s">
        <v>12225</v>
      </c>
      <c r="Q2207" s="97" t="s">
        <v>11688</v>
      </c>
      <c r="R2207" s="121">
        <v>42937</v>
      </c>
      <c r="S2207" s="121" t="s">
        <v>14693</v>
      </c>
      <c r="T2207" s="97" t="s">
        <v>1171</v>
      </c>
      <c r="U2207" s="86" t="s">
        <v>4664</v>
      </c>
      <c r="V2207" s="86" t="s">
        <v>12260</v>
      </c>
      <c r="W2207" s="86" t="s">
        <v>1759</v>
      </c>
      <c r="X2207" s="68" t="s">
        <v>12264</v>
      </c>
      <c r="Y2207" s="86"/>
      <c r="AH2207" s="97">
        <v>621</v>
      </c>
      <c r="AJ2207" s="97" t="s">
        <v>149</v>
      </c>
      <c r="AK2207" s="97" t="s">
        <v>149</v>
      </c>
      <c r="AT2207" s="83">
        <v>38.229489999999998</v>
      </c>
      <c r="AU2207" s="83">
        <v>-91.08175</v>
      </c>
      <c r="AZ2207" s="122" t="s">
        <v>12286</v>
      </c>
      <c r="BE2207" s="97" t="s">
        <v>9078</v>
      </c>
      <c r="BG2207" s="97" t="s">
        <v>9079</v>
      </c>
      <c r="BH2207" s="132" t="s">
        <v>1431</v>
      </c>
      <c r="BI2207" s="132" t="s">
        <v>1431</v>
      </c>
      <c r="BJ2207" s="132" t="s">
        <v>1431</v>
      </c>
      <c r="BZ2207" s="97" t="s">
        <v>3654</v>
      </c>
      <c r="CZ2207" s="122" t="str">
        <f t="shared" si="105"/>
        <v>Quercus macrocarpa Michx., SPMCODE: QUE002206, collection#: MO-MG582</v>
      </c>
    </row>
    <row r="2208" spans="1:104" ht="15" customHeight="1" x14ac:dyDescent="0.45">
      <c r="A2208" s="122">
        <v>2207</v>
      </c>
      <c r="B2208" s="122" t="s">
        <v>12368</v>
      </c>
      <c r="C2208" s="97" t="s">
        <v>12287</v>
      </c>
      <c r="D2208" s="140"/>
      <c r="E2208" s="140"/>
      <c r="I2208" s="97" t="s">
        <v>149</v>
      </c>
      <c r="J2208" s="122" t="str">
        <f t="shared" si="106"/>
        <v>Quercus macrocarpa</v>
      </c>
      <c r="M2208" s="97" t="s">
        <v>3226</v>
      </c>
      <c r="N2208" s="97" t="s">
        <v>9591</v>
      </c>
      <c r="O2208" s="121">
        <v>42936</v>
      </c>
      <c r="P2208" s="97" t="s">
        <v>12225</v>
      </c>
      <c r="Q2208" s="97" t="s">
        <v>11688</v>
      </c>
      <c r="R2208" s="121">
        <v>42937</v>
      </c>
      <c r="S2208" s="121" t="s">
        <v>14693</v>
      </c>
      <c r="T2208" s="97" t="s">
        <v>1171</v>
      </c>
      <c r="U2208" s="86" t="s">
        <v>4664</v>
      </c>
      <c r="V2208" s="86" t="s">
        <v>12260</v>
      </c>
      <c r="W2208" s="86" t="s">
        <v>1759</v>
      </c>
      <c r="X2208" s="68" t="s">
        <v>12264</v>
      </c>
      <c r="Y2208" s="86" t="s">
        <v>12288</v>
      </c>
      <c r="AH2208" s="97">
        <v>613</v>
      </c>
      <c r="AJ2208" s="97" t="s">
        <v>149</v>
      </c>
      <c r="AK2208" s="97" t="s">
        <v>149</v>
      </c>
      <c r="AT2208" s="83">
        <v>38.229430000000001</v>
      </c>
      <c r="AU2208" s="83">
        <v>-91.082380000000001</v>
      </c>
      <c r="AZ2208" s="122" t="s">
        <v>9482</v>
      </c>
      <c r="BE2208" s="97" t="s">
        <v>9078</v>
      </c>
      <c r="BG2208" s="97" t="s">
        <v>9079</v>
      </c>
      <c r="BH2208" s="132" t="s">
        <v>1431</v>
      </c>
      <c r="BI2208" s="132" t="s">
        <v>1431</v>
      </c>
      <c r="BJ2208" s="132" t="s">
        <v>1431</v>
      </c>
      <c r="BZ2208" s="97" t="s">
        <v>3654</v>
      </c>
      <c r="CZ2208" s="122" t="str">
        <f t="shared" si="105"/>
        <v>Quercus macrocarpa Michx., SPMCODE: QUE002207, collection#: MO-MG583</v>
      </c>
    </row>
    <row r="2209" spans="1:104" ht="15" customHeight="1" x14ac:dyDescent="0.45">
      <c r="A2209" s="122">
        <v>2208</v>
      </c>
      <c r="B2209" s="122" t="s">
        <v>12369</v>
      </c>
      <c r="C2209" s="97" t="s">
        <v>12289</v>
      </c>
      <c r="D2209" s="140"/>
      <c r="E2209" s="140"/>
      <c r="I2209" s="97" t="s">
        <v>149</v>
      </c>
      <c r="J2209" s="122" t="str">
        <f t="shared" si="106"/>
        <v>Quercus macrocarpa</v>
      </c>
      <c r="M2209" s="97" t="s">
        <v>3226</v>
      </c>
      <c r="N2209" s="97" t="s">
        <v>9591</v>
      </c>
      <c r="O2209" s="121">
        <v>42936</v>
      </c>
      <c r="P2209" s="97" t="s">
        <v>12225</v>
      </c>
      <c r="Q2209" s="97" t="s">
        <v>11688</v>
      </c>
      <c r="R2209" s="121">
        <v>42937</v>
      </c>
      <c r="S2209" s="121" t="s">
        <v>14693</v>
      </c>
      <c r="T2209" s="97" t="s">
        <v>1171</v>
      </c>
      <c r="U2209" s="86" t="s">
        <v>4664</v>
      </c>
      <c r="V2209" s="86" t="s">
        <v>12260</v>
      </c>
      <c r="W2209" s="86" t="s">
        <v>1759</v>
      </c>
      <c r="X2209" s="68" t="s">
        <v>12264</v>
      </c>
      <c r="Y2209" s="86"/>
      <c r="AH2209" s="97">
        <v>606</v>
      </c>
      <c r="AJ2209" s="97" t="s">
        <v>149</v>
      </c>
      <c r="AK2209" s="97" t="s">
        <v>149</v>
      </c>
      <c r="AT2209" s="83">
        <v>38.228259999999999</v>
      </c>
      <c r="AU2209" s="83">
        <v>-91.082380000000001</v>
      </c>
      <c r="AZ2209" s="122" t="s">
        <v>12290</v>
      </c>
      <c r="BE2209" s="97" t="s">
        <v>9078</v>
      </c>
      <c r="BG2209" s="97" t="s">
        <v>9079</v>
      </c>
      <c r="BH2209" s="132" t="s">
        <v>1431</v>
      </c>
      <c r="BI2209" s="132" t="s">
        <v>1431</v>
      </c>
      <c r="BJ2209" s="132" t="s">
        <v>1431</v>
      </c>
      <c r="BY2209" s="132" t="s">
        <v>13585</v>
      </c>
      <c r="BZ2209" s="97" t="s">
        <v>3654</v>
      </c>
      <c r="CZ2209" s="122" t="str">
        <f t="shared" si="105"/>
        <v>Quercus macrocarpa Michx., SPMCODE: QUE002208, collection#: MO-MG584</v>
      </c>
    </row>
    <row r="2210" spans="1:104" ht="15" customHeight="1" x14ac:dyDescent="0.45">
      <c r="A2210" s="122">
        <v>2209</v>
      </c>
      <c r="B2210" s="122" t="s">
        <v>12370</v>
      </c>
      <c r="C2210" s="97" t="s">
        <v>12291</v>
      </c>
      <c r="D2210" s="140"/>
      <c r="E2210" s="140"/>
      <c r="I2210" s="97" t="s">
        <v>201</v>
      </c>
      <c r="J2210" s="122" t="str">
        <f t="shared" si="106"/>
        <v>Quercus stellata</v>
      </c>
      <c r="M2210" s="97" t="s">
        <v>3226</v>
      </c>
      <c r="N2210" s="97" t="s">
        <v>3195</v>
      </c>
      <c r="O2210" s="121">
        <v>42936</v>
      </c>
      <c r="P2210" s="97" t="s">
        <v>12225</v>
      </c>
      <c r="Q2210" s="97" t="s">
        <v>11688</v>
      </c>
      <c r="R2210" s="121">
        <v>42937</v>
      </c>
      <c r="S2210" s="121" t="s">
        <v>14693</v>
      </c>
      <c r="T2210" s="97" t="s">
        <v>1171</v>
      </c>
      <c r="U2210" s="86" t="s">
        <v>4664</v>
      </c>
      <c r="V2210" s="86" t="s">
        <v>12260</v>
      </c>
      <c r="W2210" s="86" t="s">
        <v>1759</v>
      </c>
      <c r="X2210" s="68" t="s">
        <v>12292</v>
      </c>
      <c r="Y2210" s="86" t="s">
        <v>12293</v>
      </c>
      <c r="AH2210" s="97">
        <v>687</v>
      </c>
      <c r="AJ2210" s="97" t="s">
        <v>201</v>
      </c>
      <c r="AK2210" s="97" t="s">
        <v>201</v>
      </c>
      <c r="AT2210" s="83">
        <v>38.218130000000002</v>
      </c>
      <c r="AU2210" s="83">
        <v>-91.083550000000002</v>
      </c>
      <c r="AZ2210" s="122" t="s">
        <v>12294</v>
      </c>
      <c r="BE2210" s="97" t="s">
        <v>9078</v>
      </c>
      <c r="BG2210" s="97" t="s">
        <v>9079</v>
      </c>
      <c r="BH2210" s="132" t="s">
        <v>1431</v>
      </c>
      <c r="BI2210" s="132" t="s">
        <v>1431</v>
      </c>
      <c r="BJ2210" s="132" t="s">
        <v>1431</v>
      </c>
      <c r="BY2210" s="132" t="s">
        <v>13585</v>
      </c>
      <c r="BZ2210" s="97" t="s">
        <v>3654</v>
      </c>
      <c r="CZ2210" s="122" t="str">
        <f t="shared" si="105"/>
        <v>Quercus stellata Wangenh., SPMCODE: QUE002209, collection#: MO-MG585</v>
      </c>
    </row>
    <row r="2211" spans="1:104" ht="15" customHeight="1" x14ac:dyDescent="0.45">
      <c r="A2211" s="122">
        <v>2210</v>
      </c>
      <c r="B2211" s="122" t="s">
        <v>12371</v>
      </c>
      <c r="C2211" s="97" t="s">
        <v>12295</v>
      </c>
      <c r="D2211" s="140"/>
      <c r="E2211" s="140"/>
      <c r="I2211" s="97" t="s">
        <v>187</v>
      </c>
      <c r="J2211" s="122" t="str">
        <f t="shared" si="106"/>
        <v>Quercus alba</v>
      </c>
      <c r="M2211" s="97" t="s">
        <v>3226</v>
      </c>
      <c r="N2211" s="97" t="s">
        <v>3190</v>
      </c>
      <c r="O2211" s="121">
        <v>42936</v>
      </c>
      <c r="P2211" s="97" t="s">
        <v>12225</v>
      </c>
      <c r="Q2211" s="97" t="s">
        <v>11688</v>
      </c>
      <c r="R2211" s="121">
        <v>42937</v>
      </c>
      <c r="S2211" s="121" t="s">
        <v>14693</v>
      </c>
      <c r="T2211" s="97" t="s">
        <v>1171</v>
      </c>
      <c r="U2211" s="86" t="s">
        <v>4664</v>
      </c>
      <c r="V2211" s="86" t="s">
        <v>12260</v>
      </c>
      <c r="W2211" s="86" t="s">
        <v>1759</v>
      </c>
      <c r="X2211" s="68" t="s">
        <v>12292</v>
      </c>
      <c r="Y2211" s="86" t="s">
        <v>12293</v>
      </c>
      <c r="AH2211" s="97">
        <v>763</v>
      </c>
      <c r="AJ2211" s="97" t="s">
        <v>187</v>
      </c>
      <c r="AK2211" s="97" t="s">
        <v>187</v>
      </c>
      <c r="AT2211" s="83">
        <v>38.217179999999999</v>
      </c>
      <c r="AU2211" s="83">
        <v>-91.086359999999999</v>
      </c>
      <c r="AZ2211" s="122" t="s">
        <v>12296</v>
      </c>
      <c r="BE2211" s="97" t="s">
        <v>9078</v>
      </c>
      <c r="BG2211" s="97" t="s">
        <v>9079</v>
      </c>
      <c r="BH2211" s="132" t="s">
        <v>1431</v>
      </c>
      <c r="BI2211" s="132" t="s">
        <v>1431</v>
      </c>
      <c r="BJ2211" s="132" t="s">
        <v>1431</v>
      </c>
      <c r="BY2211" s="132" t="s">
        <v>13585</v>
      </c>
      <c r="BZ2211" s="97" t="s">
        <v>3654</v>
      </c>
      <c r="CZ2211" s="122" t="str">
        <f t="shared" si="105"/>
        <v>Quercus alba L., SPMCODE: QUE002210, collection#: MO-MG586</v>
      </c>
    </row>
    <row r="2212" spans="1:104" ht="15" customHeight="1" x14ac:dyDescent="0.45">
      <c r="A2212" s="122">
        <v>2211</v>
      </c>
      <c r="B2212" s="122" t="s">
        <v>12372</v>
      </c>
      <c r="C2212" s="97" t="s">
        <v>12297</v>
      </c>
      <c r="D2212" s="140"/>
      <c r="E2212" s="140"/>
      <c r="I2212" s="97" t="s">
        <v>201</v>
      </c>
      <c r="J2212" s="122" t="str">
        <f t="shared" si="106"/>
        <v>Quercus stellata</v>
      </c>
      <c r="M2212" s="97" t="s">
        <v>3226</v>
      </c>
      <c r="N2212" s="97" t="s">
        <v>3195</v>
      </c>
      <c r="O2212" s="121">
        <v>42936</v>
      </c>
      <c r="P2212" s="97" t="s">
        <v>12225</v>
      </c>
      <c r="Q2212" s="97" t="s">
        <v>11688</v>
      </c>
      <c r="R2212" s="121">
        <v>42937</v>
      </c>
      <c r="S2212" s="121" t="s">
        <v>14693</v>
      </c>
      <c r="T2212" s="97" t="s">
        <v>1171</v>
      </c>
      <c r="U2212" s="86" t="s">
        <v>4664</v>
      </c>
      <c r="V2212" s="86" t="s">
        <v>12260</v>
      </c>
      <c r="W2212" s="86" t="s">
        <v>1759</v>
      </c>
      <c r="X2212" s="68" t="s">
        <v>12292</v>
      </c>
      <c r="Y2212" s="86" t="s">
        <v>12293</v>
      </c>
      <c r="AH2212" s="97">
        <v>763</v>
      </c>
      <c r="AJ2212" s="97" t="s">
        <v>201</v>
      </c>
      <c r="AK2212" s="97" t="s">
        <v>201</v>
      </c>
      <c r="AT2212" s="83">
        <v>38.217179999999999</v>
      </c>
      <c r="AU2212" s="83">
        <v>-91.086359999999999</v>
      </c>
      <c r="AZ2212" s="122" t="s">
        <v>12296</v>
      </c>
      <c r="BE2212" s="97" t="s">
        <v>9078</v>
      </c>
      <c r="BG2212" s="97" t="s">
        <v>9079</v>
      </c>
      <c r="BH2212" s="132" t="s">
        <v>1431</v>
      </c>
      <c r="BI2212" s="132" t="s">
        <v>1431</v>
      </c>
      <c r="BJ2212" s="132" t="s">
        <v>1431</v>
      </c>
      <c r="BY2212" s="132"/>
      <c r="BZ2212" s="97" t="s">
        <v>3654</v>
      </c>
      <c r="CZ2212" s="122" t="str">
        <f t="shared" si="105"/>
        <v>Quercus stellata Wangenh., SPMCODE: QUE002211, collection#: MO-MG587</v>
      </c>
    </row>
    <row r="2213" spans="1:104" ht="15" customHeight="1" x14ac:dyDescent="0.45">
      <c r="A2213" s="122">
        <v>2212</v>
      </c>
      <c r="B2213" s="122" t="s">
        <v>12373</v>
      </c>
      <c r="C2213" s="97" t="s">
        <v>12298</v>
      </c>
      <c r="D2213" s="140"/>
      <c r="E2213" s="140"/>
      <c r="I2213" s="97" t="s">
        <v>201</v>
      </c>
      <c r="J2213" s="122" t="str">
        <f t="shared" si="106"/>
        <v>Quercus stellata</v>
      </c>
      <c r="M2213" s="97" t="s">
        <v>3226</v>
      </c>
      <c r="N2213" s="97" t="s">
        <v>3195</v>
      </c>
      <c r="O2213" s="121">
        <v>42936</v>
      </c>
      <c r="P2213" s="97" t="s">
        <v>12225</v>
      </c>
      <c r="Q2213" s="97" t="s">
        <v>11688</v>
      </c>
      <c r="R2213" s="121">
        <v>42937</v>
      </c>
      <c r="S2213" s="121" t="s">
        <v>14693</v>
      </c>
      <c r="T2213" s="97" t="s">
        <v>1171</v>
      </c>
      <c r="U2213" s="86" t="s">
        <v>4664</v>
      </c>
      <c r="V2213" s="86" t="s">
        <v>12260</v>
      </c>
      <c r="W2213" s="86" t="s">
        <v>1759</v>
      </c>
      <c r="X2213" s="68" t="s">
        <v>12299</v>
      </c>
      <c r="Y2213" s="86" t="s">
        <v>12293</v>
      </c>
      <c r="AH2213" s="97">
        <v>869</v>
      </c>
      <c r="AJ2213" s="97" t="s">
        <v>201</v>
      </c>
      <c r="AK2213" s="97" t="s">
        <v>201</v>
      </c>
      <c r="AT2213" s="83">
        <v>38.217649999999999</v>
      </c>
      <c r="AU2213" s="83">
        <v>-91.091430000000003</v>
      </c>
      <c r="AZ2213" s="122" t="s">
        <v>12300</v>
      </c>
      <c r="BE2213" s="97" t="s">
        <v>9078</v>
      </c>
      <c r="BG2213" s="97" t="s">
        <v>9079</v>
      </c>
      <c r="BH2213" s="132" t="s">
        <v>1431</v>
      </c>
      <c r="BI2213" s="132" t="s">
        <v>1431</v>
      </c>
      <c r="BJ2213" s="132" t="s">
        <v>1431</v>
      </c>
      <c r="BY2213" s="132"/>
      <c r="BZ2213" s="97" t="s">
        <v>3654</v>
      </c>
      <c r="CZ2213" s="122" t="str">
        <f t="shared" si="105"/>
        <v>Quercus stellata Wangenh., SPMCODE: QUE002212, collection#: MO-MG588</v>
      </c>
    </row>
    <row r="2214" spans="1:104" ht="15" customHeight="1" x14ac:dyDescent="0.45">
      <c r="A2214" s="122">
        <v>2213</v>
      </c>
      <c r="B2214" s="122" t="s">
        <v>12374</v>
      </c>
      <c r="C2214" s="97" t="s">
        <v>12301</v>
      </c>
      <c r="D2214" s="140"/>
      <c r="E2214" s="140"/>
      <c r="I2214" s="97" t="s">
        <v>187</v>
      </c>
      <c r="J2214" s="122" t="str">
        <f t="shared" si="106"/>
        <v>Quercus alba</v>
      </c>
      <c r="M2214" s="97" t="s">
        <v>3226</v>
      </c>
      <c r="N2214" s="97" t="s">
        <v>3190</v>
      </c>
      <c r="O2214" s="121">
        <v>42936</v>
      </c>
      <c r="P2214" s="97" t="s">
        <v>12225</v>
      </c>
      <c r="Q2214" s="97" t="s">
        <v>11688</v>
      </c>
      <c r="R2214" s="121">
        <v>42937</v>
      </c>
      <c r="S2214" s="121" t="s">
        <v>14693</v>
      </c>
      <c r="T2214" s="97" t="s">
        <v>1171</v>
      </c>
      <c r="U2214" s="86" t="s">
        <v>4664</v>
      </c>
      <c r="V2214" s="86" t="s">
        <v>12260</v>
      </c>
      <c r="W2214" s="86" t="s">
        <v>1759</v>
      </c>
      <c r="X2214" s="68" t="s">
        <v>12299</v>
      </c>
      <c r="Y2214" s="86" t="s">
        <v>12293</v>
      </c>
      <c r="AH2214" s="97">
        <v>854</v>
      </c>
      <c r="AJ2214" s="97" t="s">
        <v>187</v>
      </c>
      <c r="AK2214" s="97" t="s">
        <v>187</v>
      </c>
      <c r="AT2214" s="83">
        <v>38.217590000000001</v>
      </c>
      <c r="AU2214" s="83">
        <v>-91.09187</v>
      </c>
      <c r="AZ2214" s="122" t="s">
        <v>9456</v>
      </c>
      <c r="BE2214" s="97" t="s">
        <v>9078</v>
      </c>
      <c r="BG2214" s="97" t="s">
        <v>9079</v>
      </c>
      <c r="BH2214" s="132" t="s">
        <v>1431</v>
      </c>
      <c r="BI2214" s="132" t="s">
        <v>1431</v>
      </c>
      <c r="BJ2214" s="132" t="s">
        <v>1431</v>
      </c>
      <c r="BY2214" s="132"/>
      <c r="BZ2214" s="97" t="s">
        <v>3654</v>
      </c>
      <c r="CZ2214" s="122" t="str">
        <f t="shared" si="105"/>
        <v>Quercus alba L., SPMCODE: QUE002213, collection#: MO-MG589</v>
      </c>
    </row>
    <row r="2215" spans="1:104" ht="15" customHeight="1" x14ac:dyDescent="0.45">
      <c r="A2215" s="122">
        <v>2214</v>
      </c>
      <c r="B2215" s="122" t="s">
        <v>12375</v>
      </c>
      <c r="C2215" s="97" t="s">
        <v>12302</v>
      </c>
      <c r="D2215" s="140"/>
      <c r="E2215" s="140"/>
      <c r="I2215" s="97" t="s">
        <v>201</v>
      </c>
      <c r="J2215" s="122" t="str">
        <f t="shared" si="106"/>
        <v>Quercus stellata</v>
      </c>
      <c r="M2215" s="97" t="s">
        <v>3226</v>
      </c>
      <c r="N2215" s="97" t="s">
        <v>3195</v>
      </c>
      <c r="O2215" s="121">
        <v>42936</v>
      </c>
      <c r="P2215" s="97" t="s">
        <v>12225</v>
      </c>
      <c r="Q2215" s="97" t="s">
        <v>11688</v>
      </c>
      <c r="R2215" s="121">
        <v>42937</v>
      </c>
      <c r="S2215" s="121" t="s">
        <v>14693</v>
      </c>
      <c r="T2215" s="97" t="s">
        <v>1171</v>
      </c>
      <c r="U2215" s="86" t="s">
        <v>4664</v>
      </c>
      <c r="V2215" s="86" t="s">
        <v>12260</v>
      </c>
      <c r="W2215" s="86" t="s">
        <v>1759</v>
      </c>
      <c r="X2215" s="68" t="s">
        <v>12299</v>
      </c>
      <c r="Y2215" s="86" t="s">
        <v>12303</v>
      </c>
      <c r="AH2215" s="97">
        <v>846</v>
      </c>
      <c r="AJ2215" s="97" t="s">
        <v>201</v>
      </c>
      <c r="AK2215" s="97" t="s">
        <v>201</v>
      </c>
      <c r="AT2215" s="83">
        <v>38.217730000000003</v>
      </c>
      <c r="AU2215" s="83">
        <v>-91.092519999999993</v>
      </c>
      <c r="AZ2215" s="122" t="s">
        <v>12304</v>
      </c>
      <c r="BE2215" s="97" t="s">
        <v>9078</v>
      </c>
      <c r="BG2215" s="97" t="s">
        <v>9079</v>
      </c>
      <c r="BH2215" s="132" t="s">
        <v>1431</v>
      </c>
      <c r="BI2215" s="132" t="s">
        <v>1431</v>
      </c>
      <c r="BJ2215" s="132" t="s">
        <v>1431</v>
      </c>
      <c r="BZ2215" s="97" t="s">
        <v>3654</v>
      </c>
      <c r="CZ2215" s="122" t="str">
        <f t="shared" si="105"/>
        <v>Quercus stellata Wangenh., SPMCODE: QUE002214, collection#: MO-MG590</v>
      </c>
    </row>
    <row r="2216" spans="1:104" ht="15" customHeight="1" x14ac:dyDescent="0.45">
      <c r="A2216" s="122">
        <v>2215</v>
      </c>
      <c r="B2216" s="122" t="s">
        <v>12376</v>
      </c>
      <c r="C2216" s="97" t="s">
        <v>12305</v>
      </c>
      <c r="D2216" s="140"/>
      <c r="E2216" s="140"/>
      <c r="I2216" s="97" t="s">
        <v>187</v>
      </c>
      <c r="J2216" s="122" t="str">
        <f t="shared" si="106"/>
        <v>Quercus alba</v>
      </c>
      <c r="M2216" s="97" t="s">
        <v>3226</v>
      </c>
      <c r="N2216" s="97" t="s">
        <v>3190</v>
      </c>
      <c r="O2216" s="121">
        <v>42936</v>
      </c>
      <c r="P2216" s="97" t="s">
        <v>12225</v>
      </c>
      <c r="Q2216" s="97" t="s">
        <v>11688</v>
      </c>
      <c r="R2216" s="121">
        <v>42937</v>
      </c>
      <c r="S2216" s="121" t="s">
        <v>14693</v>
      </c>
      <c r="T2216" s="97" t="s">
        <v>1171</v>
      </c>
      <c r="U2216" s="86" t="s">
        <v>4664</v>
      </c>
      <c r="V2216" s="86" t="s">
        <v>12260</v>
      </c>
      <c r="W2216" s="86" t="s">
        <v>1759</v>
      </c>
      <c r="X2216" s="68" t="s">
        <v>12306</v>
      </c>
      <c r="Y2216" s="86" t="s">
        <v>12307</v>
      </c>
      <c r="AH2216" s="97">
        <v>865</v>
      </c>
      <c r="AJ2216" s="97" t="s">
        <v>187</v>
      </c>
      <c r="AK2216" s="97" t="s">
        <v>187</v>
      </c>
      <c r="AT2216" s="83">
        <v>38.217170000000003</v>
      </c>
      <c r="AU2216" s="83">
        <v>-91.092230000000001</v>
      </c>
      <c r="AZ2216" s="122" t="s">
        <v>12229</v>
      </c>
      <c r="BE2216" s="97" t="s">
        <v>9078</v>
      </c>
      <c r="BG2216" s="97" t="s">
        <v>9079</v>
      </c>
      <c r="BH2216" s="132" t="s">
        <v>1431</v>
      </c>
      <c r="BI2216" s="132" t="s">
        <v>1431</v>
      </c>
      <c r="BJ2216" s="132" t="s">
        <v>1431</v>
      </c>
      <c r="BZ2216" s="97" t="s">
        <v>3654</v>
      </c>
      <c r="CZ2216" s="122" t="str">
        <f t="shared" si="105"/>
        <v>Quercus alba L., SPMCODE: QUE002215, collection#: MO-MG591</v>
      </c>
    </row>
    <row r="2217" spans="1:104" ht="15" customHeight="1" x14ac:dyDescent="0.45">
      <c r="A2217" s="122">
        <v>2216</v>
      </c>
      <c r="B2217" s="122" t="s">
        <v>12377</v>
      </c>
      <c r="C2217" s="97" t="s">
        <v>12308</v>
      </c>
      <c r="D2217" s="140"/>
      <c r="E2217" s="140"/>
      <c r="I2217" s="97" t="s">
        <v>187</v>
      </c>
      <c r="J2217" s="122" t="str">
        <f t="shared" si="106"/>
        <v>Quercus alba</v>
      </c>
      <c r="M2217" s="97" t="s">
        <v>3226</v>
      </c>
      <c r="N2217" s="97" t="s">
        <v>3190</v>
      </c>
      <c r="O2217" s="121">
        <v>42936</v>
      </c>
      <c r="P2217" s="97" t="s">
        <v>12225</v>
      </c>
      <c r="Q2217" s="97" t="s">
        <v>11688</v>
      </c>
      <c r="R2217" s="121">
        <v>42937</v>
      </c>
      <c r="S2217" s="121" t="s">
        <v>14693</v>
      </c>
      <c r="T2217" s="97" t="s">
        <v>1171</v>
      </c>
      <c r="U2217" s="86" t="s">
        <v>4664</v>
      </c>
      <c r="V2217" s="86" t="s">
        <v>12260</v>
      </c>
      <c r="W2217" s="86" t="s">
        <v>1759</v>
      </c>
      <c r="X2217" s="68" t="s">
        <v>12306</v>
      </c>
      <c r="Y2217" s="86" t="s">
        <v>12309</v>
      </c>
      <c r="AH2217" s="97">
        <v>858</v>
      </c>
      <c r="AJ2217" s="97" t="s">
        <v>187</v>
      </c>
      <c r="AK2217" s="97" t="s">
        <v>187</v>
      </c>
      <c r="AT2217" s="83">
        <v>38.217129999999997</v>
      </c>
      <c r="AU2217" s="83">
        <v>-91.092079999999996</v>
      </c>
      <c r="AZ2217" s="122" t="s">
        <v>12310</v>
      </c>
      <c r="BE2217" s="97" t="s">
        <v>9078</v>
      </c>
      <c r="BG2217" s="97" t="s">
        <v>9079</v>
      </c>
      <c r="BH2217" s="132" t="s">
        <v>1431</v>
      </c>
      <c r="BI2217" s="132" t="s">
        <v>1431</v>
      </c>
      <c r="BJ2217" s="132" t="s">
        <v>1431</v>
      </c>
      <c r="BY2217" s="132" t="s">
        <v>13665</v>
      </c>
      <c r="BZ2217" s="97" t="s">
        <v>3654</v>
      </c>
      <c r="CZ2217" s="122" t="str">
        <f t="shared" si="105"/>
        <v>Quercus alba L., SPMCODE: QUE002216, collection#: MO-MG592</v>
      </c>
    </row>
    <row r="2218" spans="1:104" ht="15" customHeight="1" x14ac:dyDescent="0.45">
      <c r="A2218" s="122">
        <v>2217</v>
      </c>
      <c r="B2218" s="122" t="s">
        <v>12378</v>
      </c>
      <c r="C2218" s="97" t="s">
        <v>12311</v>
      </c>
      <c r="D2218" s="140"/>
      <c r="E2218" s="140"/>
      <c r="I2218" s="97" t="s">
        <v>201</v>
      </c>
      <c r="J2218" s="122" t="str">
        <f t="shared" si="106"/>
        <v>Quercus stellata</v>
      </c>
      <c r="M2218" s="97" t="s">
        <v>3226</v>
      </c>
      <c r="N2218" s="97" t="s">
        <v>3195</v>
      </c>
      <c r="O2218" s="121">
        <v>42936</v>
      </c>
      <c r="P2218" s="97" t="s">
        <v>12225</v>
      </c>
      <c r="Q2218" s="97" t="s">
        <v>11688</v>
      </c>
      <c r="R2218" s="121">
        <v>42937</v>
      </c>
      <c r="S2218" s="121" t="s">
        <v>14693</v>
      </c>
      <c r="T2218" s="97" t="s">
        <v>1171</v>
      </c>
      <c r="U2218" s="86" t="s">
        <v>4664</v>
      </c>
      <c r="V2218" s="86" t="s">
        <v>12260</v>
      </c>
      <c r="W2218" s="86" t="s">
        <v>1759</v>
      </c>
      <c r="X2218" s="68" t="s">
        <v>12306</v>
      </c>
      <c r="Y2218" s="86" t="s">
        <v>12307</v>
      </c>
      <c r="AH2218" s="97">
        <v>867</v>
      </c>
      <c r="AJ2218" s="97" t="s">
        <v>201</v>
      </c>
      <c r="AK2218" s="97" t="s">
        <v>201</v>
      </c>
      <c r="AT2218" s="83">
        <v>38.217010000000002</v>
      </c>
      <c r="AU2218" s="83">
        <v>-91.091859999999997</v>
      </c>
      <c r="AZ2218" s="122" t="s">
        <v>12245</v>
      </c>
      <c r="BE2218" s="97" t="s">
        <v>9078</v>
      </c>
      <c r="BG2218" s="97" t="s">
        <v>9079</v>
      </c>
      <c r="BH2218" s="132" t="s">
        <v>1431</v>
      </c>
      <c r="BI2218" s="132" t="s">
        <v>1431</v>
      </c>
      <c r="BJ2218" s="132" t="s">
        <v>1431</v>
      </c>
      <c r="BY2218" s="132"/>
      <c r="BZ2218" s="97" t="s">
        <v>3654</v>
      </c>
      <c r="CZ2218" s="122" t="str">
        <f t="shared" si="105"/>
        <v>Quercus stellata Wangenh., SPMCODE: QUE002217, collection#: MO-MG593</v>
      </c>
    </row>
    <row r="2219" spans="1:104" ht="15" customHeight="1" x14ac:dyDescent="0.45">
      <c r="A2219" s="122">
        <v>2218</v>
      </c>
      <c r="B2219" s="122" t="s">
        <v>12379</v>
      </c>
      <c r="C2219" s="97" t="s">
        <v>12312</v>
      </c>
      <c r="D2219" s="140"/>
      <c r="E2219" s="140"/>
      <c r="I2219" s="97" t="s">
        <v>201</v>
      </c>
      <c r="J2219" s="122" t="str">
        <f t="shared" si="106"/>
        <v>Quercus stellata</v>
      </c>
      <c r="M2219" s="97" t="s">
        <v>3226</v>
      </c>
      <c r="N2219" s="97" t="s">
        <v>3195</v>
      </c>
      <c r="O2219" s="121">
        <v>42936</v>
      </c>
      <c r="P2219" s="97" t="s">
        <v>12225</v>
      </c>
      <c r="Q2219" s="97" t="s">
        <v>11688</v>
      </c>
      <c r="R2219" s="121">
        <v>42937</v>
      </c>
      <c r="S2219" s="121" t="s">
        <v>14693</v>
      </c>
      <c r="T2219" s="97" t="s">
        <v>1171</v>
      </c>
      <c r="U2219" s="86" t="s">
        <v>4664</v>
      </c>
      <c r="V2219" s="86" t="s">
        <v>12260</v>
      </c>
      <c r="W2219" s="86" t="s">
        <v>1759</v>
      </c>
      <c r="X2219" s="68" t="s">
        <v>12306</v>
      </c>
      <c r="Y2219" s="86" t="s">
        <v>12307</v>
      </c>
      <c r="AH2219" s="97">
        <v>870</v>
      </c>
      <c r="AJ2219" s="97" t="s">
        <v>201</v>
      </c>
      <c r="AK2219" s="97" t="s">
        <v>201</v>
      </c>
      <c r="AT2219" s="83">
        <v>38.217120000000001</v>
      </c>
      <c r="AU2219" s="83">
        <v>-91.091480000000004</v>
      </c>
      <c r="AZ2219" s="122" t="s">
        <v>12313</v>
      </c>
      <c r="BE2219" s="97" t="s">
        <v>9078</v>
      </c>
      <c r="BG2219" s="97" t="s">
        <v>9079</v>
      </c>
      <c r="BH2219" s="132" t="s">
        <v>1431</v>
      </c>
      <c r="BI2219" s="132" t="s">
        <v>1431</v>
      </c>
      <c r="BJ2219" s="132" t="s">
        <v>1431</v>
      </c>
      <c r="BY2219" s="132"/>
      <c r="BZ2219" s="97" t="s">
        <v>3654</v>
      </c>
      <c r="CZ2219" s="122" t="str">
        <f t="shared" si="105"/>
        <v>Quercus stellata Wangenh., SPMCODE: QUE002218, collection#: MO-MG594</v>
      </c>
    </row>
    <row r="2220" spans="1:104" ht="15" customHeight="1" x14ac:dyDescent="0.45">
      <c r="A2220" s="122">
        <v>2219</v>
      </c>
      <c r="B2220" s="122" t="s">
        <v>12380</v>
      </c>
      <c r="C2220" s="97" t="s">
        <v>12314</v>
      </c>
      <c r="D2220" s="140"/>
      <c r="E2220" s="140"/>
      <c r="I2220" s="97" t="s">
        <v>201</v>
      </c>
      <c r="J2220" s="122" t="str">
        <f t="shared" si="106"/>
        <v>Quercus stellata</v>
      </c>
      <c r="M2220" s="97" t="s">
        <v>3226</v>
      </c>
      <c r="N2220" s="97" t="s">
        <v>3195</v>
      </c>
      <c r="O2220" s="121">
        <v>42936</v>
      </c>
      <c r="P2220" s="97" t="s">
        <v>12225</v>
      </c>
      <c r="Q2220" s="97" t="s">
        <v>11688</v>
      </c>
      <c r="R2220" s="121">
        <v>42937</v>
      </c>
      <c r="S2220" s="121" t="s">
        <v>14693</v>
      </c>
      <c r="T2220" s="97" t="s">
        <v>1171</v>
      </c>
      <c r="U2220" s="86" t="s">
        <v>4664</v>
      </c>
      <c r="V2220" s="86" t="s">
        <v>12260</v>
      </c>
      <c r="W2220" s="86" t="s">
        <v>1759</v>
      </c>
      <c r="X2220" s="68" t="s">
        <v>12315</v>
      </c>
      <c r="Y2220" s="86" t="s">
        <v>12307</v>
      </c>
      <c r="AH2220" s="97">
        <v>858</v>
      </c>
      <c r="AJ2220" s="97" t="s">
        <v>201</v>
      </c>
      <c r="AK2220" s="97" t="s">
        <v>201</v>
      </c>
      <c r="AT2220" s="83">
        <v>38.217860000000002</v>
      </c>
      <c r="AU2220" s="83">
        <v>-91.092089999999999</v>
      </c>
      <c r="AZ2220" s="122" t="s">
        <v>12310</v>
      </c>
      <c r="BE2220" s="97" t="s">
        <v>9078</v>
      </c>
      <c r="BG2220" s="97" t="s">
        <v>9079</v>
      </c>
      <c r="BH2220" s="132" t="s">
        <v>1431</v>
      </c>
      <c r="BI2220" s="132" t="s">
        <v>1431</v>
      </c>
      <c r="BJ2220" s="132" t="s">
        <v>1431</v>
      </c>
      <c r="BY2220" s="132" t="s">
        <v>13585</v>
      </c>
      <c r="BZ2220" s="97" t="s">
        <v>3654</v>
      </c>
      <c r="CZ2220" s="122" t="str">
        <f t="shared" si="105"/>
        <v>Quercus stellata Wangenh., SPMCODE: QUE002219, collection#: MO-MG595</v>
      </c>
    </row>
    <row r="2221" spans="1:104" ht="15" customHeight="1" x14ac:dyDescent="0.45">
      <c r="A2221" s="122">
        <v>2220</v>
      </c>
      <c r="B2221" s="122" t="s">
        <v>12381</v>
      </c>
      <c r="C2221" s="97" t="s">
        <v>12316</v>
      </c>
      <c r="D2221" s="140"/>
      <c r="E2221" s="140"/>
      <c r="I2221" s="97" t="s">
        <v>187</v>
      </c>
      <c r="J2221" s="122" t="str">
        <f t="shared" si="106"/>
        <v>Quercus alba</v>
      </c>
      <c r="M2221" s="97" t="s">
        <v>3226</v>
      </c>
      <c r="N2221" s="97" t="s">
        <v>3190</v>
      </c>
      <c r="O2221" s="121">
        <v>42936</v>
      </c>
      <c r="P2221" s="97" t="s">
        <v>12225</v>
      </c>
      <c r="Q2221" s="97" t="s">
        <v>11688</v>
      </c>
      <c r="R2221" s="121">
        <v>42937</v>
      </c>
      <c r="S2221" s="121" t="s">
        <v>14693</v>
      </c>
      <c r="T2221" s="97" t="s">
        <v>1171</v>
      </c>
      <c r="U2221" s="86" t="s">
        <v>4664</v>
      </c>
      <c r="V2221" s="86" t="s">
        <v>12260</v>
      </c>
      <c r="W2221" s="86" t="s">
        <v>1759</v>
      </c>
      <c r="X2221" s="122" t="s">
        <v>12306</v>
      </c>
      <c r="Y2221" s="86" t="s">
        <v>12307</v>
      </c>
      <c r="AH2221" s="97">
        <v>850</v>
      </c>
      <c r="AJ2221" s="97" t="s">
        <v>187</v>
      </c>
      <c r="AK2221" s="97" t="s">
        <v>187</v>
      </c>
      <c r="AT2221" s="83">
        <v>38.217039999999997</v>
      </c>
      <c r="AU2221" s="83">
        <v>-91.092349999999996</v>
      </c>
      <c r="AZ2221" s="122" t="s">
        <v>12317</v>
      </c>
      <c r="BE2221" s="97" t="s">
        <v>9078</v>
      </c>
      <c r="BG2221" s="97" t="s">
        <v>9079</v>
      </c>
      <c r="BH2221" s="132" t="s">
        <v>1431</v>
      </c>
      <c r="BI2221" s="132" t="s">
        <v>1431</v>
      </c>
      <c r="BJ2221" s="132" t="s">
        <v>1431</v>
      </c>
      <c r="BY2221" s="132"/>
      <c r="BZ2221" s="97" t="s">
        <v>3654</v>
      </c>
      <c r="CZ2221" s="122" t="str">
        <f t="shared" si="105"/>
        <v>Quercus alba L., SPMCODE: QUE002220, collection#: MO-MG596</v>
      </c>
    </row>
    <row r="2222" spans="1:104" x14ac:dyDescent="0.45">
      <c r="A2222" s="122">
        <v>2221</v>
      </c>
      <c r="B2222" s="122" t="s">
        <v>12382</v>
      </c>
      <c r="C2222" s="97" t="s">
        <v>12318</v>
      </c>
      <c r="D2222" s="140"/>
      <c r="E2222" s="140"/>
      <c r="I2222" s="97" t="s">
        <v>187</v>
      </c>
      <c r="J2222" s="122" t="str">
        <f t="shared" si="106"/>
        <v>Quercus alba</v>
      </c>
      <c r="M2222" s="97" t="s">
        <v>3226</v>
      </c>
      <c r="N2222" s="97" t="s">
        <v>3190</v>
      </c>
      <c r="O2222" s="121">
        <v>42936</v>
      </c>
      <c r="P2222" s="97" t="s">
        <v>12225</v>
      </c>
      <c r="Q2222" s="97" t="s">
        <v>11688</v>
      </c>
      <c r="R2222" s="121">
        <v>42937</v>
      </c>
      <c r="S2222" s="121" t="s">
        <v>14693</v>
      </c>
      <c r="T2222" s="97" t="s">
        <v>1171</v>
      </c>
      <c r="U2222" s="86" t="s">
        <v>4664</v>
      </c>
      <c r="V2222" s="86" t="s">
        <v>12260</v>
      </c>
      <c r="W2222" s="86" t="s">
        <v>1759</v>
      </c>
      <c r="X2222" s="122" t="s">
        <v>12319</v>
      </c>
      <c r="AH2222" s="97">
        <v>827</v>
      </c>
      <c r="AJ2222" s="97" t="s">
        <v>187</v>
      </c>
      <c r="AK2222" s="97" t="s">
        <v>187</v>
      </c>
      <c r="AT2222" s="83">
        <v>38.216520000000003</v>
      </c>
      <c r="AU2222" s="83">
        <v>-91.092240000000004</v>
      </c>
      <c r="AZ2222" s="122" t="s">
        <v>12262</v>
      </c>
      <c r="BE2222" s="97" t="s">
        <v>9078</v>
      </c>
      <c r="BG2222" s="97" t="s">
        <v>9079</v>
      </c>
      <c r="BH2222" s="132" t="s">
        <v>1431</v>
      </c>
      <c r="BI2222" s="132" t="s">
        <v>1431</v>
      </c>
      <c r="BJ2222" s="132" t="s">
        <v>1431</v>
      </c>
      <c r="BY2222" s="132"/>
      <c r="BZ2222" s="97" t="s">
        <v>3654</v>
      </c>
      <c r="CZ2222" s="122" t="str">
        <f t="shared" si="105"/>
        <v>Quercus alba L., SPMCODE: QUE002221, collection#: MO-MG597</v>
      </c>
    </row>
    <row r="2223" spans="1:104" x14ac:dyDescent="0.45">
      <c r="A2223" s="122">
        <v>2222</v>
      </c>
      <c r="B2223" s="122" t="s">
        <v>12383</v>
      </c>
      <c r="C2223" s="97" t="s">
        <v>12320</v>
      </c>
      <c r="D2223" s="140"/>
      <c r="E2223" s="140"/>
      <c r="I2223" s="97" t="s">
        <v>187</v>
      </c>
      <c r="J2223" s="122" t="str">
        <f t="shared" si="106"/>
        <v>Quercus alba</v>
      </c>
      <c r="M2223" s="97" t="s">
        <v>3226</v>
      </c>
      <c r="N2223" s="97" t="s">
        <v>3190</v>
      </c>
      <c r="O2223" s="121">
        <v>42936</v>
      </c>
      <c r="P2223" s="97" t="s">
        <v>12225</v>
      </c>
      <c r="Q2223" s="97" t="s">
        <v>11688</v>
      </c>
      <c r="R2223" s="121">
        <v>42937</v>
      </c>
      <c r="S2223" s="121" t="s">
        <v>14693</v>
      </c>
      <c r="T2223" s="97" t="s">
        <v>1171</v>
      </c>
      <c r="U2223" s="86" t="s">
        <v>4664</v>
      </c>
      <c r="V2223" s="86" t="s">
        <v>12260</v>
      </c>
      <c r="W2223" s="86" t="s">
        <v>1759</v>
      </c>
      <c r="X2223" s="122" t="s">
        <v>12292</v>
      </c>
      <c r="Y2223" s="122" t="s">
        <v>12321</v>
      </c>
      <c r="AH2223" s="97">
        <v>816</v>
      </c>
      <c r="AJ2223" s="97" t="s">
        <v>187</v>
      </c>
      <c r="AK2223" s="97" t="s">
        <v>187</v>
      </c>
      <c r="AT2223" s="83">
        <v>38.217309999999998</v>
      </c>
      <c r="AU2223" s="83">
        <v>-91.092879999999994</v>
      </c>
      <c r="AZ2223" s="122" t="s">
        <v>12242</v>
      </c>
      <c r="BE2223" s="97" t="s">
        <v>9078</v>
      </c>
      <c r="BG2223" s="97" t="s">
        <v>9079</v>
      </c>
      <c r="BH2223" s="132" t="s">
        <v>1431</v>
      </c>
      <c r="BI2223" s="132" t="s">
        <v>1431</v>
      </c>
      <c r="BJ2223" s="132" t="s">
        <v>1431</v>
      </c>
      <c r="BZ2223" s="97" t="s">
        <v>3654</v>
      </c>
      <c r="CZ2223" s="122" t="str">
        <f t="shared" si="105"/>
        <v>Quercus alba L., SPMCODE: QUE002222, collection#: MO-MG598</v>
      </c>
    </row>
    <row r="2224" spans="1:104" x14ac:dyDescent="0.45">
      <c r="A2224" s="122">
        <v>2223</v>
      </c>
      <c r="B2224" s="122" t="s">
        <v>12384</v>
      </c>
      <c r="C2224" s="97" t="s">
        <v>12322</v>
      </c>
      <c r="D2224" s="140"/>
      <c r="E2224" s="140"/>
      <c r="I2224" s="97" t="s">
        <v>187</v>
      </c>
      <c r="J2224" s="122" t="str">
        <f t="shared" si="106"/>
        <v>Quercus alba</v>
      </c>
      <c r="M2224" s="97" t="s">
        <v>3226</v>
      </c>
      <c r="N2224" s="97" t="s">
        <v>3190</v>
      </c>
      <c r="O2224" s="121">
        <v>42936</v>
      </c>
      <c r="P2224" s="97" t="s">
        <v>12225</v>
      </c>
      <c r="Q2224" s="97" t="s">
        <v>11688</v>
      </c>
      <c r="R2224" s="121">
        <v>42937</v>
      </c>
      <c r="S2224" s="121" t="s">
        <v>14693</v>
      </c>
      <c r="T2224" s="97" t="s">
        <v>1171</v>
      </c>
      <c r="U2224" s="86" t="s">
        <v>4664</v>
      </c>
      <c r="V2224" s="86" t="s">
        <v>12260</v>
      </c>
      <c r="W2224" s="86" t="s">
        <v>1759</v>
      </c>
      <c r="X2224" s="122" t="s">
        <v>12292</v>
      </c>
      <c r="Y2224" s="122" t="s">
        <v>12321</v>
      </c>
      <c r="AH2224" s="97">
        <v>869</v>
      </c>
      <c r="AJ2224" s="97" t="s">
        <v>187</v>
      </c>
      <c r="AK2224" s="97" t="s">
        <v>187</v>
      </c>
      <c r="AT2224" s="83">
        <v>38.216769999999997</v>
      </c>
      <c r="AU2224" s="83">
        <v>-91.092770000000002</v>
      </c>
      <c r="AZ2224" s="122" t="s">
        <v>12300</v>
      </c>
      <c r="BE2224" s="97" t="s">
        <v>9078</v>
      </c>
      <c r="BG2224" s="97" t="s">
        <v>9079</v>
      </c>
      <c r="BH2224" s="132" t="s">
        <v>1431</v>
      </c>
      <c r="BI2224" s="132" t="s">
        <v>1431</v>
      </c>
      <c r="BJ2224" s="132" t="s">
        <v>1431</v>
      </c>
      <c r="BZ2224" s="97" t="s">
        <v>3654</v>
      </c>
      <c r="CZ2224" s="122" t="str">
        <f t="shared" si="105"/>
        <v>Quercus alba L., SPMCODE: QUE002223, collection#: MO-MG599</v>
      </c>
    </row>
    <row r="2225" spans="1:104" x14ac:dyDescent="0.45">
      <c r="A2225" s="122">
        <v>2224</v>
      </c>
      <c r="B2225" s="122" t="s">
        <v>12385</v>
      </c>
      <c r="C2225" s="97" t="s">
        <v>12323</v>
      </c>
      <c r="D2225" s="140"/>
      <c r="E2225" s="140"/>
      <c r="I2225" s="97" t="s">
        <v>187</v>
      </c>
      <c r="J2225" s="122" t="str">
        <f t="shared" si="106"/>
        <v>Quercus alba</v>
      </c>
      <c r="M2225" s="97" t="s">
        <v>3226</v>
      </c>
      <c r="N2225" s="97" t="s">
        <v>3190</v>
      </c>
      <c r="O2225" s="121">
        <v>42936</v>
      </c>
      <c r="P2225" s="97" t="s">
        <v>12225</v>
      </c>
      <c r="Q2225" s="97" t="s">
        <v>11688</v>
      </c>
      <c r="R2225" s="121">
        <v>42937</v>
      </c>
      <c r="S2225" s="121" t="s">
        <v>14693</v>
      </c>
      <c r="T2225" s="97" t="s">
        <v>1171</v>
      </c>
      <c r="U2225" s="86" t="s">
        <v>4664</v>
      </c>
      <c r="V2225" s="86" t="s">
        <v>12260</v>
      </c>
      <c r="W2225" s="86" t="s">
        <v>1759</v>
      </c>
      <c r="X2225" s="122" t="s">
        <v>12292</v>
      </c>
      <c r="Y2225" s="122" t="s">
        <v>9068</v>
      </c>
      <c r="AH2225" s="97">
        <v>849</v>
      </c>
      <c r="AJ2225" s="97" t="s">
        <v>187</v>
      </c>
      <c r="AK2225" s="97" t="s">
        <v>187</v>
      </c>
      <c r="AT2225" s="83">
        <v>38.217410000000001</v>
      </c>
      <c r="AU2225" s="83">
        <v>-91.092799999999997</v>
      </c>
      <c r="AZ2225" s="122" t="s">
        <v>12324</v>
      </c>
      <c r="BE2225" s="97" t="s">
        <v>9078</v>
      </c>
      <c r="BG2225" s="97" t="s">
        <v>9079</v>
      </c>
      <c r="BH2225" s="132" t="s">
        <v>1431</v>
      </c>
      <c r="BI2225" s="132" t="s">
        <v>1431</v>
      </c>
      <c r="BJ2225" s="132" t="s">
        <v>1431</v>
      </c>
      <c r="BZ2225" s="97" t="s">
        <v>3654</v>
      </c>
      <c r="CZ2225" s="122" t="str">
        <f t="shared" si="105"/>
        <v>Quercus alba L., SPMCODE: QUE002224, collection#: MO-MG600</v>
      </c>
    </row>
    <row r="2226" spans="1:104" x14ac:dyDescent="0.45">
      <c r="A2226" s="122">
        <v>2225</v>
      </c>
      <c r="B2226" s="122" t="s">
        <v>12386</v>
      </c>
      <c r="C2226" s="97" t="s">
        <v>12325</v>
      </c>
      <c r="D2226" s="140"/>
      <c r="E2226" s="140"/>
      <c r="I2226" s="97" t="s">
        <v>187</v>
      </c>
      <c r="J2226" s="122" t="str">
        <f t="shared" si="106"/>
        <v>Quercus alba</v>
      </c>
      <c r="M2226" s="97" t="s">
        <v>3226</v>
      </c>
      <c r="N2226" s="97" t="s">
        <v>3190</v>
      </c>
      <c r="O2226" s="121">
        <v>42936</v>
      </c>
      <c r="P2226" s="97" t="s">
        <v>12225</v>
      </c>
      <c r="Q2226" s="97" t="s">
        <v>11688</v>
      </c>
      <c r="R2226" s="121">
        <v>42937</v>
      </c>
      <c r="S2226" s="121" t="s">
        <v>14693</v>
      </c>
      <c r="T2226" s="97" t="s">
        <v>1171</v>
      </c>
      <c r="U2226" s="86" t="s">
        <v>4664</v>
      </c>
      <c r="V2226" s="86" t="s">
        <v>12260</v>
      </c>
      <c r="W2226" s="86" t="s">
        <v>1759</v>
      </c>
      <c r="X2226" s="122" t="s">
        <v>12292</v>
      </c>
      <c r="Y2226" s="122" t="s">
        <v>9068</v>
      </c>
      <c r="AH2226" s="97">
        <v>825</v>
      </c>
      <c r="AJ2226" s="97" t="s">
        <v>187</v>
      </c>
      <c r="AK2226" s="97" t="s">
        <v>187</v>
      </c>
      <c r="AT2226" s="83">
        <v>38.217329999999997</v>
      </c>
      <c r="AU2226" s="83">
        <v>-91.093389999999999</v>
      </c>
      <c r="AZ2226" s="122" t="s">
        <v>12326</v>
      </c>
      <c r="BE2226" s="97" t="s">
        <v>9078</v>
      </c>
      <c r="BG2226" s="97" t="s">
        <v>9079</v>
      </c>
      <c r="BH2226" s="132" t="s">
        <v>1431</v>
      </c>
      <c r="BI2226" s="132" t="s">
        <v>1431</v>
      </c>
      <c r="BJ2226" s="132" t="s">
        <v>1431</v>
      </c>
      <c r="BY2226" s="132" t="s">
        <v>13665</v>
      </c>
      <c r="BZ2226" s="97" t="s">
        <v>3654</v>
      </c>
      <c r="CZ2226" s="122" t="str">
        <f t="shared" si="105"/>
        <v>Quercus alba L., SPMCODE: QUE002225, collection#: MO-MG601</v>
      </c>
    </row>
    <row r="2227" spans="1:104" ht="15" customHeight="1" x14ac:dyDescent="0.45">
      <c r="A2227" s="122">
        <v>2226</v>
      </c>
      <c r="B2227" s="122" t="s">
        <v>12559</v>
      </c>
      <c r="C2227" s="100" t="s">
        <v>12397</v>
      </c>
      <c r="D2227" s="148"/>
      <c r="E2227" s="148"/>
      <c r="G2227" s="132"/>
      <c r="I2227" s="100" t="s">
        <v>212</v>
      </c>
      <c r="J2227" s="122" t="str">
        <f t="shared" si="106"/>
        <v>Quercus muehlenbergii</v>
      </c>
      <c r="K2227" s="132"/>
      <c r="L2227" s="132"/>
      <c r="M2227" s="100" t="s">
        <v>3226</v>
      </c>
      <c r="N2227" s="100" t="s">
        <v>3198</v>
      </c>
      <c r="O2227" s="52">
        <v>42914</v>
      </c>
      <c r="P2227" s="97" t="s">
        <v>12398</v>
      </c>
      <c r="Q2227" s="100" t="s">
        <v>11688</v>
      </c>
      <c r="R2227" s="52">
        <v>42916</v>
      </c>
      <c r="S2227" s="121" t="s">
        <v>14693</v>
      </c>
      <c r="T2227" s="100" t="s">
        <v>1171</v>
      </c>
      <c r="U2227" s="50" t="s">
        <v>6840</v>
      </c>
      <c r="V2227" s="49" t="s">
        <v>6841</v>
      </c>
      <c r="W2227" s="50" t="s">
        <v>1759</v>
      </c>
      <c r="X2227" s="101" t="s">
        <v>12399</v>
      </c>
      <c r="Y2227" s="100" t="s">
        <v>12400</v>
      </c>
      <c r="Z2227" s="132"/>
      <c r="AA2227" s="132"/>
      <c r="AB2227" s="132"/>
      <c r="AC2227" s="132"/>
      <c r="AD2227" s="132"/>
      <c r="AE2227" s="132"/>
      <c r="AF2227" s="132"/>
      <c r="AG2227" s="132"/>
      <c r="AH2227" s="100">
        <v>670</v>
      </c>
      <c r="AI2227" s="132"/>
      <c r="AJ2227" s="100" t="s">
        <v>212</v>
      </c>
      <c r="AK2227" s="100" t="s">
        <v>212</v>
      </c>
      <c r="AL2227" s="132"/>
      <c r="AM2227" s="52"/>
      <c r="AN2227" s="132"/>
      <c r="AO2227" s="132"/>
      <c r="AP2227" s="132"/>
      <c r="AQ2227" s="132"/>
      <c r="AR2227" s="132"/>
      <c r="AS2227" s="132"/>
      <c r="AT2227" s="102">
        <v>37.157580000000003</v>
      </c>
      <c r="AU2227" s="102">
        <v>-91.305130000000005</v>
      </c>
      <c r="AV2227" s="132"/>
      <c r="AW2227" s="132"/>
      <c r="AX2227" s="132"/>
      <c r="AY2227" s="132"/>
      <c r="AZ2227" s="100" t="s">
        <v>9534</v>
      </c>
      <c r="BA2227" s="132"/>
      <c r="BB2227" s="132"/>
      <c r="BC2227" s="132"/>
      <c r="BD2227" s="132"/>
      <c r="BE2227" s="100" t="s">
        <v>9078</v>
      </c>
      <c r="BF2227" s="132"/>
      <c r="BG2227" s="100" t="s">
        <v>9079</v>
      </c>
      <c r="BH2227" s="132" t="s">
        <v>1431</v>
      </c>
      <c r="BI2227" s="132" t="s">
        <v>1431</v>
      </c>
      <c r="BJ2227" s="132" t="s">
        <v>1431</v>
      </c>
      <c r="BK2227" s="132"/>
      <c r="BL2227" s="132"/>
      <c r="BM2227" s="132"/>
      <c r="BN2227" s="132"/>
      <c r="BO2227" s="132"/>
      <c r="BP2227" s="132"/>
      <c r="BQ2227" s="132"/>
      <c r="BR2227" s="132"/>
      <c r="BS2227" s="132"/>
      <c r="BW2227" s="132"/>
      <c r="BX2227" s="132"/>
      <c r="BY2227" s="132" t="s">
        <v>13665</v>
      </c>
      <c r="BZ2227" s="100" t="s">
        <v>3654</v>
      </c>
      <c r="CA2227" s="132"/>
      <c r="CB2227" s="132"/>
      <c r="CC2227" s="132"/>
      <c r="CD2227" s="132"/>
      <c r="CE2227" s="132"/>
      <c r="CF2227" s="132"/>
      <c r="CG2227" s="132"/>
      <c r="CH2227" s="132"/>
      <c r="CI2227" s="132"/>
      <c r="CJ2227" s="132"/>
      <c r="CK2227" s="132"/>
      <c r="CL2227" s="132"/>
      <c r="CM2227" s="132"/>
      <c r="CN2227" s="132"/>
      <c r="CO2227" s="132"/>
      <c r="CP2227" s="132"/>
      <c r="CQ2227" s="132"/>
      <c r="CR2227" s="132"/>
      <c r="CS2227" s="132"/>
      <c r="CT2227" s="132"/>
      <c r="CU2227" s="132"/>
      <c r="CV2227" s="132"/>
      <c r="CW2227" s="132"/>
      <c r="CX2227" s="132"/>
      <c r="CY2227" s="132"/>
      <c r="CZ2227" s="122" t="str">
        <f t="shared" si="105"/>
        <v>Quercus muehlenbergii Engelm., SPMCODE: QUE002226, collection#: KS-MG406</v>
      </c>
    </row>
    <row r="2228" spans="1:104" ht="15" customHeight="1" x14ac:dyDescent="0.45">
      <c r="A2228" s="122">
        <v>2227</v>
      </c>
      <c r="B2228" s="122" t="s">
        <v>12560</v>
      </c>
      <c r="C2228" s="100" t="s">
        <v>12401</v>
      </c>
      <c r="D2228" s="148"/>
      <c r="E2228" s="148"/>
      <c r="G2228" s="132"/>
      <c r="I2228" s="100" t="s">
        <v>212</v>
      </c>
      <c r="J2228" s="122" t="str">
        <f t="shared" si="106"/>
        <v>Quercus muehlenbergii</v>
      </c>
      <c r="K2228" s="132"/>
      <c r="L2228" s="132"/>
      <c r="M2228" s="100" t="s">
        <v>3226</v>
      </c>
      <c r="N2228" s="100" t="s">
        <v>3198</v>
      </c>
      <c r="O2228" s="52">
        <v>42914</v>
      </c>
      <c r="P2228" s="97" t="s">
        <v>12398</v>
      </c>
      <c r="Q2228" s="100" t="s">
        <v>11688</v>
      </c>
      <c r="R2228" s="52">
        <v>42916</v>
      </c>
      <c r="S2228" s="121" t="s">
        <v>14693</v>
      </c>
      <c r="T2228" s="100" t="s">
        <v>1171</v>
      </c>
      <c r="U2228" s="50" t="s">
        <v>6840</v>
      </c>
      <c r="V2228" s="49" t="s">
        <v>6841</v>
      </c>
      <c r="W2228" s="50" t="s">
        <v>1759</v>
      </c>
      <c r="X2228" s="101" t="s">
        <v>12399</v>
      </c>
      <c r="Y2228" s="50" t="s">
        <v>12402</v>
      </c>
      <c r="Z2228" s="132"/>
      <c r="AA2228" s="132"/>
      <c r="AB2228" s="132"/>
      <c r="AC2228" s="132"/>
      <c r="AD2228" s="132"/>
      <c r="AE2228" s="132"/>
      <c r="AF2228" s="132"/>
      <c r="AG2228" s="132"/>
      <c r="AH2228" s="100">
        <v>915</v>
      </c>
      <c r="AI2228" s="132"/>
      <c r="AJ2228" s="100" t="s">
        <v>212</v>
      </c>
      <c r="AK2228" s="100" t="s">
        <v>212</v>
      </c>
      <c r="AL2228" s="132"/>
      <c r="AM2228" s="52"/>
      <c r="AN2228" s="132"/>
      <c r="AO2228" s="132"/>
      <c r="AP2228" s="132"/>
      <c r="AQ2228" s="132"/>
      <c r="AR2228" s="132"/>
      <c r="AS2228" s="132"/>
      <c r="AT2228" s="102">
        <v>38.978639999999999</v>
      </c>
      <c r="AU2228" s="102">
        <v>-94.807239999999993</v>
      </c>
      <c r="AV2228" s="132"/>
      <c r="AW2228" s="132"/>
      <c r="AX2228" s="132"/>
      <c r="AY2228" s="132"/>
      <c r="AZ2228" s="100" t="s">
        <v>11990</v>
      </c>
      <c r="BA2228" s="132"/>
      <c r="BB2228" s="132"/>
      <c r="BC2228" s="132"/>
      <c r="BD2228" s="132"/>
      <c r="BE2228" s="100" t="s">
        <v>9078</v>
      </c>
      <c r="BF2228" s="132"/>
      <c r="BG2228" s="100" t="s">
        <v>9079</v>
      </c>
      <c r="BH2228" s="132" t="s">
        <v>1431</v>
      </c>
      <c r="BI2228" s="132" t="s">
        <v>1431</v>
      </c>
      <c r="BJ2228" s="132" t="s">
        <v>1431</v>
      </c>
      <c r="BK2228" s="132"/>
      <c r="BL2228" s="132"/>
      <c r="BM2228" s="132"/>
      <c r="BN2228" s="132"/>
      <c r="BO2228" s="132"/>
      <c r="BP2228" s="132"/>
      <c r="BQ2228" s="132"/>
      <c r="BR2228" s="132"/>
      <c r="BS2228" s="132"/>
      <c r="BW2228" s="132"/>
      <c r="BX2228" s="132"/>
      <c r="BY2228" s="132"/>
      <c r="BZ2228" s="100" t="s">
        <v>3654</v>
      </c>
      <c r="CA2228" s="132"/>
      <c r="CB2228" s="132"/>
      <c r="CC2228" s="132"/>
      <c r="CD2228" s="132"/>
      <c r="CE2228" s="132"/>
      <c r="CF2228" s="132"/>
      <c r="CG2228" s="132"/>
      <c r="CH2228" s="132"/>
      <c r="CI2228" s="132"/>
      <c r="CJ2228" s="132"/>
      <c r="CK2228" s="132"/>
      <c r="CL2228" s="132"/>
      <c r="CM2228" s="132"/>
      <c r="CN2228" s="132"/>
      <c r="CO2228" s="132"/>
      <c r="CP2228" s="132"/>
      <c r="CQ2228" s="132"/>
      <c r="CR2228" s="132"/>
      <c r="CS2228" s="132"/>
      <c r="CT2228" s="132"/>
      <c r="CU2228" s="132"/>
      <c r="CV2228" s="132"/>
      <c r="CW2228" s="132"/>
      <c r="CX2228" s="132"/>
      <c r="CY2228" s="132"/>
      <c r="CZ2228" s="122" t="str">
        <f t="shared" si="105"/>
        <v>Quercus muehlenbergii Engelm., SPMCODE: QUE002227, collection#: KS-MG407</v>
      </c>
    </row>
    <row r="2229" spans="1:104" ht="15" customHeight="1" x14ac:dyDescent="0.45">
      <c r="A2229" s="122">
        <v>2228</v>
      </c>
      <c r="B2229" s="122" t="s">
        <v>12561</v>
      </c>
      <c r="C2229" s="100" t="s">
        <v>12403</v>
      </c>
      <c r="D2229" s="148"/>
      <c r="E2229" s="148"/>
      <c r="G2229" s="132"/>
      <c r="I2229" s="100" t="s">
        <v>212</v>
      </c>
      <c r="J2229" s="122" t="str">
        <f t="shared" si="106"/>
        <v>Quercus muehlenbergii</v>
      </c>
      <c r="K2229" s="132"/>
      <c r="L2229" s="132"/>
      <c r="M2229" s="100" t="s">
        <v>3226</v>
      </c>
      <c r="N2229" s="100" t="s">
        <v>3198</v>
      </c>
      <c r="O2229" s="52">
        <v>42914</v>
      </c>
      <c r="P2229" s="97" t="s">
        <v>12398</v>
      </c>
      <c r="Q2229" s="100" t="s">
        <v>11688</v>
      </c>
      <c r="R2229" s="52">
        <v>42916</v>
      </c>
      <c r="S2229" s="121" t="s">
        <v>14693</v>
      </c>
      <c r="T2229" s="100" t="s">
        <v>1171</v>
      </c>
      <c r="U2229" s="50" t="s">
        <v>6840</v>
      </c>
      <c r="V2229" s="49" t="s">
        <v>6841</v>
      </c>
      <c r="W2229" s="50" t="s">
        <v>1759</v>
      </c>
      <c r="X2229" s="101" t="s">
        <v>12399</v>
      </c>
      <c r="Y2229" s="50" t="s">
        <v>12402</v>
      </c>
      <c r="Z2229" s="132"/>
      <c r="AA2229" s="132"/>
      <c r="AB2229" s="132"/>
      <c r="AC2229" s="132"/>
      <c r="AD2229" s="132"/>
      <c r="AE2229" s="132"/>
      <c r="AF2229" s="132"/>
      <c r="AG2229" s="132"/>
      <c r="AH2229" s="100">
        <v>313</v>
      </c>
      <c r="AI2229" s="132"/>
      <c r="AJ2229" s="100" t="s">
        <v>212</v>
      </c>
      <c r="AK2229" s="100" t="s">
        <v>212</v>
      </c>
      <c r="AL2229" s="132"/>
      <c r="AM2229" s="52"/>
      <c r="AN2229" s="132"/>
      <c r="AO2229" s="132"/>
      <c r="AP2229" s="132"/>
      <c r="AQ2229" s="132"/>
      <c r="AR2229" s="132"/>
      <c r="AS2229" s="132"/>
      <c r="AT2229" s="102">
        <v>38.979059999999997</v>
      </c>
      <c r="AU2229" s="102">
        <v>-94.807050000000004</v>
      </c>
      <c r="AV2229" s="132"/>
      <c r="AW2229" s="132"/>
      <c r="AX2229" s="132"/>
      <c r="AY2229" s="132"/>
      <c r="AZ2229" s="100" t="s">
        <v>12404</v>
      </c>
      <c r="BA2229" s="132"/>
      <c r="BB2229" s="132"/>
      <c r="BC2229" s="132"/>
      <c r="BD2229" s="132"/>
      <c r="BE2229" s="100" t="s">
        <v>9078</v>
      </c>
      <c r="BF2229" s="132"/>
      <c r="BG2229" s="100" t="s">
        <v>9079</v>
      </c>
      <c r="BH2229" s="132" t="s">
        <v>1431</v>
      </c>
      <c r="BI2229" s="132" t="s">
        <v>1431</v>
      </c>
      <c r="BJ2229" s="132" t="s">
        <v>1431</v>
      </c>
      <c r="BK2229" s="132"/>
      <c r="BL2229" s="132"/>
      <c r="BM2229" s="132"/>
      <c r="BN2229" s="132"/>
      <c r="BO2229" s="132"/>
      <c r="BP2229" s="132"/>
      <c r="BQ2229" s="132"/>
      <c r="BR2229" s="132"/>
      <c r="BS2229" s="132"/>
      <c r="BW2229" s="132"/>
      <c r="BX2229" s="132"/>
      <c r="BY2229" s="132"/>
      <c r="BZ2229" s="100" t="s">
        <v>3654</v>
      </c>
      <c r="CA2229" s="132"/>
      <c r="CB2229" s="132"/>
      <c r="CC2229" s="132"/>
      <c r="CD2229" s="132"/>
      <c r="CE2229" s="132"/>
      <c r="CF2229" s="132"/>
      <c r="CG2229" s="132"/>
      <c r="CH2229" s="132"/>
      <c r="CI2229" s="132"/>
      <c r="CJ2229" s="132"/>
      <c r="CK2229" s="132"/>
      <c r="CL2229" s="132"/>
      <c r="CM2229" s="132"/>
      <c r="CN2229" s="132"/>
      <c r="CO2229" s="132"/>
      <c r="CP2229" s="132"/>
      <c r="CQ2229" s="132"/>
      <c r="CR2229" s="132"/>
      <c r="CS2229" s="132"/>
      <c r="CT2229" s="132"/>
      <c r="CU2229" s="132"/>
      <c r="CV2229" s="132"/>
      <c r="CW2229" s="132"/>
      <c r="CX2229" s="132"/>
      <c r="CY2229" s="132"/>
      <c r="CZ2229" s="122" t="str">
        <f t="shared" si="105"/>
        <v>Quercus muehlenbergii Engelm., SPMCODE: QUE002228, collection#: KS-MG408</v>
      </c>
    </row>
    <row r="2230" spans="1:104" ht="15" customHeight="1" x14ac:dyDescent="0.45">
      <c r="A2230" s="122">
        <v>2229</v>
      </c>
      <c r="B2230" s="122" t="s">
        <v>12562</v>
      </c>
      <c r="C2230" s="100" t="s">
        <v>12405</v>
      </c>
      <c r="D2230" s="148"/>
      <c r="E2230" s="148"/>
      <c r="G2230" s="100"/>
      <c r="I2230" s="100" t="s">
        <v>201</v>
      </c>
      <c r="J2230" s="122" t="str">
        <f t="shared" si="106"/>
        <v>Quercus stellata</v>
      </c>
      <c r="K2230" s="100"/>
      <c r="L2230" s="100"/>
      <c r="M2230" s="100" t="s">
        <v>3226</v>
      </c>
      <c r="N2230" s="100" t="s">
        <v>3195</v>
      </c>
      <c r="O2230" s="103">
        <v>42914</v>
      </c>
      <c r="P2230" s="97" t="s">
        <v>12398</v>
      </c>
      <c r="Q2230" s="100" t="s">
        <v>11688</v>
      </c>
      <c r="R2230" s="52">
        <v>42916</v>
      </c>
      <c r="S2230" s="121" t="s">
        <v>14693</v>
      </c>
      <c r="T2230" s="100" t="s">
        <v>1171</v>
      </c>
      <c r="U2230" s="50" t="s">
        <v>6840</v>
      </c>
      <c r="V2230" s="50" t="s">
        <v>6841</v>
      </c>
      <c r="W2230" s="50" t="s">
        <v>1759</v>
      </c>
      <c r="X2230" s="101" t="s">
        <v>12399</v>
      </c>
      <c r="Y2230" s="100" t="s">
        <v>12406</v>
      </c>
      <c r="Z2230" s="100"/>
      <c r="AA2230" s="100"/>
      <c r="AB2230" s="100"/>
      <c r="AC2230" s="100"/>
      <c r="AD2230" s="100"/>
      <c r="AE2230" s="100"/>
      <c r="AF2230" s="100"/>
      <c r="AG2230" s="100"/>
      <c r="AH2230" s="100">
        <v>915</v>
      </c>
      <c r="AI2230" s="100"/>
      <c r="AJ2230" s="100" t="s">
        <v>201</v>
      </c>
      <c r="AK2230" s="100" t="s">
        <v>201</v>
      </c>
      <c r="AL2230" s="100"/>
      <c r="AM2230" s="103"/>
      <c r="AN2230" s="100"/>
      <c r="AO2230" s="100"/>
      <c r="AP2230" s="100"/>
      <c r="AQ2230" s="100"/>
      <c r="AR2230" s="100"/>
      <c r="AS2230" s="100"/>
      <c r="AT2230" s="102">
        <v>38.978639999999999</v>
      </c>
      <c r="AU2230" s="102">
        <v>-94.807239999999993</v>
      </c>
      <c r="AV2230" s="100"/>
      <c r="AW2230" s="100"/>
      <c r="AX2230" s="100"/>
      <c r="AY2230" s="100"/>
      <c r="AZ2230" s="100" t="s">
        <v>11990</v>
      </c>
      <c r="BA2230" s="100"/>
      <c r="BB2230" s="100"/>
      <c r="BC2230" s="100"/>
      <c r="BD2230" s="100"/>
      <c r="BE2230" s="100" t="s">
        <v>9078</v>
      </c>
      <c r="BF2230" s="100"/>
      <c r="BG2230" s="100" t="s">
        <v>9079</v>
      </c>
      <c r="BH2230" s="132" t="s">
        <v>1431</v>
      </c>
      <c r="BI2230" s="132" t="s">
        <v>1431</v>
      </c>
      <c r="BJ2230" s="132" t="s">
        <v>1431</v>
      </c>
      <c r="BK2230" s="100"/>
      <c r="BL2230" s="100"/>
      <c r="BM2230" s="100"/>
      <c r="BN2230" s="100"/>
      <c r="BO2230" s="100"/>
      <c r="BP2230" s="100"/>
      <c r="BQ2230" s="100"/>
      <c r="BR2230" s="100"/>
      <c r="BS2230" s="100"/>
      <c r="BW2230" s="100"/>
      <c r="BX2230" s="100"/>
      <c r="BY2230" s="100" t="s">
        <v>13665</v>
      </c>
      <c r="BZ2230" s="100" t="s">
        <v>3654</v>
      </c>
      <c r="CA2230" s="100"/>
      <c r="CB2230" s="100"/>
      <c r="CC2230" s="100"/>
      <c r="CD2230" s="100"/>
      <c r="CE2230" s="100"/>
      <c r="CF2230" s="100"/>
      <c r="CG2230" s="100"/>
      <c r="CH2230" s="100"/>
      <c r="CI2230" s="100"/>
      <c r="CJ2230" s="100"/>
      <c r="CK2230" s="100"/>
      <c r="CL2230" s="100"/>
      <c r="CM2230" s="100"/>
      <c r="CN2230" s="100"/>
      <c r="CO2230" s="100"/>
      <c r="CP2230" s="100"/>
      <c r="CQ2230" s="100"/>
      <c r="CR2230" s="100"/>
      <c r="CS2230" s="100"/>
      <c r="CT2230" s="100"/>
      <c r="CU2230" s="100"/>
      <c r="CV2230" s="100"/>
      <c r="CW2230" s="100"/>
      <c r="CX2230" s="100"/>
      <c r="CY2230" s="100"/>
      <c r="CZ2230" s="122" t="str">
        <f t="shared" si="105"/>
        <v>Quercus stellata Wangenh., SPMCODE: QUE002229, collection#: KS-MG409</v>
      </c>
    </row>
    <row r="2231" spans="1:104" ht="15" customHeight="1" x14ac:dyDescent="0.45">
      <c r="A2231" s="122">
        <v>2230</v>
      </c>
      <c r="B2231" s="122" t="s">
        <v>12563</v>
      </c>
      <c r="C2231" s="100" t="s">
        <v>12407</v>
      </c>
      <c r="D2231" s="148"/>
      <c r="E2231" s="148"/>
      <c r="G2231" s="132"/>
      <c r="I2231" s="100" t="s">
        <v>201</v>
      </c>
      <c r="J2231" s="122" t="str">
        <f t="shared" si="106"/>
        <v>Quercus stellata</v>
      </c>
      <c r="K2231" s="132"/>
      <c r="L2231" s="132"/>
      <c r="M2231" s="100" t="s">
        <v>3226</v>
      </c>
      <c r="N2231" s="100" t="s">
        <v>3195</v>
      </c>
      <c r="O2231" s="52">
        <v>42914</v>
      </c>
      <c r="P2231" s="97" t="s">
        <v>12398</v>
      </c>
      <c r="Q2231" s="100" t="s">
        <v>11688</v>
      </c>
      <c r="R2231" s="52">
        <v>42916</v>
      </c>
      <c r="S2231" s="121" t="s">
        <v>14693</v>
      </c>
      <c r="T2231" s="100" t="s">
        <v>1171</v>
      </c>
      <c r="U2231" s="50" t="s">
        <v>6840</v>
      </c>
      <c r="V2231" s="49" t="s">
        <v>6841</v>
      </c>
      <c r="W2231" s="50" t="s">
        <v>1759</v>
      </c>
      <c r="X2231" s="101" t="s">
        <v>12399</v>
      </c>
      <c r="Y2231" s="50" t="s">
        <v>12408</v>
      </c>
      <c r="Z2231" s="132"/>
      <c r="AA2231" s="132"/>
      <c r="AB2231" s="132"/>
      <c r="AC2231" s="132"/>
      <c r="AD2231" s="132"/>
      <c r="AE2231" s="132"/>
      <c r="AF2231" s="132"/>
      <c r="AG2231" s="132"/>
      <c r="AH2231" s="100">
        <v>1047</v>
      </c>
      <c r="AI2231" s="132"/>
      <c r="AJ2231" s="100" t="s">
        <v>201</v>
      </c>
      <c r="AK2231" s="100" t="s">
        <v>201</v>
      </c>
      <c r="AL2231" s="132"/>
      <c r="AM2231" s="52"/>
      <c r="AN2231" s="132"/>
      <c r="AO2231" s="132"/>
      <c r="AP2231" s="132"/>
      <c r="AQ2231" s="132"/>
      <c r="AR2231" s="132"/>
      <c r="AS2231" s="132"/>
      <c r="AT2231" s="102">
        <v>38.978990000000003</v>
      </c>
      <c r="AU2231" s="102">
        <v>-94.80677</v>
      </c>
      <c r="AV2231" s="132"/>
      <c r="AW2231" s="132"/>
      <c r="AX2231" s="132"/>
      <c r="AY2231" s="132"/>
      <c r="AZ2231" s="100" t="s">
        <v>12409</v>
      </c>
      <c r="BA2231" s="132"/>
      <c r="BB2231" s="132"/>
      <c r="BC2231" s="132"/>
      <c r="BD2231" s="132"/>
      <c r="BE2231" s="100" t="s">
        <v>9078</v>
      </c>
      <c r="BF2231" s="132"/>
      <c r="BG2231" s="100" t="s">
        <v>9079</v>
      </c>
      <c r="BH2231" s="132" t="s">
        <v>1431</v>
      </c>
      <c r="BI2231" s="132" t="s">
        <v>1431</v>
      </c>
      <c r="BJ2231" s="132" t="s">
        <v>1431</v>
      </c>
      <c r="BK2231" s="132"/>
      <c r="BL2231" s="132"/>
      <c r="BM2231" s="132"/>
      <c r="BN2231" s="132"/>
      <c r="BO2231" s="132"/>
      <c r="BP2231" s="132"/>
      <c r="BQ2231" s="132"/>
      <c r="BR2231" s="132"/>
      <c r="BS2231" s="132"/>
      <c r="BW2231" s="132"/>
      <c r="BX2231" s="132"/>
      <c r="BY2231" s="132"/>
      <c r="BZ2231" s="100" t="s">
        <v>3654</v>
      </c>
      <c r="CA2231" s="132"/>
      <c r="CB2231" s="132"/>
      <c r="CC2231" s="132"/>
      <c r="CD2231" s="132"/>
      <c r="CE2231" s="132"/>
      <c r="CF2231" s="132"/>
      <c r="CG2231" s="132"/>
      <c r="CH2231" s="132"/>
      <c r="CI2231" s="132"/>
      <c r="CJ2231" s="132"/>
      <c r="CK2231" s="132"/>
      <c r="CL2231" s="132"/>
      <c r="CM2231" s="132"/>
      <c r="CN2231" s="132"/>
      <c r="CO2231" s="132"/>
      <c r="CP2231" s="132"/>
      <c r="CQ2231" s="132"/>
      <c r="CR2231" s="132"/>
      <c r="CS2231" s="132"/>
      <c r="CT2231" s="132"/>
      <c r="CU2231" s="132"/>
      <c r="CV2231" s="132"/>
      <c r="CW2231" s="132"/>
      <c r="CX2231" s="132"/>
      <c r="CY2231" s="132"/>
      <c r="CZ2231" s="122" t="str">
        <f t="shared" si="105"/>
        <v>Quercus stellata Wangenh., SPMCODE: QUE002230, collection#: KS-MG410</v>
      </c>
    </row>
    <row r="2232" spans="1:104" ht="15" customHeight="1" x14ac:dyDescent="0.45">
      <c r="A2232" s="122">
        <v>2231</v>
      </c>
      <c r="B2232" s="122" t="s">
        <v>12564</v>
      </c>
      <c r="C2232" s="100" t="s">
        <v>12410</v>
      </c>
      <c r="D2232" s="148"/>
      <c r="E2232" s="148"/>
      <c r="G2232" s="132"/>
      <c r="I2232" s="100" t="s">
        <v>517</v>
      </c>
      <c r="J2232" s="122" t="str">
        <f>I2232</f>
        <v>Quercus L.</v>
      </c>
      <c r="K2232" s="132"/>
      <c r="L2232" s="132"/>
      <c r="M2232" s="100" t="s">
        <v>3226</v>
      </c>
      <c r="N2232" s="100"/>
      <c r="O2232" s="52">
        <v>42914</v>
      </c>
      <c r="P2232" s="97" t="s">
        <v>12398</v>
      </c>
      <c r="Q2232" s="100" t="s">
        <v>11688</v>
      </c>
      <c r="R2232" s="52">
        <v>42916</v>
      </c>
      <c r="S2232" s="121" t="s">
        <v>14693</v>
      </c>
      <c r="T2232" s="100" t="s">
        <v>1171</v>
      </c>
      <c r="U2232" s="50" t="s">
        <v>6840</v>
      </c>
      <c r="V2232" s="49" t="s">
        <v>6841</v>
      </c>
      <c r="W2232" s="50" t="s">
        <v>1759</v>
      </c>
      <c r="X2232" s="101" t="s">
        <v>12399</v>
      </c>
      <c r="Y2232" s="50" t="s">
        <v>12408</v>
      </c>
      <c r="Z2232" s="100"/>
      <c r="AA2232" s="132"/>
      <c r="AB2232" s="132"/>
      <c r="AC2232" s="132"/>
      <c r="AD2232" s="132"/>
      <c r="AE2232" s="132"/>
      <c r="AF2232" s="132"/>
      <c r="AG2232" s="132"/>
      <c r="AH2232" s="100">
        <v>1047</v>
      </c>
      <c r="AI2232" s="132"/>
      <c r="AJ2232" s="100" t="s">
        <v>517</v>
      </c>
      <c r="AK2232" s="100" t="s">
        <v>517</v>
      </c>
      <c r="AL2232" s="132"/>
      <c r="AM2232" s="52"/>
      <c r="AN2232" s="132"/>
      <c r="AO2232" s="132"/>
      <c r="AP2232" s="132"/>
      <c r="AQ2232" s="132"/>
      <c r="AR2232" s="132"/>
      <c r="AS2232" s="132"/>
      <c r="AT2232" s="102">
        <v>38.978990000000003</v>
      </c>
      <c r="AU2232" s="102">
        <v>-94.806759999999997</v>
      </c>
      <c r="AV2232" s="132"/>
      <c r="AW2232" s="132"/>
      <c r="AX2232" s="132"/>
      <c r="AY2232" s="132"/>
      <c r="AZ2232" s="100" t="s">
        <v>12409</v>
      </c>
      <c r="BA2232" s="132"/>
      <c r="BB2232" s="132"/>
      <c r="BC2232" s="132"/>
      <c r="BD2232" s="132"/>
      <c r="BE2232" s="100" t="s">
        <v>9078</v>
      </c>
      <c r="BF2232" s="132"/>
      <c r="BG2232" s="100" t="s">
        <v>9079</v>
      </c>
      <c r="BH2232" s="132" t="s">
        <v>1431</v>
      </c>
      <c r="BI2232" s="132" t="s">
        <v>1431</v>
      </c>
      <c r="BJ2232" s="132" t="s">
        <v>1431</v>
      </c>
      <c r="BK2232" s="132"/>
      <c r="BL2232" s="132"/>
      <c r="BM2232" s="132"/>
      <c r="BN2232" s="132"/>
      <c r="BO2232" s="132"/>
      <c r="BP2232" s="132"/>
      <c r="BQ2232" s="132"/>
      <c r="BR2232" s="132"/>
      <c r="BS2232" s="132"/>
      <c r="BW2232" s="132"/>
      <c r="BX2232" s="132"/>
      <c r="BY2232" s="132"/>
      <c r="BZ2232" s="100" t="s">
        <v>3654</v>
      </c>
      <c r="CA2232" s="132"/>
      <c r="CB2232" s="132"/>
      <c r="CC2232" s="132"/>
      <c r="CD2232" s="132"/>
      <c r="CE2232" s="132"/>
      <c r="CF2232" s="132"/>
      <c r="CG2232" s="132"/>
      <c r="CH2232" s="132"/>
      <c r="CI2232" s="132"/>
      <c r="CJ2232" s="132"/>
      <c r="CK2232" s="132"/>
      <c r="CL2232" s="132"/>
      <c r="CM2232" s="132"/>
      <c r="CN2232" s="132"/>
      <c r="CO2232" s="132"/>
      <c r="CP2232" s="132"/>
      <c r="CQ2232" s="132"/>
      <c r="CR2232" s="132"/>
      <c r="CS2232" s="132"/>
      <c r="CT2232" s="132"/>
      <c r="CU2232" s="132"/>
      <c r="CV2232" s="132"/>
      <c r="CW2232" s="132"/>
      <c r="CX2232" s="132"/>
      <c r="CY2232" s="132"/>
      <c r="CZ2232" s="122" t="str">
        <f t="shared" si="105"/>
        <v>Quercus L., SPMCODE: QUE002231, collection#: KS-MG411</v>
      </c>
    </row>
    <row r="2233" spans="1:104" ht="15" customHeight="1" x14ac:dyDescent="0.45">
      <c r="A2233" s="122">
        <v>2232</v>
      </c>
      <c r="B2233" s="122" t="s">
        <v>12565</v>
      </c>
      <c r="C2233" s="100" t="s">
        <v>12411</v>
      </c>
      <c r="D2233" s="148"/>
      <c r="E2233" s="148"/>
      <c r="G2233" s="132"/>
      <c r="I2233" s="100" t="s">
        <v>187</v>
      </c>
      <c r="J2233" s="122" t="str">
        <f t="shared" ref="J2233:J2296" si="107">LEFT(I2233, FIND(" ", I2233, 12) -1)</f>
        <v>Quercus alba</v>
      </c>
      <c r="K2233" s="132"/>
      <c r="L2233" s="132"/>
      <c r="M2233" s="100" t="s">
        <v>3226</v>
      </c>
      <c r="N2233" s="100" t="s">
        <v>3190</v>
      </c>
      <c r="O2233" s="52">
        <v>42914</v>
      </c>
      <c r="P2233" s="97" t="s">
        <v>12398</v>
      </c>
      <c r="Q2233" s="100" t="s">
        <v>11688</v>
      </c>
      <c r="R2233" s="52">
        <v>42916</v>
      </c>
      <c r="S2233" s="121" t="s">
        <v>14693</v>
      </c>
      <c r="T2233" s="100" t="s">
        <v>1171</v>
      </c>
      <c r="U2233" s="50" t="s">
        <v>6840</v>
      </c>
      <c r="V2233" s="49" t="s">
        <v>6841</v>
      </c>
      <c r="W2233" s="50" t="s">
        <v>1759</v>
      </c>
      <c r="X2233" s="101" t="s">
        <v>12399</v>
      </c>
      <c r="Y2233" s="50" t="s">
        <v>12402</v>
      </c>
      <c r="Z2233" s="132"/>
      <c r="AA2233" s="132"/>
      <c r="AB2233" s="132"/>
      <c r="AC2233" s="132"/>
      <c r="AD2233" s="132"/>
      <c r="AE2233" s="132"/>
      <c r="AF2233" s="132"/>
      <c r="AG2233" s="132"/>
      <c r="AH2233" s="100">
        <v>237</v>
      </c>
      <c r="AI2233" s="132"/>
      <c r="AJ2233" s="100" t="s">
        <v>187</v>
      </c>
      <c r="AK2233" s="100" t="s">
        <v>187</v>
      </c>
      <c r="AL2233" s="132"/>
      <c r="AM2233" s="52"/>
      <c r="AN2233" s="132"/>
      <c r="AO2233" s="132"/>
      <c r="AP2233" s="132"/>
      <c r="AQ2233" s="132"/>
      <c r="AR2233" s="132"/>
      <c r="AS2233" s="132"/>
      <c r="AT2233" s="102">
        <v>38.979179999999999</v>
      </c>
      <c r="AU2233" s="102">
        <v>-94.806920000000005</v>
      </c>
      <c r="AV2233" s="132"/>
      <c r="AW2233" s="132"/>
      <c r="AX2233" s="132"/>
      <c r="AY2233" s="132"/>
      <c r="AZ2233" s="100" t="s">
        <v>12412</v>
      </c>
      <c r="BA2233" s="132"/>
      <c r="BB2233" s="132"/>
      <c r="BC2233" s="132"/>
      <c r="BD2233" s="132"/>
      <c r="BE2233" s="100" t="s">
        <v>9078</v>
      </c>
      <c r="BF2233" s="132"/>
      <c r="BG2233" s="100" t="s">
        <v>9079</v>
      </c>
      <c r="BH2233" s="132" t="s">
        <v>1431</v>
      </c>
      <c r="BI2233" s="132" t="s">
        <v>1431</v>
      </c>
      <c r="BJ2233" s="132" t="s">
        <v>1431</v>
      </c>
      <c r="BK2233" s="132"/>
      <c r="BL2233" s="132"/>
      <c r="BM2233" s="132"/>
      <c r="BN2233" s="132"/>
      <c r="BO2233" s="132"/>
      <c r="BP2233" s="132"/>
      <c r="BQ2233" s="132"/>
      <c r="BR2233" s="132"/>
      <c r="BS2233" s="132"/>
      <c r="BW2233" s="132"/>
      <c r="BX2233" s="132"/>
      <c r="BY2233" s="132" t="s">
        <v>13665</v>
      </c>
      <c r="BZ2233" s="100" t="s">
        <v>3654</v>
      </c>
      <c r="CA2233" s="132"/>
      <c r="CB2233" s="132"/>
      <c r="CC2233" s="132"/>
      <c r="CD2233" s="132"/>
      <c r="CE2233" s="132"/>
      <c r="CF2233" s="132"/>
      <c r="CG2233" s="132"/>
      <c r="CH2233" s="132"/>
      <c r="CI2233" s="132"/>
      <c r="CJ2233" s="132"/>
      <c r="CK2233" s="132"/>
      <c r="CL2233" s="132"/>
      <c r="CM2233" s="132"/>
      <c r="CN2233" s="132"/>
      <c r="CO2233" s="132"/>
      <c r="CP2233" s="132"/>
      <c r="CQ2233" s="132"/>
      <c r="CR2233" s="132"/>
      <c r="CS2233" s="132"/>
      <c r="CT2233" s="132"/>
      <c r="CU2233" s="132"/>
      <c r="CV2233" s="132"/>
      <c r="CW2233" s="132"/>
      <c r="CX2233" s="132"/>
      <c r="CY2233" s="132"/>
      <c r="CZ2233" s="122" t="str">
        <f t="shared" si="105"/>
        <v>Quercus alba L., SPMCODE: QUE002232, collection#: KS-MG412</v>
      </c>
    </row>
    <row r="2234" spans="1:104" ht="15" customHeight="1" x14ac:dyDescent="0.45">
      <c r="A2234" s="122">
        <v>2233</v>
      </c>
      <c r="B2234" s="122" t="s">
        <v>12566</v>
      </c>
      <c r="C2234" s="100" t="s">
        <v>12413</v>
      </c>
      <c r="D2234" s="148"/>
      <c r="E2234" s="148"/>
      <c r="G2234" s="132"/>
      <c r="I2234" s="100" t="s">
        <v>187</v>
      </c>
      <c r="J2234" s="122" t="str">
        <f t="shared" si="107"/>
        <v>Quercus alba</v>
      </c>
      <c r="K2234" s="132"/>
      <c r="L2234" s="132"/>
      <c r="M2234" s="100" t="s">
        <v>3226</v>
      </c>
      <c r="N2234" s="100" t="s">
        <v>3190</v>
      </c>
      <c r="O2234" s="52">
        <v>42914</v>
      </c>
      <c r="P2234" s="97" t="s">
        <v>12398</v>
      </c>
      <c r="Q2234" s="100" t="s">
        <v>11688</v>
      </c>
      <c r="R2234" s="52">
        <v>42916</v>
      </c>
      <c r="S2234" s="121" t="s">
        <v>14693</v>
      </c>
      <c r="T2234" s="100" t="s">
        <v>1171</v>
      </c>
      <c r="U2234" s="50" t="s">
        <v>6840</v>
      </c>
      <c r="V2234" s="49" t="s">
        <v>6841</v>
      </c>
      <c r="W2234" s="50" t="s">
        <v>1759</v>
      </c>
      <c r="X2234" s="101" t="s">
        <v>12399</v>
      </c>
      <c r="Y2234" s="50" t="s">
        <v>12402</v>
      </c>
      <c r="Z2234" s="50"/>
      <c r="AA2234" s="132"/>
      <c r="AB2234" s="132"/>
      <c r="AC2234" s="132"/>
      <c r="AD2234" s="132"/>
      <c r="AE2234" s="132"/>
      <c r="AF2234" s="132"/>
      <c r="AG2234" s="132"/>
      <c r="AH2234" s="100">
        <v>1047</v>
      </c>
      <c r="AI2234" s="132"/>
      <c r="AJ2234" s="100" t="s">
        <v>187</v>
      </c>
      <c r="AK2234" s="100" t="s">
        <v>187</v>
      </c>
      <c r="AL2234" s="132"/>
      <c r="AM2234" s="52"/>
      <c r="AN2234" s="132"/>
      <c r="AO2234" s="132"/>
      <c r="AP2234" s="132"/>
      <c r="AQ2234" s="132"/>
      <c r="AR2234" s="132"/>
      <c r="AS2234" s="132"/>
      <c r="AT2234" s="102">
        <v>38.978990000000003</v>
      </c>
      <c r="AU2234" s="102">
        <v>-94.806759999999997</v>
      </c>
      <c r="AV2234" s="132"/>
      <c r="AW2234" s="132"/>
      <c r="AX2234" s="132"/>
      <c r="AY2234" s="132"/>
      <c r="AZ2234" s="100" t="s">
        <v>12409</v>
      </c>
      <c r="BA2234" s="132"/>
      <c r="BB2234" s="132"/>
      <c r="BC2234" s="132"/>
      <c r="BD2234" s="132"/>
      <c r="BE2234" s="100" t="s">
        <v>9078</v>
      </c>
      <c r="BF2234" s="132"/>
      <c r="BG2234" s="100" t="s">
        <v>9079</v>
      </c>
      <c r="BH2234" s="132" t="s">
        <v>1431</v>
      </c>
      <c r="BI2234" s="132" t="s">
        <v>1431</v>
      </c>
      <c r="BJ2234" s="132" t="s">
        <v>1431</v>
      </c>
      <c r="BK2234" s="132"/>
      <c r="BL2234" s="132"/>
      <c r="BM2234" s="132"/>
      <c r="BN2234" s="132"/>
      <c r="BO2234" s="132"/>
      <c r="BP2234" s="132"/>
      <c r="BQ2234" s="132"/>
      <c r="BR2234" s="132"/>
      <c r="BS2234" s="132"/>
      <c r="BW2234" s="132"/>
      <c r="BX2234" s="132"/>
      <c r="BY2234" s="132"/>
      <c r="BZ2234" s="100" t="s">
        <v>3654</v>
      </c>
      <c r="CA2234" s="132"/>
      <c r="CB2234" s="132"/>
      <c r="CC2234" s="132"/>
      <c r="CD2234" s="132"/>
      <c r="CE2234" s="132"/>
      <c r="CF2234" s="132"/>
      <c r="CG2234" s="132"/>
      <c r="CH2234" s="132"/>
      <c r="CI2234" s="132"/>
      <c r="CJ2234" s="132"/>
      <c r="CK2234" s="132"/>
      <c r="CL2234" s="132"/>
      <c r="CM2234" s="132"/>
      <c r="CN2234" s="132"/>
      <c r="CO2234" s="132"/>
      <c r="CP2234" s="132"/>
      <c r="CQ2234" s="132"/>
      <c r="CR2234" s="132"/>
      <c r="CS2234" s="132"/>
      <c r="CT2234" s="132"/>
      <c r="CU2234" s="132"/>
      <c r="CV2234" s="132"/>
      <c r="CW2234" s="132"/>
      <c r="CX2234" s="132"/>
      <c r="CY2234" s="132"/>
      <c r="CZ2234" s="122" t="str">
        <f t="shared" si="105"/>
        <v>Quercus alba L., SPMCODE: QUE002233, collection#: KS-MG413</v>
      </c>
    </row>
    <row r="2235" spans="1:104" ht="15" customHeight="1" x14ac:dyDescent="0.45">
      <c r="A2235" s="122">
        <v>2234</v>
      </c>
      <c r="B2235" s="122" t="s">
        <v>12567</v>
      </c>
      <c r="C2235" s="100" t="s">
        <v>12414</v>
      </c>
      <c r="D2235" s="148"/>
      <c r="E2235" s="148"/>
      <c r="G2235" s="132"/>
      <c r="I2235" s="100" t="s">
        <v>187</v>
      </c>
      <c r="J2235" s="122" t="str">
        <f t="shared" si="107"/>
        <v>Quercus alba</v>
      </c>
      <c r="K2235" s="132"/>
      <c r="L2235" s="132"/>
      <c r="M2235" s="100" t="s">
        <v>3226</v>
      </c>
      <c r="N2235" s="100" t="s">
        <v>3190</v>
      </c>
      <c r="O2235" s="52">
        <v>42914</v>
      </c>
      <c r="P2235" s="97" t="s">
        <v>12398</v>
      </c>
      <c r="Q2235" s="100" t="s">
        <v>11688</v>
      </c>
      <c r="R2235" s="52">
        <v>42916</v>
      </c>
      <c r="S2235" s="121" t="s">
        <v>14693</v>
      </c>
      <c r="T2235" s="100" t="s">
        <v>1171</v>
      </c>
      <c r="U2235" s="50" t="s">
        <v>6840</v>
      </c>
      <c r="V2235" s="49" t="s">
        <v>6841</v>
      </c>
      <c r="W2235" s="50" t="s">
        <v>1759</v>
      </c>
      <c r="X2235" s="101" t="s">
        <v>12399</v>
      </c>
      <c r="Y2235" s="50" t="s">
        <v>12402</v>
      </c>
      <c r="Z2235" s="132"/>
      <c r="AA2235" s="132"/>
      <c r="AB2235" s="132"/>
      <c r="AC2235" s="132"/>
      <c r="AD2235" s="132"/>
      <c r="AE2235" s="132"/>
      <c r="AF2235" s="132"/>
      <c r="AG2235" s="132"/>
      <c r="AH2235" s="100">
        <v>289</v>
      </c>
      <c r="AI2235" s="132"/>
      <c r="AJ2235" s="100" t="s">
        <v>187</v>
      </c>
      <c r="AK2235" s="100" t="s">
        <v>187</v>
      </c>
      <c r="AL2235" s="132"/>
      <c r="AM2235" s="52"/>
      <c r="AN2235" s="132"/>
      <c r="AO2235" s="132"/>
      <c r="AP2235" s="132"/>
      <c r="AQ2235" s="132"/>
      <c r="AR2235" s="132"/>
      <c r="AS2235" s="132"/>
      <c r="AT2235" s="102">
        <v>38.979480000000002</v>
      </c>
      <c r="AU2235" s="102">
        <v>-94.806560000000005</v>
      </c>
      <c r="AV2235" s="132"/>
      <c r="AW2235" s="132"/>
      <c r="AX2235" s="132"/>
      <c r="AY2235" s="132"/>
      <c r="AZ2235" s="100" t="s">
        <v>12415</v>
      </c>
      <c r="BA2235" s="132"/>
      <c r="BB2235" s="132"/>
      <c r="BC2235" s="132"/>
      <c r="BD2235" s="132"/>
      <c r="BE2235" s="100" t="s">
        <v>9078</v>
      </c>
      <c r="BF2235" s="132"/>
      <c r="BG2235" s="100" t="s">
        <v>9079</v>
      </c>
      <c r="BH2235" s="132" t="s">
        <v>1431</v>
      </c>
      <c r="BI2235" s="132" t="s">
        <v>1431</v>
      </c>
      <c r="BJ2235" s="132" t="s">
        <v>1431</v>
      </c>
      <c r="BK2235" s="132"/>
      <c r="BL2235" s="132"/>
      <c r="BM2235" s="132"/>
      <c r="BN2235" s="132"/>
      <c r="BO2235" s="132"/>
      <c r="BP2235" s="132"/>
      <c r="BQ2235" s="132"/>
      <c r="BR2235" s="132"/>
      <c r="BS2235" s="132"/>
      <c r="BW2235" s="132"/>
      <c r="BX2235" s="132"/>
      <c r="BY2235" s="132"/>
      <c r="BZ2235" s="100" t="s">
        <v>3654</v>
      </c>
      <c r="CA2235" s="132"/>
      <c r="CB2235" s="132"/>
      <c r="CC2235" s="132"/>
      <c r="CD2235" s="132"/>
      <c r="CE2235" s="132"/>
      <c r="CF2235" s="132"/>
      <c r="CG2235" s="132"/>
      <c r="CH2235" s="132"/>
      <c r="CI2235" s="132"/>
      <c r="CJ2235" s="132"/>
      <c r="CK2235" s="132"/>
      <c r="CL2235" s="132"/>
      <c r="CM2235" s="132"/>
      <c r="CN2235" s="132"/>
      <c r="CO2235" s="132"/>
      <c r="CP2235" s="132"/>
      <c r="CQ2235" s="132"/>
      <c r="CR2235" s="132"/>
      <c r="CS2235" s="132"/>
      <c r="CT2235" s="132"/>
      <c r="CU2235" s="132"/>
      <c r="CV2235" s="132"/>
      <c r="CW2235" s="132"/>
      <c r="CX2235" s="132"/>
      <c r="CY2235" s="132"/>
      <c r="CZ2235" s="122" t="str">
        <f t="shared" si="105"/>
        <v>Quercus alba L., SPMCODE: QUE002234, collection#: KS-MG414</v>
      </c>
    </row>
    <row r="2236" spans="1:104" ht="15" customHeight="1" x14ac:dyDescent="0.45">
      <c r="A2236" s="122">
        <v>2235</v>
      </c>
      <c r="B2236" s="122" t="s">
        <v>12568</v>
      </c>
      <c r="C2236" s="100" t="s">
        <v>12416</v>
      </c>
      <c r="D2236" s="148"/>
      <c r="E2236" s="148"/>
      <c r="G2236" s="132"/>
      <c r="I2236" s="100" t="s">
        <v>187</v>
      </c>
      <c r="J2236" s="122" t="str">
        <f t="shared" si="107"/>
        <v>Quercus alba</v>
      </c>
      <c r="K2236" s="132"/>
      <c r="L2236" s="132"/>
      <c r="M2236" s="100" t="s">
        <v>3226</v>
      </c>
      <c r="N2236" s="100" t="s">
        <v>3190</v>
      </c>
      <c r="O2236" s="52">
        <v>42914</v>
      </c>
      <c r="P2236" s="97" t="s">
        <v>12398</v>
      </c>
      <c r="Q2236" s="100" t="s">
        <v>11688</v>
      </c>
      <c r="R2236" s="52">
        <v>42916</v>
      </c>
      <c r="S2236" s="121" t="s">
        <v>14693</v>
      </c>
      <c r="T2236" s="100" t="s">
        <v>1171</v>
      </c>
      <c r="U2236" s="50" t="s">
        <v>6840</v>
      </c>
      <c r="V2236" s="49" t="s">
        <v>6841</v>
      </c>
      <c r="W2236" s="50" t="s">
        <v>1759</v>
      </c>
      <c r="X2236" s="101" t="s">
        <v>12399</v>
      </c>
      <c r="Y2236" s="50" t="s">
        <v>12408</v>
      </c>
      <c r="Z2236" s="50"/>
      <c r="AA2236" s="132"/>
      <c r="AB2236" s="132"/>
      <c r="AC2236" s="132"/>
      <c r="AD2236" s="132"/>
      <c r="AE2236" s="132"/>
      <c r="AF2236" s="132"/>
      <c r="AG2236" s="132"/>
      <c r="AH2236" s="100">
        <v>280</v>
      </c>
      <c r="AI2236" s="132"/>
      <c r="AJ2236" s="100" t="s">
        <v>187</v>
      </c>
      <c r="AK2236" s="100" t="s">
        <v>187</v>
      </c>
      <c r="AL2236" s="132"/>
      <c r="AM2236" s="52"/>
      <c r="AN2236" s="132"/>
      <c r="AO2236" s="132"/>
      <c r="AP2236" s="132"/>
      <c r="AQ2236" s="132"/>
      <c r="AR2236" s="132"/>
      <c r="AS2236" s="132"/>
      <c r="AT2236" s="102">
        <v>38.979480000000002</v>
      </c>
      <c r="AU2236" s="102">
        <v>-94.806299999999993</v>
      </c>
      <c r="AV2236" s="132"/>
      <c r="AW2236" s="132"/>
      <c r="AX2236" s="132"/>
      <c r="AY2236" s="132"/>
      <c r="AZ2236" s="100" t="s">
        <v>12417</v>
      </c>
      <c r="BA2236" s="132"/>
      <c r="BB2236" s="132"/>
      <c r="BC2236" s="132"/>
      <c r="BD2236" s="132"/>
      <c r="BE2236" s="100" t="s">
        <v>9078</v>
      </c>
      <c r="BF2236" s="132"/>
      <c r="BG2236" s="100" t="s">
        <v>9079</v>
      </c>
      <c r="BH2236" s="132" t="s">
        <v>1431</v>
      </c>
      <c r="BI2236" s="132" t="s">
        <v>1431</v>
      </c>
      <c r="BJ2236" s="132" t="s">
        <v>1431</v>
      </c>
      <c r="BK2236" s="132"/>
      <c r="BL2236" s="132"/>
      <c r="BM2236" s="132"/>
      <c r="BN2236" s="132"/>
      <c r="BO2236" s="132"/>
      <c r="BP2236" s="132"/>
      <c r="BQ2236" s="132"/>
      <c r="BR2236" s="132"/>
      <c r="BS2236" s="132"/>
      <c r="BW2236" s="132"/>
      <c r="BX2236" s="132"/>
      <c r="BY2236" s="132"/>
      <c r="BZ2236" s="100" t="s">
        <v>3654</v>
      </c>
      <c r="CA2236" s="132"/>
      <c r="CB2236" s="132"/>
      <c r="CC2236" s="132"/>
      <c r="CD2236" s="132"/>
      <c r="CE2236" s="132"/>
      <c r="CF2236" s="132"/>
      <c r="CG2236" s="132"/>
      <c r="CH2236" s="132"/>
      <c r="CI2236" s="132"/>
      <c r="CJ2236" s="132"/>
      <c r="CK2236" s="132"/>
      <c r="CL2236" s="132"/>
      <c r="CM2236" s="132"/>
      <c r="CN2236" s="132"/>
      <c r="CO2236" s="132"/>
      <c r="CP2236" s="132"/>
      <c r="CQ2236" s="132"/>
      <c r="CR2236" s="132"/>
      <c r="CS2236" s="132"/>
      <c r="CT2236" s="132"/>
      <c r="CU2236" s="132"/>
      <c r="CV2236" s="132"/>
      <c r="CW2236" s="132"/>
      <c r="CX2236" s="132"/>
      <c r="CY2236" s="132"/>
      <c r="CZ2236" s="122" t="str">
        <f t="shared" si="105"/>
        <v>Quercus alba L., SPMCODE: QUE002235, collection#: KS-MG415</v>
      </c>
    </row>
    <row r="2237" spans="1:104" ht="15" customHeight="1" x14ac:dyDescent="0.45">
      <c r="A2237" s="122">
        <v>2236</v>
      </c>
      <c r="B2237" s="122" t="s">
        <v>12569</v>
      </c>
      <c r="C2237" s="100" t="s">
        <v>12418</v>
      </c>
      <c r="D2237" s="148"/>
      <c r="E2237" s="148"/>
      <c r="G2237" s="132"/>
      <c r="I2237" s="100" t="s">
        <v>201</v>
      </c>
      <c r="J2237" s="122" t="str">
        <f t="shared" si="107"/>
        <v>Quercus stellata</v>
      </c>
      <c r="K2237" s="132"/>
      <c r="L2237" s="132"/>
      <c r="M2237" s="100" t="s">
        <v>3226</v>
      </c>
      <c r="N2237" s="100" t="s">
        <v>3195</v>
      </c>
      <c r="O2237" s="52">
        <v>42914</v>
      </c>
      <c r="P2237" s="97" t="s">
        <v>12398</v>
      </c>
      <c r="Q2237" s="100" t="s">
        <v>11688</v>
      </c>
      <c r="R2237" s="52">
        <v>42916</v>
      </c>
      <c r="S2237" s="121" t="s">
        <v>14693</v>
      </c>
      <c r="T2237" s="100" t="s">
        <v>1171</v>
      </c>
      <c r="U2237" s="50" t="s">
        <v>6840</v>
      </c>
      <c r="V2237" s="49" t="s">
        <v>6841</v>
      </c>
      <c r="W2237" s="50" t="s">
        <v>1759</v>
      </c>
      <c r="X2237" s="101" t="s">
        <v>12399</v>
      </c>
      <c r="Y2237" s="50" t="s">
        <v>12408</v>
      </c>
      <c r="Z2237" s="132"/>
      <c r="AA2237" s="132"/>
      <c r="AB2237" s="132"/>
      <c r="AC2237" s="132"/>
      <c r="AD2237" s="132"/>
      <c r="AE2237" s="132"/>
      <c r="AF2237" s="132"/>
      <c r="AG2237" s="132"/>
      <c r="AH2237" s="100">
        <v>1047</v>
      </c>
      <c r="AI2237" s="132"/>
      <c r="AJ2237" s="100" t="s">
        <v>201</v>
      </c>
      <c r="AK2237" s="100" t="s">
        <v>201</v>
      </c>
      <c r="AL2237" s="132"/>
      <c r="AM2237" s="52"/>
      <c r="AN2237" s="132"/>
      <c r="AO2237" s="132"/>
      <c r="AP2237" s="132"/>
      <c r="AQ2237" s="132"/>
      <c r="AR2237" s="132"/>
      <c r="AS2237" s="132"/>
      <c r="AT2237" s="102">
        <v>38.97925</v>
      </c>
      <c r="AU2237" s="102">
        <v>-94.805409999999995</v>
      </c>
      <c r="AV2237" s="132"/>
      <c r="AW2237" s="132"/>
      <c r="AX2237" s="132"/>
      <c r="AY2237" s="132"/>
      <c r="AZ2237" s="100" t="s">
        <v>12409</v>
      </c>
      <c r="BA2237" s="132"/>
      <c r="BB2237" s="132"/>
      <c r="BC2237" s="132"/>
      <c r="BD2237" s="132"/>
      <c r="BE2237" s="100" t="s">
        <v>9078</v>
      </c>
      <c r="BF2237" s="132"/>
      <c r="BG2237" s="100" t="s">
        <v>9079</v>
      </c>
      <c r="BH2237" s="132" t="s">
        <v>1431</v>
      </c>
      <c r="BI2237" s="132" t="s">
        <v>1431</v>
      </c>
      <c r="BJ2237" s="132" t="s">
        <v>1431</v>
      </c>
      <c r="BK2237" s="132"/>
      <c r="BL2237" s="132"/>
      <c r="BM2237" s="132"/>
      <c r="BN2237" s="132"/>
      <c r="BO2237" s="132"/>
      <c r="BP2237" s="132"/>
      <c r="BQ2237" s="132"/>
      <c r="BR2237" s="132"/>
      <c r="BS2237" s="132"/>
      <c r="BW2237" s="132"/>
      <c r="BX2237" s="132"/>
      <c r="BY2237" s="132"/>
      <c r="BZ2237" s="100" t="s">
        <v>3654</v>
      </c>
      <c r="CA2237" s="132"/>
      <c r="CB2237" s="132"/>
      <c r="CC2237" s="132"/>
      <c r="CD2237" s="132"/>
      <c r="CE2237" s="132"/>
      <c r="CF2237" s="132"/>
      <c r="CG2237" s="132"/>
      <c r="CH2237" s="132"/>
      <c r="CI2237" s="132"/>
      <c r="CJ2237" s="132"/>
      <c r="CK2237" s="132"/>
      <c r="CL2237" s="132"/>
      <c r="CM2237" s="132"/>
      <c r="CN2237" s="132"/>
      <c r="CO2237" s="132"/>
      <c r="CP2237" s="132"/>
      <c r="CQ2237" s="132"/>
      <c r="CR2237" s="132"/>
      <c r="CS2237" s="132"/>
      <c r="CT2237" s="132"/>
      <c r="CU2237" s="132"/>
      <c r="CV2237" s="132"/>
      <c r="CW2237" s="132"/>
      <c r="CX2237" s="132"/>
      <c r="CY2237" s="132"/>
      <c r="CZ2237" s="122" t="str">
        <f t="shared" si="105"/>
        <v>Quercus stellata Wangenh., SPMCODE: QUE002236, collection#: KS-MG416</v>
      </c>
    </row>
    <row r="2238" spans="1:104" ht="15" customHeight="1" x14ac:dyDescent="0.45">
      <c r="A2238" s="122">
        <v>2237</v>
      </c>
      <c r="B2238" s="122" t="s">
        <v>12570</v>
      </c>
      <c r="C2238" s="100" t="s">
        <v>12419</v>
      </c>
      <c r="D2238" s="148"/>
      <c r="E2238" s="148"/>
      <c r="G2238" s="132"/>
      <c r="I2238" s="100" t="s">
        <v>187</v>
      </c>
      <c r="J2238" s="122" t="str">
        <f t="shared" si="107"/>
        <v>Quercus alba</v>
      </c>
      <c r="K2238" s="132"/>
      <c r="L2238" s="132"/>
      <c r="M2238" s="100" t="s">
        <v>3226</v>
      </c>
      <c r="N2238" s="100" t="s">
        <v>3190</v>
      </c>
      <c r="O2238" s="52">
        <v>42914</v>
      </c>
      <c r="P2238" s="97" t="s">
        <v>12398</v>
      </c>
      <c r="Q2238" s="100" t="s">
        <v>11688</v>
      </c>
      <c r="R2238" s="52">
        <v>42916</v>
      </c>
      <c r="S2238" s="121" t="s">
        <v>14693</v>
      </c>
      <c r="T2238" s="100" t="s">
        <v>1171</v>
      </c>
      <c r="U2238" s="50" t="s">
        <v>6840</v>
      </c>
      <c r="V2238" s="49" t="s">
        <v>6841</v>
      </c>
      <c r="W2238" s="50" t="s">
        <v>1759</v>
      </c>
      <c r="X2238" s="101" t="s">
        <v>12399</v>
      </c>
      <c r="Y2238" s="50" t="s">
        <v>12402</v>
      </c>
      <c r="Z2238" s="132"/>
      <c r="AA2238" s="132"/>
      <c r="AB2238" s="132"/>
      <c r="AC2238" s="132"/>
      <c r="AD2238" s="132"/>
      <c r="AE2238" s="132"/>
      <c r="AF2238" s="132"/>
      <c r="AG2238" s="132"/>
      <c r="AH2238" s="100">
        <v>1047</v>
      </c>
      <c r="AI2238" s="132"/>
      <c r="AJ2238" s="100" t="s">
        <v>187</v>
      </c>
      <c r="AK2238" s="100" t="s">
        <v>187</v>
      </c>
      <c r="AL2238" s="132"/>
      <c r="AM2238" s="52"/>
      <c r="AN2238" s="132"/>
      <c r="AO2238" s="132"/>
      <c r="AP2238" s="132"/>
      <c r="AQ2238" s="132"/>
      <c r="AR2238" s="132"/>
      <c r="AS2238" s="132"/>
      <c r="AT2238" s="102">
        <v>38.979340000000001</v>
      </c>
      <c r="AU2238" s="102">
        <v>-94.805369999999996</v>
      </c>
      <c r="AV2238" s="132"/>
      <c r="AW2238" s="132"/>
      <c r="AX2238" s="132"/>
      <c r="AY2238" s="132"/>
      <c r="AZ2238" s="100" t="s">
        <v>12409</v>
      </c>
      <c r="BA2238" s="132"/>
      <c r="BB2238" s="132"/>
      <c r="BC2238" s="132"/>
      <c r="BD2238" s="132"/>
      <c r="BE2238" s="100" t="s">
        <v>9078</v>
      </c>
      <c r="BF2238" s="132"/>
      <c r="BG2238" s="100" t="s">
        <v>9079</v>
      </c>
      <c r="BH2238" s="132" t="s">
        <v>1431</v>
      </c>
      <c r="BI2238" s="132" t="s">
        <v>1431</v>
      </c>
      <c r="BJ2238" s="132" t="s">
        <v>1431</v>
      </c>
      <c r="BK2238" s="132"/>
      <c r="BL2238" s="132"/>
      <c r="BM2238" s="132"/>
      <c r="BN2238" s="132"/>
      <c r="BO2238" s="132"/>
      <c r="BP2238" s="132"/>
      <c r="BQ2238" s="132"/>
      <c r="BR2238" s="132"/>
      <c r="BS2238" s="132"/>
      <c r="BW2238" s="132"/>
      <c r="BX2238" s="132"/>
      <c r="BY2238" s="132"/>
      <c r="BZ2238" s="100" t="s">
        <v>3654</v>
      </c>
      <c r="CA2238" s="132"/>
      <c r="CB2238" s="132"/>
      <c r="CC2238" s="132"/>
      <c r="CD2238" s="132"/>
      <c r="CE2238" s="132"/>
      <c r="CF2238" s="132"/>
      <c r="CG2238" s="132"/>
      <c r="CH2238" s="132"/>
      <c r="CI2238" s="132"/>
      <c r="CJ2238" s="132"/>
      <c r="CK2238" s="132"/>
      <c r="CL2238" s="132"/>
      <c r="CM2238" s="132"/>
      <c r="CN2238" s="132"/>
      <c r="CO2238" s="132"/>
      <c r="CP2238" s="132"/>
      <c r="CQ2238" s="132"/>
      <c r="CR2238" s="132"/>
      <c r="CS2238" s="132"/>
      <c r="CT2238" s="132"/>
      <c r="CU2238" s="132"/>
      <c r="CV2238" s="132"/>
      <c r="CW2238" s="132"/>
      <c r="CX2238" s="132"/>
      <c r="CY2238" s="132"/>
      <c r="CZ2238" s="122" t="str">
        <f t="shared" si="105"/>
        <v>Quercus alba L., SPMCODE: QUE002237, collection#: KS-MG417</v>
      </c>
    </row>
    <row r="2239" spans="1:104" ht="15" customHeight="1" x14ac:dyDescent="0.45">
      <c r="A2239" s="122">
        <v>2238</v>
      </c>
      <c r="B2239" s="122" t="s">
        <v>12571</v>
      </c>
      <c r="C2239" s="100" t="s">
        <v>12420</v>
      </c>
      <c r="D2239" s="148"/>
      <c r="E2239" s="148"/>
      <c r="G2239" s="132"/>
      <c r="I2239" s="100" t="s">
        <v>187</v>
      </c>
      <c r="J2239" s="122" t="str">
        <f t="shared" si="107"/>
        <v>Quercus alba</v>
      </c>
      <c r="K2239" s="132"/>
      <c r="L2239" s="132"/>
      <c r="M2239" s="100" t="s">
        <v>3226</v>
      </c>
      <c r="N2239" s="100" t="s">
        <v>3190</v>
      </c>
      <c r="O2239" s="52">
        <v>42914</v>
      </c>
      <c r="P2239" s="97" t="s">
        <v>12398</v>
      </c>
      <c r="Q2239" s="100" t="s">
        <v>11688</v>
      </c>
      <c r="R2239" s="52">
        <v>42916</v>
      </c>
      <c r="S2239" s="121" t="s">
        <v>14693</v>
      </c>
      <c r="T2239" s="100" t="s">
        <v>1171</v>
      </c>
      <c r="U2239" s="50" t="s">
        <v>6840</v>
      </c>
      <c r="V2239" s="49" t="s">
        <v>6841</v>
      </c>
      <c r="W2239" s="50" t="s">
        <v>1759</v>
      </c>
      <c r="X2239" s="101" t="s">
        <v>12399</v>
      </c>
      <c r="Y2239" s="50" t="s">
        <v>12402</v>
      </c>
      <c r="Z2239" s="132"/>
      <c r="AA2239" s="132"/>
      <c r="AB2239" s="132"/>
      <c r="AC2239" s="132"/>
      <c r="AD2239" s="132"/>
      <c r="AE2239" s="132"/>
      <c r="AF2239" s="132"/>
      <c r="AG2239" s="132"/>
      <c r="AH2239" s="100">
        <v>1047</v>
      </c>
      <c r="AI2239" s="132"/>
      <c r="AJ2239" s="100" t="s">
        <v>187</v>
      </c>
      <c r="AK2239" s="100" t="s">
        <v>187</v>
      </c>
      <c r="AL2239" s="132"/>
      <c r="AM2239" s="52"/>
      <c r="AN2239" s="132"/>
      <c r="AO2239" s="132"/>
      <c r="AP2239" s="132"/>
      <c r="AQ2239" s="132"/>
      <c r="AR2239" s="132"/>
      <c r="AS2239" s="132"/>
      <c r="AT2239" s="102">
        <v>38.979340000000001</v>
      </c>
      <c r="AU2239" s="102">
        <v>-94.805369999999996</v>
      </c>
      <c r="AV2239" s="132"/>
      <c r="AW2239" s="132"/>
      <c r="AX2239" s="132"/>
      <c r="AY2239" s="132"/>
      <c r="AZ2239" s="100" t="s">
        <v>12409</v>
      </c>
      <c r="BA2239" s="132"/>
      <c r="BB2239" s="132"/>
      <c r="BC2239" s="132"/>
      <c r="BD2239" s="132"/>
      <c r="BE2239" s="100" t="s">
        <v>9078</v>
      </c>
      <c r="BF2239" s="132"/>
      <c r="BG2239" s="100" t="s">
        <v>9079</v>
      </c>
      <c r="BH2239" s="132" t="s">
        <v>1431</v>
      </c>
      <c r="BI2239" s="132" t="s">
        <v>1431</v>
      </c>
      <c r="BJ2239" s="132" t="s">
        <v>1431</v>
      </c>
      <c r="BK2239" s="132"/>
      <c r="BL2239" s="132"/>
      <c r="BM2239" s="132"/>
      <c r="BN2239" s="132"/>
      <c r="BO2239" s="132"/>
      <c r="BP2239" s="132"/>
      <c r="BQ2239" s="132"/>
      <c r="BR2239" s="132"/>
      <c r="BS2239" s="132"/>
      <c r="BW2239" s="132"/>
      <c r="BX2239" s="132"/>
      <c r="BY2239" s="132"/>
      <c r="BZ2239" s="100" t="s">
        <v>3654</v>
      </c>
      <c r="CA2239" s="132"/>
      <c r="CB2239" s="132"/>
      <c r="CC2239" s="132"/>
      <c r="CD2239" s="132"/>
      <c r="CE2239" s="132"/>
      <c r="CF2239" s="132"/>
      <c r="CG2239" s="132"/>
      <c r="CH2239" s="132"/>
      <c r="CI2239" s="132"/>
      <c r="CJ2239" s="132"/>
      <c r="CK2239" s="132"/>
      <c r="CL2239" s="132"/>
      <c r="CM2239" s="132"/>
      <c r="CN2239" s="132"/>
      <c r="CO2239" s="132"/>
      <c r="CP2239" s="132"/>
      <c r="CQ2239" s="132"/>
      <c r="CR2239" s="132"/>
      <c r="CS2239" s="132"/>
      <c r="CT2239" s="132"/>
      <c r="CU2239" s="132"/>
      <c r="CV2239" s="132"/>
      <c r="CW2239" s="132"/>
      <c r="CX2239" s="132"/>
      <c r="CY2239" s="132"/>
      <c r="CZ2239" s="122" t="str">
        <f t="shared" si="105"/>
        <v>Quercus alba L., SPMCODE: QUE002238, collection#: KS-MG418</v>
      </c>
    </row>
    <row r="2240" spans="1:104" ht="15" customHeight="1" x14ac:dyDescent="0.45">
      <c r="A2240" s="122">
        <v>2239</v>
      </c>
      <c r="B2240" s="122" t="s">
        <v>12572</v>
      </c>
      <c r="C2240" s="100" t="s">
        <v>12421</v>
      </c>
      <c r="D2240" s="148"/>
      <c r="E2240" s="148"/>
      <c r="G2240" s="132"/>
      <c r="I2240" s="100" t="s">
        <v>212</v>
      </c>
      <c r="J2240" s="122" t="str">
        <f t="shared" si="107"/>
        <v>Quercus muehlenbergii</v>
      </c>
      <c r="K2240" s="132"/>
      <c r="L2240" s="132"/>
      <c r="M2240" s="100" t="s">
        <v>3226</v>
      </c>
      <c r="N2240" s="100" t="s">
        <v>3198</v>
      </c>
      <c r="O2240" s="52">
        <v>42914</v>
      </c>
      <c r="P2240" s="97" t="s">
        <v>12398</v>
      </c>
      <c r="Q2240" s="100" t="s">
        <v>11688</v>
      </c>
      <c r="R2240" s="52">
        <v>42916</v>
      </c>
      <c r="S2240" s="121" t="s">
        <v>14693</v>
      </c>
      <c r="T2240" s="100" t="s">
        <v>1171</v>
      </c>
      <c r="U2240" s="50" t="s">
        <v>6840</v>
      </c>
      <c r="V2240" s="49" t="s">
        <v>6841</v>
      </c>
      <c r="W2240" s="50" t="s">
        <v>1759</v>
      </c>
      <c r="X2240" s="101" t="s">
        <v>12399</v>
      </c>
      <c r="Y2240" s="50" t="s">
        <v>12408</v>
      </c>
      <c r="Z2240" s="132"/>
      <c r="AA2240" s="132"/>
      <c r="AB2240" s="132"/>
      <c r="AC2240" s="132"/>
      <c r="AD2240" s="132"/>
      <c r="AE2240" s="132"/>
      <c r="AF2240" s="132"/>
      <c r="AG2240" s="132"/>
      <c r="AH2240" s="100">
        <v>1047</v>
      </c>
      <c r="AI2240" s="132"/>
      <c r="AJ2240" s="100" t="s">
        <v>212</v>
      </c>
      <c r="AK2240" s="100" t="s">
        <v>212</v>
      </c>
      <c r="AL2240" s="132"/>
      <c r="AM2240" s="52"/>
      <c r="AN2240" s="132"/>
      <c r="AO2240" s="132"/>
      <c r="AP2240" s="132"/>
      <c r="AQ2240" s="132"/>
      <c r="AR2240" s="132"/>
      <c r="AS2240" s="132"/>
      <c r="AT2240" s="102">
        <v>38.979340000000001</v>
      </c>
      <c r="AU2240" s="102">
        <v>-94.805369999999996</v>
      </c>
      <c r="AV2240" s="132"/>
      <c r="AW2240" s="132"/>
      <c r="AX2240" s="132"/>
      <c r="AY2240" s="132"/>
      <c r="AZ2240" s="100" t="s">
        <v>12409</v>
      </c>
      <c r="BA2240" s="132"/>
      <c r="BB2240" s="132"/>
      <c r="BC2240" s="132"/>
      <c r="BD2240" s="132"/>
      <c r="BE2240" s="100" t="s">
        <v>9078</v>
      </c>
      <c r="BF2240" s="132"/>
      <c r="BG2240" s="100" t="s">
        <v>9079</v>
      </c>
      <c r="BH2240" s="132" t="s">
        <v>1431</v>
      </c>
      <c r="BI2240" s="132" t="s">
        <v>1431</v>
      </c>
      <c r="BJ2240" s="132" t="s">
        <v>1431</v>
      </c>
      <c r="BK2240" s="132"/>
      <c r="BL2240" s="132"/>
      <c r="BM2240" s="132"/>
      <c r="BN2240" s="132"/>
      <c r="BO2240" s="132"/>
      <c r="BP2240" s="132"/>
      <c r="BQ2240" s="132"/>
      <c r="BR2240" s="132"/>
      <c r="BS2240" s="132"/>
      <c r="BW2240" s="132"/>
      <c r="BX2240" s="132"/>
      <c r="BY2240" s="132" t="s">
        <v>13665</v>
      </c>
      <c r="BZ2240" s="100" t="s">
        <v>3654</v>
      </c>
      <c r="CA2240" s="132"/>
      <c r="CB2240" s="132"/>
      <c r="CC2240" s="132"/>
      <c r="CD2240" s="132"/>
      <c r="CE2240" s="132"/>
      <c r="CF2240" s="132"/>
      <c r="CG2240" s="132"/>
      <c r="CH2240" s="132"/>
      <c r="CI2240" s="132"/>
      <c r="CJ2240" s="132"/>
      <c r="CK2240" s="132"/>
      <c r="CL2240" s="132"/>
      <c r="CM2240" s="132"/>
      <c r="CN2240" s="132"/>
      <c r="CO2240" s="132"/>
      <c r="CP2240" s="132"/>
      <c r="CQ2240" s="132"/>
      <c r="CR2240" s="132"/>
      <c r="CS2240" s="132"/>
      <c r="CT2240" s="132"/>
      <c r="CU2240" s="132"/>
      <c r="CV2240" s="132"/>
      <c r="CW2240" s="132"/>
      <c r="CX2240" s="132"/>
      <c r="CY2240" s="132"/>
      <c r="CZ2240" s="122" t="str">
        <f t="shared" si="105"/>
        <v>Quercus muehlenbergii Engelm., SPMCODE: QUE002239, collection#: KS-MG419</v>
      </c>
    </row>
    <row r="2241" spans="1:104" ht="15" customHeight="1" x14ac:dyDescent="0.45">
      <c r="A2241" s="122">
        <v>2240</v>
      </c>
      <c r="B2241" s="122" t="s">
        <v>12573</v>
      </c>
      <c r="C2241" s="100" t="s">
        <v>12422</v>
      </c>
      <c r="D2241" s="148"/>
      <c r="E2241" s="148"/>
      <c r="G2241" s="132"/>
      <c r="I2241" s="100" t="s">
        <v>201</v>
      </c>
      <c r="J2241" s="122" t="str">
        <f t="shared" si="107"/>
        <v>Quercus stellata</v>
      </c>
      <c r="K2241" s="132"/>
      <c r="L2241" s="132"/>
      <c r="M2241" s="100" t="s">
        <v>3226</v>
      </c>
      <c r="N2241" s="100" t="s">
        <v>3195</v>
      </c>
      <c r="O2241" s="52">
        <v>42914</v>
      </c>
      <c r="P2241" s="97" t="s">
        <v>12398</v>
      </c>
      <c r="Q2241" s="100" t="s">
        <v>11688</v>
      </c>
      <c r="R2241" s="52">
        <v>42916</v>
      </c>
      <c r="S2241" s="121" t="s">
        <v>14693</v>
      </c>
      <c r="T2241" s="100" t="s">
        <v>1171</v>
      </c>
      <c r="U2241" s="50" t="s">
        <v>6840</v>
      </c>
      <c r="V2241" s="49" t="s">
        <v>6841</v>
      </c>
      <c r="W2241" s="50" t="s">
        <v>1759</v>
      </c>
      <c r="X2241" s="101" t="s">
        <v>12399</v>
      </c>
      <c r="Y2241" s="50" t="s">
        <v>12408</v>
      </c>
      <c r="Z2241" s="132"/>
      <c r="AA2241" s="132"/>
      <c r="AB2241" s="132"/>
      <c r="AC2241" s="132"/>
      <c r="AD2241" s="132"/>
      <c r="AE2241" s="132"/>
      <c r="AF2241" s="132"/>
      <c r="AG2241" s="132"/>
      <c r="AH2241" s="100">
        <v>1047</v>
      </c>
      <c r="AI2241" s="132"/>
      <c r="AJ2241" s="100" t="s">
        <v>201</v>
      </c>
      <c r="AK2241" s="100" t="s">
        <v>201</v>
      </c>
      <c r="AL2241" s="132"/>
      <c r="AM2241" s="52"/>
      <c r="AN2241" s="132"/>
      <c r="AO2241" s="132"/>
      <c r="AP2241" s="132"/>
      <c r="AQ2241" s="132"/>
      <c r="AR2241" s="132"/>
      <c r="AS2241" s="132"/>
      <c r="AT2241" s="102">
        <v>38.979340000000001</v>
      </c>
      <c r="AU2241" s="102">
        <v>-94.805369999999996</v>
      </c>
      <c r="AV2241" s="132"/>
      <c r="AW2241" s="132"/>
      <c r="AX2241" s="132"/>
      <c r="AY2241" s="132"/>
      <c r="AZ2241" s="100" t="s">
        <v>12409</v>
      </c>
      <c r="BA2241" s="132"/>
      <c r="BB2241" s="132"/>
      <c r="BC2241" s="132"/>
      <c r="BD2241" s="132"/>
      <c r="BE2241" s="100" t="s">
        <v>9078</v>
      </c>
      <c r="BF2241" s="132"/>
      <c r="BG2241" s="100" t="s">
        <v>9079</v>
      </c>
      <c r="BH2241" s="132" t="s">
        <v>1431</v>
      </c>
      <c r="BI2241" s="132" t="s">
        <v>1431</v>
      </c>
      <c r="BJ2241" s="132" t="s">
        <v>1431</v>
      </c>
      <c r="BK2241" s="132"/>
      <c r="BL2241" s="132"/>
      <c r="BM2241" s="132"/>
      <c r="BN2241" s="132"/>
      <c r="BO2241" s="132"/>
      <c r="BP2241" s="132"/>
      <c r="BQ2241" s="132"/>
      <c r="BR2241" s="132"/>
      <c r="BS2241" s="132"/>
      <c r="BW2241" s="132"/>
      <c r="BX2241" s="132"/>
      <c r="BY2241" s="132" t="s">
        <v>13665</v>
      </c>
      <c r="BZ2241" s="100" t="s">
        <v>3654</v>
      </c>
      <c r="CA2241" s="132"/>
      <c r="CB2241" s="132"/>
      <c r="CC2241" s="132"/>
      <c r="CD2241" s="132"/>
      <c r="CE2241" s="132"/>
      <c r="CF2241" s="132"/>
      <c r="CG2241" s="132"/>
      <c r="CH2241" s="132"/>
      <c r="CI2241" s="132"/>
      <c r="CJ2241" s="132"/>
      <c r="CK2241" s="132"/>
      <c r="CL2241" s="132"/>
      <c r="CM2241" s="132"/>
      <c r="CN2241" s="132"/>
      <c r="CO2241" s="132"/>
      <c r="CP2241" s="132"/>
      <c r="CQ2241" s="132"/>
      <c r="CR2241" s="132"/>
      <c r="CS2241" s="132"/>
      <c r="CT2241" s="132"/>
      <c r="CU2241" s="132"/>
      <c r="CV2241" s="132"/>
      <c r="CW2241" s="132"/>
      <c r="CX2241" s="132"/>
      <c r="CY2241" s="132"/>
      <c r="CZ2241" s="122" t="str">
        <f t="shared" si="105"/>
        <v>Quercus stellata Wangenh., SPMCODE: QUE002240, collection#: KS-MG420</v>
      </c>
    </row>
    <row r="2242" spans="1:104" ht="15" customHeight="1" x14ac:dyDescent="0.45">
      <c r="A2242" s="122">
        <v>2241</v>
      </c>
      <c r="B2242" s="122" t="s">
        <v>12574</v>
      </c>
      <c r="C2242" s="100" t="s">
        <v>12423</v>
      </c>
      <c r="D2242" s="148"/>
      <c r="E2242" s="148"/>
      <c r="G2242" s="132"/>
      <c r="I2242" s="100" t="s">
        <v>212</v>
      </c>
      <c r="J2242" s="122" t="str">
        <f t="shared" si="107"/>
        <v>Quercus muehlenbergii</v>
      </c>
      <c r="K2242" s="132"/>
      <c r="L2242" s="132"/>
      <c r="M2242" s="100" t="s">
        <v>3226</v>
      </c>
      <c r="N2242" s="100" t="s">
        <v>3198</v>
      </c>
      <c r="O2242" s="52">
        <v>42914</v>
      </c>
      <c r="P2242" s="97" t="s">
        <v>12398</v>
      </c>
      <c r="Q2242" s="100" t="s">
        <v>11688</v>
      </c>
      <c r="R2242" s="52">
        <v>42916</v>
      </c>
      <c r="S2242" s="121" t="s">
        <v>14693</v>
      </c>
      <c r="T2242" s="100" t="s">
        <v>1171</v>
      </c>
      <c r="U2242" s="50" t="s">
        <v>6840</v>
      </c>
      <c r="V2242" s="49" t="s">
        <v>6841</v>
      </c>
      <c r="W2242" s="50" t="s">
        <v>1759</v>
      </c>
      <c r="X2242" s="101" t="s">
        <v>12399</v>
      </c>
      <c r="Y2242" s="50" t="s">
        <v>12402</v>
      </c>
      <c r="Z2242" s="132"/>
      <c r="AA2242" s="132"/>
      <c r="AB2242" s="132"/>
      <c r="AC2242" s="132"/>
      <c r="AD2242" s="132"/>
      <c r="AE2242" s="132"/>
      <c r="AF2242" s="132"/>
      <c r="AG2242" s="132"/>
      <c r="AH2242" s="100">
        <v>277</v>
      </c>
      <c r="AI2242" s="132"/>
      <c r="AJ2242" s="100" t="s">
        <v>212</v>
      </c>
      <c r="AK2242" s="100" t="s">
        <v>212</v>
      </c>
      <c r="AL2242" s="132"/>
      <c r="AM2242" s="52"/>
      <c r="AN2242" s="132"/>
      <c r="AO2242" s="132"/>
      <c r="AP2242" s="132"/>
      <c r="AQ2242" s="132"/>
      <c r="AR2242" s="132"/>
      <c r="AS2242" s="132"/>
      <c r="AT2242" s="102">
        <v>38.978490000000001</v>
      </c>
      <c r="AU2242" s="102">
        <v>-94.805499999999995</v>
      </c>
      <c r="AV2242" s="132"/>
      <c r="AW2242" s="132"/>
      <c r="AX2242" s="132"/>
      <c r="AY2242" s="132"/>
      <c r="AZ2242" s="100" t="s">
        <v>12424</v>
      </c>
      <c r="BA2242" s="132"/>
      <c r="BB2242" s="132"/>
      <c r="BC2242" s="132"/>
      <c r="BD2242" s="132"/>
      <c r="BE2242" s="100" t="s">
        <v>9078</v>
      </c>
      <c r="BF2242" s="132"/>
      <c r="BG2242" s="100" t="s">
        <v>9079</v>
      </c>
      <c r="BH2242" s="132" t="s">
        <v>1431</v>
      </c>
      <c r="BI2242" s="132" t="s">
        <v>1431</v>
      </c>
      <c r="BJ2242" s="132" t="s">
        <v>1431</v>
      </c>
      <c r="BK2242" s="132"/>
      <c r="BL2242" s="132"/>
      <c r="BM2242" s="132"/>
      <c r="BN2242" s="132"/>
      <c r="BO2242" s="132"/>
      <c r="BP2242" s="132"/>
      <c r="BQ2242" s="132"/>
      <c r="BR2242" s="132"/>
      <c r="BS2242" s="132"/>
      <c r="BW2242" s="132"/>
      <c r="BX2242" s="132"/>
      <c r="BY2242" s="132"/>
      <c r="BZ2242" s="100" t="s">
        <v>3654</v>
      </c>
      <c r="CA2242" s="132"/>
      <c r="CB2242" s="132"/>
      <c r="CC2242" s="132"/>
      <c r="CD2242" s="132"/>
      <c r="CE2242" s="132"/>
      <c r="CF2242" s="132"/>
      <c r="CG2242" s="132"/>
      <c r="CH2242" s="132"/>
      <c r="CI2242" s="132"/>
      <c r="CJ2242" s="132"/>
      <c r="CK2242" s="132"/>
      <c r="CL2242" s="132"/>
      <c r="CM2242" s="132"/>
      <c r="CN2242" s="132"/>
      <c r="CO2242" s="132"/>
      <c r="CP2242" s="132"/>
      <c r="CQ2242" s="132"/>
      <c r="CR2242" s="132"/>
      <c r="CS2242" s="132"/>
      <c r="CT2242" s="132"/>
      <c r="CU2242" s="132"/>
      <c r="CV2242" s="132"/>
      <c r="CW2242" s="132"/>
      <c r="CX2242" s="132"/>
      <c r="CY2242" s="132"/>
      <c r="CZ2242" s="122" t="str">
        <f t="shared" si="105"/>
        <v>Quercus muehlenbergii Engelm., SPMCODE: QUE002241, collection#: KS-MG421</v>
      </c>
    </row>
    <row r="2243" spans="1:104" ht="15" customHeight="1" x14ac:dyDescent="0.45">
      <c r="A2243" s="122">
        <v>2242</v>
      </c>
      <c r="B2243" s="122" t="s">
        <v>12575</v>
      </c>
      <c r="C2243" s="100" t="s">
        <v>12425</v>
      </c>
      <c r="D2243" s="148"/>
      <c r="E2243" s="148"/>
      <c r="G2243" s="132"/>
      <c r="I2243" s="100" t="s">
        <v>201</v>
      </c>
      <c r="J2243" s="122" t="str">
        <f t="shared" si="107"/>
        <v>Quercus stellata</v>
      </c>
      <c r="K2243" s="132"/>
      <c r="L2243" s="132"/>
      <c r="M2243" s="100" t="s">
        <v>3226</v>
      </c>
      <c r="N2243" s="100" t="s">
        <v>3195</v>
      </c>
      <c r="O2243" s="52">
        <v>42914</v>
      </c>
      <c r="P2243" s="97" t="s">
        <v>12398</v>
      </c>
      <c r="Q2243" s="100" t="s">
        <v>11688</v>
      </c>
      <c r="R2243" s="52">
        <v>42916</v>
      </c>
      <c r="S2243" s="121" t="s">
        <v>14693</v>
      </c>
      <c r="T2243" s="100" t="s">
        <v>1171</v>
      </c>
      <c r="U2243" s="50" t="s">
        <v>6840</v>
      </c>
      <c r="V2243" s="49" t="s">
        <v>6841</v>
      </c>
      <c r="W2243" s="50" t="s">
        <v>1759</v>
      </c>
      <c r="X2243" s="101" t="s">
        <v>12399</v>
      </c>
      <c r="Y2243" s="50" t="s">
        <v>12408</v>
      </c>
      <c r="Z2243" s="132"/>
      <c r="AA2243" s="132"/>
      <c r="AB2243" s="132"/>
      <c r="AC2243" s="132"/>
      <c r="AD2243" s="132"/>
      <c r="AE2243" s="132"/>
      <c r="AF2243" s="132"/>
      <c r="AG2243" s="132"/>
      <c r="AH2243" s="100">
        <v>277</v>
      </c>
      <c r="AI2243" s="132"/>
      <c r="AJ2243" s="100" t="s">
        <v>201</v>
      </c>
      <c r="AK2243" s="100" t="s">
        <v>201</v>
      </c>
      <c r="AL2243" s="132"/>
      <c r="AM2243" s="52"/>
      <c r="AN2243" s="132"/>
      <c r="AO2243" s="132"/>
      <c r="AP2243" s="132"/>
      <c r="AQ2243" s="132"/>
      <c r="AR2243" s="132"/>
      <c r="AS2243" s="132"/>
      <c r="AT2243" s="102">
        <v>38.97842</v>
      </c>
      <c r="AU2243" s="102">
        <v>-94.805729999999997</v>
      </c>
      <c r="AV2243" s="132"/>
      <c r="AW2243" s="132"/>
      <c r="AX2243" s="132"/>
      <c r="AY2243" s="132"/>
      <c r="AZ2243" s="100" t="s">
        <v>12424</v>
      </c>
      <c r="BA2243" s="132"/>
      <c r="BB2243" s="132"/>
      <c r="BC2243" s="132"/>
      <c r="BD2243" s="132"/>
      <c r="BE2243" s="100" t="s">
        <v>9078</v>
      </c>
      <c r="BF2243" s="132"/>
      <c r="BG2243" s="100" t="s">
        <v>9079</v>
      </c>
      <c r="BH2243" s="132" t="s">
        <v>1431</v>
      </c>
      <c r="BI2243" s="132" t="s">
        <v>1431</v>
      </c>
      <c r="BJ2243" s="132" t="s">
        <v>1431</v>
      </c>
      <c r="BK2243" s="132"/>
      <c r="BL2243" s="132"/>
      <c r="BM2243" s="132"/>
      <c r="BN2243" s="132"/>
      <c r="BO2243" s="132"/>
      <c r="BP2243" s="132"/>
      <c r="BQ2243" s="132"/>
      <c r="BR2243" s="132"/>
      <c r="BS2243" s="132"/>
      <c r="BW2243" s="132"/>
      <c r="BX2243" s="132"/>
      <c r="BY2243" s="132"/>
      <c r="BZ2243" s="100" t="s">
        <v>3654</v>
      </c>
      <c r="CA2243" s="132"/>
      <c r="CB2243" s="132"/>
      <c r="CC2243" s="132"/>
      <c r="CD2243" s="132"/>
      <c r="CE2243" s="132"/>
      <c r="CF2243" s="132"/>
      <c r="CG2243" s="132"/>
      <c r="CH2243" s="132"/>
      <c r="CI2243" s="132"/>
      <c r="CJ2243" s="132"/>
      <c r="CK2243" s="132"/>
      <c r="CL2243" s="132"/>
      <c r="CM2243" s="132"/>
      <c r="CN2243" s="132"/>
      <c r="CO2243" s="132"/>
      <c r="CP2243" s="132"/>
      <c r="CQ2243" s="132"/>
      <c r="CR2243" s="132"/>
      <c r="CS2243" s="132"/>
      <c r="CT2243" s="132"/>
      <c r="CU2243" s="132"/>
      <c r="CV2243" s="132"/>
      <c r="CW2243" s="132"/>
      <c r="CX2243" s="132"/>
      <c r="CY2243" s="132"/>
      <c r="CZ2243" s="122" t="str">
        <f t="shared" si="105"/>
        <v>Quercus stellata Wangenh., SPMCODE: QUE002242, collection#: KS-MG422</v>
      </c>
    </row>
    <row r="2244" spans="1:104" ht="15" customHeight="1" x14ac:dyDescent="0.45">
      <c r="A2244" s="122">
        <v>2243</v>
      </c>
      <c r="B2244" s="122" t="s">
        <v>12576</v>
      </c>
      <c r="C2244" s="100" t="s">
        <v>12426</v>
      </c>
      <c r="D2244" s="148"/>
      <c r="E2244" s="148"/>
      <c r="G2244" s="132"/>
      <c r="I2244" s="100" t="s">
        <v>212</v>
      </c>
      <c r="J2244" s="122" t="str">
        <f t="shared" si="107"/>
        <v>Quercus muehlenbergii</v>
      </c>
      <c r="K2244" s="132"/>
      <c r="L2244" s="132"/>
      <c r="M2244" s="100" t="s">
        <v>3226</v>
      </c>
      <c r="N2244" s="100" t="s">
        <v>3198</v>
      </c>
      <c r="O2244" s="52">
        <v>42914</v>
      </c>
      <c r="P2244" s="97" t="s">
        <v>12398</v>
      </c>
      <c r="Q2244" s="100" t="s">
        <v>11688</v>
      </c>
      <c r="R2244" s="52">
        <v>42916</v>
      </c>
      <c r="S2244" s="121" t="s">
        <v>14693</v>
      </c>
      <c r="T2244" s="100" t="s">
        <v>1171</v>
      </c>
      <c r="U2244" s="50" t="s">
        <v>6840</v>
      </c>
      <c r="V2244" s="49" t="s">
        <v>6841</v>
      </c>
      <c r="W2244" s="50" t="s">
        <v>1759</v>
      </c>
      <c r="X2244" s="101" t="s">
        <v>12399</v>
      </c>
      <c r="Y2244" s="50" t="s">
        <v>12402</v>
      </c>
      <c r="Z2244" s="132"/>
      <c r="AA2244" s="132"/>
      <c r="AB2244" s="132"/>
      <c r="AC2244" s="132"/>
      <c r="AD2244" s="132"/>
      <c r="AE2244" s="132"/>
      <c r="AF2244" s="132"/>
      <c r="AG2244" s="132"/>
      <c r="AH2244" s="100">
        <v>273</v>
      </c>
      <c r="AI2244" s="132"/>
      <c r="AJ2244" s="100" t="s">
        <v>212</v>
      </c>
      <c r="AK2244" s="100" t="s">
        <v>212</v>
      </c>
      <c r="AL2244" s="132"/>
      <c r="AM2244" s="52"/>
      <c r="AN2244" s="132"/>
      <c r="AO2244" s="132"/>
      <c r="AP2244" s="132"/>
      <c r="AQ2244" s="132"/>
      <c r="AR2244" s="132"/>
      <c r="AS2244" s="132"/>
      <c r="AT2244" s="102">
        <v>38.977809999999998</v>
      </c>
      <c r="AU2244" s="102">
        <v>-94.805170000000004</v>
      </c>
      <c r="AV2244" s="132"/>
      <c r="AW2244" s="132"/>
      <c r="AX2244" s="132"/>
      <c r="AY2244" s="132"/>
      <c r="AZ2244" s="100" t="s">
        <v>12427</v>
      </c>
      <c r="BA2244" s="132"/>
      <c r="BB2244" s="132"/>
      <c r="BC2244" s="132"/>
      <c r="BD2244" s="132"/>
      <c r="BE2244" s="100" t="s">
        <v>9078</v>
      </c>
      <c r="BF2244" s="132"/>
      <c r="BG2244" s="100" t="s">
        <v>9079</v>
      </c>
      <c r="BH2244" s="132" t="s">
        <v>1431</v>
      </c>
      <c r="BI2244" s="132" t="s">
        <v>1431</v>
      </c>
      <c r="BJ2244" s="132" t="s">
        <v>1431</v>
      </c>
      <c r="BK2244" s="132"/>
      <c r="BL2244" s="132"/>
      <c r="BM2244" s="132"/>
      <c r="BN2244" s="132"/>
      <c r="BO2244" s="132"/>
      <c r="BP2244" s="132"/>
      <c r="BQ2244" s="132"/>
      <c r="BR2244" s="132"/>
      <c r="BS2244" s="132"/>
      <c r="BW2244" s="132"/>
      <c r="BX2244" s="132"/>
      <c r="BY2244" s="132"/>
      <c r="BZ2244" s="100" t="s">
        <v>3654</v>
      </c>
      <c r="CA2244" s="132"/>
      <c r="CB2244" s="132"/>
      <c r="CC2244" s="132"/>
      <c r="CD2244" s="132"/>
      <c r="CE2244" s="132"/>
      <c r="CF2244" s="132"/>
      <c r="CG2244" s="132"/>
      <c r="CH2244" s="132"/>
      <c r="CI2244" s="132"/>
      <c r="CJ2244" s="132"/>
      <c r="CK2244" s="132"/>
      <c r="CL2244" s="132"/>
      <c r="CM2244" s="132"/>
      <c r="CN2244" s="132"/>
      <c r="CO2244" s="132"/>
      <c r="CP2244" s="132"/>
      <c r="CQ2244" s="132"/>
      <c r="CR2244" s="132"/>
      <c r="CS2244" s="132"/>
      <c r="CT2244" s="132"/>
      <c r="CU2244" s="132"/>
      <c r="CV2244" s="132"/>
      <c r="CW2244" s="132"/>
      <c r="CX2244" s="132"/>
      <c r="CY2244" s="132"/>
      <c r="CZ2244" s="122" t="str">
        <f t="shared" si="105"/>
        <v>Quercus muehlenbergii Engelm., SPMCODE: QUE002243, collection#: KS-MG423</v>
      </c>
    </row>
    <row r="2245" spans="1:104" ht="15" customHeight="1" x14ac:dyDescent="0.45">
      <c r="A2245" s="122">
        <v>2244</v>
      </c>
      <c r="B2245" s="122" t="s">
        <v>12577</v>
      </c>
      <c r="C2245" s="100" t="s">
        <v>12428</v>
      </c>
      <c r="D2245" s="148"/>
      <c r="E2245" s="148"/>
      <c r="G2245" s="132"/>
      <c r="I2245" s="100" t="s">
        <v>212</v>
      </c>
      <c r="J2245" s="122" t="str">
        <f t="shared" si="107"/>
        <v>Quercus muehlenbergii</v>
      </c>
      <c r="K2245" s="132"/>
      <c r="L2245" s="132"/>
      <c r="M2245" s="100" t="s">
        <v>3226</v>
      </c>
      <c r="N2245" s="100" t="s">
        <v>3198</v>
      </c>
      <c r="O2245" s="52">
        <v>42914</v>
      </c>
      <c r="P2245" s="97" t="s">
        <v>12398</v>
      </c>
      <c r="Q2245" s="100" t="s">
        <v>11688</v>
      </c>
      <c r="R2245" s="52">
        <v>42916</v>
      </c>
      <c r="S2245" s="121" t="s">
        <v>14693</v>
      </c>
      <c r="T2245" s="100" t="s">
        <v>1171</v>
      </c>
      <c r="U2245" s="50" t="s">
        <v>6840</v>
      </c>
      <c r="V2245" s="49" t="s">
        <v>6841</v>
      </c>
      <c r="W2245" s="50" t="s">
        <v>1759</v>
      </c>
      <c r="X2245" s="101" t="s">
        <v>12399</v>
      </c>
      <c r="Y2245" s="50" t="s">
        <v>12402</v>
      </c>
      <c r="Z2245" s="132"/>
      <c r="AA2245" s="132"/>
      <c r="AB2245" s="132"/>
      <c r="AC2245" s="132"/>
      <c r="AD2245" s="132"/>
      <c r="AE2245" s="132"/>
      <c r="AF2245" s="132"/>
      <c r="AG2245" s="132"/>
      <c r="AH2245" s="100">
        <v>272</v>
      </c>
      <c r="AI2245" s="132"/>
      <c r="AJ2245" s="100" t="s">
        <v>212</v>
      </c>
      <c r="AK2245" s="100" t="s">
        <v>212</v>
      </c>
      <c r="AL2245" s="132"/>
      <c r="AM2245" s="52"/>
      <c r="AN2245" s="132"/>
      <c r="AO2245" s="132"/>
      <c r="AP2245" s="132"/>
      <c r="AQ2245" s="132"/>
      <c r="AR2245" s="132"/>
      <c r="AS2245" s="132"/>
      <c r="AT2245" s="102">
        <v>38.97775</v>
      </c>
      <c r="AU2245" s="102">
        <v>-94.805149999999998</v>
      </c>
      <c r="AV2245" s="132"/>
      <c r="AW2245" s="132"/>
      <c r="AX2245" s="132"/>
      <c r="AY2245" s="132"/>
      <c r="AZ2245" s="100" t="s">
        <v>12429</v>
      </c>
      <c r="BA2245" s="132"/>
      <c r="BB2245" s="132"/>
      <c r="BC2245" s="132"/>
      <c r="BD2245" s="132"/>
      <c r="BE2245" s="100" t="s">
        <v>9078</v>
      </c>
      <c r="BF2245" s="132"/>
      <c r="BG2245" s="100" t="s">
        <v>9079</v>
      </c>
      <c r="BH2245" s="132" t="s">
        <v>1431</v>
      </c>
      <c r="BI2245" s="132" t="s">
        <v>1431</v>
      </c>
      <c r="BJ2245" s="132" t="s">
        <v>1431</v>
      </c>
      <c r="BK2245" s="132"/>
      <c r="BL2245" s="132"/>
      <c r="BM2245" s="132"/>
      <c r="BN2245" s="132"/>
      <c r="BO2245" s="132"/>
      <c r="BP2245" s="132"/>
      <c r="BQ2245" s="132"/>
      <c r="BR2245" s="132"/>
      <c r="BS2245" s="132"/>
      <c r="BW2245" s="132"/>
      <c r="BX2245" s="132"/>
      <c r="BY2245" s="132"/>
      <c r="BZ2245" s="100" t="s">
        <v>3654</v>
      </c>
      <c r="CA2245" s="132"/>
      <c r="CB2245" s="132"/>
      <c r="CC2245" s="132"/>
      <c r="CD2245" s="132"/>
      <c r="CE2245" s="132"/>
      <c r="CF2245" s="132"/>
      <c r="CG2245" s="132"/>
      <c r="CH2245" s="132"/>
      <c r="CI2245" s="132"/>
      <c r="CJ2245" s="132"/>
      <c r="CK2245" s="132"/>
      <c r="CL2245" s="132"/>
      <c r="CM2245" s="132"/>
      <c r="CN2245" s="132"/>
      <c r="CO2245" s="132"/>
      <c r="CP2245" s="132"/>
      <c r="CQ2245" s="132"/>
      <c r="CR2245" s="132"/>
      <c r="CS2245" s="132"/>
      <c r="CT2245" s="132"/>
      <c r="CU2245" s="132"/>
      <c r="CV2245" s="132"/>
      <c r="CW2245" s="132"/>
      <c r="CX2245" s="132"/>
      <c r="CY2245" s="132"/>
      <c r="CZ2245" s="122" t="str">
        <f t="shared" si="105"/>
        <v>Quercus muehlenbergii Engelm., SPMCODE: QUE002244, collection#: KS-MG424</v>
      </c>
    </row>
    <row r="2246" spans="1:104" ht="15" customHeight="1" x14ac:dyDescent="0.45">
      <c r="A2246" s="122">
        <v>2245</v>
      </c>
      <c r="B2246" s="122" t="s">
        <v>12578</v>
      </c>
      <c r="C2246" s="100" t="s">
        <v>12430</v>
      </c>
      <c r="D2246" s="148"/>
      <c r="E2246" s="148"/>
      <c r="G2246" s="132"/>
      <c r="I2246" s="100" t="s">
        <v>212</v>
      </c>
      <c r="J2246" s="122" t="str">
        <f t="shared" si="107"/>
        <v>Quercus muehlenbergii</v>
      </c>
      <c r="K2246" s="132"/>
      <c r="L2246" s="132"/>
      <c r="M2246" s="100" t="s">
        <v>3226</v>
      </c>
      <c r="N2246" s="100" t="s">
        <v>3198</v>
      </c>
      <c r="O2246" s="52">
        <v>42914</v>
      </c>
      <c r="P2246" s="97" t="s">
        <v>12398</v>
      </c>
      <c r="Q2246" s="100" t="s">
        <v>11688</v>
      </c>
      <c r="R2246" s="52">
        <v>42916</v>
      </c>
      <c r="S2246" s="121" t="s">
        <v>14693</v>
      </c>
      <c r="T2246" s="100" t="s">
        <v>1171</v>
      </c>
      <c r="U2246" s="50" t="s">
        <v>6840</v>
      </c>
      <c r="V2246" s="49" t="s">
        <v>6841</v>
      </c>
      <c r="W2246" s="50" t="s">
        <v>1759</v>
      </c>
      <c r="X2246" s="101" t="s">
        <v>12399</v>
      </c>
      <c r="Y2246" s="50" t="s">
        <v>12402</v>
      </c>
      <c r="Z2246" s="132"/>
      <c r="AA2246" s="132"/>
      <c r="AB2246" s="132"/>
      <c r="AC2246" s="132"/>
      <c r="AD2246" s="132"/>
      <c r="AE2246" s="132"/>
      <c r="AF2246" s="132"/>
      <c r="AG2246" s="132"/>
      <c r="AH2246" s="100">
        <v>275</v>
      </c>
      <c r="AI2246" s="132"/>
      <c r="AJ2246" s="100" t="s">
        <v>212</v>
      </c>
      <c r="AK2246" s="100" t="s">
        <v>212</v>
      </c>
      <c r="AL2246" s="132"/>
      <c r="AM2246" s="52"/>
      <c r="AN2246" s="132"/>
      <c r="AO2246" s="132"/>
      <c r="AP2246" s="132"/>
      <c r="AQ2246" s="132"/>
      <c r="AR2246" s="132"/>
      <c r="AS2246" s="132"/>
      <c r="AT2246" s="102">
        <v>38.97784</v>
      </c>
      <c r="AU2246" s="102">
        <v>-94.805009999999996</v>
      </c>
      <c r="AV2246" s="132"/>
      <c r="AW2246" s="132"/>
      <c r="AX2246" s="132"/>
      <c r="AY2246" s="132"/>
      <c r="AZ2246" s="100" t="s">
        <v>12431</v>
      </c>
      <c r="BA2246" s="132"/>
      <c r="BB2246" s="132"/>
      <c r="BC2246" s="132"/>
      <c r="BD2246" s="132"/>
      <c r="BE2246" s="100" t="s">
        <v>9078</v>
      </c>
      <c r="BF2246" s="132"/>
      <c r="BG2246" s="100" t="s">
        <v>9079</v>
      </c>
      <c r="BH2246" s="132" t="s">
        <v>1431</v>
      </c>
      <c r="BI2246" s="132" t="s">
        <v>1431</v>
      </c>
      <c r="BJ2246" s="132" t="s">
        <v>1431</v>
      </c>
      <c r="BK2246" s="132"/>
      <c r="BL2246" s="132"/>
      <c r="BM2246" s="132"/>
      <c r="BN2246" s="132"/>
      <c r="BO2246" s="132"/>
      <c r="BP2246" s="132"/>
      <c r="BQ2246" s="132"/>
      <c r="BR2246" s="132"/>
      <c r="BS2246" s="132"/>
      <c r="BW2246" s="132"/>
      <c r="BX2246" s="132"/>
      <c r="BY2246" s="132"/>
      <c r="BZ2246" s="100" t="s">
        <v>3654</v>
      </c>
      <c r="CA2246" s="132"/>
      <c r="CB2246" s="132"/>
      <c r="CC2246" s="132"/>
      <c r="CD2246" s="132"/>
      <c r="CE2246" s="132"/>
      <c r="CF2246" s="132"/>
      <c r="CG2246" s="132"/>
      <c r="CH2246" s="132"/>
      <c r="CI2246" s="132"/>
      <c r="CJ2246" s="132"/>
      <c r="CK2246" s="132"/>
      <c r="CL2246" s="132"/>
      <c r="CM2246" s="132"/>
      <c r="CN2246" s="132"/>
      <c r="CO2246" s="132"/>
      <c r="CP2246" s="132"/>
      <c r="CQ2246" s="132"/>
      <c r="CR2246" s="132"/>
      <c r="CS2246" s="132"/>
      <c r="CT2246" s="132"/>
      <c r="CU2246" s="132"/>
      <c r="CV2246" s="132"/>
      <c r="CW2246" s="132"/>
      <c r="CX2246" s="132"/>
      <c r="CY2246" s="132"/>
      <c r="CZ2246" s="122" t="str">
        <f t="shared" si="105"/>
        <v>Quercus muehlenbergii Engelm., SPMCODE: QUE002245, collection#: KS-MG425</v>
      </c>
    </row>
    <row r="2247" spans="1:104" ht="15" customHeight="1" x14ac:dyDescent="0.45">
      <c r="A2247" s="122">
        <v>2246</v>
      </c>
      <c r="B2247" s="122" t="s">
        <v>12579</v>
      </c>
      <c r="C2247" s="100" t="s">
        <v>12432</v>
      </c>
      <c r="D2247" s="148"/>
      <c r="E2247" s="148"/>
      <c r="G2247" s="132"/>
      <c r="I2247" s="100" t="s">
        <v>212</v>
      </c>
      <c r="J2247" s="122" t="str">
        <f t="shared" si="107"/>
        <v>Quercus muehlenbergii</v>
      </c>
      <c r="K2247" s="132"/>
      <c r="L2247" s="132"/>
      <c r="M2247" s="100" t="s">
        <v>3226</v>
      </c>
      <c r="N2247" s="100" t="s">
        <v>3198</v>
      </c>
      <c r="O2247" s="52">
        <v>42914</v>
      </c>
      <c r="P2247" s="97" t="s">
        <v>12398</v>
      </c>
      <c r="Q2247" s="100" t="s">
        <v>11688</v>
      </c>
      <c r="R2247" s="52">
        <v>42916</v>
      </c>
      <c r="S2247" s="121" t="s">
        <v>14693</v>
      </c>
      <c r="T2247" s="100" t="s">
        <v>1171</v>
      </c>
      <c r="U2247" s="50" t="s">
        <v>6840</v>
      </c>
      <c r="V2247" s="49" t="s">
        <v>6841</v>
      </c>
      <c r="W2247" s="50" t="s">
        <v>1759</v>
      </c>
      <c r="X2247" s="101" t="s">
        <v>12399</v>
      </c>
      <c r="Y2247" s="50" t="s">
        <v>12402</v>
      </c>
      <c r="Z2247" s="132"/>
      <c r="AA2247" s="132"/>
      <c r="AB2247" s="132"/>
      <c r="AC2247" s="132"/>
      <c r="AD2247" s="132"/>
      <c r="AE2247" s="132"/>
      <c r="AF2247" s="132"/>
      <c r="AG2247" s="132"/>
      <c r="AH2247" s="100">
        <v>281</v>
      </c>
      <c r="AI2247" s="132"/>
      <c r="AJ2247" s="100" t="s">
        <v>212</v>
      </c>
      <c r="AK2247" s="100" t="s">
        <v>212</v>
      </c>
      <c r="AL2247" s="132"/>
      <c r="AM2247" s="52"/>
      <c r="AN2247" s="132"/>
      <c r="AO2247" s="132"/>
      <c r="AP2247" s="132"/>
      <c r="AQ2247" s="132"/>
      <c r="AR2247" s="132"/>
      <c r="AS2247" s="132"/>
      <c r="AT2247" s="102">
        <v>38.978819999999999</v>
      </c>
      <c r="AU2247" s="102">
        <v>-94.804860000000005</v>
      </c>
      <c r="AV2247" s="132"/>
      <c r="AW2247" s="132"/>
      <c r="AX2247" s="132"/>
      <c r="AY2247" s="132"/>
      <c r="AZ2247" s="100" t="s">
        <v>12433</v>
      </c>
      <c r="BA2247" s="132"/>
      <c r="BB2247" s="132"/>
      <c r="BC2247" s="132"/>
      <c r="BD2247" s="132"/>
      <c r="BE2247" s="100" t="s">
        <v>9078</v>
      </c>
      <c r="BF2247" s="132"/>
      <c r="BG2247" s="100" t="s">
        <v>9079</v>
      </c>
      <c r="BH2247" s="132" t="s">
        <v>1431</v>
      </c>
      <c r="BI2247" s="132" t="s">
        <v>1431</v>
      </c>
      <c r="BJ2247" s="132" t="s">
        <v>1431</v>
      </c>
      <c r="BK2247" s="132"/>
      <c r="BL2247" s="132"/>
      <c r="BM2247" s="132"/>
      <c r="BN2247" s="132"/>
      <c r="BO2247" s="132"/>
      <c r="BP2247" s="132"/>
      <c r="BQ2247" s="132"/>
      <c r="BR2247" s="132"/>
      <c r="BS2247" s="132"/>
      <c r="BW2247" s="132"/>
      <c r="BX2247" s="132"/>
      <c r="BY2247" s="132"/>
      <c r="BZ2247" s="100" t="s">
        <v>3654</v>
      </c>
      <c r="CA2247" s="132"/>
      <c r="CB2247" s="132"/>
      <c r="CC2247" s="132"/>
      <c r="CD2247" s="132"/>
      <c r="CE2247" s="132"/>
      <c r="CF2247" s="132"/>
      <c r="CG2247" s="132"/>
      <c r="CH2247" s="132"/>
      <c r="CI2247" s="132"/>
      <c r="CJ2247" s="132"/>
      <c r="CK2247" s="132"/>
      <c r="CL2247" s="132"/>
      <c r="CM2247" s="132"/>
      <c r="CN2247" s="132"/>
      <c r="CO2247" s="132"/>
      <c r="CP2247" s="132"/>
      <c r="CQ2247" s="132"/>
      <c r="CR2247" s="132"/>
      <c r="CS2247" s="132"/>
      <c r="CT2247" s="132"/>
      <c r="CU2247" s="132"/>
      <c r="CV2247" s="132"/>
      <c r="CW2247" s="132"/>
      <c r="CX2247" s="132"/>
      <c r="CY2247" s="132"/>
      <c r="CZ2247" s="122" t="str">
        <f t="shared" si="105"/>
        <v>Quercus muehlenbergii Engelm., SPMCODE: QUE002246, collection#: KS-MG426</v>
      </c>
    </row>
    <row r="2248" spans="1:104" ht="15" customHeight="1" x14ac:dyDescent="0.45">
      <c r="A2248" s="122">
        <v>2247</v>
      </c>
      <c r="B2248" s="122" t="s">
        <v>12580</v>
      </c>
      <c r="C2248" s="100" t="s">
        <v>12434</v>
      </c>
      <c r="D2248" s="148"/>
      <c r="E2248" s="148"/>
      <c r="G2248" s="132"/>
      <c r="I2248" s="100" t="s">
        <v>212</v>
      </c>
      <c r="J2248" s="122" t="str">
        <f t="shared" si="107"/>
        <v>Quercus muehlenbergii</v>
      </c>
      <c r="K2248" s="132"/>
      <c r="L2248" s="132"/>
      <c r="M2248" s="100" t="s">
        <v>3226</v>
      </c>
      <c r="N2248" s="100" t="s">
        <v>3198</v>
      </c>
      <c r="O2248" s="52">
        <v>42914</v>
      </c>
      <c r="P2248" s="97" t="s">
        <v>12398</v>
      </c>
      <c r="Q2248" s="100" t="s">
        <v>11688</v>
      </c>
      <c r="R2248" s="52">
        <v>42916</v>
      </c>
      <c r="S2248" s="121" t="s">
        <v>14693</v>
      </c>
      <c r="T2248" s="100" t="s">
        <v>1171</v>
      </c>
      <c r="U2248" s="50" t="s">
        <v>6840</v>
      </c>
      <c r="V2248" s="49" t="s">
        <v>6841</v>
      </c>
      <c r="W2248" s="50" t="s">
        <v>1759</v>
      </c>
      <c r="X2248" s="101" t="s">
        <v>12399</v>
      </c>
      <c r="Y2248" s="50" t="s">
        <v>12408</v>
      </c>
      <c r="Z2248" s="132"/>
      <c r="AA2248" s="132"/>
      <c r="AB2248" s="132"/>
      <c r="AC2248" s="132"/>
      <c r="AD2248" s="132"/>
      <c r="AE2248" s="132"/>
      <c r="AF2248" s="132"/>
      <c r="AG2248" s="132"/>
      <c r="AH2248" s="100">
        <v>283</v>
      </c>
      <c r="AI2248" s="132"/>
      <c r="AJ2248" s="100" t="s">
        <v>212</v>
      </c>
      <c r="AK2248" s="100" t="s">
        <v>212</v>
      </c>
      <c r="AL2248" s="132"/>
      <c r="AM2248" s="52"/>
      <c r="AN2248" s="132"/>
      <c r="AO2248" s="132"/>
      <c r="AP2248" s="132"/>
      <c r="AQ2248" s="132"/>
      <c r="AR2248" s="132"/>
      <c r="AS2248" s="132"/>
      <c r="AT2248" s="102">
        <v>38.978870000000001</v>
      </c>
      <c r="AU2248" s="102">
        <v>-94.804950000000005</v>
      </c>
      <c r="AV2248" s="132"/>
      <c r="AW2248" s="132"/>
      <c r="AX2248" s="132"/>
      <c r="AY2248" s="132"/>
      <c r="AZ2248" s="100" t="s">
        <v>12435</v>
      </c>
      <c r="BA2248" s="132"/>
      <c r="BB2248" s="132"/>
      <c r="BC2248" s="132"/>
      <c r="BD2248" s="132"/>
      <c r="BE2248" s="100" t="s">
        <v>9078</v>
      </c>
      <c r="BF2248" s="132"/>
      <c r="BG2248" s="100" t="s">
        <v>9079</v>
      </c>
      <c r="BH2248" s="132" t="s">
        <v>1431</v>
      </c>
      <c r="BI2248" s="132" t="s">
        <v>1431</v>
      </c>
      <c r="BJ2248" s="132" t="s">
        <v>1431</v>
      </c>
      <c r="BK2248" s="132"/>
      <c r="BL2248" s="132"/>
      <c r="BM2248" s="132"/>
      <c r="BN2248" s="132"/>
      <c r="BO2248" s="132"/>
      <c r="BP2248" s="132"/>
      <c r="BQ2248" s="132"/>
      <c r="BR2248" s="132"/>
      <c r="BS2248" s="132"/>
      <c r="BW2248" s="132"/>
      <c r="BX2248" s="132"/>
      <c r="BY2248" s="132" t="s">
        <v>13585</v>
      </c>
      <c r="BZ2248" s="100" t="s">
        <v>3654</v>
      </c>
      <c r="CA2248" s="132"/>
      <c r="CB2248" s="132"/>
      <c r="CC2248" s="132"/>
      <c r="CD2248" s="132"/>
      <c r="CE2248" s="132"/>
      <c r="CF2248" s="132"/>
      <c r="CG2248" s="132"/>
      <c r="CH2248" s="132"/>
      <c r="CI2248" s="132"/>
      <c r="CJ2248" s="132"/>
      <c r="CK2248" s="132"/>
      <c r="CL2248" s="132"/>
      <c r="CM2248" s="132"/>
      <c r="CN2248" s="132"/>
      <c r="CO2248" s="132"/>
      <c r="CP2248" s="132"/>
      <c r="CQ2248" s="132"/>
      <c r="CR2248" s="132"/>
      <c r="CS2248" s="132"/>
      <c r="CT2248" s="132"/>
      <c r="CU2248" s="132"/>
      <c r="CV2248" s="132"/>
      <c r="CW2248" s="132"/>
      <c r="CX2248" s="132"/>
      <c r="CY2248" s="132"/>
      <c r="CZ2248" s="122" t="str">
        <f t="shared" si="105"/>
        <v>Quercus muehlenbergii Engelm., SPMCODE: QUE002247, collection#: KS-MG427</v>
      </c>
    </row>
    <row r="2249" spans="1:104" ht="15" customHeight="1" x14ac:dyDescent="0.45">
      <c r="A2249" s="122">
        <v>2248</v>
      </c>
      <c r="B2249" s="122" t="s">
        <v>12581</v>
      </c>
      <c r="C2249" s="100" t="s">
        <v>12436</v>
      </c>
      <c r="D2249" s="148"/>
      <c r="E2249" s="148"/>
      <c r="G2249" s="132"/>
      <c r="I2249" s="100" t="s">
        <v>149</v>
      </c>
      <c r="J2249" s="122" t="str">
        <f t="shared" si="107"/>
        <v>Quercus macrocarpa</v>
      </c>
      <c r="K2249" s="132"/>
      <c r="L2249" s="132"/>
      <c r="M2249" s="100" t="s">
        <v>3226</v>
      </c>
      <c r="N2249" s="100" t="s">
        <v>3173</v>
      </c>
      <c r="O2249" s="52">
        <v>42914</v>
      </c>
      <c r="P2249" s="97" t="s">
        <v>12398</v>
      </c>
      <c r="Q2249" s="100" t="s">
        <v>11688</v>
      </c>
      <c r="R2249" s="52">
        <v>42916</v>
      </c>
      <c r="S2249" s="121" t="s">
        <v>14693</v>
      </c>
      <c r="T2249" s="100" t="s">
        <v>1171</v>
      </c>
      <c r="U2249" s="50" t="s">
        <v>6840</v>
      </c>
      <c r="V2249" s="49" t="s">
        <v>6841</v>
      </c>
      <c r="W2249" s="50" t="s">
        <v>1759</v>
      </c>
      <c r="X2249" s="101" t="s">
        <v>12399</v>
      </c>
      <c r="Y2249" s="50" t="s">
        <v>12402</v>
      </c>
      <c r="Z2249" s="132"/>
      <c r="AA2249" s="132"/>
      <c r="AB2249" s="132"/>
      <c r="AC2249" s="132"/>
      <c r="AD2249" s="132"/>
      <c r="AE2249" s="132"/>
      <c r="AF2249" s="132"/>
      <c r="AG2249" s="132"/>
      <c r="AH2249" s="100">
        <v>277</v>
      </c>
      <c r="AI2249" s="132"/>
      <c r="AJ2249" s="100" t="s">
        <v>149</v>
      </c>
      <c r="AK2249" s="100" t="s">
        <v>149</v>
      </c>
      <c r="AL2249" s="132"/>
      <c r="AM2249" s="52"/>
      <c r="AN2249" s="132"/>
      <c r="AO2249" s="132"/>
      <c r="AP2249" s="132"/>
      <c r="AQ2249" s="132"/>
      <c r="AR2249" s="132"/>
      <c r="AS2249" s="132"/>
      <c r="AT2249" s="102">
        <v>38.979469999999999</v>
      </c>
      <c r="AU2249" s="102">
        <v>-94.804810000000003</v>
      </c>
      <c r="AV2249" s="132"/>
      <c r="AW2249" s="132"/>
      <c r="AX2249" s="132"/>
      <c r="AY2249" s="132"/>
      <c r="AZ2249" s="100" t="s">
        <v>12424</v>
      </c>
      <c r="BA2249" s="132"/>
      <c r="BB2249" s="132"/>
      <c r="BC2249" s="132"/>
      <c r="BD2249" s="132"/>
      <c r="BE2249" s="100" t="s">
        <v>9078</v>
      </c>
      <c r="BF2249" s="132"/>
      <c r="BG2249" s="100" t="s">
        <v>9079</v>
      </c>
      <c r="BH2249" s="132" t="s">
        <v>1431</v>
      </c>
      <c r="BI2249" s="132" t="s">
        <v>1431</v>
      </c>
      <c r="BJ2249" s="132" t="s">
        <v>1431</v>
      </c>
      <c r="BK2249" s="132"/>
      <c r="BL2249" s="132"/>
      <c r="BM2249" s="132"/>
      <c r="BN2249" s="132"/>
      <c r="BO2249" s="132"/>
      <c r="BP2249" s="132"/>
      <c r="BQ2249" s="132"/>
      <c r="BR2249" s="132"/>
      <c r="BS2249" s="132"/>
      <c r="BW2249" s="132"/>
      <c r="BX2249" s="132"/>
      <c r="BY2249" s="132"/>
      <c r="BZ2249" s="100" t="s">
        <v>3654</v>
      </c>
      <c r="CA2249" s="132"/>
      <c r="CB2249" s="132"/>
      <c r="CC2249" s="132"/>
      <c r="CD2249" s="132"/>
      <c r="CE2249" s="132"/>
      <c r="CF2249" s="132"/>
      <c r="CG2249" s="132"/>
      <c r="CH2249" s="132"/>
      <c r="CI2249" s="132"/>
      <c r="CJ2249" s="132"/>
      <c r="CK2249" s="132"/>
      <c r="CL2249" s="132"/>
      <c r="CM2249" s="132"/>
      <c r="CN2249" s="132"/>
      <c r="CO2249" s="132"/>
      <c r="CP2249" s="132"/>
      <c r="CQ2249" s="132"/>
      <c r="CR2249" s="132"/>
      <c r="CS2249" s="132"/>
      <c r="CT2249" s="132"/>
      <c r="CU2249" s="132"/>
      <c r="CV2249" s="132"/>
      <c r="CW2249" s="132"/>
      <c r="CX2249" s="132"/>
      <c r="CY2249" s="132"/>
      <c r="CZ2249" s="122" t="str">
        <f t="shared" si="105"/>
        <v>Quercus macrocarpa Michx., SPMCODE: QUE002248, collection#: KS-MG428</v>
      </c>
    </row>
    <row r="2250" spans="1:104" ht="15" customHeight="1" x14ac:dyDescent="0.45">
      <c r="A2250" s="122">
        <v>2249</v>
      </c>
      <c r="B2250" s="122" t="s">
        <v>12582</v>
      </c>
      <c r="C2250" s="100" t="s">
        <v>12437</v>
      </c>
      <c r="D2250" s="148"/>
      <c r="E2250" s="148"/>
      <c r="G2250" s="132"/>
      <c r="I2250" s="100" t="s">
        <v>149</v>
      </c>
      <c r="J2250" s="122" t="str">
        <f t="shared" si="107"/>
        <v>Quercus macrocarpa</v>
      </c>
      <c r="K2250" s="132"/>
      <c r="L2250" s="132"/>
      <c r="M2250" s="100" t="s">
        <v>3226</v>
      </c>
      <c r="N2250" s="100" t="s">
        <v>3173</v>
      </c>
      <c r="O2250" s="52">
        <v>42914</v>
      </c>
      <c r="P2250" s="97" t="s">
        <v>12398</v>
      </c>
      <c r="Q2250" s="100" t="s">
        <v>11688</v>
      </c>
      <c r="R2250" s="52">
        <v>42916</v>
      </c>
      <c r="S2250" s="121" t="s">
        <v>14693</v>
      </c>
      <c r="T2250" s="100" t="s">
        <v>1171</v>
      </c>
      <c r="U2250" s="50" t="s">
        <v>6840</v>
      </c>
      <c r="V2250" s="49" t="s">
        <v>6841</v>
      </c>
      <c r="W2250" s="50" t="s">
        <v>1759</v>
      </c>
      <c r="X2250" s="101" t="s">
        <v>12399</v>
      </c>
      <c r="Y2250" s="50" t="s">
        <v>12408</v>
      </c>
      <c r="Z2250" s="132"/>
      <c r="AA2250" s="132"/>
      <c r="AB2250" s="132"/>
      <c r="AC2250" s="132"/>
      <c r="AD2250" s="132"/>
      <c r="AE2250" s="132"/>
      <c r="AF2250" s="132"/>
      <c r="AG2250" s="132"/>
      <c r="AH2250" s="100">
        <v>279</v>
      </c>
      <c r="AI2250" s="132"/>
      <c r="AJ2250" s="100" t="s">
        <v>149</v>
      </c>
      <c r="AK2250" s="100" t="s">
        <v>149</v>
      </c>
      <c r="AL2250" s="132"/>
      <c r="AM2250" s="52"/>
      <c r="AN2250" s="132"/>
      <c r="AO2250" s="132"/>
      <c r="AP2250" s="132"/>
      <c r="AQ2250" s="132"/>
      <c r="AR2250" s="132"/>
      <c r="AS2250" s="132"/>
      <c r="AT2250" s="102">
        <v>38.979370000000003</v>
      </c>
      <c r="AU2250" s="102">
        <v>-94.805070000000001</v>
      </c>
      <c r="AV2250" s="132"/>
      <c r="AW2250" s="132"/>
      <c r="AX2250" s="132"/>
      <c r="AY2250" s="132"/>
      <c r="AZ2250" s="100" t="s">
        <v>12438</v>
      </c>
      <c r="BA2250" s="132"/>
      <c r="BB2250" s="132"/>
      <c r="BC2250" s="132"/>
      <c r="BD2250" s="132"/>
      <c r="BE2250" s="100" t="s">
        <v>9078</v>
      </c>
      <c r="BF2250" s="132"/>
      <c r="BG2250" s="100" t="s">
        <v>9079</v>
      </c>
      <c r="BH2250" s="132" t="s">
        <v>1431</v>
      </c>
      <c r="BI2250" s="132" t="s">
        <v>1431</v>
      </c>
      <c r="BJ2250" s="132" t="s">
        <v>1431</v>
      </c>
      <c r="BK2250" s="132"/>
      <c r="BL2250" s="132"/>
      <c r="BM2250" s="132"/>
      <c r="BN2250" s="132"/>
      <c r="BO2250" s="132"/>
      <c r="BP2250" s="132"/>
      <c r="BQ2250" s="132"/>
      <c r="BR2250" s="132"/>
      <c r="BS2250" s="132"/>
      <c r="BW2250" s="132"/>
      <c r="BX2250" s="132"/>
      <c r="BY2250" s="132"/>
      <c r="BZ2250" s="100" t="s">
        <v>3654</v>
      </c>
      <c r="CA2250" s="132"/>
      <c r="CB2250" s="132"/>
      <c r="CC2250" s="132"/>
      <c r="CD2250" s="132"/>
      <c r="CE2250" s="132"/>
      <c r="CF2250" s="132"/>
      <c r="CG2250" s="132"/>
      <c r="CH2250" s="132"/>
      <c r="CI2250" s="132"/>
      <c r="CJ2250" s="132"/>
      <c r="CK2250" s="132"/>
      <c r="CL2250" s="132"/>
      <c r="CM2250" s="132"/>
      <c r="CN2250" s="132"/>
      <c r="CO2250" s="132"/>
      <c r="CP2250" s="132"/>
      <c r="CQ2250" s="132"/>
      <c r="CR2250" s="132"/>
      <c r="CS2250" s="132"/>
      <c r="CT2250" s="132"/>
      <c r="CU2250" s="132"/>
      <c r="CV2250" s="132"/>
      <c r="CW2250" s="132"/>
      <c r="CX2250" s="132"/>
      <c r="CY2250" s="132"/>
      <c r="CZ2250" s="122" t="str">
        <f t="shared" si="105"/>
        <v>Quercus macrocarpa Michx., SPMCODE: QUE002249, collection#: KS-MG429</v>
      </c>
    </row>
    <row r="2251" spans="1:104" ht="15" customHeight="1" x14ac:dyDescent="0.45">
      <c r="A2251" s="122">
        <v>2250</v>
      </c>
      <c r="B2251" s="122" t="s">
        <v>12583</v>
      </c>
      <c r="C2251" s="100" t="s">
        <v>12439</v>
      </c>
      <c r="D2251" s="148"/>
      <c r="E2251" s="148"/>
      <c r="G2251" s="132"/>
      <c r="I2251" s="100" t="s">
        <v>212</v>
      </c>
      <c r="J2251" s="122" t="str">
        <f t="shared" si="107"/>
        <v>Quercus muehlenbergii</v>
      </c>
      <c r="K2251" s="132"/>
      <c r="L2251" s="132"/>
      <c r="M2251" s="100" t="s">
        <v>3226</v>
      </c>
      <c r="N2251" s="100" t="s">
        <v>3198</v>
      </c>
      <c r="O2251" s="52">
        <v>42914</v>
      </c>
      <c r="P2251" s="97" t="s">
        <v>12398</v>
      </c>
      <c r="Q2251" s="100" t="s">
        <v>11688</v>
      </c>
      <c r="R2251" s="52">
        <v>42916</v>
      </c>
      <c r="S2251" s="121" t="s">
        <v>14693</v>
      </c>
      <c r="T2251" s="100" t="s">
        <v>1171</v>
      </c>
      <c r="U2251" s="50" t="s">
        <v>6840</v>
      </c>
      <c r="V2251" s="49" t="s">
        <v>6841</v>
      </c>
      <c r="W2251" s="50" t="s">
        <v>1759</v>
      </c>
      <c r="X2251" s="101" t="s">
        <v>12399</v>
      </c>
      <c r="Y2251" s="50" t="s">
        <v>12408</v>
      </c>
      <c r="Z2251" s="132"/>
      <c r="AA2251" s="132"/>
      <c r="AB2251" s="132"/>
      <c r="AC2251" s="132"/>
      <c r="AD2251" s="132"/>
      <c r="AE2251" s="132"/>
      <c r="AF2251" s="132"/>
      <c r="AG2251" s="132"/>
      <c r="AH2251" s="100">
        <v>279</v>
      </c>
      <c r="AI2251" s="132"/>
      <c r="AJ2251" s="100" t="s">
        <v>212</v>
      </c>
      <c r="AK2251" s="100" t="s">
        <v>212</v>
      </c>
      <c r="AL2251" s="132"/>
      <c r="AM2251" s="52"/>
      <c r="AN2251" s="132"/>
      <c r="AO2251" s="132"/>
      <c r="AP2251" s="132"/>
      <c r="AQ2251" s="132"/>
      <c r="AR2251" s="132"/>
      <c r="AS2251" s="132"/>
      <c r="AT2251" s="102">
        <v>38.973939999999999</v>
      </c>
      <c r="AU2251" s="102">
        <v>-94.805090000000007</v>
      </c>
      <c r="AV2251" s="132"/>
      <c r="AW2251" s="132"/>
      <c r="AX2251" s="132"/>
      <c r="AY2251" s="132"/>
      <c r="AZ2251" s="100" t="s">
        <v>12438</v>
      </c>
      <c r="BA2251" s="132"/>
      <c r="BB2251" s="132"/>
      <c r="BC2251" s="132"/>
      <c r="BD2251" s="132"/>
      <c r="BE2251" s="100" t="s">
        <v>9078</v>
      </c>
      <c r="BF2251" s="132"/>
      <c r="BG2251" s="100" t="s">
        <v>9079</v>
      </c>
      <c r="BH2251" s="132" t="s">
        <v>1431</v>
      </c>
      <c r="BI2251" s="132" t="s">
        <v>1431</v>
      </c>
      <c r="BJ2251" s="132" t="s">
        <v>1431</v>
      </c>
      <c r="BK2251" s="132"/>
      <c r="BL2251" s="132"/>
      <c r="BM2251" s="132"/>
      <c r="BN2251" s="132"/>
      <c r="BO2251" s="132"/>
      <c r="BP2251" s="132"/>
      <c r="BQ2251" s="132"/>
      <c r="BR2251" s="132"/>
      <c r="BS2251" s="132"/>
      <c r="BW2251" s="132"/>
      <c r="BX2251" s="132"/>
      <c r="BY2251" s="132" t="s">
        <v>13585</v>
      </c>
      <c r="BZ2251" s="100" t="s">
        <v>3654</v>
      </c>
      <c r="CA2251" s="132"/>
      <c r="CB2251" s="132"/>
      <c r="CC2251" s="132"/>
      <c r="CD2251" s="132"/>
      <c r="CE2251" s="132"/>
      <c r="CF2251" s="132"/>
      <c r="CG2251" s="132"/>
      <c r="CH2251" s="132"/>
      <c r="CI2251" s="132"/>
      <c r="CJ2251" s="132"/>
      <c r="CK2251" s="132"/>
      <c r="CL2251" s="132"/>
      <c r="CM2251" s="132"/>
      <c r="CN2251" s="132"/>
      <c r="CO2251" s="132"/>
      <c r="CP2251" s="132"/>
      <c r="CQ2251" s="132"/>
      <c r="CR2251" s="132"/>
      <c r="CS2251" s="132"/>
      <c r="CT2251" s="132"/>
      <c r="CU2251" s="132"/>
      <c r="CV2251" s="132"/>
      <c r="CW2251" s="132"/>
      <c r="CX2251" s="132"/>
      <c r="CY2251" s="132"/>
      <c r="CZ2251" s="122" t="str">
        <f t="shared" si="105"/>
        <v>Quercus muehlenbergii Engelm., SPMCODE: QUE002250, collection#: KS-MG430</v>
      </c>
    </row>
    <row r="2252" spans="1:104" ht="15" customHeight="1" x14ac:dyDescent="0.45">
      <c r="A2252" s="122">
        <v>2251</v>
      </c>
      <c r="B2252" s="122" t="s">
        <v>12584</v>
      </c>
      <c r="C2252" s="100" t="s">
        <v>12440</v>
      </c>
      <c r="D2252" s="148"/>
      <c r="E2252" s="148"/>
      <c r="G2252" s="132"/>
      <c r="I2252" s="100" t="s">
        <v>149</v>
      </c>
      <c r="J2252" s="122" t="str">
        <f t="shared" si="107"/>
        <v>Quercus macrocarpa</v>
      </c>
      <c r="K2252" s="132"/>
      <c r="L2252" s="132"/>
      <c r="M2252" s="100" t="s">
        <v>3226</v>
      </c>
      <c r="N2252" s="100" t="s">
        <v>3173</v>
      </c>
      <c r="O2252" s="52">
        <v>42914</v>
      </c>
      <c r="P2252" s="97" t="s">
        <v>12398</v>
      </c>
      <c r="Q2252" s="100" t="s">
        <v>11688</v>
      </c>
      <c r="R2252" s="52">
        <v>42916</v>
      </c>
      <c r="S2252" s="121" t="s">
        <v>14693</v>
      </c>
      <c r="T2252" s="100" t="s">
        <v>1171</v>
      </c>
      <c r="U2252" s="50" t="s">
        <v>6840</v>
      </c>
      <c r="V2252" s="49" t="s">
        <v>6841</v>
      </c>
      <c r="W2252" s="50" t="s">
        <v>1759</v>
      </c>
      <c r="X2252" s="101" t="s">
        <v>12399</v>
      </c>
      <c r="Y2252" s="50" t="s">
        <v>12402</v>
      </c>
      <c r="Z2252" s="132"/>
      <c r="AA2252" s="132"/>
      <c r="AB2252" s="132"/>
      <c r="AC2252" s="132"/>
      <c r="AD2252" s="132"/>
      <c r="AE2252" s="132"/>
      <c r="AF2252" s="132"/>
      <c r="AG2252" s="132"/>
      <c r="AH2252" s="100">
        <v>278</v>
      </c>
      <c r="AI2252" s="132"/>
      <c r="AJ2252" s="100" t="s">
        <v>149</v>
      </c>
      <c r="AK2252" s="100" t="s">
        <v>149</v>
      </c>
      <c r="AL2252" s="132"/>
      <c r="AM2252" s="52"/>
      <c r="AN2252" s="132"/>
      <c r="AO2252" s="132"/>
      <c r="AP2252" s="132"/>
      <c r="AQ2252" s="132"/>
      <c r="AR2252" s="132"/>
      <c r="AS2252" s="132"/>
      <c r="AT2252" s="102">
        <v>38.980069999999998</v>
      </c>
      <c r="AU2252" s="102">
        <v>-94.805199999999999</v>
      </c>
      <c r="AV2252" s="132"/>
      <c r="AW2252" s="132"/>
      <c r="AX2252" s="132"/>
      <c r="AY2252" s="132"/>
      <c r="AZ2252" s="100" t="s">
        <v>12441</v>
      </c>
      <c r="BA2252" s="132"/>
      <c r="BB2252" s="132"/>
      <c r="BC2252" s="132"/>
      <c r="BD2252" s="132"/>
      <c r="BE2252" s="100" t="s">
        <v>9078</v>
      </c>
      <c r="BF2252" s="132"/>
      <c r="BG2252" s="100" t="s">
        <v>9079</v>
      </c>
      <c r="BH2252" s="132" t="s">
        <v>1431</v>
      </c>
      <c r="BI2252" s="132" t="s">
        <v>1431</v>
      </c>
      <c r="BJ2252" s="132" t="s">
        <v>1431</v>
      </c>
      <c r="BK2252" s="132"/>
      <c r="BL2252" s="132"/>
      <c r="BM2252" s="132"/>
      <c r="BN2252" s="132"/>
      <c r="BO2252" s="132"/>
      <c r="BP2252" s="132"/>
      <c r="BQ2252" s="132"/>
      <c r="BR2252" s="132"/>
      <c r="BS2252" s="132"/>
      <c r="BW2252" s="132"/>
      <c r="BX2252" s="132"/>
      <c r="BY2252" s="132" t="s">
        <v>13585</v>
      </c>
      <c r="BZ2252" s="100" t="s">
        <v>3654</v>
      </c>
      <c r="CA2252" s="132"/>
      <c r="CB2252" s="132"/>
      <c r="CC2252" s="132"/>
      <c r="CD2252" s="132"/>
      <c r="CE2252" s="132"/>
      <c r="CF2252" s="132"/>
      <c r="CG2252" s="132"/>
      <c r="CH2252" s="132"/>
      <c r="CI2252" s="132"/>
      <c r="CJ2252" s="132"/>
      <c r="CK2252" s="132"/>
      <c r="CL2252" s="132"/>
      <c r="CM2252" s="132"/>
      <c r="CN2252" s="132"/>
      <c r="CO2252" s="132"/>
      <c r="CP2252" s="132"/>
      <c r="CQ2252" s="132"/>
      <c r="CR2252" s="132"/>
      <c r="CS2252" s="132"/>
      <c r="CT2252" s="132"/>
      <c r="CU2252" s="132"/>
      <c r="CV2252" s="132"/>
      <c r="CW2252" s="132"/>
      <c r="CX2252" s="132"/>
      <c r="CY2252" s="132"/>
      <c r="CZ2252" s="122" t="str">
        <f t="shared" si="105"/>
        <v>Quercus macrocarpa Michx., SPMCODE: QUE002251, collection#: KS-MG431</v>
      </c>
    </row>
    <row r="2253" spans="1:104" ht="15" customHeight="1" x14ac:dyDescent="0.45">
      <c r="A2253" s="122">
        <v>2252</v>
      </c>
      <c r="B2253" s="122" t="s">
        <v>12585</v>
      </c>
      <c r="C2253" s="100" t="s">
        <v>12442</v>
      </c>
      <c r="D2253" s="148"/>
      <c r="E2253" s="148"/>
      <c r="G2253" s="132"/>
      <c r="I2253" s="100" t="s">
        <v>201</v>
      </c>
      <c r="J2253" s="122" t="str">
        <f t="shared" si="107"/>
        <v>Quercus stellata</v>
      </c>
      <c r="K2253" s="132"/>
      <c r="L2253" s="132"/>
      <c r="M2253" s="100" t="s">
        <v>3226</v>
      </c>
      <c r="N2253" s="100" t="s">
        <v>3195</v>
      </c>
      <c r="O2253" s="52">
        <v>42914</v>
      </c>
      <c r="P2253" s="97" t="s">
        <v>12398</v>
      </c>
      <c r="Q2253" s="100" t="s">
        <v>11688</v>
      </c>
      <c r="R2253" s="52">
        <v>42916</v>
      </c>
      <c r="S2253" s="121" t="s">
        <v>14693</v>
      </c>
      <c r="T2253" s="100" t="s">
        <v>1171</v>
      </c>
      <c r="U2253" s="50" t="s">
        <v>6840</v>
      </c>
      <c r="V2253" s="49" t="s">
        <v>6841</v>
      </c>
      <c r="W2253" s="50" t="s">
        <v>1759</v>
      </c>
      <c r="X2253" s="101" t="s">
        <v>12399</v>
      </c>
      <c r="Y2253" s="50" t="s">
        <v>12408</v>
      </c>
      <c r="Z2253" s="132"/>
      <c r="AA2253" s="132"/>
      <c r="AB2253" s="132"/>
      <c r="AC2253" s="132"/>
      <c r="AD2253" s="132"/>
      <c r="AE2253" s="132"/>
      <c r="AF2253" s="132"/>
      <c r="AG2253" s="132"/>
      <c r="AH2253" s="100">
        <v>287</v>
      </c>
      <c r="AI2253" s="132"/>
      <c r="AJ2253" s="100" t="s">
        <v>201</v>
      </c>
      <c r="AK2253" s="100" t="s">
        <v>201</v>
      </c>
      <c r="AL2253" s="132"/>
      <c r="AM2253" s="52"/>
      <c r="AN2253" s="132"/>
      <c r="AO2253" s="132"/>
      <c r="AP2253" s="132"/>
      <c r="AQ2253" s="132"/>
      <c r="AR2253" s="132"/>
      <c r="AS2253" s="132"/>
      <c r="AT2253" s="102">
        <v>38.980139999999999</v>
      </c>
      <c r="AU2253" s="102">
        <v>-94.805040000000005</v>
      </c>
      <c r="AV2253" s="132"/>
      <c r="AW2253" s="132"/>
      <c r="AX2253" s="132"/>
      <c r="AY2253" s="132"/>
      <c r="AZ2253" s="100" t="s">
        <v>12443</v>
      </c>
      <c r="BA2253" s="132"/>
      <c r="BB2253" s="132"/>
      <c r="BC2253" s="132"/>
      <c r="BD2253" s="132"/>
      <c r="BE2253" s="100" t="s">
        <v>9078</v>
      </c>
      <c r="BF2253" s="132"/>
      <c r="BG2253" s="100" t="s">
        <v>9079</v>
      </c>
      <c r="BH2253" s="132" t="s">
        <v>1431</v>
      </c>
      <c r="BI2253" s="132" t="s">
        <v>1431</v>
      </c>
      <c r="BJ2253" s="132" t="s">
        <v>1431</v>
      </c>
      <c r="BK2253" s="132"/>
      <c r="BL2253" s="132"/>
      <c r="BM2253" s="132"/>
      <c r="BN2253" s="132"/>
      <c r="BO2253" s="132"/>
      <c r="BP2253" s="132"/>
      <c r="BQ2253" s="132"/>
      <c r="BR2253" s="132"/>
      <c r="BS2253" s="132"/>
      <c r="BW2253" s="132"/>
      <c r="BX2253" s="132"/>
      <c r="BY2253" s="132" t="s">
        <v>13585</v>
      </c>
      <c r="BZ2253" s="100" t="s">
        <v>3654</v>
      </c>
      <c r="CA2253" s="132"/>
      <c r="CB2253" s="132"/>
      <c r="CC2253" s="132"/>
      <c r="CD2253" s="132"/>
      <c r="CE2253" s="132"/>
      <c r="CF2253" s="132"/>
      <c r="CG2253" s="132"/>
      <c r="CH2253" s="132"/>
      <c r="CI2253" s="132"/>
      <c r="CJ2253" s="132"/>
      <c r="CK2253" s="132"/>
      <c r="CL2253" s="132"/>
      <c r="CM2253" s="132"/>
      <c r="CN2253" s="132"/>
      <c r="CO2253" s="132"/>
      <c r="CP2253" s="132"/>
      <c r="CQ2253" s="132"/>
      <c r="CR2253" s="132"/>
      <c r="CS2253" s="132"/>
      <c r="CT2253" s="132"/>
      <c r="CU2253" s="132"/>
      <c r="CV2253" s="132"/>
      <c r="CW2253" s="132"/>
      <c r="CX2253" s="132"/>
      <c r="CY2253" s="132"/>
      <c r="CZ2253" s="122" t="str">
        <f t="shared" si="105"/>
        <v>Quercus stellata Wangenh., SPMCODE: QUE002252, collection#: KS-MG432</v>
      </c>
    </row>
    <row r="2254" spans="1:104" ht="15" customHeight="1" x14ac:dyDescent="0.45">
      <c r="A2254" s="122">
        <v>2253</v>
      </c>
      <c r="B2254" s="122" t="s">
        <v>12586</v>
      </c>
      <c r="C2254" s="100" t="s">
        <v>12444</v>
      </c>
      <c r="D2254" s="148"/>
      <c r="E2254" s="148"/>
      <c r="G2254" s="132"/>
      <c r="I2254" s="100" t="s">
        <v>187</v>
      </c>
      <c r="J2254" s="122" t="str">
        <f t="shared" si="107"/>
        <v>Quercus alba</v>
      </c>
      <c r="K2254" s="132"/>
      <c r="L2254" s="132"/>
      <c r="M2254" s="100" t="s">
        <v>3226</v>
      </c>
      <c r="N2254" s="100" t="s">
        <v>3190</v>
      </c>
      <c r="O2254" s="52">
        <v>42914</v>
      </c>
      <c r="P2254" s="97" t="s">
        <v>12398</v>
      </c>
      <c r="Q2254" s="100" t="s">
        <v>11688</v>
      </c>
      <c r="R2254" s="52">
        <v>42916</v>
      </c>
      <c r="S2254" s="121" t="s">
        <v>14693</v>
      </c>
      <c r="T2254" s="100" t="s">
        <v>1171</v>
      </c>
      <c r="U2254" s="50" t="s">
        <v>6840</v>
      </c>
      <c r="V2254" s="49" t="s">
        <v>6841</v>
      </c>
      <c r="W2254" s="50" t="s">
        <v>1759</v>
      </c>
      <c r="X2254" s="101" t="s">
        <v>12399</v>
      </c>
      <c r="Y2254" s="50" t="s">
        <v>12408</v>
      </c>
      <c r="Z2254" s="132"/>
      <c r="AA2254" s="132"/>
      <c r="AB2254" s="132"/>
      <c r="AC2254" s="132"/>
      <c r="AD2254" s="132"/>
      <c r="AE2254" s="132"/>
      <c r="AF2254" s="132"/>
      <c r="AG2254" s="132"/>
      <c r="AH2254" s="100">
        <v>280</v>
      </c>
      <c r="AI2254" s="132"/>
      <c r="AJ2254" s="100" t="s">
        <v>187</v>
      </c>
      <c r="AK2254" s="100" t="s">
        <v>187</v>
      </c>
      <c r="AL2254" s="132"/>
      <c r="AM2254" s="52"/>
      <c r="AN2254" s="132"/>
      <c r="AO2254" s="132"/>
      <c r="AP2254" s="132"/>
      <c r="AQ2254" s="132"/>
      <c r="AR2254" s="132"/>
      <c r="AS2254" s="132"/>
      <c r="AT2254" s="102">
        <v>38.9803</v>
      </c>
      <c r="AU2254" s="102">
        <v>-94.805319999999995</v>
      </c>
      <c r="AV2254" s="132"/>
      <c r="AW2254" s="132"/>
      <c r="AX2254" s="132"/>
      <c r="AY2254" s="132"/>
      <c r="AZ2254" s="100" t="s">
        <v>12417</v>
      </c>
      <c r="BA2254" s="132"/>
      <c r="BB2254" s="132"/>
      <c r="BC2254" s="132"/>
      <c r="BD2254" s="132"/>
      <c r="BE2254" s="100" t="s">
        <v>9078</v>
      </c>
      <c r="BF2254" s="132"/>
      <c r="BG2254" s="100" t="s">
        <v>9079</v>
      </c>
      <c r="BH2254" s="132" t="s">
        <v>1431</v>
      </c>
      <c r="BI2254" s="132" t="s">
        <v>1431</v>
      </c>
      <c r="BJ2254" s="132" t="s">
        <v>1431</v>
      </c>
      <c r="BK2254" s="132"/>
      <c r="BL2254" s="132"/>
      <c r="BM2254" s="132"/>
      <c r="BN2254" s="132"/>
      <c r="BO2254" s="132"/>
      <c r="BP2254" s="132"/>
      <c r="BQ2254" s="132"/>
      <c r="BR2254" s="132"/>
      <c r="BS2254" s="132"/>
      <c r="BW2254" s="132"/>
      <c r="BX2254" s="132"/>
      <c r="BY2254" s="132" t="s">
        <v>13585</v>
      </c>
      <c r="BZ2254" s="100" t="s">
        <v>3654</v>
      </c>
      <c r="CA2254" s="132"/>
      <c r="CB2254" s="132"/>
      <c r="CC2254" s="132"/>
      <c r="CD2254" s="132"/>
      <c r="CE2254" s="132"/>
      <c r="CF2254" s="132"/>
      <c r="CG2254" s="132"/>
      <c r="CH2254" s="132"/>
      <c r="CI2254" s="132"/>
      <c r="CJ2254" s="132"/>
      <c r="CK2254" s="132"/>
      <c r="CL2254" s="132"/>
      <c r="CM2254" s="132"/>
      <c r="CN2254" s="132"/>
      <c r="CO2254" s="132"/>
      <c r="CP2254" s="132"/>
      <c r="CQ2254" s="132"/>
      <c r="CR2254" s="132"/>
      <c r="CS2254" s="132"/>
      <c r="CT2254" s="132"/>
      <c r="CU2254" s="132"/>
      <c r="CV2254" s="132"/>
      <c r="CW2254" s="132"/>
      <c r="CX2254" s="132"/>
      <c r="CY2254" s="132"/>
      <c r="CZ2254" s="122" t="str">
        <f t="shared" si="105"/>
        <v>Quercus alba L., SPMCODE: QUE002253, collection#: KS-MG433</v>
      </c>
    </row>
    <row r="2255" spans="1:104" ht="15" customHeight="1" x14ac:dyDescent="0.45">
      <c r="A2255" s="122">
        <v>2254</v>
      </c>
      <c r="B2255" s="122" t="s">
        <v>12587</v>
      </c>
      <c r="C2255" s="100" t="s">
        <v>12445</v>
      </c>
      <c r="D2255" s="148"/>
      <c r="E2255" s="148"/>
      <c r="G2255" s="132"/>
      <c r="I2255" s="100" t="s">
        <v>201</v>
      </c>
      <c r="J2255" s="122" t="str">
        <f t="shared" si="107"/>
        <v>Quercus stellata</v>
      </c>
      <c r="K2255" s="132"/>
      <c r="L2255" s="132"/>
      <c r="M2255" s="100" t="s">
        <v>3226</v>
      </c>
      <c r="N2255" s="100" t="s">
        <v>3195</v>
      </c>
      <c r="O2255" s="52">
        <v>42914</v>
      </c>
      <c r="P2255" s="97" t="s">
        <v>12398</v>
      </c>
      <c r="Q2255" s="100" t="s">
        <v>11688</v>
      </c>
      <c r="R2255" s="52">
        <v>42916</v>
      </c>
      <c r="S2255" s="121" t="s">
        <v>14693</v>
      </c>
      <c r="T2255" s="100" t="s">
        <v>1171</v>
      </c>
      <c r="U2255" s="50" t="s">
        <v>6840</v>
      </c>
      <c r="V2255" s="49" t="s">
        <v>6841</v>
      </c>
      <c r="W2255" s="50" t="s">
        <v>1759</v>
      </c>
      <c r="X2255" s="101" t="s">
        <v>12399</v>
      </c>
      <c r="Y2255" s="50" t="s">
        <v>12408</v>
      </c>
      <c r="Z2255" s="132"/>
      <c r="AA2255" s="132"/>
      <c r="AB2255" s="132"/>
      <c r="AC2255" s="132"/>
      <c r="AD2255" s="132"/>
      <c r="AE2255" s="132"/>
      <c r="AF2255" s="132"/>
      <c r="AG2255" s="132"/>
      <c r="AH2255" s="100">
        <v>280</v>
      </c>
      <c r="AI2255" s="132"/>
      <c r="AJ2255" s="100" t="s">
        <v>201</v>
      </c>
      <c r="AK2255" s="100" t="s">
        <v>201</v>
      </c>
      <c r="AL2255" s="132"/>
      <c r="AM2255" s="52"/>
      <c r="AN2255" s="132"/>
      <c r="AO2255" s="132"/>
      <c r="AP2255" s="132"/>
      <c r="AQ2255" s="132"/>
      <c r="AR2255" s="132"/>
      <c r="AS2255" s="132"/>
      <c r="AT2255" s="102">
        <v>38.980339999999998</v>
      </c>
      <c r="AU2255" s="102">
        <v>-94.805319999999995</v>
      </c>
      <c r="AV2255" s="132"/>
      <c r="AW2255" s="132"/>
      <c r="AX2255" s="132"/>
      <c r="AY2255" s="132"/>
      <c r="AZ2255" s="100" t="s">
        <v>12417</v>
      </c>
      <c r="BA2255" s="132"/>
      <c r="BB2255" s="132"/>
      <c r="BC2255" s="132"/>
      <c r="BD2255" s="132"/>
      <c r="BE2255" s="100" t="s">
        <v>9078</v>
      </c>
      <c r="BF2255" s="132"/>
      <c r="BG2255" s="100" t="s">
        <v>9079</v>
      </c>
      <c r="BH2255" s="132" t="s">
        <v>1431</v>
      </c>
      <c r="BI2255" s="132" t="s">
        <v>1431</v>
      </c>
      <c r="BJ2255" s="132" t="s">
        <v>1431</v>
      </c>
      <c r="BK2255" s="132"/>
      <c r="BL2255" s="132"/>
      <c r="BM2255" s="132"/>
      <c r="BN2255" s="132"/>
      <c r="BO2255" s="132"/>
      <c r="BP2255" s="132"/>
      <c r="BQ2255" s="132"/>
      <c r="BR2255" s="132"/>
      <c r="BS2255" s="132"/>
      <c r="BW2255" s="132"/>
      <c r="BX2255" s="132"/>
      <c r="BY2255" s="132"/>
      <c r="BZ2255" s="100" t="s">
        <v>3654</v>
      </c>
      <c r="CA2255" s="132"/>
      <c r="CB2255" s="132"/>
      <c r="CC2255" s="132"/>
      <c r="CD2255" s="132"/>
      <c r="CE2255" s="132"/>
      <c r="CF2255" s="132"/>
      <c r="CG2255" s="132"/>
      <c r="CH2255" s="132"/>
      <c r="CI2255" s="132"/>
      <c r="CJ2255" s="132"/>
      <c r="CK2255" s="132"/>
      <c r="CL2255" s="132"/>
      <c r="CM2255" s="132"/>
      <c r="CN2255" s="132"/>
      <c r="CO2255" s="132"/>
      <c r="CP2255" s="132"/>
      <c r="CQ2255" s="132"/>
      <c r="CR2255" s="132"/>
      <c r="CS2255" s="132"/>
      <c r="CT2255" s="132"/>
      <c r="CU2255" s="132"/>
      <c r="CV2255" s="132"/>
      <c r="CW2255" s="132"/>
      <c r="CX2255" s="132"/>
      <c r="CY2255" s="132"/>
      <c r="CZ2255" s="122" t="str">
        <f t="shared" ref="CZ2255:CZ2318" si="108">I2255&amp;", SPMCODE: "&amp;B2255&amp;", collection#: "&amp;C2255</f>
        <v>Quercus stellata Wangenh., SPMCODE: QUE002254, collection#: KS-MG434</v>
      </c>
    </row>
    <row r="2256" spans="1:104" ht="15" customHeight="1" x14ac:dyDescent="0.45">
      <c r="A2256" s="122">
        <v>2255</v>
      </c>
      <c r="B2256" s="122" t="s">
        <v>12588</v>
      </c>
      <c r="C2256" s="100" t="s">
        <v>12446</v>
      </c>
      <c r="D2256" s="148"/>
      <c r="E2256" s="148"/>
      <c r="G2256" s="100"/>
      <c r="I2256" s="100" t="s">
        <v>12647</v>
      </c>
      <c r="J2256" s="122" t="str">
        <f t="shared" si="107"/>
        <v>Quercus marilandica</v>
      </c>
      <c r="K2256" s="100"/>
      <c r="L2256" s="100"/>
      <c r="M2256" s="100"/>
      <c r="N2256" s="100"/>
      <c r="O2256" s="103">
        <v>42914</v>
      </c>
      <c r="P2256" s="97" t="s">
        <v>12398</v>
      </c>
      <c r="Q2256" s="100" t="s">
        <v>11688</v>
      </c>
      <c r="R2256" s="52">
        <v>42916</v>
      </c>
      <c r="S2256" s="121" t="s">
        <v>14693</v>
      </c>
      <c r="T2256" s="100" t="s">
        <v>1171</v>
      </c>
      <c r="U2256" s="50" t="s">
        <v>6840</v>
      </c>
      <c r="V2256" s="50" t="s">
        <v>6841</v>
      </c>
      <c r="W2256" s="50" t="s">
        <v>1759</v>
      </c>
      <c r="X2256" s="101" t="s">
        <v>12399</v>
      </c>
      <c r="Y2256" s="50" t="s">
        <v>12408</v>
      </c>
      <c r="Z2256" s="100"/>
      <c r="AA2256" s="100"/>
      <c r="AB2256" s="100"/>
      <c r="AC2256" s="100"/>
      <c r="AD2256" s="100"/>
      <c r="AE2256" s="100"/>
      <c r="AF2256" s="100"/>
      <c r="AG2256" s="100"/>
      <c r="AH2256" s="100">
        <v>285</v>
      </c>
      <c r="AI2256" s="100"/>
      <c r="AJ2256" s="100" t="s">
        <v>12646</v>
      </c>
      <c r="AK2256" s="100" t="s">
        <v>12646</v>
      </c>
      <c r="AL2256" s="100"/>
      <c r="AM2256" s="103"/>
      <c r="AN2256" s="100"/>
      <c r="AO2256" s="100"/>
      <c r="AP2256" s="100"/>
      <c r="AQ2256" s="100"/>
      <c r="AR2256" s="100"/>
      <c r="AS2256" s="100"/>
      <c r="AT2256" s="102">
        <v>38.980379999999997</v>
      </c>
      <c r="AU2256" s="102">
        <v>-94.805130000000005</v>
      </c>
      <c r="AV2256" s="100"/>
      <c r="AW2256" s="100"/>
      <c r="AX2256" s="100"/>
      <c r="AY2256" s="100"/>
      <c r="AZ2256" s="100" t="s">
        <v>12558</v>
      </c>
      <c r="BA2256" s="100"/>
      <c r="BB2256" s="100"/>
      <c r="BC2256" s="100"/>
      <c r="BD2256" s="100"/>
      <c r="BE2256" s="100" t="s">
        <v>9078</v>
      </c>
      <c r="BF2256" s="100"/>
      <c r="BG2256" s="100" t="s">
        <v>9079</v>
      </c>
      <c r="BH2256" s="132" t="s">
        <v>1431</v>
      </c>
      <c r="BI2256" s="132" t="s">
        <v>1431</v>
      </c>
      <c r="BJ2256" s="132" t="s">
        <v>1431</v>
      </c>
      <c r="BK2256" s="100"/>
      <c r="BL2256" s="100"/>
      <c r="BM2256" s="100"/>
      <c r="BN2256" s="100"/>
      <c r="BO2256" s="100"/>
      <c r="BP2256" s="100"/>
      <c r="BQ2256" s="100"/>
      <c r="BR2256" s="100"/>
      <c r="BS2256" s="100"/>
      <c r="BW2256" s="100"/>
      <c r="BX2256" s="100"/>
      <c r="BY2256" s="100"/>
      <c r="BZ2256" s="100" t="s">
        <v>3654</v>
      </c>
      <c r="CA2256" s="100"/>
      <c r="CB2256" s="100"/>
      <c r="CC2256" s="100"/>
      <c r="CD2256" s="100"/>
      <c r="CE2256" s="100"/>
      <c r="CF2256" s="100"/>
      <c r="CG2256" s="100"/>
      <c r="CH2256" s="100"/>
      <c r="CI2256" s="100"/>
      <c r="CJ2256" s="100"/>
      <c r="CK2256" s="100"/>
      <c r="CL2256" s="100"/>
      <c r="CM2256" s="100"/>
      <c r="CN2256" s="100"/>
      <c r="CO2256" s="100"/>
      <c r="CP2256" s="100"/>
      <c r="CQ2256" s="100"/>
      <c r="CR2256" s="100"/>
      <c r="CS2256" s="100"/>
      <c r="CT2256" s="100"/>
      <c r="CU2256" s="100"/>
      <c r="CV2256" s="100"/>
      <c r="CW2256" s="100"/>
      <c r="CX2256" s="100"/>
      <c r="CY2256" s="100"/>
      <c r="CZ2256" s="122" t="str">
        <f t="shared" si="108"/>
        <v>Quercus marilandica (L) Munchh., SPMCODE: QUE002255, collection#: KS-MG435</v>
      </c>
    </row>
    <row r="2257" spans="1:104" ht="15" customHeight="1" x14ac:dyDescent="0.45">
      <c r="A2257" s="122">
        <v>2256</v>
      </c>
      <c r="B2257" s="122" t="s">
        <v>12589</v>
      </c>
      <c r="C2257" s="100" t="s">
        <v>12447</v>
      </c>
      <c r="D2257" s="148"/>
      <c r="E2257" s="148"/>
      <c r="G2257" s="100"/>
      <c r="I2257" s="100" t="s">
        <v>149</v>
      </c>
      <c r="J2257" s="122" t="str">
        <f t="shared" si="107"/>
        <v>Quercus macrocarpa</v>
      </c>
      <c r="K2257" s="100"/>
      <c r="L2257" s="100"/>
      <c r="M2257" s="100" t="s">
        <v>3226</v>
      </c>
      <c r="N2257" s="100" t="s">
        <v>3173</v>
      </c>
      <c r="O2257" s="52">
        <v>42914</v>
      </c>
      <c r="P2257" s="97" t="s">
        <v>12398</v>
      </c>
      <c r="Q2257" s="100" t="s">
        <v>11688</v>
      </c>
      <c r="R2257" s="52">
        <v>42916</v>
      </c>
      <c r="S2257" s="121" t="s">
        <v>14693</v>
      </c>
      <c r="T2257" s="100" t="s">
        <v>1171</v>
      </c>
      <c r="U2257" s="50" t="s">
        <v>6840</v>
      </c>
      <c r="V2257" s="49" t="s">
        <v>6841</v>
      </c>
      <c r="W2257" s="50" t="s">
        <v>1759</v>
      </c>
      <c r="X2257" s="101" t="s">
        <v>12399</v>
      </c>
      <c r="Y2257" s="50" t="s">
        <v>12402</v>
      </c>
      <c r="Z2257" s="100"/>
      <c r="AA2257" s="100"/>
      <c r="AB2257" s="100"/>
      <c r="AC2257" s="100"/>
      <c r="AD2257" s="100"/>
      <c r="AE2257" s="100"/>
      <c r="AF2257" s="100"/>
      <c r="AG2257" s="100"/>
      <c r="AH2257" s="100">
        <v>282</v>
      </c>
      <c r="AI2257" s="100"/>
      <c r="AJ2257" s="100" t="s">
        <v>149</v>
      </c>
      <c r="AK2257" s="100" t="s">
        <v>149</v>
      </c>
      <c r="AL2257" s="100"/>
      <c r="AM2257" s="103"/>
      <c r="AN2257" s="100"/>
      <c r="AO2257" s="100"/>
      <c r="AP2257" s="100"/>
      <c r="AQ2257" s="100"/>
      <c r="AR2257" s="100"/>
      <c r="AS2257" s="100"/>
      <c r="AT2257" s="102">
        <v>38.98048</v>
      </c>
      <c r="AU2257" s="102">
        <v>-94.805679999999995</v>
      </c>
      <c r="AV2257" s="100"/>
      <c r="AW2257" s="100"/>
      <c r="AX2257" s="100"/>
      <c r="AY2257" s="100"/>
      <c r="AZ2257" s="100" t="s">
        <v>12448</v>
      </c>
      <c r="BA2257" s="100"/>
      <c r="BB2257" s="100"/>
      <c r="BC2257" s="100"/>
      <c r="BD2257" s="100"/>
      <c r="BE2257" s="100" t="s">
        <v>9078</v>
      </c>
      <c r="BF2257" s="100"/>
      <c r="BG2257" s="100" t="s">
        <v>9079</v>
      </c>
      <c r="BH2257" s="132" t="s">
        <v>1431</v>
      </c>
      <c r="BI2257" s="132" t="s">
        <v>1431</v>
      </c>
      <c r="BJ2257" s="132" t="s">
        <v>1431</v>
      </c>
      <c r="BK2257" s="100"/>
      <c r="BL2257" s="100"/>
      <c r="BM2257" s="100"/>
      <c r="BN2257" s="100"/>
      <c r="BO2257" s="100"/>
      <c r="BP2257" s="100"/>
      <c r="BQ2257" s="100"/>
      <c r="BR2257" s="100"/>
      <c r="BS2257" s="100"/>
      <c r="BW2257" s="100"/>
      <c r="BX2257" s="100"/>
      <c r="BY2257" s="100" t="s">
        <v>13665</v>
      </c>
      <c r="BZ2257" s="100" t="s">
        <v>3654</v>
      </c>
      <c r="CA2257" s="100"/>
      <c r="CB2257" s="100"/>
      <c r="CC2257" s="100"/>
      <c r="CD2257" s="100"/>
      <c r="CE2257" s="100"/>
      <c r="CF2257" s="100"/>
      <c r="CG2257" s="100"/>
      <c r="CH2257" s="100"/>
      <c r="CI2257" s="100"/>
      <c r="CJ2257" s="100"/>
      <c r="CK2257" s="100"/>
      <c r="CL2257" s="100"/>
      <c r="CM2257" s="100"/>
      <c r="CN2257" s="100"/>
      <c r="CO2257" s="100"/>
      <c r="CP2257" s="100"/>
      <c r="CQ2257" s="100"/>
      <c r="CR2257" s="100"/>
      <c r="CS2257" s="100"/>
      <c r="CT2257" s="100"/>
      <c r="CU2257" s="100"/>
      <c r="CV2257" s="100"/>
      <c r="CW2257" s="100"/>
      <c r="CX2257" s="100"/>
      <c r="CY2257" s="100"/>
      <c r="CZ2257" s="122" t="str">
        <f t="shared" si="108"/>
        <v>Quercus macrocarpa Michx., SPMCODE: QUE002256, collection#: KS-MG436</v>
      </c>
    </row>
    <row r="2258" spans="1:104" ht="15" customHeight="1" x14ac:dyDescent="0.45">
      <c r="A2258" s="122">
        <v>2257</v>
      </c>
      <c r="B2258" s="122" t="s">
        <v>12590</v>
      </c>
      <c r="C2258" s="100" t="s">
        <v>12449</v>
      </c>
      <c r="D2258" s="148"/>
      <c r="E2258" s="148"/>
      <c r="G2258" s="132"/>
      <c r="I2258" s="100" t="s">
        <v>201</v>
      </c>
      <c r="J2258" s="122" t="str">
        <f t="shared" si="107"/>
        <v>Quercus stellata</v>
      </c>
      <c r="K2258" s="132"/>
      <c r="L2258" s="132"/>
      <c r="M2258" s="100" t="s">
        <v>3226</v>
      </c>
      <c r="N2258" s="100" t="s">
        <v>3195</v>
      </c>
      <c r="O2258" s="52">
        <v>42914</v>
      </c>
      <c r="P2258" s="97" t="s">
        <v>12398</v>
      </c>
      <c r="Q2258" s="100" t="s">
        <v>11688</v>
      </c>
      <c r="R2258" s="52">
        <v>42916</v>
      </c>
      <c r="S2258" s="121" t="s">
        <v>14693</v>
      </c>
      <c r="T2258" s="100" t="s">
        <v>1171</v>
      </c>
      <c r="U2258" s="50" t="s">
        <v>6840</v>
      </c>
      <c r="V2258" s="49" t="s">
        <v>6841</v>
      </c>
      <c r="W2258" s="50" t="s">
        <v>1759</v>
      </c>
      <c r="X2258" s="101" t="s">
        <v>12399</v>
      </c>
      <c r="Y2258" s="50" t="s">
        <v>12408</v>
      </c>
      <c r="Z2258" s="132"/>
      <c r="AA2258" s="132"/>
      <c r="AB2258" s="132"/>
      <c r="AC2258" s="132"/>
      <c r="AD2258" s="132"/>
      <c r="AE2258" s="132"/>
      <c r="AF2258" s="132"/>
      <c r="AG2258" s="132"/>
      <c r="AH2258" s="100">
        <v>283</v>
      </c>
      <c r="AI2258" s="132"/>
      <c r="AJ2258" s="100" t="s">
        <v>201</v>
      </c>
      <c r="AK2258" s="100" t="s">
        <v>201</v>
      </c>
      <c r="AL2258" s="132"/>
      <c r="AM2258" s="52"/>
      <c r="AN2258" s="132"/>
      <c r="AO2258" s="132"/>
      <c r="AP2258" s="132"/>
      <c r="AQ2258" s="132"/>
      <c r="AR2258" s="132"/>
      <c r="AS2258" s="132"/>
      <c r="AT2258" s="102">
        <v>38.980550000000001</v>
      </c>
      <c r="AU2258" s="102">
        <v>-94.805629999999994</v>
      </c>
      <c r="AV2258" s="132"/>
      <c r="AW2258" s="132"/>
      <c r="AX2258" s="132"/>
      <c r="AY2258" s="132"/>
      <c r="AZ2258" s="100" t="s">
        <v>12435</v>
      </c>
      <c r="BA2258" s="132"/>
      <c r="BB2258" s="132"/>
      <c r="BC2258" s="132"/>
      <c r="BD2258" s="132"/>
      <c r="BE2258" s="100" t="s">
        <v>9078</v>
      </c>
      <c r="BF2258" s="132"/>
      <c r="BG2258" s="100" t="s">
        <v>9079</v>
      </c>
      <c r="BH2258" s="132" t="s">
        <v>1431</v>
      </c>
      <c r="BI2258" s="132" t="s">
        <v>1431</v>
      </c>
      <c r="BJ2258" s="132" t="s">
        <v>1431</v>
      </c>
      <c r="BK2258" s="132"/>
      <c r="BL2258" s="132"/>
      <c r="BM2258" s="132"/>
      <c r="BN2258" s="132"/>
      <c r="BO2258" s="132"/>
      <c r="BP2258" s="132"/>
      <c r="BQ2258" s="132"/>
      <c r="BR2258" s="132"/>
      <c r="BS2258" s="132"/>
      <c r="BW2258" s="132"/>
      <c r="BX2258" s="132"/>
      <c r="BY2258" s="132"/>
      <c r="BZ2258" s="100" t="s">
        <v>3654</v>
      </c>
      <c r="CA2258" s="132"/>
      <c r="CB2258" s="132"/>
      <c r="CC2258" s="132"/>
      <c r="CD2258" s="132"/>
      <c r="CE2258" s="132"/>
      <c r="CF2258" s="132"/>
      <c r="CG2258" s="132"/>
      <c r="CH2258" s="132"/>
      <c r="CI2258" s="132"/>
      <c r="CJ2258" s="132"/>
      <c r="CK2258" s="132"/>
      <c r="CL2258" s="132"/>
      <c r="CM2258" s="132"/>
      <c r="CN2258" s="132"/>
      <c r="CO2258" s="132"/>
      <c r="CP2258" s="132"/>
      <c r="CQ2258" s="132"/>
      <c r="CR2258" s="132"/>
      <c r="CS2258" s="132"/>
      <c r="CT2258" s="132"/>
      <c r="CU2258" s="132"/>
      <c r="CV2258" s="132"/>
      <c r="CW2258" s="132"/>
      <c r="CX2258" s="132"/>
      <c r="CY2258" s="132"/>
      <c r="CZ2258" s="122" t="str">
        <f t="shared" si="108"/>
        <v>Quercus stellata Wangenh., SPMCODE: QUE002257, collection#: KS-MG437</v>
      </c>
    </row>
    <row r="2259" spans="1:104" ht="15" customHeight="1" x14ac:dyDescent="0.45">
      <c r="A2259" s="122">
        <v>2258</v>
      </c>
      <c r="B2259" s="122" t="s">
        <v>12591</v>
      </c>
      <c r="C2259" s="100" t="s">
        <v>12450</v>
      </c>
      <c r="D2259" s="148"/>
      <c r="E2259" s="148"/>
      <c r="G2259" s="132"/>
      <c r="I2259" s="100" t="s">
        <v>149</v>
      </c>
      <c r="J2259" s="122" t="str">
        <f t="shared" si="107"/>
        <v>Quercus macrocarpa</v>
      </c>
      <c r="K2259" s="132"/>
      <c r="L2259" s="132"/>
      <c r="M2259" s="100" t="s">
        <v>3226</v>
      </c>
      <c r="N2259" s="100" t="s">
        <v>3173</v>
      </c>
      <c r="O2259" s="52">
        <v>42914</v>
      </c>
      <c r="P2259" s="97" t="s">
        <v>12398</v>
      </c>
      <c r="Q2259" s="100" t="s">
        <v>11688</v>
      </c>
      <c r="R2259" s="52">
        <v>42916</v>
      </c>
      <c r="S2259" s="121" t="s">
        <v>14693</v>
      </c>
      <c r="T2259" s="100" t="s">
        <v>1171</v>
      </c>
      <c r="U2259" s="50" t="s">
        <v>6840</v>
      </c>
      <c r="V2259" s="49" t="s">
        <v>6841</v>
      </c>
      <c r="W2259" s="50" t="s">
        <v>1759</v>
      </c>
      <c r="X2259" s="101" t="s">
        <v>12399</v>
      </c>
      <c r="Y2259" s="50" t="s">
        <v>12402</v>
      </c>
      <c r="Z2259" s="132"/>
      <c r="AA2259" s="132"/>
      <c r="AB2259" s="132"/>
      <c r="AC2259" s="132"/>
      <c r="AD2259" s="132"/>
      <c r="AE2259" s="132"/>
      <c r="AF2259" s="132"/>
      <c r="AG2259" s="132"/>
      <c r="AH2259" s="100">
        <v>283</v>
      </c>
      <c r="AI2259" s="132"/>
      <c r="AJ2259" s="100" t="s">
        <v>149</v>
      </c>
      <c r="AK2259" s="100" t="s">
        <v>149</v>
      </c>
      <c r="AL2259" s="132"/>
      <c r="AM2259" s="52"/>
      <c r="AN2259" s="132"/>
      <c r="AO2259" s="132"/>
      <c r="AP2259" s="132"/>
      <c r="AQ2259" s="132"/>
      <c r="AR2259" s="132"/>
      <c r="AS2259" s="132"/>
      <c r="AT2259" s="102">
        <v>38.980980000000002</v>
      </c>
      <c r="AU2259" s="102">
        <v>-94.80583</v>
      </c>
      <c r="AV2259" s="132"/>
      <c r="AW2259" s="132"/>
      <c r="AX2259" s="132"/>
      <c r="AY2259" s="132"/>
      <c r="AZ2259" s="100" t="s">
        <v>12435</v>
      </c>
      <c r="BA2259" s="132"/>
      <c r="BB2259" s="132"/>
      <c r="BC2259" s="132"/>
      <c r="BD2259" s="132"/>
      <c r="BE2259" s="100" t="s">
        <v>9078</v>
      </c>
      <c r="BF2259" s="132"/>
      <c r="BG2259" s="100" t="s">
        <v>9079</v>
      </c>
      <c r="BH2259" s="132" t="s">
        <v>1431</v>
      </c>
      <c r="BI2259" s="132" t="s">
        <v>1431</v>
      </c>
      <c r="BJ2259" s="132" t="s">
        <v>1431</v>
      </c>
      <c r="BK2259" s="132"/>
      <c r="BL2259" s="132"/>
      <c r="BM2259" s="132"/>
      <c r="BN2259" s="132"/>
      <c r="BO2259" s="132"/>
      <c r="BP2259" s="132"/>
      <c r="BQ2259" s="132"/>
      <c r="BR2259" s="132"/>
      <c r="BS2259" s="132"/>
      <c r="BW2259" s="132"/>
      <c r="BX2259" s="132"/>
      <c r="BY2259" s="132"/>
      <c r="BZ2259" s="100" t="s">
        <v>3654</v>
      </c>
      <c r="CA2259" s="132"/>
      <c r="CB2259" s="132"/>
      <c r="CC2259" s="132"/>
      <c r="CD2259" s="132"/>
      <c r="CE2259" s="132"/>
      <c r="CF2259" s="132"/>
      <c r="CG2259" s="132"/>
      <c r="CH2259" s="132"/>
      <c r="CI2259" s="132"/>
      <c r="CJ2259" s="132"/>
      <c r="CK2259" s="132"/>
      <c r="CL2259" s="132"/>
      <c r="CM2259" s="132"/>
      <c r="CN2259" s="132"/>
      <c r="CO2259" s="132"/>
      <c r="CP2259" s="132"/>
      <c r="CQ2259" s="132"/>
      <c r="CR2259" s="132"/>
      <c r="CS2259" s="132"/>
      <c r="CT2259" s="132"/>
      <c r="CU2259" s="132"/>
      <c r="CV2259" s="132"/>
      <c r="CW2259" s="132"/>
      <c r="CX2259" s="132"/>
      <c r="CY2259" s="132"/>
      <c r="CZ2259" s="122" t="str">
        <f t="shared" si="108"/>
        <v>Quercus macrocarpa Michx., SPMCODE: QUE002258, collection#: KS-MG438</v>
      </c>
    </row>
    <row r="2260" spans="1:104" ht="15" customHeight="1" x14ac:dyDescent="0.45">
      <c r="A2260" s="122">
        <v>2259</v>
      </c>
      <c r="B2260" s="122" t="s">
        <v>12592</v>
      </c>
      <c r="C2260" s="100" t="s">
        <v>12451</v>
      </c>
      <c r="D2260" s="148"/>
      <c r="E2260" s="148"/>
      <c r="G2260" s="132"/>
      <c r="I2260" s="100" t="s">
        <v>201</v>
      </c>
      <c r="J2260" s="122" t="str">
        <f t="shared" si="107"/>
        <v>Quercus stellata</v>
      </c>
      <c r="K2260" s="132"/>
      <c r="L2260" s="132"/>
      <c r="M2260" s="100" t="s">
        <v>3226</v>
      </c>
      <c r="N2260" s="100" t="s">
        <v>3195</v>
      </c>
      <c r="O2260" s="52">
        <v>42914</v>
      </c>
      <c r="P2260" s="97" t="s">
        <v>12398</v>
      </c>
      <c r="Q2260" s="100" t="s">
        <v>11688</v>
      </c>
      <c r="R2260" s="52">
        <v>42916</v>
      </c>
      <c r="S2260" s="121" t="s">
        <v>14693</v>
      </c>
      <c r="T2260" s="100" t="s">
        <v>1171</v>
      </c>
      <c r="U2260" s="50" t="s">
        <v>6840</v>
      </c>
      <c r="V2260" s="49" t="s">
        <v>6841</v>
      </c>
      <c r="W2260" s="50" t="s">
        <v>1759</v>
      </c>
      <c r="X2260" s="101" t="s">
        <v>12399</v>
      </c>
      <c r="Y2260" s="50" t="s">
        <v>12402</v>
      </c>
      <c r="Z2260" s="132"/>
      <c r="AA2260" s="132"/>
      <c r="AB2260" s="132"/>
      <c r="AC2260" s="132"/>
      <c r="AD2260" s="132"/>
      <c r="AE2260" s="132"/>
      <c r="AF2260" s="132"/>
      <c r="AG2260" s="132"/>
      <c r="AH2260" s="100">
        <v>283</v>
      </c>
      <c r="AI2260" s="132"/>
      <c r="AJ2260" s="100" t="s">
        <v>201</v>
      </c>
      <c r="AK2260" s="100" t="s">
        <v>201</v>
      </c>
      <c r="AL2260" s="132"/>
      <c r="AM2260" s="52"/>
      <c r="AN2260" s="132"/>
      <c r="AO2260" s="132"/>
      <c r="AP2260" s="132"/>
      <c r="AQ2260" s="132"/>
      <c r="AR2260" s="132"/>
      <c r="AS2260" s="132"/>
      <c r="AT2260" s="102">
        <v>38.980899999999998</v>
      </c>
      <c r="AU2260" s="102">
        <v>-94.805790000000002</v>
      </c>
      <c r="AV2260" s="132"/>
      <c r="AW2260" s="132"/>
      <c r="AX2260" s="132"/>
      <c r="AY2260" s="132"/>
      <c r="AZ2260" s="100" t="s">
        <v>12435</v>
      </c>
      <c r="BA2260" s="132"/>
      <c r="BB2260" s="132"/>
      <c r="BC2260" s="132"/>
      <c r="BD2260" s="132"/>
      <c r="BE2260" s="100" t="s">
        <v>9078</v>
      </c>
      <c r="BF2260" s="132"/>
      <c r="BG2260" s="100" t="s">
        <v>9079</v>
      </c>
      <c r="BH2260" s="132" t="s">
        <v>1431</v>
      </c>
      <c r="BI2260" s="132" t="s">
        <v>1431</v>
      </c>
      <c r="BJ2260" s="132" t="s">
        <v>1431</v>
      </c>
      <c r="BK2260" s="132"/>
      <c r="BL2260" s="132"/>
      <c r="BM2260" s="132"/>
      <c r="BN2260" s="132"/>
      <c r="BO2260" s="132"/>
      <c r="BP2260" s="132"/>
      <c r="BQ2260" s="132"/>
      <c r="BR2260" s="132"/>
      <c r="BS2260" s="132"/>
      <c r="BW2260" s="132"/>
      <c r="BX2260" s="132"/>
      <c r="BY2260" s="132"/>
      <c r="BZ2260" s="100" t="s">
        <v>3654</v>
      </c>
      <c r="CA2260" s="132"/>
      <c r="CB2260" s="132"/>
      <c r="CC2260" s="132"/>
      <c r="CD2260" s="132"/>
      <c r="CE2260" s="132"/>
      <c r="CF2260" s="132"/>
      <c r="CG2260" s="132"/>
      <c r="CH2260" s="132"/>
      <c r="CI2260" s="132"/>
      <c r="CJ2260" s="132"/>
      <c r="CK2260" s="132"/>
      <c r="CL2260" s="132"/>
      <c r="CM2260" s="132"/>
      <c r="CN2260" s="132"/>
      <c r="CO2260" s="132"/>
      <c r="CP2260" s="132"/>
      <c r="CQ2260" s="132"/>
      <c r="CR2260" s="132"/>
      <c r="CS2260" s="132"/>
      <c r="CT2260" s="132"/>
      <c r="CU2260" s="132"/>
      <c r="CV2260" s="132"/>
      <c r="CW2260" s="132"/>
      <c r="CX2260" s="132"/>
      <c r="CY2260" s="132"/>
      <c r="CZ2260" s="122" t="str">
        <f t="shared" si="108"/>
        <v>Quercus stellata Wangenh., SPMCODE: QUE002259, collection#: KS-MG439</v>
      </c>
    </row>
    <row r="2261" spans="1:104" ht="15" customHeight="1" x14ac:dyDescent="0.45">
      <c r="A2261" s="122">
        <v>2260</v>
      </c>
      <c r="B2261" s="122" t="s">
        <v>12593</v>
      </c>
      <c r="C2261" s="100" t="s">
        <v>12452</v>
      </c>
      <c r="D2261" s="148"/>
      <c r="E2261" s="148"/>
      <c r="G2261" s="100"/>
      <c r="I2261" s="100" t="s">
        <v>187</v>
      </c>
      <c r="J2261" s="122" t="str">
        <f t="shared" si="107"/>
        <v>Quercus alba</v>
      </c>
      <c r="K2261" s="100"/>
      <c r="L2261" s="100"/>
      <c r="M2261" s="100" t="s">
        <v>3226</v>
      </c>
      <c r="N2261" s="100" t="s">
        <v>3190</v>
      </c>
      <c r="O2261" s="52">
        <v>42914</v>
      </c>
      <c r="P2261" s="97" t="s">
        <v>12398</v>
      </c>
      <c r="Q2261" s="100" t="s">
        <v>11688</v>
      </c>
      <c r="R2261" s="52">
        <v>42916</v>
      </c>
      <c r="S2261" s="121" t="s">
        <v>14693</v>
      </c>
      <c r="T2261" s="100" t="s">
        <v>1171</v>
      </c>
      <c r="U2261" s="50" t="s">
        <v>6840</v>
      </c>
      <c r="V2261" s="49" t="s">
        <v>6841</v>
      </c>
      <c r="W2261" s="50" t="s">
        <v>1759</v>
      </c>
      <c r="X2261" s="101" t="s">
        <v>12399</v>
      </c>
      <c r="Y2261" s="50" t="s">
        <v>12402</v>
      </c>
      <c r="Z2261" s="100"/>
      <c r="AA2261" s="100"/>
      <c r="AB2261" s="100"/>
      <c r="AC2261" s="100"/>
      <c r="AD2261" s="100"/>
      <c r="AE2261" s="100"/>
      <c r="AF2261" s="100"/>
      <c r="AG2261" s="100"/>
      <c r="AH2261" s="100">
        <v>270</v>
      </c>
      <c r="AI2261" s="100"/>
      <c r="AJ2261" s="100" t="s">
        <v>187</v>
      </c>
      <c r="AK2261" s="100" t="s">
        <v>187</v>
      </c>
      <c r="AL2261" s="100"/>
      <c r="AM2261" s="103"/>
      <c r="AN2261" s="100"/>
      <c r="AO2261" s="100"/>
      <c r="AP2261" s="100"/>
      <c r="AQ2261" s="100"/>
      <c r="AR2261" s="100"/>
      <c r="AS2261" s="100"/>
      <c r="AT2261" s="102">
        <v>38.98104</v>
      </c>
      <c r="AU2261" s="102">
        <v>-94.805880000000002</v>
      </c>
      <c r="AV2261" s="100"/>
      <c r="AW2261" s="100"/>
      <c r="AX2261" s="100"/>
      <c r="AY2261" s="100"/>
      <c r="AZ2261" s="100" t="s">
        <v>12453</v>
      </c>
      <c r="BA2261" s="100"/>
      <c r="BB2261" s="100"/>
      <c r="BC2261" s="100"/>
      <c r="BD2261" s="100"/>
      <c r="BE2261" s="100" t="s">
        <v>9078</v>
      </c>
      <c r="BF2261" s="100"/>
      <c r="BG2261" s="100" t="s">
        <v>9079</v>
      </c>
      <c r="BH2261" s="132" t="s">
        <v>1431</v>
      </c>
      <c r="BI2261" s="132" t="s">
        <v>1431</v>
      </c>
      <c r="BJ2261" s="132" t="s">
        <v>1431</v>
      </c>
      <c r="BK2261" s="100"/>
      <c r="BL2261" s="100"/>
      <c r="BM2261" s="100"/>
      <c r="BN2261" s="100"/>
      <c r="BO2261" s="100"/>
      <c r="BP2261" s="100"/>
      <c r="BQ2261" s="100"/>
      <c r="BR2261" s="100"/>
      <c r="BS2261" s="100"/>
      <c r="BW2261" s="100"/>
      <c r="BX2261" s="100"/>
      <c r="BY2261" s="100"/>
      <c r="BZ2261" s="100" t="s">
        <v>3654</v>
      </c>
      <c r="CA2261" s="100"/>
      <c r="CB2261" s="100"/>
      <c r="CC2261" s="100"/>
      <c r="CD2261" s="100"/>
      <c r="CE2261" s="100"/>
      <c r="CF2261" s="100"/>
      <c r="CG2261" s="100"/>
      <c r="CH2261" s="100"/>
      <c r="CI2261" s="100"/>
      <c r="CJ2261" s="100"/>
      <c r="CK2261" s="100"/>
      <c r="CL2261" s="100"/>
      <c r="CM2261" s="100"/>
      <c r="CN2261" s="100"/>
      <c r="CO2261" s="100"/>
      <c r="CP2261" s="100"/>
      <c r="CQ2261" s="100"/>
      <c r="CR2261" s="100"/>
      <c r="CS2261" s="100"/>
      <c r="CT2261" s="100"/>
      <c r="CU2261" s="100"/>
      <c r="CV2261" s="100"/>
      <c r="CW2261" s="100"/>
      <c r="CX2261" s="100"/>
      <c r="CY2261" s="100"/>
      <c r="CZ2261" s="122" t="str">
        <f t="shared" si="108"/>
        <v>Quercus alba L., SPMCODE: QUE002260, collection#: KS-MG440</v>
      </c>
    </row>
    <row r="2262" spans="1:104" ht="15" customHeight="1" x14ac:dyDescent="0.45">
      <c r="A2262" s="122">
        <v>2261</v>
      </c>
      <c r="B2262" s="122" t="s">
        <v>12594</v>
      </c>
      <c r="C2262" s="100" t="s">
        <v>12454</v>
      </c>
      <c r="D2262" s="148"/>
      <c r="E2262" s="148"/>
      <c r="G2262" s="132"/>
      <c r="I2262" s="100" t="s">
        <v>187</v>
      </c>
      <c r="J2262" s="122" t="str">
        <f t="shared" si="107"/>
        <v>Quercus alba</v>
      </c>
      <c r="K2262" s="132"/>
      <c r="L2262" s="132"/>
      <c r="M2262" s="100" t="s">
        <v>3226</v>
      </c>
      <c r="N2262" s="100" t="s">
        <v>3190</v>
      </c>
      <c r="O2262" s="52">
        <v>42914</v>
      </c>
      <c r="P2262" s="97" t="s">
        <v>12398</v>
      </c>
      <c r="Q2262" s="100" t="s">
        <v>11688</v>
      </c>
      <c r="R2262" s="52">
        <v>42916</v>
      </c>
      <c r="S2262" s="121" t="s">
        <v>14693</v>
      </c>
      <c r="T2262" s="100" t="s">
        <v>1171</v>
      </c>
      <c r="U2262" s="50" t="s">
        <v>6840</v>
      </c>
      <c r="V2262" s="49" t="s">
        <v>6841</v>
      </c>
      <c r="W2262" s="50" t="s">
        <v>1759</v>
      </c>
      <c r="X2262" s="101" t="s">
        <v>12399</v>
      </c>
      <c r="Y2262" s="50" t="s">
        <v>12455</v>
      </c>
      <c r="Z2262" s="132"/>
      <c r="AA2262" s="132"/>
      <c r="AB2262" s="132"/>
      <c r="AC2262" s="132"/>
      <c r="AD2262" s="132"/>
      <c r="AE2262" s="132"/>
      <c r="AF2262" s="132"/>
      <c r="AG2262" s="132"/>
      <c r="AH2262" s="100">
        <v>281</v>
      </c>
      <c r="AI2262" s="132"/>
      <c r="AJ2262" s="100" t="s">
        <v>187</v>
      </c>
      <c r="AK2262" s="100" t="s">
        <v>187</v>
      </c>
      <c r="AL2262" s="132"/>
      <c r="AM2262" s="52"/>
      <c r="AN2262" s="132"/>
      <c r="AO2262" s="132"/>
      <c r="AP2262" s="132"/>
      <c r="AQ2262" s="132"/>
      <c r="AR2262" s="132"/>
      <c r="AS2262" s="132"/>
      <c r="AT2262" s="102">
        <v>38.981299999999997</v>
      </c>
      <c r="AU2262" s="102">
        <v>-94.805719999999994</v>
      </c>
      <c r="AV2262" s="132"/>
      <c r="AW2262" s="132"/>
      <c r="AX2262" s="132"/>
      <c r="AY2262" s="132"/>
      <c r="AZ2262" s="100" t="s">
        <v>12433</v>
      </c>
      <c r="BA2262" s="132"/>
      <c r="BB2262" s="132"/>
      <c r="BC2262" s="132"/>
      <c r="BD2262" s="132"/>
      <c r="BE2262" s="100" t="s">
        <v>9078</v>
      </c>
      <c r="BF2262" s="132"/>
      <c r="BG2262" s="100" t="s">
        <v>9079</v>
      </c>
      <c r="BH2262" s="132" t="s">
        <v>1431</v>
      </c>
      <c r="BI2262" s="132" t="s">
        <v>1431</v>
      </c>
      <c r="BJ2262" s="132" t="s">
        <v>1431</v>
      </c>
      <c r="BK2262" s="132"/>
      <c r="BL2262" s="132"/>
      <c r="BM2262" s="132"/>
      <c r="BN2262" s="132"/>
      <c r="BO2262" s="132"/>
      <c r="BP2262" s="132"/>
      <c r="BQ2262" s="132"/>
      <c r="BR2262" s="132"/>
      <c r="BS2262" s="132"/>
      <c r="BW2262" s="132"/>
      <c r="BX2262" s="132"/>
      <c r="BY2262" s="132" t="s">
        <v>13665</v>
      </c>
      <c r="BZ2262" s="100" t="s">
        <v>3654</v>
      </c>
      <c r="CA2262" s="132"/>
      <c r="CB2262" s="132"/>
      <c r="CC2262" s="132"/>
      <c r="CD2262" s="132"/>
      <c r="CE2262" s="132"/>
      <c r="CF2262" s="132"/>
      <c r="CG2262" s="132"/>
      <c r="CH2262" s="132"/>
      <c r="CI2262" s="132"/>
      <c r="CJ2262" s="132"/>
      <c r="CK2262" s="132"/>
      <c r="CL2262" s="132"/>
      <c r="CM2262" s="132"/>
      <c r="CN2262" s="132"/>
      <c r="CO2262" s="132"/>
      <c r="CP2262" s="132"/>
      <c r="CQ2262" s="132"/>
      <c r="CR2262" s="132"/>
      <c r="CS2262" s="132"/>
      <c r="CT2262" s="132"/>
      <c r="CU2262" s="132"/>
      <c r="CV2262" s="132"/>
      <c r="CW2262" s="132"/>
      <c r="CX2262" s="132"/>
      <c r="CY2262" s="132"/>
      <c r="CZ2262" s="122" t="str">
        <f t="shared" si="108"/>
        <v>Quercus alba L., SPMCODE: QUE002261, collection#: KS-MG441</v>
      </c>
    </row>
    <row r="2263" spans="1:104" ht="15" customHeight="1" x14ac:dyDescent="0.45">
      <c r="A2263" s="122">
        <v>2262</v>
      </c>
      <c r="B2263" s="122" t="s">
        <v>12595</v>
      </c>
      <c r="C2263" s="100" t="s">
        <v>12456</v>
      </c>
      <c r="D2263" s="148"/>
      <c r="E2263" s="148"/>
      <c r="G2263" s="132"/>
      <c r="I2263" s="100" t="s">
        <v>149</v>
      </c>
      <c r="J2263" s="122" t="str">
        <f t="shared" si="107"/>
        <v>Quercus macrocarpa</v>
      </c>
      <c r="K2263" s="132"/>
      <c r="L2263" s="132"/>
      <c r="M2263" s="100" t="s">
        <v>3226</v>
      </c>
      <c r="N2263" s="100" t="s">
        <v>3173</v>
      </c>
      <c r="O2263" s="52">
        <v>42914</v>
      </c>
      <c r="P2263" s="97" t="s">
        <v>12398</v>
      </c>
      <c r="Q2263" s="100" t="s">
        <v>11688</v>
      </c>
      <c r="R2263" s="52">
        <v>42916</v>
      </c>
      <c r="S2263" s="121" t="s">
        <v>14693</v>
      </c>
      <c r="T2263" s="100" t="s">
        <v>1171</v>
      </c>
      <c r="U2263" s="50" t="s">
        <v>6840</v>
      </c>
      <c r="V2263" s="49" t="s">
        <v>6841</v>
      </c>
      <c r="W2263" s="50" t="s">
        <v>1759</v>
      </c>
      <c r="X2263" s="101" t="s">
        <v>12399</v>
      </c>
      <c r="Y2263" s="50" t="s">
        <v>12408</v>
      </c>
      <c r="Z2263" s="132"/>
      <c r="AA2263" s="132"/>
      <c r="AB2263" s="132"/>
      <c r="AC2263" s="132"/>
      <c r="AD2263" s="132"/>
      <c r="AE2263" s="132"/>
      <c r="AF2263" s="132"/>
      <c r="AG2263" s="132"/>
      <c r="AH2263" s="100">
        <v>277</v>
      </c>
      <c r="AI2263" s="132"/>
      <c r="AJ2263" s="100" t="s">
        <v>149</v>
      </c>
      <c r="AK2263" s="100" t="s">
        <v>149</v>
      </c>
      <c r="AL2263" s="132"/>
      <c r="AM2263" s="52"/>
      <c r="AN2263" s="132"/>
      <c r="AO2263" s="132"/>
      <c r="AP2263" s="132"/>
      <c r="AQ2263" s="132"/>
      <c r="AR2263" s="132"/>
      <c r="AS2263" s="132"/>
      <c r="AT2263" s="102">
        <v>38.981450000000002</v>
      </c>
      <c r="AU2263" s="102">
        <v>-94.805639999999997</v>
      </c>
      <c r="AV2263" s="132"/>
      <c r="AW2263" s="132"/>
      <c r="AX2263" s="132"/>
      <c r="AY2263" s="132"/>
      <c r="AZ2263" s="100" t="s">
        <v>12424</v>
      </c>
      <c r="BA2263" s="132"/>
      <c r="BB2263" s="132"/>
      <c r="BC2263" s="132"/>
      <c r="BD2263" s="132"/>
      <c r="BE2263" s="100" t="s">
        <v>9078</v>
      </c>
      <c r="BF2263" s="132"/>
      <c r="BG2263" s="100" t="s">
        <v>9079</v>
      </c>
      <c r="BH2263" s="132" t="s">
        <v>1431</v>
      </c>
      <c r="BI2263" s="132" t="s">
        <v>1431</v>
      </c>
      <c r="BJ2263" s="132" t="s">
        <v>1431</v>
      </c>
      <c r="BK2263" s="132"/>
      <c r="BL2263" s="132"/>
      <c r="BM2263" s="132"/>
      <c r="BN2263" s="132"/>
      <c r="BO2263" s="132"/>
      <c r="BP2263" s="132"/>
      <c r="BQ2263" s="132"/>
      <c r="BR2263" s="132"/>
      <c r="BS2263" s="132"/>
      <c r="BW2263" s="132"/>
      <c r="BX2263" s="132"/>
      <c r="BY2263" s="132"/>
      <c r="BZ2263" s="100" t="s">
        <v>3654</v>
      </c>
      <c r="CA2263" s="132"/>
      <c r="CB2263" s="132"/>
      <c r="CC2263" s="132"/>
      <c r="CD2263" s="132"/>
      <c r="CE2263" s="132"/>
      <c r="CF2263" s="132"/>
      <c r="CG2263" s="132"/>
      <c r="CH2263" s="132"/>
      <c r="CI2263" s="132"/>
      <c r="CJ2263" s="132"/>
      <c r="CK2263" s="132"/>
      <c r="CL2263" s="132"/>
      <c r="CM2263" s="132"/>
      <c r="CN2263" s="132"/>
      <c r="CO2263" s="132"/>
      <c r="CP2263" s="132"/>
      <c r="CQ2263" s="132"/>
      <c r="CR2263" s="132"/>
      <c r="CS2263" s="132"/>
      <c r="CT2263" s="132"/>
      <c r="CU2263" s="132"/>
      <c r="CV2263" s="132"/>
      <c r="CW2263" s="132"/>
      <c r="CX2263" s="132"/>
      <c r="CY2263" s="132"/>
      <c r="CZ2263" s="122" t="str">
        <f t="shared" si="108"/>
        <v>Quercus macrocarpa Michx., SPMCODE: QUE002262, collection#: KS-MG442</v>
      </c>
    </row>
    <row r="2264" spans="1:104" ht="15" customHeight="1" x14ac:dyDescent="0.45">
      <c r="A2264" s="122">
        <v>2263</v>
      </c>
      <c r="B2264" s="122" t="s">
        <v>12596</v>
      </c>
      <c r="C2264" s="100" t="s">
        <v>12457</v>
      </c>
      <c r="D2264" s="148"/>
      <c r="E2264" s="148"/>
      <c r="G2264" s="132"/>
      <c r="I2264" s="100" t="s">
        <v>149</v>
      </c>
      <c r="J2264" s="122" t="str">
        <f t="shared" si="107"/>
        <v>Quercus macrocarpa</v>
      </c>
      <c r="K2264" s="132"/>
      <c r="L2264" s="132"/>
      <c r="M2264" s="100" t="s">
        <v>3226</v>
      </c>
      <c r="N2264" s="100" t="s">
        <v>3173</v>
      </c>
      <c r="O2264" s="52">
        <v>42914</v>
      </c>
      <c r="P2264" s="97" t="s">
        <v>12398</v>
      </c>
      <c r="Q2264" s="100" t="s">
        <v>11688</v>
      </c>
      <c r="R2264" s="52">
        <v>42916</v>
      </c>
      <c r="S2264" s="121" t="s">
        <v>14693</v>
      </c>
      <c r="T2264" s="100" t="s">
        <v>1171</v>
      </c>
      <c r="U2264" s="50" t="s">
        <v>6840</v>
      </c>
      <c r="V2264" s="49" t="s">
        <v>6841</v>
      </c>
      <c r="W2264" s="50" t="s">
        <v>1759</v>
      </c>
      <c r="X2264" s="101" t="s">
        <v>12458</v>
      </c>
      <c r="Y2264" s="50" t="s">
        <v>12408</v>
      </c>
      <c r="Z2264" s="132"/>
      <c r="AA2264" s="132"/>
      <c r="AB2264" s="132"/>
      <c r="AC2264" s="132"/>
      <c r="AD2264" s="132"/>
      <c r="AE2264" s="132"/>
      <c r="AF2264" s="132"/>
      <c r="AG2264" s="132"/>
      <c r="AH2264" s="100">
        <v>282</v>
      </c>
      <c r="AI2264" s="132"/>
      <c r="AJ2264" s="100" t="s">
        <v>149</v>
      </c>
      <c r="AK2264" s="100" t="s">
        <v>149</v>
      </c>
      <c r="AL2264" s="132"/>
      <c r="AM2264" s="52"/>
      <c r="AN2264" s="132"/>
      <c r="AO2264" s="132"/>
      <c r="AP2264" s="132"/>
      <c r="AQ2264" s="132"/>
      <c r="AR2264" s="132"/>
      <c r="AS2264" s="132"/>
      <c r="AT2264" s="102">
        <v>38.981540000000003</v>
      </c>
      <c r="AU2264" s="102">
        <v>-94.808670000000006</v>
      </c>
      <c r="AV2264" s="132"/>
      <c r="AW2264" s="132"/>
      <c r="AX2264" s="132"/>
      <c r="AY2264" s="132"/>
      <c r="AZ2264" s="100" t="s">
        <v>12448</v>
      </c>
      <c r="BA2264" s="132"/>
      <c r="BB2264" s="132"/>
      <c r="BC2264" s="132"/>
      <c r="BD2264" s="132"/>
      <c r="BE2264" s="100" t="s">
        <v>9078</v>
      </c>
      <c r="BF2264" s="132"/>
      <c r="BG2264" s="100" t="s">
        <v>9079</v>
      </c>
      <c r="BH2264" s="132" t="s">
        <v>1431</v>
      </c>
      <c r="BI2264" s="132" t="s">
        <v>1431</v>
      </c>
      <c r="BJ2264" s="132" t="s">
        <v>1431</v>
      </c>
      <c r="BK2264" s="132"/>
      <c r="BL2264" s="132"/>
      <c r="BM2264" s="132"/>
      <c r="BN2264" s="132"/>
      <c r="BO2264" s="132"/>
      <c r="BP2264" s="132"/>
      <c r="BQ2264" s="132"/>
      <c r="BR2264" s="132"/>
      <c r="BS2264" s="132"/>
      <c r="BW2264" s="132"/>
      <c r="BX2264" s="132"/>
      <c r="BY2264" s="132"/>
      <c r="BZ2264" s="100" t="s">
        <v>3654</v>
      </c>
      <c r="CA2264" s="132"/>
      <c r="CB2264" s="132"/>
      <c r="CC2264" s="132"/>
      <c r="CD2264" s="132"/>
      <c r="CE2264" s="132"/>
      <c r="CF2264" s="132"/>
      <c r="CG2264" s="132"/>
      <c r="CH2264" s="132"/>
      <c r="CI2264" s="132"/>
      <c r="CJ2264" s="132"/>
      <c r="CK2264" s="132"/>
      <c r="CL2264" s="132"/>
      <c r="CM2264" s="132"/>
      <c r="CN2264" s="132"/>
      <c r="CO2264" s="132"/>
      <c r="CP2264" s="132"/>
      <c r="CQ2264" s="132"/>
      <c r="CR2264" s="132"/>
      <c r="CS2264" s="132"/>
      <c r="CT2264" s="132"/>
      <c r="CU2264" s="132"/>
      <c r="CV2264" s="132"/>
      <c r="CW2264" s="132"/>
      <c r="CX2264" s="132"/>
      <c r="CY2264" s="132"/>
      <c r="CZ2264" s="122" t="str">
        <f t="shared" si="108"/>
        <v>Quercus macrocarpa Michx., SPMCODE: QUE002263, collection#: KS-MG443</v>
      </c>
    </row>
    <row r="2265" spans="1:104" ht="15" customHeight="1" x14ac:dyDescent="0.45">
      <c r="A2265" s="122">
        <v>2264</v>
      </c>
      <c r="B2265" s="122" t="s">
        <v>12597</v>
      </c>
      <c r="C2265" s="100" t="s">
        <v>12459</v>
      </c>
      <c r="D2265" s="148"/>
      <c r="E2265" s="148"/>
      <c r="G2265" s="132"/>
      <c r="I2265" s="100" t="s">
        <v>149</v>
      </c>
      <c r="J2265" s="122" t="str">
        <f t="shared" si="107"/>
        <v>Quercus macrocarpa</v>
      </c>
      <c r="K2265" s="132"/>
      <c r="L2265" s="132"/>
      <c r="M2265" s="100" t="s">
        <v>3226</v>
      </c>
      <c r="N2265" s="100" t="s">
        <v>3173</v>
      </c>
      <c r="O2265" s="52">
        <v>42914</v>
      </c>
      <c r="P2265" s="97" t="s">
        <v>12398</v>
      </c>
      <c r="Q2265" s="100" t="s">
        <v>11688</v>
      </c>
      <c r="R2265" s="52">
        <v>42916</v>
      </c>
      <c r="S2265" s="121" t="s">
        <v>14693</v>
      </c>
      <c r="T2265" s="100" t="s">
        <v>1171</v>
      </c>
      <c r="U2265" s="50" t="s">
        <v>6840</v>
      </c>
      <c r="V2265" s="49" t="s">
        <v>6841</v>
      </c>
      <c r="W2265" s="50" t="s">
        <v>1759</v>
      </c>
      <c r="X2265" s="101" t="s">
        <v>12460</v>
      </c>
      <c r="Y2265" s="50" t="s">
        <v>12408</v>
      </c>
      <c r="Z2265" s="132"/>
      <c r="AA2265" s="132"/>
      <c r="AB2265" s="132"/>
      <c r="AC2265" s="132"/>
      <c r="AD2265" s="132"/>
      <c r="AE2265" s="132"/>
      <c r="AF2265" s="132"/>
      <c r="AG2265" s="132"/>
      <c r="AH2265" s="100">
        <v>289</v>
      </c>
      <c r="AI2265" s="132"/>
      <c r="AJ2265" s="100" t="s">
        <v>149</v>
      </c>
      <c r="AK2265" s="100" t="s">
        <v>149</v>
      </c>
      <c r="AL2265" s="132"/>
      <c r="AM2265" s="52"/>
      <c r="AN2265" s="132"/>
      <c r="AO2265" s="132"/>
      <c r="AP2265" s="132"/>
      <c r="AQ2265" s="132"/>
      <c r="AR2265" s="132"/>
      <c r="AS2265" s="132"/>
      <c r="AT2265" s="102">
        <v>38.98104</v>
      </c>
      <c r="AU2265" s="102">
        <v>-94.809460000000001</v>
      </c>
      <c r="AV2265" s="132"/>
      <c r="AW2265" s="132"/>
      <c r="AX2265" s="132"/>
      <c r="AY2265" s="132"/>
      <c r="AZ2265" s="100" t="s">
        <v>12415</v>
      </c>
      <c r="BA2265" s="132"/>
      <c r="BB2265" s="132"/>
      <c r="BC2265" s="132"/>
      <c r="BD2265" s="132"/>
      <c r="BE2265" s="100" t="s">
        <v>9078</v>
      </c>
      <c r="BF2265" s="132"/>
      <c r="BG2265" s="100" t="s">
        <v>9079</v>
      </c>
      <c r="BH2265" s="132" t="s">
        <v>1431</v>
      </c>
      <c r="BI2265" s="132" t="s">
        <v>1431</v>
      </c>
      <c r="BJ2265" s="132" t="s">
        <v>1431</v>
      </c>
      <c r="BK2265" s="132"/>
      <c r="BL2265" s="132"/>
      <c r="BM2265" s="132"/>
      <c r="BN2265" s="132"/>
      <c r="BO2265" s="132"/>
      <c r="BP2265" s="132"/>
      <c r="BQ2265" s="132"/>
      <c r="BR2265" s="132"/>
      <c r="BS2265" s="132"/>
      <c r="BW2265" s="132"/>
      <c r="BX2265" s="132"/>
      <c r="BY2265" s="132"/>
      <c r="BZ2265" s="100" t="s">
        <v>3654</v>
      </c>
      <c r="CA2265" s="132"/>
      <c r="CB2265" s="132"/>
      <c r="CC2265" s="132"/>
      <c r="CD2265" s="132"/>
      <c r="CE2265" s="132"/>
      <c r="CF2265" s="132"/>
      <c r="CG2265" s="132"/>
      <c r="CH2265" s="132"/>
      <c r="CI2265" s="132"/>
      <c r="CJ2265" s="132"/>
      <c r="CK2265" s="132"/>
      <c r="CL2265" s="132"/>
      <c r="CM2265" s="132"/>
      <c r="CN2265" s="132"/>
      <c r="CO2265" s="132"/>
      <c r="CP2265" s="132"/>
      <c r="CQ2265" s="132"/>
      <c r="CR2265" s="132"/>
      <c r="CS2265" s="132"/>
      <c r="CT2265" s="132"/>
      <c r="CU2265" s="132"/>
      <c r="CV2265" s="132"/>
      <c r="CW2265" s="132"/>
      <c r="CX2265" s="132"/>
      <c r="CY2265" s="132"/>
      <c r="CZ2265" s="122" t="str">
        <f t="shared" si="108"/>
        <v>Quercus macrocarpa Michx., SPMCODE: QUE002264, collection#: KS-MG444</v>
      </c>
    </row>
    <row r="2266" spans="1:104" ht="15" customHeight="1" x14ac:dyDescent="0.45">
      <c r="A2266" s="122">
        <v>2265</v>
      </c>
      <c r="B2266" s="122" t="s">
        <v>12598</v>
      </c>
      <c r="C2266" s="100" t="s">
        <v>12461</v>
      </c>
      <c r="D2266" s="148"/>
      <c r="E2266" s="148"/>
      <c r="G2266" s="132"/>
      <c r="I2266" s="100" t="s">
        <v>149</v>
      </c>
      <c r="J2266" s="122" t="str">
        <f t="shared" si="107"/>
        <v>Quercus macrocarpa</v>
      </c>
      <c r="K2266" s="132"/>
      <c r="L2266" s="132"/>
      <c r="M2266" s="100" t="s">
        <v>3226</v>
      </c>
      <c r="N2266" s="100" t="s">
        <v>3173</v>
      </c>
      <c r="O2266" s="52">
        <v>42914</v>
      </c>
      <c r="P2266" s="97" t="s">
        <v>12398</v>
      </c>
      <c r="Q2266" s="100" t="s">
        <v>11688</v>
      </c>
      <c r="R2266" s="52">
        <v>42916</v>
      </c>
      <c r="S2266" s="121" t="s">
        <v>14693</v>
      </c>
      <c r="T2266" s="100" t="s">
        <v>1171</v>
      </c>
      <c r="U2266" s="50" t="s">
        <v>6840</v>
      </c>
      <c r="V2266" s="49" t="s">
        <v>6841</v>
      </c>
      <c r="W2266" s="50" t="s">
        <v>1759</v>
      </c>
      <c r="X2266" s="101" t="s">
        <v>12460</v>
      </c>
      <c r="Y2266" s="50" t="s">
        <v>12462</v>
      </c>
      <c r="Z2266" s="132"/>
      <c r="AA2266" s="132"/>
      <c r="AB2266" s="132"/>
      <c r="AC2266" s="132"/>
      <c r="AD2266" s="132"/>
      <c r="AE2266" s="132"/>
      <c r="AF2266" s="132"/>
      <c r="AG2266" s="132"/>
      <c r="AH2266" s="100">
        <v>277</v>
      </c>
      <c r="AI2266" s="132"/>
      <c r="AJ2266" s="100" t="s">
        <v>149</v>
      </c>
      <c r="AK2266" s="100" t="s">
        <v>149</v>
      </c>
      <c r="AL2266" s="132"/>
      <c r="AM2266" s="52"/>
      <c r="AN2266" s="132"/>
      <c r="AO2266" s="132"/>
      <c r="AP2266" s="132"/>
      <c r="AQ2266" s="132"/>
      <c r="AR2266" s="132"/>
      <c r="AS2266" s="132"/>
      <c r="AT2266" s="102">
        <v>38.981409999999997</v>
      </c>
      <c r="AU2266" s="102">
        <v>-94.810360000000003</v>
      </c>
      <c r="AV2266" s="132"/>
      <c r="AW2266" s="132"/>
      <c r="AX2266" s="132"/>
      <c r="AY2266" s="132"/>
      <c r="AZ2266" s="100" t="s">
        <v>12424</v>
      </c>
      <c r="BA2266" s="132"/>
      <c r="BB2266" s="132"/>
      <c r="BC2266" s="132"/>
      <c r="BD2266" s="132"/>
      <c r="BE2266" s="100" t="s">
        <v>9078</v>
      </c>
      <c r="BF2266" s="132"/>
      <c r="BG2266" s="100" t="s">
        <v>9079</v>
      </c>
      <c r="BH2266" s="132" t="s">
        <v>1431</v>
      </c>
      <c r="BI2266" s="132" t="s">
        <v>1431</v>
      </c>
      <c r="BJ2266" s="132" t="s">
        <v>1431</v>
      </c>
      <c r="BK2266" s="132"/>
      <c r="BL2266" s="132"/>
      <c r="BM2266" s="132"/>
      <c r="BN2266" s="132"/>
      <c r="BO2266" s="132"/>
      <c r="BP2266" s="132"/>
      <c r="BQ2266" s="132"/>
      <c r="BR2266" s="132"/>
      <c r="BS2266" s="132"/>
      <c r="BW2266" s="132"/>
      <c r="BX2266" s="132"/>
      <c r="BY2266" s="132" t="s">
        <v>13665</v>
      </c>
      <c r="BZ2266" s="100" t="s">
        <v>3654</v>
      </c>
      <c r="CA2266" s="132"/>
      <c r="CB2266" s="132"/>
      <c r="CC2266" s="132"/>
      <c r="CD2266" s="132"/>
      <c r="CE2266" s="132"/>
      <c r="CF2266" s="132"/>
      <c r="CG2266" s="132"/>
      <c r="CH2266" s="132"/>
      <c r="CI2266" s="132"/>
      <c r="CJ2266" s="132"/>
      <c r="CK2266" s="132"/>
      <c r="CL2266" s="132"/>
      <c r="CM2266" s="132"/>
      <c r="CN2266" s="132"/>
      <c r="CO2266" s="132"/>
      <c r="CP2266" s="132"/>
      <c r="CQ2266" s="132"/>
      <c r="CR2266" s="132"/>
      <c r="CS2266" s="132"/>
      <c r="CT2266" s="132"/>
      <c r="CU2266" s="132"/>
      <c r="CV2266" s="132"/>
      <c r="CW2266" s="132"/>
      <c r="CX2266" s="132"/>
      <c r="CY2266" s="132"/>
      <c r="CZ2266" s="122" t="str">
        <f t="shared" si="108"/>
        <v>Quercus macrocarpa Michx., SPMCODE: QUE002265, collection#: KS-MG445</v>
      </c>
    </row>
    <row r="2267" spans="1:104" ht="15" customHeight="1" x14ac:dyDescent="0.45">
      <c r="A2267" s="122">
        <v>2266</v>
      </c>
      <c r="B2267" s="122" t="s">
        <v>12599</v>
      </c>
      <c r="C2267" s="100" t="s">
        <v>12463</v>
      </c>
      <c r="D2267" s="148"/>
      <c r="E2267" s="148"/>
      <c r="G2267" s="132"/>
      <c r="I2267" s="100" t="s">
        <v>149</v>
      </c>
      <c r="J2267" s="122" t="str">
        <f t="shared" si="107"/>
        <v>Quercus macrocarpa</v>
      </c>
      <c r="K2267" s="132"/>
      <c r="L2267" s="132"/>
      <c r="M2267" s="100" t="s">
        <v>3226</v>
      </c>
      <c r="N2267" s="100" t="s">
        <v>3173</v>
      </c>
      <c r="O2267" s="52">
        <v>42914</v>
      </c>
      <c r="P2267" s="97" t="s">
        <v>12398</v>
      </c>
      <c r="Q2267" s="100" t="s">
        <v>11688</v>
      </c>
      <c r="R2267" s="52">
        <v>42916</v>
      </c>
      <c r="S2267" s="121" t="s">
        <v>14693</v>
      </c>
      <c r="T2267" s="100" t="s">
        <v>1171</v>
      </c>
      <c r="U2267" s="50" t="s">
        <v>6840</v>
      </c>
      <c r="V2267" s="49" t="s">
        <v>6841</v>
      </c>
      <c r="W2267" s="50" t="s">
        <v>1759</v>
      </c>
      <c r="X2267" s="101" t="s">
        <v>12464</v>
      </c>
      <c r="Y2267" s="50"/>
      <c r="Z2267" s="132"/>
      <c r="AA2267" s="132"/>
      <c r="AB2267" s="132"/>
      <c r="AC2267" s="132"/>
      <c r="AD2267" s="132"/>
      <c r="AE2267" s="132"/>
      <c r="AF2267" s="132"/>
      <c r="AG2267" s="132"/>
      <c r="AH2267" s="100">
        <v>284</v>
      </c>
      <c r="AI2267" s="132"/>
      <c r="AJ2267" s="100" t="s">
        <v>149</v>
      </c>
      <c r="AK2267" s="100" t="s">
        <v>149</v>
      </c>
      <c r="AL2267" s="132"/>
      <c r="AM2267" s="52"/>
      <c r="AN2267" s="132"/>
      <c r="AO2267" s="132"/>
      <c r="AP2267" s="132"/>
      <c r="AQ2267" s="132"/>
      <c r="AR2267" s="132"/>
      <c r="AS2267" s="132"/>
      <c r="AT2267" s="102">
        <v>38.981299999999997</v>
      </c>
      <c r="AU2267" s="102">
        <v>-94.810720000000003</v>
      </c>
      <c r="AV2267" s="132"/>
      <c r="AW2267" s="132"/>
      <c r="AX2267" s="132"/>
      <c r="AY2267" s="132"/>
      <c r="AZ2267" s="100" t="s">
        <v>12465</v>
      </c>
      <c r="BA2267" s="132"/>
      <c r="BB2267" s="132"/>
      <c r="BC2267" s="132"/>
      <c r="BD2267" s="132"/>
      <c r="BE2267" s="100" t="s">
        <v>9078</v>
      </c>
      <c r="BF2267" s="132"/>
      <c r="BG2267" s="100" t="s">
        <v>9079</v>
      </c>
      <c r="BH2267" s="132" t="s">
        <v>1431</v>
      </c>
      <c r="BI2267" s="132" t="s">
        <v>1431</v>
      </c>
      <c r="BJ2267" s="132" t="s">
        <v>1431</v>
      </c>
      <c r="BK2267" s="132"/>
      <c r="BL2267" s="132"/>
      <c r="BM2267" s="132"/>
      <c r="BN2267" s="132"/>
      <c r="BO2267" s="132"/>
      <c r="BP2267" s="132"/>
      <c r="BQ2267" s="132"/>
      <c r="BR2267" s="132"/>
      <c r="BS2267" s="132"/>
      <c r="BW2267" s="132"/>
      <c r="BX2267" s="132"/>
      <c r="BY2267" s="132"/>
      <c r="BZ2267" s="100" t="s">
        <v>3654</v>
      </c>
      <c r="CA2267" s="132"/>
      <c r="CB2267" s="132"/>
      <c r="CC2267" s="132"/>
      <c r="CD2267" s="132"/>
      <c r="CE2267" s="132"/>
      <c r="CF2267" s="132"/>
      <c r="CG2267" s="132"/>
      <c r="CH2267" s="132"/>
      <c r="CI2267" s="132"/>
      <c r="CJ2267" s="132"/>
      <c r="CK2267" s="132"/>
      <c r="CL2267" s="132"/>
      <c r="CM2267" s="132"/>
      <c r="CN2267" s="132"/>
      <c r="CO2267" s="132"/>
      <c r="CP2267" s="132"/>
      <c r="CQ2267" s="132"/>
      <c r="CR2267" s="132"/>
      <c r="CS2267" s="132"/>
      <c r="CT2267" s="132"/>
      <c r="CU2267" s="132"/>
      <c r="CV2267" s="132"/>
      <c r="CW2267" s="132"/>
      <c r="CX2267" s="132"/>
      <c r="CY2267" s="132"/>
      <c r="CZ2267" s="122" t="str">
        <f t="shared" si="108"/>
        <v>Quercus macrocarpa Michx., SPMCODE: QUE002266, collection#: KS-MG446</v>
      </c>
    </row>
    <row r="2268" spans="1:104" ht="15" customHeight="1" x14ac:dyDescent="0.45">
      <c r="A2268" s="122">
        <v>2267</v>
      </c>
      <c r="B2268" s="122" t="s">
        <v>12600</v>
      </c>
      <c r="C2268" s="100" t="s">
        <v>12466</v>
      </c>
      <c r="D2268" s="148"/>
      <c r="E2268" s="148"/>
      <c r="G2268" s="132"/>
      <c r="I2268" s="100" t="s">
        <v>212</v>
      </c>
      <c r="J2268" s="122" t="str">
        <f t="shared" si="107"/>
        <v>Quercus muehlenbergii</v>
      </c>
      <c r="K2268" s="132"/>
      <c r="L2268" s="132"/>
      <c r="M2268" s="100" t="s">
        <v>3226</v>
      </c>
      <c r="N2268" s="100" t="s">
        <v>3198</v>
      </c>
      <c r="O2268" s="52">
        <v>42914</v>
      </c>
      <c r="P2268" s="97" t="s">
        <v>12398</v>
      </c>
      <c r="Q2268" s="100" t="s">
        <v>11688</v>
      </c>
      <c r="R2268" s="52">
        <v>42916</v>
      </c>
      <c r="S2268" s="121" t="s">
        <v>14693</v>
      </c>
      <c r="T2268" s="100" t="s">
        <v>1171</v>
      </c>
      <c r="U2268" s="50" t="s">
        <v>6840</v>
      </c>
      <c r="V2268" s="50" t="s">
        <v>11868</v>
      </c>
      <c r="W2268" s="50" t="s">
        <v>1759</v>
      </c>
      <c r="X2268" s="101" t="s">
        <v>12467</v>
      </c>
      <c r="Y2268" s="50" t="s">
        <v>12408</v>
      </c>
      <c r="Z2268" s="132"/>
      <c r="AA2268" s="132"/>
      <c r="AB2268" s="132"/>
      <c r="AC2268" s="132"/>
      <c r="AD2268" s="132"/>
      <c r="AE2268" s="132"/>
      <c r="AF2268" s="132"/>
      <c r="AG2268" s="132"/>
      <c r="AH2268" s="100">
        <v>321</v>
      </c>
      <c r="AI2268" s="132"/>
      <c r="AJ2268" s="100" t="s">
        <v>212</v>
      </c>
      <c r="AK2268" s="100" t="s">
        <v>212</v>
      </c>
      <c r="AL2268" s="132"/>
      <c r="AM2268" s="52"/>
      <c r="AN2268" s="132"/>
      <c r="AO2268" s="132"/>
      <c r="AP2268" s="132"/>
      <c r="AQ2268" s="132"/>
      <c r="AR2268" s="132"/>
      <c r="AS2268" s="132"/>
      <c r="AT2268" s="102">
        <v>38.809539999999998</v>
      </c>
      <c r="AU2268" s="102">
        <v>-95.18853</v>
      </c>
      <c r="AV2268" s="132"/>
      <c r="AW2268" s="132"/>
      <c r="AX2268" s="132"/>
      <c r="AY2268" s="132"/>
      <c r="AZ2268" s="100" t="s">
        <v>12468</v>
      </c>
      <c r="BA2268" s="132"/>
      <c r="BB2268" s="132"/>
      <c r="BC2268" s="132"/>
      <c r="BD2268" s="132"/>
      <c r="BE2268" s="100" t="s">
        <v>9078</v>
      </c>
      <c r="BF2268" s="132"/>
      <c r="BG2268" s="100" t="s">
        <v>9079</v>
      </c>
      <c r="BH2268" s="132" t="s">
        <v>1431</v>
      </c>
      <c r="BI2268" s="132" t="s">
        <v>1431</v>
      </c>
      <c r="BJ2268" s="132" t="s">
        <v>1431</v>
      </c>
      <c r="BK2268" s="132"/>
      <c r="BL2268" s="132"/>
      <c r="BM2268" s="132"/>
      <c r="BN2268" s="132"/>
      <c r="BO2268" s="132"/>
      <c r="BP2268" s="132"/>
      <c r="BQ2268" s="132"/>
      <c r="BR2268" s="132"/>
      <c r="BS2268" s="132"/>
      <c r="BW2268" s="132"/>
      <c r="BX2268" s="132"/>
      <c r="BY2268" s="132" t="s">
        <v>13665</v>
      </c>
      <c r="BZ2268" s="100" t="s">
        <v>3654</v>
      </c>
      <c r="CA2268" s="132"/>
      <c r="CB2268" s="132"/>
      <c r="CC2268" s="132"/>
      <c r="CD2268" s="132"/>
      <c r="CE2268" s="132"/>
      <c r="CF2268" s="132"/>
      <c r="CG2268" s="132"/>
      <c r="CH2268" s="132"/>
      <c r="CI2268" s="132"/>
      <c r="CJ2268" s="132"/>
      <c r="CK2268" s="132"/>
      <c r="CL2268" s="132"/>
      <c r="CM2268" s="132"/>
      <c r="CN2268" s="132"/>
      <c r="CO2268" s="132"/>
      <c r="CP2268" s="132"/>
      <c r="CQ2268" s="132"/>
      <c r="CR2268" s="132"/>
      <c r="CS2268" s="132"/>
      <c r="CT2268" s="132"/>
      <c r="CU2268" s="132"/>
      <c r="CV2268" s="132"/>
      <c r="CW2268" s="132"/>
      <c r="CX2268" s="132"/>
      <c r="CY2268" s="132"/>
      <c r="CZ2268" s="122" t="str">
        <f t="shared" si="108"/>
        <v>Quercus muehlenbergii Engelm., SPMCODE: QUE002267, collection#: KS-MG447</v>
      </c>
    </row>
    <row r="2269" spans="1:104" ht="15" customHeight="1" x14ac:dyDescent="0.45">
      <c r="A2269" s="122">
        <v>2268</v>
      </c>
      <c r="B2269" s="122" t="s">
        <v>12601</v>
      </c>
      <c r="C2269" s="100" t="s">
        <v>12469</v>
      </c>
      <c r="D2269" s="148"/>
      <c r="E2269" s="148"/>
      <c r="G2269" s="132"/>
      <c r="I2269" s="100" t="s">
        <v>149</v>
      </c>
      <c r="J2269" s="122" t="str">
        <f t="shared" si="107"/>
        <v>Quercus macrocarpa</v>
      </c>
      <c r="K2269" s="132"/>
      <c r="L2269" s="132"/>
      <c r="M2269" s="100" t="s">
        <v>3226</v>
      </c>
      <c r="N2269" s="100" t="s">
        <v>3173</v>
      </c>
      <c r="O2269" s="52">
        <v>42914</v>
      </c>
      <c r="P2269" s="97" t="s">
        <v>12398</v>
      </c>
      <c r="Q2269" s="100" t="s">
        <v>11688</v>
      </c>
      <c r="R2269" s="52">
        <v>42916</v>
      </c>
      <c r="S2269" s="121" t="s">
        <v>14693</v>
      </c>
      <c r="T2269" s="100" t="s">
        <v>1171</v>
      </c>
      <c r="U2269" s="50" t="s">
        <v>6840</v>
      </c>
      <c r="V2269" s="50" t="s">
        <v>11868</v>
      </c>
      <c r="W2269" s="50" t="s">
        <v>1759</v>
      </c>
      <c r="X2269" s="101" t="s">
        <v>12467</v>
      </c>
      <c r="Y2269" s="50" t="s">
        <v>12408</v>
      </c>
      <c r="Z2269" s="132"/>
      <c r="AA2269" s="132"/>
      <c r="AB2269" s="132"/>
      <c r="AC2269" s="132"/>
      <c r="AD2269" s="132"/>
      <c r="AE2269" s="132"/>
      <c r="AF2269" s="132"/>
      <c r="AG2269" s="132"/>
      <c r="AH2269" s="100">
        <v>316</v>
      </c>
      <c r="AI2269" s="132"/>
      <c r="AJ2269" s="100" t="s">
        <v>149</v>
      </c>
      <c r="AK2269" s="100" t="s">
        <v>149</v>
      </c>
      <c r="AL2269" s="132"/>
      <c r="AM2269" s="52"/>
      <c r="AN2269" s="132"/>
      <c r="AO2269" s="132"/>
      <c r="AP2269" s="132"/>
      <c r="AQ2269" s="132"/>
      <c r="AR2269" s="132"/>
      <c r="AS2269" s="132"/>
      <c r="AT2269" s="102">
        <v>38.809510000000003</v>
      </c>
      <c r="AU2269" s="102">
        <v>-95.188550000000006</v>
      </c>
      <c r="AV2269" s="132"/>
      <c r="AW2269" s="132"/>
      <c r="AX2269" s="132"/>
      <c r="AY2269" s="132"/>
      <c r="AZ2269" s="100" t="s">
        <v>12470</v>
      </c>
      <c r="BA2269" s="132"/>
      <c r="BB2269" s="132"/>
      <c r="BC2269" s="132"/>
      <c r="BD2269" s="132"/>
      <c r="BE2269" s="100" t="s">
        <v>9078</v>
      </c>
      <c r="BF2269" s="132"/>
      <c r="BG2269" s="100" t="s">
        <v>9079</v>
      </c>
      <c r="BH2269" s="132" t="s">
        <v>1431</v>
      </c>
      <c r="BI2269" s="132" t="s">
        <v>1431</v>
      </c>
      <c r="BJ2269" s="132" t="s">
        <v>1431</v>
      </c>
      <c r="BK2269" s="132"/>
      <c r="BL2269" s="132"/>
      <c r="BM2269" s="132"/>
      <c r="BN2269" s="132"/>
      <c r="BO2269" s="132"/>
      <c r="BP2269" s="132"/>
      <c r="BQ2269" s="132"/>
      <c r="BR2269" s="132"/>
      <c r="BS2269" s="132"/>
      <c r="BW2269" s="132"/>
      <c r="BX2269" s="132"/>
      <c r="BY2269" s="132" t="s">
        <v>13665</v>
      </c>
      <c r="BZ2269" s="100" t="s">
        <v>3654</v>
      </c>
      <c r="CA2269" s="132"/>
      <c r="CB2269" s="132"/>
      <c r="CC2269" s="132"/>
      <c r="CD2269" s="132"/>
      <c r="CE2269" s="132"/>
      <c r="CF2269" s="132"/>
      <c r="CG2269" s="132"/>
      <c r="CH2269" s="132"/>
      <c r="CI2269" s="132"/>
      <c r="CJ2269" s="132"/>
      <c r="CK2269" s="132"/>
      <c r="CL2269" s="132"/>
      <c r="CM2269" s="132"/>
      <c r="CN2269" s="132"/>
      <c r="CO2269" s="132"/>
      <c r="CP2269" s="132"/>
      <c r="CQ2269" s="132"/>
      <c r="CR2269" s="132"/>
      <c r="CS2269" s="132"/>
      <c r="CT2269" s="132"/>
      <c r="CU2269" s="132"/>
      <c r="CV2269" s="132"/>
      <c r="CW2269" s="132"/>
      <c r="CX2269" s="132"/>
      <c r="CY2269" s="132"/>
      <c r="CZ2269" s="122" t="str">
        <f t="shared" si="108"/>
        <v>Quercus macrocarpa Michx., SPMCODE: QUE002268, collection#: KS-MG448</v>
      </c>
    </row>
    <row r="2270" spans="1:104" ht="15" customHeight="1" x14ac:dyDescent="0.45">
      <c r="A2270" s="122">
        <v>2269</v>
      </c>
      <c r="B2270" s="122" t="s">
        <v>12602</v>
      </c>
      <c r="C2270" s="100" t="s">
        <v>12471</v>
      </c>
      <c r="D2270" s="148"/>
      <c r="E2270" s="148"/>
      <c r="G2270" s="132"/>
      <c r="I2270" s="100" t="s">
        <v>187</v>
      </c>
      <c r="J2270" s="122" t="str">
        <f t="shared" si="107"/>
        <v>Quercus alba</v>
      </c>
      <c r="K2270" s="132"/>
      <c r="L2270" s="132"/>
      <c r="M2270" s="100" t="s">
        <v>3226</v>
      </c>
      <c r="N2270" s="100" t="s">
        <v>3190</v>
      </c>
      <c r="O2270" s="52">
        <v>42914</v>
      </c>
      <c r="P2270" s="97" t="s">
        <v>12398</v>
      </c>
      <c r="Q2270" s="100" t="s">
        <v>11688</v>
      </c>
      <c r="R2270" s="52">
        <v>42916</v>
      </c>
      <c r="S2270" s="121" t="s">
        <v>14693</v>
      </c>
      <c r="T2270" s="100" t="s">
        <v>1171</v>
      </c>
      <c r="U2270" s="50" t="s">
        <v>6840</v>
      </c>
      <c r="V2270" s="50" t="s">
        <v>11868</v>
      </c>
      <c r="W2270" s="50" t="s">
        <v>1759</v>
      </c>
      <c r="X2270" s="101" t="s">
        <v>12467</v>
      </c>
      <c r="Y2270" s="50" t="s">
        <v>12408</v>
      </c>
      <c r="Z2270" s="132"/>
      <c r="AA2270" s="132"/>
      <c r="AB2270" s="132"/>
      <c r="AC2270" s="132"/>
      <c r="AD2270" s="132"/>
      <c r="AE2270" s="132"/>
      <c r="AF2270" s="132"/>
      <c r="AG2270" s="132"/>
      <c r="AH2270" s="100">
        <v>318</v>
      </c>
      <c r="AI2270" s="132"/>
      <c r="AJ2270" s="100" t="s">
        <v>187</v>
      </c>
      <c r="AK2270" s="100" t="s">
        <v>187</v>
      </c>
      <c r="AL2270" s="132"/>
      <c r="AM2270" s="52"/>
      <c r="AN2270" s="132"/>
      <c r="AO2270" s="132"/>
      <c r="AP2270" s="132"/>
      <c r="AQ2270" s="132"/>
      <c r="AR2270" s="132"/>
      <c r="AS2270" s="132"/>
      <c r="AT2270" s="102">
        <v>38.809579999999997</v>
      </c>
      <c r="AU2270" s="102">
        <v>-95.189160000000001</v>
      </c>
      <c r="AV2270" s="132"/>
      <c r="AW2270" s="132"/>
      <c r="AX2270" s="132"/>
      <c r="AY2270" s="132"/>
      <c r="AZ2270" s="100" t="s">
        <v>12472</v>
      </c>
      <c r="BA2270" s="132"/>
      <c r="BB2270" s="132"/>
      <c r="BC2270" s="132"/>
      <c r="BD2270" s="132"/>
      <c r="BE2270" s="100" t="s">
        <v>9078</v>
      </c>
      <c r="BF2270" s="132"/>
      <c r="BG2270" s="100" t="s">
        <v>9079</v>
      </c>
      <c r="BH2270" s="132" t="s">
        <v>1431</v>
      </c>
      <c r="BI2270" s="132" t="s">
        <v>1431</v>
      </c>
      <c r="BJ2270" s="132" t="s">
        <v>1431</v>
      </c>
      <c r="BK2270" s="132"/>
      <c r="BL2270" s="132"/>
      <c r="BM2270" s="132"/>
      <c r="BN2270" s="132"/>
      <c r="BO2270" s="132"/>
      <c r="BP2270" s="132"/>
      <c r="BQ2270" s="132"/>
      <c r="BR2270" s="132"/>
      <c r="BS2270" s="132"/>
      <c r="BW2270" s="132"/>
      <c r="BX2270" s="132"/>
      <c r="BY2270" s="132" t="s">
        <v>13665</v>
      </c>
      <c r="BZ2270" s="100" t="s">
        <v>3654</v>
      </c>
      <c r="CA2270" s="132"/>
      <c r="CB2270" s="132"/>
      <c r="CC2270" s="132"/>
      <c r="CD2270" s="132"/>
      <c r="CE2270" s="132"/>
      <c r="CF2270" s="132"/>
      <c r="CG2270" s="132"/>
      <c r="CH2270" s="132"/>
      <c r="CI2270" s="132"/>
      <c r="CJ2270" s="132"/>
      <c r="CK2270" s="132"/>
      <c r="CL2270" s="132"/>
      <c r="CM2270" s="132"/>
      <c r="CN2270" s="132"/>
      <c r="CO2270" s="132"/>
      <c r="CP2270" s="132"/>
      <c r="CQ2270" s="132"/>
      <c r="CR2270" s="132"/>
      <c r="CS2270" s="132"/>
      <c r="CT2270" s="132"/>
      <c r="CU2270" s="132"/>
      <c r="CV2270" s="132"/>
      <c r="CW2270" s="132"/>
      <c r="CX2270" s="132"/>
      <c r="CY2270" s="132"/>
      <c r="CZ2270" s="122" t="str">
        <f t="shared" si="108"/>
        <v>Quercus alba L., SPMCODE: QUE002269, collection#: KS-MG449</v>
      </c>
    </row>
    <row r="2271" spans="1:104" ht="15" customHeight="1" x14ac:dyDescent="0.45">
      <c r="A2271" s="122">
        <v>2270</v>
      </c>
      <c r="B2271" s="122" t="s">
        <v>12603</v>
      </c>
      <c r="C2271" s="100" t="s">
        <v>12473</v>
      </c>
      <c r="D2271" s="148"/>
      <c r="E2271" s="148"/>
      <c r="G2271" s="132"/>
      <c r="I2271" s="100" t="s">
        <v>187</v>
      </c>
      <c r="J2271" s="122" t="str">
        <f t="shared" si="107"/>
        <v>Quercus alba</v>
      </c>
      <c r="K2271" s="132"/>
      <c r="L2271" s="132"/>
      <c r="M2271" s="100" t="s">
        <v>3226</v>
      </c>
      <c r="N2271" s="100" t="s">
        <v>3190</v>
      </c>
      <c r="O2271" s="52">
        <v>42914</v>
      </c>
      <c r="P2271" s="97" t="s">
        <v>12398</v>
      </c>
      <c r="Q2271" s="100" t="s">
        <v>11688</v>
      </c>
      <c r="R2271" s="52">
        <v>42916</v>
      </c>
      <c r="S2271" s="121" t="s">
        <v>14693</v>
      </c>
      <c r="T2271" s="100" t="s">
        <v>1171</v>
      </c>
      <c r="U2271" s="50" t="s">
        <v>6840</v>
      </c>
      <c r="V2271" s="50" t="s">
        <v>11868</v>
      </c>
      <c r="W2271" s="50" t="s">
        <v>1759</v>
      </c>
      <c r="X2271" s="101" t="s">
        <v>12467</v>
      </c>
      <c r="Y2271" s="50" t="s">
        <v>12408</v>
      </c>
      <c r="Z2271" s="132"/>
      <c r="AA2271" s="132"/>
      <c r="AB2271" s="132"/>
      <c r="AC2271" s="132"/>
      <c r="AD2271" s="132"/>
      <c r="AE2271" s="132"/>
      <c r="AF2271" s="132"/>
      <c r="AG2271" s="132"/>
      <c r="AH2271" s="100">
        <v>316</v>
      </c>
      <c r="AI2271" s="132"/>
      <c r="AJ2271" s="100" t="s">
        <v>187</v>
      </c>
      <c r="AK2271" s="100" t="s">
        <v>187</v>
      </c>
      <c r="AL2271" s="132"/>
      <c r="AM2271" s="52"/>
      <c r="AN2271" s="132"/>
      <c r="AO2271" s="132"/>
      <c r="AP2271" s="132"/>
      <c r="AQ2271" s="132"/>
      <c r="AR2271" s="132"/>
      <c r="AS2271" s="132"/>
      <c r="AT2271" s="102">
        <v>38.809350000000002</v>
      </c>
      <c r="AU2271" s="102">
        <v>-95.189539999999994</v>
      </c>
      <c r="AV2271" s="132"/>
      <c r="AW2271" s="132"/>
      <c r="AX2271" s="132"/>
      <c r="AY2271" s="132"/>
      <c r="AZ2271" s="100" t="s">
        <v>12470</v>
      </c>
      <c r="BA2271" s="132"/>
      <c r="BB2271" s="132"/>
      <c r="BC2271" s="132"/>
      <c r="BD2271" s="132"/>
      <c r="BE2271" s="100" t="s">
        <v>9078</v>
      </c>
      <c r="BF2271" s="132"/>
      <c r="BG2271" s="100" t="s">
        <v>9079</v>
      </c>
      <c r="BH2271" s="132" t="s">
        <v>1431</v>
      </c>
      <c r="BI2271" s="132" t="s">
        <v>1431</v>
      </c>
      <c r="BJ2271" s="132" t="s">
        <v>1431</v>
      </c>
      <c r="BK2271" s="132"/>
      <c r="BL2271" s="132"/>
      <c r="BM2271" s="132"/>
      <c r="BN2271" s="132"/>
      <c r="BO2271" s="132"/>
      <c r="BP2271" s="132"/>
      <c r="BQ2271" s="132"/>
      <c r="BR2271" s="132"/>
      <c r="BS2271" s="132"/>
      <c r="BW2271" s="132"/>
      <c r="BX2271" s="132"/>
      <c r="BY2271" s="132"/>
      <c r="BZ2271" s="100" t="s">
        <v>3654</v>
      </c>
      <c r="CA2271" s="132"/>
      <c r="CB2271" s="132"/>
      <c r="CC2271" s="132"/>
      <c r="CD2271" s="132"/>
      <c r="CE2271" s="132"/>
      <c r="CF2271" s="132"/>
      <c r="CG2271" s="132"/>
      <c r="CH2271" s="132"/>
      <c r="CI2271" s="132"/>
      <c r="CJ2271" s="132"/>
      <c r="CK2271" s="132"/>
      <c r="CL2271" s="132"/>
      <c r="CM2271" s="132"/>
      <c r="CN2271" s="132"/>
      <c r="CO2271" s="132"/>
      <c r="CP2271" s="132"/>
      <c r="CQ2271" s="132"/>
      <c r="CR2271" s="132"/>
      <c r="CS2271" s="132"/>
      <c r="CT2271" s="132"/>
      <c r="CU2271" s="132"/>
      <c r="CV2271" s="132"/>
      <c r="CW2271" s="132"/>
      <c r="CX2271" s="132"/>
      <c r="CY2271" s="132"/>
      <c r="CZ2271" s="122" t="str">
        <f t="shared" si="108"/>
        <v>Quercus alba L., SPMCODE: QUE002270, collection#: KS-MG450</v>
      </c>
    </row>
    <row r="2272" spans="1:104" ht="15" customHeight="1" x14ac:dyDescent="0.45">
      <c r="A2272" s="122">
        <v>2271</v>
      </c>
      <c r="B2272" s="122" t="s">
        <v>12604</v>
      </c>
      <c r="C2272" s="100" t="s">
        <v>12474</v>
      </c>
      <c r="D2272" s="148"/>
      <c r="E2272" s="148"/>
      <c r="G2272" s="132"/>
      <c r="I2272" s="100" t="s">
        <v>187</v>
      </c>
      <c r="J2272" s="122" t="str">
        <f t="shared" si="107"/>
        <v>Quercus alba</v>
      </c>
      <c r="K2272" s="132"/>
      <c r="L2272" s="132"/>
      <c r="M2272" s="100" t="s">
        <v>3226</v>
      </c>
      <c r="N2272" s="100" t="s">
        <v>3190</v>
      </c>
      <c r="O2272" s="52">
        <v>42914</v>
      </c>
      <c r="P2272" s="97" t="s">
        <v>12398</v>
      </c>
      <c r="Q2272" s="100" t="s">
        <v>11688</v>
      </c>
      <c r="R2272" s="52">
        <v>42916</v>
      </c>
      <c r="S2272" s="121" t="s">
        <v>14693</v>
      </c>
      <c r="T2272" s="100" t="s">
        <v>1171</v>
      </c>
      <c r="U2272" s="50" t="s">
        <v>6840</v>
      </c>
      <c r="V2272" s="50" t="s">
        <v>11868</v>
      </c>
      <c r="W2272" s="50" t="s">
        <v>1759</v>
      </c>
      <c r="X2272" s="101" t="s">
        <v>12467</v>
      </c>
      <c r="Y2272" s="50" t="s">
        <v>12408</v>
      </c>
      <c r="Z2272" s="132"/>
      <c r="AA2272" s="132"/>
      <c r="AB2272" s="132"/>
      <c r="AC2272" s="132"/>
      <c r="AD2272" s="132"/>
      <c r="AE2272" s="132"/>
      <c r="AF2272" s="132"/>
      <c r="AG2272" s="132"/>
      <c r="AH2272" s="100">
        <v>321</v>
      </c>
      <c r="AI2272" s="132"/>
      <c r="AJ2272" s="100" t="s">
        <v>187</v>
      </c>
      <c r="AK2272" s="100" t="s">
        <v>187</v>
      </c>
      <c r="AL2272" s="132"/>
      <c r="AM2272" s="52"/>
      <c r="AN2272" s="132"/>
      <c r="AO2272" s="132"/>
      <c r="AP2272" s="132"/>
      <c r="AQ2272" s="132"/>
      <c r="AR2272" s="132"/>
      <c r="AS2272" s="132"/>
      <c r="AT2272" s="102">
        <v>38.80912</v>
      </c>
      <c r="AU2272" s="102">
        <v>-95.189539999999994</v>
      </c>
      <c r="AV2272" s="132"/>
      <c r="AW2272" s="132"/>
      <c r="AX2272" s="132"/>
      <c r="AY2272" s="132"/>
      <c r="AZ2272" s="100" t="s">
        <v>12468</v>
      </c>
      <c r="BA2272" s="132"/>
      <c r="BB2272" s="132"/>
      <c r="BC2272" s="132"/>
      <c r="BD2272" s="132"/>
      <c r="BE2272" s="100" t="s">
        <v>9078</v>
      </c>
      <c r="BF2272" s="132"/>
      <c r="BG2272" s="100" t="s">
        <v>9079</v>
      </c>
      <c r="BH2272" s="132" t="s">
        <v>1431</v>
      </c>
      <c r="BI2272" s="132" t="s">
        <v>1431</v>
      </c>
      <c r="BJ2272" s="132" t="s">
        <v>1431</v>
      </c>
      <c r="BK2272" s="132"/>
      <c r="BL2272" s="132"/>
      <c r="BM2272" s="132"/>
      <c r="BN2272" s="132"/>
      <c r="BO2272" s="132"/>
      <c r="BP2272" s="132"/>
      <c r="BQ2272" s="132"/>
      <c r="BR2272" s="132"/>
      <c r="BS2272" s="132"/>
      <c r="BW2272" s="132"/>
      <c r="BX2272" s="132"/>
      <c r="BY2272" s="132"/>
      <c r="BZ2272" s="100" t="s">
        <v>3654</v>
      </c>
      <c r="CA2272" s="132"/>
      <c r="CB2272" s="132"/>
      <c r="CC2272" s="132"/>
      <c r="CD2272" s="132"/>
      <c r="CE2272" s="132"/>
      <c r="CF2272" s="132"/>
      <c r="CG2272" s="132"/>
      <c r="CH2272" s="132"/>
      <c r="CI2272" s="132"/>
      <c r="CJ2272" s="132"/>
      <c r="CK2272" s="132"/>
      <c r="CL2272" s="132"/>
      <c r="CM2272" s="132"/>
      <c r="CN2272" s="132"/>
      <c r="CO2272" s="132"/>
      <c r="CP2272" s="132"/>
      <c r="CQ2272" s="132"/>
      <c r="CR2272" s="132"/>
      <c r="CS2272" s="132"/>
      <c r="CT2272" s="132"/>
      <c r="CU2272" s="132"/>
      <c r="CV2272" s="132"/>
      <c r="CW2272" s="132"/>
      <c r="CX2272" s="132"/>
      <c r="CY2272" s="132"/>
      <c r="CZ2272" s="122" t="str">
        <f t="shared" si="108"/>
        <v>Quercus alba L., SPMCODE: QUE002271, collection#: KS-MG451</v>
      </c>
    </row>
    <row r="2273" spans="1:104" ht="15" customHeight="1" x14ac:dyDescent="0.45">
      <c r="A2273" s="122">
        <v>2272</v>
      </c>
      <c r="B2273" s="122" t="s">
        <v>12605</v>
      </c>
      <c r="C2273" s="100" t="s">
        <v>12475</v>
      </c>
      <c r="D2273" s="148"/>
      <c r="E2273" s="148"/>
      <c r="G2273" s="132"/>
      <c r="I2273" s="100" t="s">
        <v>187</v>
      </c>
      <c r="J2273" s="122" t="str">
        <f t="shared" si="107"/>
        <v>Quercus alba</v>
      </c>
      <c r="K2273" s="132"/>
      <c r="L2273" s="132"/>
      <c r="M2273" s="100" t="s">
        <v>3226</v>
      </c>
      <c r="N2273" s="100" t="s">
        <v>3190</v>
      </c>
      <c r="O2273" s="52">
        <v>42914</v>
      </c>
      <c r="P2273" s="97" t="s">
        <v>12398</v>
      </c>
      <c r="Q2273" s="100" t="s">
        <v>11688</v>
      </c>
      <c r="R2273" s="52">
        <v>42916</v>
      </c>
      <c r="S2273" s="121" t="s">
        <v>14693</v>
      </c>
      <c r="T2273" s="100" t="s">
        <v>1171</v>
      </c>
      <c r="U2273" s="50" t="s">
        <v>6840</v>
      </c>
      <c r="V2273" s="50" t="s">
        <v>11868</v>
      </c>
      <c r="W2273" s="50" t="s">
        <v>1759</v>
      </c>
      <c r="X2273" s="101" t="s">
        <v>12467</v>
      </c>
      <c r="Y2273" s="50" t="s">
        <v>12408</v>
      </c>
      <c r="Z2273" s="132"/>
      <c r="AA2273" s="132"/>
      <c r="AB2273" s="132"/>
      <c r="AC2273" s="132"/>
      <c r="AD2273" s="132"/>
      <c r="AE2273" s="132"/>
      <c r="AF2273" s="132"/>
      <c r="AG2273" s="132"/>
      <c r="AH2273" s="100">
        <v>324</v>
      </c>
      <c r="AI2273" s="132"/>
      <c r="AJ2273" s="100" t="s">
        <v>187</v>
      </c>
      <c r="AK2273" s="100" t="s">
        <v>187</v>
      </c>
      <c r="AL2273" s="132"/>
      <c r="AM2273" s="52"/>
      <c r="AN2273" s="132"/>
      <c r="AO2273" s="132"/>
      <c r="AP2273" s="132"/>
      <c r="AQ2273" s="132"/>
      <c r="AR2273" s="132"/>
      <c r="AS2273" s="132"/>
      <c r="AT2273" s="102">
        <v>38.809620000000002</v>
      </c>
      <c r="AU2273" s="102">
        <v>-95.189639999999997</v>
      </c>
      <c r="AV2273" s="132"/>
      <c r="AW2273" s="132"/>
      <c r="AX2273" s="132"/>
      <c r="AY2273" s="132"/>
      <c r="AZ2273" s="100" t="s">
        <v>12476</v>
      </c>
      <c r="BA2273" s="132"/>
      <c r="BB2273" s="132"/>
      <c r="BC2273" s="132"/>
      <c r="BD2273" s="132"/>
      <c r="BE2273" s="100" t="s">
        <v>9078</v>
      </c>
      <c r="BF2273" s="132"/>
      <c r="BG2273" s="100" t="s">
        <v>9079</v>
      </c>
      <c r="BH2273" s="132" t="s">
        <v>1431</v>
      </c>
      <c r="BI2273" s="132" t="s">
        <v>1431</v>
      </c>
      <c r="BJ2273" s="132" t="s">
        <v>1431</v>
      </c>
      <c r="BK2273" s="132"/>
      <c r="BL2273" s="132"/>
      <c r="BM2273" s="132"/>
      <c r="BN2273" s="132"/>
      <c r="BO2273" s="132"/>
      <c r="BP2273" s="132"/>
      <c r="BQ2273" s="132"/>
      <c r="BR2273" s="132"/>
      <c r="BS2273" s="132"/>
      <c r="BW2273" s="132"/>
      <c r="BX2273" s="132"/>
      <c r="BY2273" s="132"/>
      <c r="BZ2273" s="100" t="s">
        <v>3654</v>
      </c>
      <c r="CA2273" s="132"/>
      <c r="CB2273" s="132"/>
      <c r="CC2273" s="132"/>
      <c r="CD2273" s="132"/>
      <c r="CE2273" s="132"/>
      <c r="CF2273" s="132"/>
      <c r="CG2273" s="132"/>
      <c r="CH2273" s="132"/>
      <c r="CI2273" s="132"/>
      <c r="CJ2273" s="132"/>
      <c r="CK2273" s="132"/>
      <c r="CL2273" s="132"/>
      <c r="CM2273" s="132"/>
      <c r="CN2273" s="132"/>
      <c r="CO2273" s="132"/>
      <c r="CP2273" s="132"/>
      <c r="CQ2273" s="132"/>
      <c r="CR2273" s="132"/>
      <c r="CS2273" s="132"/>
      <c r="CT2273" s="132"/>
      <c r="CU2273" s="132"/>
      <c r="CV2273" s="132"/>
      <c r="CW2273" s="132"/>
      <c r="CX2273" s="132"/>
      <c r="CY2273" s="132"/>
      <c r="CZ2273" s="122" t="str">
        <f t="shared" si="108"/>
        <v>Quercus alba L., SPMCODE: QUE002272, collection#: KS-MG452</v>
      </c>
    </row>
    <row r="2274" spans="1:104" ht="15" customHeight="1" x14ac:dyDescent="0.45">
      <c r="A2274" s="122">
        <v>2273</v>
      </c>
      <c r="B2274" s="122" t="s">
        <v>12606</v>
      </c>
      <c r="C2274" s="100" t="s">
        <v>12477</v>
      </c>
      <c r="D2274" s="148"/>
      <c r="E2274" s="148"/>
      <c r="G2274" s="132"/>
      <c r="I2274" s="100" t="s">
        <v>187</v>
      </c>
      <c r="J2274" s="122" t="str">
        <f t="shared" si="107"/>
        <v>Quercus alba</v>
      </c>
      <c r="K2274" s="132"/>
      <c r="L2274" s="132"/>
      <c r="M2274" s="100" t="s">
        <v>3226</v>
      </c>
      <c r="N2274" s="100" t="s">
        <v>3190</v>
      </c>
      <c r="O2274" s="52">
        <v>42914</v>
      </c>
      <c r="P2274" s="97" t="s">
        <v>12398</v>
      </c>
      <c r="Q2274" s="100" t="s">
        <v>11688</v>
      </c>
      <c r="R2274" s="52">
        <v>42916</v>
      </c>
      <c r="S2274" s="121" t="s">
        <v>14693</v>
      </c>
      <c r="T2274" s="100" t="s">
        <v>1171</v>
      </c>
      <c r="U2274" s="50" t="s">
        <v>6840</v>
      </c>
      <c r="V2274" s="50" t="s">
        <v>11868</v>
      </c>
      <c r="W2274" s="50" t="s">
        <v>1759</v>
      </c>
      <c r="X2274" s="101" t="s">
        <v>12467</v>
      </c>
      <c r="Y2274" s="50" t="s">
        <v>12408</v>
      </c>
      <c r="Z2274" s="132"/>
      <c r="AA2274" s="132"/>
      <c r="AB2274" s="132"/>
      <c r="AC2274" s="132"/>
      <c r="AD2274" s="132"/>
      <c r="AE2274" s="132"/>
      <c r="AF2274" s="132"/>
      <c r="AG2274" s="132"/>
      <c r="AH2274" s="100">
        <v>320</v>
      </c>
      <c r="AI2274" s="132"/>
      <c r="AJ2274" s="100" t="s">
        <v>187</v>
      </c>
      <c r="AK2274" s="100" t="s">
        <v>187</v>
      </c>
      <c r="AL2274" s="132"/>
      <c r="AM2274" s="52"/>
      <c r="AN2274" s="132"/>
      <c r="AO2274" s="132"/>
      <c r="AP2274" s="132"/>
      <c r="AQ2274" s="132"/>
      <c r="AR2274" s="132"/>
      <c r="AS2274" s="132"/>
      <c r="AT2274" s="102">
        <v>38.809620000000002</v>
      </c>
      <c r="AU2274" s="102">
        <v>-95.189639999999997</v>
      </c>
      <c r="AV2274" s="132"/>
      <c r="AW2274" s="132"/>
      <c r="AX2274" s="132"/>
      <c r="AY2274" s="132"/>
      <c r="AZ2274" s="100" t="s">
        <v>12478</v>
      </c>
      <c r="BA2274" s="132"/>
      <c r="BB2274" s="132"/>
      <c r="BC2274" s="132"/>
      <c r="BD2274" s="132"/>
      <c r="BE2274" s="100" t="s">
        <v>9078</v>
      </c>
      <c r="BF2274" s="132"/>
      <c r="BG2274" s="100" t="s">
        <v>9079</v>
      </c>
      <c r="BH2274" s="132" t="s">
        <v>1431</v>
      </c>
      <c r="BI2274" s="132" t="s">
        <v>1431</v>
      </c>
      <c r="BJ2274" s="132" t="s">
        <v>1431</v>
      </c>
      <c r="BK2274" s="132"/>
      <c r="BL2274" s="132"/>
      <c r="BM2274" s="132"/>
      <c r="BN2274" s="132"/>
      <c r="BO2274" s="132"/>
      <c r="BP2274" s="132"/>
      <c r="BQ2274" s="132"/>
      <c r="BR2274" s="132"/>
      <c r="BS2274" s="132"/>
      <c r="BW2274" s="132"/>
      <c r="BX2274" s="132"/>
      <c r="BY2274" s="132"/>
      <c r="BZ2274" s="100" t="s">
        <v>3654</v>
      </c>
      <c r="CA2274" s="132"/>
      <c r="CB2274" s="132"/>
      <c r="CC2274" s="132"/>
      <c r="CD2274" s="132"/>
      <c r="CE2274" s="132"/>
      <c r="CF2274" s="132"/>
      <c r="CG2274" s="132"/>
      <c r="CH2274" s="132"/>
      <c r="CI2274" s="132"/>
      <c r="CJ2274" s="132"/>
      <c r="CK2274" s="132"/>
      <c r="CL2274" s="132"/>
      <c r="CM2274" s="132"/>
      <c r="CN2274" s="132"/>
      <c r="CO2274" s="132"/>
      <c r="CP2274" s="132"/>
      <c r="CQ2274" s="132"/>
      <c r="CR2274" s="132"/>
      <c r="CS2274" s="132"/>
      <c r="CT2274" s="132"/>
      <c r="CU2274" s="132"/>
      <c r="CV2274" s="132"/>
      <c r="CW2274" s="132"/>
      <c r="CX2274" s="132"/>
      <c r="CY2274" s="132"/>
      <c r="CZ2274" s="122" t="str">
        <f t="shared" si="108"/>
        <v>Quercus alba L., SPMCODE: QUE002273, collection#: KS-MG453</v>
      </c>
    </row>
    <row r="2275" spans="1:104" ht="15" customHeight="1" x14ac:dyDescent="0.45">
      <c r="A2275" s="122">
        <v>2274</v>
      </c>
      <c r="B2275" s="122" t="s">
        <v>12607</v>
      </c>
      <c r="C2275" s="100" t="s">
        <v>12479</v>
      </c>
      <c r="D2275" s="148"/>
      <c r="E2275" s="148"/>
      <c r="G2275" s="132"/>
      <c r="I2275" s="100" t="s">
        <v>187</v>
      </c>
      <c r="J2275" s="122" t="str">
        <f t="shared" si="107"/>
        <v>Quercus alba</v>
      </c>
      <c r="K2275" s="132"/>
      <c r="L2275" s="132"/>
      <c r="M2275" s="100" t="s">
        <v>3226</v>
      </c>
      <c r="N2275" s="100" t="s">
        <v>3190</v>
      </c>
      <c r="O2275" s="52">
        <v>42914</v>
      </c>
      <c r="P2275" s="97" t="s">
        <v>12398</v>
      </c>
      <c r="Q2275" s="100" t="s">
        <v>11688</v>
      </c>
      <c r="R2275" s="52">
        <v>42916</v>
      </c>
      <c r="S2275" s="121" t="s">
        <v>14693</v>
      </c>
      <c r="T2275" s="100" t="s">
        <v>1171</v>
      </c>
      <c r="U2275" s="50" t="s">
        <v>6840</v>
      </c>
      <c r="V2275" s="50" t="s">
        <v>11868</v>
      </c>
      <c r="W2275" s="50" t="s">
        <v>1759</v>
      </c>
      <c r="X2275" s="101" t="s">
        <v>12467</v>
      </c>
      <c r="Y2275" s="50" t="s">
        <v>12408</v>
      </c>
      <c r="Z2275" s="132"/>
      <c r="AA2275" s="132"/>
      <c r="AB2275" s="132"/>
      <c r="AC2275" s="132"/>
      <c r="AD2275" s="132"/>
      <c r="AE2275" s="132"/>
      <c r="AF2275" s="132"/>
      <c r="AG2275" s="132"/>
      <c r="AH2275" s="100">
        <v>321</v>
      </c>
      <c r="AI2275" s="132"/>
      <c r="AJ2275" s="100" t="s">
        <v>187</v>
      </c>
      <c r="AK2275" s="100" t="s">
        <v>187</v>
      </c>
      <c r="AL2275" s="132"/>
      <c r="AM2275" s="52"/>
      <c r="AN2275" s="132"/>
      <c r="AO2275" s="132"/>
      <c r="AP2275" s="132"/>
      <c r="AQ2275" s="132"/>
      <c r="AR2275" s="132"/>
      <c r="AS2275" s="132"/>
      <c r="AT2275" s="102">
        <v>38.809089999999998</v>
      </c>
      <c r="AU2275" s="102">
        <v>-95.190309999999997</v>
      </c>
      <c r="AV2275" s="132"/>
      <c r="AW2275" s="132"/>
      <c r="AX2275" s="132"/>
      <c r="AY2275" s="132"/>
      <c r="AZ2275" s="100" t="s">
        <v>12468</v>
      </c>
      <c r="BA2275" s="132"/>
      <c r="BB2275" s="132"/>
      <c r="BC2275" s="132"/>
      <c r="BD2275" s="132"/>
      <c r="BE2275" s="100" t="s">
        <v>9078</v>
      </c>
      <c r="BF2275" s="132"/>
      <c r="BG2275" s="100" t="s">
        <v>9079</v>
      </c>
      <c r="BH2275" s="132" t="s">
        <v>1431</v>
      </c>
      <c r="BI2275" s="132" t="s">
        <v>1431</v>
      </c>
      <c r="BJ2275" s="132" t="s">
        <v>1431</v>
      </c>
      <c r="BK2275" s="132"/>
      <c r="BL2275" s="132"/>
      <c r="BM2275" s="132"/>
      <c r="BN2275" s="132"/>
      <c r="BO2275" s="132"/>
      <c r="BP2275" s="132"/>
      <c r="BQ2275" s="132"/>
      <c r="BR2275" s="132"/>
      <c r="BS2275" s="132"/>
      <c r="BW2275" s="132"/>
      <c r="BX2275" s="132"/>
      <c r="BY2275" s="132"/>
      <c r="BZ2275" s="100" t="s">
        <v>3654</v>
      </c>
      <c r="CA2275" s="132"/>
      <c r="CB2275" s="132"/>
      <c r="CC2275" s="132"/>
      <c r="CD2275" s="132"/>
      <c r="CE2275" s="132"/>
      <c r="CF2275" s="132"/>
      <c r="CG2275" s="132"/>
      <c r="CH2275" s="132"/>
      <c r="CI2275" s="132"/>
      <c r="CJ2275" s="132"/>
      <c r="CK2275" s="132"/>
      <c r="CL2275" s="132"/>
      <c r="CM2275" s="132"/>
      <c r="CN2275" s="132"/>
      <c r="CO2275" s="132"/>
      <c r="CP2275" s="132"/>
      <c r="CQ2275" s="132"/>
      <c r="CR2275" s="132"/>
      <c r="CS2275" s="132"/>
      <c r="CT2275" s="132"/>
      <c r="CU2275" s="132"/>
      <c r="CV2275" s="132"/>
      <c r="CW2275" s="132"/>
      <c r="CX2275" s="132"/>
      <c r="CY2275" s="132"/>
      <c r="CZ2275" s="122" t="str">
        <f t="shared" si="108"/>
        <v>Quercus alba L., SPMCODE: QUE002274, collection#: KS-MG454</v>
      </c>
    </row>
    <row r="2276" spans="1:104" ht="15" customHeight="1" x14ac:dyDescent="0.45">
      <c r="A2276" s="122">
        <v>2275</v>
      </c>
      <c r="B2276" s="122" t="s">
        <v>12608</v>
      </c>
      <c r="C2276" s="100" t="s">
        <v>12480</v>
      </c>
      <c r="D2276" s="148"/>
      <c r="E2276" s="148"/>
      <c r="G2276" s="132"/>
      <c r="I2276" s="100" t="s">
        <v>187</v>
      </c>
      <c r="J2276" s="122" t="str">
        <f t="shared" si="107"/>
        <v>Quercus alba</v>
      </c>
      <c r="K2276" s="132"/>
      <c r="L2276" s="132"/>
      <c r="M2276" s="100" t="s">
        <v>3226</v>
      </c>
      <c r="N2276" s="100" t="s">
        <v>3190</v>
      </c>
      <c r="O2276" s="52">
        <v>42914</v>
      </c>
      <c r="P2276" s="97" t="s">
        <v>12398</v>
      </c>
      <c r="Q2276" s="100" t="s">
        <v>11688</v>
      </c>
      <c r="R2276" s="52">
        <v>42916</v>
      </c>
      <c r="S2276" s="121" t="s">
        <v>14693</v>
      </c>
      <c r="T2276" s="100" t="s">
        <v>1171</v>
      </c>
      <c r="U2276" s="50" t="s">
        <v>6840</v>
      </c>
      <c r="V2276" s="50" t="s">
        <v>11868</v>
      </c>
      <c r="W2276" s="50" t="s">
        <v>1759</v>
      </c>
      <c r="X2276" s="101" t="s">
        <v>12467</v>
      </c>
      <c r="Y2276" s="50" t="s">
        <v>12408</v>
      </c>
      <c r="Z2276" s="132"/>
      <c r="AA2276" s="132"/>
      <c r="AB2276" s="132"/>
      <c r="AC2276" s="132"/>
      <c r="AD2276" s="132"/>
      <c r="AE2276" s="132"/>
      <c r="AF2276" s="132"/>
      <c r="AG2276" s="132"/>
      <c r="AH2276" s="100">
        <v>323</v>
      </c>
      <c r="AI2276" s="132"/>
      <c r="AJ2276" s="100" t="s">
        <v>187</v>
      </c>
      <c r="AK2276" s="100" t="s">
        <v>187</v>
      </c>
      <c r="AL2276" s="132"/>
      <c r="AM2276" s="52"/>
      <c r="AN2276" s="132"/>
      <c r="AO2276" s="132"/>
      <c r="AP2276" s="132"/>
      <c r="AQ2276" s="132"/>
      <c r="AR2276" s="132"/>
      <c r="AS2276" s="132"/>
      <c r="AT2276" s="102">
        <v>38.808900000000001</v>
      </c>
      <c r="AU2276" s="102">
        <v>-95.190190000000001</v>
      </c>
      <c r="AV2276" s="132"/>
      <c r="AW2276" s="132"/>
      <c r="AX2276" s="132"/>
      <c r="AY2276" s="132"/>
      <c r="AZ2276" s="100" t="s">
        <v>12481</v>
      </c>
      <c r="BA2276" s="132"/>
      <c r="BB2276" s="132"/>
      <c r="BC2276" s="132"/>
      <c r="BD2276" s="132"/>
      <c r="BE2276" s="100" t="s">
        <v>9078</v>
      </c>
      <c r="BF2276" s="132"/>
      <c r="BG2276" s="100" t="s">
        <v>9079</v>
      </c>
      <c r="BH2276" s="132" t="s">
        <v>1431</v>
      </c>
      <c r="BI2276" s="132" t="s">
        <v>1431</v>
      </c>
      <c r="BJ2276" s="132" t="s">
        <v>1431</v>
      </c>
      <c r="BK2276" s="132"/>
      <c r="BL2276" s="132"/>
      <c r="BM2276" s="132"/>
      <c r="BN2276" s="132"/>
      <c r="BO2276" s="132"/>
      <c r="BP2276" s="132"/>
      <c r="BQ2276" s="132"/>
      <c r="BR2276" s="132"/>
      <c r="BS2276" s="132"/>
      <c r="BW2276" s="132"/>
      <c r="BX2276" s="132"/>
      <c r="BY2276" s="132" t="s">
        <v>13665</v>
      </c>
      <c r="BZ2276" s="100" t="s">
        <v>3654</v>
      </c>
      <c r="CA2276" s="132"/>
      <c r="CB2276" s="132"/>
      <c r="CC2276" s="132"/>
      <c r="CD2276" s="132"/>
      <c r="CE2276" s="132"/>
      <c r="CF2276" s="132"/>
      <c r="CG2276" s="132"/>
      <c r="CH2276" s="132"/>
      <c r="CI2276" s="132"/>
      <c r="CJ2276" s="132"/>
      <c r="CK2276" s="132"/>
      <c r="CL2276" s="132"/>
      <c r="CM2276" s="132"/>
      <c r="CN2276" s="132"/>
      <c r="CO2276" s="132"/>
      <c r="CP2276" s="132"/>
      <c r="CQ2276" s="132"/>
      <c r="CR2276" s="132"/>
      <c r="CS2276" s="132"/>
      <c r="CT2276" s="132"/>
      <c r="CU2276" s="132"/>
      <c r="CV2276" s="132"/>
      <c r="CW2276" s="132"/>
      <c r="CX2276" s="132"/>
      <c r="CY2276" s="132"/>
      <c r="CZ2276" s="122" t="str">
        <f t="shared" si="108"/>
        <v>Quercus alba L., SPMCODE: QUE002275, collection#: KS-MG455</v>
      </c>
    </row>
    <row r="2277" spans="1:104" ht="15" customHeight="1" x14ac:dyDescent="0.45">
      <c r="A2277" s="122">
        <v>2276</v>
      </c>
      <c r="B2277" s="122" t="s">
        <v>12609</v>
      </c>
      <c r="C2277" s="100" t="s">
        <v>12482</v>
      </c>
      <c r="D2277" s="148"/>
      <c r="E2277" s="148"/>
      <c r="G2277" s="132"/>
      <c r="I2277" s="100" t="s">
        <v>149</v>
      </c>
      <c r="J2277" s="122" t="str">
        <f t="shared" si="107"/>
        <v>Quercus macrocarpa</v>
      </c>
      <c r="K2277" s="132"/>
      <c r="L2277" s="132"/>
      <c r="M2277" s="100" t="s">
        <v>3226</v>
      </c>
      <c r="N2277" s="100" t="s">
        <v>3173</v>
      </c>
      <c r="O2277" s="52">
        <v>42914</v>
      </c>
      <c r="P2277" s="97" t="s">
        <v>12398</v>
      </c>
      <c r="Q2277" s="100" t="s">
        <v>11688</v>
      </c>
      <c r="R2277" s="52">
        <v>42916</v>
      </c>
      <c r="S2277" s="121" t="s">
        <v>14693</v>
      </c>
      <c r="T2277" s="100" t="s">
        <v>1171</v>
      </c>
      <c r="U2277" s="50" t="s">
        <v>6840</v>
      </c>
      <c r="V2277" s="50" t="s">
        <v>11868</v>
      </c>
      <c r="W2277" s="50" t="s">
        <v>1759</v>
      </c>
      <c r="X2277" s="101" t="s">
        <v>12467</v>
      </c>
      <c r="Y2277" s="50" t="s">
        <v>12408</v>
      </c>
      <c r="Z2277" s="132"/>
      <c r="AA2277" s="132"/>
      <c r="AB2277" s="132"/>
      <c r="AC2277" s="132"/>
      <c r="AD2277" s="132"/>
      <c r="AE2277" s="132"/>
      <c r="AF2277" s="132"/>
      <c r="AG2277" s="132"/>
      <c r="AH2277" s="100">
        <v>316</v>
      </c>
      <c r="AI2277" s="132"/>
      <c r="AJ2277" s="100" t="s">
        <v>149</v>
      </c>
      <c r="AK2277" s="100" t="s">
        <v>149</v>
      </c>
      <c r="AL2277" s="132"/>
      <c r="AM2277" s="52"/>
      <c r="AN2277" s="132"/>
      <c r="AO2277" s="132"/>
      <c r="AP2277" s="132"/>
      <c r="AQ2277" s="132"/>
      <c r="AR2277" s="132"/>
      <c r="AS2277" s="132"/>
      <c r="AT2277" s="102">
        <v>38.809699999999999</v>
      </c>
      <c r="AU2277" s="102">
        <v>-95.190650000000005</v>
      </c>
      <c r="AV2277" s="132"/>
      <c r="AW2277" s="132"/>
      <c r="AX2277" s="132"/>
      <c r="AY2277" s="132"/>
      <c r="AZ2277" s="100" t="s">
        <v>12470</v>
      </c>
      <c r="BA2277" s="132"/>
      <c r="BB2277" s="132"/>
      <c r="BC2277" s="132"/>
      <c r="BD2277" s="132"/>
      <c r="BE2277" s="100" t="s">
        <v>9078</v>
      </c>
      <c r="BF2277" s="132"/>
      <c r="BG2277" s="100" t="s">
        <v>9079</v>
      </c>
      <c r="BH2277" s="132" t="s">
        <v>1431</v>
      </c>
      <c r="BI2277" s="132" t="s">
        <v>1431</v>
      </c>
      <c r="BJ2277" s="132" t="s">
        <v>1431</v>
      </c>
      <c r="BK2277" s="132"/>
      <c r="BL2277" s="132"/>
      <c r="BM2277" s="132"/>
      <c r="BN2277" s="132"/>
      <c r="BO2277" s="132"/>
      <c r="BP2277" s="132"/>
      <c r="BQ2277" s="132"/>
      <c r="BR2277" s="132"/>
      <c r="BS2277" s="132"/>
      <c r="BW2277" s="132"/>
      <c r="BX2277" s="132"/>
      <c r="BY2277" s="132"/>
      <c r="BZ2277" s="100" t="s">
        <v>3654</v>
      </c>
      <c r="CA2277" s="132"/>
      <c r="CB2277" s="132"/>
      <c r="CC2277" s="132"/>
      <c r="CD2277" s="132"/>
      <c r="CE2277" s="132"/>
      <c r="CF2277" s="132"/>
      <c r="CG2277" s="132"/>
      <c r="CH2277" s="132"/>
      <c r="CI2277" s="132"/>
      <c r="CJ2277" s="132"/>
      <c r="CK2277" s="132"/>
      <c r="CL2277" s="132"/>
      <c r="CM2277" s="132"/>
      <c r="CN2277" s="132"/>
      <c r="CO2277" s="132"/>
      <c r="CP2277" s="132"/>
      <c r="CQ2277" s="132"/>
      <c r="CR2277" s="132"/>
      <c r="CS2277" s="132"/>
      <c r="CT2277" s="132"/>
      <c r="CU2277" s="132"/>
      <c r="CV2277" s="132"/>
      <c r="CW2277" s="132"/>
      <c r="CX2277" s="132"/>
      <c r="CY2277" s="132"/>
      <c r="CZ2277" s="122" t="str">
        <f t="shared" si="108"/>
        <v>Quercus macrocarpa Michx., SPMCODE: QUE002276, collection#: KS-MG456</v>
      </c>
    </row>
    <row r="2278" spans="1:104" ht="15" customHeight="1" x14ac:dyDescent="0.45">
      <c r="A2278" s="122">
        <v>2277</v>
      </c>
      <c r="B2278" s="122" t="s">
        <v>12610</v>
      </c>
      <c r="C2278" s="100" t="s">
        <v>12483</v>
      </c>
      <c r="D2278" s="148"/>
      <c r="E2278" s="148"/>
      <c r="G2278" s="132"/>
      <c r="I2278" s="100" t="s">
        <v>149</v>
      </c>
      <c r="J2278" s="122" t="str">
        <f t="shared" si="107"/>
        <v>Quercus macrocarpa</v>
      </c>
      <c r="K2278" s="132"/>
      <c r="L2278" s="132"/>
      <c r="M2278" s="100" t="s">
        <v>3226</v>
      </c>
      <c r="N2278" s="100" t="s">
        <v>3173</v>
      </c>
      <c r="O2278" s="52">
        <v>42914</v>
      </c>
      <c r="P2278" s="97" t="s">
        <v>12398</v>
      </c>
      <c r="Q2278" s="100" t="s">
        <v>11688</v>
      </c>
      <c r="R2278" s="52">
        <v>42916</v>
      </c>
      <c r="S2278" s="121" t="s">
        <v>14693</v>
      </c>
      <c r="T2278" s="100" t="s">
        <v>1171</v>
      </c>
      <c r="U2278" s="50" t="s">
        <v>6840</v>
      </c>
      <c r="V2278" s="50" t="s">
        <v>11868</v>
      </c>
      <c r="W2278" s="50" t="s">
        <v>1759</v>
      </c>
      <c r="X2278" s="101" t="s">
        <v>12467</v>
      </c>
      <c r="Y2278" s="50" t="s">
        <v>12408</v>
      </c>
      <c r="Z2278" s="132"/>
      <c r="AA2278" s="132"/>
      <c r="AB2278" s="132"/>
      <c r="AC2278" s="132"/>
      <c r="AD2278" s="132"/>
      <c r="AE2278" s="132"/>
      <c r="AF2278" s="132"/>
      <c r="AG2278" s="132"/>
      <c r="AH2278" s="100">
        <v>307</v>
      </c>
      <c r="AI2278" s="132"/>
      <c r="AJ2278" s="100" t="s">
        <v>149</v>
      </c>
      <c r="AK2278" s="100" t="s">
        <v>149</v>
      </c>
      <c r="AL2278" s="132"/>
      <c r="AM2278" s="52"/>
      <c r="AN2278" s="132"/>
      <c r="AO2278" s="132"/>
      <c r="AP2278" s="132"/>
      <c r="AQ2278" s="132"/>
      <c r="AR2278" s="132"/>
      <c r="AS2278" s="132"/>
      <c r="AT2278" s="102">
        <v>38.809600000000003</v>
      </c>
      <c r="AU2278" s="102">
        <v>-95.190950000000001</v>
      </c>
      <c r="AV2278" s="132"/>
      <c r="AW2278" s="132"/>
      <c r="AX2278" s="132"/>
      <c r="AY2278" s="132"/>
      <c r="AZ2278" s="100" t="s">
        <v>12484</v>
      </c>
      <c r="BA2278" s="132"/>
      <c r="BB2278" s="132"/>
      <c r="BC2278" s="132"/>
      <c r="BD2278" s="132"/>
      <c r="BE2278" s="100" t="s">
        <v>9078</v>
      </c>
      <c r="BF2278" s="132"/>
      <c r="BG2278" s="100" t="s">
        <v>9079</v>
      </c>
      <c r="BH2278" s="132" t="s">
        <v>1431</v>
      </c>
      <c r="BI2278" s="132" t="s">
        <v>1431</v>
      </c>
      <c r="BJ2278" s="132" t="s">
        <v>1431</v>
      </c>
      <c r="BK2278" s="132"/>
      <c r="BL2278" s="132"/>
      <c r="BM2278" s="132"/>
      <c r="BN2278" s="132"/>
      <c r="BO2278" s="132"/>
      <c r="BP2278" s="132"/>
      <c r="BQ2278" s="132"/>
      <c r="BR2278" s="132"/>
      <c r="BS2278" s="132"/>
      <c r="BW2278" s="132"/>
      <c r="BX2278" s="132"/>
      <c r="BY2278" s="132"/>
      <c r="BZ2278" s="100" t="s">
        <v>3654</v>
      </c>
      <c r="CA2278" s="132"/>
      <c r="CB2278" s="132"/>
      <c r="CC2278" s="132"/>
      <c r="CD2278" s="132"/>
      <c r="CE2278" s="132"/>
      <c r="CF2278" s="132"/>
      <c r="CG2278" s="132"/>
      <c r="CH2278" s="132"/>
      <c r="CI2278" s="132"/>
      <c r="CJ2278" s="132"/>
      <c r="CK2278" s="132"/>
      <c r="CL2278" s="132"/>
      <c r="CM2278" s="132"/>
      <c r="CN2278" s="132"/>
      <c r="CO2278" s="132"/>
      <c r="CP2278" s="132"/>
      <c r="CQ2278" s="132"/>
      <c r="CR2278" s="132"/>
      <c r="CS2278" s="132"/>
      <c r="CT2278" s="132"/>
      <c r="CU2278" s="132"/>
      <c r="CV2278" s="132"/>
      <c r="CW2278" s="132"/>
      <c r="CX2278" s="132"/>
      <c r="CY2278" s="132"/>
      <c r="CZ2278" s="122" t="str">
        <f t="shared" si="108"/>
        <v>Quercus macrocarpa Michx., SPMCODE: QUE002277, collection#: KS-MG457</v>
      </c>
    </row>
    <row r="2279" spans="1:104" ht="15" customHeight="1" x14ac:dyDescent="0.45">
      <c r="A2279" s="122">
        <v>2278</v>
      </c>
      <c r="B2279" s="122" t="s">
        <v>12611</v>
      </c>
      <c r="C2279" s="100" t="s">
        <v>12485</v>
      </c>
      <c r="D2279" s="148"/>
      <c r="E2279" s="148"/>
      <c r="G2279" s="132"/>
      <c r="I2279" s="100" t="s">
        <v>149</v>
      </c>
      <c r="J2279" s="122" t="str">
        <f t="shared" si="107"/>
        <v>Quercus macrocarpa</v>
      </c>
      <c r="K2279" s="132"/>
      <c r="L2279" s="132"/>
      <c r="M2279" s="100" t="s">
        <v>3226</v>
      </c>
      <c r="N2279" s="100" t="s">
        <v>3173</v>
      </c>
      <c r="O2279" s="52">
        <v>42914</v>
      </c>
      <c r="P2279" s="97" t="s">
        <v>12398</v>
      </c>
      <c r="Q2279" s="100" t="s">
        <v>11688</v>
      </c>
      <c r="R2279" s="52">
        <v>42916</v>
      </c>
      <c r="S2279" s="121" t="s">
        <v>14693</v>
      </c>
      <c r="T2279" s="100" t="s">
        <v>1171</v>
      </c>
      <c r="U2279" s="50" t="s">
        <v>6840</v>
      </c>
      <c r="V2279" s="50" t="s">
        <v>11868</v>
      </c>
      <c r="W2279" s="50" t="s">
        <v>1759</v>
      </c>
      <c r="X2279" s="101" t="s">
        <v>12467</v>
      </c>
      <c r="Y2279" s="50" t="s">
        <v>12408</v>
      </c>
      <c r="Z2279" s="132"/>
      <c r="AA2279" s="132"/>
      <c r="AB2279" s="132"/>
      <c r="AC2279" s="132"/>
      <c r="AD2279" s="132"/>
      <c r="AE2279" s="132"/>
      <c r="AF2279" s="132"/>
      <c r="AG2279" s="132"/>
      <c r="AH2279" s="100">
        <v>305</v>
      </c>
      <c r="AI2279" s="132"/>
      <c r="AJ2279" s="100" t="s">
        <v>149</v>
      </c>
      <c r="AK2279" s="100" t="s">
        <v>149</v>
      </c>
      <c r="AL2279" s="132"/>
      <c r="AM2279" s="52"/>
      <c r="AN2279" s="132"/>
      <c r="AO2279" s="132"/>
      <c r="AP2279" s="132"/>
      <c r="AQ2279" s="132"/>
      <c r="AR2279" s="132"/>
      <c r="AS2279" s="132"/>
      <c r="AT2279" s="102">
        <v>38.809719999999999</v>
      </c>
      <c r="AU2279" s="102">
        <v>-95.191469999999995</v>
      </c>
      <c r="AV2279" s="132"/>
      <c r="AW2279" s="132"/>
      <c r="AX2279" s="132"/>
      <c r="AY2279" s="132"/>
      <c r="AZ2279" s="100" t="s">
        <v>12486</v>
      </c>
      <c r="BA2279" s="132"/>
      <c r="BB2279" s="132"/>
      <c r="BC2279" s="132"/>
      <c r="BD2279" s="132"/>
      <c r="BE2279" s="100" t="s">
        <v>9078</v>
      </c>
      <c r="BF2279" s="132"/>
      <c r="BG2279" s="100" t="s">
        <v>9079</v>
      </c>
      <c r="BH2279" s="132" t="s">
        <v>1431</v>
      </c>
      <c r="BI2279" s="132" t="s">
        <v>1431</v>
      </c>
      <c r="BJ2279" s="132" t="s">
        <v>1431</v>
      </c>
      <c r="BK2279" s="132"/>
      <c r="BL2279" s="132"/>
      <c r="BM2279" s="132"/>
      <c r="BN2279" s="132"/>
      <c r="BO2279" s="132"/>
      <c r="BP2279" s="132"/>
      <c r="BQ2279" s="132"/>
      <c r="BR2279" s="132"/>
      <c r="BS2279" s="132"/>
      <c r="BW2279" s="132"/>
      <c r="BX2279" s="132"/>
      <c r="BY2279" s="132"/>
      <c r="BZ2279" s="100" t="s">
        <v>3654</v>
      </c>
      <c r="CA2279" s="132"/>
      <c r="CB2279" s="132"/>
      <c r="CC2279" s="132"/>
      <c r="CD2279" s="132"/>
      <c r="CE2279" s="132"/>
      <c r="CF2279" s="132"/>
      <c r="CG2279" s="132"/>
      <c r="CH2279" s="132"/>
      <c r="CI2279" s="132"/>
      <c r="CJ2279" s="132"/>
      <c r="CK2279" s="132"/>
      <c r="CL2279" s="132"/>
      <c r="CM2279" s="132"/>
      <c r="CN2279" s="132"/>
      <c r="CO2279" s="132"/>
      <c r="CP2279" s="132"/>
      <c r="CQ2279" s="132"/>
      <c r="CR2279" s="132"/>
      <c r="CS2279" s="132"/>
      <c r="CT2279" s="132"/>
      <c r="CU2279" s="132"/>
      <c r="CV2279" s="132"/>
      <c r="CW2279" s="132"/>
      <c r="CX2279" s="132"/>
      <c r="CY2279" s="132"/>
      <c r="CZ2279" s="122" t="str">
        <f t="shared" si="108"/>
        <v>Quercus macrocarpa Michx., SPMCODE: QUE002278, collection#: KS-MG458</v>
      </c>
    </row>
    <row r="2280" spans="1:104" ht="15" customHeight="1" x14ac:dyDescent="0.45">
      <c r="A2280" s="122">
        <v>2279</v>
      </c>
      <c r="B2280" s="122" t="s">
        <v>12612</v>
      </c>
      <c r="C2280" s="100" t="s">
        <v>12487</v>
      </c>
      <c r="D2280" s="148"/>
      <c r="E2280" s="148"/>
      <c r="G2280" s="132"/>
      <c r="I2280" s="100" t="s">
        <v>212</v>
      </c>
      <c r="J2280" s="122" t="str">
        <f t="shared" si="107"/>
        <v>Quercus muehlenbergii</v>
      </c>
      <c r="K2280" s="132"/>
      <c r="L2280" s="132"/>
      <c r="M2280" s="100" t="s">
        <v>3226</v>
      </c>
      <c r="N2280" s="100" t="s">
        <v>3198</v>
      </c>
      <c r="O2280" s="52">
        <v>42914</v>
      </c>
      <c r="P2280" s="97" t="s">
        <v>12398</v>
      </c>
      <c r="Q2280" s="100" t="s">
        <v>11688</v>
      </c>
      <c r="R2280" s="52">
        <v>42916</v>
      </c>
      <c r="S2280" s="121" t="s">
        <v>14693</v>
      </c>
      <c r="T2280" s="100" t="s">
        <v>1171</v>
      </c>
      <c r="U2280" s="50" t="s">
        <v>6840</v>
      </c>
      <c r="V2280" s="50" t="s">
        <v>11868</v>
      </c>
      <c r="W2280" s="50" t="s">
        <v>1759</v>
      </c>
      <c r="X2280" s="101" t="s">
        <v>12467</v>
      </c>
      <c r="Y2280" s="50" t="s">
        <v>12408</v>
      </c>
      <c r="Z2280" s="132"/>
      <c r="AA2280" s="132"/>
      <c r="AB2280" s="132"/>
      <c r="AC2280" s="132"/>
      <c r="AD2280" s="132"/>
      <c r="AE2280" s="132"/>
      <c r="AF2280" s="132"/>
      <c r="AG2280" s="132"/>
      <c r="AH2280" s="100">
        <v>316</v>
      </c>
      <c r="AI2280" s="132"/>
      <c r="AJ2280" s="100" t="s">
        <v>212</v>
      </c>
      <c r="AK2280" s="100" t="s">
        <v>212</v>
      </c>
      <c r="AL2280" s="132"/>
      <c r="AM2280" s="52"/>
      <c r="AN2280" s="132"/>
      <c r="AO2280" s="132"/>
      <c r="AP2280" s="132"/>
      <c r="AQ2280" s="132"/>
      <c r="AR2280" s="132"/>
      <c r="AS2280" s="132"/>
      <c r="AT2280" s="102">
        <v>38.809429999999999</v>
      </c>
      <c r="AU2280" s="102">
        <v>-95.192329999999998</v>
      </c>
      <c r="AV2280" s="132"/>
      <c r="AW2280" s="132"/>
      <c r="AX2280" s="132"/>
      <c r="AY2280" s="132"/>
      <c r="AZ2280" s="100" t="s">
        <v>12470</v>
      </c>
      <c r="BA2280" s="132"/>
      <c r="BB2280" s="132"/>
      <c r="BC2280" s="132"/>
      <c r="BD2280" s="132"/>
      <c r="BE2280" s="100" t="s">
        <v>9078</v>
      </c>
      <c r="BF2280" s="132"/>
      <c r="BG2280" s="100" t="s">
        <v>9079</v>
      </c>
      <c r="BH2280" s="132" t="s">
        <v>1431</v>
      </c>
      <c r="BI2280" s="132" t="s">
        <v>1431</v>
      </c>
      <c r="BJ2280" s="132" t="s">
        <v>1431</v>
      </c>
      <c r="BK2280" s="132"/>
      <c r="BL2280" s="132"/>
      <c r="BM2280" s="132"/>
      <c r="BN2280" s="132"/>
      <c r="BO2280" s="132"/>
      <c r="BP2280" s="132"/>
      <c r="BQ2280" s="132"/>
      <c r="BR2280" s="132"/>
      <c r="BS2280" s="132"/>
      <c r="BW2280" s="132"/>
      <c r="BX2280" s="132"/>
      <c r="BY2280" s="132"/>
      <c r="BZ2280" s="100" t="s">
        <v>3654</v>
      </c>
      <c r="CA2280" s="132"/>
      <c r="CB2280" s="132"/>
      <c r="CC2280" s="132"/>
      <c r="CD2280" s="132"/>
      <c r="CE2280" s="132"/>
      <c r="CF2280" s="132"/>
      <c r="CG2280" s="132"/>
      <c r="CH2280" s="132"/>
      <c r="CI2280" s="132"/>
      <c r="CJ2280" s="132"/>
      <c r="CK2280" s="132"/>
      <c r="CL2280" s="132"/>
      <c r="CM2280" s="132"/>
      <c r="CN2280" s="132"/>
      <c r="CO2280" s="132"/>
      <c r="CP2280" s="132"/>
      <c r="CQ2280" s="132"/>
      <c r="CR2280" s="132"/>
      <c r="CS2280" s="132"/>
      <c r="CT2280" s="132"/>
      <c r="CU2280" s="132"/>
      <c r="CV2280" s="132"/>
      <c r="CW2280" s="132"/>
      <c r="CX2280" s="132"/>
      <c r="CY2280" s="132"/>
      <c r="CZ2280" s="122" t="str">
        <f t="shared" si="108"/>
        <v>Quercus muehlenbergii Engelm., SPMCODE: QUE002279, collection#: KS-MG459</v>
      </c>
    </row>
    <row r="2281" spans="1:104" ht="15" customHeight="1" x14ac:dyDescent="0.45">
      <c r="A2281" s="122">
        <v>2280</v>
      </c>
      <c r="B2281" s="122" t="s">
        <v>12613</v>
      </c>
      <c r="C2281" s="100" t="s">
        <v>12488</v>
      </c>
      <c r="D2281" s="148"/>
      <c r="E2281" s="148"/>
      <c r="G2281" s="132"/>
      <c r="I2281" s="100" t="s">
        <v>187</v>
      </c>
      <c r="J2281" s="122" t="str">
        <f t="shared" si="107"/>
        <v>Quercus alba</v>
      </c>
      <c r="K2281" s="132"/>
      <c r="L2281" s="132"/>
      <c r="M2281" s="100" t="s">
        <v>3226</v>
      </c>
      <c r="N2281" s="100" t="s">
        <v>3190</v>
      </c>
      <c r="O2281" s="52">
        <v>42914</v>
      </c>
      <c r="P2281" s="97" t="s">
        <v>12398</v>
      </c>
      <c r="Q2281" s="100" t="s">
        <v>11688</v>
      </c>
      <c r="R2281" s="52">
        <v>42916</v>
      </c>
      <c r="S2281" s="121" t="s">
        <v>14693</v>
      </c>
      <c r="T2281" s="100" t="s">
        <v>1171</v>
      </c>
      <c r="U2281" s="50" t="s">
        <v>6840</v>
      </c>
      <c r="V2281" s="50" t="s">
        <v>11868</v>
      </c>
      <c r="W2281" s="50" t="s">
        <v>1759</v>
      </c>
      <c r="X2281" s="101" t="s">
        <v>12467</v>
      </c>
      <c r="Y2281" s="50" t="s">
        <v>12408</v>
      </c>
      <c r="Z2281" s="132"/>
      <c r="AA2281" s="132"/>
      <c r="AB2281" s="132"/>
      <c r="AC2281" s="132"/>
      <c r="AD2281" s="132"/>
      <c r="AE2281" s="132"/>
      <c r="AF2281" s="132"/>
      <c r="AG2281" s="132"/>
      <c r="AH2281" s="100">
        <v>313</v>
      </c>
      <c r="AI2281" s="132"/>
      <c r="AJ2281" s="100" t="s">
        <v>187</v>
      </c>
      <c r="AK2281" s="100" t="s">
        <v>187</v>
      </c>
      <c r="AL2281" s="132"/>
      <c r="AM2281" s="52"/>
      <c r="AN2281" s="132"/>
      <c r="AO2281" s="132"/>
      <c r="AP2281" s="132"/>
      <c r="AQ2281" s="132"/>
      <c r="AR2281" s="132"/>
      <c r="AS2281" s="132"/>
      <c r="AT2281" s="102">
        <v>38.809359999999998</v>
      </c>
      <c r="AU2281" s="102">
        <v>-95.192660000000004</v>
      </c>
      <c r="AV2281" s="132"/>
      <c r="AW2281" s="132"/>
      <c r="AX2281" s="132"/>
      <c r="AY2281" s="132"/>
      <c r="AZ2281" s="100" t="s">
        <v>12404</v>
      </c>
      <c r="BA2281" s="132"/>
      <c r="BB2281" s="132"/>
      <c r="BC2281" s="132"/>
      <c r="BD2281" s="132"/>
      <c r="BE2281" s="100" t="s">
        <v>9078</v>
      </c>
      <c r="BF2281" s="132"/>
      <c r="BG2281" s="100" t="s">
        <v>9079</v>
      </c>
      <c r="BH2281" s="132" t="s">
        <v>1431</v>
      </c>
      <c r="BI2281" s="132" t="s">
        <v>1431</v>
      </c>
      <c r="BJ2281" s="132" t="s">
        <v>1431</v>
      </c>
      <c r="BK2281" s="132"/>
      <c r="BL2281" s="132"/>
      <c r="BM2281" s="132"/>
      <c r="BN2281" s="132"/>
      <c r="BO2281" s="132"/>
      <c r="BP2281" s="132"/>
      <c r="BQ2281" s="132"/>
      <c r="BR2281" s="132"/>
      <c r="BS2281" s="132"/>
      <c r="BW2281" s="132"/>
      <c r="BX2281" s="132"/>
      <c r="BY2281" s="132"/>
      <c r="BZ2281" s="100" t="s">
        <v>3654</v>
      </c>
      <c r="CA2281" s="132"/>
      <c r="CB2281" s="132"/>
      <c r="CC2281" s="132"/>
      <c r="CD2281" s="132"/>
      <c r="CE2281" s="132"/>
      <c r="CF2281" s="132"/>
      <c r="CG2281" s="132"/>
      <c r="CH2281" s="132"/>
      <c r="CI2281" s="132"/>
      <c r="CJ2281" s="132"/>
      <c r="CK2281" s="132"/>
      <c r="CL2281" s="132"/>
      <c r="CM2281" s="132"/>
      <c r="CN2281" s="132"/>
      <c r="CO2281" s="132"/>
      <c r="CP2281" s="132"/>
      <c r="CQ2281" s="132"/>
      <c r="CR2281" s="132"/>
      <c r="CS2281" s="132"/>
      <c r="CT2281" s="132"/>
      <c r="CU2281" s="132"/>
      <c r="CV2281" s="132"/>
      <c r="CW2281" s="132"/>
      <c r="CX2281" s="132"/>
      <c r="CY2281" s="132"/>
      <c r="CZ2281" s="122" t="str">
        <f t="shared" si="108"/>
        <v>Quercus alba L., SPMCODE: QUE002280, collection#: KS-MG460</v>
      </c>
    </row>
    <row r="2282" spans="1:104" ht="15" customHeight="1" x14ac:dyDescent="0.45">
      <c r="A2282" s="122">
        <v>2281</v>
      </c>
      <c r="B2282" s="122" t="s">
        <v>12614</v>
      </c>
      <c r="C2282" s="100" t="s">
        <v>12489</v>
      </c>
      <c r="D2282" s="148"/>
      <c r="E2282" s="148"/>
      <c r="G2282" s="132"/>
      <c r="I2282" s="100" t="s">
        <v>187</v>
      </c>
      <c r="J2282" s="122" t="str">
        <f t="shared" si="107"/>
        <v>Quercus alba</v>
      </c>
      <c r="K2282" s="132"/>
      <c r="L2282" s="132"/>
      <c r="M2282" s="100" t="s">
        <v>3226</v>
      </c>
      <c r="N2282" s="100" t="s">
        <v>3190</v>
      </c>
      <c r="O2282" s="52">
        <v>42914</v>
      </c>
      <c r="P2282" s="97" t="s">
        <v>12398</v>
      </c>
      <c r="Q2282" s="100" t="s">
        <v>11688</v>
      </c>
      <c r="R2282" s="52">
        <v>42916</v>
      </c>
      <c r="S2282" s="121" t="s">
        <v>14693</v>
      </c>
      <c r="T2282" s="100" t="s">
        <v>1171</v>
      </c>
      <c r="U2282" s="50" t="s">
        <v>6840</v>
      </c>
      <c r="V2282" s="50" t="s">
        <v>11868</v>
      </c>
      <c r="W2282" s="50" t="s">
        <v>1759</v>
      </c>
      <c r="X2282" s="101" t="s">
        <v>12467</v>
      </c>
      <c r="Y2282" s="50" t="s">
        <v>12408</v>
      </c>
      <c r="Z2282" s="132"/>
      <c r="AA2282" s="132"/>
      <c r="AB2282" s="132"/>
      <c r="AC2282" s="132"/>
      <c r="AD2282" s="132"/>
      <c r="AE2282" s="132"/>
      <c r="AF2282" s="132"/>
      <c r="AG2282" s="132"/>
      <c r="AH2282" s="100">
        <v>313</v>
      </c>
      <c r="AI2282" s="132"/>
      <c r="AJ2282" s="100" t="s">
        <v>187</v>
      </c>
      <c r="AK2282" s="100" t="s">
        <v>187</v>
      </c>
      <c r="AL2282" s="132"/>
      <c r="AM2282" s="52"/>
      <c r="AN2282" s="132"/>
      <c r="AO2282" s="132"/>
      <c r="AP2282" s="132"/>
      <c r="AQ2282" s="132"/>
      <c r="AR2282" s="132"/>
      <c r="AS2282" s="132"/>
      <c r="AT2282" s="102">
        <v>38.809460000000001</v>
      </c>
      <c r="AU2282" s="102">
        <v>-95.192769999999996</v>
      </c>
      <c r="AV2282" s="132"/>
      <c r="AW2282" s="132"/>
      <c r="AX2282" s="132"/>
      <c r="AY2282" s="132"/>
      <c r="AZ2282" s="100" t="s">
        <v>12404</v>
      </c>
      <c r="BA2282" s="132"/>
      <c r="BB2282" s="132"/>
      <c r="BC2282" s="132"/>
      <c r="BD2282" s="132"/>
      <c r="BE2282" s="100" t="s">
        <v>9078</v>
      </c>
      <c r="BF2282" s="132"/>
      <c r="BG2282" s="100" t="s">
        <v>9079</v>
      </c>
      <c r="BH2282" s="132" t="s">
        <v>1431</v>
      </c>
      <c r="BI2282" s="132" t="s">
        <v>1431</v>
      </c>
      <c r="BJ2282" s="132" t="s">
        <v>1431</v>
      </c>
      <c r="BK2282" s="132"/>
      <c r="BL2282" s="132"/>
      <c r="BM2282" s="132"/>
      <c r="BN2282" s="132"/>
      <c r="BO2282" s="132"/>
      <c r="BP2282" s="132"/>
      <c r="BQ2282" s="132"/>
      <c r="BR2282" s="132"/>
      <c r="BS2282" s="132"/>
      <c r="BW2282" s="132"/>
      <c r="BX2282" s="132"/>
      <c r="BY2282" s="132"/>
      <c r="BZ2282" s="100" t="s">
        <v>3654</v>
      </c>
      <c r="CA2282" s="132"/>
      <c r="CB2282" s="132"/>
      <c r="CC2282" s="132"/>
      <c r="CD2282" s="132"/>
      <c r="CE2282" s="132"/>
      <c r="CF2282" s="132"/>
      <c r="CG2282" s="132"/>
      <c r="CH2282" s="132"/>
      <c r="CI2282" s="132"/>
      <c r="CJ2282" s="132"/>
      <c r="CK2282" s="132"/>
      <c r="CL2282" s="132"/>
      <c r="CM2282" s="132"/>
      <c r="CN2282" s="132"/>
      <c r="CO2282" s="132"/>
      <c r="CP2282" s="132"/>
      <c r="CQ2282" s="132"/>
      <c r="CR2282" s="132"/>
      <c r="CS2282" s="132"/>
      <c r="CT2282" s="132"/>
      <c r="CU2282" s="132"/>
      <c r="CV2282" s="132"/>
      <c r="CW2282" s="132"/>
      <c r="CX2282" s="132"/>
      <c r="CY2282" s="132"/>
      <c r="CZ2282" s="122" t="str">
        <f t="shared" si="108"/>
        <v>Quercus alba L., SPMCODE: QUE002281, collection#: KS-MG461</v>
      </c>
    </row>
    <row r="2283" spans="1:104" ht="15" customHeight="1" x14ac:dyDescent="0.45">
      <c r="A2283" s="122">
        <v>2282</v>
      </c>
      <c r="B2283" s="122" t="s">
        <v>12615</v>
      </c>
      <c r="C2283" s="100" t="s">
        <v>12490</v>
      </c>
      <c r="D2283" s="148"/>
      <c r="E2283" s="148"/>
      <c r="G2283" s="132"/>
      <c r="I2283" s="100" t="s">
        <v>187</v>
      </c>
      <c r="J2283" s="122" t="str">
        <f t="shared" si="107"/>
        <v>Quercus alba</v>
      </c>
      <c r="K2283" s="132"/>
      <c r="L2283" s="132"/>
      <c r="M2283" s="100" t="s">
        <v>3226</v>
      </c>
      <c r="N2283" s="100" t="s">
        <v>3190</v>
      </c>
      <c r="O2283" s="52">
        <v>42914</v>
      </c>
      <c r="P2283" s="97" t="s">
        <v>12398</v>
      </c>
      <c r="Q2283" s="100" t="s">
        <v>11688</v>
      </c>
      <c r="R2283" s="52">
        <v>42916</v>
      </c>
      <c r="S2283" s="121" t="s">
        <v>14693</v>
      </c>
      <c r="T2283" s="100" t="s">
        <v>1171</v>
      </c>
      <c r="U2283" s="50" t="s">
        <v>6840</v>
      </c>
      <c r="V2283" s="50" t="s">
        <v>11868</v>
      </c>
      <c r="W2283" s="50" t="s">
        <v>1759</v>
      </c>
      <c r="X2283" s="101" t="s">
        <v>12467</v>
      </c>
      <c r="Y2283" s="132"/>
      <c r="Z2283" s="132"/>
      <c r="AA2283" s="132"/>
      <c r="AB2283" s="132"/>
      <c r="AC2283" s="132"/>
      <c r="AD2283" s="132"/>
      <c r="AE2283" s="132"/>
      <c r="AF2283" s="132"/>
      <c r="AG2283" s="132"/>
      <c r="AH2283" s="100">
        <v>312</v>
      </c>
      <c r="AI2283" s="132"/>
      <c r="AJ2283" s="100" t="s">
        <v>187</v>
      </c>
      <c r="AK2283" s="100" t="s">
        <v>187</v>
      </c>
      <c r="AL2283" s="132"/>
      <c r="AM2283" s="52"/>
      <c r="AN2283" s="132"/>
      <c r="AO2283" s="132"/>
      <c r="AP2283" s="132"/>
      <c r="AQ2283" s="132"/>
      <c r="AR2283" s="132"/>
      <c r="AS2283" s="132"/>
      <c r="AT2283" s="102">
        <v>38.809600000000003</v>
      </c>
      <c r="AU2283" s="102">
        <v>-95.19265</v>
      </c>
      <c r="AV2283" s="132"/>
      <c r="AW2283" s="132"/>
      <c r="AX2283" s="132"/>
      <c r="AY2283" s="132"/>
      <c r="AZ2283" s="100" t="s">
        <v>12491</v>
      </c>
      <c r="BA2283" s="132"/>
      <c r="BB2283" s="132"/>
      <c r="BC2283" s="132"/>
      <c r="BD2283" s="132"/>
      <c r="BE2283" s="100" t="s">
        <v>9078</v>
      </c>
      <c r="BF2283" s="132"/>
      <c r="BG2283" s="100" t="s">
        <v>9079</v>
      </c>
      <c r="BH2283" s="132" t="s">
        <v>1431</v>
      </c>
      <c r="BI2283" s="132" t="s">
        <v>1431</v>
      </c>
      <c r="BJ2283" s="132" t="s">
        <v>1431</v>
      </c>
      <c r="BK2283" s="132"/>
      <c r="BL2283" s="132"/>
      <c r="BM2283" s="132"/>
      <c r="BN2283" s="132"/>
      <c r="BO2283" s="132"/>
      <c r="BP2283" s="132"/>
      <c r="BQ2283" s="132"/>
      <c r="BR2283" s="132"/>
      <c r="BS2283" s="132"/>
      <c r="BW2283" s="132"/>
      <c r="BX2283" s="132"/>
      <c r="BY2283" s="132" t="s">
        <v>13585</v>
      </c>
      <c r="BZ2283" s="100" t="s">
        <v>3654</v>
      </c>
      <c r="CA2283" s="132"/>
      <c r="CB2283" s="132"/>
      <c r="CC2283" s="132"/>
      <c r="CD2283" s="132"/>
      <c r="CE2283" s="132"/>
      <c r="CF2283" s="132"/>
      <c r="CG2283" s="132"/>
      <c r="CH2283" s="132"/>
      <c r="CI2283" s="132"/>
      <c r="CJ2283" s="132"/>
      <c r="CK2283" s="132"/>
      <c r="CL2283" s="132"/>
      <c r="CM2283" s="132"/>
      <c r="CN2283" s="132"/>
      <c r="CO2283" s="132"/>
      <c r="CP2283" s="132"/>
      <c r="CQ2283" s="132"/>
      <c r="CR2283" s="132"/>
      <c r="CS2283" s="132"/>
      <c r="CT2283" s="132"/>
      <c r="CU2283" s="132"/>
      <c r="CV2283" s="132"/>
      <c r="CW2283" s="132"/>
      <c r="CX2283" s="132"/>
      <c r="CY2283" s="132"/>
      <c r="CZ2283" s="122" t="str">
        <f t="shared" si="108"/>
        <v>Quercus alba L., SPMCODE: QUE002282, collection#: KS-MG462</v>
      </c>
    </row>
    <row r="2284" spans="1:104" ht="15" customHeight="1" x14ac:dyDescent="0.45">
      <c r="A2284" s="122">
        <v>2283</v>
      </c>
      <c r="B2284" s="122" t="s">
        <v>12616</v>
      </c>
      <c r="C2284" s="100" t="s">
        <v>12492</v>
      </c>
      <c r="D2284" s="148"/>
      <c r="E2284" s="148"/>
      <c r="G2284" s="132"/>
      <c r="I2284" s="100" t="s">
        <v>201</v>
      </c>
      <c r="J2284" s="122" t="str">
        <f t="shared" si="107"/>
        <v>Quercus stellata</v>
      </c>
      <c r="K2284" s="132"/>
      <c r="L2284" s="132"/>
      <c r="M2284" s="100" t="s">
        <v>3226</v>
      </c>
      <c r="N2284" s="100" t="s">
        <v>3195</v>
      </c>
      <c r="O2284" s="52">
        <v>42914</v>
      </c>
      <c r="P2284" s="97" t="s">
        <v>12398</v>
      </c>
      <c r="Q2284" s="100" t="s">
        <v>11688</v>
      </c>
      <c r="R2284" s="52">
        <v>42916</v>
      </c>
      <c r="S2284" s="121" t="s">
        <v>14693</v>
      </c>
      <c r="T2284" s="100" t="s">
        <v>1171</v>
      </c>
      <c r="U2284" s="50" t="s">
        <v>6840</v>
      </c>
      <c r="V2284" s="50" t="s">
        <v>11868</v>
      </c>
      <c r="W2284" s="50" t="s">
        <v>1759</v>
      </c>
      <c r="X2284" s="101" t="s">
        <v>12467</v>
      </c>
      <c r="Y2284" s="132"/>
      <c r="Z2284" s="132"/>
      <c r="AA2284" s="132"/>
      <c r="AB2284" s="132"/>
      <c r="AC2284" s="132"/>
      <c r="AD2284" s="132"/>
      <c r="AE2284" s="132"/>
      <c r="AF2284" s="132"/>
      <c r="AG2284" s="132"/>
      <c r="AH2284" s="100">
        <v>312</v>
      </c>
      <c r="AI2284" s="132"/>
      <c r="AJ2284" s="100" t="s">
        <v>201</v>
      </c>
      <c r="AK2284" s="100" t="s">
        <v>201</v>
      </c>
      <c r="AL2284" s="132"/>
      <c r="AM2284" s="52"/>
      <c r="AN2284" s="132"/>
      <c r="AO2284" s="132"/>
      <c r="AP2284" s="132"/>
      <c r="AQ2284" s="132"/>
      <c r="AR2284" s="132"/>
      <c r="AS2284" s="132"/>
      <c r="AT2284" s="102">
        <v>38.809600000000003</v>
      </c>
      <c r="AU2284" s="102">
        <v>-95.19265</v>
      </c>
      <c r="AV2284" s="132"/>
      <c r="AW2284" s="132"/>
      <c r="AX2284" s="132"/>
      <c r="AY2284" s="132"/>
      <c r="AZ2284" s="100" t="s">
        <v>12491</v>
      </c>
      <c r="BA2284" s="132"/>
      <c r="BB2284" s="132"/>
      <c r="BC2284" s="132"/>
      <c r="BD2284" s="132"/>
      <c r="BE2284" s="100" t="s">
        <v>9078</v>
      </c>
      <c r="BF2284" s="132"/>
      <c r="BG2284" s="100" t="s">
        <v>9079</v>
      </c>
      <c r="BH2284" s="132" t="s">
        <v>1431</v>
      </c>
      <c r="BI2284" s="132" t="s">
        <v>1431</v>
      </c>
      <c r="BJ2284" s="132" t="s">
        <v>1431</v>
      </c>
      <c r="BK2284" s="132"/>
      <c r="BL2284" s="132"/>
      <c r="BM2284" s="132"/>
      <c r="BN2284" s="132"/>
      <c r="BO2284" s="132"/>
      <c r="BP2284" s="132"/>
      <c r="BQ2284" s="132"/>
      <c r="BR2284" s="132"/>
      <c r="BS2284" s="132"/>
      <c r="BW2284" s="132"/>
      <c r="BX2284" s="132"/>
      <c r="BY2284" s="132" t="s">
        <v>13585</v>
      </c>
      <c r="BZ2284" s="100" t="s">
        <v>3654</v>
      </c>
      <c r="CA2284" s="132"/>
      <c r="CB2284" s="132"/>
      <c r="CC2284" s="132"/>
      <c r="CD2284" s="132"/>
      <c r="CE2284" s="132"/>
      <c r="CF2284" s="132"/>
      <c r="CG2284" s="132"/>
      <c r="CH2284" s="132"/>
      <c r="CI2284" s="132"/>
      <c r="CJ2284" s="132"/>
      <c r="CK2284" s="132"/>
      <c r="CL2284" s="132"/>
      <c r="CM2284" s="132"/>
      <c r="CN2284" s="132"/>
      <c r="CO2284" s="132"/>
      <c r="CP2284" s="132"/>
      <c r="CQ2284" s="132"/>
      <c r="CR2284" s="132"/>
      <c r="CS2284" s="132"/>
      <c r="CT2284" s="132"/>
      <c r="CU2284" s="132"/>
      <c r="CV2284" s="132"/>
      <c r="CW2284" s="132"/>
      <c r="CX2284" s="132"/>
      <c r="CY2284" s="132"/>
      <c r="CZ2284" s="122" t="str">
        <f t="shared" si="108"/>
        <v>Quercus stellata Wangenh., SPMCODE: QUE002283, collection#: KS-MG463</v>
      </c>
    </row>
    <row r="2285" spans="1:104" ht="15" customHeight="1" x14ac:dyDescent="0.45">
      <c r="A2285" s="122">
        <v>2284</v>
      </c>
      <c r="B2285" s="122" t="s">
        <v>12617</v>
      </c>
      <c r="C2285" s="100" t="s">
        <v>12493</v>
      </c>
      <c r="D2285" s="148"/>
      <c r="E2285" s="148"/>
      <c r="G2285" s="132"/>
      <c r="I2285" s="100" t="s">
        <v>149</v>
      </c>
      <c r="J2285" s="122" t="str">
        <f t="shared" si="107"/>
        <v>Quercus macrocarpa</v>
      </c>
      <c r="K2285" s="132"/>
      <c r="L2285" s="132"/>
      <c r="M2285" s="100" t="s">
        <v>3226</v>
      </c>
      <c r="N2285" s="100" t="s">
        <v>3173</v>
      </c>
      <c r="O2285" s="52">
        <v>42914</v>
      </c>
      <c r="P2285" s="97" t="s">
        <v>12398</v>
      </c>
      <c r="Q2285" s="100" t="s">
        <v>11688</v>
      </c>
      <c r="R2285" s="52">
        <v>42916</v>
      </c>
      <c r="S2285" s="121" t="s">
        <v>14693</v>
      </c>
      <c r="T2285" s="100" t="s">
        <v>1171</v>
      </c>
      <c r="U2285" s="50" t="s">
        <v>6840</v>
      </c>
      <c r="V2285" s="50" t="s">
        <v>11868</v>
      </c>
      <c r="W2285" s="50" t="s">
        <v>1759</v>
      </c>
      <c r="X2285" s="101" t="s">
        <v>12467</v>
      </c>
      <c r="Y2285" s="50" t="s">
        <v>12408</v>
      </c>
      <c r="Z2285" s="132"/>
      <c r="AA2285" s="132"/>
      <c r="AB2285" s="132"/>
      <c r="AC2285" s="132"/>
      <c r="AD2285" s="132"/>
      <c r="AE2285" s="132"/>
      <c r="AF2285" s="132"/>
      <c r="AG2285" s="132"/>
      <c r="AH2285" s="100">
        <v>303</v>
      </c>
      <c r="AI2285" s="132"/>
      <c r="AJ2285" s="100" t="s">
        <v>149</v>
      </c>
      <c r="AK2285" s="100" t="s">
        <v>149</v>
      </c>
      <c r="AL2285" s="132"/>
      <c r="AM2285" s="52"/>
      <c r="AN2285" s="132"/>
      <c r="AO2285" s="132"/>
      <c r="AP2285" s="132"/>
      <c r="AQ2285" s="132"/>
      <c r="AR2285" s="132"/>
      <c r="AS2285" s="132"/>
      <c r="AT2285" s="102">
        <v>38.808700000000002</v>
      </c>
      <c r="AU2285" s="102">
        <v>-95.193889999999996</v>
      </c>
      <c r="AV2285" s="132"/>
      <c r="AW2285" s="132"/>
      <c r="AX2285" s="132"/>
      <c r="AY2285" s="132"/>
      <c r="AZ2285" s="100" t="s">
        <v>12494</v>
      </c>
      <c r="BA2285" s="132"/>
      <c r="BB2285" s="132"/>
      <c r="BC2285" s="132"/>
      <c r="BD2285" s="132"/>
      <c r="BE2285" s="100" t="s">
        <v>9078</v>
      </c>
      <c r="BF2285" s="132"/>
      <c r="BG2285" s="100" t="s">
        <v>9079</v>
      </c>
      <c r="BH2285" s="132" t="s">
        <v>1431</v>
      </c>
      <c r="BI2285" s="132" t="s">
        <v>1431</v>
      </c>
      <c r="BJ2285" s="132" t="s">
        <v>1431</v>
      </c>
      <c r="BK2285" s="132"/>
      <c r="BL2285" s="132"/>
      <c r="BM2285" s="132"/>
      <c r="BN2285" s="132"/>
      <c r="BO2285" s="132"/>
      <c r="BP2285" s="132"/>
      <c r="BQ2285" s="132"/>
      <c r="BR2285" s="132"/>
      <c r="BS2285" s="132"/>
      <c r="BW2285" s="132"/>
      <c r="BX2285" s="132"/>
      <c r="BY2285" s="132" t="s">
        <v>13585</v>
      </c>
      <c r="BZ2285" s="100" t="s">
        <v>3654</v>
      </c>
      <c r="CA2285" s="132"/>
      <c r="CB2285" s="132"/>
      <c r="CC2285" s="132"/>
      <c r="CD2285" s="132"/>
      <c r="CE2285" s="132"/>
      <c r="CF2285" s="132"/>
      <c r="CG2285" s="132"/>
      <c r="CH2285" s="132"/>
      <c r="CI2285" s="132"/>
      <c r="CJ2285" s="132"/>
      <c r="CK2285" s="132"/>
      <c r="CL2285" s="132"/>
      <c r="CM2285" s="132"/>
      <c r="CN2285" s="132"/>
      <c r="CO2285" s="132"/>
      <c r="CP2285" s="132"/>
      <c r="CQ2285" s="132"/>
      <c r="CR2285" s="132"/>
      <c r="CS2285" s="132"/>
      <c r="CT2285" s="132"/>
      <c r="CU2285" s="132"/>
      <c r="CV2285" s="132"/>
      <c r="CW2285" s="132"/>
      <c r="CX2285" s="132"/>
      <c r="CY2285" s="132"/>
      <c r="CZ2285" s="122" t="str">
        <f t="shared" si="108"/>
        <v>Quercus macrocarpa Michx., SPMCODE: QUE002284, collection#: KS-MG464</v>
      </c>
    </row>
    <row r="2286" spans="1:104" ht="15" customHeight="1" x14ac:dyDescent="0.45">
      <c r="A2286" s="122">
        <v>2285</v>
      </c>
      <c r="B2286" s="122" t="s">
        <v>12618</v>
      </c>
      <c r="C2286" s="100" t="s">
        <v>12495</v>
      </c>
      <c r="D2286" s="148"/>
      <c r="E2286" s="148"/>
      <c r="G2286" s="132"/>
      <c r="I2286" s="100" t="s">
        <v>212</v>
      </c>
      <c r="J2286" s="122" t="str">
        <f t="shared" si="107"/>
        <v>Quercus muehlenbergii</v>
      </c>
      <c r="K2286" s="132"/>
      <c r="L2286" s="132"/>
      <c r="M2286" s="100" t="s">
        <v>3226</v>
      </c>
      <c r="N2286" s="100" t="s">
        <v>3198</v>
      </c>
      <c r="O2286" s="52">
        <v>42914</v>
      </c>
      <c r="P2286" s="97" t="s">
        <v>12398</v>
      </c>
      <c r="Q2286" s="100" t="s">
        <v>11688</v>
      </c>
      <c r="R2286" s="52">
        <v>42916</v>
      </c>
      <c r="S2286" s="121" t="s">
        <v>14693</v>
      </c>
      <c r="T2286" s="100" t="s">
        <v>1171</v>
      </c>
      <c r="U2286" s="50" t="s">
        <v>6840</v>
      </c>
      <c r="V2286" s="50" t="s">
        <v>11868</v>
      </c>
      <c r="W2286" s="50" t="s">
        <v>1759</v>
      </c>
      <c r="X2286" s="101" t="s">
        <v>12467</v>
      </c>
      <c r="Y2286" s="132"/>
      <c r="Z2286" s="132"/>
      <c r="AA2286" s="132"/>
      <c r="AB2286" s="132"/>
      <c r="AC2286" s="132"/>
      <c r="AD2286" s="132"/>
      <c r="AE2286" s="132"/>
      <c r="AF2286" s="132"/>
      <c r="AG2286" s="132"/>
      <c r="AH2286" s="100">
        <v>303</v>
      </c>
      <c r="AI2286" s="132"/>
      <c r="AJ2286" s="100" t="s">
        <v>212</v>
      </c>
      <c r="AK2286" s="100" t="s">
        <v>212</v>
      </c>
      <c r="AL2286" s="132"/>
      <c r="AM2286" s="52"/>
      <c r="AN2286" s="132"/>
      <c r="AO2286" s="132"/>
      <c r="AP2286" s="132"/>
      <c r="AQ2286" s="132"/>
      <c r="AR2286" s="132"/>
      <c r="AS2286" s="132"/>
      <c r="AT2286" s="102">
        <v>38.808700000000002</v>
      </c>
      <c r="AU2286" s="102">
        <v>-95.193889999999996</v>
      </c>
      <c r="AV2286" s="132"/>
      <c r="AW2286" s="132"/>
      <c r="AX2286" s="132"/>
      <c r="AY2286" s="132"/>
      <c r="AZ2286" s="100" t="s">
        <v>12494</v>
      </c>
      <c r="BA2286" s="132"/>
      <c r="BB2286" s="132"/>
      <c r="BC2286" s="132"/>
      <c r="BD2286" s="132"/>
      <c r="BE2286" s="100" t="s">
        <v>9078</v>
      </c>
      <c r="BF2286" s="132"/>
      <c r="BG2286" s="100" t="s">
        <v>9079</v>
      </c>
      <c r="BH2286" s="132" t="s">
        <v>1431</v>
      </c>
      <c r="BI2286" s="132" t="s">
        <v>1431</v>
      </c>
      <c r="BJ2286" s="132" t="s">
        <v>1431</v>
      </c>
      <c r="BK2286" s="132"/>
      <c r="BL2286" s="132"/>
      <c r="BM2286" s="132"/>
      <c r="BN2286" s="132"/>
      <c r="BO2286" s="132"/>
      <c r="BP2286" s="132"/>
      <c r="BQ2286" s="132"/>
      <c r="BR2286" s="132"/>
      <c r="BS2286" s="132"/>
      <c r="BW2286" s="132"/>
      <c r="BX2286" s="132"/>
      <c r="BY2286" s="132" t="s">
        <v>13585</v>
      </c>
      <c r="BZ2286" s="100" t="s">
        <v>3654</v>
      </c>
      <c r="CA2286" s="132"/>
      <c r="CB2286" s="132"/>
      <c r="CC2286" s="132"/>
      <c r="CD2286" s="132"/>
      <c r="CE2286" s="132"/>
      <c r="CF2286" s="132"/>
      <c r="CG2286" s="132"/>
      <c r="CH2286" s="132"/>
      <c r="CI2286" s="132"/>
      <c r="CJ2286" s="132"/>
      <c r="CK2286" s="132"/>
      <c r="CL2286" s="132"/>
      <c r="CM2286" s="132"/>
      <c r="CN2286" s="132"/>
      <c r="CO2286" s="132"/>
      <c r="CP2286" s="132"/>
      <c r="CQ2286" s="132"/>
      <c r="CR2286" s="132"/>
      <c r="CS2286" s="132"/>
      <c r="CT2286" s="132"/>
      <c r="CU2286" s="132"/>
      <c r="CV2286" s="132"/>
      <c r="CW2286" s="132"/>
      <c r="CX2286" s="132"/>
      <c r="CY2286" s="132"/>
      <c r="CZ2286" s="122" t="str">
        <f t="shared" si="108"/>
        <v>Quercus muehlenbergii Engelm., SPMCODE: QUE002285, collection#: KS-MG465</v>
      </c>
    </row>
    <row r="2287" spans="1:104" ht="15" customHeight="1" x14ac:dyDescent="0.45">
      <c r="A2287" s="122">
        <v>2286</v>
      </c>
      <c r="B2287" s="122" t="s">
        <v>12619</v>
      </c>
      <c r="C2287" s="100" t="s">
        <v>12496</v>
      </c>
      <c r="D2287" s="148"/>
      <c r="E2287" s="148"/>
      <c r="G2287" s="132"/>
      <c r="I2287" s="100" t="s">
        <v>149</v>
      </c>
      <c r="J2287" s="122" t="str">
        <f t="shared" si="107"/>
        <v>Quercus macrocarpa</v>
      </c>
      <c r="K2287" s="132"/>
      <c r="L2287" s="132"/>
      <c r="M2287" s="100" t="s">
        <v>3226</v>
      </c>
      <c r="N2287" s="100" t="s">
        <v>3173</v>
      </c>
      <c r="O2287" s="52">
        <v>42914</v>
      </c>
      <c r="P2287" s="97" t="s">
        <v>12398</v>
      </c>
      <c r="Q2287" s="100" t="s">
        <v>11688</v>
      </c>
      <c r="R2287" s="52">
        <v>42916</v>
      </c>
      <c r="S2287" s="121" t="s">
        <v>14693</v>
      </c>
      <c r="T2287" s="100" t="s">
        <v>1171</v>
      </c>
      <c r="U2287" s="50" t="s">
        <v>6840</v>
      </c>
      <c r="V2287" s="50" t="s">
        <v>11868</v>
      </c>
      <c r="W2287" s="50" t="s">
        <v>1759</v>
      </c>
      <c r="X2287" s="101" t="s">
        <v>12467</v>
      </c>
      <c r="Y2287" s="132"/>
      <c r="Z2287" s="132"/>
      <c r="AA2287" s="132"/>
      <c r="AB2287" s="132"/>
      <c r="AC2287" s="132"/>
      <c r="AD2287" s="132"/>
      <c r="AE2287" s="132"/>
      <c r="AF2287" s="132"/>
      <c r="AG2287" s="132"/>
      <c r="AH2287" s="100">
        <v>304</v>
      </c>
      <c r="AI2287" s="132"/>
      <c r="AJ2287" s="100" t="s">
        <v>149</v>
      </c>
      <c r="AK2287" s="100" t="s">
        <v>149</v>
      </c>
      <c r="AL2287" s="132"/>
      <c r="AM2287" s="52"/>
      <c r="AN2287" s="132"/>
      <c r="AO2287" s="132"/>
      <c r="AP2287" s="132"/>
      <c r="AQ2287" s="132"/>
      <c r="AR2287" s="132"/>
      <c r="AS2287" s="132"/>
      <c r="AT2287" s="102">
        <v>38.808459999999997</v>
      </c>
      <c r="AU2287" s="102">
        <v>-95.19444</v>
      </c>
      <c r="AV2287" s="132"/>
      <c r="AW2287" s="132"/>
      <c r="AX2287" s="132"/>
      <c r="AY2287" s="132"/>
      <c r="AZ2287" s="100" t="s">
        <v>12497</v>
      </c>
      <c r="BA2287" s="132"/>
      <c r="BB2287" s="132"/>
      <c r="BC2287" s="132"/>
      <c r="BD2287" s="132"/>
      <c r="BE2287" s="100" t="s">
        <v>9078</v>
      </c>
      <c r="BF2287" s="132"/>
      <c r="BG2287" s="100" t="s">
        <v>9079</v>
      </c>
      <c r="BH2287" s="132" t="s">
        <v>1431</v>
      </c>
      <c r="BI2287" s="132" t="s">
        <v>1431</v>
      </c>
      <c r="BJ2287" s="132" t="s">
        <v>1431</v>
      </c>
      <c r="BK2287" s="132"/>
      <c r="BL2287" s="132"/>
      <c r="BM2287" s="132"/>
      <c r="BN2287" s="132"/>
      <c r="BO2287" s="132"/>
      <c r="BP2287" s="132"/>
      <c r="BQ2287" s="132"/>
      <c r="BR2287" s="132"/>
      <c r="BS2287" s="132"/>
      <c r="BW2287" s="132"/>
      <c r="BX2287" s="132"/>
      <c r="BY2287" s="132"/>
      <c r="BZ2287" s="100" t="s">
        <v>3654</v>
      </c>
      <c r="CA2287" s="132"/>
      <c r="CB2287" s="132"/>
      <c r="CC2287" s="132"/>
      <c r="CD2287" s="132"/>
      <c r="CE2287" s="132"/>
      <c r="CF2287" s="132"/>
      <c r="CG2287" s="132"/>
      <c r="CH2287" s="132"/>
      <c r="CI2287" s="132"/>
      <c r="CJ2287" s="132"/>
      <c r="CK2287" s="132"/>
      <c r="CL2287" s="132"/>
      <c r="CM2287" s="132"/>
      <c r="CN2287" s="132"/>
      <c r="CO2287" s="132"/>
      <c r="CP2287" s="132"/>
      <c r="CQ2287" s="132"/>
      <c r="CR2287" s="132"/>
      <c r="CS2287" s="132"/>
      <c r="CT2287" s="132"/>
      <c r="CU2287" s="132"/>
      <c r="CV2287" s="132"/>
      <c r="CW2287" s="132"/>
      <c r="CX2287" s="132"/>
      <c r="CY2287" s="132"/>
      <c r="CZ2287" s="122" t="str">
        <f t="shared" si="108"/>
        <v>Quercus macrocarpa Michx., SPMCODE: QUE002286, collection#: KS-MG466</v>
      </c>
    </row>
    <row r="2288" spans="1:104" ht="15" customHeight="1" x14ac:dyDescent="0.45">
      <c r="A2288" s="122">
        <v>2287</v>
      </c>
      <c r="B2288" s="122" t="s">
        <v>12620</v>
      </c>
      <c r="C2288" s="100" t="s">
        <v>12498</v>
      </c>
      <c r="D2288" s="148"/>
      <c r="E2288" s="148"/>
      <c r="G2288" s="132"/>
      <c r="I2288" s="100" t="s">
        <v>212</v>
      </c>
      <c r="J2288" s="122" t="str">
        <f t="shared" si="107"/>
        <v>Quercus muehlenbergii</v>
      </c>
      <c r="K2288" s="132"/>
      <c r="L2288" s="132"/>
      <c r="M2288" s="100" t="s">
        <v>3226</v>
      </c>
      <c r="N2288" s="100" t="s">
        <v>3198</v>
      </c>
      <c r="O2288" s="52">
        <v>42914</v>
      </c>
      <c r="P2288" s="97" t="s">
        <v>12398</v>
      </c>
      <c r="Q2288" s="100" t="s">
        <v>11688</v>
      </c>
      <c r="R2288" s="52">
        <v>42916</v>
      </c>
      <c r="S2288" s="121" t="s">
        <v>14693</v>
      </c>
      <c r="T2288" s="100" t="s">
        <v>1171</v>
      </c>
      <c r="U2288" s="50" t="s">
        <v>6840</v>
      </c>
      <c r="V2288" s="50" t="s">
        <v>11868</v>
      </c>
      <c r="W2288" s="50" t="s">
        <v>1759</v>
      </c>
      <c r="X2288" s="101" t="s">
        <v>12467</v>
      </c>
      <c r="Y2288" s="132"/>
      <c r="Z2288" s="132"/>
      <c r="AA2288" s="132"/>
      <c r="AB2288" s="132"/>
      <c r="AC2288" s="132"/>
      <c r="AD2288" s="132"/>
      <c r="AE2288" s="132"/>
      <c r="AF2288" s="132"/>
      <c r="AG2288" s="132"/>
      <c r="AH2288" s="100">
        <v>304</v>
      </c>
      <c r="AI2288" s="132"/>
      <c r="AJ2288" s="100" t="s">
        <v>212</v>
      </c>
      <c r="AK2288" s="100" t="s">
        <v>212</v>
      </c>
      <c r="AL2288" s="132"/>
      <c r="AM2288" s="52"/>
      <c r="AN2288" s="132"/>
      <c r="AO2288" s="132"/>
      <c r="AP2288" s="132"/>
      <c r="AQ2288" s="132"/>
      <c r="AR2288" s="132"/>
      <c r="AS2288" s="132"/>
      <c r="AT2288" s="102">
        <v>38.808459999999997</v>
      </c>
      <c r="AU2288" s="102">
        <v>-95.19444</v>
      </c>
      <c r="AV2288" s="132"/>
      <c r="AW2288" s="132"/>
      <c r="AX2288" s="132"/>
      <c r="AY2288" s="132"/>
      <c r="AZ2288" s="100" t="s">
        <v>12497</v>
      </c>
      <c r="BA2288" s="132"/>
      <c r="BB2288" s="132"/>
      <c r="BC2288" s="132"/>
      <c r="BD2288" s="132"/>
      <c r="BE2288" s="100" t="s">
        <v>9078</v>
      </c>
      <c r="BF2288" s="132"/>
      <c r="BG2288" s="100" t="s">
        <v>9079</v>
      </c>
      <c r="BH2288" s="132" t="s">
        <v>1431</v>
      </c>
      <c r="BI2288" s="132" t="s">
        <v>1431</v>
      </c>
      <c r="BJ2288" s="132" t="s">
        <v>1431</v>
      </c>
      <c r="BK2288" s="132"/>
      <c r="BL2288" s="132"/>
      <c r="BM2288" s="132"/>
      <c r="BN2288" s="132"/>
      <c r="BO2288" s="132"/>
      <c r="BP2288" s="132"/>
      <c r="BQ2288" s="132"/>
      <c r="BR2288" s="132"/>
      <c r="BS2288" s="132"/>
      <c r="BW2288" s="132"/>
      <c r="BX2288" s="132"/>
      <c r="BY2288" s="132"/>
      <c r="BZ2288" s="100" t="s">
        <v>3654</v>
      </c>
      <c r="CA2288" s="132"/>
      <c r="CB2288" s="132"/>
      <c r="CC2288" s="132"/>
      <c r="CD2288" s="132"/>
      <c r="CE2288" s="132"/>
      <c r="CF2288" s="132"/>
      <c r="CG2288" s="132"/>
      <c r="CH2288" s="132"/>
      <c r="CI2288" s="132"/>
      <c r="CJ2288" s="132"/>
      <c r="CK2288" s="132"/>
      <c r="CL2288" s="132"/>
      <c r="CM2288" s="132"/>
      <c r="CN2288" s="132"/>
      <c r="CO2288" s="132"/>
      <c r="CP2288" s="132"/>
      <c r="CQ2288" s="132"/>
      <c r="CR2288" s="132"/>
      <c r="CS2288" s="132"/>
      <c r="CT2288" s="132"/>
      <c r="CU2288" s="132"/>
      <c r="CV2288" s="132"/>
      <c r="CW2288" s="132"/>
      <c r="CX2288" s="132"/>
      <c r="CY2288" s="132"/>
      <c r="CZ2288" s="122" t="str">
        <f t="shared" si="108"/>
        <v>Quercus muehlenbergii Engelm., SPMCODE: QUE002287, collection#: KS-MG467</v>
      </c>
    </row>
    <row r="2289" spans="1:104" ht="15" customHeight="1" x14ac:dyDescent="0.45">
      <c r="A2289" s="122">
        <v>2288</v>
      </c>
      <c r="B2289" s="122" t="s">
        <v>12621</v>
      </c>
      <c r="C2289" s="100" t="s">
        <v>12499</v>
      </c>
      <c r="D2289" s="148"/>
      <c r="E2289" s="148"/>
      <c r="G2289" s="132"/>
      <c r="I2289" s="100" t="s">
        <v>212</v>
      </c>
      <c r="J2289" s="122" t="str">
        <f t="shared" si="107"/>
        <v>Quercus muehlenbergii</v>
      </c>
      <c r="K2289" s="132"/>
      <c r="L2289" s="132"/>
      <c r="M2289" s="100" t="s">
        <v>3226</v>
      </c>
      <c r="N2289" s="100" t="s">
        <v>3198</v>
      </c>
      <c r="O2289" s="52">
        <v>42914</v>
      </c>
      <c r="P2289" s="97" t="s">
        <v>12398</v>
      </c>
      <c r="Q2289" s="100" t="s">
        <v>11688</v>
      </c>
      <c r="R2289" s="52">
        <v>42916</v>
      </c>
      <c r="S2289" s="121" t="s">
        <v>14693</v>
      </c>
      <c r="T2289" s="100" t="s">
        <v>1171</v>
      </c>
      <c r="U2289" s="50" t="s">
        <v>6840</v>
      </c>
      <c r="V2289" s="50" t="s">
        <v>11868</v>
      </c>
      <c r="W2289" s="50" t="s">
        <v>1759</v>
      </c>
      <c r="X2289" s="101" t="s">
        <v>12467</v>
      </c>
      <c r="Y2289" s="132"/>
      <c r="Z2289" s="132"/>
      <c r="AA2289" s="132"/>
      <c r="AB2289" s="132"/>
      <c r="AC2289" s="132"/>
      <c r="AD2289" s="132"/>
      <c r="AE2289" s="132"/>
      <c r="AF2289" s="132"/>
      <c r="AG2289" s="132"/>
      <c r="AH2289" s="100">
        <v>303</v>
      </c>
      <c r="AI2289" s="132"/>
      <c r="AJ2289" s="100" t="s">
        <v>212</v>
      </c>
      <c r="AK2289" s="100" t="s">
        <v>212</v>
      </c>
      <c r="AL2289" s="132"/>
      <c r="AM2289" s="52"/>
      <c r="AN2289" s="132"/>
      <c r="AO2289" s="132"/>
      <c r="AP2289" s="132"/>
      <c r="AQ2289" s="132"/>
      <c r="AR2289" s="132"/>
      <c r="AS2289" s="132"/>
      <c r="AT2289" s="102">
        <v>38.808399999999999</v>
      </c>
      <c r="AU2289" s="102">
        <v>-95.194370000000006</v>
      </c>
      <c r="AV2289" s="132"/>
      <c r="AW2289" s="132"/>
      <c r="AX2289" s="132"/>
      <c r="AY2289" s="132"/>
      <c r="AZ2289" s="100" t="s">
        <v>12494</v>
      </c>
      <c r="BA2289" s="132"/>
      <c r="BB2289" s="132"/>
      <c r="BC2289" s="132"/>
      <c r="BD2289" s="132"/>
      <c r="BE2289" s="100" t="s">
        <v>9078</v>
      </c>
      <c r="BF2289" s="132"/>
      <c r="BG2289" s="100" t="s">
        <v>9079</v>
      </c>
      <c r="BH2289" s="132" t="s">
        <v>1431</v>
      </c>
      <c r="BI2289" s="132" t="s">
        <v>1431</v>
      </c>
      <c r="BJ2289" s="132" t="s">
        <v>1431</v>
      </c>
      <c r="BK2289" s="132"/>
      <c r="BL2289" s="132"/>
      <c r="BM2289" s="132"/>
      <c r="BN2289" s="132"/>
      <c r="BO2289" s="132"/>
      <c r="BP2289" s="132"/>
      <c r="BQ2289" s="132"/>
      <c r="BR2289" s="132"/>
      <c r="BS2289" s="132"/>
      <c r="BW2289" s="132"/>
      <c r="BX2289" s="132"/>
      <c r="BY2289" s="132"/>
      <c r="BZ2289" s="100" t="s">
        <v>3654</v>
      </c>
      <c r="CA2289" s="132"/>
      <c r="CB2289" s="132"/>
      <c r="CC2289" s="132"/>
      <c r="CD2289" s="132"/>
      <c r="CE2289" s="132"/>
      <c r="CF2289" s="132"/>
      <c r="CG2289" s="132"/>
      <c r="CH2289" s="132"/>
      <c r="CI2289" s="132"/>
      <c r="CJ2289" s="132"/>
      <c r="CK2289" s="132"/>
      <c r="CL2289" s="132"/>
      <c r="CM2289" s="132"/>
      <c r="CN2289" s="132"/>
      <c r="CO2289" s="132"/>
      <c r="CP2289" s="132"/>
      <c r="CQ2289" s="132"/>
      <c r="CR2289" s="132"/>
      <c r="CS2289" s="132"/>
      <c r="CT2289" s="132"/>
      <c r="CU2289" s="132"/>
      <c r="CV2289" s="132"/>
      <c r="CW2289" s="132"/>
      <c r="CX2289" s="132"/>
      <c r="CY2289" s="132"/>
      <c r="CZ2289" s="122" t="str">
        <f t="shared" si="108"/>
        <v>Quercus muehlenbergii Engelm., SPMCODE: QUE002288, collection#: KS-MG468</v>
      </c>
    </row>
    <row r="2290" spans="1:104" ht="15" customHeight="1" x14ac:dyDescent="0.45">
      <c r="A2290" s="122">
        <v>2289</v>
      </c>
      <c r="B2290" s="122" t="s">
        <v>12622</v>
      </c>
      <c r="C2290" s="100" t="s">
        <v>12500</v>
      </c>
      <c r="D2290" s="148"/>
      <c r="E2290" s="148"/>
      <c r="G2290" s="132"/>
      <c r="I2290" s="100" t="s">
        <v>149</v>
      </c>
      <c r="J2290" s="122" t="str">
        <f t="shared" si="107"/>
        <v>Quercus macrocarpa</v>
      </c>
      <c r="K2290" s="132"/>
      <c r="L2290" s="132"/>
      <c r="M2290" s="100" t="s">
        <v>3226</v>
      </c>
      <c r="N2290" s="100" t="s">
        <v>3173</v>
      </c>
      <c r="O2290" s="52">
        <v>42914</v>
      </c>
      <c r="P2290" s="97" t="s">
        <v>12398</v>
      </c>
      <c r="Q2290" s="100" t="s">
        <v>11688</v>
      </c>
      <c r="R2290" s="52">
        <v>42916</v>
      </c>
      <c r="S2290" s="121" t="s">
        <v>14693</v>
      </c>
      <c r="T2290" s="100" t="s">
        <v>1171</v>
      </c>
      <c r="U2290" s="50" t="s">
        <v>6840</v>
      </c>
      <c r="V2290" s="50" t="s">
        <v>11868</v>
      </c>
      <c r="W2290" s="50" t="s">
        <v>1759</v>
      </c>
      <c r="X2290" s="101" t="s">
        <v>12467</v>
      </c>
      <c r="Y2290" s="132"/>
      <c r="Z2290" s="132"/>
      <c r="AA2290" s="132"/>
      <c r="AB2290" s="132"/>
      <c r="AC2290" s="132"/>
      <c r="AD2290" s="132"/>
      <c r="AE2290" s="132"/>
      <c r="AF2290" s="132"/>
      <c r="AG2290" s="132"/>
      <c r="AH2290" s="100">
        <v>302</v>
      </c>
      <c r="AI2290" s="132"/>
      <c r="AJ2290" s="100" t="s">
        <v>149</v>
      </c>
      <c r="AK2290" s="100" t="s">
        <v>149</v>
      </c>
      <c r="AL2290" s="132"/>
      <c r="AM2290" s="52"/>
      <c r="AN2290" s="132"/>
      <c r="AO2290" s="132"/>
      <c r="AP2290" s="132"/>
      <c r="AQ2290" s="132"/>
      <c r="AR2290" s="132"/>
      <c r="AS2290" s="132"/>
      <c r="AT2290" s="102">
        <v>38.80829</v>
      </c>
      <c r="AU2290" s="102">
        <v>-95.194569999999999</v>
      </c>
      <c r="AV2290" s="132"/>
      <c r="AW2290" s="132"/>
      <c r="AX2290" s="132"/>
      <c r="AY2290" s="132"/>
      <c r="AZ2290" s="100" t="s">
        <v>12501</v>
      </c>
      <c r="BA2290" s="132"/>
      <c r="BB2290" s="132"/>
      <c r="BC2290" s="132"/>
      <c r="BD2290" s="132"/>
      <c r="BE2290" s="100" t="s">
        <v>9078</v>
      </c>
      <c r="BF2290" s="132"/>
      <c r="BG2290" s="100" t="s">
        <v>9079</v>
      </c>
      <c r="BH2290" s="132" t="s">
        <v>1431</v>
      </c>
      <c r="BI2290" s="132" t="s">
        <v>1431</v>
      </c>
      <c r="BJ2290" s="132" t="s">
        <v>1431</v>
      </c>
      <c r="BK2290" s="132"/>
      <c r="BL2290" s="132"/>
      <c r="BM2290" s="132"/>
      <c r="BN2290" s="132"/>
      <c r="BO2290" s="132"/>
      <c r="BP2290" s="132"/>
      <c r="BQ2290" s="132"/>
      <c r="BR2290" s="132"/>
      <c r="BS2290" s="132"/>
      <c r="BW2290" s="132"/>
      <c r="BX2290" s="132"/>
      <c r="BY2290" s="132"/>
      <c r="BZ2290" s="100" t="s">
        <v>3654</v>
      </c>
      <c r="CA2290" s="132"/>
      <c r="CB2290" s="132"/>
      <c r="CC2290" s="132"/>
      <c r="CD2290" s="132"/>
      <c r="CE2290" s="132"/>
      <c r="CF2290" s="132"/>
      <c r="CG2290" s="132"/>
      <c r="CH2290" s="132"/>
      <c r="CI2290" s="132"/>
      <c r="CJ2290" s="132"/>
      <c r="CK2290" s="132"/>
      <c r="CL2290" s="132"/>
      <c r="CM2290" s="132"/>
      <c r="CN2290" s="132"/>
      <c r="CO2290" s="132"/>
      <c r="CP2290" s="132"/>
      <c r="CQ2290" s="132"/>
      <c r="CR2290" s="132"/>
      <c r="CS2290" s="132"/>
      <c r="CT2290" s="132"/>
      <c r="CU2290" s="132"/>
      <c r="CV2290" s="132"/>
      <c r="CW2290" s="132"/>
      <c r="CX2290" s="132"/>
      <c r="CY2290" s="132"/>
      <c r="CZ2290" s="122" t="str">
        <f t="shared" si="108"/>
        <v>Quercus macrocarpa Michx., SPMCODE: QUE002289, collection#: KS-MG469</v>
      </c>
    </row>
    <row r="2291" spans="1:104" ht="15" customHeight="1" x14ac:dyDescent="0.45">
      <c r="A2291" s="122">
        <v>2290</v>
      </c>
      <c r="B2291" s="122" t="s">
        <v>12623</v>
      </c>
      <c r="C2291" s="100" t="s">
        <v>12502</v>
      </c>
      <c r="D2291" s="148"/>
      <c r="E2291" s="148"/>
      <c r="G2291" s="132"/>
      <c r="I2291" s="100" t="s">
        <v>212</v>
      </c>
      <c r="J2291" s="122" t="str">
        <f t="shared" si="107"/>
        <v>Quercus muehlenbergii</v>
      </c>
      <c r="K2291" s="132"/>
      <c r="L2291" s="132"/>
      <c r="M2291" s="100" t="s">
        <v>3226</v>
      </c>
      <c r="N2291" s="100" t="s">
        <v>3198</v>
      </c>
      <c r="O2291" s="52">
        <v>42914</v>
      </c>
      <c r="P2291" s="97" t="s">
        <v>12398</v>
      </c>
      <c r="Q2291" s="100" t="s">
        <v>11688</v>
      </c>
      <c r="R2291" s="52">
        <v>42916</v>
      </c>
      <c r="S2291" s="121" t="s">
        <v>14693</v>
      </c>
      <c r="T2291" s="100" t="s">
        <v>1171</v>
      </c>
      <c r="U2291" s="50" t="s">
        <v>6840</v>
      </c>
      <c r="V2291" s="50" t="s">
        <v>11868</v>
      </c>
      <c r="W2291" s="50" t="s">
        <v>1759</v>
      </c>
      <c r="X2291" s="101" t="s">
        <v>12467</v>
      </c>
      <c r="Y2291" s="132"/>
      <c r="Z2291" s="132"/>
      <c r="AA2291" s="132"/>
      <c r="AB2291" s="132"/>
      <c r="AC2291" s="132"/>
      <c r="AD2291" s="132"/>
      <c r="AE2291" s="132"/>
      <c r="AF2291" s="132"/>
      <c r="AG2291" s="132"/>
      <c r="AH2291" s="100">
        <v>303</v>
      </c>
      <c r="AI2291" s="132"/>
      <c r="AJ2291" s="100" t="s">
        <v>212</v>
      </c>
      <c r="AK2291" s="100" t="s">
        <v>212</v>
      </c>
      <c r="AL2291" s="132"/>
      <c r="AM2291" s="52"/>
      <c r="AN2291" s="132"/>
      <c r="AO2291" s="132"/>
      <c r="AP2291" s="132"/>
      <c r="AQ2291" s="132"/>
      <c r="AR2291" s="132"/>
      <c r="AS2291" s="132"/>
      <c r="AT2291" s="102">
        <v>38.808320000000002</v>
      </c>
      <c r="AU2291" s="102">
        <v>-95.194580000000002</v>
      </c>
      <c r="AV2291" s="132"/>
      <c r="AW2291" s="132"/>
      <c r="AX2291" s="132"/>
      <c r="AY2291" s="132"/>
      <c r="AZ2291" s="100" t="s">
        <v>12494</v>
      </c>
      <c r="BA2291" s="132"/>
      <c r="BB2291" s="132"/>
      <c r="BC2291" s="132"/>
      <c r="BD2291" s="132"/>
      <c r="BE2291" s="100" t="s">
        <v>9078</v>
      </c>
      <c r="BF2291" s="132"/>
      <c r="BG2291" s="100" t="s">
        <v>9079</v>
      </c>
      <c r="BH2291" s="132" t="s">
        <v>1431</v>
      </c>
      <c r="BI2291" s="132" t="s">
        <v>1431</v>
      </c>
      <c r="BJ2291" s="132" t="s">
        <v>1431</v>
      </c>
      <c r="BK2291" s="132"/>
      <c r="BL2291" s="132"/>
      <c r="BM2291" s="132"/>
      <c r="BN2291" s="132"/>
      <c r="BO2291" s="132"/>
      <c r="BP2291" s="132"/>
      <c r="BQ2291" s="132"/>
      <c r="BR2291" s="132"/>
      <c r="BS2291" s="132"/>
      <c r="BW2291" s="132"/>
      <c r="BX2291" s="132"/>
      <c r="BY2291" s="132" t="s">
        <v>13665</v>
      </c>
      <c r="BZ2291" s="100" t="s">
        <v>3654</v>
      </c>
      <c r="CA2291" s="132"/>
      <c r="CB2291" s="132"/>
      <c r="CC2291" s="132"/>
      <c r="CD2291" s="132"/>
      <c r="CE2291" s="132"/>
      <c r="CF2291" s="132"/>
      <c r="CG2291" s="132"/>
      <c r="CH2291" s="132"/>
      <c r="CI2291" s="132"/>
      <c r="CJ2291" s="132"/>
      <c r="CK2291" s="132"/>
      <c r="CL2291" s="132"/>
      <c r="CM2291" s="132"/>
      <c r="CN2291" s="132"/>
      <c r="CO2291" s="132"/>
      <c r="CP2291" s="132"/>
      <c r="CQ2291" s="132"/>
      <c r="CR2291" s="132"/>
      <c r="CS2291" s="132"/>
      <c r="CT2291" s="132"/>
      <c r="CU2291" s="132"/>
      <c r="CV2291" s="132"/>
      <c r="CW2291" s="132"/>
      <c r="CX2291" s="132"/>
      <c r="CY2291" s="132"/>
      <c r="CZ2291" s="122" t="str">
        <f t="shared" si="108"/>
        <v>Quercus muehlenbergii Engelm., SPMCODE: QUE002290, collection#: KS-MG470</v>
      </c>
    </row>
    <row r="2292" spans="1:104" ht="15" customHeight="1" x14ac:dyDescent="0.45">
      <c r="A2292" s="122">
        <v>2291</v>
      </c>
      <c r="B2292" s="122" t="s">
        <v>12624</v>
      </c>
      <c r="C2292" s="100" t="s">
        <v>12503</v>
      </c>
      <c r="D2292" s="148"/>
      <c r="E2292" s="148"/>
      <c r="G2292" s="132"/>
      <c r="I2292" s="100" t="s">
        <v>149</v>
      </c>
      <c r="J2292" s="122" t="str">
        <f t="shared" si="107"/>
        <v>Quercus macrocarpa</v>
      </c>
      <c r="K2292" s="132"/>
      <c r="L2292" s="132"/>
      <c r="M2292" s="100" t="s">
        <v>3226</v>
      </c>
      <c r="N2292" s="100" t="s">
        <v>3173</v>
      </c>
      <c r="O2292" s="52">
        <v>42914</v>
      </c>
      <c r="P2292" s="97" t="s">
        <v>12398</v>
      </c>
      <c r="Q2292" s="100" t="s">
        <v>11688</v>
      </c>
      <c r="R2292" s="52">
        <v>42916</v>
      </c>
      <c r="S2292" s="121" t="s">
        <v>14693</v>
      </c>
      <c r="T2292" s="100" t="s">
        <v>1171</v>
      </c>
      <c r="U2292" s="50" t="s">
        <v>6840</v>
      </c>
      <c r="V2292" s="50" t="s">
        <v>11868</v>
      </c>
      <c r="W2292" s="50" t="s">
        <v>1759</v>
      </c>
      <c r="X2292" s="101" t="s">
        <v>12467</v>
      </c>
      <c r="Y2292" s="132"/>
      <c r="Z2292" s="132"/>
      <c r="AA2292" s="132"/>
      <c r="AB2292" s="132"/>
      <c r="AC2292" s="132"/>
      <c r="AD2292" s="132"/>
      <c r="AE2292" s="132"/>
      <c r="AF2292" s="132"/>
      <c r="AG2292" s="132"/>
      <c r="AH2292" s="100">
        <v>303</v>
      </c>
      <c r="AI2292" s="132"/>
      <c r="AJ2292" s="100" t="s">
        <v>149</v>
      </c>
      <c r="AK2292" s="100" t="s">
        <v>149</v>
      </c>
      <c r="AL2292" s="132"/>
      <c r="AM2292" s="52"/>
      <c r="AN2292" s="132"/>
      <c r="AO2292" s="132"/>
      <c r="AP2292" s="132"/>
      <c r="AQ2292" s="132"/>
      <c r="AR2292" s="132"/>
      <c r="AS2292" s="132"/>
      <c r="AT2292" s="102">
        <v>38.808030000000002</v>
      </c>
      <c r="AU2292" s="102">
        <v>-95.195080000000004</v>
      </c>
      <c r="AV2292" s="132"/>
      <c r="AW2292" s="132"/>
      <c r="AX2292" s="132"/>
      <c r="AY2292" s="132"/>
      <c r="AZ2292" s="100" t="s">
        <v>12494</v>
      </c>
      <c r="BA2292" s="132"/>
      <c r="BB2292" s="132"/>
      <c r="BC2292" s="132"/>
      <c r="BD2292" s="132"/>
      <c r="BE2292" s="100" t="s">
        <v>9078</v>
      </c>
      <c r="BF2292" s="132"/>
      <c r="BG2292" s="100" t="s">
        <v>9079</v>
      </c>
      <c r="BH2292" s="132" t="s">
        <v>1431</v>
      </c>
      <c r="BI2292" s="132" t="s">
        <v>1431</v>
      </c>
      <c r="BJ2292" s="132" t="s">
        <v>1431</v>
      </c>
      <c r="BK2292" s="132"/>
      <c r="BL2292" s="132"/>
      <c r="BM2292" s="132"/>
      <c r="BN2292" s="132"/>
      <c r="BO2292" s="132"/>
      <c r="BP2292" s="132"/>
      <c r="BQ2292" s="132"/>
      <c r="BR2292" s="132"/>
      <c r="BS2292" s="132"/>
      <c r="BW2292" s="132"/>
      <c r="BX2292" s="132"/>
      <c r="BY2292" s="132" t="s">
        <v>13665</v>
      </c>
      <c r="BZ2292" s="100" t="s">
        <v>3654</v>
      </c>
      <c r="CA2292" s="132"/>
      <c r="CB2292" s="132"/>
      <c r="CC2292" s="132"/>
      <c r="CD2292" s="132"/>
      <c r="CE2292" s="132"/>
      <c r="CF2292" s="132"/>
      <c r="CG2292" s="132"/>
      <c r="CH2292" s="132"/>
      <c r="CI2292" s="132"/>
      <c r="CJ2292" s="132"/>
      <c r="CK2292" s="132"/>
      <c r="CL2292" s="132"/>
      <c r="CM2292" s="132"/>
      <c r="CN2292" s="132"/>
      <c r="CO2292" s="132"/>
      <c r="CP2292" s="132"/>
      <c r="CQ2292" s="132"/>
      <c r="CR2292" s="132"/>
      <c r="CS2292" s="132"/>
      <c r="CT2292" s="132"/>
      <c r="CU2292" s="132"/>
      <c r="CV2292" s="132"/>
      <c r="CW2292" s="132"/>
      <c r="CX2292" s="132"/>
      <c r="CY2292" s="132"/>
      <c r="CZ2292" s="122" t="str">
        <f t="shared" si="108"/>
        <v>Quercus macrocarpa Michx., SPMCODE: QUE002291, collection#: KS-MG471</v>
      </c>
    </row>
    <row r="2293" spans="1:104" ht="15" customHeight="1" x14ac:dyDescent="0.45">
      <c r="A2293" s="122">
        <v>2292</v>
      </c>
      <c r="B2293" s="122" t="s">
        <v>12625</v>
      </c>
      <c r="C2293" s="100" t="s">
        <v>12504</v>
      </c>
      <c r="D2293" s="148"/>
      <c r="E2293" s="148"/>
      <c r="G2293" s="132"/>
      <c r="I2293" s="100" t="s">
        <v>149</v>
      </c>
      <c r="J2293" s="122" t="str">
        <f t="shared" si="107"/>
        <v>Quercus macrocarpa</v>
      </c>
      <c r="K2293" s="132"/>
      <c r="L2293" s="132"/>
      <c r="M2293" s="100" t="s">
        <v>3226</v>
      </c>
      <c r="N2293" s="100" t="s">
        <v>3173</v>
      </c>
      <c r="O2293" s="52">
        <v>42914</v>
      </c>
      <c r="P2293" s="97" t="s">
        <v>12398</v>
      </c>
      <c r="Q2293" s="100" t="s">
        <v>11688</v>
      </c>
      <c r="R2293" s="52">
        <v>42916</v>
      </c>
      <c r="S2293" s="121" t="s">
        <v>14693</v>
      </c>
      <c r="T2293" s="100" t="s">
        <v>1171</v>
      </c>
      <c r="U2293" s="50" t="s">
        <v>6840</v>
      </c>
      <c r="V2293" s="50" t="s">
        <v>11868</v>
      </c>
      <c r="W2293" s="50" t="s">
        <v>1759</v>
      </c>
      <c r="X2293" s="101" t="s">
        <v>12467</v>
      </c>
      <c r="Y2293" s="132"/>
      <c r="Z2293" s="132"/>
      <c r="AA2293" s="132"/>
      <c r="AB2293" s="132"/>
      <c r="AC2293" s="132"/>
      <c r="AD2293" s="132"/>
      <c r="AE2293" s="132"/>
      <c r="AF2293" s="132"/>
      <c r="AG2293" s="132"/>
      <c r="AH2293" s="100">
        <v>299</v>
      </c>
      <c r="AI2293" s="132"/>
      <c r="AJ2293" s="100" t="s">
        <v>149</v>
      </c>
      <c r="AK2293" s="100" t="s">
        <v>149</v>
      </c>
      <c r="AL2293" s="132"/>
      <c r="AM2293" s="52"/>
      <c r="AN2293" s="132"/>
      <c r="AO2293" s="132"/>
      <c r="AP2293" s="132"/>
      <c r="AQ2293" s="132"/>
      <c r="AR2293" s="132"/>
      <c r="AS2293" s="132"/>
      <c r="AT2293" s="102">
        <v>38.807929999999999</v>
      </c>
      <c r="AU2293" s="102">
        <v>-95.194689999999994</v>
      </c>
      <c r="AV2293" s="132"/>
      <c r="AW2293" s="132"/>
      <c r="AX2293" s="132"/>
      <c r="AY2293" s="132"/>
      <c r="AZ2293" s="100" t="s">
        <v>12505</v>
      </c>
      <c r="BA2293" s="132"/>
      <c r="BB2293" s="132"/>
      <c r="BC2293" s="132"/>
      <c r="BD2293" s="132"/>
      <c r="BE2293" s="100" t="s">
        <v>9078</v>
      </c>
      <c r="BF2293" s="132"/>
      <c r="BG2293" s="100" t="s">
        <v>9079</v>
      </c>
      <c r="BH2293" s="132" t="s">
        <v>1431</v>
      </c>
      <c r="BI2293" s="132" t="s">
        <v>1431</v>
      </c>
      <c r="BJ2293" s="132" t="s">
        <v>1431</v>
      </c>
      <c r="BK2293" s="132"/>
      <c r="BL2293" s="132"/>
      <c r="BM2293" s="132"/>
      <c r="BN2293" s="132"/>
      <c r="BO2293" s="132"/>
      <c r="BP2293" s="132"/>
      <c r="BQ2293" s="132"/>
      <c r="BR2293" s="132"/>
      <c r="BS2293" s="132"/>
      <c r="BW2293" s="132"/>
      <c r="BX2293" s="132"/>
      <c r="BY2293" s="132"/>
      <c r="BZ2293" s="100" t="s">
        <v>3654</v>
      </c>
      <c r="CA2293" s="132"/>
      <c r="CB2293" s="132"/>
      <c r="CC2293" s="132"/>
      <c r="CD2293" s="132"/>
      <c r="CE2293" s="132"/>
      <c r="CF2293" s="132"/>
      <c r="CG2293" s="132"/>
      <c r="CH2293" s="132"/>
      <c r="CI2293" s="132"/>
      <c r="CJ2293" s="132"/>
      <c r="CK2293" s="132"/>
      <c r="CL2293" s="132"/>
      <c r="CM2293" s="132"/>
      <c r="CN2293" s="132"/>
      <c r="CO2293" s="132"/>
      <c r="CP2293" s="132"/>
      <c r="CQ2293" s="132"/>
      <c r="CR2293" s="132"/>
      <c r="CS2293" s="132"/>
      <c r="CT2293" s="132"/>
      <c r="CU2293" s="132"/>
      <c r="CV2293" s="132"/>
      <c r="CW2293" s="132"/>
      <c r="CX2293" s="132"/>
      <c r="CY2293" s="132"/>
      <c r="CZ2293" s="122" t="str">
        <f t="shared" si="108"/>
        <v>Quercus macrocarpa Michx., SPMCODE: QUE002292, collection#: KS-MG472</v>
      </c>
    </row>
    <row r="2294" spans="1:104" ht="15" customHeight="1" x14ac:dyDescent="0.45">
      <c r="A2294" s="122">
        <v>2293</v>
      </c>
      <c r="B2294" s="122" t="s">
        <v>12626</v>
      </c>
      <c r="C2294" s="100" t="s">
        <v>12506</v>
      </c>
      <c r="D2294" s="148"/>
      <c r="E2294" s="148"/>
      <c r="G2294" s="132"/>
      <c r="I2294" s="100" t="s">
        <v>149</v>
      </c>
      <c r="J2294" s="122" t="str">
        <f t="shared" si="107"/>
        <v>Quercus macrocarpa</v>
      </c>
      <c r="K2294" s="132"/>
      <c r="L2294" s="132"/>
      <c r="M2294" s="100" t="s">
        <v>3226</v>
      </c>
      <c r="N2294" s="100" t="s">
        <v>3173</v>
      </c>
      <c r="O2294" s="52">
        <v>42915</v>
      </c>
      <c r="P2294" s="97" t="s">
        <v>9396</v>
      </c>
      <c r="Q2294" s="100" t="s">
        <v>11688</v>
      </c>
      <c r="R2294" s="52">
        <v>42916</v>
      </c>
      <c r="S2294" s="121" t="s">
        <v>14693</v>
      </c>
      <c r="T2294" s="100" t="s">
        <v>1171</v>
      </c>
      <c r="U2294" s="50" t="s">
        <v>6840</v>
      </c>
      <c r="V2294" s="50" t="s">
        <v>12507</v>
      </c>
      <c r="W2294" s="50" t="s">
        <v>1759</v>
      </c>
      <c r="X2294" s="101" t="s">
        <v>12508</v>
      </c>
      <c r="Y2294" s="132"/>
      <c r="Z2294" s="132"/>
      <c r="AA2294" s="132"/>
      <c r="AB2294" s="132"/>
      <c r="AC2294" s="132"/>
      <c r="AD2294" s="132"/>
      <c r="AE2294" s="132"/>
      <c r="AF2294" s="132"/>
      <c r="AG2294" s="132"/>
      <c r="AH2294" s="100">
        <v>1047</v>
      </c>
      <c r="AI2294" s="132"/>
      <c r="AJ2294" s="100" t="s">
        <v>149</v>
      </c>
      <c r="AK2294" s="100" t="s">
        <v>149</v>
      </c>
      <c r="AL2294" s="132"/>
      <c r="AM2294" s="52"/>
      <c r="AN2294" s="132"/>
      <c r="AO2294" s="132"/>
      <c r="AP2294" s="132"/>
      <c r="AQ2294" s="132"/>
      <c r="AR2294" s="132"/>
      <c r="AS2294" s="132"/>
      <c r="AT2294" s="102">
        <v>38.979340000000001</v>
      </c>
      <c r="AU2294" s="102">
        <v>-94.805369999999996</v>
      </c>
      <c r="AV2294" s="132"/>
      <c r="AW2294" s="132"/>
      <c r="AX2294" s="132"/>
      <c r="AY2294" s="132"/>
      <c r="AZ2294" s="100" t="s">
        <v>12409</v>
      </c>
      <c r="BA2294" s="132"/>
      <c r="BB2294" s="132"/>
      <c r="BC2294" s="132"/>
      <c r="BD2294" s="132"/>
      <c r="BE2294" s="100" t="s">
        <v>9078</v>
      </c>
      <c r="BF2294" s="132"/>
      <c r="BG2294" s="100" t="s">
        <v>9079</v>
      </c>
      <c r="BH2294" s="132" t="s">
        <v>1431</v>
      </c>
      <c r="BI2294" s="132" t="s">
        <v>1431</v>
      </c>
      <c r="BJ2294" s="132" t="s">
        <v>1431</v>
      </c>
      <c r="BK2294" s="132"/>
      <c r="BL2294" s="132"/>
      <c r="BM2294" s="132"/>
      <c r="BN2294" s="132"/>
      <c r="BO2294" s="132"/>
      <c r="BP2294" s="132"/>
      <c r="BQ2294" s="132"/>
      <c r="BR2294" s="132"/>
      <c r="BS2294" s="132"/>
      <c r="BW2294" s="132"/>
      <c r="BX2294" s="132"/>
      <c r="BY2294" s="132"/>
      <c r="BZ2294" s="100" t="s">
        <v>3654</v>
      </c>
      <c r="CA2294" s="132"/>
      <c r="CB2294" s="132"/>
      <c r="CC2294" s="132"/>
      <c r="CD2294" s="132"/>
      <c r="CE2294" s="132"/>
      <c r="CF2294" s="132"/>
      <c r="CG2294" s="132"/>
      <c r="CH2294" s="132"/>
      <c r="CI2294" s="132"/>
      <c r="CJ2294" s="132"/>
      <c r="CK2294" s="132"/>
      <c r="CL2294" s="132"/>
      <c r="CM2294" s="132"/>
      <c r="CN2294" s="132"/>
      <c r="CO2294" s="132"/>
      <c r="CP2294" s="132"/>
      <c r="CQ2294" s="132"/>
      <c r="CR2294" s="132"/>
      <c r="CS2294" s="132"/>
      <c r="CT2294" s="132"/>
      <c r="CU2294" s="132"/>
      <c r="CV2294" s="132"/>
      <c r="CW2294" s="132"/>
      <c r="CX2294" s="132"/>
      <c r="CY2294" s="132"/>
      <c r="CZ2294" s="122" t="str">
        <f t="shared" si="108"/>
        <v>Quercus macrocarpa Michx., SPMCODE: QUE002293, collection#: KS-MG473</v>
      </c>
    </row>
    <row r="2295" spans="1:104" ht="15" customHeight="1" x14ac:dyDescent="0.45">
      <c r="A2295" s="122">
        <v>2294</v>
      </c>
      <c r="B2295" s="122" t="s">
        <v>12627</v>
      </c>
      <c r="C2295" s="100" t="s">
        <v>12509</v>
      </c>
      <c r="D2295" s="148"/>
      <c r="E2295" s="148"/>
      <c r="G2295" s="132"/>
      <c r="I2295" s="100" t="s">
        <v>149</v>
      </c>
      <c r="J2295" s="122" t="str">
        <f t="shared" si="107"/>
        <v>Quercus macrocarpa</v>
      </c>
      <c r="K2295" s="132"/>
      <c r="L2295" s="132"/>
      <c r="M2295" s="100" t="s">
        <v>3226</v>
      </c>
      <c r="N2295" s="100" t="s">
        <v>3173</v>
      </c>
      <c r="O2295" s="52">
        <v>42915</v>
      </c>
      <c r="P2295" s="97" t="s">
        <v>9396</v>
      </c>
      <c r="Q2295" s="100" t="s">
        <v>11688</v>
      </c>
      <c r="R2295" s="52">
        <v>42916</v>
      </c>
      <c r="S2295" s="121" t="s">
        <v>14693</v>
      </c>
      <c r="T2295" s="100" t="s">
        <v>1171</v>
      </c>
      <c r="U2295" s="50" t="s">
        <v>6840</v>
      </c>
      <c r="V2295" s="50" t="s">
        <v>12507</v>
      </c>
      <c r="W2295" s="50" t="s">
        <v>1759</v>
      </c>
      <c r="X2295" s="101" t="s">
        <v>12510</v>
      </c>
      <c r="Y2295" s="132"/>
      <c r="Z2295" s="132"/>
      <c r="AA2295" s="132"/>
      <c r="AB2295" s="132"/>
      <c r="AC2295" s="132"/>
      <c r="AD2295" s="132"/>
      <c r="AE2295" s="132"/>
      <c r="AF2295" s="132"/>
      <c r="AG2295" s="132"/>
      <c r="AH2295" s="100">
        <v>1105</v>
      </c>
      <c r="AI2295" s="132"/>
      <c r="AJ2295" s="100" t="s">
        <v>149</v>
      </c>
      <c r="AK2295" s="100" t="s">
        <v>149</v>
      </c>
      <c r="AL2295" s="132"/>
      <c r="AM2295" s="52"/>
      <c r="AN2295" s="132"/>
      <c r="AO2295" s="132"/>
      <c r="AP2295" s="132"/>
      <c r="AQ2295" s="132"/>
      <c r="AR2295" s="132"/>
      <c r="AS2295" s="132"/>
      <c r="AT2295" s="102">
        <v>39.107100000000003</v>
      </c>
      <c r="AU2295" s="102">
        <v>-96.607870000000005</v>
      </c>
      <c r="AV2295" s="132"/>
      <c r="AW2295" s="132"/>
      <c r="AX2295" s="132"/>
      <c r="AY2295" s="132"/>
      <c r="AZ2295" s="100" t="s">
        <v>9507</v>
      </c>
      <c r="BA2295" s="132"/>
      <c r="BB2295" s="132"/>
      <c r="BC2295" s="132"/>
      <c r="BD2295" s="132"/>
      <c r="BE2295" s="100" t="s">
        <v>9078</v>
      </c>
      <c r="BF2295" s="132"/>
      <c r="BG2295" s="100" t="s">
        <v>9079</v>
      </c>
      <c r="BH2295" s="132" t="s">
        <v>1431</v>
      </c>
      <c r="BI2295" s="132" t="s">
        <v>1431</v>
      </c>
      <c r="BJ2295" s="132" t="s">
        <v>1431</v>
      </c>
      <c r="BK2295" s="132"/>
      <c r="BL2295" s="132"/>
      <c r="BM2295" s="132"/>
      <c r="BN2295" s="132"/>
      <c r="BO2295" s="132"/>
      <c r="BP2295" s="132"/>
      <c r="BQ2295" s="132"/>
      <c r="BR2295" s="132"/>
      <c r="BS2295" s="132"/>
      <c r="BW2295" s="132"/>
      <c r="BX2295" s="132"/>
      <c r="BY2295" s="132"/>
      <c r="BZ2295" s="100" t="s">
        <v>3654</v>
      </c>
      <c r="CA2295" s="132"/>
      <c r="CB2295" s="132"/>
      <c r="CC2295" s="132"/>
      <c r="CD2295" s="132"/>
      <c r="CE2295" s="132"/>
      <c r="CF2295" s="132"/>
      <c r="CG2295" s="132"/>
      <c r="CH2295" s="132"/>
      <c r="CI2295" s="132"/>
      <c r="CJ2295" s="132"/>
      <c r="CK2295" s="132"/>
      <c r="CL2295" s="132"/>
      <c r="CM2295" s="132"/>
      <c r="CN2295" s="132"/>
      <c r="CO2295" s="132"/>
      <c r="CP2295" s="132"/>
      <c r="CQ2295" s="132"/>
      <c r="CR2295" s="132"/>
      <c r="CS2295" s="132"/>
      <c r="CT2295" s="132"/>
      <c r="CU2295" s="132"/>
      <c r="CV2295" s="132"/>
      <c r="CW2295" s="132"/>
      <c r="CX2295" s="132"/>
      <c r="CY2295" s="132"/>
      <c r="CZ2295" s="122" t="str">
        <f t="shared" si="108"/>
        <v>Quercus macrocarpa Michx., SPMCODE: QUE002294, collection#: KS-MG474</v>
      </c>
    </row>
    <row r="2296" spans="1:104" ht="15" customHeight="1" x14ac:dyDescent="0.45">
      <c r="A2296" s="122">
        <v>2295</v>
      </c>
      <c r="B2296" s="122" t="s">
        <v>12628</v>
      </c>
      <c r="C2296" s="100" t="s">
        <v>12511</v>
      </c>
      <c r="D2296" s="148"/>
      <c r="E2296" s="148"/>
      <c r="G2296" s="132"/>
      <c r="I2296" s="100" t="s">
        <v>149</v>
      </c>
      <c r="J2296" s="122" t="str">
        <f t="shared" si="107"/>
        <v>Quercus macrocarpa</v>
      </c>
      <c r="K2296" s="132"/>
      <c r="L2296" s="132"/>
      <c r="M2296" s="100" t="s">
        <v>3226</v>
      </c>
      <c r="N2296" s="100" t="s">
        <v>3173</v>
      </c>
      <c r="O2296" s="52">
        <v>42915</v>
      </c>
      <c r="P2296" s="97" t="s">
        <v>9396</v>
      </c>
      <c r="Q2296" s="100" t="s">
        <v>11688</v>
      </c>
      <c r="R2296" s="52">
        <v>42916</v>
      </c>
      <c r="S2296" s="121" t="s">
        <v>14693</v>
      </c>
      <c r="T2296" s="100" t="s">
        <v>1171</v>
      </c>
      <c r="U2296" s="50" t="s">
        <v>6840</v>
      </c>
      <c r="V2296" s="50" t="s">
        <v>12507</v>
      </c>
      <c r="W2296" s="50" t="s">
        <v>1759</v>
      </c>
      <c r="X2296" s="101" t="s">
        <v>12510</v>
      </c>
      <c r="Y2296" s="132"/>
      <c r="Z2296" s="132"/>
      <c r="AA2296" s="132"/>
      <c r="AB2296" s="132"/>
      <c r="AC2296" s="132"/>
      <c r="AD2296" s="132"/>
      <c r="AE2296" s="132"/>
      <c r="AF2296" s="132"/>
      <c r="AG2296" s="132"/>
      <c r="AH2296" s="100">
        <v>1198</v>
      </c>
      <c r="AI2296" s="132"/>
      <c r="AJ2296" s="100" t="s">
        <v>149</v>
      </c>
      <c r="AK2296" s="100" t="s">
        <v>149</v>
      </c>
      <c r="AL2296" s="132"/>
      <c r="AM2296" s="52"/>
      <c r="AN2296" s="132"/>
      <c r="AO2296" s="132"/>
      <c r="AP2296" s="132"/>
      <c r="AQ2296" s="132"/>
      <c r="AR2296" s="132"/>
      <c r="AS2296" s="132"/>
      <c r="AT2296" s="102">
        <v>39.107089999999999</v>
      </c>
      <c r="AU2296" s="102">
        <v>-96.60772</v>
      </c>
      <c r="AV2296" s="132"/>
      <c r="AW2296" s="132"/>
      <c r="AX2296" s="132"/>
      <c r="AY2296" s="132"/>
      <c r="AZ2296" s="100" t="s">
        <v>12512</v>
      </c>
      <c r="BA2296" s="132"/>
      <c r="BB2296" s="132"/>
      <c r="BC2296" s="132"/>
      <c r="BD2296" s="132"/>
      <c r="BE2296" s="100" t="s">
        <v>9078</v>
      </c>
      <c r="BF2296" s="132"/>
      <c r="BG2296" s="100" t="s">
        <v>9079</v>
      </c>
      <c r="BH2296" s="132" t="s">
        <v>1431</v>
      </c>
      <c r="BI2296" s="132" t="s">
        <v>1431</v>
      </c>
      <c r="BJ2296" s="132" t="s">
        <v>1431</v>
      </c>
      <c r="BK2296" s="132"/>
      <c r="BL2296" s="132"/>
      <c r="BM2296" s="132"/>
      <c r="BN2296" s="132"/>
      <c r="BO2296" s="132"/>
      <c r="BP2296" s="132"/>
      <c r="BQ2296" s="132"/>
      <c r="BR2296" s="132"/>
      <c r="BS2296" s="132"/>
      <c r="BW2296" s="132"/>
      <c r="BX2296" s="132"/>
      <c r="BY2296" s="132" t="s">
        <v>13585</v>
      </c>
      <c r="BZ2296" s="100" t="s">
        <v>3654</v>
      </c>
      <c r="CA2296" s="132"/>
      <c r="CB2296" s="132"/>
      <c r="CC2296" s="132"/>
      <c r="CD2296" s="132"/>
      <c r="CE2296" s="132"/>
      <c r="CF2296" s="132"/>
      <c r="CG2296" s="132"/>
      <c r="CH2296" s="132"/>
      <c r="CI2296" s="132"/>
      <c r="CJ2296" s="132"/>
      <c r="CK2296" s="132"/>
      <c r="CL2296" s="132"/>
      <c r="CM2296" s="132"/>
      <c r="CN2296" s="132"/>
      <c r="CO2296" s="132"/>
      <c r="CP2296" s="132"/>
      <c r="CQ2296" s="132"/>
      <c r="CR2296" s="132"/>
      <c r="CS2296" s="132"/>
      <c r="CT2296" s="132"/>
      <c r="CU2296" s="132"/>
      <c r="CV2296" s="132"/>
      <c r="CW2296" s="132"/>
      <c r="CX2296" s="132"/>
      <c r="CY2296" s="132"/>
      <c r="CZ2296" s="122" t="str">
        <f t="shared" si="108"/>
        <v>Quercus macrocarpa Michx., SPMCODE: QUE002295, collection#: KS-MG475</v>
      </c>
    </row>
    <row r="2297" spans="1:104" ht="15" customHeight="1" x14ac:dyDescent="0.45">
      <c r="A2297" s="122">
        <v>2296</v>
      </c>
      <c r="B2297" s="122" t="s">
        <v>12629</v>
      </c>
      <c r="C2297" s="100" t="s">
        <v>12513</v>
      </c>
      <c r="D2297" s="148"/>
      <c r="E2297" s="148"/>
      <c r="G2297" s="132"/>
      <c r="I2297" s="100" t="s">
        <v>149</v>
      </c>
      <c r="J2297" s="122" t="str">
        <f t="shared" ref="J2297:J2360" si="109">LEFT(I2297, FIND(" ", I2297, 12) -1)</f>
        <v>Quercus macrocarpa</v>
      </c>
      <c r="K2297" s="132"/>
      <c r="L2297" s="132"/>
      <c r="M2297" s="100" t="s">
        <v>3226</v>
      </c>
      <c r="N2297" s="100" t="s">
        <v>3173</v>
      </c>
      <c r="O2297" s="52">
        <v>42915</v>
      </c>
      <c r="P2297" s="97" t="s">
        <v>9396</v>
      </c>
      <c r="Q2297" s="100" t="s">
        <v>11688</v>
      </c>
      <c r="R2297" s="52">
        <v>42916</v>
      </c>
      <c r="S2297" s="121" t="s">
        <v>14693</v>
      </c>
      <c r="T2297" s="100" t="s">
        <v>1171</v>
      </c>
      <c r="U2297" s="50" t="s">
        <v>6840</v>
      </c>
      <c r="V2297" s="50" t="s">
        <v>12507</v>
      </c>
      <c r="W2297" s="50" t="s">
        <v>1759</v>
      </c>
      <c r="X2297" s="101" t="s">
        <v>12510</v>
      </c>
      <c r="Y2297" s="132"/>
      <c r="Z2297" s="132"/>
      <c r="AA2297" s="132"/>
      <c r="AB2297" s="132"/>
      <c r="AC2297" s="132"/>
      <c r="AD2297" s="132"/>
      <c r="AE2297" s="132"/>
      <c r="AF2297" s="132"/>
      <c r="AG2297" s="132"/>
      <c r="AH2297" s="100">
        <v>1096</v>
      </c>
      <c r="AI2297" s="132"/>
      <c r="AJ2297" s="100" t="s">
        <v>149</v>
      </c>
      <c r="AK2297" s="100" t="s">
        <v>149</v>
      </c>
      <c r="AL2297" s="132"/>
      <c r="AM2297" s="52"/>
      <c r="AN2297" s="132"/>
      <c r="AO2297" s="132"/>
      <c r="AP2297" s="132"/>
      <c r="AQ2297" s="132"/>
      <c r="AR2297" s="132"/>
      <c r="AS2297" s="132"/>
      <c r="AT2297" s="102">
        <v>39.106920000000002</v>
      </c>
      <c r="AU2297" s="102">
        <v>-96.607039999999998</v>
      </c>
      <c r="AV2297" s="132"/>
      <c r="AW2297" s="132"/>
      <c r="AX2297" s="132"/>
      <c r="AY2297" s="132"/>
      <c r="AZ2297" s="100" t="s">
        <v>12514</v>
      </c>
      <c r="BA2297" s="132"/>
      <c r="BB2297" s="132"/>
      <c r="BC2297" s="132"/>
      <c r="BD2297" s="132"/>
      <c r="BE2297" s="100" t="s">
        <v>9078</v>
      </c>
      <c r="BF2297" s="132"/>
      <c r="BG2297" s="100" t="s">
        <v>9079</v>
      </c>
      <c r="BH2297" s="132" t="s">
        <v>1431</v>
      </c>
      <c r="BI2297" s="132" t="s">
        <v>1431</v>
      </c>
      <c r="BJ2297" s="132" t="s">
        <v>1431</v>
      </c>
      <c r="BK2297" s="132"/>
      <c r="BL2297" s="132"/>
      <c r="BM2297" s="132"/>
      <c r="BN2297" s="132"/>
      <c r="BO2297" s="132"/>
      <c r="BP2297" s="132"/>
      <c r="BQ2297" s="132"/>
      <c r="BR2297" s="132"/>
      <c r="BS2297" s="132"/>
      <c r="BW2297" s="132"/>
      <c r="BX2297" s="132"/>
      <c r="BY2297" s="132"/>
      <c r="BZ2297" s="100" t="s">
        <v>3654</v>
      </c>
      <c r="CA2297" s="132"/>
      <c r="CB2297" s="132"/>
      <c r="CC2297" s="132"/>
      <c r="CD2297" s="132"/>
      <c r="CE2297" s="132"/>
      <c r="CF2297" s="132"/>
      <c r="CG2297" s="132"/>
      <c r="CH2297" s="132"/>
      <c r="CI2297" s="132"/>
      <c r="CJ2297" s="132"/>
      <c r="CK2297" s="132"/>
      <c r="CL2297" s="132"/>
      <c r="CM2297" s="132"/>
      <c r="CN2297" s="132"/>
      <c r="CO2297" s="132"/>
      <c r="CP2297" s="132"/>
      <c r="CQ2297" s="132"/>
      <c r="CR2297" s="132"/>
      <c r="CS2297" s="132"/>
      <c r="CT2297" s="132"/>
      <c r="CU2297" s="132"/>
      <c r="CV2297" s="132"/>
      <c r="CW2297" s="132"/>
      <c r="CX2297" s="132"/>
      <c r="CY2297" s="132"/>
      <c r="CZ2297" s="122" t="str">
        <f t="shared" si="108"/>
        <v>Quercus macrocarpa Michx., SPMCODE: QUE002296, collection#: KS-MG476</v>
      </c>
    </row>
    <row r="2298" spans="1:104" ht="15" customHeight="1" x14ac:dyDescent="0.45">
      <c r="A2298" s="122">
        <v>2297</v>
      </c>
      <c r="B2298" s="122" t="s">
        <v>12630</v>
      </c>
      <c r="C2298" s="100" t="s">
        <v>12515</v>
      </c>
      <c r="D2298" s="148"/>
      <c r="E2298" s="148"/>
      <c r="G2298" s="132"/>
      <c r="I2298" s="100" t="s">
        <v>149</v>
      </c>
      <c r="J2298" s="122" t="str">
        <f t="shared" si="109"/>
        <v>Quercus macrocarpa</v>
      </c>
      <c r="K2298" s="132"/>
      <c r="L2298" s="132"/>
      <c r="M2298" s="100" t="s">
        <v>3226</v>
      </c>
      <c r="N2298" s="100" t="s">
        <v>3173</v>
      </c>
      <c r="O2298" s="52">
        <v>42915</v>
      </c>
      <c r="P2298" s="97" t="s">
        <v>9396</v>
      </c>
      <c r="Q2298" s="100" t="s">
        <v>11688</v>
      </c>
      <c r="R2298" s="52">
        <v>42916</v>
      </c>
      <c r="S2298" s="121" t="s">
        <v>14693</v>
      </c>
      <c r="T2298" s="100" t="s">
        <v>1171</v>
      </c>
      <c r="U2298" s="50" t="s">
        <v>6840</v>
      </c>
      <c r="V2298" s="50" t="s">
        <v>12507</v>
      </c>
      <c r="W2298" s="50" t="s">
        <v>1759</v>
      </c>
      <c r="X2298" s="101" t="s">
        <v>12516</v>
      </c>
      <c r="Y2298" s="50" t="s">
        <v>12406</v>
      </c>
      <c r="Z2298" s="132"/>
      <c r="AA2298" s="132"/>
      <c r="AB2298" s="132"/>
      <c r="AC2298" s="132"/>
      <c r="AD2298" s="132"/>
      <c r="AE2298" s="132"/>
      <c r="AF2298" s="132"/>
      <c r="AG2298" s="132"/>
      <c r="AH2298" s="100">
        <v>1094</v>
      </c>
      <c r="AI2298" s="132"/>
      <c r="AJ2298" s="100" t="s">
        <v>149</v>
      </c>
      <c r="AK2298" s="100" t="s">
        <v>149</v>
      </c>
      <c r="AL2298" s="132"/>
      <c r="AM2298" s="52"/>
      <c r="AN2298" s="132"/>
      <c r="AO2298" s="132"/>
      <c r="AP2298" s="132"/>
      <c r="AQ2298" s="132"/>
      <c r="AR2298" s="132"/>
      <c r="AS2298" s="132"/>
      <c r="AT2298" s="102">
        <v>39.107669999999999</v>
      </c>
      <c r="AU2298" s="102">
        <v>-96.606669999999994</v>
      </c>
      <c r="AV2298" s="132"/>
      <c r="AW2298" s="132"/>
      <c r="AX2298" s="132"/>
      <c r="AY2298" s="132"/>
      <c r="AZ2298" s="100" t="s">
        <v>12517</v>
      </c>
      <c r="BA2298" s="132"/>
      <c r="BB2298" s="132"/>
      <c r="BC2298" s="132"/>
      <c r="BD2298" s="132"/>
      <c r="BE2298" s="100" t="s">
        <v>9078</v>
      </c>
      <c r="BF2298" s="132"/>
      <c r="BG2298" s="100" t="s">
        <v>9079</v>
      </c>
      <c r="BH2298" s="132" t="s">
        <v>1431</v>
      </c>
      <c r="BI2298" s="132" t="s">
        <v>1431</v>
      </c>
      <c r="BJ2298" s="132" t="s">
        <v>1431</v>
      </c>
      <c r="BK2298" s="132"/>
      <c r="BL2298" s="132"/>
      <c r="BM2298" s="132"/>
      <c r="BN2298" s="132"/>
      <c r="BO2298" s="132"/>
      <c r="BP2298" s="132"/>
      <c r="BQ2298" s="132"/>
      <c r="BR2298" s="132"/>
      <c r="BS2298" s="132"/>
      <c r="BW2298" s="132"/>
      <c r="BX2298" s="132"/>
      <c r="BY2298" s="132"/>
      <c r="BZ2298" s="100" t="s">
        <v>3654</v>
      </c>
      <c r="CA2298" s="132"/>
      <c r="CB2298" s="132"/>
      <c r="CC2298" s="132"/>
      <c r="CD2298" s="132"/>
      <c r="CE2298" s="132"/>
      <c r="CF2298" s="132"/>
      <c r="CG2298" s="132"/>
      <c r="CH2298" s="132"/>
      <c r="CI2298" s="132"/>
      <c r="CJ2298" s="132"/>
      <c r="CK2298" s="132"/>
      <c r="CL2298" s="132"/>
      <c r="CM2298" s="132"/>
      <c r="CN2298" s="132"/>
      <c r="CO2298" s="132"/>
      <c r="CP2298" s="132"/>
      <c r="CQ2298" s="132"/>
      <c r="CR2298" s="132"/>
      <c r="CS2298" s="132"/>
      <c r="CT2298" s="132"/>
      <c r="CU2298" s="132"/>
      <c r="CV2298" s="132"/>
      <c r="CW2298" s="132"/>
      <c r="CX2298" s="132"/>
      <c r="CY2298" s="132"/>
      <c r="CZ2298" s="122" t="str">
        <f t="shared" si="108"/>
        <v>Quercus macrocarpa Michx., SPMCODE: QUE002297, collection#: KS-MG477</v>
      </c>
    </row>
    <row r="2299" spans="1:104" ht="15" customHeight="1" x14ac:dyDescent="0.45">
      <c r="A2299" s="122">
        <v>2298</v>
      </c>
      <c r="B2299" s="122" t="s">
        <v>12631</v>
      </c>
      <c r="C2299" s="100" t="s">
        <v>12518</v>
      </c>
      <c r="D2299" s="148"/>
      <c r="E2299" s="148"/>
      <c r="G2299" s="132"/>
      <c r="I2299" s="100" t="s">
        <v>149</v>
      </c>
      <c r="J2299" s="122" t="str">
        <f t="shared" si="109"/>
        <v>Quercus macrocarpa</v>
      </c>
      <c r="K2299" s="132"/>
      <c r="L2299" s="132"/>
      <c r="M2299" s="100" t="s">
        <v>3226</v>
      </c>
      <c r="N2299" s="100" t="s">
        <v>3173</v>
      </c>
      <c r="O2299" s="52">
        <v>42915</v>
      </c>
      <c r="P2299" s="97" t="s">
        <v>9396</v>
      </c>
      <c r="Q2299" s="100" t="s">
        <v>11688</v>
      </c>
      <c r="R2299" s="52">
        <v>42916</v>
      </c>
      <c r="S2299" s="121" t="s">
        <v>14693</v>
      </c>
      <c r="T2299" s="100" t="s">
        <v>1171</v>
      </c>
      <c r="U2299" s="50" t="s">
        <v>6840</v>
      </c>
      <c r="V2299" s="50" t="s">
        <v>12507</v>
      </c>
      <c r="W2299" s="50" t="s">
        <v>1759</v>
      </c>
      <c r="X2299" s="101" t="s">
        <v>12510</v>
      </c>
      <c r="Y2299" s="132"/>
      <c r="Z2299" s="132"/>
      <c r="AA2299" s="132"/>
      <c r="AB2299" s="132"/>
      <c r="AC2299" s="132"/>
      <c r="AD2299" s="132"/>
      <c r="AE2299" s="132"/>
      <c r="AF2299" s="132"/>
      <c r="AG2299" s="132"/>
      <c r="AH2299" s="100">
        <v>1096</v>
      </c>
      <c r="AI2299" s="132"/>
      <c r="AJ2299" s="100" t="s">
        <v>149</v>
      </c>
      <c r="AK2299" s="100" t="s">
        <v>149</v>
      </c>
      <c r="AL2299" s="132"/>
      <c r="AM2299" s="52"/>
      <c r="AN2299" s="132"/>
      <c r="AO2299" s="132"/>
      <c r="AP2299" s="132"/>
      <c r="AQ2299" s="132"/>
      <c r="AR2299" s="132"/>
      <c r="AS2299" s="132"/>
      <c r="AT2299" s="102">
        <v>39.107300000000002</v>
      </c>
      <c r="AU2299" s="102">
        <v>-96.60651</v>
      </c>
      <c r="AV2299" s="132"/>
      <c r="AW2299" s="132"/>
      <c r="AX2299" s="132"/>
      <c r="AY2299" s="132"/>
      <c r="AZ2299" s="100" t="s">
        <v>12514</v>
      </c>
      <c r="BA2299" s="132"/>
      <c r="BB2299" s="132"/>
      <c r="BC2299" s="132"/>
      <c r="BD2299" s="132"/>
      <c r="BE2299" s="100" t="s">
        <v>9078</v>
      </c>
      <c r="BF2299" s="132"/>
      <c r="BG2299" s="100" t="s">
        <v>9079</v>
      </c>
      <c r="BH2299" s="132" t="s">
        <v>1431</v>
      </c>
      <c r="BI2299" s="132" t="s">
        <v>1431</v>
      </c>
      <c r="BJ2299" s="132" t="s">
        <v>1431</v>
      </c>
      <c r="BK2299" s="132"/>
      <c r="BL2299" s="132"/>
      <c r="BM2299" s="132"/>
      <c r="BN2299" s="132"/>
      <c r="BO2299" s="132"/>
      <c r="BP2299" s="132"/>
      <c r="BQ2299" s="132"/>
      <c r="BR2299" s="132"/>
      <c r="BS2299" s="132"/>
      <c r="BW2299" s="132"/>
      <c r="BX2299" s="132"/>
      <c r="BY2299" s="132"/>
      <c r="BZ2299" s="100" t="s">
        <v>3654</v>
      </c>
      <c r="CA2299" s="132"/>
      <c r="CB2299" s="132"/>
      <c r="CC2299" s="132"/>
      <c r="CD2299" s="132"/>
      <c r="CE2299" s="132"/>
      <c r="CF2299" s="132"/>
      <c r="CG2299" s="132"/>
      <c r="CH2299" s="132"/>
      <c r="CI2299" s="132"/>
      <c r="CJ2299" s="132"/>
      <c r="CK2299" s="132"/>
      <c r="CL2299" s="132"/>
      <c r="CM2299" s="132"/>
      <c r="CN2299" s="132"/>
      <c r="CO2299" s="132"/>
      <c r="CP2299" s="132"/>
      <c r="CQ2299" s="132"/>
      <c r="CR2299" s="132"/>
      <c r="CS2299" s="132"/>
      <c r="CT2299" s="132"/>
      <c r="CU2299" s="132"/>
      <c r="CV2299" s="132"/>
      <c r="CW2299" s="132"/>
      <c r="CX2299" s="132"/>
      <c r="CY2299" s="132"/>
      <c r="CZ2299" s="122" t="str">
        <f t="shared" si="108"/>
        <v>Quercus macrocarpa Michx., SPMCODE: QUE002298, collection#: KS-MG478</v>
      </c>
    </row>
    <row r="2300" spans="1:104" ht="15" customHeight="1" x14ac:dyDescent="0.45">
      <c r="A2300" s="122">
        <v>2299</v>
      </c>
      <c r="B2300" s="122" t="s">
        <v>12632</v>
      </c>
      <c r="C2300" s="100" t="s">
        <v>12519</v>
      </c>
      <c r="D2300" s="148"/>
      <c r="E2300" s="148"/>
      <c r="G2300" s="132"/>
      <c r="I2300" s="100" t="s">
        <v>149</v>
      </c>
      <c r="J2300" s="122" t="str">
        <f t="shared" si="109"/>
        <v>Quercus macrocarpa</v>
      </c>
      <c r="K2300" s="132"/>
      <c r="L2300" s="132"/>
      <c r="M2300" s="100" t="s">
        <v>3226</v>
      </c>
      <c r="N2300" s="100" t="s">
        <v>3173</v>
      </c>
      <c r="O2300" s="52">
        <v>42915</v>
      </c>
      <c r="P2300" s="97" t="s">
        <v>9396</v>
      </c>
      <c r="Q2300" s="100" t="s">
        <v>11688</v>
      </c>
      <c r="R2300" s="52">
        <v>42916</v>
      </c>
      <c r="S2300" s="121" t="s">
        <v>14693</v>
      </c>
      <c r="T2300" s="100" t="s">
        <v>1171</v>
      </c>
      <c r="U2300" s="50" t="s">
        <v>6840</v>
      </c>
      <c r="V2300" s="50" t="s">
        <v>12507</v>
      </c>
      <c r="W2300" s="50" t="s">
        <v>1759</v>
      </c>
      <c r="X2300" s="101" t="s">
        <v>12516</v>
      </c>
      <c r="Y2300" s="50" t="s">
        <v>12406</v>
      </c>
      <c r="Z2300" s="132"/>
      <c r="AA2300" s="132"/>
      <c r="AB2300" s="132"/>
      <c r="AC2300" s="132"/>
      <c r="AD2300" s="132"/>
      <c r="AE2300" s="132"/>
      <c r="AF2300" s="132"/>
      <c r="AG2300" s="132"/>
      <c r="AH2300" s="100">
        <v>1077</v>
      </c>
      <c r="AI2300" s="132"/>
      <c r="AJ2300" s="100" t="s">
        <v>149</v>
      </c>
      <c r="AK2300" s="100" t="s">
        <v>149</v>
      </c>
      <c r="AL2300" s="132"/>
      <c r="AM2300" s="52"/>
      <c r="AN2300" s="132"/>
      <c r="AO2300" s="132"/>
      <c r="AP2300" s="132"/>
      <c r="AQ2300" s="132"/>
      <c r="AR2300" s="132"/>
      <c r="AS2300" s="132"/>
      <c r="AT2300" s="102">
        <v>39.106909999999999</v>
      </c>
      <c r="AU2300" s="102">
        <v>-96.606160000000003</v>
      </c>
      <c r="AV2300" s="132"/>
      <c r="AW2300" s="132"/>
      <c r="AX2300" s="132"/>
      <c r="AY2300" s="132"/>
      <c r="AZ2300" s="100" t="s">
        <v>12520</v>
      </c>
      <c r="BA2300" s="132"/>
      <c r="BB2300" s="132"/>
      <c r="BC2300" s="132"/>
      <c r="BD2300" s="132"/>
      <c r="BE2300" s="100" t="s">
        <v>9078</v>
      </c>
      <c r="BF2300" s="132"/>
      <c r="BG2300" s="100" t="s">
        <v>9079</v>
      </c>
      <c r="BH2300" s="132" t="s">
        <v>1431</v>
      </c>
      <c r="BI2300" s="132" t="s">
        <v>1431</v>
      </c>
      <c r="BJ2300" s="132" t="s">
        <v>1431</v>
      </c>
      <c r="BK2300" s="132"/>
      <c r="BL2300" s="132"/>
      <c r="BM2300" s="132"/>
      <c r="BN2300" s="132"/>
      <c r="BO2300" s="132"/>
      <c r="BP2300" s="132"/>
      <c r="BQ2300" s="132"/>
      <c r="BR2300" s="132"/>
      <c r="BS2300" s="132"/>
      <c r="BW2300" s="132"/>
      <c r="BX2300" s="132"/>
      <c r="BY2300" s="132" t="s">
        <v>13665</v>
      </c>
      <c r="BZ2300" s="100" t="s">
        <v>3654</v>
      </c>
      <c r="CA2300" s="132"/>
      <c r="CB2300" s="132"/>
      <c r="CC2300" s="132"/>
      <c r="CD2300" s="132"/>
      <c r="CE2300" s="132"/>
      <c r="CF2300" s="132"/>
      <c r="CG2300" s="132"/>
      <c r="CH2300" s="132"/>
      <c r="CI2300" s="132"/>
      <c r="CJ2300" s="132"/>
      <c r="CK2300" s="132"/>
      <c r="CL2300" s="132"/>
      <c r="CM2300" s="132"/>
      <c r="CN2300" s="132"/>
      <c r="CO2300" s="132"/>
      <c r="CP2300" s="132"/>
      <c r="CQ2300" s="132"/>
      <c r="CR2300" s="132"/>
      <c r="CS2300" s="132"/>
      <c r="CT2300" s="132"/>
      <c r="CU2300" s="132"/>
      <c r="CV2300" s="132"/>
      <c r="CW2300" s="132"/>
      <c r="CX2300" s="132"/>
      <c r="CY2300" s="132"/>
      <c r="CZ2300" s="122" t="str">
        <f t="shared" si="108"/>
        <v>Quercus macrocarpa Michx., SPMCODE: QUE002299, collection#: KS-MG479</v>
      </c>
    </row>
    <row r="2301" spans="1:104" ht="15" customHeight="1" x14ac:dyDescent="0.45">
      <c r="A2301" s="122">
        <v>2300</v>
      </c>
      <c r="B2301" s="122" t="s">
        <v>12633</v>
      </c>
      <c r="C2301" s="100" t="s">
        <v>12521</v>
      </c>
      <c r="D2301" s="148"/>
      <c r="E2301" s="148"/>
      <c r="G2301" s="132"/>
      <c r="I2301" s="100" t="s">
        <v>149</v>
      </c>
      <c r="J2301" s="122" t="str">
        <f t="shared" si="109"/>
        <v>Quercus macrocarpa</v>
      </c>
      <c r="K2301" s="132"/>
      <c r="L2301" s="132"/>
      <c r="M2301" s="100" t="s">
        <v>3226</v>
      </c>
      <c r="N2301" s="100" t="s">
        <v>3173</v>
      </c>
      <c r="O2301" s="52">
        <v>42915</v>
      </c>
      <c r="P2301" s="97" t="s">
        <v>9396</v>
      </c>
      <c r="Q2301" s="100" t="s">
        <v>11688</v>
      </c>
      <c r="R2301" s="52">
        <v>42916</v>
      </c>
      <c r="S2301" s="121" t="s">
        <v>14693</v>
      </c>
      <c r="T2301" s="100" t="s">
        <v>1171</v>
      </c>
      <c r="U2301" s="50" t="s">
        <v>6840</v>
      </c>
      <c r="V2301" s="50" t="s">
        <v>12507</v>
      </c>
      <c r="W2301" s="50" t="s">
        <v>1759</v>
      </c>
      <c r="X2301" s="101" t="s">
        <v>12522</v>
      </c>
      <c r="Y2301" s="132"/>
      <c r="Z2301" s="132"/>
      <c r="AA2301" s="132"/>
      <c r="AB2301" s="132"/>
      <c r="AC2301" s="132"/>
      <c r="AD2301" s="132"/>
      <c r="AE2301" s="132"/>
      <c r="AF2301" s="132"/>
      <c r="AG2301" s="132"/>
      <c r="AH2301" s="100">
        <v>1081</v>
      </c>
      <c r="AI2301" s="132"/>
      <c r="AJ2301" s="100" t="s">
        <v>149</v>
      </c>
      <c r="AK2301" s="100" t="s">
        <v>149</v>
      </c>
      <c r="AL2301" s="132"/>
      <c r="AM2301" s="52"/>
      <c r="AN2301" s="132"/>
      <c r="AO2301" s="132"/>
      <c r="AP2301" s="132"/>
      <c r="AQ2301" s="132"/>
      <c r="AR2301" s="132"/>
      <c r="AS2301" s="132"/>
      <c r="AT2301" s="102">
        <v>39.106749999999998</v>
      </c>
      <c r="AU2301" s="102">
        <v>-96.609200000000001</v>
      </c>
      <c r="AV2301" s="132"/>
      <c r="AW2301" s="132"/>
      <c r="AX2301" s="132"/>
      <c r="AY2301" s="132"/>
      <c r="AZ2301" s="100" t="s">
        <v>12523</v>
      </c>
      <c r="BA2301" s="132"/>
      <c r="BB2301" s="132"/>
      <c r="BC2301" s="132"/>
      <c r="BD2301" s="132"/>
      <c r="BE2301" s="100" t="s">
        <v>9078</v>
      </c>
      <c r="BF2301" s="132"/>
      <c r="BG2301" s="100" t="s">
        <v>9079</v>
      </c>
      <c r="BH2301" s="132" t="s">
        <v>1431</v>
      </c>
      <c r="BI2301" s="132" t="s">
        <v>1431</v>
      </c>
      <c r="BJ2301" s="132" t="s">
        <v>1431</v>
      </c>
      <c r="BK2301" s="132"/>
      <c r="BL2301" s="132"/>
      <c r="BM2301" s="132"/>
      <c r="BN2301" s="132"/>
      <c r="BO2301" s="132"/>
      <c r="BP2301" s="132"/>
      <c r="BQ2301" s="132"/>
      <c r="BR2301" s="132"/>
      <c r="BS2301" s="132"/>
      <c r="BW2301" s="132"/>
      <c r="BX2301" s="132"/>
      <c r="BY2301" s="132"/>
      <c r="BZ2301" s="100" t="s">
        <v>3654</v>
      </c>
      <c r="CA2301" s="132"/>
      <c r="CB2301" s="132"/>
      <c r="CC2301" s="132"/>
      <c r="CD2301" s="132"/>
      <c r="CE2301" s="132"/>
      <c r="CF2301" s="132"/>
      <c r="CG2301" s="132"/>
      <c r="CH2301" s="132"/>
      <c r="CI2301" s="132"/>
      <c r="CJ2301" s="132"/>
      <c r="CK2301" s="132"/>
      <c r="CL2301" s="132"/>
      <c r="CM2301" s="132"/>
      <c r="CN2301" s="132"/>
      <c r="CO2301" s="132"/>
      <c r="CP2301" s="132"/>
      <c r="CQ2301" s="132"/>
      <c r="CR2301" s="132"/>
      <c r="CS2301" s="132"/>
      <c r="CT2301" s="132"/>
      <c r="CU2301" s="132"/>
      <c r="CV2301" s="132"/>
      <c r="CW2301" s="132"/>
      <c r="CX2301" s="132"/>
      <c r="CY2301" s="132"/>
      <c r="CZ2301" s="122" t="str">
        <f t="shared" si="108"/>
        <v>Quercus macrocarpa Michx., SPMCODE: QUE002300, collection#: KS-MG480</v>
      </c>
    </row>
    <row r="2302" spans="1:104" ht="15" customHeight="1" x14ac:dyDescent="0.45">
      <c r="A2302" s="122">
        <v>2301</v>
      </c>
      <c r="B2302" s="122" t="s">
        <v>12634</v>
      </c>
      <c r="C2302" s="100" t="s">
        <v>12524</v>
      </c>
      <c r="D2302" s="148"/>
      <c r="E2302" s="148"/>
      <c r="G2302" s="132"/>
      <c r="I2302" s="100" t="s">
        <v>149</v>
      </c>
      <c r="J2302" s="122" t="str">
        <f t="shared" si="109"/>
        <v>Quercus macrocarpa</v>
      </c>
      <c r="K2302" s="132"/>
      <c r="L2302" s="132"/>
      <c r="M2302" s="100" t="s">
        <v>3226</v>
      </c>
      <c r="N2302" s="100" t="s">
        <v>3173</v>
      </c>
      <c r="O2302" s="52">
        <v>42915</v>
      </c>
      <c r="P2302" s="97" t="s">
        <v>9396</v>
      </c>
      <c r="Q2302" s="100" t="s">
        <v>11688</v>
      </c>
      <c r="R2302" s="52">
        <v>42916</v>
      </c>
      <c r="S2302" s="121" t="s">
        <v>14693</v>
      </c>
      <c r="T2302" s="100" t="s">
        <v>1171</v>
      </c>
      <c r="U2302" s="50" t="s">
        <v>6840</v>
      </c>
      <c r="V2302" s="50" t="s">
        <v>12507</v>
      </c>
      <c r="W2302" s="50" t="s">
        <v>1759</v>
      </c>
      <c r="X2302" s="101" t="s">
        <v>12525</v>
      </c>
      <c r="Y2302" s="132"/>
      <c r="Z2302" s="132"/>
      <c r="AA2302" s="132"/>
      <c r="AB2302" s="132"/>
      <c r="AC2302" s="132"/>
      <c r="AD2302" s="132"/>
      <c r="AE2302" s="132"/>
      <c r="AF2302" s="132"/>
      <c r="AG2302" s="132"/>
      <c r="AH2302" s="100">
        <v>1071</v>
      </c>
      <c r="AI2302" s="132"/>
      <c r="AJ2302" s="100" t="s">
        <v>149</v>
      </c>
      <c r="AK2302" s="100" t="s">
        <v>149</v>
      </c>
      <c r="AL2302" s="132"/>
      <c r="AM2302" s="52"/>
      <c r="AN2302" s="132"/>
      <c r="AO2302" s="132"/>
      <c r="AP2302" s="132"/>
      <c r="AQ2302" s="132"/>
      <c r="AR2302" s="132"/>
      <c r="AS2302" s="132"/>
      <c r="AT2302" s="102">
        <v>39.109259999999999</v>
      </c>
      <c r="AU2302" s="102">
        <v>-96.61063</v>
      </c>
      <c r="AV2302" s="132"/>
      <c r="AW2302" s="132"/>
      <c r="AX2302" s="132"/>
      <c r="AY2302" s="132"/>
      <c r="AZ2302" s="100" t="s">
        <v>12526</v>
      </c>
      <c r="BA2302" s="132"/>
      <c r="BB2302" s="132"/>
      <c r="BC2302" s="132"/>
      <c r="BD2302" s="132"/>
      <c r="BE2302" s="100" t="s">
        <v>9078</v>
      </c>
      <c r="BF2302" s="132"/>
      <c r="BG2302" s="100" t="s">
        <v>9079</v>
      </c>
      <c r="BH2302" s="132" t="s">
        <v>1431</v>
      </c>
      <c r="BI2302" s="132" t="s">
        <v>1431</v>
      </c>
      <c r="BJ2302" s="132" t="s">
        <v>1431</v>
      </c>
      <c r="BK2302" s="132"/>
      <c r="BL2302" s="132"/>
      <c r="BM2302" s="132"/>
      <c r="BN2302" s="132"/>
      <c r="BO2302" s="132"/>
      <c r="BP2302" s="132"/>
      <c r="BQ2302" s="132"/>
      <c r="BR2302" s="132"/>
      <c r="BS2302" s="132"/>
      <c r="BW2302" s="132"/>
      <c r="BX2302" s="132"/>
      <c r="BY2302" s="132"/>
      <c r="BZ2302" s="100" t="s">
        <v>3654</v>
      </c>
      <c r="CA2302" s="132"/>
      <c r="CB2302" s="132"/>
      <c r="CC2302" s="132"/>
      <c r="CD2302" s="132"/>
      <c r="CE2302" s="132"/>
      <c r="CF2302" s="132"/>
      <c r="CG2302" s="132"/>
      <c r="CH2302" s="132"/>
      <c r="CI2302" s="132"/>
      <c r="CJ2302" s="132"/>
      <c r="CK2302" s="132"/>
      <c r="CL2302" s="132"/>
      <c r="CM2302" s="132"/>
      <c r="CN2302" s="132"/>
      <c r="CO2302" s="132"/>
      <c r="CP2302" s="132"/>
      <c r="CQ2302" s="132"/>
      <c r="CR2302" s="132"/>
      <c r="CS2302" s="132"/>
      <c r="CT2302" s="132"/>
      <c r="CU2302" s="132"/>
      <c r="CV2302" s="132"/>
      <c r="CW2302" s="132"/>
      <c r="CX2302" s="132"/>
      <c r="CY2302" s="132"/>
      <c r="CZ2302" s="122" t="str">
        <f t="shared" si="108"/>
        <v>Quercus macrocarpa Michx., SPMCODE: QUE002301, collection#: KS-MG481</v>
      </c>
    </row>
    <row r="2303" spans="1:104" ht="15" customHeight="1" x14ac:dyDescent="0.45">
      <c r="A2303" s="122">
        <v>2302</v>
      </c>
      <c r="B2303" s="122" t="s">
        <v>12635</v>
      </c>
      <c r="C2303" s="100" t="s">
        <v>12527</v>
      </c>
      <c r="D2303" s="148"/>
      <c r="E2303" s="148"/>
      <c r="G2303" s="132"/>
      <c r="I2303" s="100" t="s">
        <v>149</v>
      </c>
      <c r="J2303" s="122" t="str">
        <f t="shared" si="109"/>
        <v>Quercus macrocarpa</v>
      </c>
      <c r="K2303" s="132"/>
      <c r="L2303" s="132"/>
      <c r="M2303" s="100" t="s">
        <v>3226</v>
      </c>
      <c r="N2303" s="100" t="s">
        <v>3173</v>
      </c>
      <c r="O2303" s="52">
        <v>42915</v>
      </c>
      <c r="P2303" s="97" t="s">
        <v>9396</v>
      </c>
      <c r="Q2303" s="100" t="s">
        <v>11688</v>
      </c>
      <c r="R2303" s="52">
        <v>42916</v>
      </c>
      <c r="S2303" s="121" t="s">
        <v>14693</v>
      </c>
      <c r="T2303" s="100" t="s">
        <v>1171</v>
      </c>
      <c r="U2303" s="50" t="s">
        <v>6840</v>
      </c>
      <c r="V2303" s="50" t="s">
        <v>12507</v>
      </c>
      <c r="W2303" s="50" t="s">
        <v>1759</v>
      </c>
      <c r="X2303" s="101" t="s">
        <v>12528</v>
      </c>
      <c r="Y2303" s="132"/>
      <c r="Z2303" s="132"/>
      <c r="AA2303" s="132"/>
      <c r="AB2303" s="132"/>
      <c r="AC2303" s="132"/>
      <c r="AD2303" s="132"/>
      <c r="AE2303" s="132"/>
      <c r="AF2303" s="132"/>
      <c r="AG2303" s="132"/>
      <c r="AH2303" s="100">
        <v>1098</v>
      </c>
      <c r="AI2303" s="132"/>
      <c r="AJ2303" s="100" t="s">
        <v>149</v>
      </c>
      <c r="AK2303" s="100" t="s">
        <v>149</v>
      </c>
      <c r="AL2303" s="132"/>
      <c r="AM2303" s="52"/>
      <c r="AN2303" s="132"/>
      <c r="AO2303" s="132"/>
      <c r="AP2303" s="132"/>
      <c r="AQ2303" s="132"/>
      <c r="AR2303" s="132"/>
      <c r="AS2303" s="132"/>
      <c r="AT2303" s="102">
        <v>39.103389999999997</v>
      </c>
      <c r="AU2303" s="102">
        <v>-96.596159999999998</v>
      </c>
      <c r="AV2303" s="132"/>
      <c r="AW2303" s="132"/>
      <c r="AX2303" s="132"/>
      <c r="AY2303" s="132"/>
      <c r="AZ2303" s="100" t="s">
        <v>12529</v>
      </c>
      <c r="BA2303" s="132"/>
      <c r="BB2303" s="132"/>
      <c r="BC2303" s="132"/>
      <c r="BD2303" s="132"/>
      <c r="BE2303" s="100" t="s">
        <v>9078</v>
      </c>
      <c r="BF2303" s="132"/>
      <c r="BG2303" s="100" t="s">
        <v>9079</v>
      </c>
      <c r="BH2303" s="132" t="s">
        <v>1431</v>
      </c>
      <c r="BI2303" s="132" t="s">
        <v>1431</v>
      </c>
      <c r="BJ2303" s="132" t="s">
        <v>1431</v>
      </c>
      <c r="BK2303" s="132"/>
      <c r="BL2303" s="132"/>
      <c r="BM2303" s="132"/>
      <c r="BN2303" s="132"/>
      <c r="BO2303" s="132"/>
      <c r="BP2303" s="132"/>
      <c r="BQ2303" s="132"/>
      <c r="BR2303" s="132"/>
      <c r="BS2303" s="132"/>
      <c r="BW2303" s="132"/>
      <c r="BX2303" s="132"/>
      <c r="BY2303" s="132" t="s">
        <v>13585</v>
      </c>
      <c r="BZ2303" s="100" t="s">
        <v>3654</v>
      </c>
      <c r="CA2303" s="132"/>
      <c r="CB2303" s="132"/>
      <c r="CC2303" s="132"/>
      <c r="CD2303" s="132"/>
      <c r="CE2303" s="132"/>
      <c r="CF2303" s="132"/>
      <c r="CG2303" s="132"/>
      <c r="CH2303" s="132"/>
      <c r="CI2303" s="132"/>
      <c r="CJ2303" s="132"/>
      <c r="CK2303" s="132"/>
      <c r="CL2303" s="132"/>
      <c r="CM2303" s="132"/>
      <c r="CN2303" s="132"/>
      <c r="CO2303" s="132"/>
      <c r="CP2303" s="132"/>
      <c r="CQ2303" s="132"/>
      <c r="CR2303" s="132"/>
      <c r="CS2303" s="132"/>
      <c r="CT2303" s="132"/>
      <c r="CU2303" s="132"/>
      <c r="CV2303" s="132"/>
      <c r="CW2303" s="132"/>
      <c r="CX2303" s="132"/>
      <c r="CY2303" s="132"/>
      <c r="CZ2303" s="122" t="str">
        <f t="shared" si="108"/>
        <v>Quercus macrocarpa Michx., SPMCODE: QUE002302, collection#: KS-MG482</v>
      </c>
    </row>
    <row r="2304" spans="1:104" ht="15" customHeight="1" x14ac:dyDescent="0.45">
      <c r="A2304" s="122">
        <v>2303</v>
      </c>
      <c r="B2304" s="122" t="s">
        <v>12636</v>
      </c>
      <c r="C2304" s="100" t="s">
        <v>12530</v>
      </c>
      <c r="D2304" s="148"/>
      <c r="E2304" s="148"/>
      <c r="G2304" s="132"/>
      <c r="I2304" s="100" t="s">
        <v>212</v>
      </c>
      <c r="J2304" s="122" t="str">
        <f t="shared" si="109"/>
        <v>Quercus muehlenbergii</v>
      </c>
      <c r="K2304" s="132"/>
      <c r="L2304" s="132"/>
      <c r="M2304" s="100" t="s">
        <v>3226</v>
      </c>
      <c r="N2304" s="100" t="s">
        <v>3198</v>
      </c>
      <c r="O2304" s="52">
        <v>42915</v>
      </c>
      <c r="P2304" s="97" t="s">
        <v>9396</v>
      </c>
      <c r="Q2304" s="100" t="s">
        <v>11688</v>
      </c>
      <c r="R2304" s="52">
        <v>42916</v>
      </c>
      <c r="S2304" s="121" t="s">
        <v>14693</v>
      </c>
      <c r="T2304" s="100" t="s">
        <v>1171</v>
      </c>
      <c r="U2304" s="50" t="s">
        <v>6840</v>
      </c>
      <c r="V2304" s="50" t="s">
        <v>12507</v>
      </c>
      <c r="W2304" s="50" t="s">
        <v>1759</v>
      </c>
      <c r="X2304" s="101" t="s">
        <v>12531</v>
      </c>
      <c r="Y2304" s="50" t="s">
        <v>12532</v>
      </c>
      <c r="Z2304" s="132"/>
      <c r="AA2304" s="132"/>
      <c r="AB2304" s="132"/>
      <c r="AC2304" s="132"/>
      <c r="AD2304" s="132"/>
      <c r="AE2304" s="132"/>
      <c r="AF2304" s="132"/>
      <c r="AG2304" s="132"/>
      <c r="AH2304" s="100">
        <v>1125</v>
      </c>
      <c r="AI2304" s="132"/>
      <c r="AJ2304" s="100" t="s">
        <v>212</v>
      </c>
      <c r="AK2304" s="100" t="s">
        <v>212</v>
      </c>
      <c r="AL2304" s="132"/>
      <c r="AM2304" s="52"/>
      <c r="AN2304" s="132"/>
      <c r="AO2304" s="132"/>
      <c r="AP2304" s="132"/>
      <c r="AQ2304" s="132"/>
      <c r="AR2304" s="132"/>
      <c r="AS2304" s="132"/>
      <c r="AT2304" s="102">
        <v>39.101579999999998</v>
      </c>
      <c r="AU2304" s="102">
        <v>-96.599819999999994</v>
      </c>
      <c r="AV2304" s="132"/>
      <c r="AW2304" s="132"/>
      <c r="AX2304" s="132"/>
      <c r="AY2304" s="132"/>
      <c r="AZ2304" s="100" t="s">
        <v>12533</v>
      </c>
      <c r="BA2304" s="132"/>
      <c r="BB2304" s="132"/>
      <c r="BC2304" s="132"/>
      <c r="BD2304" s="132"/>
      <c r="BE2304" s="100" t="s">
        <v>9078</v>
      </c>
      <c r="BF2304" s="132"/>
      <c r="BG2304" s="100" t="s">
        <v>9079</v>
      </c>
      <c r="BH2304" s="132" t="s">
        <v>1431</v>
      </c>
      <c r="BI2304" s="132" t="s">
        <v>1431</v>
      </c>
      <c r="BJ2304" s="132" t="s">
        <v>1431</v>
      </c>
      <c r="BK2304" s="132"/>
      <c r="BL2304" s="132"/>
      <c r="BM2304" s="132"/>
      <c r="BN2304" s="132"/>
      <c r="BO2304" s="132"/>
      <c r="BP2304" s="132"/>
      <c r="BQ2304" s="132"/>
      <c r="BR2304" s="132"/>
      <c r="BS2304" s="132"/>
      <c r="BW2304" s="132"/>
      <c r="BX2304" s="132"/>
      <c r="BY2304" s="132" t="s">
        <v>13585</v>
      </c>
      <c r="BZ2304" s="100" t="s">
        <v>3654</v>
      </c>
      <c r="CA2304" s="132"/>
      <c r="CB2304" s="132"/>
      <c r="CC2304" s="132"/>
      <c r="CD2304" s="132"/>
      <c r="CE2304" s="132"/>
      <c r="CF2304" s="132"/>
      <c r="CG2304" s="132"/>
      <c r="CH2304" s="132"/>
      <c r="CI2304" s="132"/>
      <c r="CJ2304" s="132"/>
      <c r="CK2304" s="132"/>
      <c r="CL2304" s="132"/>
      <c r="CM2304" s="132"/>
      <c r="CN2304" s="132"/>
      <c r="CO2304" s="132"/>
      <c r="CP2304" s="132"/>
      <c r="CQ2304" s="132"/>
      <c r="CR2304" s="132"/>
      <c r="CS2304" s="132"/>
      <c r="CT2304" s="132"/>
      <c r="CU2304" s="132"/>
      <c r="CV2304" s="132"/>
      <c r="CW2304" s="132"/>
      <c r="CX2304" s="132"/>
      <c r="CY2304" s="132"/>
      <c r="CZ2304" s="122" t="str">
        <f t="shared" si="108"/>
        <v>Quercus muehlenbergii Engelm., SPMCODE: QUE002303, collection#: KS-MG483</v>
      </c>
    </row>
    <row r="2305" spans="1:104" ht="15" customHeight="1" x14ac:dyDescent="0.45">
      <c r="A2305" s="122">
        <v>2304</v>
      </c>
      <c r="B2305" s="122" t="s">
        <v>12637</v>
      </c>
      <c r="C2305" s="100" t="s">
        <v>12534</v>
      </c>
      <c r="D2305" s="148"/>
      <c r="E2305" s="148"/>
      <c r="G2305" s="132"/>
      <c r="I2305" s="100" t="s">
        <v>212</v>
      </c>
      <c r="J2305" s="122" t="str">
        <f t="shared" si="109"/>
        <v>Quercus muehlenbergii</v>
      </c>
      <c r="K2305" s="132"/>
      <c r="L2305" s="132"/>
      <c r="M2305" s="100" t="s">
        <v>3226</v>
      </c>
      <c r="N2305" s="100" t="s">
        <v>3198</v>
      </c>
      <c r="O2305" s="52">
        <v>42915</v>
      </c>
      <c r="P2305" s="97" t="s">
        <v>9396</v>
      </c>
      <c r="Q2305" s="100" t="s">
        <v>11688</v>
      </c>
      <c r="R2305" s="52">
        <v>42916</v>
      </c>
      <c r="S2305" s="121" t="s">
        <v>14693</v>
      </c>
      <c r="T2305" s="100" t="s">
        <v>1171</v>
      </c>
      <c r="U2305" s="50" t="s">
        <v>6840</v>
      </c>
      <c r="V2305" s="50" t="s">
        <v>12507</v>
      </c>
      <c r="W2305" s="50" t="s">
        <v>1759</v>
      </c>
      <c r="X2305" s="101" t="s">
        <v>12535</v>
      </c>
      <c r="Y2305" s="132"/>
      <c r="Z2305" s="132"/>
      <c r="AA2305" s="132"/>
      <c r="AB2305" s="132"/>
      <c r="AC2305" s="132"/>
      <c r="AD2305" s="132"/>
      <c r="AE2305" s="132"/>
      <c r="AF2305" s="132"/>
      <c r="AG2305" s="132"/>
      <c r="AH2305" s="100">
        <v>1094</v>
      </c>
      <c r="AI2305" s="132"/>
      <c r="AJ2305" s="100" t="s">
        <v>212</v>
      </c>
      <c r="AK2305" s="100" t="s">
        <v>212</v>
      </c>
      <c r="AL2305" s="132"/>
      <c r="AM2305" s="52"/>
      <c r="AN2305" s="132"/>
      <c r="AO2305" s="132"/>
      <c r="AP2305" s="132"/>
      <c r="AQ2305" s="132"/>
      <c r="AR2305" s="132"/>
      <c r="AS2305" s="132"/>
      <c r="AT2305" s="102">
        <v>39.107909999999997</v>
      </c>
      <c r="AU2305" s="102">
        <v>-96.604690000000005</v>
      </c>
      <c r="AV2305" s="132"/>
      <c r="AW2305" s="132"/>
      <c r="AX2305" s="132"/>
      <c r="AY2305" s="132"/>
      <c r="AZ2305" s="100" t="s">
        <v>12517</v>
      </c>
      <c r="BA2305" s="132"/>
      <c r="BB2305" s="132"/>
      <c r="BC2305" s="132"/>
      <c r="BD2305" s="132"/>
      <c r="BE2305" s="100" t="s">
        <v>9078</v>
      </c>
      <c r="BF2305" s="132"/>
      <c r="BG2305" s="100" t="s">
        <v>9079</v>
      </c>
      <c r="BH2305" s="132" t="s">
        <v>1431</v>
      </c>
      <c r="BI2305" s="132" t="s">
        <v>1431</v>
      </c>
      <c r="BJ2305" s="132" t="s">
        <v>1431</v>
      </c>
      <c r="BK2305" s="132"/>
      <c r="BL2305" s="132"/>
      <c r="BM2305" s="132"/>
      <c r="BN2305" s="132"/>
      <c r="BO2305" s="132"/>
      <c r="BP2305" s="132"/>
      <c r="BQ2305" s="132"/>
      <c r="BR2305" s="132"/>
      <c r="BS2305" s="132"/>
      <c r="BW2305" s="132"/>
      <c r="BX2305" s="132"/>
      <c r="BY2305" s="132" t="s">
        <v>13585</v>
      </c>
      <c r="BZ2305" s="100" t="s">
        <v>3654</v>
      </c>
      <c r="CA2305" s="132"/>
      <c r="CB2305" s="132"/>
      <c r="CC2305" s="132"/>
      <c r="CD2305" s="132"/>
      <c r="CE2305" s="132"/>
      <c r="CF2305" s="132"/>
      <c r="CG2305" s="132"/>
      <c r="CH2305" s="132"/>
      <c r="CI2305" s="132"/>
      <c r="CJ2305" s="132"/>
      <c r="CK2305" s="132"/>
      <c r="CL2305" s="132"/>
      <c r="CM2305" s="132"/>
      <c r="CN2305" s="132"/>
      <c r="CO2305" s="132"/>
      <c r="CP2305" s="132"/>
      <c r="CQ2305" s="132"/>
      <c r="CR2305" s="132"/>
      <c r="CS2305" s="132"/>
      <c r="CT2305" s="132"/>
      <c r="CU2305" s="132"/>
      <c r="CV2305" s="132"/>
      <c r="CW2305" s="132"/>
      <c r="CX2305" s="132"/>
      <c r="CY2305" s="132"/>
      <c r="CZ2305" s="122" t="str">
        <f t="shared" si="108"/>
        <v>Quercus muehlenbergii Engelm., SPMCODE: QUE002304, collection#: KS-MG484</v>
      </c>
    </row>
    <row r="2306" spans="1:104" ht="15" customHeight="1" x14ac:dyDescent="0.45">
      <c r="A2306" s="122">
        <v>2305</v>
      </c>
      <c r="B2306" s="122" t="s">
        <v>12638</v>
      </c>
      <c r="C2306" s="100" t="s">
        <v>12536</v>
      </c>
      <c r="D2306" s="148"/>
      <c r="E2306" s="148"/>
      <c r="G2306" s="132"/>
      <c r="I2306" s="100" t="s">
        <v>212</v>
      </c>
      <c r="J2306" s="122" t="str">
        <f t="shared" si="109"/>
        <v>Quercus muehlenbergii</v>
      </c>
      <c r="K2306" s="132"/>
      <c r="L2306" s="132"/>
      <c r="M2306" s="100" t="s">
        <v>3226</v>
      </c>
      <c r="N2306" s="100" t="s">
        <v>3198</v>
      </c>
      <c r="O2306" s="52">
        <v>42915</v>
      </c>
      <c r="P2306" s="97" t="s">
        <v>9396</v>
      </c>
      <c r="Q2306" s="100" t="s">
        <v>11688</v>
      </c>
      <c r="R2306" s="52">
        <v>42916</v>
      </c>
      <c r="S2306" s="121" t="s">
        <v>14693</v>
      </c>
      <c r="T2306" s="100" t="s">
        <v>1171</v>
      </c>
      <c r="U2306" s="50" t="s">
        <v>6840</v>
      </c>
      <c r="V2306" s="50" t="s">
        <v>12507</v>
      </c>
      <c r="W2306" s="50" t="s">
        <v>1759</v>
      </c>
      <c r="X2306" s="101" t="s">
        <v>12535</v>
      </c>
      <c r="Y2306" s="132"/>
      <c r="Z2306" s="132"/>
      <c r="AA2306" s="132"/>
      <c r="AB2306" s="132"/>
      <c r="AC2306" s="132"/>
      <c r="AD2306" s="132"/>
      <c r="AE2306" s="132"/>
      <c r="AF2306" s="132"/>
      <c r="AG2306" s="132"/>
      <c r="AH2306" s="100">
        <v>1136</v>
      </c>
      <c r="AI2306" s="132"/>
      <c r="AJ2306" s="100" t="s">
        <v>212</v>
      </c>
      <c r="AK2306" s="100" t="s">
        <v>212</v>
      </c>
      <c r="AL2306" s="132"/>
      <c r="AM2306" s="52"/>
      <c r="AN2306" s="132"/>
      <c r="AO2306" s="132"/>
      <c r="AP2306" s="132"/>
      <c r="AQ2306" s="132"/>
      <c r="AR2306" s="132"/>
      <c r="AS2306" s="132"/>
      <c r="AT2306" s="102">
        <v>39.107819999999997</v>
      </c>
      <c r="AU2306" s="102">
        <v>-96.604169999999996</v>
      </c>
      <c r="AV2306" s="132"/>
      <c r="AW2306" s="132"/>
      <c r="AX2306" s="132"/>
      <c r="AY2306" s="132"/>
      <c r="AZ2306" s="100" t="s">
        <v>9622</v>
      </c>
      <c r="BA2306" s="132"/>
      <c r="BB2306" s="132"/>
      <c r="BC2306" s="132"/>
      <c r="BD2306" s="132"/>
      <c r="BE2306" s="100" t="s">
        <v>9078</v>
      </c>
      <c r="BF2306" s="132"/>
      <c r="BG2306" s="100" t="s">
        <v>9079</v>
      </c>
      <c r="BH2306" s="132" t="s">
        <v>1431</v>
      </c>
      <c r="BI2306" s="132" t="s">
        <v>1431</v>
      </c>
      <c r="BJ2306" s="132" t="s">
        <v>1431</v>
      </c>
      <c r="BK2306" s="132"/>
      <c r="BL2306" s="132"/>
      <c r="BM2306" s="132"/>
      <c r="BN2306" s="132"/>
      <c r="BO2306" s="132"/>
      <c r="BP2306" s="132"/>
      <c r="BQ2306" s="132"/>
      <c r="BR2306" s="132"/>
      <c r="BS2306" s="132"/>
      <c r="BW2306" s="132"/>
      <c r="BX2306" s="132"/>
      <c r="BY2306" s="132"/>
      <c r="BZ2306" s="100" t="s">
        <v>3654</v>
      </c>
      <c r="CA2306" s="132"/>
      <c r="CB2306" s="132"/>
      <c r="CC2306" s="132"/>
      <c r="CD2306" s="132"/>
      <c r="CE2306" s="132"/>
      <c r="CF2306" s="132"/>
      <c r="CG2306" s="132"/>
      <c r="CH2306" s="132"/>
      <c r="CI2306" s="132"/>
      <c r="CJ2306" s="132"/>
      <c r="CK2306" s="132"/>
      <c r="CL2306" s="132"/>
      <c r="CM2306" s="132"/>
      <c r="CN2306" s="132"/>
      <c r="CO2306" s="132"/>
      <c r="CP2306" s="132"/>
      <c r="CQ2306" s="132"/>
      <c r="CR2306" s="132"/>
      <c r="CS2306" s="132"/>
      <c r="CT2306" s="132"/>
      <c r="CU2306" s="132"/>
      <c r="CV2306" s="132"/>
      <c r="CW2306" s="132"/>
      <c r="CX2306" s="132"/>
      <c r="CY2306" s="132"/>
      <c r="CZ2306" s="122" t="str">
        <f t="shared" si="108"/>
        <v>Quercus muehlenbergii Engelm., SPMCODE: QUE002305, collection#: KS-MG485</v>
      </c>
    </row>
    <row r="2307" spans="1:104" ht="15" customHeight="1" x14ac:dyDescent="0.45">
      <c r="A2307" s="122">
        <v>2306</v>
      </c>
      <c r="B2307" s="122" t="s">
        <v>12639</v>
      </c>
      <c r="C2307" s="100" t="s">
        <v>12537</v>
      </c>
      <c r="D2307" s="148"/>
      <c r="E2307" s="148"/>
      <c r="G2307" s="132"/>
      <c r="I2307" s="100" t="s">
        <v>212</v>
      </c>
      <c r="J2307" s="122" t="str">
        <f t="shared" si="109"/>
        <v>Quercus muehlenbergii</v>
      </c>
      <c r="K2307" s="132"/>
      <c r="L2307" s="132"/>
      <c r="M2307" s="100" t="s">
        <v>3226</v>
      </c>
      <c r="N2307" s="100" t="s">
        <v>3198</v>
      </c>
      <c r="O2307" s="52">
        <v>42915</v>
      </c>
      <c r="P2307" s="97" t="s">
        <v>9396</v>
      </c>
      <c r="Q2307" s="100" t="s">
        <v>11688</v>
      </c>
      <c r="R2307" s="52">
        <v>42916</v>
      </c>
      <c r="S2307" s="121" t="s">
        <v>14693</v>
      </c>
      <c r="T2307" s="100" t="s">
        <v>1171</v>
      </c>
      <c r="U2307" s="50" t="s">
        <v>6840</v>
      </c>
      <c r="V2307" s="50" t="s">
        <v>12507</v>
      </c>
      <c r="W2307" s="50" t="s">
        <v>1759</v>
      </c>
      <c r="X2307" s="101" t="s">
        <v>12531</v>
      </c>
      <c r="Y2307" s="50" t="s">
        <v>12538</v>
      </c>
      <c r="Z2307" s="132"/>
      <c r="AA2307" s="132"/>
      <c r="AB2307" s="132"/>
      <c r="AC2307" s="132"/>
      <c r="AD2307" s="132"/>
      <c r="AE2307" s="132"/>
      <c r="AF2307" s="132"/>
      <c r="AG2307" s="132"/>
      <c r="AH2307" s="100">
        <v>1134</v>
      </c>
      <c r="AI2307" s="132"/>
      <c r="AJ2307" s="100" t="s">
        <v>212</v>
      </c>
      <c r="AK2307" s="100" t="s">
        <v>212</v>
      </c>
      <c r="AL2307" s="132"/>
      <c r="AM2307" s="52"/>
      <c r="AN2307" s="132"/>
      <c r="AO2307" s="132"/>
      <c r="AP2307" s="132"/>
      <c r="AQ2307" s="132"/>
      <c r="AR2307" s="132"/>
      <c r="AS2307" s="132"/>
      <c r="AT2307" s="102">
        <v>39.107700000000001</v>
      </c>
      <c r="AU2307" s="102">
        <v>-96.603809999999996</v>
      </c>
      <c r="AV2307" s="132"/>
      <c r="AW2307" s="132"/>
      <c r="AX2307" s="132"/>
      <c r="AY2307" s="132"/>
      <c r="AZ2307" s="100" t="s">
        <v>12539</v>
      </c>
      <c r="BA2307" s="132"/>
      <c r="BB2307" s="132"/>
      <c r="BC2307" s="132"/>
      <c r="BD2307" s="132"/>
      <c r="BE2307" s="100" t="s">
        <v>9078</v>
      </c>
      <c r="BF2307" s="132"/>
      <c r="BG2307" s="100" t="s">
        <v>9079</v>
      </c>
      <c r="BH2307" s="132" t="s">
        <v>1431</v>
      </c>
      <c r="BI2307" s="132" t="s">
        <v>1431</v>
      </c>
      <c r="BJ2307" s="132" t="s">
        <v>1431</v>
      </c>
      <c r="BK2307" s="132"/>
      <c r="BL2307" s="132"/>
      <c r="BM2307" s="132"/>
      <c r="BN2307" s="132"/>
      <c r="BO2307" s="132"/>
      <c r="BP2307" s="132"/>
      <c r="BQ2307" s="132"/>
      <c r="BR2307" s="132"/>
      <c r="BS2307" s="132"/>
      <c r="BW2307" s="132"/>
      <c r="BX2307" s="132"/>
      <c r="BY2307" s="132"/>
      <c r="BZ2307" s="100" t="s">
        <v>3654</v>
      </c>
      <c r="CA2307" s="132"/>
      <c r="CB2307" s="132"/>
      <c r="CC2307" s="132"/>
      <c r="CD2307" s="132"/>
      <c r="CE2307" s="132"/>
      <c r="CF2307" s="132"/>
      <c r="CG2307" s="132"/>
      <c r="CH2307" s="132"/>
      <c r="CI2307" s="132"/>
      <c r="CJ2307" s="132"/>
      <c r="CK2307" s="132"/>
      <c r="CL2307" s="132"/>
      <c r="CM2307" s="132"/>
      <c r="CN2307" s="132"/>
      <c r="CO2307" s="132"/>
      <c r="CP2307" s="132"/>
      <c r="CQ2307" s="132"/>
      <c r="CR2307" s="132"/>
      <c r="CS2307" s="132"/>
      <c r="CT2307" s="132"/>
      <c r="CU2307" s="132"/>
      <c r="CV2307" s="132"/>
      <c r="CW2307" s="132"/>
      <c r="CX2307" s="132"/>
      <c r="CY2307" s="132"/>
      <c r="CZ2307" s="122" t="str">
        <f t="shared" si="108"/>
        <v>Quercus muehlenbergii Engelm., SPMCODE: QUE002306, collection#: KS-MG486</v>
      </c>
    </row>
    <row r="2308" spans="1:104" ht="15" customHeight="1" x14ac:dyDescent="0.45">
      <c r="A2308" s="122">
        <v>2307</v>
      </c>
      <c r="B2308" s="122" t="s">
        <v>12640</v>
      </c>
      <c r="C2308" s="100" t="s">
        <v>12540</v>
      </c>
      <c r="D2308" s="148"/>
      <c r="E2308" s="148"/>
      <c r="G2308" s="132"/>
      <c r="I2308" s="100" t="s">
        <v>212</v>
      </c>
      <c r="J2308" s="122" t="str">
        <f t="shared" si="109"/>
        <v>Quercus muehlenbergii</v>
      </c>
      <c r="K2308" s="132"/>
      <c r="L2308" s="132"/>
      <c r="M2308" s="100" t="s">
        <v>3226</v>
      </c>
      <c r="N2308" s="100" t="s">
        <v>3198</v>
      </c>
      <c r="O2308" s="52">
        <v>42915</v>
      </c>
      <c r="P2308" s="97" t="s">
        <v>9396</v>
      </c>
      <c r="Q2308" s="100" t="s">
        <v>11688</v>
      </c>
      <c r="R2308" s="52">
        <v>42916</v>
      </c>
      <c r="S2308" s="121" t="s">
        <v>14693</v>
      </c>
      <c r="T2308" s="100" t="s">
        <v>1171</v>
      </c>
      <c r="U2308" s="50" t="s">
        <v>6840</v>
      </c>
      <c r="V2308" s="50" t="s">
        <v>12507</v>
      </c>
      <c r="W2308" s="50" t="s">
        <v>1759</v>
      </c>
      <c r="X2308" s="101" t="s">
        <v>12541</v>
      </c>
      <c r="Y2308" s="50" t="s">
        <v>12542</v>
      </c>
      <c r="Z2308" s="132"/>
      <c r="AA2308" s="132"/>
      <c r="AB2308" s="132"/>
      <c r="AC2308" s="132"/>
      <c r="AD2308" s="132"/>
      <c r="AE2308" s="132"/>
      <c r="AF2308" s="132"/>
      <c r="AG2308" s="132"/>
      <c r="AH2308" s="100">
        <v>1144</v>
      </c>
      <c r="AI2308" s="132"/>
      <c r="AJ2308" s="100" t="s">
        <v>212</v>
      </c>
      <c r="AK2308" s="100" t="s">
        <v>212</v>
      </c>
      <c r="AL2308" s="132"/>
      <c r="AM2308" s="52"/>
      <c r="AN2308" s="132"/>
      <c r="AO2308" s="132"/>
      <c r="AP2308" s="132"/>
      <c r="AQ2308" s="132"/>
      <c r="AR2308" s="132"/>
      <c r="AS2308" s="132"/>
      <c r="AT2308" s="102">
        <v>39.107819999999997</v>
      </c>
      <c r="AU2308" s="102">
        <v>-96.603080000000006</v>
      </c>
      <c r="AV2308" s="132"/>
      <c r="AW2308" s="132"/>
      <c r="AX2308" s="132"/>
      <c r="AY2308" s="132"/>
      <c r="AZ2308" s="100" t="s">
        <v>12543</v>
      </c>
      <c r="BA2308" s="132"/>
      <c r="BB2308" s="132"/>
      <c r="BC2308" s="132"/>
      <c r="BD2308" s="132"/>
      <c r="BE2308" s="100" t="s">
        <v>9078</v>
      </c>
      <c r="BF2308" s="132"/>
      <c r="BG2308" s="100" t="s">
        <v>9079</v>
      </c>
      <c r="BH2308" s="132" t="s">
        <v>1431</v>
      </c>
      <c r="BI2308" s="132" t="s">
        <v>1431</v>
      </c>
      <c r="BJ2308" s="132" t="s">
        <v>1431</v>
      </c>
      <c r="BK2308" s="132"/>
      <c r="BL2308" s="132"/>
      <c r="BM2308" s="132"/>
      <c r="BN2308" s="132"/>
      <c r="BO2308" s="132"/>
      <c r="BP2308" s="132"/>
      <c r="BQ2308" s="132"/>
      <c r="BR2308" s="132"/>
      <c r="BS2308" s="132"/>
      <c r="BW2308" s="132"/>
      <c r="BX2308" s="132"/>
      <c r="BY2308" s="132"/>
      <c r="BZ2308" s="100" t="s">
        <v>3654</v>
      </c>
      <c r="CA2308" s="132"/>
      <c r="CB2308" s="132"/>
      <c r="CC2308" s="132"/>
      <c r="CD2308" s="132"/>
      <c r="CE2308" s="132"/>
      <c r="CF2308" s="132"/>
      <c r="CG2308" s="132"/>
      <c r="CH2308" s="132"/>
      <c r="CI2308" s="132"/>
      <c r="CJ2308" s="132"/>
      <c r="CK2308" s="132"/>
      <c r="CL2308" s="132"/>
      <c r="CM2308" s="132"/>
      <c r="CN2308" s="132"/>
      <c r="CO2308" s="132"/>
      <c r="CP2308" s="132"/>
      <c r="CQ2308" s="132"/>
      <c r="CR2308" s="132"/>
      <c r="CS2308" s="132"/>
      <c r="CT2308" s="132"/>
      <c r="CU2308" s="132"/>
      <c r="CV2308" s="132"/>
      <c r="CW2308" s="132"/>
      <c r="CX2308" s="132"/>
      <c r="CY2308" s="132"/>
      <c r="CZ2308" s="122" t="str">
        <f t="shared" si="108"/>
        <v>Quercus muehlenbergii Engelm., SPMCODE: QUE002307, collection#: KS-MG487</v>
      </c>
    </row>
    <row r="2309" spans="1:104" ht="15" customHeight="1" x14ac:dyDescent="0.45">
      <c r="A2309" s="122">
        <v>2308</v>
      </c>
      <c r="B2309" s="122" t="s">
        <v>12641</v>
      </c>
      <c r="C2309" s="100" t="s">
        <v>12544</v>
      </c>
      <c r="D2309" s="148"/>
      <c r="E2309" s="148"/>
      <c r="G2309" s="132"/>
      <c r="I2309" s="100" t="s">
        <v>212</v>
      </c>
      <c r="J2309" s="122" t="str">
        <f t="shared" si="109"/>
        <v>Quercus muehlenbergii</v>
      </c>
      <c r="K2309" s="132"/>
      <c r="L2309" s="132"/>
      <c r="M2309" s="100" t="s">
        <v>3226</v>
      </c>
      <c r="N2309" s="100" t="s">
        <v>3198</v>
      </c>
      <c r="O2309" s="52">
        <v>42915</v>
      </c>
      <c r="P2309" s="97" t="s">
        <v>9396</v>
      </c>
      <c r="Q2309" s="100" t="s">
        <v>11688</v>
      </c>
      <c r="R2309" s="52">
        <v>42916</v>
      </c>
      <c r="S2309" s="121" t="s">
        <v>14693</v>
      </c>
      <c r="T2309" s="100" t="s">
        <v>1171</v>
      </c>
      <c r="U2309" s="50" t="s">
        <v>6840</v>
      </c>
      <c r="V2309" s="50" t="s">
        <v>12507</v>
      </c>
      <c r="W2309" s="50" t="s">
        <v>1759</v>
      </c>
      <c r="X2309" s="101" t="s">
        <v>12541</v>
      </c>
      <c r="Y2309" s="50" t="s">
        <v>12545</v>
      </c>
      <c r="Z2309" s="132"/>
      <c r="AA2309" s="132"/>
      <c r="AB2309" s="132"/>
      <c r="AC2309" s="132"/>
      <c r="AD2309" s="132"/>
      <c r="AE2309" s="132"/>
      <c r="AF2309" s="132"/>
      <c r="AG2309" s="132"/>
      <c r="AH2309" s="100">
        <v>1180</v>
      </c>
      <c r="AI2309" s="132"/>
      <c r="AJ2309" s="100" t="s">
        <v>212</v>
      </c>
      <c r="AK2309" s="100" t="s">
        <v>212</v>
      </c>
      <c r="AL2309" s="132"/>
      <c r="AM2309" s="52"/>
      <c r="AN2309" s="132"/>
      <c r="AO2309" s="132"/>
      <c r="AP2309" s="132"/>
      <c r="AQ2309" s="132"/>
      <c r="AR2309" s="132"/>
      <c r="AS2309" s="132"/>
      <c r="AT2309" s="102">
        <v>39.10792</v>
      </c>
      <c r="AU2309" s="102">
        <v>-96.602329999999995</v>
      </c>
      <c r="AV2309" s="132"/>
      <c r="AW2309" s="132"/>
      <c r="AX2309" s="132"/>
      <c r="AY2309" s="132"/>
      <c r="AZ2309" s="100" t="s">
        <v>12546</v>
      </c>
      <c r="BA2309" s="132"/>
      <c r="BB2309" s="132"/>
      <c r="BC2309" s="132"/>
      <c r="BD2309" s="132"/>
      <c r="BE2309" s="100" t="s">
        <v>9078</v>
      </c>
      <c r="BF2309" s="132"/>
      <c r="BG2309" s="100" t="s">
        <v>9079</v>
      </c>
      <c r="BH2309" s="132" t="s">
        <v>1431</v>
      </c>
      <c r="BI2309" s="132" t="s">
        <v>1431</v>
      </c>
      <c r="BJ2309" s="132" t="s">
        <v>1431</v>
      </c>
      <c r="BK2309" s="132"/>
      <c r="BL2309" s="132"/>
      <c r="BM2309" s="132"/>
      <c r="BN2309" s="132"/>
      <c r="BO2309" s="132"/>
      <c r="BP2309" s="132"/>
      <c r="BQ2309" s="132"/>
      <c r="BR2309" s="132"/>
      <c r="BS2309" s="132"/>
      <c r="BW2309" s="132"/>
      <c r="BX2309" s="132"/>
      <c r="BY2309" s="132"/>
      <c r="BZ2309" s="100" t="s">
        <v>3654</v>
      </c>
      <c r="CA2309" s="132"/>
      <c r="CB2309" s="132"/>
      <c r="CC2309" s="132"/>
      <c r="CD2309" s="132"/>
      <c r="CE2309" s="132"/>
      <c r="CF2309" s="132"/>
      <c r="CG2309" s="132"/>
      <c r="CH2309" s="132"/>
      <c r="CI2309" s="132"/>
      <c r="CJ2309" s="132"/>
      <c r="CK2309" s="132"/>
      <c r="CL2309" s="132"/>
      <c r="CM2309" s="132"/>
      <c r="CN2309" s="132"/>
      <c r="CO2309" s="132"/>
      <c r="CP2309" s="132"/>
      <c r="CQ2309" s="132"/>
      <c r="CR2309" s="132"/>
      <c r="CS2309" s="132"/>
      <c r="CT2309" s="132"/>
      <c r="CU2309" s="132"/>
      <c r="CV2309" s="132"/>
      <c r="CW2309" s="132"/>
      <c r="CX2309" s="132"/>
      <c r="CY2309" s="132"/>
      <c r="CZ2309" s="122" t="str">
        <f t="shared" si="108"/>
        <v>Quercus muehlenbergii Engelm., SPMCODE: QUE002308, collection#: KS-MG488</v>
      </c>
    </row>
    <row r="2310" spans="1:104" ht="15" customHeight="1" x14ac:dyDescent="0.45">
      <c r="A2310" s="122">
        <v>2309</v>
      </c>
      <c r="B2310" s="122" t="s">
        <v>12642</v>
      </c>
      <c r="C2310" s="100" t="s">
        <v>12547</v>
      </c>
      <c r="D2310" s="148"/>
      <c r="E2310" s="148"/>
      <c r="G2310" s="132"/>
      <c r="I2310" s="100" t="s">
        <v>212</v>
      </c>
      <c r="J2310" s="122" t="str">
        <f t="shared" si="109"/>
        <v>Quercus muehlenbergii</v>
      </c>
      <c r="K2310" s="132"/>
      <c r="L2310" s="132"/>
      <c r="M2310" s="100" t="s">
        <v>3226</v>
      </c>
      <c r="N2310" s="100" t="s">
        <v>3198</v>
      </c>
      <c r="O2310" s="52">
        <v>42915</v>
      </c>
      <c r="P2310" s="97" t="s">
        <v>9396</v>
      </c>
      <c r="Q2310" s="100" t="s">
        <v>11688</v>
      </c>
      <c r="R2310" s="52">
        <v>42916</v>
      </c>
      <c r="S2310" s="121" t="s">
        <v>14693</v>
      </c>
      <c r="T2310" s="100" t="s">
        <v>1171</v>
      </c>
      <c r="U2310" s="50" t="s">
        <v>6840</v>
      </c>
      <c r="V2310" s="50" t="s">
        <v>12507</v>
      </c>
      <c r="W2310" s="50" t="s">
        <v>1759</v>
      </c>
      <c r="X2310" s="101" t="s">
        <v>12548</v>
      </c>
      <c r="Y2310" s="132"/>
      <c r="Z2310" s="132"/>
      <c r="AA2310" s="132"/>
      <c r="AB2310" s="132"/>
      <c r="AC2310" s="132"/>
      <c r="AD2310" s="132"/>
      <c r="AE2310" s="132"/>
      <c r="AF2310" s="132"/>
      <c r="AG2310" s="132"/>
      <c r="AH2310" s="132"/>
      <c r="AI2310" s="132"/>
      <c r="AJ2310" s="100" t="s">
        <v>212</v>
      </c>
      <c r="AK2310" s="100" t="s">
        <v>212</v>
      </c>
      <c r="AL2310" s="132"/>
      <c r="AM2310" s="52"/>
      <c r="AN2310" s="132"/>
      <c r="AO2310" s="132"/>
      <c r="AP2310" s="132"/>
      <c r="AQ2310" s="132"/>
      <c r="AR2310" s="132"/>
      <c r="AS2310" s="132"/>
      <c r="AT2310" s="102">
        <v>39.163330000000002</v>
      </c>
      <c r="AU2310" s="102">
        <v>-96.632900000000006</v>
      </c>
      <c r="AV2310" s="132"/>
      <c r="AW2310" s="132"/>
      <c r="AX2310" s="132"/>
      <c r="AY2310" s="132"/>
      <c r="AZ2310" s="132"/>
      <c r="BA2310" s="132"/>
      <c r="BB2310" s="132"/>
      <c r="BC2310" s="132"/>
      <c r="BD2310" s="132"/>
      <c r="BE2310" s="100" t="s">
        <v>9078</v>
      </c>
      <c r="BF2310" s="132"/>
      <c r="BG2310" s="100" t="s">
        <v>9079</v>
      </c>
      <c r="BH2310" s="132" t="s">
        <v>1431</v>
      </c>
      <c r="BI2310" s="132" t="s">
        <v>1431</v>
      </c>
      <c r="BJ2310" s="132" t="s">
        <v>1431</v>
      </c>
      <c r="BK2310" s="132"/>
      <c r="BL2310" s="132"/>
      <c r="BM2310" s="132"/>
      <c r="BN2310" s="132"/>
      <c r="BO2310" s="132"/>
      <c r="BP2310" s="132"/>
      <c r="BQ2310" s="132"/>
      <c r="BR2310" s="132"/>
      <c r="BS2310" s="132"/>
      <c r="BW2310" s="132"/>
      <c r="BX2310" s="132"/>
      <c r="BY2310" s="132"/>
      <c r="BZ2310" s="100" t="s">
        <v>3654</v>
      </c>
      <c r="CA2310" s="132"/>
      <c r="CB2310" s="132"/>
      <c r="CC2310" s="132"/>
      <c r="CD2310" s="132"/>
      <c r="CE2310" s="132"/>
      <c r="CF2310" s="132"/>
      <c r="CG2310" s="132"/>
      <c r="CH2310" s="132"/>
      <c r="CI2310" s="132"/>
      <c r="CJ2310" s="132"/>
      <c r="CK2310" s="132"/>
      <c r="CL2310" s="132"/>
      <c r="CM2310" s="132"/>
      <c r="CN2310" s="132"/>
      <c r="CO2310" s="132"/>
      <c r="CP2310" s="132"/>
      <c r="CQ2310" s="132"/>
      <c r="CR2310" s="132"/>
      <c r="CS2310" s="132"/>
      <c r="CT2310" s="132"/>
      <c r="CU2310" s="132"/>
      <c r="CV2310" s="132"/>
      <c r="CW2310" s="132"/>
      <c r="CX2310" s="132"/>
      <c r="CY2310" s="132"/>
      <c r="CZ2310" s="122" t="str">
        <f t="shared" si="108"/>
        <v>Quercus muehlenbergii Engelm., SPMCODE: QUE002309, collection#: KS-MG489</v>
      </c>
    </row>
    <row r="2311" spans="1:104" ht="15" customHeight="1" x14ac:dyDescent="0.45">
      <c r="A2311" s="122">
        <v>2310</v>
      </c>
      <c r="B2311" s="122" t="s">
        <v>12643</v>
      </c>
      <c r="C2311" s="100" t="s">
        <v>12549</v>
      </c>
      <c r="D2311" s="148"/>
      <c r="E2311" s="148"/>
      <c r="G2311" s="132"/>
      <c r="I2311" s="100" t="s">
        <v>212</v>
      </c>
      <c r="J2311" s="122" t="str">
        <f t="shared" si="109"/>
        <v>Quercus muehlenbergii</v>
      </c>
      <c r="K2311" s="132"/>
      <c r="L2311" s="132"/>
      <c r="M2311" s="100" t="s">
        <v>3226</v>
      </c>
      <c r="N2311" s="100" t="s">
        <v>3198</v>
      </c>
      <c r="O2311" s="52">
        <v>42915</v>
      </c>
      <c r="P2311" s="97" t="s">
        <v>9396</v>
      </c>
      <c r="Q2311" s="100" t="s">
        <v>11688</v>
      </c>
      <c r="R2311" s="52">
        <v>42916</v>
      </c>
      <c r="S2311" s="121" t="s">
        <v>14693</v>
      </c>
      <c r="T2311" s="100" t="s">
        <v>1171</v>
      </c>
      <c r="U2311" s="50" t="s">
        <v>6840</v>
      </c>
      <c r="V2311" s="50" t="s">
        <v>12507</v>
      </c>
      <c r="W2311" s="50" t="s">
        <v>1759</v>
      </c>
      <c r="X2311" s="101" t="s">
        <v>12541</v>
      </c>
      <c r="Y2311" s="50" t="s">
        <v>12550</v>
      </c>
      <c r="Z2311" s="132"/>
      <c r="AA2311" s="132"/>
      <c r="AB2311" s="132"/>
      <c r="AC2311" s="132"/>
      <c r="AD2311" s="132"/>
      <c r="AE2311" s="132"/>
      <c r="AF2311" s="132"/>
      <c r="AG2311" s="132"/>
      <c r="AH2311" s="132">
        <v>1100</v>
      </c>
      <c r="AI2311" s="132"/>
      <c r="AJ2311" s="100" t="s">
        <v>212</v>
      </c>
      <c r="AK2311" s="100" t="s">
        <v>212</v>
      </c>
      <c r="AL2311" s="132"/>
      <c r="AM2311" s="52"/>
      <c r="AN2311" s="132"/>
      <c r="AO2311" s="132"/>
      <c r="AP2311" s="132"/>
      <c r="AQ2311" s="132"/>
      <c r="AR2311" s="132"/>
      <c r="AS2311" s="132"/>
      <c r="AT2311" s="102">
        <v>39.107610000000001</v>
      </c>
      <c r="AU2311" s="102">
        <v>-96.607399999999998</v>
      </c>
      <c r="AV2311" s="132"/>
      <c r="AW2311" s="132"/>
      <c r="AX2311" s="132"/>
      <c r="AY2311" s="132"/>
      <c r="AZ2311" s="132" t="s">
        <v>12551</v>
      </c>
      <c r="BA2311" s="132"/>
      <c r="BB2311" s="132"/>
      <c r="BC2311" s="132"/>
      <c r="BD2311" s="132"/>
      <c r="BE2311" s="100" t="s">
        <v>9078</v>
      </c>
      <c r="BF2311" s="132"/>
      <c r="BG2311" s="100" t="s">
        <v>9079</v>
      </c>
      <c r="BH2311" s="132" t="s">
        <v>1431</v>
      </c>
      <c r="BI2311" s="132" t="s">
        <v>1431</v>
      </c>
      <c r="BJ2311" s="132" t="s">
        <v>1431</v>
      </c>
      <c r="BK2311" s="132"/>
      <c r="BL2311" s="132"/>
      <c r="BM2311" s="132"/>
      <c r="BN2311" s="132"/>
      <c r="BO2311" s="132"/>
      <c r="BP2311" s="132"/>
      <c r="BQ2311" s="132"/>
      <c r="BR2311" s="132"/>
      <c r="BS2311" s="132"/>
      <c r="BW2311" s="132"/>
      <c r="BX2311" s="132"/>
      <c r="BY2311" s="132" t="s">
        <v>13665</v>
      </c>
      <c r="BZ2311" s="100" t="s">
        <v>3654</v>
      </c>
      <c r="CA2311" s="132"/>
      <c r="CB2311" s="132"/>
      <c r="CC2311" s="132"/>
      <c r="CD2311" s="132"/>
      <c r="CE2311" s="132"/>
      <c r="CF2311" s="132"/>
      <c r="CG2311" s="132"/>
      <c r="CH2311" s="132"/>
      <c r="CI2311" s="132"/>
      <c r="CJ2311" s="132"/>
      <c r="CK2311" s="132"/>
      <c r="CL2311" s="132"/>
      <c r="CM2311" s="132"/>
      <c r="CN2311" s="132"/>
      <c r="CO2311" s="132"/>
      <c r="CP2311" s="132"/>
      <c r="CQ2311" s="132"/>
      <c r="CR2311" s="132"/>
      <c r="CS2311" s="132"/>
      <c r="CT2311" s="132"/>
      <c r="CU2311" s="132"/>
      <c r="CV2311" s="132"/>
      <c r="CW2311" s="132"/>
      <c r="CX2311" s="132"/>
      <c r="CY2311" s="132"/>
      <c r="CZ2311" s="122" t="str">
        <f t="shared" si="108"/>
        <v>Quercus muehlenbergii Engelm., SPMCODE: QUE002310, collection#: KS-MG490</v>
      </c>
    </row>
    <row r="2312" spans="1:104" ht="15" customHeight="1" x14ac:dyDescent="0.45">
      <c r="A2312" s="122">
        <v>2311</v>
      </c>
      <c r="B2312" s="122" t="s">
        <v>12644</v>
      </c>
      <c r="C2312" s="100" t="s">
        <v>12552</v>
      </c>
      <c r="D2312" s="148"/>
      <c r="E2312" s="148"/>
      <c r="G2312" s="132"/>
      <c r="I2312" s="100" t="s">
        <v>212</v>
      </c>
      <c r="J2312" s="122" t="str">
        <f t="shared" si="109"/>
        <v>Quercus muehlenbergii</v>
      </c>
      <c r="K2312" s="132"/>
      <c r="L2312" s="132"/>
      <c r="M2312" s="100" t="s">
        <v>3226</v>
      </c>
      <c r="N2312" s="100" t="s">
        <v>3198</v>
      </c>
      <c r="O2312" s="52">
        <v>42915</v>
      </c>
      <c r="P2312" s="97" t="s">
        <v>9396</v>
      </c>
      <c r="Q2312" s="100" t="s">
        <v>11688</v>
      </c>
      <c r="R2312" s="52">
        <v>42916</v>
      </c>
      <c r="S2312" s="121" t="s">
        <v>14693</v>
      </c>
      <c r="T2312" s="100" t="s">
        <v>1171</v>
      </c>
      <c r="U2312" s="50" t="s">
        <v>6840</v>
      </c>
      <c r="V2312" s="50" t="s">
        <v>12507</v>
      </c>
      <c r="W2312" s="50" t="s">
        <v>1759</v>
      </c>
      <c r="X2312" s="101" t="s">
        <v>12541</v>
      </c>
      <c r="Y2312" s="50" t="s">
        <v>12553</v>
      </c>
      <c r="Z2312" s="132"/>
      <c r="AA2312" s="132"/>
      <c r="AB2312" s="132"/>
      <c r="AC2312" s="132"/>
      <c r="AD2312" s="132"/>
      <c r="AE2312" s="132"/>
      <c r="AF2312" s="132"/>
      <c r="AG2312" s="132"/>
      <c r="AH2312" s="132">
        <v>1103</v>
      </c>
      <c r="AI2312" s="132"/>
      <c r="AJ2312" s="100" t="s">
        <v>212</v>
      </c>
      <c r="AK2312" s="100" t="s">
        <v>212</v>
      </c>
      <c r="AL2312" s="132"/>
      <c r="AM2312" s="52"/>
      <c r="AN2312" s="132"/>
      <c r="AO2312" s="132"/>
      <c r="AP2312" s="132"/>
      <c r="AQ2312" s="132"/>
      <c r="AR2312" s="132"/>
      <c r="AS2312" s="132"/>
      <c r="AT2312" s="102">
        <v>39.107909999999997</v>
      </c>
      <c r="AU2312" s="102">
        <v>-96.604740000000007</v>
      </c>
      <c r="AV2312" s="132"/>
      <c r="AW2312" s="132"/>
      <c r="AX2312" s="132"/>
      <c r="AY2312" s="132"/>
      <c r="AZ2312" s="132" t="s">
        <v>12554</v>
      </c>
      <c r="BA2312" s="132"/>
      <c r="BB2312" s="132"/>
      <c r="BC2312" s="132"/>
      <c r="BD2312" s="132"/>
      <c r="BE2312" s="100" t="s">
        <v>9078</v>
      </c>
      <c r="BF2312" s="132"/>
      <c r="BG2312" s="100" t="s">
        <v>9079</v>
      </c>
      <c r="BH2312" s="132" t="s">
        <v>1431</v>
      </c>
      <c r="BI2312" s="132" t="s">
        <v>1431</v>
      </c>
      <c r="BJ2312" s="132" t="s">
        <v>1431</v>
      </c>
      <c r="BK2312" s="132"/>
      <c r="BL2312" s="132"/>
      <c r="BM2312" s="132"/>
      <c r="BN2312" s="132"/>
      <c r="BO2312" s="132"/>
      <c r="BP2312" s="132"/>
      <c r="BQ2312" s="132"/>
      <c r="BR2312" s="132"/>
      <c r="BS2312" s="132"/>
      <c r="BW2312" s="132"/>
      <c r="BX2312" s="132"/>
      <c r="BY2312" s="132"/>
      <c r="BZ2312" s="100" t="s">
        <v>3654</v>
      </c>
      <c r="CA2312" s="132"/>
      <c r="CB2312" s="132"/>
      <c r="CC2312" s="132"/>
      <c r="CD2312" s="132"/>
      <c r="CE2312" s="132"/>
      <c r="CF2312" s="132"/>
      <c r="CG2312" s="132"/>
      <c r="CH2312" s="132"/>
      <c r="CI2312" s="132"/>
      <c r="CJ2312" s="132"/>
      <c r="CK2312" s="132"/>
      <c r="CL2312" s="132"/>
      <c r="CM2312" s="132"/>
      <c r="CN2312" s="132"/>
      <c r="CO2312" s="132"/>
      <c r="CP2312" s="132"/>
      <c r="CQ2312" s="132"/>
      <c r="CR2312" s="132"/>
      <c r="CS2312" s="132"/>
      <c r="CT2312" s="132"/>
      <c r="CU2312" s="132"/>
      <c r="CV2312" s="132"/>
      <c r="CW2312" s="132"/>
      <c r="CX2312" s="132"/>
      <c r="CY2312" s="132"/>
      <c r="CZ2312" s="122" t="str">
        <f t="shared" si="108"/>
        <v>Quercus muehlenbergii Engelm., SPMCODE: QUE002311, collection#: KS-MG491</v>
      </c>
    </row>
    <row r="2313" spans="1:104" ht="15" customHeight="1" x14ac:dyDescent="0.45">
      <c r="A2313" s="122">
        <v>2312</v>
      </c>
      <c r="B2313" s="122" t="s">
        <v>12645</v>
      </c>
      <c r="C2313" s="100" t="s">
        <v>12555</v>
      </c>
      <c r="D2313" s="148"/>
      <c r="E2313" s="148"/>
      <c r="G2313" s="132"/>
      <c r="I2313" s="100" t="s">
        <v>212</v>
      </c>
      <c r="J2313" s="122" t="str">
        <f t="shared" si="109"/>
        <v>Quercus muehlenbergii</v>
      </c>
      <c r="K2313" s="132"/>
      <c r="L2313" s="132"/>
      <c r="M2313" s="100" t="s">
        <v>3226</v>
      </c>
      <c r="N2313" s="100" t="s">
        <v>3198</v>
      </c>
      <c r="O2313" s="52">
        <v>42915</v>
      </c>
      <c r="P2313" s="97" t="s">
        <v>9396</v>
      </c>
      <c r="Q2313" s="100" t="s">
        <v>11688</v>
      </c>
      <c r="R2313" s="52">
        <v>42916</v>
      </c>
      <c r="S2313" s="121" t="s">
        <v>14693</v>
      </c>
      <c r="T2313" s="100" t="s">
        <v>1171</v>
      </c>
      <c r="U2313" s="50" t="s">
        <v>6840</v>
      </c>
      <c r="V2313" s="50" t="s">
        <v>12507</v>
      </c>
      <c r="W2313" s="50" t="s">
        <v>1759</v>
      </c>
      <c r="X2313" s="101" t="s">
        <v>12541</v>
      </c>
      <c r="Y2313" s="50" t="s">
        <v>12556</v>
      </c>
      <c r="Z2313" s="132"/>
      <c r="AA2313" s="132"/>
      <c r="AB2313" s="132"/>
      <c r="AC2313" s="132"/>
      <c r="AD2313" s="132"/>
      <c r="AE2313" s="132"/>
      <c r="AF2313" s="132"/>
      <c r="AG2313" s="132"/>
      <c r="AH2313" s="132">
        <v>1104</v>
      </c>
      <c r="AI2313" s="132"/>
      <c r="AJ2313" s="100" t="s">
        <v>212</v>
      </c>
      <c r="AK2313" s="100" t="s">
        <v>212</v>
      </c>
      <c r="AL2313" s="132"/>
      <c r="AM2313" s="52"/>
      <c r="AN2313" s="132"/>
      <c r="AO2313" s="132"/>
      <c r="AP2313" s="132"/>
      <c r="AQ2313" s="132"/>
      <c r="AR2313" s="132"/>
      <c r="AS2313" s="132"/>
      <c r="AT2313" s="102">
        <v>39.107709999999997</v>
      </c>
      <c r="AU2313" s="102">
        <v>-96.604330000000004</v>
      </c>
      <c r="AV2313" s="132"/>
      <c r="AW2313" s="132"/>
      <c r="AX2313" s="132"/>
      <c r="AY2313" s="132"/>
      <c r="AZ2313" s="132" t="s">
        <v>12557</v>
      </c>
      <c r="BA2313" s="132"/>
      <c r="BB2313" s="132"/>
      <c r="BC2313" s="132"/>
      <c r="BD2313" s="132"/>
      <c r="BE2313" s="100" t="s">
        <v>9078</v>
      </c>
      <c r="BF2313" s="132"/>
      <c r="BG2313" s="100" t="s">
        <v>9079</v>
      </c>
      <c r="BH2313" s="132" t="s">
        <v>1431</v>
      </c>
      <c r="BI2313" s="132" t="s">
        <v>1431</v>
      </c>
      <c r="BJ2313" s="132" t="s">
        <v>1431</v>
      </c>
      <c r="BK2313" s="132"/>
      <c r="BL2313" s="132"/>
      <c r="BM2313" s="132"/>
      <c r="BN2313" s="132"/>
      <c r="BO2313" s="132"/>
      <c r="BP2313" s="132"/>
      <c r="BQ2313" s="132"/>
      <c r="BR2313" s="132"/>
      <c r="BS2313" s="132"/>
      <c r="BW2313" s="132"/>
      <c r="BX2313" s="132"/>
      <c r="BY2313" s="132"/>
      <c r="BZ2313" s="100" t="s">
        <v>3654</v>
      </c>
      <c r="CA2313" s="132"/>
      <c r="CB2313" s="132"/>
      <c r="CC2313" s="132"/>
      <c r="CD2313" s="132"/>
      <c r="CE2313" s="132"/>
      <c r="CF2313" s="132"/>
      <c r="CG2313" s="132"/>
      <c r="CH2313" s="132"/>
      <c r="CI2313" s="132"/>
      <c r="CJ2313" s="132"/>
      <c r="CK2313" s="132"/>
      <c r="CL2313" s="132"/>
      <c r="CM2313" s="132"/>
      <c r="CN2313" s="132"/>
      <c r="CO2313" s="132"/>
      <c r="CP2313" s="132"/>
      <c r="CQ2313" s="132"/>
      <c r="CR2313" s="132"/>
      <c r="CS2313" s="132"/>
      <c r="CT2313" s="132"/>
      <c r="CU2313" s="132"/>
      <c r="CV2313" s="132"/>
      <c r="CW2313" s="132"/>
      <c r="CX2313" s="132"/>
      <c r="CY2313" s="132"/>
      <c r="CZ2313" s="122" t="str">
        <f t="shared" si="108"/>
        <v>Quercus muehlenbergii Engelm., SPMCODE: QUE002312, collection#: KS-MG492</v>
      </c>
    </row>
    <row r="2314" spans="1:104" ht="15" customHeight="1" x14ac:dyDescent="0.45">
      <c r="A2314" s="122">
        <v>2313</v>
      </c>
      <c r="B2314" s="122" t="s">
        <v>12698</v>
      </c>
      <c r="C2314" s="100" t="s">
        <v>12648</v>
      </c>
      <c r="D2314" s="148"/>
      <c r="E2314" s="148"/>
      <c r="I2314" s="100" t="s">
        <v>187</v>
      </c>
      <c r="J2314" s="122" t="str">
        <f t="shared" si="109"/>
        <v>Quercus alba</v>
      </c>
      <c r="M2314" s="100" t="s">
        <v>3226</v>
      </c>
      <c r="N2314" s="100" t="s">
        <v>3190</v>
      </c>
      <c r="O2314" s="121">
        <v>42962</v>
      </c>
      <c r="P2314" s="97" t="s">
        <v>12030</v>
      </c>
      <c r="Q2314" s="100" t="s">
        <v>11688</v>
      </c>
      <c r="R2314" s="121">
        <v>42965</v>
      </c>
      <c r="S2314" s="121" t="s">
        <v>14693</v>
      </c>
      <c r="T2314" s="100" t="s">
        <v>1171</v>
      </c>
      <c r="U2314" s="50" t="s">
        <v>6807</v>
      </c>
      <c r="V2314" s="50" t="s">
        <v>12748</v>
      </c>
      <c r="W2314" s="50" t="s">
        <v>1759</v>
      </c>
      <c r="X2314" s="101" t="s">
        <v>12749</v>
      </c>
      <c r="Y2314" s="50" t="s">
        <v>12750</v>
      </c>
      <c r="AH2314" s="122">
        <v>874</v>
      </c>
      <c r="AJ2314" s="100" t="s">
        <v>187</v>
      </c>
      <c r="AK2314" s="100" t="s">
        <v>187</v>
      </c>
      <c r="AT2314" s="83">
        <v>41.863079999999997</v>
      </c>
      <c r="AU2314" s="83">
        <v>-85.745509999999996</v>
      </c>
      <c r="AZ2314" s="132" t="s">
        <v>12751</v>
      </c>
      <c r="BE2314" s="100" t="s">
        <v>9078</v>
      </c>
      <c r="BG2314" s="100" t="s">
        <v>9079</v>
      </c>
      <c r="BH2314" s="132" t="s">
        <v>1431</v>
      </c>
      <c r="BI2314" s="132" t="s">
        <v>1431</v>
      </c>
      <c r="BJ2314" s="132" t="s">
        <v>1431</v>
      </c>
      <c r="BY2314" s="132" t="s">
        <v>13665</v>
      </c>
      <c r="BZ2314" s="100" t="s">
        <v>3654</v>
      </c>
      <c r="CZ2314" s="122" t="str">
        <f t="shared" si="108"/>
        <v>Quercus alba L., SPMCODE: QUE002313, collection#: MI-MG650</v>
      </c>
    </row>
    <row r="2315" spans="1:104" ht="15" customHeight="1" x14ac:dyDescent="0.45">
      <c r="A2315" s="122">
        <v>2314</v>
      </c>
      <c r="B2315" s="122" t="s">
        <v>12699</v>
      </c>
      <c r="C2315" s="100" t="s">
        <v>12649</v>
      </c>
      <c r="D2315" s="148"/>
      <c r="E2315" s="148"/>
      <c r="I2315" s="100" t="s">
        <v>149</v>
      </c>
      <c r="J2315" s="122" t="str">
        <f t="shared" si="109"/>
        <v>Quercus macrocarpa</v>
      </c>
      <c r="M2315" s="100" t="s">
        <v>3226</v>
      </c>
      <c r="N2315" s="100" t="s">
        <v>3173</v>
      </c>
      <c r="O2315" s="121">
        <v>42962</v>
      </c>
      <c r="P2315" s="97" t="s">
        <v>12030</v>
      </c>
      <c r="Q2315" s="100" t="s">
        <v>11688</v>
      </c>
      <c r="R2315" s="121">
        <v>42965</v>
      </c>
      <c r="S2315" s="121" t="s">
        <v>14693</v>
      </c>
      <c r="T2315" s="100" t="s">
        <v>1171</v>
      </c>
      <c r="U2315" s="50" t="s">
        <v>6807</v>
      </c>
      <c r="V2315" s="50" t="s">
        <v>12748</v>
      </c>
      <c r="W2315" s="50" t="s">
        <v>1759</v>
      </c>
      <c r="X2315" s="101" t="s">
        <v>12749</v>
      </c>
      <c r="Y2315" s="50" t="s">
        <v>12750</v>
      </c>
      <c r="AH2315" s="122">
        <v>875</v>
      </c>
      <c r="AJ2315" s="100" t="s">
        <v>149</v>
      </c>
      <c r="AK2315" s="100" t="s">
        <v>149</v>
      </c>
      <c r="AT2315" s="83">
        <v>41.74568</v>
      </c>
      <c r="AU2315" s="83">
        <v>-85.745679999999993</v>
      </c>
      <c r="AZ2315" s="132" t="s">
        <v>12752</v>
      </c>
      <c r="BE2315" s="100" t="s">
        <v>9078</v>
      </c>
      <c r="BG2315" s="100" t="s">
        <v>9079</v>
      </c>
      <c r="BH2315" s="132" t="s">
        <v>1431</v>
      </c>
      <c r="BI2315" s="132" t="s">
        <v>1431</v>
      </c>
      <c r="BJ2315" s="132" t="s">
        <v>1431</v>
      </c>
      <c r="BY2315" s="132" t="s">
        <v>13665</v>
      </c>
      <c r="BZ2315" s="100" t="s">
        <v>3654</v>
      </c>
      <c r="CZ2315" s="122" t="str">
        <f t="shared" si="108"/>
        <v>Quercus macrocarpa Michx., SPMCODE: QUE002314, collection#: MI-MG651</v>
      </c>
    </row>
    <row r="2316" spans="1:104" ht="15" customHeight="1" x14ac:dyDescent="0.45">
      <c r="A2316" s="122">
        <v>2315</v>
      </c>
      <c r="B2316" s="122" t="s">
        <v>12700</v>
      </c>
      <c r="C2316" s="100" t="s">
        <v>12650</v>
      </c>
      <c r="D2316" s="148"/>
      <c r="E2316" s="148"/>
      <c r="I2316" s="100" t="s">
        <v>149</v>
      </c>
      <c r="J2316" s="122" t="str">
        <f t="shared" si="109"/>
        <v>Quercus macrocarpa</v>
      </c>
      <c r="M2316" s="100" t="s">
        <v>3226</v>
      </c>
      <c r="N2316" s="100" t="s">
        <v>3173</v>
      </c>
      <c r="O2316" s="121">
        <v>42962</v>
      </c>
      <c r="P2316" s="97" t="s">
        <v>12030</v>
      </c>
      <c r="Q2316" s="100" t="s">
        <v>11688</v>
      </c>
      <c r="R2316" s="121">
        <v>42965</v>
      </c>
      <c r="S2316" s="121" t="s">
        <v>14693</v>
      </c>
      <c r="T2316" s="100" t="s">
        <v>1171</v>
      </c>
      <c r="U2316" s="50" t="s">
        <v>6807</v>
      </c>
      <c r="V2316" s="50" t="s">
        <v>12748</v>
      </c>
      <c r="W2316" s="50" t="s">
        <v>1759</v>
      </c>
      <c r="X2316" s="101" t="s">
        <v>12749</v>
      </c>
      <c r="Y2316" s="50" t="s">
        <v>12750</v>
      </c>
      <c r="AH2316" s="122">
        <v>831</v>
      </c>
      <c r="AJ2316" s="100" t="s">
        <v>149</v>
      </c>
      <c r="AK2316" s="100" t="s">
        <v>149</v>
      </c>
      <c r="AT2316" s="83">
        <v>41.861750000000001</v>
      </c>
      <c r="AU2316" s="83">
        <v>-85.745760000000004</v>
      </c>
      <c r="AZ2316" s="132" t="s">
        <v>9464</v>
      </c>
      <c r="BE2316" s="100" t="s">
        <v>9078</v>
      </c>
      <c r="BG2316" s="100" t="s">
        <v>9079</v>
      </c>
      <c r="BH2316" s="132" t="s">
        <v>1431</v>
      </c>
      <c r="BI2316" s="132" t="s">
        <v>1431</v>
      </c>
      <c r="BJ2316" s="132" t="s">
        <v>1431</v>
      </c>
      <c r="BY2316" s="132" t="s">
        <v>13665</v>
      </c>
      <c r="BZ2316" s="100" t="s">
        <v>3654</v>
      </c>
      <c r="CZ2316" s="122" t="str">
        <f t="shared" si="108"/>
        <v>Quercus macrocarpa Michx., SPMCODE: QUE002315, collection#: MI-MG652</v>
      </c>
    </row>
    <row r="2317" spans="1:104" ht="15" customHeight="1" x14ac:dyDescent="0.45">
      <c r="A2317" s="122">
        <v>2316</v>
      </c>
      <c r="B2317" s="122" t="s">
        <v>12701</v>
      </c>
      <c r="C2317" s="100" t="s">
        <v>12651</v>
      </c>
      <c r="D2317" s="148"/>
      <c r="E2317" s="148"/>
      <c r="I2317" s="100" t="s">
        <v>187</v>
      </c>
      <c r="J2317" s="122" t="str">
        <f t="shared" si="109"/>
        <v>Quercus alba</v>
      </c>
      <c r="M2317" s="100" t="s">
        <v>3226</v>
      </c>
      <c r="N2317" s="100" t="s">
        <v>3190</v>
      </c>
      <c r="O2317" s="121">
        <v>42962</v>
      </c>
      <c r="P2317" s="97" t="s">
        <v>12030</v>
      </c>
      <c r="Q2317" s="100" t="s">
        <v>11688</v>
      </c>
      <c r="R2317" s="121">
        <v>42965</v>
      </c>
      <c r="S2317" s="121" t="s">
        <v>14693</v>
      </c>
      <c r="T2317" s="100" t="s">
        <v>1171</v>
      </c>
      <c r="U2317" s="50" t="s">
        <v>6807</v>
      </c>
      <c r="V2317" s="50" t="s">
        <v>12748</v>
      </c>
      <c r="W2317" s="50" t="s">
        <v>1759</v>
      </c>
      <c r="X2317" s="101" t="s">
        <v>12749</v>
      </c>
      <c r="Y2317" s="50" t="s">
        <v>12750</v>
      </c>
      <c r="AH2317" s="122">
        <v>931</v>
      </c>
      <c r="AJ2317" s="100" t="s">
        <v>187</v>
      </c>
      <c r="AK2317" s="100" t="s">
        <v>187</v>
      </c>
      <c r="AT2317" s="83">
        <v>41.861629999999998</v>
      </c>
      <c r="AU2317" s="83">
        <v>-85.745670000000004</v>
      </c>
      <c r="AZ2317" s="132" t="s">
        <v>12753</v>
      </c>
      <c r="BE2317" s="100" t="s">
        <v>9078</v>
      </c>
      <c r="BG2317" s="100" t="s">
        <v>9079</v>
      </c>
      <c r="BH2317" s="132" t="s">
        <v>1431</v>
      </c>
      <c r="BI2317" s="132" t="s">
        <v>1431</v>
      </c>
      <c r="BJ2317" s="132" t="s">
        <v>1431</v>
      </c>
      <c r="BZ2317" s="100" t="s">
        <v>3654</v>
      </c>
      <c r="CZ2317" s="122" t="str">
        <f t="shared" si="108"/>
        <v>Quercus alba L., SPMCODE: QUE002316, collection#: MI-MG653</v>
      </c>
    </row>
    <row r="2318" spans="1:104" ht="15" customHeight="1" x14ac:dyDescent="0.45">
      <c r="A2318" s="122">
        <v>2317</v>
      </c>
      <c r="B2318" s="122" t="s">
        <v>12702</v>
      </c>
      <c r="C2318" s="100" t="s">
        <v>12652</v>
      </c>
      <c r="D2318" s="148"/>
      <c r="E2318" s="148"/>
      <c r="I2318" s="100" t="s">
        <v>187</v>
      </c>
      <c r="J2318" s="122" t="str">
        <f t="shared" si="109"/>
        <v>Quercus alba</v>
      </c>
      <c r="M2318" s="100" t="s">
        <v>3226</v>
      </c>
      <c r="N2318" s="100" t="s">
        <v>3190</v>
      </c>
      <c r="O2318" s="121">
        <v>42962</v>
      </c>
      <c r="P2318" s="97" t="s">
        <v>12030</v>
      </c>
      <c r="Q2318" s="100" t="s">
        <v>11688</v>
      </c>
      <c r="R2318" s="121">
        <v>42965</v>
      </c>
      <c r="S2318" s="121" t="s">
        <v>14693</v>
      </c>
      <c r="T2318" s="100" t="s">
        <v>1171</v>
      </c>
      <c r="U2318" s="50" t="s">
        <v>6807</v>
      </c>
      <c r="V2318" s="50" t="s">
        <v>12748</v>
      </c>
      <c r="W2318" s="50" t="s">
        <v>1759</v>
      </c>
      <c r="X2318" s="101" t="s">
        <v>12749</v>
      </c>
      <c r="Y2318" s="50" t="s">
        <v>12750</v>
      </c>
      <c r="AH2318" s="122">
        <v>858</v>
      </c>
      <c r="AJ2318" s="100" t="s">
        <v>187</v>
      </c>
      <c r="AK2318" s="100" t="s">
        <v>187</v>
      </c>
      <c r="AT2318" s="83">
        <v>41.862119999999997</v>
      </c>
      <c r="AU2318" s="83">
        <v>-85.745779999999996</v>
      </c>
      <c r="AZ2318" s="132" t="s">
        <v>12310</v>
      </c>
      <c r="BE2318" s="100" t="s">
        <v>9078</v>
      </c>
      <c r="BG2318" s="100" t="s">
        <v>9079</v>
      </c>
      <c r="BH2318" s="132" t="s">
        <v>1431</v>
      </c>
      <c r="BI2318" s="132" t="s">
        <v>1431</v>
      </c>
      <c r="BJ2318" s="132" t="s">
        <v>1431</v>
      </c>
      <c r="BZ2318" s="100" t="s">
        <v>3654</v>
      </c>
      <c r="CZ2318" s="122" t="str">
        <f t="shared" si="108"/>
        <v>Quercus alba L., SPMCODE: QUE002317, collection#: MI-MG654</v>
      </c>
    </row>
    <row r="2319" spans="1:104" ht="15" customHeight="1" x14ac:dyDescent="0.45">
      <c r="A2319" s="122">
        <v>2318</v>
      </c>
      <c r="B2319" s="122" t="s">
        <v>12703</v>
      </c>
      <c r="C2319" s="100" t="s">
        <v>12653</v>
      </c>
      <c r="D2319" s="148"/>
      <c r="E2319" s="148"/>
      <c r="I2319" s="100" t="s">
        <v>187</v>
      </c>
      <c r="J2319" s="122" t="str">
        <f t="shared" si="109"/>
        <v>Quercus alba</v>
      </c>
      <c r="M2319" s="100" t="s">
        <v>3226</v>
      </c>
      <c r="N2319" s="100" t="s">
        <v>3190</v>
      </c>
      <c r="O2319" s="121">
        <v>42962</v>
      </c>
      <c r="P2319" s="97" t="s">
        <v>12030</v>
      </c>
      <c r="Q2319" s="100" t="s">
        <v>11688</v>
      </c>
      <c r="R2319" s="121">
        <v>42965</v>
      </c>
      <c r="S2319" s="121" t="s">
        <v>14693</v>
      </c>
      <c r="T2319" s="100" t="s">
        <v>1171</v>
      </c>
      <c r="U2319" s="50" t="s">
        <v>6807</v>
      </c>
      <c r="V2319" s="50" t="s">
        <v>12748</v>
      </c>
      <c r="W2319" s="50" t="s">
        <v>1759</v>
      </c>
      <c r="X2319" s="101" t="s">
        <v>12749</v>
      </c>
      <c r="Y2319" s="50" t="s">
        <v>12750</v>
      </c>
      <c r="AH2319" s="122">
        <v>893</v>
      </c>
      <c r="AJ2319" s="100" t="s">
        <v>187</v>
      </c>
      <c r="AK2319" s="100" t="s">
        <v>187</v>
      </c>
      <c r="AT2319" s="83">
        <v>41.863370000000003</v>
      </c>
      <c r="AU2319" s="83">
        <v>-85.745710000000003</v>
      </c>
      <c r="AZ2319" s="132" t="s">
        <v>12754</v>
      </c>
      <c r="BE2319" s="100" t="s">
        <v>9078</v>
      </c>
      <c r="BG2319" s="100" t="s">
        <v>9079</v>
      </c>
      <c r="BH2319" s="132" t="s">
        <v>1431</v>
      </c>
      <c r="BI2319" s="132" t="s">
        <v>1431</v>
      </c>
      <c r="BJ2319" s="132" t="s">
        <v>1431</v>
      </c>
      <c r="BZ2319" s="100" t="s">
        <v>3654</v>
      </c>
      <c r="CZ2319" s="122" t="str">
        <f t="shared" ref="CZ2319:CZ2382" si="110">I2319&amp;", SPMCODE: "&amp;B2319&amp;", collection#: "&amp;C2319</f>
        <v>Quercus alba L., SPMCODE: QUE002318, collection#: MI-MG655</v>
      </c>
    </row>
    <row r="2320" spans="1:104" ht="15" customHeight="1" x14ac:dyDescent="0.45">
      <c r="A2320" s="122">
        <v>2319</v>
      </c>
      <c r="B2320" s="122" t="s">
        <v>12704</v>
      </c>
      <c r="C2320" s="100" t="s">
        <v>12654</v>
      </c>
      <c r="D2320" s="148"/>
      <c r="E2320" s="148"/>
      <c r="I2320" s="100" t="s">
        <v>187</v>
      </c>
      <c r="J2320" s="122" t="str">
        <f t="shared" si="109"/>
        <v>Quercus alba</v>
      </c>
      <c r="M2320" s="100" t="s">
        <v>3226</v>
      </c>
      <c r="N2320" s="100" t="s">
        <v>3190</v>
      </c>
      <c r="O2320" s="121">
        <v>42962</v>
      </c>
      <c r="P2320" s="97" t="s">
        <v>12030</v>
      </c>
      <c r="Q2320" s="100" t="s">
        <v>11688</v>
      </c>
      <c r="R2320" s="121">
        <v>42965</v>
      </c>
      <c r="S2320" s="121" t="s">
        <v>14693</v>
      </c>
      <c r="T2320" s="100" t="s">
        <v>1171</v>
      </c>
      <c r="U2320" s="50" t="s">
        <v>6807</v>
      </c>
      <c r="V2320" s="50" t="s">
        <v>12748</v>
      </c>
      <c r="W2320" s="50" t="s">
        <v>1759</v>
      </c>
      <c r="X2320" s="101" t="s">
        <v>12749</v>
      </c>
      <c r="Y2320" s="50" t="s">
        <v>12750</v>
      </c>
      <c r="AH2320" s="122">
        <v>857</v>
      </c>
      <c r="AJ2320" s="100" t="s">
        <v>187</v>
      </c>
      <c r="AK2320" s="100" t="s">
        <v>187</v>
      </c>
      <c r="AT2320" s="83">
        <v>41.863979999999998</v>
      </c>
      <c r="AU2320" s="83">
        <v>-85.745729999999995</v>
      </c>
      <c r="AZ2320" s="132" t="s">
        <v>9448</v>
      </c>
      <c r="BE2320" s="100" t="s">
        <v>9078</v>
      </c>
      <c r="BG2320" s="100" t="s">
        <v>9079</v>
      </c>
      <c r="BH2320" s="132" t="s">
        <v>1431</v>
      </c>
      <c r="BI2320" s="132" t="s">
        <v>1431</v>
      </c>
      <c r="BJ2320" s="132" t="s">
        <v>1431</v>
      </c>
      <c r="BY2320" s="132" t="s">
        <v>13665</v>
      </c>
      <c r="BZ2320" s="100" t="s">
        <v>3654</v>
      </c>
      <c r="CZ2320" s="122" t="str">
        <f t="shared" si="110"/>
        <v>Quercus alba L., SPMCODE: QUE002319, collection#: MI-MG656</v>
      </c>
    </row>
    <row r="2321" spans="1:104" ht="15" customHeight="1" x14ac:dyDescent="0.45">
      <c r="A2321" s="122">
        <v>2320</v>
      </c>
      <c r="B2321" s="122" t="s">
        <v>12705</v>
      </c>
      <c r="C2321" s="100" t="s">
        <v>12655</v>
      </c>
      <c r="D2321" s="148"/>
      <c r="E2321" s="148"/>
      <c r="I2321" s="100" t="s">
        <v>187</v>
      </c>
      <c r="J2321" s="122" t="str">
        <f t="shared" si="109"/>
        <v>Quercus alba</v>
      </c>
      <c r="M2321" s="100" t="s">
        <v>3226</v>
      </c>
      <c r="N2321" s="100" t="s">
        <v>3190</v>
      </c>
      <c r="O2321" s="121">
        <v>42962</v>
      </c>
      <c r="P2321" s="97" t="s">
        <v>12030</v>
      </c>
      <c r="Q2321" s="100" t="s">
        <v>11688</v>
      </c>
      <c r="R2321" s="121">
        <v>42965</v>
      </c>
      <c r="S2321" s="121" t="s">
        <v>14693</v>
      </c>
      <c r="T2321" s="100" t="s">
        <v>1171</v>
      </c>
      <c r="U2321" s="50" t="s">
        <v>6807</v>
      </c>
      <c r="V2321" s="50" t="s">
        <v>12748</v>
      </c>
      <c r="W2321" s="50" t="s">
        <v>1759</v>
      </c>
      <c r="X2321" s="101" t="s">
        <v>12749</v>
      </c>
      <c r="Y2321" s="50" t="s">
        <v>12750</v>
      </c>
      <c r="AH2321" s="122">
        <v>916</v>
      </c>
      <c r="AJ2321" s="100" t="s">
        <v>187</v>
      </c>
      <c r="AK2321" s="100" t="s">
        <v>187</v>
      </c>
      <c r="AT2321" s="83">
        <v>41.864719999999998</v>
      </c>
      <c r="AU2321" s="83">
        <v>-85.745670000000004</v>
      </c>
      <c r="AZ2321" s="132" t="s">
        <v>12755</v>
      </c>
      <c r="BE2321" s="100" t="s">
        <v>9078</v>
      </c>
      <c r="BG2321" s="100" t="s">
        <v>9079</v>
      </c>
      <c r="BH2321" s="132" t="s">
        <v>1431</v>
      </c>
      <c r="BI2321" s="132" t="s">
        <v>1431</v>
      </c>
      <c r="BJ2321" s="132" t="s">
        <v>1431</v>
      </c>
      <c r="BZ2321" s="100" t="s">
        <v>3654</v>
      </c>
      <c r="CZ2321" s="122" t="str">
        <f t="shared" si="110"/>
        <v>Quercus alba L., SPMCODE: QUE002320, collection#: MI-MG657</v>
      </c>
    </row>
    <row r="2322" spans="1:104" ht="15" customHeight="1" x14ac:dyDescent="0.45">
      <c r="A2322" s="122">
        <v>2321</v>
      </c>
      <c r="B2322" s="122" t="s">
        <v>12706</v>
      </c>
      <c r="C2322" s="100" t="s">
        <v>12656</v>
      </c>
      <c r="D2322" s="148"/>
      <c r="E2322" s="148"/>
      <c r="I2322" s="100" t="s">
        <v>187</v>
      </c>
      <c r="J2322" s="122" t="str">
        <f t="shared" si="109"/>
        <v>Quercus alba</v>
      </c>
      <c r="M2322" s="100" t="s">
        <v>3226</v>
      </c>
      <c r="N2322" s="100" t="s">
        <v>3190</v>
      </c>
      <c r="O2322" s="121">
        <v>42962</v>
      </c>
      <c r="P2322" s="97" t="s">
        <v>12030</v>
      </c>
      <c r="Q2322" s="100" t="s">
        <v>11688</v>
      </c>
      <c r="R2322" s="121">
        <v>42965</v>
      </c>
      <c r="S2322" s="121" t="s">
        <v>14693</v>
      </c>
      <c r="T2322" s="100" t="s">
        <v>1171</v>
      </c>
      <c r="U2322" s="50" t="s">
        <v>6807</v>
      </c>
      <c r="V2322" s="50" t="s">
        <v>12748</v>
      </c>
      <c r="W2322" s="50" t="s">
        <v>1759</v>
      </c>
      <c r="X2322" s="101" t="s">
        <v>12749</v>
      </c>
      <c r="Y2322" s="50" t="s">
        <v>12750</v>
      </c>
      <c r="AH2322" s="122">
        <v>900</v>
      </c>
      <c r="AJ2322" s="100" t="s">
        <v>187</v>
      </c>
      <c r="AK2322" s="100" t="s">
        <v>187</v>
      </c>
      <c r="AT2322" s="83">
        <v>41.86591</v>
      </c>
      <c r="AU2322" s="83">
        <v>-85.745670000000004</v>
      </c>
      <c r="AZ2322" s="132" t="s">
        <v>12756</v>
      </c>
      <c r="BE2322" s="100" t="s">
        <v>9078</v>
      </c>
      <c r="BG2322" s="100" t="s">
        <v>9079</v>
      </c>
      <c r="BH2322" s="132" t="s">
        <v>1431</v>
      </c>
      <c r="BI2322" s="132" t="s">
        <v>1431</v>
      </c>
      <c r="BJ2322" s="132" t="s">
        <v>1431</v>
      </c>
      <c r="BZ2322" s="100" t="s">
        <v>3654</v>
      </c>
      <c r="CZ2322" s="122" t="str">
        <f t="shared" si="110"/>
        <v>Quercus alba L., SPMCODE: QUE002321, collection#: MI-MG658</v>
      </c>
    </row>
    <row r="2323" spans="1:104" ht="15" customHeight="1" x14ac:dyDescent="0.45">
      <c r="A2323" s="122">
        <v>2322</v>
      </c>
      <c r="B2323" s="122" t="s">
        <v>12707</v>
      </c>
      <c r="C2323" s="100" t="s">
        <v>12657</v>
      </c>
      <c r="D2323" s="148"/>
      <c r="E2323" s="148"/>
      <c r="I2323" s="100" t="s">
        <v>187</v>
      </c>
      <c r="J2323" s="122" t="str">
        <f t="shared" si="109"/>
        <v>Quercus alba</v>
      </c>
      <c r="M2323" s="100" t="s">
        <v>3226</v>
      </c>
      <c r="N2323" s="100" t="s">
        <v>3190</v>
      </c>
      <c r="O2323" s="121">
        <v>42962</v>
      </c>
      <c r="P2323" s="97" t="s">
        <v>12030</v>
      </c>
      <c r="Q2323" s="100" t="s">
        <v>11688</v>
      </c>
      <c r="R2323" s="121">
        <v>42965</v>
      </c>
      <c r="S2323" s="121" t="s">
        <v>14693</v>
      </c>
      <c r="T2323" s="100" t="s">
        <v>1171</v>
      </c>
      <c r="U2323" s="50" t="s">
        <v>6807</v>
      </c>
      <c r="V2323" s="50" t="s">
        <v>12748</v>
      </c>
      <c r="W2323" s="50" t="s">
        <v>1759</v>
      </c>
      <c r="X2323" s="101" t="s">
        <v>12749</v>
      </c>
      <c r="Y2323" s="50" t="s">
        <v>12750</v>
      </c>
      <c r="AH2323" s="122">
        <v>866</v>
      </c>
      <c r="AJ2323" s="100" t="s">
        <v>187</v>
      </c>
      <c r="AK2323" s="100" t="s">
        <v>187</v>
      </c>
      <c r="AT2323" s="83">
        <v>41.866660000000003</v>
      </c>
      <c r="AU2323" s="83">
        <v>-85.745710000000003</v>
      </c>
      <c r="AZ2323" s="132" t="s">
        <v>9457</v>
      </c>
      <c r="BE2323" s="100" t="s">
        <v>9078</v>
      </c>
      <c r="BG2323" s="100" t="s">
        <v>9079</v>
      </c>
      <c r="BH2323" s="132" t="s">
        <v>1431</v>
      </c>
      <c r="BI2323" s="132" t="s">
        <v>1431</v>
      </c>
      <c r="BJ2323" s="132" t="s">
        <v>1431</v>
      </c>
      <c r="BZ2323" s="100" t="s">
        <v>3654</v>
      </c>
      <c r="CZ2323" s="122" t="str">
        <f t="shared" si="110"/>
        <v>Quercus alba L., SPMCODE: QUE002322, collection#: MI-MG659</v>
      </c>
    </row>
    <row r="2324" spans="1:104" ht="15" customHeight="1" x14ac:dyDescent="0.45">
      <c r="A2324" s="122">
        <v>2323</v>
      </c>
      <c r="B2324" s="122" t="s">
        <v>12708</v>
      </c>
      <c r="C2324" s="100" t="s">
        <v>12658</v>
      </c>
      <c r="D2324" s="148"/>
      <c r="E2324" s="148"/>
      <c r="I2324" s="100" t="s">
        <v>187</v>
      </c>
      <c r="J2324" s="122" t="str">
        <f t="shared" si="109"/>
        <v>Quercus alba</v>
      </c>
      <c r="M2324" s="100" t="s">
        <v>3226</v>
      </c>
      <c r="N2324" s="100" t="s">
        <v>3190</v>
      </c>
      <c r="O2324" s="121">
        <v>42962</v>
      </c>
      <c r="P2324" s="97" t="s">
        <v>12030</v>
      </c>
      <c r="Q2324" s="100" t="s">
        <v>11688</v>
      </c>
      <c r="R2324" s="121">
        <v>42965</v>
      </c>
      <c r="S2324" s="121" t="s">
        <v>14693</v>
      </c>
      <c r="T2324" s="100" t="s">
        <v>1171</v>
      </c>
      <c r="U2324" s="50" t="s">
        <v>6807</v>
      </c>
      <c r="V2324" s="50" t="s">
        <v>12748</v>
      </c>
      <c r="W2324" s="50" t="s">
        <v>1759</v>
      </c>
      <c r="X2324" s="101" t="s">
        <v>12749</v>
      </c>
      <c r="Y2324" s="50" t="s">
        <v>12750</v>
      </c>
      <c r="AH2324" s="122">
        <v>914</v>
      </c>
      <c r="AJ2324" s="100" t="s">
        <v>187</v>
      </c>
      <c r="AK2324" s="100" t="s">
        <v>187</v>
      </c>
      <c r="AT2324" s="83">
        <v>41.867939999999997</v>
      </c>
      <c r="AU2324" s="83">
        <v>-85.745480000000001</v>
      </c>
      <c r="AZ2324" s="132" t="s">
        <v>12757</v>
      </c>
      <c r="BE2324" s="100" t="s">
        <v>9078</v>
      </c>
      <c r="BG2324" s="100" t="s">
        <v>9079</v>
      </c>
      <c r="BH2324" s="132" t="s">
        <v>1431</v>
      </c>
      <c r="BI2324" s="132" t="s">
        <v>1431</v>
      </c>
      <c r="BJ2324" s="132" t="s">
        <v>1431</v>
      </c>
      <c r="BZ2324" s="100" t="s">
        <v>3654</v>
      </c>
      <c r="CZ2324" s="122" t="str">
        <f t="shared" si="110"/>
        <v>Quercus alba L., SPMCODE: QUE002323, collection#: MI-MG660</v>
      </c>
    </row>
    <row r="2325" spans="1:104" ht="15" customHeight="1" x14ac:dyDescent="0.45">
      <c r="A2325" s="122">
        <v>2324</v>
      </c>
      <c r="B2325" s="122" t="s">
        <v>12709</v>
      </c>
      <c r="C2325" s="100" t="s">
        <v>12659</v>
      </c>
      <c r="D2325" s="148"/>
      <c r="E2325" s="148"/>
      <c r="I2325" s="100" t="s">
        <v>187</v>
      </c>
      <c r="J2325" s="122" t="str">
        <f t="shared" si="109"/>
        <v>Quercus alba</v>
      </c>
      <c r="M2325" s="100" t="s">
        <v>3226</v>
      </c>
      <c r="N2325" s="100" t="s">
        <v>3190</v>
      </c>
      <c r="O2325" s="121">
        <v>42962</v>
      </c>
      <c r="P2325" s="97" t="s">
        <v>12030</v>
      </c>
      <c r="Q2325" s="100" t="s">
        <v>11688</v>
      </c>
      <c r="R2325" s="121">
        <v>42965</v>
      </c>
      <c r="S2325" s="121" t="s">
        <v>14693</v>
      </c>
      <c r="T2325" s="100" t="s">
        <v>1171</v>
      </c>
      <c r="U2325" s="50" t="s">
        <v>6807</v>
      </c>
      <c r="V2325" s="50" t="s">
        <v>12748</v>
      </c>
      <c r="W2325" s="50" t="s">
        <v>1759</v>
      </c>
      <c r="X2325" s="101" t="s">
        <v>12749</v>
      </c>
      <c r="Y2325" s="50" t="s">
        <v>12750</v>
      </c>
      <c r="AH2325" s="122">
        <v>973</v>
      </c>
      <c r="AJ2325" s="100" t="s">
        <v>187</v>
      </c>
      <c r="AK2325" s="100" t="s">
        <v>187</v>
      </c>
      <c r="AT2325" s="83">
        <v>41.869929999999997</v>
      </c>
      <c r="AU2325" s="83">
        <v>-85.745679999999993</v>
      </c>
      <c r="AZ2325" s="132" t="s">
        <v>12758</v>
      </c>
      <c r="BE2325" s="100" t="s">
        <v>9078</v>
      </c>
      <c r="BG2325" s="100" t="s">
        <v>9079</v>
      </c>
      <c r="BH2325" s="132" t="s">
        <v>1431</v>
      </c>
      <c r="BI2325" s="132" t="s">
        <v>1431</v>
      </c>
      <c r="BJ2325" s="132" t="s">
        <v>1431</v>
      </c>
      <c r="BY2325" s="132" t="s">
        <v>13665</v>
      </c>
      <c r="BZ2325" s="100" t="s">
        <v>3654</v>
      </c>
      <c r="CZ2325" s="122" t="str">
        <f t="shared" si="110"/>
        <v>Quercus alba L., SPMCODE: QUE002324, collection#: MI-MG661</v>
      </c>
    </row>
    <row r="2326" spans="1:104" ht="15" customHeight="1" x14ac:dyDescent="0.45">
      <c r="A2326" s="122">
        <v>2325</v>
      </c>
      <c r="B2326" s="122" t="s">
        <v>12710</v>
      </c>
      <c r="C2326" s="100" t="s">
        <v>12660</v>
      </c>
      <c r="D2326" s="148"/>
      <c r="E2326" s="148"/>
      <c r="I2326" s="100" t="s">
        <v>149</v>
      </c>
      <c r="J2326" s="122" t="str">
        <f t="shared" si="109"/>
        <v>Quercus macrocarpa</v>
      </c>
      <c r="M2326" s="100" t="s">
        <v>3226</v>
      </c>
      <c r="N2326" s="100" t="s">
        <v>3173</v>
      </c>
      <c r="O2326" s="121">
        <v>42963</v>
      </c>
      <c r="P2326" s="97" t="s">
        <v>12030</v>
      </c>
      <c r="Q2326" s="100" t="s">
        <v>11688</v>
      </c>
      <c r="R2326" s="121">
        <v>42965</v>
      </c>
      <c r="S2326" s="121" t="s">
        <v>14693</v>
      </c>
      <c r="T2326" s="100" t="s">
        <v>1171</v>
      </c>
      <c r="U2326" s="50" t="s">
        <v>6807</v>
      </c>
      <c r="V2326" s="50" t="s">
        <v>7456</v>
      </c>
      <c r="W2326" s="50" t="s">
        <v>1759</v>
      </c>
      <c r="X2326" s="101" t="s">
        <v>12759</v>
      </c>
      <c r="Y2326" s="50" t="s">
        <v>12763</v>
      </c>
      <c r="AH2326" s="122">
        <v>591</v>
      </c>
      <c r="AJ2326" s="100" t="s">
        <v>149</v>
      </c>
      <c r="AK2326" s="100" t="s">
        <v>149</v>
      </c>
      <c r="AT2326" s="83">
        <v>43.85351</v>
      </c>
      <c r="AU2326" s="83">
        <v>-83.924679999999995</v>
      </c>
      <c r="AZ2326" s="132" t="s">
        <v>9483</v>
      </c>
      <c r="BE2326" s="100" t="s">
        <v>9078</v>
      </c>
      <c r="BG2326" s="100" t="s">
        <v>9079</v>
      </c>
      <c r="BH2326" s="132" t="s">
        <v>1431</v>
      </c>
      <c r="BI2326" s="132" t="s">
        <v>1431</v>
      </c>
      <c r="BJ2326" s="132" t="s">
        <v>1431</v>
      </c>
      <c r="BY2326" s="132" t="s">
        <v>13586</v>
      </c>
      <c r="BZ2326" s="100" t="s">
        <v>3654</v>
      </c>
      <c r="CZ2326" s="122" t="str">
        <f t="shared" si="110"/>
        <v>Quercus macrocarpa Michx., SPMCODE: QUE002325, collection#: MI-MG662</v>
      </c>
    </row>
    <row r="2327" spans="1:104" ht="15" customHeight="1" x14ac:dyDescent="0.45">
      <c r="A2327" s="122">
        <v>2326</v>
      </c>
      <c r="B2327" s="122" t="s">
        <v>12711</v>
      </c>
      <c r="C2327" s="100" t="s">
        <v>12661</v>
      </c>
      <c r="D2327" s="148"/>
      <c r="E2327" s="148"/>
      <c r="I2327" s="100" t="s">
        <v>149</v>
      </c>
      <c r="J2327" s="122" t="str">
        <f t="shared" si="109"/>
        <v>Quercus macrocarpa</v>
      </c>
      <c r="M2327" s="100" t="s">
        <v>3226</v>
      </c>
      <c r="N2327" s="100" t="s">
        <v>3173</v>
      </c>
      <c r="O2327" s="121">
        <v>42963</v>
      </c>
      <c r="P2327" s="97" t="s">
        <v>12030</v>
      </c>
      <c r="Q2327" s="100" t="s">
        <v>11688</v>
      </c>
      <c r="R2327" s="121">
        <v>42965</v>
      </c>
      <c r="S2327" s="121" t="s">
        <v>14693</v>
      </c>
      <c r="T2327" s="100" t="s">
        <v>1171</v>
      </c>
      <c r="U2327" s="50" t="s">
        <v>6807</v>
      </c>
      <c r="V2327" s="50" t="s">
        <v>7456</v>
      </c>
      <c r="W2327" s="50" t="s">
        <v>1759</v>
      </c>
      <c r="X2327" s="101" t="s">
        <v>12759</v>
      </c>
      <c r="Y2327" s="50" t="s">
        <v>12763</v>
      </c>
      <c r="AH2327" s="122">
        <v>624</v>
      </c>
      <c r="AJ2327" s="100" t="s">
        <v>149</v>
      </c>
      <c r="AK2327" s="100" t="s">
        <v>149</v>
      </c>
      <c r="AT2327" s="83">
        <v>43.853230000000003</v>
      </c>
      <c r="AU2327" s="83">
        <v>-83.923000000000002</v>
      </c>
      <c r="AZ2327" s="132" t="s">
        <v>12760</v>
      </c>
      <c r="BE2327" s="100" t="s">
        <v>9078</v>
      </c>
      <c r="BG2327" s="100" t="s">
        <v>9079</v>
      </c>
      <c r="BH2327" s="132" t="s">
        <v>1431</v>
      </c>
      <c r="BI2327" s="132" t="s">
        <v>1431</v>
      </c>
      <c r="BJ2327" s="132" t="s">
        <v>1431</v>
      </c>
      <c r="BY2327" s="132" t="s">
        <v>13587</v>
      </c>
      <c r="BZ2327" s="100" t="s">
        <v>3654</v>
      </c>
      <c r="CZ2327" s="122" t="str">
        <f t="shared" si="110"/>
        <v>Quercus macrocarpa Michx., SPMCODE: QUE002326, collection#: MI-MG663</v>
      </c>
    </row>
    <row r="2328" spans="1:104" ht="15" customHeight="1" x14ac:dyDescent="0.45">
      <c r="A2328" s="122">
        <v>2327</v>
      </c>
      <c r="B2328" s="122" t="s">
        <v>12712</v>
      </c>
      <c r="C2328" s="100" t="s">
        <v>12662</v>
      </c>
      <c r="D2328" s="148"/>
      <c r="E2328" s="148"/>
      <c r="I2328" s="100" t="s">
        <v>149</v>
      </c>
      <c r="J2328" s="122" t="str">
        <f t="shared" si="109"/>
        <v>Quercus macrocarpa</v>
      </c>
      <c r="M2328" s="100" t="s">
        <v>3226</v>
      </c>
      <c r="N2328" s="100" t="s">
        <v>3173</v>
      </c>
      <c r="O2328" s="121">
        <v>42963</v>
      </c>
      <c r="P2328" s="97" t="s">
        <v>12030</v>
      </c>
      <c r="Q2328" s="100" t="s">
        <v>11688</v>
      </c>
      <c r="R2328" s="121">
        <v>42965</v>
      </c>
      <c r="S2328" s="121" t="s">
        <v>14693</v>
      </c>
      <c r="T2328" s="100" t="s">
        <v>1171</v>
      </c>
      <c r="U2328" s="50" t="s">
        <v>6807</v>
      </c>
      <c r="V2328" s="50" t="s">
        <v>7456</v>
      </c>
      <c r="W2328" s="50" t="s">
        <v>1759</v>
      </c>
      <c r="X2328" s="101" t="s">
        <v>12759</v>
      </c>
      <c r="Y2328" s="50" t="s">
        <v>12763</v>
      </c>
      <c r="AG2328" s="132" t="s">
        <v>13624</v>
      </c>
      <c r="AH2328" s="122">
        <v>598</v>
      </c>
      <c r="AJ2328" s="100" t="s">
        <v>149</v>
      </c>
      <c r="AK2328" s="100" t="s">
        <v>149</v>
      </c>
      <c r="AT2328" s="83">
        <v>43.853259999999999</v>
      </c>
      <c r="AU2328" s="83">
        <v>-83.924940000000007</v>
      </c>
      <c r="AZ2328" s="132" t="s">
        <v>12270</v>
      </c>
      <c r="BE2328" s="100" t="s">
        <v>9078</v>
      </c>
      <c r="BG2328" s="100" t="s">
        <v>9079</v>
      </c>
      <c r="BH2328" s="132" t="s">
        <v>1431</v>
      </c>
      <c r="BI2328" s="132" t="s">
        <v>1431</v>
      </c>
      <c r="BJ2328" s="132" t="s">
        <v>1431</v>
      </c>
      <c r="BY2328" s="132" t="s">
        <v>13586</v>
      </c>
      <c r="BZ2328" s="100" t="s">
        <v>3654</v>
      </c>
      <c r="CZ2328" s="122" t="str">
        <f t="shared" si="110"/>
        <v>Quercus macrocarpa Michx., SPMCODE: QUE002327, collection#: MI-MG664</v>
      </c>
    </row>
    <row r="2329" spans="1:104" ht="15" customHeight="1" x14ac:dyDescent="0.45">
      <c r="A2329" s="122">
        <v>2328</v>
      </c>
      <c r="B2329" s="122" t="s">
        <v>12713</v>
      </c>
      <c r="C2329" s="100" t="s">
        <v>12663</v>
      </c>
      <c r="D2329" s="148"/>
      <c r="E2329" s="148"/>
      <c r="I2329" s="100" t="s">
        <v>149</v>
      </c>
      <c r="J2329" s="122" t="str">
        <f t="shared" si="109"/>
        <v>Quercus macrocarpa</v>
      </c>
      <c r="M2329" s="100" t="s">
        <v>3226</v>
      </c>
      <c r="N2329" s="100" t="s">
        <v>3173</v>
      </c>
      <c r="O2329" s="121">
        <v>42963</v>
      </c>
      <c r="P2329" s="97" t="s">
        <v>12030</v>
      </c>
      <c r="Q2329" s="100" t="s">
        <v>11688</v>
      </c>
      <c r="R2329" s="121">
        <v>42965</v>
      </c>
      <c r="S2329" s="121" t="s">
        <v>14693</v>
      </c>
      <c r="T2329" s="100" t="s">
        <v>1171</v>
      </c>
      <c r="U2329" s="50" t="s">
        <v>6807</v>
      </c>
      <c r="V2329" s="50" t="s">
        <v>7456</v>
      </c>
      <c r="W2329" s="50" t="s">
        <v>1759</v>
      </c>
      <c r="X2329" s="101" t="s">
        <v>13625</v>
      </c>
      <c r="Y2329" s="50" t="s">
        <v>12763</v>
      </c>
      <c r="AH2329" s="122">
        <v>573</v>
      </c>
      <c r="AJ2329" s="100" t="s">
        <v>149</v>
      </c>
      <c r="AK2329" s="100" t="s">
        <v>149</v>
      </c>
      <c r="AT2329" s="83">
        <v>43.852580000000003</v>
      </c>
      <c r="AU2329" s="83">
        <v>-83.924629999999993</v>
      </c>
      <c r="AZ2329" s="132" t="s">
        <v>12761</v>
      </c>
      <c r="BE2329" s="100" t="s">
        <v>9078</v>
      </c>
      <c r="BG2329" s="100" t="s">
        <v>9079</v>
      </c>
      <c r="BH2329" s="132" t="s">
        <v>1431</v>
      </c>
      <c r="BI2329" s="132" t="s">
        <v>1431</v>
      </c>
      <c r="BJ2329" s="132" t="s">
        <v>1431</v>
      </c>
      <c r="BY2329" s="132" t="s">
        <v>13586</v>
      </c>
      <c r="BZ2329" s="100" t="s">
        <v>3654</v>
      </c>
      <c r="CZ2329" s="122" t="str">
        <f t="shared" si="110"/>
        <v>Quercus macrocarpa Michx., SPMCODE: QUE002328, collection#: MI-MG665</v>
      </c>
    </row>
    <row r="2330" spans="1:104" ht="15" customHeight="1" x14ac:dyDescent="0.45">
      <c r="A2330" s="122">
        <v>2329</v>
      </c>
      <c r="B2330" s="122" t="s">
        <v>12714</v>
      </c>
      <c r="C2330" s="100" t="s">
        <v>12664</v>
      </c>
      <c r="D2330" s="148"/>
      <c r="E2330" s="148"/>
      <c r="I2330" s="100" t="s">
        <v>149</v>
      </c>
      <c r="J2330" s="122" t="str">
        <f t="shared" si="109"/>
        <v>Quercus macrocarpa</v>
      </c>
      <c r="M2330" s="100" t="s">
        <v>3226</v>
      </c>
      <c r="N2330" s="100" t="s">
        <v>3173</v>
      </c>
      <c r="O2330" s="121">
        <v>42963</v>
      </c>
      <c r="P2330" s="97" t="s">
        <v>12030</v>
      </c>
      <c r="Q2330" s="100" t="s">
        <v>11688</v>
      </c>
      <c r="R2330" s="121">
        <v>42965</v>
      </c>
      <c r="S2330" s="121" t="s">
        <v>14693</v>
      </c>
      <c r="T2330" s="100" t="s">
        <v>1171</v>
      </c>
      <c r="U2330" s="50" t="s">
        <v>6807</v>
      </c>
      <c r="V2330" s="50" t="s">
        <v>7456</v>
      </c>
      <c r="W2330" s="50" t="s">
        <v>1759</v>
      </c>
      <c r="X2330" s="101" t="s">
        <v>12762</v>
      </c>
      <c r="Y2330" s="50" t="s">
        <v>12763</v>
      </c>
      <c r="AH2330" s="122">
        <v>561</v>
      </c>
      <c r="AJ2330" s="100" t="s">
        <v>149</v>
      </c>
      <c r="AK2330" s="100" t="s">
        <v>149</v>
      </c>
      <c r="AT2330" s="83">
        <v>43.850090000000002</v>
      </c>
      <c r="AU2330" s="83">
        <v>-83.923749999999998</v>
      </c>
      <c r="AZ2330" s="132" t="s">
        <v>12764</v>
      </c>
      <c r="BE2330" s="100" t="s">
        <v>9078</v>
      </c>
      <c r="BG2330" s="100" t="s">
        <v>9079</v>
      </c>
      <c r="BH2330" s="132" t="s">
        <v>1431</v>
      </c>
      <c r="BI2330" s="132" t="s">
        <v>1431</v>
      </c>
      <c r="BJ2330" s="132" t="s">
        <v>1431</v>
      </c>
      <c r="BY2330" s="132" t="s">
        <v>13586</v>
      </c>
      <c r="BZ2330" s="100" t="s">
        <v>3654</v>
      </c>
      <c r="CZ2330" s="122" t="str">
        <f t="shared" si="110"/>
        <v>Quercus macrocarpa Michx., SPMCODE: QUE002329, collection#: MI-MG666</v>
      </c>
    </row>
    <row r="2331" spans="1:104" ht="15" customHeight="1" x14ac:dyDescent="0.45">
      <c r="A2331" s="122">
        <v>2330</v>
      </c>
      <c r="B2331" s="122" t="s">
        <v>12715</v>
      </c>
      <c r="C2331" s="100" t="s">
        <v>12665</v>
      </c>
      <c r="D2331" s="148"/>
      <c r="E2331" s="148"/>
      <c r="I2331" s="100" t="s">
        <v>149</v>
      </c>
      <c r="J2331" s="122" t="str">
        <f t="shared" si="109"/>
        <v>Quercus macrocarpa</v>
      </c>
      <c r="M2331" s="100" t="s">
        <v>3226</v>
      </c>
      <c r="N2331" s="100" t="s">
        <v>3173</v>
      </c>
      <c r="O2331" s="121">
        <v>42963</v>
      </c>
      <c r="P2331" s="97" t="s">
        <v>12030</v>
      </c>
      <c r="Q2331" s="100" t="s">
        <v>11688</v>
      </c>
      <c r="R2331" s="121">
        <v>42965</v>
      </c>
      <c r="S2331" s="121" t="s">
        <v>14693</v>
      </c>
      <c r="T2331" s="100" t="s">
        <v>1171</v>
      </c>
      <c r="U2331" s="50" t="s">
        <v>6807</v>
      </c>
      <c r="V2331" s="50" t="s">
        <v>7456</v>
      </c>
      <c r="W2331" s="50" t="s">
        <v>1759</v>
      </c>
      <c r="X2331" s="101" t="s">
        <v>12762</v>
      </c>
      <c r="Y2331" s="50" t="s">
        <v>12763</v>
      </c>
      <c r="AH2331" s="122">
        <v>558</v>
      </c>
      <c r="AJ2331" s="100" t="s">
        <v>149</v>
      </c>
      <c r="AK2331" s="100" t="s">
        <v>149</v>
      </c>
      <c r="AT2331" s="83">
        <v>43.849609999999998</v>
      </c>
      <c r="AU2331" s="83">
        <v>-83.923469999999995</v>
      </c>
      <c r="AZ2331" s="132" t="s">
        <v>12765</v>
      </c>
      <c r="BE2331" s="100" t="s">
        <v>9078</v>
      </c>
      <c r="BG2331" s="100" t="s">
        <v>9079</v>
      </c>
      <c r="BH2331" s="132" t="s">
        <v>1431</v>
      </c>
      <c r="BI2331" s="132" t="s">
        <v>1431</v>
      </c>
      <c r="BJ2331" s="132" t="s">
        <v>1431</v>
      </c>
      <c r="BY2331" s="132" t="s">
        <v>13586</v>
      </c>
      <c r="BZ2331" s="100" t="s">
        <v>3654</v>
      </c>
      <c r="CZ2331" s="122" t="str">
        <f t="shared" si="110"/>
        <v>Quercus macrocarpa Michx., SPMCODE: QUE002330, collection#: MI-MG667</v>
      </c>
    </row>
    <row r="2332" spans="1:104" ht="15" customHeight="1" x14ac:dyDescent="0.45">
      <c r="A2332" s="122">
        <v>2331</v>
      </c>
      <c r="B2332" s="122" t="s">
        <v>12716</v>
      </c>
      <c r="C2332" s="100" t="s">
        <v>12666</v>
      </c>
      <c r="D2332" s="148"/>
      <c r="E2332" s="148"/>
      <c r="I2332" s="100" t="s">
        <v>149</v>
      </c>
      <c r="J2332" s="122" t="str">
        <f t="shared" si="109"/>
        <v>Quercus macrocarpa</v>
      </c>
      <c r="M2332" s="100" t="s">
        <v>3226</v>
      </c>
      <c r="N2332" s="100" t="s">
        <v>3173</v>
      </c>
      <c r="O2332" s="121">
        <v>42963</v>
      </c>
      <c r="P2332" s="97" t="s">
        <v>12030</v>
      </c>
      <c r="Q2332" s="100" t="s">
        <v>11688</v>
      </c>
      <c r="R2332" s="121">
        <v>42965</v>
      </c>
      <c r="S2332" s="121" t="s">
        <v>14693</v>
      </c>
      <c r="T2332" s="100" t="s">
        <v>1171</v>
      </c>
      <c r="U2332" s="50" t="s">
        <v>6807</v>
      </c>
      <c r="V2332" s="50" t="s">
        <v>7456</v>
      </c>
      <c r="W2332" s="50" t="s">
        <v>1759</v>
      </c>
      <c r="X2332" s="101" t="s">
        <v>12762</v>
      </c>
      <c r="Y2332" s="50" t="s">
        <v>12763</v>
      </c>
      <c r="AH2332" s="122">
        <v>620</v>
      </c>
      <c r="AJ2332" s="100" t="s">
        <v>149</v>
      </c>
      <c r="AK2332" s="100" t="s">
        <v>149</v>
      </c>
      <c r="AT2332" s="83">
        <v>43.848219999999998</v>
      </c>
      <c r="AU2332" s="83">
        <v>-83.923850000000002</v>
      </c>
      <c r="AZ2332" s="132" t="s">
        <v>12766</v>
      </c>
      <c r="BE2332" s="100" t="s">
        <v>9078</v>
      </c>
      <c r="BG2332" s="100" t="s">
        <v>9079</v>
      </c>
      <c r="BH2332" s="132" t="s">
        <v>1431</v>
      </c>
      <c r="BI2332" s="132" t="s">
        <v>1431</v>
      </c>
      <c r="BJ2332" s="132" t="s">
        <v>1431</v>
      </c>
      <c r="BY2332" s="132" t="s">
        <v>13664</v>
      </c>
      <c r="BZ2332" s="100" t="s">
        <v>3654</v>
      </c>
      <c r="CZ2332" s="122" t="str">
        <f t="shared" si="110"/>
        <v>Quercus macrocarpa Michx., SPMCODE: QUE002331, collection#: MI-MG668</v>
      </c>
    </row>
    <row r="2333" spans="1:104" ht="15" customHeight="1" x14ac:dyDescent="0.45">
      <c r="A2333" s="122">
        <v>2332</v>
      </c>
      <c r="B2333" s="122" t="s">
        <v>12717</v>
      </c>
      <c r="C2333" s="100" t="s">
        <v>12667</v>
      </c>
      <c r="D2333" s="148"/>
      <c r="E2333" s="148"/>
      <c r="I2333" s="100" t="s">
        <v>149</v>
      </c>
      <c r="J2333" s="122" t="str">
        <f t="shared" si="109"/>
        <v>Quercus macrocarpa</v>
      </c>
      <c r="M2333" s="100" t="s">
        <v>3226</v>
      </c>
      <c r="N2333" s="100" t="s">
        <v>3173</v>
      </c>
      <c r="O2333" s="121">
        <v>42963</v>
      </c>
      <c r="P2333" s="97" t="s">
        <v>12030</v>
      </c>
      <c r="Q2333" s="100" t="s">
        <v>11688</v>
      </c>
      <c r="R2333" s="121">
        <v>42965</v>
      </c>
      <c r="S2333" s="121" t="s">
        <v>14693</v>
      </c>
      <c r="T2333" s="100" t="s">
        <v>1171</v>
      </c>
      <c r="U2333" s="50" t="s">
        <v>6807</v>
      </c>
      <c r="V2333" s="50" t="s">
        <v>7456</v>
      </c>
      <c r="W2333" s="50" t="s">
        <v>1759</v>
      </c>
      <c r="X2333" s="101" t="s">
        <v>12759</v>
      </c>
      <c r="Y2333" s="50" t="s">
        <v>12763</v>
      </c>
      <c r="AH2333" s="122">
        <v>610</v>
      </c>
      <c r="AJ2333" s="100" t="s">
        <v>149</v>
      </c>
      <c r="AK2333" s="100" t="s">
        <v>149</v>
      </c>
      <c r="AT2333" s="83">
        <v>43.854259999999996</v>
      </c>
      <c r="AU2333" s="83">
        <v>-83.924679999999995</v>
      </c>
      <c r="AZ2333" s="132" t="s">
        <v>12768</v>
      </c>
      <c r="BE2333" s="100" t="s">
        <v>9078</v>
      </c>
      <c r="BG2333" s="100" t="s">
        <v>9079</v>
      </c>
      <c r="BH2333" s="132" t="s">
        <v>1431</v>
      </c>
      <c r="BI2333" s="132" t="s">
        <v>1431</v>
      </c>
      <c r="BJ2333" s="132" t="s">
        <v>1431</v>
      </c>
      <c r="BY2333" s="132" t="s">
        <v>13586</v>
      </c>
      <c r="BZ2333" s="100" t="s">
        <v>3654</v>
      </c>
      <c r="CZ2333" s="122" t="str">
        <f t="shared" si="110"/>
        <v>Quercus macrocarpa Michx., SPMCODE: QUE002332, collection#: MI-MG669</v>
      </c>
    </row>
    <row r="2334" spans="1:104" ht="15" customHeight="1" x14ac:dyDescent="0.45">
      <c r="A2334" s="122">
        <v>2333</v>
      </c>
      <c r="B2334" s="122" t="s">
        <v>12718</v>
      </c>
      <c r="C2334" s="100" t="s">
        <v>12668</v>
      </c>
      <c r="D2334" s="148"/>
      <c r="E2334" s="148"/>
      <c r="I2334" s="100" t="s">
        <v>149</v>
      </c>
      <c r="J2334" s="122" t="str">
        <f t="shared" si="109"/>
        <v>Quercus macrocarpa</v>
      </c>
      <c r="M2334" s="100" t="s">
        <v>3226</v>
      </c>
      <c r="N2334" s="100" t="s">
        <v>3173</v>
      </c>
      <c r="O2334" s="121">
        <v>42963</v>
      </c>
      <c r="P2334" s="97" t="s">
        <v>12030</v>
      </c>
      <c r="Q2334" s="100" t="s">
        <v>11688</v>
      </c>
      <c r="R2334" s="121">
        <v>42965</v>
      </c>
      <c r="S2334" s="121" t="s">
        <v>14693</v>
      </c>
      <c r="T2334" s="100" t="s">
        <v>1171</v>
      </c>
      <c r="U2334" s="50" t="s">
        <v>6807</v>
      </c>
      <c r="V2334" s="50" t="s">
        <v>7456</v>
      </c>
      <c r="W2334" s="50" t="s">
        <v>1759</v>
      </c>
      <c r="X2334" s="101" t="s">
        <v>12767</v>
      </c>
      <c r="Y2334" s="50" t="s">
        <v>12763</v>
      </c>
      <c r="AH2334" s="122">
        <v>606</v>
      </c>
      <c r="AJ2334" s="100" t="s">
        <v>149</v>
      </c>
      <c r="AK2334" s="100" t="s">
        <v>149</v>
      </c>
      <c r="AT2334" s="83">
        <v>43.855049999999999</v>
      </c>
      <c r="AU2334" s="83">
        <v>-83.925020000000004</v>
      </c>
      <c r="AZ2334" s="132" t="s">
        <v>12290</v>
      </c>
      <c r="BE2334" s="100" t="s">
        <v>9078</v>
      </c>
      <c r="BG2334" s="100" t="s">
        <v>9079</v>
      </c>
      <c r="BH2334" s="132" t="s">
        <v>1431</v>
      </c>
      <c r="BI2334" s="132" t="s">
        <v>1431</v>
      </c>
      <c r="BJ2334" s="132" t="s">
        <v>1431</v>
      </c>
      <c r="BY2334" s="132" t="s">
        <v>13586</v>
      </c>
      <c r="BZ2334" s="100" t="s">
        <v>3654</v>
      </c>
      <c r="CZ2334" s="122" t="str">
        <f t="shared" si="110"/>
        <v>Quercus macrocarpa Michx., SPMCODE: QUE002333, collection#: MI-MG670</v>
      </c>
    </row>
    <row r="2335" spans="1:104" ht="15" customHeight="1" x14ac:dyDescent="0.45">
      <c r="A2335" s="122">
        <v>2334</v>
      </c>
      <c r="B2335" s="122" t="s">
        <v>12719</v>
      </c>
      <c r="C2335" s="100" t="s">
        <v>12669</v>
      </c>
      <c r="D2335" s="148"/>
      <c r="E2335" s="148"/>
      <c r="I2335" s="100" t="s">
        <v>149</v>
      </c>
      <c r="J2335" s="122" t="str">
        <f t="shared" si="109"/>
        <v>Quercus macrocarpa</v>
      </c>
      <c r="M2335" s="100" t="s">
        <v>3226</v>
      </c>
      <c r="N2335" s="100" t="s">
        <v>3173</v>
      </c>
      <c r="O2335" s="121">
        <v>42963</v>
      </c>
      <c r="P2335" s="97" t="s">
        <v>12030</v>
      </c>
      <c r="Q2335" s="100" t="s">
        <v>11688</v>
      </c>
      <c r="R2335" s="121">
        <v>42965</v>
      </c>
      <c r="S2335" s="121" t="s">
        <v>14693</v>
      </c>
      <c r="T2335" s="100" t="s">
        <v>1171</v>
      </c>
      <c r="U2335" s="50" t="s">
        <v>6807</v>
      </c>
      <c r="V2335" s="50" t="s">
        <v>7456</v>
      </c>
      <c r="W2335" s="50" t="s">
        <v>1759</v>
      </c>
      <c r="X2335" s="101" t="s">
        <v>12759</v>
      </c>
      <c r="Y2335" s="50" t="s">
        <v>12763</v>
      </c>
      <c r="AH2335" s="122">
        <v>595</v>
      </c>
      <c r="AJ2335" s="100" t="s">
        <v>149</v>
      </c>
      <c r="AK2335" s="100" t="s">
        <v>149</v>
      </c>
      <c r="AT2335" s="83">
        <v>43.856029999999997</v>
      </c>
      <c r="AU2335" s="83">
        <v>-83.924869999999999</v>
      </c>
      <c r="AZ2335" s="132" t="s">
        <v>12769</v>
      </c>
      <c r="BE2335" s="100" t="s">
        <v>9078</v>
      </c>
      <c r="BG2335" s="100" t="s">
        <v>9079</v>
      </c>
      <c r="BH2335" s="132" t="s">
        <v>1431</v>
      </c>
      <c r="BI2335" s="132" t="s">
        <v>1431</v>
      </c>
      <c r="BJ2335" s="132" t="s">
        <v>1431</v>
      </c>
      <c r="BY2335" s="132" t="s">
        <v>13586</v>
      </c>
      <c r="BZ2335" s="100" t="s">
        <v>3654</v>
      </c>
      <c r="CZ2335" s="122" t="str">
        <f t="shared" si="110"/>
        <v>Quercus macrocarpa Michx., SPMCODE: QUE002334, collection#: MI-MG671</v>
      </c>
    </row>
    <row r="2336" spans="1:104" ht="15" customHeight="1" x14ac:dyDescent="0.45">
      <c r="A2336" s="122">
        <v>2335</v>
      </c>
      <c r="B2336" s="122" t="s">
        <v>12720</v>
      </c>
      <c r="C2336" s="100" t="s">
        <v>12670</v>
      </c>
      <c r="D2336" s="148"/>
      <c r="E2336" s="148"/>
      <c r="I2336" s="100" t="s">
        <v>149</v>
      </c>
      <c r="J2336" s="122" t="str">
        <f t="shared" si="109"/>
        <v>Quercus macrocarpa</v>
      </c>
      <c r="M2336" s="100" t="s">
        <v>3226</v>
      </c>
      <c r="N2336" s="100" t="s">
        <v>3173</v>
      </c>
      <c r="O2336" s="121">
        <v>42963</v>
      </c>
      <c r="P2336" s="97" t="s">
        <v>12030</v>
      </c>
      <c r="Q2336" s="100" t="s">
        <v>11688</v>
      </c>
      <c r="R2336" s="121">
        <v>42965</v>
      </c>
      <c r="S2336" s="121" t="s">
        <v>14693</v>
      </c>
      <c r="T2336" s="100" t="s">
        <v>1171</v>
      </c>
      <c r="U2336" s="50" t="s">
        <v>6807</v>
      </c>
      <c r="V2336" s="50" t="s">
        <v>7456</v>
      </c>
      <c r="W2336" s="50" t="s">
        <v>1759</v>
      </c>
      <c r="X2336" s="101" t="s">
        <v>12759</v>
      </c>
      <c r="Y2336" s="50" t="s">
        <v>12763</v>
      </c>
      <c r="AH2336" s="122">
        <v>580</v>
      </c>
      <c r="AJ2336" s="100" t="s">
        <v>149</v>
      </c>
      <c r="AK2336" s="100" t="s">
        <v>149</v>
      </c>
      <c r="AT2336" s="83">
        <v>43.857140000000001</v>
      </c>
      <c r="AU2336" s="83">
        <v>-83.925240000000002</v>
      </c>
      <c r="AZ2336" s="132" t="s">
        <v>12770</v>
      </c>
      <c r="BE2336" s="100" t="s">
        <v>9078</v>
      </c>
      <c r="BG2336" s="100" t="s">
        <v>9079</v>
      </c>
      <c r="BH2336" s="132" t="s">
        <v>1431</v>
      </c>
      <c r="BI2336" s="132" t="s">
        <v>1431</v>
      </c>
      <c r="BJ2336" s="132" t="s">
        <v>1431</v>
      </c>
      <c r="BY2336" s="132" t="s">
        <v>13664</v>
      </c>
      <c r="BZ2336" s="100" t="s">
        <v>3654</v>
      </c>
      <c r="CZ2336" s="122" t="str">
        <f t="shared" si="110"/>
        <v>Quercus macrocarpa Michx., SPMCODE: QUE002335, collection#: MI-MG672</v>
      </c>
    </row>
    <row r="2337" spans="1:104" ht="15" customHeight="1" x14ac:dyDescent="0.45">
      <c r="A2337" s="122">
        <v>2336</v>
      </c>
      <c r="B2337" s="122" t="s">
        <v>12721</v>
      </c>
      <c r="C2337" s="100" t="s">
        <v>12671</v>
      </c>
      <c r="D2337" s="148"/>
      <c r="E2337" s="148"/>
      <c r="I2337" s="100" t="s">
        <v>149</v>
      </c>
      <c r="J2337" s="122" t="str">
        <f t="shared" si="109"/>
        <v>Quercus macrocarpa</v>
      </c>
      <c r="M2337" s="100" t="s">
        <v>3226</v>
      </c>
      <c r="N2337" s="100" t="s">
        <v>3173</v>
      </c>
      <c r="O2337" s="121">
        <v>42963</v>
      </c>
      <c r="P2337" s="97" t="s">
        <v>12030</v>
      </c>
      <c r="Q2337" s="100" t="s">
        <v>11688</v>
      </c>
      <c r="R2337" s="121">
        <v>42965</v>
      </c>
      <c r="S2337" s="121" t="s">
        <v>14693</v>
      </c>
      <c r="T2337" s="100" t="s">
        <v>1171</v>
      </c>
      <c r="U2337" s="50" t="s">
        <v>6807</v>
      </c>
      <c r="V2337" s="50" t="s">
        <v>12771</v>
      </c>
      <c r="W2337" s="50" t="s">
        <v>1759</v>
      </c>
      <c r="X2337" s="101" t="s">
        <v>12773</v>
      </c>
      <c r="Y2337" s="50" t="s">
        <v>12772</v>
      </c>
      <c r="AH2337" s="122">
        <v>760</v>
      </c>
      <c r="AJ2337" s="100" t="s">
        <v>149</v>
      </c>
      <c r="AK2337" s="100" t="s">
        <v>149</v>
      </c>
      <c r="AT2337" s="83">
        <v>42.30836</v>
      </c>
      <c r="AU2337" s="83">
        <v>-83.756709999999998</v>
      </c>
      <c r="AZ2337" s="132" t="s">
        <v>9085</v>
      </c>
      <c r="BE2337" s="100" t="s">
        <v>9078</v>
      </c>
      <c r="BG2337" s="100" t="s">
        <v>9079</v>
      </c>
      <c r="BH2337" s="132" t="s">
        <v>1431</v>
      </c>
      <c r="BI2337" s="132" t="s">
        <v>1431</v>
      </c>
      <c r="BJ2337" s="132" t="s">
        <v>1431</v>
      </c>
      <c r="BY2337" s="132" t="s">
        <v>13585</v>
      </c>
      <c r="BZ2337" s="100" t="s">
        <v>3654</v>
      </c>
      <c r="CZ2337" s="122" t="str">
        <f t="shared" si="110"/>
        <v>Quercus macrocarpa Michx., SPMCODE: QUE002336, collection#: MI-MG673</v>
      </c>
    </row>
    <row r="2338" spans="1:104" ht="15" customHeight="1" x14ac:dyDescent="0.45">
      <c r="A2338" s="122">
        <v>2337</v>
      </c>
      <c r="B2338" s="122" t="s">
        <v>12722</v>
      </c>
      <c r="C2338" s="100" t="s">
        <v>12672</v>
      </c>
      <c r="D2338" s="148"/>
      <c r="E2338" s="148"/>
      <c r="I2338" s="100" t="s">
        <v>187</v>
      </c>
      <c r="J2338" s="122" t="str">
        <f t="shared" si="109"/>
        <v>Quercus alba</v>
      </c>
      <c r="M2338" s="100" t="s">
        <v>3226</v>
      </c>
      <c r="N2338" s="100" t="s">
        <v>3190</v>
      </c>
      <c r="O2338" s="121">
        <v>42963</v>
      </c>
      <c r="P2338" s="97" t="s">
        <v>12030</v>
      </c>
      <c r="Q2338" s="100" t="s">
        <v>11688</v>
      </c>
      <c r="R2338" s="121">
        <v>42965</v>
      </c>
      <c r="S2338" s="121" t="s">
        <v>14693</v>
      </c>
      <c r="T2338" s="100" t="s">
        <v>1171</v>
      </c>
      <c r="U2338" s="50" t="s">
        <v>6807</v>
      </c>
      <c r="V2338" s="50" t="s">
        <v>12771</v>
      </c>
      <c r="W2338" s="50" t="s">
        <v>1759</v>
      </c>
      <c r="X2338" s="101" t="s">
        <v>12776</v>
      </c>
      <c r="Y2338" s="50" t="s">
        <v>12772</v>
      </c>
      <c r="AH2338" s="122">
        <v>824</v>
      </c>
      <c r="AJ2338" s="100" t="s">
        <v>187</v>
      </c>
      <c r="AK2338" s="100" t="s">
        <v>187</v>
      </c>
      <c r="AT2338" s="83">
        <v>42.304740000000002</v>
      </c>
      <c r="AU2338" s="83">
        <v>-83.750799999999998</v>
      </c>
      <c r="AZ2338" s="132" t="s">
        <v>9463</v>
      </c>
      <c r="BE2338" s="100" t="s">
        <v>9078</v>
      </c>
      <c r="BG2338" s="100" t="s">
        <v>9079</v>
      </c>
      <c r="BH2338" s="132" t="s">
        <v>1431</v>
      </c>
      <c r="BI2338" s="132" t="s">
        <v>1431</v>
      </c>
      <c r="BJ2338" s="132" t="s">
        <v>1431</v>
      </c>
      <c r="BY2338" s="132" t="s">
        <v>13585</v>
      </c>
      <c r="BZ2338" s="100" t="s">
        <v>3654</v>
      </c>
      <c r="CZ2338" s="122" t="str">
        <f t="shared" si="110"/>
        <v>Quercus alba L., SPMCODE: QUE002337, collection#: MI-MG674</v>
      </c>
    </row>
    <row r="2339" spans="1:104" ht="15" customHeight="1" x14ac:dyDescent="0.45">
      <c r="A2339" s="122">
        <v>2338</v>
      </c>
      <c r="B2339" s="122" t="s">
        <v>12723</v>
      </c>
      <c r="C2339" s="100" t="s">
        <v>12673</v>
      </c>
      <c r="D2339" s="148"/>
      <c r="E2339" s="148"/>
      <c r="I2339" s="100" t="s">
        <v>149</v>
      </c>
      <c r="J2339" s="122" t="str">
        <f t="shared" si="109"/>
        <v>Quercus macrocarpa</v>
      </c>
      <c r="M2339" s="100" t="s">
        <v>3226</v>
      </c>
      <c r="N2339" s="100" t="s">
        <v>3173</v>
      </c>
      <c r="O2339" s="121">
        <v>42963</v>
      </c>
      <c r="P2339" s="97" t="s">
        <v>12030</v>
      </c>
      <c r="Q2339" s="100" t="s">
        <v>11688</v>
      </c>
      <c r="R2339" s="121">
        <v>42965</v>
      </c>
      <c r="S2339" s="121" t="s">
        <v>14693</v>
      </c>
      <c r="T2339" s="100" t="s">
        <v>1171</v>
      </c>
      <c r="U2339" s="50" t="s">
        <v>6807</v>
      </c>
      <c r="V2339" s="50" t="s">
        <v>12771</v>
      </c>
      <c r="W2339" s="50" t="s">
        <v>1759</v>
      </c>
      <c r="X2339" s="101" t="s">
        <v>12776</v>
      </c>
      <c r="Y2339" s="50" t="s">
        <v>12772</v>
      </c>
      <c r="AH2339" s="122">
        <v>978</v>
      </c>
      <c r="AJ2339" s="100" t="s">
        <v>149</v>
      </c>
      <c r="AK2339" s="100" t="s">
        <v>149</v>
      </c>
      <c r="AT2339" s="83">
        <v>42.304040000000001</v>
      </c>
      <c r="AU2339" s="83">
        <v>-83.749660000000006</v>
      </c>
      <c r="AZ2339" s="132" t="s">
        <v>12777</v>
      </c>
      <c r="BE2339" s="100" t="s">
        <v>9078</v>
      </c>
      <c r="BG2339" s="100" t="s">
        <v>9079</v>
      </c>
      <c r="BH2339" s="132" t="s">
        <v>1431</v>
      </c>
      <c r="BI2339" s="132" t="s">
        <v>1431</v>
      </c>
      <c r="BJ2339" s="132" t="s">
        <v>1431</v>
      </c>
      <c r="BY2339" s="132" t="s">
        <v>13665</v>
      </c>
      <c r="BZ2339" s="100" t="s">
        <v>3654</v>
      </c>
      <c r="CZ2339" s="122" t="str">
        <f t="shared" si="110"/>
        <v>Quercus macrocarpa Michx., SPMCODE: QUE002338, collection#: MI-MG675</v>
      </c>
    </row>
    <row r="2340" spans="1:104" ht="15" customHeight="1" x14ac:dyDescent="0.45">
      <c r="A2340" s="122">
        <v>2339</v>
      </c>
      <c r="B2340" s="122" t="s">
        <v>12724</v>
      </c>
      <c r="C2340" s="100" t="s">
        <v>12674</v>
      </c>
      <c r="D2340" s="148"/>
      <c r="E2340" s="148"/>
      <c r="I2340" s="100" t="s">
        <v>187</v>
      </c>
      <c r="J2340" s="122" t="str">
        <f t="shared" si="109"/>
        <v>Quercus alba</v>
      </c>
      <c r="M2340" s="100" t="s">
        <v>3226</v>
      </c>
      <c r="N2340" s="100" t="s">
        <v>3190</v>
      </c>
      <c r="O2340" s="121">
        <v>42963</v>
      </c>
      <c r="P2340" s="97" t="s">
        <v>12030</v>
      </c>
      <c r="Q2340" s="100" t="s">
        <v>11688</v>
      </c>
      <c r="R2340" s="121">
        <v>42965</v>
      </c>
      <c r="S2340" s="121" t="s">
        <v>14693</v>
      </c>
      <c r="T2340" s="100" t="s">
        <v>1171</v>
      </c>
      <c r="U2340" s="50" t="s">
        <v>6807</v>
      </c>
      <c r="V2340" s="50" t="s">
        <v>12771</v>
      </c>
      <c r="W2340" s="50" t="s">
        <v>1759</v>
      </c>
      <c r="X2340" s="101" t="s">
        <v>12774</v>
      </c>
      <c r="Y2340" s="50" t="s">
        <v>12772</v>
      </c>
      <c r="AH2340" s="122">
        <v>809</v>
      </c>
      <c r="AJ2340" s="100" t="s">
        <v>187</v>
      </c>
      <c r="AK2340" s="100" t="s">
        <v>187</v>
      </c>
      <c r="AT2340" s="83">
        <v>42.302039999999998</v>
      </c>
      <c r="AU2340" s="83">
        <v>-83.750240000000005</v>
      </c>
      <c r="AZ2340" s="132" t="s">
        <v>9450</v>
      </c>
      <c r="BE2340" s="100" t="s">
        <v>9078</v>
      </c>
      <c r="BG2340" s="100" t="s">
        <v>9079</v>
      </c>
      <c r="BH2340" s="132" t="s">
        <v>1431</v>
      </c>
      <c r="BI2340" s="132" t="s">
        <v>1431</v>
      </c>
      <c r="BJ2340" s="132" t="s">
        <v>1431</v>
      </c>
      <c r="BY2340" s="132" t="s">
        <v>13665</v>
      </c>
      <c r="BZ2340" s="100" t="s">
        <v>3654</v>
      </c>
      <c r="CZ2340" s="122" t="str">
        <f t="shared" si="110"/>
        <v>Quercus alba L., SPMCODE: QUE002339, collection#: MI-MG676</v>
      </c>
    </row>
    <row r="2341" spans="1:104" ht="15" customHeight="1" x14ac:dyDescent="0.45">
      <c r="A2341" s="122">
        <v>2340</v>
      </c>
      <c r="B2341" s="122" t="s">
        <v>12725</v>
      </c>
      <c r="C2341" s="100" t="s">
        <v>12675</v>
      </c>
      <c r="D2341" s="148"/>
      <c r="E2341" s="148"/>
      <c r="I2341" s="100" t="s">
        <v>149</v>
      </c>
      <c r="J2341" s="122" t="str">
        <f t="shared" si="109"/>
        <v>Quercus macrocarpa</v>
      </c>
      <c r="M2341" s="100" t="s">
        <v>3226</v>
      </c>
      <c r="N2341" s="100" t="s">
        <v>3173</v>
      </c>
      <c r="O2341" s="121">
        <v>42963</v>
      </c>
      <c r="P2341" s="97" t="s">
        <v>12030</v>
      </c>
      <c r="Q2341" s="100" t="s">
        <v>11688</v>
      </c>
      <c r="R2341" s="121">
        <v>42965</v>
      </c>
      <c r="S2341" s="121" t="s">
        <v>14693</v>
      </c>
      <c r="T2341" s="100" t="s">
        <v>1171</v>
      </c>
      <c r="U2341" s="50" t="s">
        <v>6807</v>
      </c>
      <c r="V2341" s="50" t="s">
        <v>12771</v>
      </c>
      <c r="W2341" s="50" t="s">
        <v>1759</v>
      </c>
      <c r="X2341" s="101" t="s">
        <v>12774</v>
      </c>
      <c r="Y2341" s="50" t="s">
        <v>12772</v>
      </c>
      <c r="AH2341" s="122">
        <v>790</v>
      </c>
      <c r="AJ2341" s="100" t="s">
        <v>149</v>
      </c>
      <c r="AK2341" s="100" t="s">
        <v>149</v>
      </c>
      <c r="AT2341" s="83">
        <v>42.30151</v>
      </c>
      <c r="AU2341" s="83">
        <v>-83.750630000000001</v>
      </c>
      <c r="AZ2341" s="132" t="s">
        <v>9087</v>
      </c>
      <c r="BE2341" s="100" t="s">
        <v>9078</v>
      </c>
      <c r="BG2341" s="100" t="s">
        <v>9079</v>
      </c>
      <c r="BH2341" s="132" t="s">
        <v>1431</v>
      </c>
      <c r="BI2341" s="132" t="s">
        <v>1431</v>
      </c>
      <c r="BJ2341" s="132" t="s">
        <v>1431</v>
      </c>
      <c r="BZ2341" s="100" t="s">
        <v>3654</v>
      </c>
      <c r="CZ2341" s="122" t="str">
        <f t="shared" si="110"/>
        <v>Quercus macrocarpa Michx., SPMCODE: QUE002340, collection#: MI-MG677</v>
      </c>
    </row>
    <row r="2342" spans="1:104" ht="15" customHeight="1" x14ac:dyDescent="0.45">
      <c r="A2342" s="122">
        <v>2341</v>
      </c>
      <c r="B2342" s="122" t="s">
        <v>12726</v>
      </c>
      <c r="C2342" s="100" t="s">
        <v>12676</v>
      </c>
      <c r="D2342" s="148"/>
      <c r="E2342" s="148"/>
      <c r="I2342" s="100" t="s">
        <v>149</v>
      </c>
      <c r="J2342" s="122" t="str">
        <f t="shared" si="109"/>
        <v>Quercus macrocarpa</v>
      </c>
      <c r="M2342" s="100" t="s">
        <v>3226</v>
      </c>
      <c r="N2342" s="100" t="s">
        <v>3173</v>
      </c>
      <c r="O2342" s="121">
        <v>42963</v>
      </c>
      <c r="P2342" s="97" t="s">
        <v>12030</v>
      </c>
      <c r="Q2342" s="100" t="s">
        <v>11688</v>
      </c>
      <c r="R2342" s="121">
        <v>42965</v>
      </c>
      <c r="S2342" s="121" t="s">
        <v>14693</v>
      </c>
      <c r="T2342" s="100" t="s">
        <v>1171</v>
      </c>
      <c r="U2342" s="50" t="s">
        <v>6807</v>
      </c>
      <c r="V2342" s="50" t="s">
        <v>12771</v>
      </c>
      <c r="W2342" s="50" t="s">
        <v>1759</v>
      </c>
      <c r="X2342" s="101" t="s">
        <v>12774</v>
      </c>
      <c r="Y2342" s="50" t="s">
        <v>12772</v>
      </c>
      <c r="AH2342" s="122">
        <v>803</v>
      </c>
      <c r="AJ2342" s="100" t="s">
        <v>149</v>
      </c>
      <c r="AK2342" s="100" t="s">
        <v>149</v>
      </c>
      <c r="AT2342" s="83">
        <v>42.30153</v>
      </c>
      <c r="AU2342" s="83">
        <v>-83.751080000000002</v>
      </c>
      <c r="AZ2342" s="132" t="s">
        <v>12778</v>
      </c>
      <c r="BE2342" s="100" t="s">
        <v>9078</v>
      </c>
      <c r="BG2342" s="100" t="s">
        <v>9079</v>
      </c>
      <c r="BH2342" s="132" t="s">
        <v>1431</v>
      </c>
      <c r="BI2342" s="132" t="s">
        <v>1431</v>
      </c>
      <c r="BJ2342" s="132" t="s">
        <v>1431</v>
      </c>
      <c r="BY2342" s="122" t="s">
        <v>13665</v>
      </c>
      <c r="BZ2342" s="100" t="s">
        <v>3654</v>
      </c>
      <c r="CZ2342" s="122" t="str">
        <f t="shared" si="110"/>
        <v>Quercus macrocarpa Michx., SPMCODE: QUE002341, collection#: MI-MG678</v>
      </c>
    </row>
    <row r="2343" spans="1:104" ht="15" customHeight="1" x14ac:dyDescent="0.45">
      <c r="A2343" s="122">
        <v>2342</v>
      </c>
      <c r="B2343" s="122" t="s">
        <v>12727</v>
      </c>
      <c r="C2343" s="100" t="s">
        <v>12677</v>
      </c>
      <c r="D2343" s="148"/>
      <c r="E2343" s="148"/>
      <c r="I2343" s="100" t="s">
        <v>187</v>
      </c>
      <c r="J2343" s="122" t="str">
        <f t="shared" si="109"/>
        <v>Quercus alba</v>
      </c>
      <c r="M2343" s="100" t="s">
        <v>3226</v>
      </c>
      <c r="N2343" s="122" t="s">
        <v>3190</v>
      </c>
      <c r="O2343" s="121">
        <v>42963</v>
      </c>
      <c r="P2343" s="97" t="s">
        <v>12030</v>
      </c>
      <c r="Q2343" s="100" t="s">
        <v>11688</v>
      </c>
      <c r="R2343" s="121">
        <v>42965</v>
      </c>
      <c r="S2343" s="121" t="s">
        <v>14693</v>
      </c>
      <c r="T2343" s="100" t="s">
        <v>1171</v>
      </c>
      <c r="U2343" s="50" t="s">
        <v>6807</v>
      </c>
      <c r="V2343" s="50" t="s">
        <v>12771</v>
      </c>
      <c r="W2343" s="50" t="s">
        <v>1759</v>
      </c>
      <c r="X2343" s="101" t="s">
        <v>12774</v>
      </c>
      <c r="Y2343" s="50" t="s">
        <v>12772</v>
      </c>
      <c r="AH2343" s="122">
        <v>805</v>
      </c>
      <c r="AJ2343" s="100" t="s">
        <v>187</v>
      </c>
      <c r="AK2343" s="100" t="s">
        <v>187</v>
      </c>
      <c r="AT2343" s="83">
        <v>42.308810000000001</v>
      </c>
      <c r="AU2343" s="83">
        <v>-83.757180000000005</v>
      </c>
      <c r="AZ2343" s="132" t="s">
        <v>12779</v>
      </c>
      <c r="BE2343" s="100" t="s">
        <v>9078</v>
      </c>
      <c r="BG2343" s="100" t="s">
        <v>9079</v>
      </c>
      <c r="BH2343" s="132" t="s">
        <v>1431</v>
      </c>
      <c r="BI2343" s="132" t="s">
        <v>1431</v>
      </c>
      <c r="BJ2343" s="132" t="s">
        <v>1431</v>
      </c>
      <c r="BY2343" s="122" t="s">
        <v>13665</v>
      </c>
      <c r="BZ2343" s="100" t="s">
        <v>3654</v>
      </c>
      <c r="CZ2343" s="122" t="str">
        <f t="shared" si="110"/>
        <v>Quercus alba L., SPMCODE: QUE002342, collection#: MI-MG679</v>
      </c>
    </row>
    <row r="2344" spans="1:104" s="107" customFormat="1" ht="15" customHeight="1" x14ac:dyDescent="0.45">
      <c r="A2344" s="107">
        <v>2343</v>
      </c>
      <c r="B2344" s="107" t="s">
        <v>12728</v>
      </c>
      <c r="C2344" s="108" t="s">
        <v>12678</v>
      </c>
      <c r="D2344" s="149"/>
      <c r="E2344" s="149"/>
      <c r="F2344" s="122"/>
      <c r="H2344" s="122"/>
      <c r="I2344" s="108" t="s">
        <v>187</v>
      </c>
      <c r="J2344" s="122" t="str">
        <f t="shared" si="109"/>
        <v>Quercus alba</v>
      </c>
      <c r="M2344" s="108" t="s">
        <v>3226</v>
      </c>
      <c r="N2344" s="107" t="s">
        <v>3190</v>
      </c>
      <c r="O2344" s="109">
        <v>42963</v>
      </c>
      <c r="P2344" s="110" t="s">
        <v>12030</v>
      </c>
      <c r="Q2344" s="108" t="s">
        <v>11688</v>
      </c>
      <c r="R2344" s="109">
        <v>42965</v>
      </c>
      <c r="S2344" s="121" t="s">
        <v>14693</v>
      </c>
      <c r="T2344" s="108" t="s">
        <v>1171</v>
      </c>
      <c r="U2344" s="111" t="s">
        <v>6807</v>
      </c>
      <c r="V2344" s="111" t="s">
        <v>12771</v>
      </c>
      <c r="W2344" s="111" t="s">
        <v>1759</v>
      </c>
      <c r="X2344" s="112" t="s">
        <v>12775</v>
      </c>
      <c r="Y2344" s="111" t="s">
        <v>12772</v>
      </c>
      <c r="AH2344" s="107">
        <v>872</v>
      </c>
      <c r="AJ2344" s="108" t="s">
        <v>187</v>
      </c>
      <c r="AK2344" s="108" t="s">
        <v>187</v>
      </c>
      <c r="AM2344" s="109"/>
      <c r="AT2344" s="113">
        <v>42.308250000000001</v>
      </c>
      <c r="AU2344" s="113">
        <v>-83.759469999999993</v>
      </c>
      <c r="AZ2344" s="114" t="s">
        <v>12780</v>
      </c>
      <c r="BE2344" s="108" t="s">
        <v>9078</v>
      </c>
      <c r="BG2344" s="108" t="s">
        <v>9079</v>
      </c>
      <c r="BH2344" s="114" t="s">
        <v>1431</v>
      </c>
      <c r="BI2344" s="114" t="s">
        <v>1431</v>
      </c>
      <c r="BJ2344" s="114" t="s">
        <v>1431</v>
      </c>
      <c r="BT2344" s="122"/>
      <c r="BU2344" s="122"/>
      <c r="BV2344" s="122"/>
      <c r="BZ2344" s="108" t="s">
        <v>3654</v>
      </c>
      <c r="CZ2344" s="107" t="str">
        <f t="shared" si="110"/>
        <v>Quercus alba L., SPMCODE: QUE002343, collection#: MI-MG680</v>
      </c>
    </row>
    <row r="2345" spans="1:104" ht="15" customHeight="1" x14ac:dyDescent="0.45">
      <c r="A2345" s="122">
        <v>2344</v>
      </c>
      <c r="B2345" s="122" t="s">
        <v>12729</v>
      </c>
      <c r="C2345" s="100" t="s">
        <v>12679</v>
      </c>
      <c r="D2345" s="148"/>
      <c r="E2345" s="148"/>
      <c r="I2345" s="100" t="s">
        <v>149</v>
      </c>
      <c r="J2345" s="122" t="str">
        <f t="shared" si="109"/>
        <v>Quercus macrocarpa</v>
      </c>
      <c r="M2345" s="100" t="s">
        <v>3226</v>
      </c>
      <c r="N2345" s="122" t="s">
        <v>3173</v>
      </c>
      <c r="O2345" s="121">
        <v>42963</v>
      </c>
      <c r="P2345" s="97" t="s">
        <v>12030</v>
      </c>
      <c r="Q2345" s="100" t="s">
        <v>11688</v>
      </c>
      <c r="R2345" s="121">
        <v>42965</v>
      </c>
      <c r="S2345" s="121" t="s">
        <v>14693</v>
      </c>
      <c r="T2345" s="100" t="s">
        <v>1171</v>
      </c>
      <c r="U2345" s="50" t="s">
        <v>6807</v>
      </c>
      <c r="V2345" s="50" t="s">
        <v>12771</v>
      </c>
      <c r="W2345" s="50" t="s">
        <v>1759</v>
      </c>
      <c r="X2345" s="101" t="s">
        <v>12774</v>
      </c>
      <c r="Y2345" s="50" t="s">
        <v>12772</v>
      </c>
      <c r="AH2345" s="122">
        <v>823</v>
      </c>
      <c r="AJ2345" s="100" t="s">
        <v>149</v>
      </c>
      <c r="AK2345" s="100" t="s">
        <v>149</v>
      </c>
      <c r="AT2345" s="83">
        <v>42.308300000000003</v>
      </c>
      <c r="AU2345" s="83">
        <v>-83.756550000000004</v>
      </c>
      <c r="AZ2345" s="132" t="s">
        <v>12781</v>
      </c>
      <c r="BE2345" s="100" t="s">
        <v>9078</v>
      </c>
      <c r="BG2345" s="100" t="s">
        <v>9079</v>
      </c>
      <c r="BH2345" s="132" t="s">
        <v>1431</v>
      </c>
      <c r="BI2345" s="132" t="s">
        <v>1431</v>
      </c>
      <c r="BJ2345" s="132" t="s">
        <v>1431</v>
      </c>
      <c r="BZ2345" s="100" t="s">
        <v>3654</v>
      </c>
      <c r="CZ2345" s="122" t="str">
        <f t="shared" si="110"/>
        <v>Quercus macrocarpa Michx., SPMCODE: QUE002344, collection#: MI-MG681</v>
      </c>
    </row>
    <row r="2346" spans="1:104" ht="15" customHeight="1" x14ac:dyDescent="0.45">
      <c r="A2346" s="122">
        <v>2345</v>
      </c>
      <c r="B2346" s="122" t="s">
        <v>12730</v>
      </c>
      <c r="C2346" s="100" t="s">
        <v>12680</v>
      </c>
      <c r="D2346" s="148"/>
      <c r="E2346" s="148"/>
      <c r="I2346" s="100" t="s">
        <v>187</v>
      </c>
      <c r="J2346" s="122" t="str">
        <f t="shared" si="109"/>
        <v>Quercus alba</v>
      </c>
      <c r="M2346" s="100" t="s">
        <v>3226</v>
      </c>
      <c r="N2346" s="122" t="s">
        <v>3190</v>
      </c>
      <c r="O2346" s="121">
        <v>42963</v>
      </c>
      <c r="P2346" s="97" t="s">
        <v>12030</v>
      </c>
      <c r="Q2346" s="100" t="s">
        <v>11688</v>
      </c>
      <c r="R2346" s="121">
        <v>42965</v>
      </c>
      <c r="S2346" s="121" t="s">
        <v>14693</v>
      </c>
      <c r="T2346" s="100" t="s">
        <v>1171</v>
      </c>
      <c r="U2346" s="50" t="s">
        <v>6807</v>
      </c>
      <c r="V2346" s="50" t="s">
        <v>12771</v>
      </c>
      <c r="W2346" s="50" t="s">
        <v>1759</v>
      </c>
      <c r="X2346" s="101" t="s">
        <v>12773</v>
      </c>
      <c r="Y2346" s="50" t="s">
        <v>12772</v>
      </c>
      <c r="AH2346" s="122">
        <v>841</v>
      </c>
      <c r="AJ2346" s="100" t="s">
        <v>187</v>
      </c>
      <c r="AK2346" s="100" t="s">
        <v>187</v>
      </c>
      <c r="AT2346" s="83">
        <v>42.307940000000002</v>
      </c>
      <c r="AU2346" s="83">
        <v>-83.757080000000002</v>
      </c>
      <c r="AZ2346" s="132" t="s">
        <v>12782</v>
      </c>
      <c r="BE2346" s="100" t="s">
        <v>9078</v>
      </c>
      <c r="BG2346" s="100" t="s">
        <v>9079</v>
      </c>
      <c r="BH2346" s="132" t="s">
        <v>1431</v>
      </c>
      <c r="BI2346" s="132" t="s">
        <v>1431</v>
      </c>
      <c r="BJ2346" s="132" t="s">
        <v>1431</v>
      </c>
      <c r="BZ2346" s="100" t="s">
        <v>3654</v>
      </c>
      <c r="CZ2346" s="122" t="str">
        <f t="shared" si="110"/>
        <v>Quercus alba L., SPMCODE: QUE002345, collection#: MI-MG682</v>
      </c>
    </row>
    <row r="2347" spans="1:104" ht="15" customHeight="1" x14ac:dyDescent="0.45">
      <c r="A2347" s="122">
        <v>2346</v>
      </c>
      <c r="B2347" s="122" t="s">
        <v>12731</v>
      </c>
      <c r="C2347" s="100" t="s">
        <v>12681</v>
      </c>
      <c r="D2347" s="148"/>
      <c r="E2347" s="148"/>
      <c r="I2347" s="100" t="s">
        <v>187</v>
      </c>
      <c r="J2347" s="122" t="str">
        <f t="shared" si="109"/>
        <v>Quercus alba</v>
      </c>
      <c r="M2347" s="100" t="s">
        <v>3226</v>
      </c>
      <c r="N2347" s="122" t="s">
        <v>3190</v>
      </c>
      <c r="O2347" s="121">
        <v>42964</v>
      </c>
      <c r="P2347" s="97" t="s">
        <v>12030</v>
      </c>
      <c r="Q2347" s="100" t="s">
        <v>11688</v>
      </c>
      <c r="R2347" s="121">
        <v>42965</v>
      </c>
      <c r="S2347" s="121" t="s">
        <v>14693</v>
      </c>
      <c r="T2347" s="100" t="s">
        <v>1171</v>
      </c>
      <c r="U2347" s="50" t="s">
        <v>6807</v>
      </c>
      <c r="V2347" s="50" t="s">
        <v>12783</v>
      </c>
      <c r="W2347" s="50" t="s">
        <v>1759</v>
      </c>
      <c r="X2347" s="101" t="s">
        <v>12785</v>
      </c>
      <c r="Y2347" s="50" t="s">
        <v>12772</v>
      </c>
      <c r="AH2347" s="122">
        <v>867</v>
      </c>
      <c r="AJ2347" s="100" t="s">
        <v>187</v>
      </c>
      <c r="AK2347" s="100" t="s">
        <v>187</v>
      </c>
      <c r="AT2347" s="83">
        <v>42.767740000000003</v>
      </c>
      <c r="AU2347" s="83">
        <v>-84.391239999999996</v>
      </c>
      <c r="AZ2347" s="132" t="s">
        <v>12245</v>
      </c>
      <c r="BE2347" s="100" t="s">
        <v>9078</v>
      </c>
      <c r="BG2347" s="100" t="s">
        <v>9079</v>
      </c>
      <c r="BH2347" s="132" t="s">
        <v>1431</v>
      </c>
      <c r="BI2347" s="132" t="s">
        <v>1431</v>
      </c>
      <c r="BJ2347" s="132" t="s">
        <v>1431</v>
      </c>
      <c r="BY2347" s="132" t="s">
        <v>13665</v>
      </c>
      <c r="BZ2347" s="100" t="s">
        <v>3654</v>
      </c>
      <c r="CZ2347" s="122" t="str">
        <f t="shared" si="110"/>
        <v>Quercus alba L., SPMCODE: QUE002346, collection#: MI-MG683</v>
      </c>
    </row>
    <row r="2348" spans="1:104" ht="15" customHeight="1" x14ac:dyDescent="0.45">
      <c r="A2348" s="122">
        <v>2347</v>
      </c>
      <c r="B2348" s="122" t="s">
        <v>12732</v>
      </c>
      <c r="C2348" s="100" t="s">
        <v>12682</v>
      </c>
      <c r="D2348" s="148"/>
      <c r="E2348" s="148"/>
      <c r="I2348" s="100" t="s">
        <v>199</v>
      </c>
      <c r="J2348" s="122" t="str">
        <f t="shared" si="109"/>
        <v>Quercus bicolor</v>
      </c>
      <c r="M2348" s="100" t="s">
        <v>3226</v>
      </c>
      <c r="N2348" s="122" t="s">
        <v>3194</v>
      </c>
      <c r="O2348" s="121">
        <v>42964</v>
      </c>
      <c r="P2348" s="97" t="s">
        <v>12030</v>
      </c>
      <c r="Q2348" s="100" t="s">
        <v>11688</v>
      </c>
      <c r="R2348" s="121">
        <v>42965</v>
      </c>
      <c r="S2348" s="121" t="s">
        <v>14693</v>
      </c>
      <c r="T2348" s="100" t="s">
        <v>1171</v>
      </c>
      <c r="U2348" s="50" t="s">
        <v>6807</v>
      </c>
      <c r="V2348" s="50" t="s">
        <v>12783</v>
      </c>
      <c r="W2348" s="50" t="s">
        <v>1759</v>
      </c>
      <c r="X2348" s="101" t="s">
        <v>12785</v>
      </c>
      <c r="Y2348" s="50" t="s">
        <v>12772</v>
      </c>
      <c r="AH2348" s="122">
        <v>910</v>
      </c>
      <c r="AJ2348" s="100" t="s">
        <v>199</v>
      </c>
      <c r="AK2348" s="100" t="s">
        <v>199</v>
      </c>
      <c r="AT2348" s="83">
        <v>42.767429999999997</v>
      </c>
      <c r="AU2348" s="83">
        <v>-84.390799999999999</v>
      </c>
      <c r="AZ2348" s="132" t="s">
        <v>12787</v>
      </c>
      <c r="BE2348" s="100" t="s">
        <v>9078</v>
      </c>
      <c r="BG2348" s="100" t="s">
        <v>9079</v>
      </c>
      <c r="BH2348" s="132" t="s">
        <v>1431</v>
      </c>
      <c r="BI2348" s="132" t="s">
        <v>1431</v>
      </c>
      <c r="BJ2348" s="132" t="s">
        <v>1431</v>
      </c>
      <c r="BY2348" s="132" t="s">
        <v>13665</v>
      </c>
      <c r="BZ2348" s="100" t="s">
        <v>3654</v>
      </c>
      <c r="CZ2348" s="122" t="str">
        <f t="shared" si="110"/>
        <v>Quercus bicolor Willd., SPMCODE: QUE002347, collection#: MI-MG684</v>
      </c>
    </row>
    <row r="2349" spans="1:104" ht="15" customHeight="1" x14ac:dyDescent="0.45">
      <c r="A2349" s="122">
        <v>2348</v>
      </c>
      <c r="B2349" s="122" t="s">
        <v>12733</v>
      </c>
      <c r="C2349" s="100" t="s">
        <v>12683</v>
      </c>
      <c r="D2349" s="148"/>
      <c r="E2349" s="148"/>
      <c r="I2349" s="100" t="s">
        <v>187</v>
      </c>
      <c r="J2349" s="122" t="str">
        <f t="shared" si="109"/>
        <v>Quercus alba</v>
      </c>
      <c r="M2349" s="100" t="s">
        <v>3226</v>
      </c>
      <c r="N2349" s="122" t="s">
        <v>3190</v>
      </c>
      <c r="O2349" s="121">
        <v>42964</v>
      </c>
      <c r="P2349" s="97" t="s">
        <v>12030</v>
      </c>
      <c r="Q2349" s="100" t="s">
        <v>11688</v>
      </c>
      <c r="R2349" s="121">
        <v>42965</v>
      </c>
      <c r="S2349" s="121" t="s">
        <v>14693</v>
      </c>
      <c r="T2349" s="100" t="s">
        <v>1171</v>
      </c>
      <c r="U2349" s="50" t="s">
        <v>6807</v>
      </c>
      <c r="V2349" s="50" t="s">
        <v>12783</v>
      </c>
      <c r="W2349" s="50" t="s">
        <v>1759</v>
      </c>
      <c r="X2349" s="101" t="s">
        <v>12785</v>
      </c>
      <c r="Y2349" s="50" t="s">
        <v>12772</v>
      </c>
      <c r="AH2349" s="132">
        <v>869</v>
      </c>
      <c r="AJ2349" s="100" t="s">
        <v>187</v>
      </c>
      <c r="AK2349" s="100" t="s">
        <v>187</v>
      </c>
      <c r="AT2349" s="83">
        <v>42.767479999999999</v>
      </c>
      <c r="AU2349" s="83">
        <v>-84.390910000000005</v>
      </c>
      <c r="AZ2349" s="132" t="s">
        <v>12300</v>
      </c>
      <c r="BE2349" s="100" t="s">
        <v>9078</v>
      </c>
      <c r="BG2349" s="100" t="s">
        <v>9079</v>
      </c>
      <c r="BH2349" s="132" t="s">
        <v>1431</v>
      </c>
      <c r="BI2349" s="132" t="s">
        <v>1431</v>
      </c>
      <c r="BJ2349" s="132" t="s">
        <v>1431</v>
      </c>
      <c r="BZ2349" s="100" t="s">
        <v>3654</v>
      </c>
      <c r="CZ2349" s="122" t="str">
        <f t="shared" si="110"/>
        <v>Quercus alba L., SPMCODE: QUE002348, collection#: MI-MG685</v>
      </c>
    </row>
    <row r="2350" spans="1:104" ht="15" customHeight="1" x14ac:dyDescent="0.45">
      <c r="A2350" s="122">
        <v>2349</v>
      </c>
      <c r="B2350" s="122" t="s">
        <v>12734</v>
      </c>
      <c r="C2350" s="100" t="s">
        <v>12684</v>
      </c>
      <c r="D2350" s="148"/>
      <c r="E2350" s="148"/>
      <c r="I2350" s="100" t="s">
        <v>12788</v>
      </c>
      <c r="J2350" s="122" t="str">
        <f t="shared" si="109"/>
        <v>Quercus hybrid?</v>
      </c>
      <c r="M2350" s="100" t="s">
        <v>3226</v>
      </c>
      <c r="O2350" s="121">
        <v>42964</v>
      </c>
      <c r="P2350" s="97" t="s">
        <v>12030</v>
      </c>
      <c r="Q2350" s="100" t="s">
        <v>11688</v>
      </c>
      <c r="R2350" s="121">
        <v>42965</v>
      </c>
      <c r="S2350" s="121" t="s">
        <v>14693</v>
      </c>
      <c r="T2350" s="100" t="s">
        <v>1171</v>
      </c>
      <c r="U2350" s="50" t="s">
        <v>6807</v>
      </c>
      <c r="V2350" s="50" t="s">
        <v>12783</v>
      </c>
      <c r="W2350" s="50" t="s">
        <v>1759</v>
      </c>
      <c r="X2350" s="101" t="s">
        <v>12785</v>
      </c>
      <c r="Y2350" s="50" t="s">
        <v>12772</v>
      </c>
      <c r="AH2350" s="122">
        <v>810</v>
      </c>
      <c r="AJ2350" s="100" t="s">
        <v>3226</v>
      </c>
      <c r="AK2350" s="100" t="s">
        <v>3226</v>
      </c>
      <c r="AT2350" s="83">
        <v>42.767760000000003</v>
      </c>
      <c r="AU2350" s="83">
        <v>-84.390389999999996</v>
      </c>
      <c r="AZ2350" s="132" t="s">
        <v>12789</v>
      </c>
      <c r="BE2350" s="100" t="s">
        <v>9078</v>
      </c>
      <c r="BG2350" s="100" t="s">
        <v>9079</v>
      </c>
      <c r="BH2350" s="132" t="s">
        <v>1431</v>
      </c>
      <c r="BI2350" s="132" t="s">
        <v>1431</v>
      </c>
      <c r="BJ2350" s="132" t="s">
        <v>1431</v>
      </c>
      <c r="BZ2350" s="100" t="s">
        <v>3654</v>
      </c>
      <c r="CZ2350" s="122" t="str">
        <f t="shared" si="110"/>
        <v>Quercus hybrid? Alba x macrocarpa?, SPMCODE: QUE002349, collection#: MI-MG686</v>
      </c>
    </row>
    <row r="2351" spans="1:104" ht="15" customHeight="1" x14ac:dyDescent="0.45">
      <c r="A2351" s="122">
        <v>2350</v>
      </c>
      <c r="B2351" s="122" t="s">
        <v>12735</v>
      </c>
      <c r="C2351" s="100" t="s">
        <v>12685</v>
      </c>
      <c r="D2351" s="148"/>
      <c r="E2351" s="148"/>
      <c r="I2351" s="100" t="s">
        <v>187</v>
      </c>
      <c r="J2351" s="122" t="str">
        <f t="shared" si="109"/>
        <v>Quercus alba</v>
      </c>
      <c r="M2351" s="100" t="s">
        <v>3226</v>
      </c>
      <c r="N2351" s="122" t="s">
        <v>3190</v>
      </c>
      <c r="O2351" s="121">
        <v>42964</v>
      </c>
      <c r="P2351" s="97" t="s">
        <v>12030</v>
      </c>
      <c r="Q2351" s="100" t="s">
        <v>11688</v>
      </c>
      <c r="R2351" s="121">
        <v>42965</v>
      </c>
      <c r="S2351" s="121" t="s">
        <v>14693</v>
      </c>
      <c r="T2351" s="100" t="s">
        <v>1171</v>
      </c>
      <c r="U2351" s="50" t="s">
        <v>6807</v>
      </c>
      <c r="V2351" s="50" t="s">
        <v>12783</v>
      </c>
      <c r="W2351" s="50" t="s">
        <v>1759</v>
      </c>
      <c r="X2351" s="101" t="s">
        <v>12785</v>
      </c>
      <c r="Y2351" s="50" t="s">
        <v>12772</v>
      </c>
      <c r="AH2351" s="122">
        <v>905</v>
      </c>
      <c r="AJ2351" s="100" t="s">
        <v>187</v>
      </c>
      <c r="AK2351" s="100" t="s">
        <v>187</v>
      </c>
      <c r="AT2351" s="83">
        <v>42.768000000000001</v>
      </c>
      <c r="AU2351" s="83">
        <v>-84.389510000000001</v>
      </c>
      <c r="AZ2351" s="132" t="s">
        <v>12790</v>
      </c>
      <c r="BE2351" s="100" t="s">
        <v>9078</v>
      </c>
      <c r="BG2351" s="100" t="s">
        <v>9079</v>
      </c>
      <c r="BH2351" s="132" t="s">
        <v>1431</v>
      </c>
      <c r="BI2351" s="132" t="s">
        <v>1431</v>
      </c>
      <c r="BJ2351" s="132" t="s">
        <v>1431</v>
      </c>
      <c r="BZ2351" s="100" t="s">
        <v>3654</v>
      </c>
      <c r="CZ2351" s="122" t="str">
        <f t="shared" si="110"/>
        <v>Quercus alba L., SPMCODE: QUE002350, collection#: MI-MG687</v>
      </c>
    </row>
    <row r="2352" spans="1:104" ht="15" customHeight="1" x14ac:dyDescent="0.45">
      <c r="A2352" s="122">
        <v>2351</v>
      </c>
      <c r="B2352" s="122" t="s">
        <v>12736</v>
      </c>
      <c r="C2352" s="100" t="s">
        <v>12686</v>
      </c>
      <c r="D2352" s="148"/>
      <c r="E2352" s="148"/>
      <c r="I2352" s="100" t="s">
        <v>149</v>
      </c>
      <c r="J2352" s="122" t="str">
        <f t="shared" si="109"/>
        <v>Quercus macrocarpa</v>
      </c>
      <c r="M2352" s="100" t="s">
        <v>3226</v>
      </c>
      <c r="N2352" s="122" t="s">
        <v>3173</v>
      </c>
      <c r="O2352" s="121">
        <v>42964</v>
      </c>
      <c r="P2352" s="97" t="s">
        <v>12030</v>
      </c>
      <c r="Q2352" s="100" t="s">
        <v>11688</v>
      </c>
      <c r="R2352" s="121">
        <v>42965</v>
      </c>
      <c r="S2352" s="121" t="s">
        <v>14693</v>
      </c>
      <c r="T2352" s="100" t="s">
        <v>1171</v>
      </c>
      <c r="U2352" s="50" t="s">
        <v>6807</v>
      </c>
      <c r="V2352" s="50" t="s">
        <v>12783</v>
      </c>
      <c r="W2352" s="50" t="s">
        <v>1759</v>
      </c>
      <c r="X2352" s="101" t="s">
        <v>12785</v>
      </c>
      <c r="Y2352" s="50" t="s">
        <v>12772</v>
      </c>
      <c r="AH2352" s="122">
        <v>851</v>
      </c>
      <c r="AJ2352" s="100" t="s">
        <v>149</v>
      </c>
      <c r="AK2352" s="100" t="s">
        <v>149</v>
      </c>
      <c r="AT2352" s="83">
        <v>42.768070000000002</v>
      </c>
      <c r="AU2352" s="83">
        <v>-84.390439999999998</v>
      </c>
      <c r="AZ2352" s="132" t="s">
        <v>12791</v>
      </c>
      <c r="BE2352" s="100" t="s">
        <v>9078</v>
      </c>
      <c r="BG2352" s="100" t="s">
        <v>9079</v>
      </c>
      <c r="BH2352" s="132" t="s">
        <v>1431</v>
      </c>
      <c r="BI2352" s="132" t="s">
        <v>1431</v>
      </c>
      <c r="BJ2352" s="132" t="s">
        <v>1431</v>
      </c>
      <c r="BY2352" s="132" t="s">
        <v>13665</v>
      </c>
      <c r="BZ2352" s="100" t="s">
        <v>3654</v>
      </c>
      <c r="CZ2352" s="122" t="str">
        <f t="shared" si="110"/>
        <v>Quercus macrocarpa Michx., SPMCODE: QUE002351, collection#: MI-MG688</v>
      </c>
    </row>
    <row r="2353" spans="1:104" ht="15" customHeight="1" x14ac:dyDescent="0.45">
      <c r="A2353" s="122">
        <v>2352</v>
      </c>
      <c r="B2353" s="122" t="s">
        <v>12737</v>
      </c>
      <c r="C2353" s="100" t="s">
        <v>12687</v>
      </c>
      <c r="D2353" s="148"/>
      <c r="E2353" s="148"/>
      <c r="I2353" s="100" t="s">
        <v>187</v>
      </c>
      <c r="J2353" s="122" t="str">
        <f t="shared" si="109"/>
        <v>Quercus alba</v>
      </c>
      <c r="M2353" s="100" t="s">
        <v>3226</v>
      </c>
      <c r="N2353" s="122" t="s">
        <v>3190</v>
      </c>
      <c r="O2353" s="121">
        <v>42964</v>
      </c>
      <c r="P2353" s="97" t="s">
        <v>12030</v>
      </c>
      <c r="Q2353" s="100" t="s">
        <v>11688</v>
      </c>
      <c r="R2353" s="121">
        <v>42965</v>
      </c>
      <c r="S2353" s="121" t="s">
        <v>14693</v>
      </c>
      <c r="T2353" s="100" t="s">
        <v>1171</v>
      </c>
      <c r="U2353" s="50" t="s">
        <v>6807</v>
      </c>
      <c r="V2353" s="50" t="s">
        <v>12783</v>
      </c>
      <c r="W2353" s="50" t="s">
        <v>1759</v>
      </c>
      <c r="X2353" s="101" t="s">
        <v>12785</v>
      </c>
      <c r="Y2353" s="50" t="s">
        <v>12772</v>
      </c>
      <c r="AH2353" s="122">
        <v>910</v>
      </c>
      <c r="AJ2353" s="100" t="s">
        <v>187</v>
      </c>
      <c r="AK2353" s="100" t="s">
        <v>187</v>
      </c>
      <c r="AT2353" s="83">
        <v>42.768239999999999</v>
      </c>
      <c r="AU2353" s="83">
        <v>-84.390659999999997</v>
      </c>
      <c r="AZ2353" s="132" t="s">
        <v>12787</v>
      </c>
      <c r="BE2353" s="100" t="s">
        <v>9078</v>
      </c>
      <c r="BG2353" s="100" t="s">
        <v>9079</v>
      </c>
      <c r="BH2353" s="132" t="s">
        <v>1431</v>
      </c>
      <c r="BI2353" s="132" t="s">
        <v>1431</v>
      </c>
      <c r="BJ2353" s="132" t="s">
        <v>1431</v>
      </c>
      <c r="BZ2353" s="100" t="s">
        <v>3654</v>
      </c>
      <c r="CZ2353" s="122" t="str">
        <f t="shared" si="110"/>
        <v>Quercus alba L., SPMCODE: QUE002352, collection#: MI-MG689</v>
      </c>
    </row>
    <row r="2354" spans="1:104" ht="15" customHeight="1" x14ac:dyDescent="0.45">
      <c r="A2354" s="122">
        <v>2353</v>
      </c>
      <c r="B2354" s="122" t="s">
        <v>12738</v>
      </c>
      <c r="C2354" s="100" t="s">
        <v>12688</v>
      </c>
      <c r="D2354" s="148"/>
      <c r="E2354" s="148"/>
      <c r="I2354" s="100" t="s">
        <v>199</v>
      </c>
      <c r="J2354" s="122" t="str">
        <f t="shared" si="109"/>
        <v>Quercus bicolor</v>
      </c>
      <c r="M2354" s="100" t="s">
        <v>3226</v>
      </c>
      <c r="N2354" s="122" t="s">
        <v>3194</v>
      </c>
      <c r="O2354" s="121">
        <v>42964</v>
      </c>
      <c r="P2354" s="97" t="s">
        <v>12030</v>
      </c>
      <c r="Q2354" s="100" t="s">
        <v>11688</v>
      </c>
      <c r="R2354" s="121">
        <v>42965</v>
      </c>
      <c r="S2354" s="121" t="s">
        <v>14693</v>
      </c>
      <c r="T2354" s="100" t="s">
        <v>1171</v>
      </c>
      <c r="U2354" s="50" t="s">
        <v>6807</v>
      </c>
      <c r="V2354" s="50" t="s">
        <v>12783</v>
      </c>
      <c r="W2354" s="50" t="s">
        <v>1759</v>
      </c>
      <c r="X2354" s="101" t="s">
        <v>12784</v>
      </c>
      <c r="Y2354" s="50" t="s">
        <v>12772</v>
      </c>
      <c r="AH2354" s="122">
        <v>878</v>
      </c>
      <c r="AJ2354" s="100" t="s">
        <v>199</v>
      </c>
      <c r="AK2354" s="100" t="s">
        <v>199</v>
      </c>
      <c r="AT2354" s="83">
        <v>42.768030000000003</v>
      </c>
      <c r="AU2354" s="83">
        <v>-84.391639999999995</v>
      </c>
      <c r="AZ2354" s="132" t="s">
        <v>12792</v>
      </c>
      <c r="BE2354" s="100" t="s">
        <v>9078</v>
      </c>
      <c r="BG2354" s="100" t="s">
        <v>9079</v>
      </c>
      <c r="BH2354" s="132" t="s">
        <v>1431</v>
      </c>
      <c r="BI2354" s="132" t="s">
        <v>1431</v>
      </c>
      <c r="BJ2354" s="132" t="s">
        <v>1431</v>
      </c>
      <c r="BZ2354" s="100" t="s">
        <v>3654</v>
      </c>
      <c r="CZ2354" s="122" t="str">
        <f t="shared" si="110"/>
        <v>Quercus bicolor Willd., SPMCODE: QUE002353, collection#: MI-MG690</v>
      </c>
    </row>
    <row r="2355" spans="1:104" ht="15" customHeight="1" x14ac:dyDescent="0.45">
      <c r="A2355" s="122">
        <v>2354</v>
      </c>
      <c r="B2355" s="122" t="s">
        <v>12739</v>
      </c>
      <c r="C2355" s="100" t="s">
        <v>12689</v>
      </c>
      <c r="D2355" s="148"/>
      <c r="E2355" s="148"/>
      <c r="I2355" s="100" t="s">
        <v>187</v>
      </c>
      <c r="J2355" s="122" t="str">
        <f t="shared" si="109"/>
        <v>Quercus alba</v>
      </c>
      <c r="M2355" s="100" t="s">
        <v>3226</v>
      </c>
      <c r="N2355" s="122" t="s">
        <v>3190</v>
      </c>
      <c r="O2355" s="121">
        <v>42964</v>
      </c>
      <c r="P2355" s="97" t="s">
        <v>12030</v>
      </c>
      <c r="Q2355" s="100" t="s">
        <v>11688</v>
      </c>
      <c r="R2355" s="121">
        <v>42965</v>
      </c>
      <c r="S2355" s="121" t="s">
        <v>14693</v>
      </c>
      <c r="T2355" s="100" t="s">
        <v>1171</v>
      </c>
      <c r="U2355" s="50" t="s">
        <v>6807</v>
      </c>
      <c r="V2355" s="50" t="s">
        <v>12783</v>
      </c>
      <c r="W2355" s="50" t="s">
        <v>1759</v>
      </c>
      <c r="X2355" s="101" t="s">
        <v>12785</v>
      </c>
      <c r="Y2355" s="50" t="s">
        <v>12772</v>
      </c>
      <c r="AH2355" s="122">
        <v>901</v>
      </c>
      <c r="AJ2355" s="100" t="s">
        <v>187</v>
      </c>
      <c r="AK2355" s="100" t="s">
        <v>187</v>
      </c>
      <c r="AT2355" s="83">
        <v>42.766910000000003</v>
      </c>
      <c r="AU2355" s="83">
        <v>-84.391059999999996</v>
      </c>
      <c r="AZ2355" s="132" t="s">
        <v>12793</v>
      </c>
      <c r="BE2355" s="100" t="s">
        <v>9078</v>
      </c>
      <c r="BG2355" s="100" t="s">
        <v>9079</v>
      </c>
      <c r="BH2355" s="132" t="s">
        <v>1431</v>
      </c>
      <c r="BI2355" s="132" t="s">
        <v>1431</v>
      </c>
      <c r="BJ2355" s="132" t="s">
        <v>1431</v>
      </c>
      <c r="BZ2355" s="100" t="s">
        <v>3654</v>
      </c>
      <c r="CZ2355" s="122" t="str">
        <f t="shared" si="110"/>
        <v>Quercus alba L., SPMCODE: QUE002354, collection#: MI-MG691</v>
      </c>
    </row>
    <row r="2356" spans="1:104" ht="15" customHeight="1" x14ac:dyDescent="0.45">
      <c r="A2356" s="122">
        <v>2355</v>
      </c>
      <c r="B2356" s="122" t="s">
        <v>12740</v>
      </c>
      <c r="C2356" s="100" t="s">
        <v>12690</v>
      </c>
      <c r="D2356" s="148"/>
      <c r="E2356" s="148"/>
      <c r="I2356" s="100" t="s">
        <v>187</v>
      </c>
      <c r="J2356" s="122" t="str">
        <f t="shared" si="109"/>
        <v>Quercus alba</v>
      </c>
      <c r="M2356" s="100" t="s">
        <v>3226</v>
      </c>
      <c r="N2356" s="122" t="s">
        <v>3190</v>
      </c>
      <c r="O2356" s="121">
        <v>42964</v>
      </c>
      <c r="P2356" s="97" t="s">
        <v>12030</v>
      </c>
      <c r="Q2356" s="100" t="s">
        <v>11688</v>
      </c>
      <c r="R2356" s="121">
        <v>42965</v>
      </c>
      <c r="S2356" s="121" t="s">
        <v>14693</v>
      </c>
      <c r="T2356" s="100" t="s">
        <v>1171</v>
      </c>
      <c r="U2356" s="50" t="s">
        <v>6807</v>
      </c>
      <c r="V2356" s="50" t="s">
        <v>12783</v>
      </c>
      <c r="W2356" s="50" t="s">
        <v>1759</v>
      </c>
      <c r="X2356" s="101" t="s">
        <v>12785</v>
      </c>
      <c r="Y2356" s="50" t="s">
        <v>12772</v>
      </c>
      <c r="AH2356" s="122">
        <v>909</v>
      </c>
      <c r="AJ2356" s="100" t="s">
        <v>187</v>
      </c>
      <c r="AK2356" s="100" t="s">
        <v>187</v>
      </c>
      <c r="AT2356" s="83">
        <v>42.766620000000003</v>
      </c>
      <c r="AU2356" s="83">
        <v>-84.391139999999993</v>
      </c>
      <c r="AZ2356" s="132" t="s">
        <v>12794</v>
      </c>
      <c r="BE2356" s="100" t="s">
        <v>9078</v>
      </c>
      <c r="BG2356" s="100" t="s">
        <v>9079</v>
      </c>
      <c r="BH2356" s="132" t="s">
        <v>1431</v>
      </c>
      <c r="BI2356" s="132" t="s">
        <v>1431</v>
      </c>
      <c r="BJ2356" s="132" t="s">
        <v>1431</v>
      </c>
      <c r="BY2356" s="132" t="s">
        <v>13585</v>
      </c>
      <c r="BZ2356" s="100" t="s">
        <v>3654</v>
      </c>
      <c r="CZ2356" s="122" t="str">
        <f t="shared" si="110"/>
        <v>Quercus alba L., SPMCODE: QUE002355, collection#: MI-MG692</v>
      </c>
    </row>
    <row r="2357" spans="1:104" ht="15" customHeight="1" x14ac:dyDescent="0.45">
      <c r="A2357" s="122">
        <v>2356</v>
      </c>
      <c r="B2357" s="122" t="s">
        <v>12741</v>
      </c>
      <c r="C2357" s="100" t="s">
        <v>12691</v>
      </c>
      <c r="D2357" s="148"/>
      <c r="E2357" s="148"/>
      <c r="I2357" s="100" t="s">
        <v>149</v>
      </c>
      <c r="J2357" s="122" t="str">
        <f t="shared" si="109"/>
        <v>Quercus macrocarpa</v>
      </c>
      <c r="M2357" s="100" t="s">
        <v>3226</v>
      </c>
      <c r="N2357" s="122" t="s">
        <v>3173</v>
      </c>
      <c r="O2357" s="121">
        <v>42964</v>
      </c>
      <c r="P2357" s="97" t="s">
        <v>12030</v>
      </c>
      <c r="Q2357" s="100" t="s">
        <v>11688</v>
      </c>
      <c r="R2357" s="121">
        <v>42965</v>
      </c>
      <c r="S2357" s="121" t="s">
        <v>14693</v>
      </c>
      <c r="T2357" s="100" t="s">
        <v>1171</v>
      </c>
      <c r="U2357" s="50" t="s">
        <v>6807</v>
      </c>
      <c r="V2357" s="50" t="s">
        <v>12783</v>
      </c>
      <c r="W2357" s="50" t="s">
        <v>1759</v>
      </c>
      <c r="X2357" s="101" t="s">
        <v>12786</v>
      </c>
      <c r="Y2357" s="50" t="s">
        <v>12772</v>
      </c>
      <c r="AH2357" s="122">
        <v>887</v>
      </c>
      <c r="AJ2357" s="100" t="s">
        <v>149</v>
      </c>
      <c r="AK2357" s="100" t="s">
        <v>149</v>
      </c>
      <c r="AT2357" s="83">
        <v>42.765120000000003</v>
      </c>
      <c r="AU2357" s="83">
        <v>-84.389020000000002</v>
      </c>
      <c r="AZ2357" s="132" t="s">
        <v>12795</v>
      </c>
      <c r="BE2357" s="100" t="s">
        <v>9078</v>
      </c>
      <c r="BG2357" s="100" t="s">
        <v>9079</v>
      </c>
      <c r="BH2357" s="132" t="s">
        <v>1431</v>
      </c>
      <c r="BI2357" s="132" t="s">
        <v>1431</v>
      </c>
      <c r="BJ2357" s="132" t="s">
        <v>1431</v>
      </c>
      <c r="BY2357" s="132" t="s">
        <v>13585</v>
      </c>
      <c r="BZ2357" s="100" t="s">
        <v>3654</v>
      </c>
      <c r="CZ2357" s="122" t="str">
        <f t="shared" si="110"/>
        <v>Quercus macrocarpa Michx., SPMCODE: QUE002356, collection#: MI-MG693</v>
      </c>
    </row>
    <row r="2358" spans="1:104" ht="15" customHeight="1" x14ac:dyDescent="0.45">
      <c r="A2358" s="122">
        <v>2357</v>
      </c>
      <c r="B2358" s="122" t="s">
        <v>12742</v>
      </c>
      <c r="C2358" s="100" t="s">
        <v>12692</v>
      </c>
      <c r="D2358" s="148"/>
      <c r="E2358" s="148"/>
      <c r="I2358" s="100" t="s">
        <v>187</v>
      </c>
      <c r="J2358" s="122" t="str">
        <f t="shared" si="109"/>
        <v>Quercus alba</v>
      </c>
      <c r="M2358" s="100" t="s">
        <v>3226</v>
      </c>
      <c r="N2358" s="122" t="s">
        <v>3190</v>
      </c>
      <c r="O2358" s="121">
        <v>42964</v>
      </c>
      <c r="P2358" s="97" t="s">
        <v>12030</v>
      </c>
      <c r="Q2358" s="100" t="s">
        <v>11688</v>
      </c>
      <c r="R2358" s="121">
        <v>42965</v>
      </c>
      <c r="S2358" s="121" t="s">
        <v>14693</v>
      </c>
      <c r="T2358" s="100" t="s">
        <v>1171</v>
      </c>
      <c r="U2358" s="50" t="s">
        <v>6807</v>
      </c>
      <c r="V2358" s="50" t="s">
        <v>12783</v>
      </c>
      <c r="W2358" s="50" t="s">
        <v>1759</v>
      </c>
      <c r="X2358" s="101" t="s">
        <v>12784</v>
      </c>
      <c r="Y2358" s="50" t="s">
        <v>12772</v>
      </c>
      <c r="AH2358" s="122">
        <v>950</v>
      </c>
      <c r="AJ2358" s="100" t="s">
        <v>187</v>
      </c>
      <c r="AK2358" s="100" t="s">
        <v>187</v>
      </c>
      <c r="AT2358" s="83">
        <v>42.764620000000001</v>
      </c>
      <c r="AU2358" s="83">
        <v>-84.386210000000005</v>
      </c>
      <c r="AZ2358" s="132" t="s">
        <v>11986</v>
      </c>
      <c r="BE2358" s="100" t="s">
        <v>9078</v>
      </c>
      <c r="BG2358" s="100" t="s">
        <v>9079</v>
      </c>
      <c r="BH2358" s="132" t="s">
        <v>1431</v>
      </c>
      <c r="BI2358" s="132" t="s">
        <v>1431</v>
      </c>
      <c r="BJ2358" s="132" t="s">
        <v>1431</v>
      </c>
      <c r="BZ2358" s="100" t="s">
        <v>3654</v>
      </c>
      <c r="CZ2358" s="122" t="str">
        <f t="shared" si="110"/>
        <v>Quercus alba L., SPMCODE: QUE002357, collection#: MI-MG694</v>
      </c>
    </row>
    <row r="2359" spans="1:104" ht="15" customHeight="1" x14ac:dyDescent="0.45">
      <c r="A2359" s="122">
        <v>2358</v>
      </c>
      <c r="B2359" s="122" t="s">
        <v>12743</v>
      </c>
      <c r="C2359" s="100" t="s">
        <v>12693</v>
      </c>
      <c r="D2359" s="148"/>
      <c r="E2359" s="148"/>
      <c r="I2359" s="100" t="s">
        <v>187</v>
      </c>
      <c r="J2359" s="122" t="str">
        <f t="shared" si="109"/>
        <v>Quercus alba</v>
      </c>
      <c r="M2359" s="100" t="s">
        <v>3226</v>
      </c>
      <c r="N2359" s="122" t="s">
        <v>3190</v>
      </c>
      <c r="O2359" s="121">
        <v>42964</v>
      </c>
      <c r="P2359" s="97" t="s">
        <v>12030</v>
      </c>
      <c r="Q2359" s="100" t="s">
        <v>11688</v>
      </c>
      <c r="R2359" s="121">
        <v>42965</v>
      </c>
      <c r="S2359" s="121" t="s">
        <v>14693</v>
      </c>
      <c r="T2359" s="100" t="s">
        <v>1171</v>
      </c>
      <c r="U2359" s="50" t="s">
        <v>6807</v>
      </c>
      <c r="V2359" s="50" t="s">
        <v>12783</v>
      </c>
      <c r="W2359" s="50" t="s">
        <v>1759</v>
      </c>
      <c r="X2359" s="101" t="s">
        <v>12784</v>
      </c>
      <c r="Y2359" s="50" t="s">
        <v>12772</v>
      </c>
      <c r="AH2359" s="122">
        <v>920</v>
      </c>
      <c r="AJ2359" s="100" t="s">
        <v>187</v>
      </c>
      <c r="AK2359" s="100" t="s">
        <v>187</v>
      </c>
      <c r="AT2359" s="83">
        <v>42.765230000000003</v>
      </c>
      <c r="AU2359" s="83">
        <v>-84.383759999999995</v>
      </c>
      <c r="AZ2359" s="132" t="s">
        <v>11985</v>
      </c>
      <c r="BE2359" s="100" t="s">
        <v>9078</v>
      </c>
      <c r="BG2359" s="100" t="s">
        <v>9079</v>
      </c>
      <c r="BH2359" s="132" t="s">
        <v>1431</v>
      </c>
      <c r="BI2359" s="132" t="s">
        <v>1431</v>
      </c>
      <c r="BJ2359" s="132" t="s">
        <v>1431</v>
      </c>
      <c r="BZ2359" s="100" t="s">
        <v>3654</v>
      </c>
      <c r="CZ2359" s="122" t="str">
        <f t="shared" si="110"/>
        <v>Quercus alba L., SPMCODE: QUE002358, collection#: MI-MG695</v>
      </c>
    </row>
    <row r="2360" spans="1:104" ht="15" customHeight="1" x14ac:dyDescent="0.45">
      <c r="A2360" s="122">
        <v>2359</v>
      </c>
      <c r="B2360" s="122" t="s">
        <v>12744</v>
      </c>
      <c r="C2360" s="100" t="s">
        <v>12694</v>
      </c>
      <c r="D2360" s="148"/>
      <c r="E2360" s="148"/>
      <c r="I2360" s="100" t="s">
        <v>187</v>
      </c>
      <c r="J2360" s="122" t="str">
        <f t="shared" si="109"/>
        <v>Quercus alba</v>
      </c>
      <c r="M2360" s="100" t="s">
        <v>3226</v>
      </c>
      <c r="N2360" s="122" t="s">
        <v>3190</v>
      </c>
      <c r="O2360" s="121">
        <v>42964</v>
      </c>
      <c r="P2360" s="97" t="s">
        <v>12030</v>
      </c>
      <c r="Q2360" s="100" t="s">
        <v>11688</v>
      </c>
      <c r="R2360" s="121">
        <v>42965</v>
      </c>
      <c r="S2360" s="121" t="s">
        <v>14693</v>
      </c>
      <c r="T2360" s="100" t="s">
        <v>1171</v>
      </c>
      <c r="U2360" s="50" t="s">
        <v>6807</v>
      </c>
      <c r="V2360" s="50" t="s">
        <v>12783</v>
      </c>
      <c r="W2360" s="50" t="s">
        <v>1759</v>
      </c>
      <c r="X2360" s="101" t="s">
        <v>12784</v>
      </c>
      <c r="Y2360" s="50" t="s">
        <v>12772</v>
      </c>
      <c r="AH2360" s="122">
        <v>952</v>
      </c>
      <c r="AJ2360" s="100" t="s">
        <v>187</v>
      </c>
      <c r="AK2360" s="100" t="s">
        <v>187</v>
      </c>
      <c r="AT2360" s="83">
        <v>42.765549999999998</v>
      </c>
      <c r="AU2360" s="83">
        <v>-84.382859999999994</v>
      </c>
      <c r="AZ2360" s="132" t="s">
        <v>12796</v>
      </c>
      <c r="BE2360" s="100" t="s">
        <v>9078</v>
      </c>
      <c r="BG2360" s="100" t="s">
        <v>9079</v>
      </c>
      <c r="BH2360" s="132" t="s">
        <v>1431</v>
      </c>
      <c r="BI2360" s="132" t="s">
        <v>1431</v>
      </c>
      <c r="BJ2360" s="132" t="s">
        <v>1431</v>
      </c>
      <c r="BZ2360" s="100" t="s">
        <v>3654</v>
      </c>
      <c r="CZ2360" s="122" t="str">
        <f t="shared" si="110"/>
        <v>Quercus alba L., SPMCODE: QUE002359, collection#: MI-MG696</v>
      </c>
    </row>
    <row r="2361" spans="1:104" ht="15" customHeight="1" x14ac:dyDescent="0.45">
      <c r="A2361" s="122">
        <v>2360</v>
      </c>
      <c r="B2361" s="122" t="s">
        <v>12745</v>
      </c>
      <c r="C2361" s="100" t="s">
        <v>12695</v>
      </c>
      <c r="D2361" s="148"/>
      <c r="E2361" s="148"/>
      <c r="I2361" s="100" t="s">
        <v>199</v>
      </c>
      <c r="J2361" s="122" t="str">
        <f t="shared" ref="J2361:J2424" si="111">LEFT(I2361, FIND(" ", I2361, 12) -1)</f>
        <v>Quercus bicolor</v>
      </c>
      <c r="M2361" s="100" t="s">
        <v>3226</v>
      </c>
      <c r="N2361" s="122" t="s">
        <v>3194</v>
      </c>
      <c r="O2361" s="121">
        <v>42964</v>
      </c>
      <c r="P2361" s="97" t="s">
        <v>12030</v>
      </c>
      <c r="Q2361" s="100" t="s">
        <v>11688</v>
      </c>
      <c r="R2361" s="121">
        <v>42965</v>
      </c>
      <c r="S2361" s="121" t="s">
        <v>14693</v>
      </c>
      <c r="T2361" s="100" t="s">
        <v>1171</v>
      </c>
      <c r="U2361" s="50" t="s">
        <v>6807</v>
      </c>
      <c r="V2361" s="50" t="s">
        <v>12783</v>
      </c>
      <c r="W2361" s="50" t="s">
        <v>1759</v>
      </c>
      <c r="X2361" s="101" t="s">
        <v>12786</v>
      </c>
      <c r="Y2361" s="50" t="s">
        <v>12772</v>
      </c>
      <c r="AH2361" s="122">
        <v>953</v>
      </c>
      <c r="AJ2361" s="100" t="s">
        <v>199</v>
      </c>
      <c r="AK2361" s="100" t="s">
        <v>199</v>
      </c>
      <c r="AT2361" s="83">
        <v>42.795140000000004</v>
      </c>
      <c r="AU2361" s="83">
        <v>-84.392660000000006</v>
      </c>
      <c r="AZ2361" s="132" t="s">
        <v>9615</v>
      </c>
      <c r="BE2361" s="100" t="s">
        <v>9078</v>
      </c>
      <c r="BG2361" s="100" t="s">
        <v>9079</v>
      </c>
      <c r="BH2361" s="132" t="s">
        <v>1431</v>
      </c>
      <c r="BI2361" s="132" t="s">
        <v>1431</v>
      </c>
      <c r="BJ2361" s="132" t="s">
        <v>1431</v>
      </c>
      <c r="BY2361" s="132" t="s">
        <v>13585</v>
      </c>
      <c r="BZ2361" s="100" t="s">
        <v>3654</v>
      </c>
      <c r="CZ2361" s="122" t="str">
        <f t="shared" si="110"/>
        <v>Quercus bicolor Willd., SPMCODE: QUE002360, collection#: MI-MG697</v>
      </c>
    </row>
    <row r="2362" spans="1:104" ht="15" customHeight="1" x14ac:dyDescent="0.45">
      <c r="A2362" s="122">
        <v>2361</v>
      </c>
      <c r="B2362" s="122" t="s">
        <v>12746</v>
      </c>
      <c r="C2362" s="100" t="s">
        <v>12696</v>
      </c>
      <c r="D2362" s="148"/>
      <c r="E2362" s="148"/>
      <c r="I2362" s="100" t="s">
        <v>199</v>
      </c>
      <c r="J2362" s="122" t="str">
        <f t="shared" si="111"/>
        <v>Quercus bicolor</v>
      </c>
      <c r="M2362" s="100" t="s">
        <v>3226</v>
      </c>
      <c r="N2362" s="122" t="s">
        <v>3194</v>
      </c>
      <c r="O2362" s="121">
        <v>42964</v>
      </c>
      <c r="P2362" s="97" t="s">
        <v>12030</v>
      </c>
      <c r="Q2362" s="100" t="s">
        <v>11688</v>
      </c>
      <c r="R2362" s="121">
        <v>42965</v>
      </c>
      <c r="S2362" s="121" t="s">
        <v>14693</v>
      </c>
      <c r="T2362" s="100" t="s">
        <v>1171</v>
      </c>
      <c r="U2362" s="50" t="s">
        <v>6807</v>
      </c>
      <c r="V2362" s="50" t="s">
        <v>12783</v>
      </c>
      <c r="W2362" s="50" t="s">
        <v>1759</v>
      </c>
      <c r="X2362" s="101" t="s">
        <v>12786</v>
      </c>
      <c r="Y2362" s="50" t="s">
        <v>12772</v>
      </c>
      <c r="AH2362" s="122">
        <v>908</v>
      </c>
      <c r="AJ2362" s="100" t="s">
        <v>199</v>
      </c>
      <c r="AK2362" s="100" t="s">
        <v>199</v>
      </c>
      <c r="AT2362" s="83">
        <v>42.765259999999998</v>
      </c>
      <c r="AU2362" s="83">
        <v>-84.382540000000006</v>
      </c>
      <c r="AZ2362" s="132" t="s">
        <v>12797</v>
      </c>
      <c r="BE2362" s="100" t="s">
        <v>9078</v>
      </c>
      <c r="BG2362" s="100" t="s">
        <v>9079</v>
      </c>
      <c r="BH2362" s="132" t="s">
        <v>1431</v>
      </c>
      <c r="BI2362" s="132" t="s">
        <v>1431</v>
      </c>
      <c r="BJ2362" s="132" t="s">
        <v>1431</v>
      </c>
      <c r="BY2362" s="132" t="s">
        <v>13585</v>
      </c>
      <c r="BZ2362" s="100" t="s">
        <v>3654</v>
      </c>
      <c r="CZ2362" s="122" t="str">
        <f t="shared" si="110"/>
        <v>Quercus bicolor Willd., SPMCODE: QUE002361, collection#: MI-MG698</v>
      </c>
    </row>
    <row r="2363" spans="1:104" ht="15" customHeight="1" x14ac:dyDescent="0.45">
      <c r="A2363" s="122">
        <v>2362</v>
      </c>
      <c r="B2363" s="122" t="s">
        <v>12747</v>
      </c>
      <c r="C2363" s="100" t="s">
        <v>12697</v>
      </c>
      <c r="D2363" s="148"/>
      <c r="E2363" s="148"/>
      <c r="I2363" s="100" t="s">
        <v>187</v>
      </c>
      <c r="J2363" s="122" t="str">
        <f t="shared" si="111"/>
        <v>Quercus alba</v>
      </c>
      <c r="M2363" s="100" t="s">
        <v>3226</v>
      </c>
      <c r="N2363" s="122" t="s">
        <v>3190</v>
      </c>
      <c r="O2363" s="121">
        <v>42964</v>
      </c>
      <c r="P2363" s="97" t="s">
        <v>12030</v>
      </c>
      <c r="Q2363" s="100" t="s">
        <v>11688</v>
      </c>
      <c r="R2363" s="121">
        <v>42965</v>
      </c>
      <c r="S2363" s="121" t="s">
        <v>14693</v>
      </c>
      <c r="T2363" s="100" t="s">
        <v>1171</v>
      </c>
      <c r="U2363" s="50" t="s">
        <v>6807</v>
      </c>
      <c r="V2363" s="50" t="s">
        <v>12783</v>
      </c>
      <c r="W2363" s="50" t="s">
        <v>1759</v>
      </c>
      <c r="X2363" s="101" t="s">
        <v>12786</v>
      </c>
      <c r="Y2363" s="50" t="s">
        <v>12772</v>
      </c>
      <c r="AH2363" s="122">
        <v>904</v>
      </c>
      <c r="AJ2363" s="100" t="s">
        <v>187</v>
      </c>
      <c r="AK2363" s="100" t="s">
        <v>187</v>
      </c>
      <c r="AT2363" s="83">
        <v>42.765120000000003</v>
      </c>
      <c r="AU2363" s="83">
        <v>-84.382360000000006</v>
      </c>
      <c r="AZ2363" s="132" t="s">
        <v>12798</v>
      </c>
      <c r="BE2363" s="100" t="s">
        <v>9078</v>
      </c>
      <c r="BG2363" s="100" t="s">
        <v>9079</v>
      </c>
      <c r="BH2363" s="132" t="s">
        <v>1431</v>
      </c>
      <c r="BI2363" s="132" t="s">
        <v>1431</v>
      </c>
      <c r="BJ2363" s="132" t="s">
        <v>1431</v>
      </c>
      <c r="BY2363" s="132" t="s">
        <v>13665</v>
      </c>
      <c r="BZ2363" s="100" t="s">
        <v>3654</v>
      </c>
      <c r="CZ2363" s="122" t="str">
        <f t="shared" si="110"/>
        <v>Quercus alba L., SPMCODE: QUE002362, collection#: MI-MG699</v>
      </c>
    </row>
    <row r="2364" spans="1:104" s="107" customFormat="1" ht="15" customHeight="1" x14ac:dyDescent="0.45">
      <c r="A2364" s="107">
        <v>2363</v>
      </c>
      <c r="B2364" s="107" t="s">
        <v>12860</v>
      </c>
      <c r="C2364" s="108" t="s">
        <v>12799</v>
      </c>
      <c r="D2364" s="149"/>
      <c r="E2364" s="149"/>
      <c r="F2364" s="122"/>
      <c r="H2364" s="122"/>
      <c r="I2364" s="108" t="s">
        <v>187</v>
      </c>
      <c r="J2364" s="122" t="str">
        <f t="shared" si="111"/>
        <v>Quercus alba</v>
      </c>
      <c r="M2364" s="108" t="s">
        <v>3226</v>
      </c>
      <c r="N2364" s="107" t="s">
        <v>3190</v>
      </c>
      <c r="O2364" s="109">
        <v>42969</v>
      </c>
      <c r="P2364" s="110" t="s">
        <v>12921</v>
      </c>
      <c r="Q2364" s="108" t="s">
        <v>11688</v>
      </c>
      <c r="R2364" s="109">
        <v>42972</v>
      </c>
      <c r="S2364" s="121" t="s">
        <v>14693</v>
      </c>
      <c r="T2364" s="108" t="s">
        <v>1171</v>
      </c>
      <c r="U2364" s="111" t="s">
        <v>9588</v>
      </c>
      <c r="V2364" s="111" t="s">
        <v>4655</v>
      </c>
      <c r="W2364" s="111" t="s">
        <v>1759</v>
      </c>
      <c r="X2364" s="112" t="s">
        <v>12923</v>
      </c>
      <c r="Y2364" s="111" t="s">
        <v>9068</v>
      </c>
      <c r="Z2364" s="111" t="s">
        <v>12922</v>
      </c>
      <c r="AH2364" s="107">
        <v>1180</v>
      </c>
      <c r="AJ2364" s="108" t="s">
        <v>187</v>
      </c>
      <c r="AK2364" s="108" t="s">
        <v>187</v>
      </c>
      <c r="AM2364" s="109"/>
      <c r="AT2364" s="113">
        <v>43.016280000000002</v>
      </c>
      <c r="AU2364" s="113">
        <v>-90.113290000000006</v>
      </c>
      <c r="AZ2364" s="114" t="s">
        <v>12546</v>
      </c>
      <c r="BE2364" s="108" t="s">
        <v>9078</v>
      </c>
      <c r="BG2364" s="108" t="s">
        <v>9079</v>
      </c>
      <c r="BH2364" s="114" t="s">
        <v>1431</v>
      </c>
      <c r="BI2364" s="114" t="s">
        <v>1431</v>
      </c>
      <c r="BJ2364" s="114" t="s">
        <v>1431</v>
      </c>
      <c r="BT2364" s="122"/>
      <c r="BU2364" s="122"/>
      <c r="BV2364" s="122"/>
      <c r="BY2364" s="114" t="s">
        <v>13664</v>
      </c>
      <c r="BZ2364" s="108" t="s">
        <v>3654</v>
      </c>
      <c r="CZ2364" s="107" t="str">
        <f t="shared" si="110"/>
        <v>Quercus alba L., SPMCODE: QUE002363, collection#: WI-MG700</v>
      </c>
    </row>
    <row r="2365" spans="1:104" s="107" customFormat="1" ht="15" customHeight="1" x14ac:dyDescent="0.45">
      <c r="A2365" s="107">
        <v>2364</v>
      </c>
      <c r="B2365" s="107" t="s">
        <v>12861</v>
      </c>
      <c r="C2365" s="108" t="s">
        <v>12800</v>
      </c>
      <c r="D2365" s="149"/>
      <c r="E2365" s="149"/>
      <c r="F2365" s="122"/>
      <c r="H2365" s="122"/>
      <c r="I2365" s="108" t="s">
        <v>149</v>
      </c>
      <c r="J2365" s="122" t="str">
        <f t="shared" si="111"/>
        <v>Quercus macrocarpa</v>
      </c>
      <c r="M2365" s="108" t="s">
        <v>3226</v>
      </c>
      <c r="N2365" s="107" t="s">
        <v>3173</v>
      </c>
      <c r="O2365" s="109">
        <v>42969</v>
      </c>
      <c r="P2365" s="110" t="s">
        <v>12921</v>
      </c>
      <c r="Q2365" s="108" t="s">
        <v>11688</v>
      </c>
      <c r="R2365" s="109">
        <v>42972</v>
      </c>
      <c r="S2365" s="121" t="s">
        <v>14693</v>
      </c>
      <c r="T2365" s="108" t="s">
        <v>1171</v>
      </c>
      <c r="U2365" s="111" t="s">
        <v>9588</v>
      </c>
      <c r="V2365" s="111" t="s">
        <v>4655</v>
      </c>
      <c r="W2365" s="111" t="s">
        <v>1759</v>
      </c>
      <c r="X2365" s="112" t="s">
        <v>12923</v>
      </c>
      <c r="Y2365" s="111" t="s">
        <v>9068</v>
      </c>
      <c r="Z2365" s="111" t="s">
        <v>12922</v>
      </c>
      <c r="AH2365" s="107">
        <v>1105</v>
      </c>
      <c r="AJ2365" s="108" t="s">
        <v>149</v>
      </c>
      <c r="AK2365" s="108" t="s">
        <v>149</v>
      </c>
      <c r="AM2365" s="109"/>
      <c r="AT2365" s="113">
        <v>43.01643</v>
      </c>
      <c r="AU2365" s="113">
        <v>-90.114180000000005</v>
      </c>
      <c r="AZ2365" s="114" t="s">
        <v>9507</v>
      </c>
      <c r="BE2365" s="108" t="s">
        <v>9078</v>
      </c>
      <c r="BG2365" s="108" t="s">
        <v>9079</v>
      </c>
      <c r="BH2365" s="114" t="s">
        <v>1431</v>
      </c>
      <c r="BI2365" s="114" t="s">
        <v>1431</v>
      </c>
      <c r="BJ2365" s="114" t="s">
        <v>1431</v>
      </c>
      <c r="BT2365" s="122"/>
      <c r="BU2365" s="122"/>
      <c r="BV2365" s="122"/>
      <c r="BY2365" s="114" t="s">
        <v>13664</v>
      </c>
      <c r="BZ2365" s="108" t="s">
        <v>3654</v>
      </c>
      <c r="CZ2365" s="107" t="str">
        <f t="shared" si="110"/>
        <v>Quercus macrocarpa Michx., SPMCODE: QUE002364, collection#: WI-MG701</v>
      </c>
    </row>
    <row r="2366" spans="1:104" s="107" customFormat="1" ht="15" customHeight="1" x14ac:dyDescent="0.45">
      <c r="A2366" s="107">
        <v>2365</v>
      </c>
      <c r="B2366" s="107" t="s">
        <v>12862</v>
      </c>
      <c r="C2366" s="108" t="s">
        <v>12801</v>
      </c>
      <c r="D2366" s="149"/>
      <c r="E2366" s="149"/>
      <c r="F2366" s="122"/>
      <c r="H2366" s="122"/>
      <c r="I2366" s="108" t="s">
        <v>149</v>
      </c>
      <c r="J2366" s="122" t="str">
        <f t="shared" si="111"/>
        <v>Quercus macrocarpa</v>
      </c>
      <c r="M2366" s="108" t="s">
        <v>3226</v>
      </c>
      <c r="N2366" s="107" t="s">
        <v>3173</v>
      </c>
      <c r="O2366" s="109">
        <v>42969</v>
      </c>
      <c r="P2366" s="110" t="s">
        <v>12921</v>
      </c>
      <c r="Q2366" s="108" t="s">
        <v>11688</v>
      </c>
      <c r="R2366" s="109">
        <v>42972</v>
      </c>
      <c r="S2366" s="121" t="s">
        <v>14693</v>
      </c>
      <c r="T2366" s="108" t="s">
        <v>1171</v>
      </c>
      <c r="U2366" s="111" t="s">
        <v>9588</v>
      </c>
      <c r="V2366" s="111" t="s">
        <v>4655</v>
      </c>
      <c r="W2366" s="111" t="s">
        <v>1759</v>
      </c>
      <c r="X2366" s="112" t="s">
        <v>12923</v>
      </c>
      <c r="Y2366" s="111" t="s">
        <v>9068</v>
      </c>
      <c r="Z2366" s="111" t="s">
        <v>12922</v>
      </c>
      <c r="AH2366" s="107">
        <v>1110</v>
      </c>
      <c r="AJ2366" s="108" t="s">
        <v>149</v>
      </c>
      <c r="AK2366" s="108" t="s">
        <v>149</v>
      </c>
      <c r="AM2366" s="109"/>
      <c r="AT2366" s="113">
        <v>43.016419999999997</v>
      </c>
      <c r="AU2366" s="113">
        <v>-90.114230000000006</v>
      </c>
      <c r="AZ2366" s="114" t="s">
        <v>9511</v>
      </c>
      <c r="BE2366" s="108" t="s">
        <v>9078</v>
      </c>
      <c r="BG2366" s="108" t="s">
        <v>9079</v>
      </c>
      <c r="BH2366" s="114" t="s">
        <v>1431</v>
      </c>
      <c r="BI2366" s="114" t="s">
        <v>1431</v>
      </c>
      <c r="BJ2366" s="114" t="s">
        <v>1431</v>
      </c>
      <c r="BT2366" s="122"/>
      <c r="BU2366" s="122"/>
      <c r="BV2366" s="122"/>
      <c r="BY2366" s="114" t="s">
        <v>13586</v>
      </c>
      <c r="BZ2366" s="108" t="s">
        <v>3654</v>
      </c>
      <c r="CZ2366" s="107" t="str">
        <f t="shared" si="110"/>
        <v>Quercus macrocarpa Michx., SPMCODE: QUE002365, collection#: WI-MG702</v>
      </c>
    </row>
    <row r="2367" spans="1:104" s="107" customFormat="1" ht="15" customHeight="1" x14ac:dyDescent="0.45">
      <c r="A2367" s="107">
        <v>2366</v>
      </c>
      <c r="B2367" s="107" t="s">
        <v>12863</v>
      </c>
      <c r="C2367" s="108" t="s">
        <v>12802</v>
      </c>
      <c r="D2367" s="149"/>
      <c r="E2367" s="149"/>
      <c r="F2367" s="122"/>
      <c r="H2367" s="122"/>
      <c r="I2367" s="108" t="s">
        <v>187</v>
      </c>
      <c r="J2367" s="122" t="str">
        <f t="shared" si="111"/>
        <v>Quercus alba</v>
      </c>
      <c r="M2367" s="108" t="s">
        <v>3226</v>
      </c>
      <c r="N2367" s="107" t="s">
        <v>3190</v>
      </c>
      <c r="O2367" s="109">
        <v>42969</v>
      </c>
      <c r="P2367" s="110" t="s">
        <v>12921</v>
      </c>
      <c r="Q2367" s="108" t="s">
        <v>11688</v>
      </c>
      <c r="R2367" s="109">
        <v>42972</v>
      </c>
      <c r="S2367" s="121" t="s">
        <v>14693</v>
      </c>
      <c r="T2367" s="108" t="s">
        <v>1171</v>
      </c>
      <c r="U2367" s="111" t="s">
        <v>9588</v>
      </c>
      <c r="V2367" s="111" t="s">
        <v>4655</v>
      </c>
      <c r="W2367" s="111" t="s">
        <v>1759</v>
      </c>
      <c r="X2367" s="112" t="s">
        <v>12923</v>
      </c>
      <c r="Y2367" s="111" t="s">
        <v>9068</v>
      </c>
      <c r="Z2367" s="111" t="s">
        <v>12922</v>
      </c>
      <c r="AH2367" s="107">
        <v>1153</v>
      </c>
      <c r="AJ2367" s="108" t="s">
        <v>187</v>
      </c>
      <c r="AK2367" s="108" t="s">
        <v>187</v>
      </c>
      <c r="AM2367" s="109"/>
      <c r="AT2367" s="113">
        <v>43.016759999999998</v>
      </c>
      <c r="AU2367" s="113">
        <v>-90.114189999999994</v>
      </c>
      <c r="AZ2367" s="114" t="s">
        <v>12925</v>
      </c>
      <c r="BE2367" s="108" t="s">
        <v>9078</v>
      </c>
      <c r="BG2367" s="108" t="s">
        <v>9079</v>
      </c>
      <c r="BH2367" s="114" t="s">
        <v>1431</v>
      </c>
      <c r="BI2367" s="114" t="s">
        <v>1431</v>
      </c>
      <c r="BJ2367" s="114" t="s">
        <v>1431</v>
      </c>
      <c r="BT2367" s="122"/>
      <c r="BU2367" s="122"/>
      <c r="BV2367" s="122"/>
      <c r="BY2367" s="114" t="s">
        <v>13586</v>
      </c>
      <c r="BZ2367" s="108" t="s">
        <v>3654</v>
      </c>
      <c r="CZ2367" s="107" t="str">
        <f t="shared" si="110"/>
        <v>Quercus alba L., SPMCODE: QUE002366, collection#: WI-MG703</v>
      </c>
    </row>
    <row r="2368" spans="1:104" s="107" customFormat="1" ht="15" customHeight="1" x14ac:dyDescent="0.45">
      <c r="A2368" s="107">
        <v>2367</v>
      </c>
      <c r="B2368" s="107" t="s">
        <v>12864</v>
      </c>
      <c r="C2368" s="108" t="s">
        <v>12803</v>
      </c>
      <c r="D2368" s="149"/>
      <c r="E2368" s="149"/>
      <c r="F2368" s="122"/>
      <c r="H2368" s="122"/>
      <c r="I2368" s="108" t="s">
        <v>149</v>
      </c>
      <c r="J2368" s="122" t="str">
        <f t="shared" si="111"/>
        <v>Quercus macrocarpa</v>
      </c>
      <c r="M2368" s="108" t="s">
        <v>3226</v>
      </c>
      <c r="N2368" s="107" t="s">
        <v>3173</v>
      </c>
      <c r="O2368" s="109">
        <v>42969</v>
      </c>
      <c r="P2368" s="110" t="s">
        <v>12921</v>
      </c>
      <c r="Q2368" s="108" t="s">
        <v>11688</v>
      </c>
      <c r="R2368" s="109">
        <v>42972</v>
      </c>
      <c r="S2368" s="121" t="s">
        <v>14693</v>
      </c>
      <c r="T2368" s="108" t="s">
        <v>1171</v>
      </c>
      <c r="U2368" s="111" t="s">
        <v>9588</v>
      </c>
      <c r="V2368" s="111" t="s">
        <v>4655</v>
      </c>
      <c r="W2368" s="111" t="s">
        <v>1759</v>
      </c>
      <c r="X2368" s="112" t="s">
        <v>12923</v>
      </c>
      <c r="Y2368" s="111" t="s">
        <v>9068</v>
      </c>
      <c r="Z2368" s="111" t="s">
        <v>12922</v>
      </c>
      <c r="AH2368" s="107">
        <v>1133</v>
      </c>
      <c r="AJ2368" s="108" t="s">
        <v>149</v>
      </c>
      <c r="AK2368" s="108" t="s">
        <v>149</v>
      </c>
      <c r="AM2368" s="109"/>
      <c r="AT2368" s="113">
        <v>43.016849999999998</v>
      </c>
      <c r="AU2368" s="113">
        <v>-90.114810000000006</v>
      </c>
      <c r="AZ2368" s="114" t="s">
        <v>9506</v>
      </c>
      <c r="BE2368" s="108" t="s">
        <v>9078</v>
      </c>
      <c r="BG2368" s="108" t="s">
        <v>9079</v>
      </c>
      <c r="BH2368" s="114" t="s">
        <v>1431</v>
      </c>
      <c r="BI2368" s="114" t="s">
        <v>1431</v>
      </c>
      <c r="BJ2368" s="114" t="s">
        <v>1431</v>
      </c>
      <c r="BT2368" s="122"/>
      <c r="BU2368" s="122"/>
      <c r="BV2368" s="122"/>
      <c r="BY2368" s="114" t="s">
        <v>13586</v>
      </c>
      <c r="BZ2368" s="108" t="s">
        <v>3654</v>
      </c>
      <c r="CZ2368" s="107" t="str">
        <f t="shared" si="110"/>
        <v>Quercus macrocarpa Michx., SPMCODE: QUE002367, collection#: WI-MG704</v>
      </c>
    </row>
    <row r="2369" spans="1:104" s="107" customFormat="1" ht="15" customHeight="1" x14ac:dyDescent="0.45">
      <c r="A2369" s="107">
        <v>2368</v>
      </c>
      <c r="B2369" s="107" t="s">
        <v>12865</v>
      </c>
      <c r="C2369" s="108" t="s">
        <v>12804</v>
      </c>
      <c r="D2369" s="149"/>
      <c r="E2369" s="149"/>
      <c r="F2369" s="122"/>
      <c r="H2369" s="122"/>
      <c r="I2369" s="108" t="s">
        <v>149</v>
      </c>
      <c r="J2369" s="122" t="str">
        <f t="shared" si="111"/>
        <v>Quercus macrocarpa</v>
      </c>
      <c r="M2369" s="108" t="s">
        <v>3226</v>
      </c>
      <c r="N2369" s="107" t="s">
        <v>3173</v>
      </c>
      <c r="O2369" s="109">
        <v>42969</v>
      </c>
      <c r="P2369" s="110" t="s">
        <v>12921</v>
      </c>
      <c r="Q2369" s="108" t="s">
        <v>11688</v>
      </c>
      <c r="R2369" s="109">
        <v>42972</v>
      </c>
      <c r="S2369" s="121" t="s">
        <v>14693</v>
      </c>
      <c r="T2369" s="108" t="s">
        <v>1171</v>
      </c>
      <c r="U2369" s="111" t="s">
        <v>9588</v>
      </c>
      <c r="V2369" s="111" t="s">
        <v>4655</v>
      </c>
      <c r="W2369" s="111" t="s">
        <v>1759</v>
      </c>
      <c r="X2369" s="112" t="s">
        <v>12923</v>
      </c>
      <c r="Y2369" s="111" t="s">
        <v>9068</v>
      </c>
      <c r="Z2369" s="111" t="s">
        <v>12922</v>
      </c>
      <c r="AH2369" s="107">
        <v>1172</v>
      </c>
      <c r="AJ2369" s="108" t="s">
        <v>149</v>
      </c>
      <c r="AK2369" s="108" t="s">
        <v>149</v>
      </c>
      <c r="AM2369" s="109"/>
      <c r="AT2369" s="113">
        <v>43.019930000000002</v>
      </c>
      <c r="AU2369" s="113">
        <v>-90.115870000000001</v>
      </c>
      <c r="AZ2369" s="114" t="s">
        <v>9616</v>
      </c>
      <c r="BE2369" s="108" t="s">
        <v>9078</v>
      </c>
      <c r="BG2369" s="108" t="s">
        <v>9079</v>
      </c>
      <c r="BH2369" s="114" t="s">
        <v>1431</v>
      </c>
      <c r="BI2369" s="114" t="s">
        <v>1431</v>
      </c>
      <c r="BJ2369" s="114" t="s">
        <v>1431</v>
      </c>
      <c r="BT2369" s="122"/>
      <c r="BU2369" s="122"/>
      <c r="BV2369" s="122"/>
      <c r="BY2369" s="114" t="s">
        <v>13586</v>
      </c>
      <c r="BZ2369" s="108" t="s">
        <v>3654</v>
      </c>
      <c r="CZ2369" s="107" t="str">
        <f t="shared" si="110"/>
        <v>Quercus macrocarpa Michx., SPMCODE: QUE002368, collection#: WI-MG705</v>
      </c>
    </row>
    <row r="2370" spans="1:104" s="107" customFormat="1" ht="15" customHeight="1" x14ac:dyDescent="0.45">
      <c r="A2370" s="107">
        <v>2369</v>
      </c>
      <c r="B2370" s="107" t="s">
        <v>12866</v>
      </c>
      <c r="C2370" s="108" t="s">
        <v>12805</v>
      </c>
      <c r="D2370" s="149"/>
      <c r="E2370" s="149"/>
      <c r="F2370" s="122"/>
      <c r="H2370" s="122"/>
      <c r="I2370" s="108" t="s">
        <v>149</v>
      </c>
      <c r="J2370" s="122" t="str">
        <f t="shared" si="111"/>
        <v>Quercus macrocarpa</v>
      </c>
      <c r="M2370" s="108" t="s">
        <v>3226</v>
      </c>
      <c r="N2370" s="107" t="s">
        <v>3173</v>
      </c>
      <c r="O2370" s="109">
        <v>42969</v>
      </c>
      <c r="P2370" s="110" t="s">
        <v>12921</v>
      </c>
      <c r="Q2370" s="108" t="s">
        <v>11688</v>
      </c>
      <c r="R2370" s="109">
        <v>42972</v>
      </c>
      <c r="S2370" s="121" t="s">
        <v>14693</v>
      </c>
      <c r="T2370" s="108" t="s">
        <v>1171</v>
      </c>
      <c r="U2370" s="111" t="s">
        <v>9588</v>
      </c>
      <c r="V2370" s="111" t="s">
        <v>4655</v>
      </c>
      <c r="W2370" s="111" t="s">
        <v>1759</v>
      </c>
      <c r="X2370" s="112" t="s">
        <v>12923</v>
      </c>
      <c r="Y2370" s="111" t="s">
        <v>9068</v>
      </c>
      <c r="Z2370" s="111" t="s">
        <v>12922</v>
      </c>
      <c r="AH2370" s="107">
        <v>1195</v>
      </c>
      <c r="AJ2370" s="108" t="s">
        <v>149</v>
      </c>
      <c r="AK2370" s="108" t="s">
        <v>149</v>
      </c>
      <c r="AM2370" s="109"/>
      <c r="AT2370" s="113">
        <v>43.021279999999997</v>
      </c>
      <c r="AU2370" s="113">
        <v>-90.116950000000003</v>
      </c>
      <c r="AZ2370" s="114" t="s">
        <v>12926</v>
      </c>
      <c r="BE2370" s="108" t="s">
        <v>9078</v>
      </c>
      <c r="BG2370" s="108" t="s">
        <v>9079</v>
      </c>
      <c r="BH2370" s="114" t="s">
        <v>1431</v>
      </c>
      <c r="BI2370" s="114" t="s">
        <v>1431</v>
      </c>
      <c r="BJ2370" s="114" t="s">
        <v>1431</v>
      </c>
      <c r="BT2370" s="122"/>
      <c r="BU2370" s="122"/>
      <c r="BV2370" s="122"/>
      <c r="BY2370" s="114" t="s">
        <v>13664</v>
      </c>
      <c r="BZ2370" s="108" t="s">
        <v>3654</v>
      </c>
      <c r="CZ2370" s="107" t="str">
        <f t="shared" si="110"/>
        <v>Quercus macrocarpa Michx., SPMCODE: QUE002369, collection#: WI-MG706</v>
      </c>
    </row>
    <row r="2371" spans="1:104" s="107" customFormat="1" ht="15" customHeight="1" x14ac:dyDescent="0.45">
      <c r="A2371" s="107">
        <v>2370</v>
      </c>
      <c r="B2371" s="107" t="s">
        <v>12867</v>
      </c>
      <c r="C2371" s="108" t="s">
        <v>12806</v>
      </c>
      <c r="D2371" s="149"/>
      <c r="E2371" s="149"/>
      <c r="F2371" s="122"/>
      <c r="H2371" s="122"/>
      <c r="I2371" s="108" t="s">
        <v>187</v>
      </c>
      <c r="J2371" s="122" t="str">
        <f t="shared" si="111"/>
        <v>Quercus alba</v>
      </c>
      <c r="M2371" s="108" t="s">
        <v>3226</v>
      </c>
      <c r="N2371" s="107" t="s">
        <v>3190</v>
      </c>
      <c r="O2371" s="109">
        <v>42969</v>
      </c>
      <c r="P2371" s="110" t="s">
        <v>12921</v>
      </c>
      <c r="Q2371" s="108" t="s">
        <v>11688</v>
      </c>
      <c r="R2371" s="109">
        <v>42972</v>
      </c>
      <c r="S2371" s="121" t="s">
        <v>14693</v>
      </c>
      <c r="T2371" s="108" t="s">
        <v>1171</v>
      </c>
      <c r="U2371" s="111" t="s">
        <v>9588</v>
      </c>
      <c r="V2371" s="111" t="s">
        <v>4655</v>
      </c>
      <c r="W2371" s="111" t="s">
        <v>1759</v>
      </c>
      <c r="X2371" s="112" t="s">
        <v>12924</v>
      </c>
      <c r="Y2371" s="111" t="s">
        <v>9068</v>
      </c>
      <c r="Z2371" s="111" t="s">
        <v>12922</v>
      </c>
      <c r="AH2371" s="107">
        <v>1201</v>
      </c>
      <c r="AJ2371" s="108" t="s">
        <v>149</v>
      </c>
      <c r="AK2371" s="108" t="s">
        <v>149</v>
      </c>
      <c r="AM2371" s="109"/>
      <c r="AT2371" s="113">
        <v>43.02158</v>
      </c>
      <c r="AU2371" s="113">
        <v>-90.118099999999998</v>
      </c>
      <c r="AZ2371" s="114" t="s">
        <v>12927</v>
      </c>
      <c r="BE2371" s="108" t="s">
        <v>9078</v>
      </c>
      <c r="BG2371" s="108" t="s">
        <v>9079</v>
      </c>
      <c r="BH2371" s="114" t="s">
        <v>1431</v>
      </c>
      <c r="BI2371" s="114" t="s">
        <v>1431</v>
      </c>
      <c r="BJ2371" s="114" t="s">
        <v>1431</v>
      </c>
      <c r="BT2371" s="122"/>
      <c r="BU2371" s="122"/>
      <c r="BV2371" s="122"/>
      <c r="BY2371" s="114" t="s">
        <v>13664</v>
      </c>
      <c r="BZ2371" s="108" t="s">
        <v>3654</v>
      </c>
      <c r="CZ2371" s="107" t="str">
        <f t="shared" si="110"/>
        <v>Quercus alba L., SPMCODE: QUE002370, collection#: WI-MG707</v>
      </c>
    </row>
    <row r="2372" spans="1:104" s="107" customFormat="1" ht="15" customHeight="1" x14ac:dyDescent="0.45">
      <c r="A2372" s="107">
        <v>2371</v>
      </c>
      <c r="B2372" s="107" t="s">
        <v>12868</v>
      </c>
      <c r="C2372" s="108" t="s">
        <v>12807</v>
      </c>
      <c r="D2372" s="149"/>
      <c r="E2372" s="149"/>
      <c r="F2372" s="122"/>
      <c r="H2372" s="122"/>
      <c r="I2372" s="108" t="s">
        <v>149</v>
      </c>
      <c r="J2372" s="122" t="str">
        <f t="shared" si="111"/>
        <v>Quercus macrocarpa</v>
      </c>
      <c r="M2372" s="108" t="s">
        <v>3226</v>
      </c>
      <c r="N2372" s="107" t="s">
        <v>3173</v>
      </c>
      <c r="O2372" s="109">
        <v>42969</v>
      </c>
      <c r="P2372" s="110" t="s">
        <v>12921</v>
      </c>
      <c r="Q2372" s="108" t="s">
        <v>11688</v>
      </c>
      <c r="R2372" s="109">
        <v>42972</v>
      </c>
      <c r="S2372" s="121" t="s">
        <v>14693</v>
      </c>
      <c r="T2372" s="108" t="s">
        <v>1171</v>
      </c>
      <c r="U2372" s="111" t="s">
        <v>9588</v>
      </c>
      <c r="V2372" s="111" t="s">
        <v>4655</v>
      </c>
      <c r="W2372" s="111" t="s">
        <v>1759</v>
      </c>
      <c r="X2372" s="112" t="s">
        <v>12924</v>
      </c>
      <c r="Y2372" s="111" t="s">
        <v>9068</v>
      </c>
      <c r="Z2372" s="111" t="s">
        <v>12922</v>
      </c>
      <c r="AH2372" s="107">
        <v>1172</v>
      </c>
      <c r="AJ2372" s="108" t="s">
        <v>149</v>
      </c>
      <c r="AK2372" s="108" t="s">
        <v>149</v>
      </c>
      <c r="AM2372" s="109"/>
      <c r="AT2372" s="113">
        <v>43.02073</v>
      </c>
      <c r="AU2372" s="113">
        <v>-90.117710000000002</v>
      </c>
      <c r="AZ2372" s="114" t="s">
        <v>9616</v>
      </c>
      <c r="BE2372" s="108" t="s">
        <v>9078</v>
      </c>
      <c r="BG2372" s="108" t="s">
        <v>9079</v>
      </c>
      <c r="BH2372" s="114" t="s">
        <v>1431</v>
      </c>
      <c r="BI2372" s="114" t="s">
        <v>1431</v>
      </c>
      <c r="BJ2372" s="114" t="s">
        <v>1431</v>
      </c>
      <c r="BT2372" s="122"/>
      <c r="BU2372" s="122"/>
      <c r="BV2372" s="122"/>
      <c r="BY2372" s="114" t="s">
        <v>13586</v>
      </c>
      <c r="BZ2372" s="108" t="s">
        <v>3654</v>
      </c>
      <c r="CZ2372" s="107" t="str">
        <f t="shared" si="110"/>
        <v>Quercus macrocarpa Michx., SPMCODE: QUE002371, collection#: WI-MG708</v>
      </c>
    </row>
    <row r="2373" spans="1:104" s="107" customFormat="1" ht="15" customHeight="1" x14ac:dyDescent="0.45">
      <c r="A2373" s="107">
        <v>2372</v>
      </c>
      <c r="B2373" s="107" t="s">
        <v>12869</v>
      </c>
      <c r="C2373" s="108" t="s">
        <v>12808</v>
      </c>
      <c r="D2373" s="149"/>
      <c r="E2373" s="149"/>
      <c r="F2373" s="122"/>
      <c r="H2373" s="122"/>
      <c r="I2373" s="108" t="s">
        <v>149</v>
      </c>
      <c r="J2373" s="122" t="str">
        <f t="shared" si="111"/>
        <v>Quercus macrocarpa</v>
      </c>
      <c r="M2373" s="108" t="s">
        <v>3226</v>
      </c>
      <c r="N2373" s="107" t="s">
        <v>3173</v>
      </c>
      <c r="O2373" s="109">
        <v>42969</v>
      </c>
      <c r="P2373" s="110" t="s">
        <v>12921</v>
      </c>
      <c r="Q2373" s="108" t="s">
        <v>11688</v>
      </c>
      <c r="R2373" s="109">
        <v>42972</v>
      </c>
      <c r="S2373" s="121" t="s">
        <v>14693</v>
      </c>
      <c r="T2373" s="108" t="s">
        <v>1171</v>
      </c>
      <c r="U2373" s="111" t="s">
        <v>9588</v>
      </c>
      <c r="V2373" s="111" t="s">
        <v>4655</v>
      </c>
      <c r="W2373" s="111" t="s">
        <v>1759</v>
      </c>
      <c r="X2373" s="112" t="s">
        <v>12924</v>
      </c>
      <c r="Y2373" s="111" t="s">
        <v>9068</v>
      </c>
      <c r="Z2373" s="111" t="s">
        <v>12922</v>
      </c>
      <c r="AH2373" s="107">
        <v>1174</v>
      </c>
      <c r="AJ2373" s="108" t="s">
        <v>149</v>
      </c>
      <c r="AK2373" s="108" t="s">
        <v>149</v>
      </c>
      <c r="AM2373" s="109"/>
      <c r="AT2373" s="113">
        <v>43.020130000000002</v>
      </c>
      <c r="AU2373" s="113">
        <v>-90.117360000000005</v>
      </c>
      <c r="AZ2373" s="114" t="s">
        <v>12928</v>
      </c>
      <c r="BE2373" s="108" t="s">
        <v>9078</v>
      </c>
      <c r="BG2373" s="108" t="s">
        <v>9079</v>
      </c>
      <c r="BH2373" s="114" t="s">
        <v>1431</v>
      </c>
      <c r="BI2373" s="114" t="s">
        <v>1431</v>
      </c>
      <c r="BJ2373" s="114" t="s">
        <v>1431</v>
      </c>
      <c r="BT2373" s="122"/>
      <c r="BU2373" s="122"/>
      <c r="BV2373" s="122"/>
      <c r="BY2373" s="114"/>
      <c r="BZ2373" s="108" t="s">
        <v>3654</v>
      </c>
      <c r="CZ2373" s="107" t="str">
        <f t="shared" si="110"/>
        <v>Quercus macrocarpa Michx., SPMCODE: QUE002372, collection#: WI-MG709</v>
      </c>
    </row>
    <row r="2374" spans="1:104" s="107" customFormat="1" ht="15" customHeight="1" x14ac:dyDescent="0.45">
      <c r="A2374" s="107">
        <v>2373</v>
      </c>
      <c r="B2374" s="107" t="s">
        <v>12870</v>
      </c>
      <c r="C2374" s="108" t="s">
        <v>12809</v>
      </c>
      <c r="D2374" s="149"/>
      <c r="E2374" s="149"/>
      <c r="F2374" s="122"/>
      <c r="H2374" s="122"/>
      <c r="I2374" s="108" t="s">
        <v>149</v>
      </c>
      <c r="J2374" s="122" t="str">
        <f t="shared" si="111"/>
        <v>Quercus macrocarpa</v>
      </c>
      <c r="M2374" s="108" t="s">
        <v>3226</v>
      </c>
      <c r="N2374" s="107" t="s">
        <v>3173</v>
      </c>
      <c r="O2374" s="109">
        <v>42969</v>
      </c>
      <c r="P2374" s="110" t="s">
        <v>12921</v>
      </c>
      <c r="Q2374" s="108" t="s">
        <v>11688</v>
      </c>
      <c r="R2374" s="109">
        <v>42972</v>
      </c>
      <c r="S2374" s="121" t="s">
        <v>14693</v>
      </c>
      <c r="T2374" s="108" t="s">
        <v>1171</v>
      </c>
      <c r="U2374" s="111" t="s">
        <v>9588</v>
      </c>
      <c r="V2374" s="111" t="s">
        <v>4655</v>
      </c>
      <c r="W2374" s="111" t="s">
        <v>1759</v>
      </c>
      <c r="X2374" s="112" t="s">
        <v>12924</v>
      </c>
      <c r="Y2374" s="111" t="s">
        <v>9068</v>
      </c>
      <c r="Z2374" s="111" t="s">
        <v>12922</v>
      </c>
      <c r="AH2374" s="107">
        <v>1158</v>
      </c>
      <c r="AJ2374" s="108" t="s">
        <v>149</v>
      </c>
      <c r="AK2374" s="108" t="s">
        <v>149</v>
      </c>
      <c r="AM2374" s="109"/>
      <c r="AT2374" s="113">
        <v>43.019300000000001</v>
      </c>
      <c r="AU2374" s="113">
        <v>-90.116919999999993</v>
      </c>
      <c r="AZ2374" s="114" t="s">
        <v>12929</v>
      </c>
      <c r="BE2374" s="108" t="s">
        <v>9078</v>
      </c>
      <c r="BG2374" s="108" t="s">
        <v>9079</v>
      </c>
      <c r="BH2374" s="114" t="s">
        <v>1431</v>
      </c>
      <c r="BI2374" s="114" t="s">
        <v>1431</v>
      </c>
      <c r="BJ2374" s="114" t="s">
        <v>1431</v>
      </c>
      <c r="BT2374" s="122"/>
      <c r="BU2374" s="122"/>
      <c r="BV2374" s="122"/>
      <c r="BY2374" s="114" t="s">
        <v>13586</v>
      </c>
      <c r="BZ2374" s="108" t="s">
        <v>3654</v>
      </c>
      <c r="CZ2374" s="107" t="str">
        <f t="shared" si="110"/>
        <v>Quercus macrocarpa Michx., SPMCODE: QUE002373, collection#: WI-MG710</v>
      </c>
    </row>
    <row r="2375" spans="1:104" s="107" customFormat="1" ht="15" customHeight="1" x14ac:dyDescent="0.45">
      <c r="A2375" s="107">
        <v>2374</v>
      </c>
      <c r="B2375" s="107" t="s">
        <v>12871</v>
      </c>
      <c r="C2375" s="108" t="s">
        <v>12810</v>
      </c>
      <c r="D2375" s="149"/>
      <c r="E2375" s="149"/>
      <c r="F2375" s="122"/>
      <c r="H2375" s="122"/>
      <c r="I2375" s="108" t="s">
        <v>149</v>
      </c>
      <c r="J2375" s="122" t="str">
        <f t="shared" si="111"/>
        <v>Quercus macrocarpa</v>
      </c>
      <c r="M2375" s="108" t="s">
        <v>3226</v>
      </c>
      <c r="N2375" s="107" t="s">
        <v>3173</v>
      </c>
      <c r="O2375" s="109">
        <v>42969</v>
      </c>
      <c r="P2375" s="110" t="s">
        <v>12921</v>
      </c>
      <c r="Q2375" s="108" t="s">
        <v>11688</v>
      </c>
      <c r="R2375" s="109">
        <v>42972</v>
      </c>
      <c r="S2375" s="121" t="s">
        <v>14693</v>
      </c>
      <c r="T2375" s="108" t="s">
        <v>1171</v>
      </c>
      <c r="U2375" s="111" t="s">
        <v>9588</v>
      </c>
      <c r="V2375" s="111" t="s">
        <v>4655</v>
      </c>
      <c r="W2375" s="111" t="s">
        <v>1759</v>
      </c>
      <c r="X2375" s="112" t="s">
        <v>12924</v>
      </c>
      <c r="Y2375" s="111" t="s">
        <v>9068</v>
      </c>
      <c r="Z2375" s="111" t="s">
        <v>12922</v>
      </c>
      <c r="AH2375" s="107">
        <v>1177</v>
      </c>
      <c r="AJ2375" s="108" t="s">
        <v>149</v>
      </c>
      <c r="AK2375" s="108" t="s">
        <v>149</v>
      </c>
      <c r="AM2375" s="109"/>
      <c r="AT2375" s="113">
        <v>43.018279999999997</v>
      </c>
      <c r="AU2375" s="113">
        <v>-90.117009999999993</v>
      </c>
      <c r="AZ2375" s="114" t="s">
        <v>12930</v>
      </c>
      <c r="BE2375" s="108" t="s">
        <v>9078</v>
      </c>
      <c r="BG2375" s="108" t="s">
        <v>9079</v>
      </c>
      <c r="BH2375" s="114" t="s">
        <v>1431</v>
      </c>
      <c r="BI2375" s="114" t="s">
        <v>1431</v>
      </c>
      <c r="BJ2375" s="114" t="s">
        <v>1431</v>
      </c>
      <c r="BT2375" s="122"/>
      <c r="BU2375" s="122"/>
      <c r="BV2375" s="122"/>
      <c r="BY2375" s="114" t="s">
        <v>13586</v>
      </c>
      <c r="BZ2375" s="108" t="s">
        <v>3654</v>
      </c>
      <c r="CZ2375" s="107" t="str">
        <f t="shared" si="110"/>
        <v>Quercus macrocarpa Michx., SPMCODE: QUE002374, collection#: WI-MG711</v>
      </c>
    </row>
    <row r="2376" spans="1:104" s="107" customFormat="1" ht="15" customHeight="1" x14ac:dyDescent="0.45">
      <c r="A2376" s="107">
        <v>2375</v>
      </c>
      <c r="B2376" s="107" t="s">
        <v>12872</v>
      </c>
      <c r="C2376" s="108" t="s">
        <v>12811</v>
      </c>
      <c r="D2376" s="149"/>
      <c r="E2376" s="149"/>
      <c r="F2376" s="122"/>
      <c r="H2376" s="122"/>
      <c r="I2376" s="108" t="s">
        <v>187</v>
      </c>
      <c r="J2376" s="122" t="str">
        <f t="shared" si="111"/>
        <v>Quercus alba</v>
      </c>
      <c r="M2376" s="108" t="s">
        <v>3226</v>
      </c>
      <c r="N2376" s="107" t="s">
        <v>3190</v>
      </c>
      <c r="O2376" s="109">
        <v>42969</v>
      </c>
      <c r="P2376" s="110" t="s">
        <v>12921</v>
      </c>
      <c r="Q2376" s="108" t="s">
        <v>11688</v>
      </c>
      <c r="R2376" s="109">
        <v>42972</v>
      </c>
      <c r="S2376" s="121" t="s">
        <v>14693</v>
      </c>
      <c r="T2376" s="108" t="s">
        <v>1171</v>
      </c>
      <c r="U2376" s="111" t="s">
        <v>9588</v>
      </c>
      <c r="V2376" s="111" t="s">
        <v>4655</v>
      </c>
      <c r="W2376" s="111" t="s">
        <v>1759</v>
      </c>
      <c r="X2376" s="112" t="s">
        <v>12924</v>
      </c>
      <c r="Y2376" s="111" t="s">
        <v>9068</v>
      </c>
      <c r="Z2376" s="111" t="s">
        <v>12922</v>
      </c>
      <c r="AH2376" s="107">
        <v>1104</v>
      </c>
      <c r="AJ2376" s="108" t="s">
        <v>187</v>
      </c>
      <c r="AK2376" s="108" t="s">
        <v>187</v>
      </c>
      <c r="AM2376" s="109"/>
      <c r="AT2376" s="113">
        <v>43.018169999999998</v>
      </c>
      <c r="AU2376" s="113">
        <v>-90.116789999999995</v>
      </c>
      <c r="AZ2376" s="114" t="s">
        <v>12557</v>
      </c>
      <c r="BE2376" s="108" t="s">
        <v>9078</v>
      </c>
      <c r="BG2376" s="108" t="s">
        <v>9079</v>
      </c>
      <c r="BH2376" s="114" t="s">
        <v>1431</v>
      </c>
      <c r="BI2376" s="114" t="s">
        <v>1431</v>
      </c>
      <c r="BJ2376" s="114" t="s">
        <v>1431</v>
      </c>
      <c r="BT2376" s="122"/>
      <c r="BU2376" s="122"/>
      <c r="BV2376" s="122"/>
      <c r="BY2376" s="114" t="s">
        <v>13586</v>
      </c>
      <c r="BZ2376" s="108" t="s">
        <v>3654</v>
      </c>
      <c r="CZ2376" s="107" t="str">
        <f t="shared" si="110"/>
        <v>Quercus alba L., SPMCODE: QUE002375, collection#: WI-MG712</v>
      </c>
    </row>
    <row r="2377" spans="1:104" s="107" customFormat="1" ht="15" customHeight="1" x14ac:dyDescent="0.45">
      <c r="A2377" s="107">
        <v>2376</v>
      </c>
      <c r="B2377" s="107" t="s">
        <v>12873</v>
      </c>
      <c r="C2377" s="108" t="s">
        <v>12812</v>
      </c>
      <c r="D2377" s="149"/>
      <c r="E2377" s="149"/>
      <c r="F2377" s="122"/>
      <c r="H2377" s="122"/>
      <c r="I2377" s="108" t="s">
        <v>187</v>
      </c>
      <c r="J2377" s="122" t="str">
        <f t="shared" si="111"/>
        <v>Quercus alba</v>
      </c>
      <c r="M2377" s="108" t="s">
        <v>3226</v>
      </c>
      <c r="N2377" s="107" t="s">
        <v>3190</v>
      </c>
      <c r="O2377" s="109">
        <v>42969</v>
      </c>
      <c r="P2377" s="110" t="s">
        <v>12921</v>
      </c>
      <c r="Q2377" s="108" t="s">
        <v>11688</v>
      </c>
      <c r="R2377" s="109">
        <v>42972</v>
      </c>
      <c r="S2377" s="121" t="s">
        <v>14693</v>
      </c>
      <c r="T2377" s="108" t="s">
        <v>1171</v>
      </c>
      <c r="U2377" s="111" t="s">
        <v>9588</v>
      </c>
      <c r="V2377" s="111" t="s">
        <v>4655</v>
      </c>
      <c r="W2377" s="111" t="s">
        <v>1759</v>
      </c>
      <c r="X2377" s="112" t="s">
        <v>12924</v>
      </c>
      <c r="Y2377" s="111" t="s">
        <v>9068</v>
      </c>
      <c r="Z2377" s="111" t="s">
        <v>12922</v>
      </c>
      <c r="AH2377" s="107">
        <v>1040</v>
      </c>
      <c r="AJ2377" s="108" t="s">
        <v>187</v>
      </c>
      <c r="AK2377" s="108" t="s">
        <v>187</v>
      </c>
      <c r="AM2377" s="109"/>
      <c r="AT2377" s="113">
        <v>43.019080000000002</v>
      </c>
      <c r="AU2377" s="113">
        <v>-90.118099999999998</v>
      </c>
      <c r="AZ2377" s="114" t="s">
        <v>9476</v>
      </c>
      <c r="BE2377" s="108" t="s">
        <v>9078</v>
      </c>
      <c r="BG2377" s="108" t="s">
        <v>9079</v>
      </c>
      <c r="BH2377" s="114" t="s">
        <v>1431</v>
      </c>
      <c r="BI2377" s="114" t="s">
        <v>1431</v>
      </c>
      <c r="BJ2377" s="114" t="s">
        <v>1431</v>
      </c>
      <c r="BT2377" s="122"/>
      <c r="BU2377" s="122"/>
      <c r="BV2377" s="122"/>
      <c r="BY2377" s="114" t="s">
        <v>13586</v>
      </c>
      <c r="BZ2377" s="108" t="s">
        <v>3654</v>
      </c>
      <c r="CZ2377" s="107" t="str">
        <f t="shared" si="110"/>
        <v>Quercus alba L., SPMCODE: QUE002376, collection#: WI-MG713</v>
      </c>
    </row>
    <row r="2378" spans="1:104" s="107" customFormat="1" ht="15" customHeight="1" x14ac:dyDescent="0.45">
      <c r="A2378" s="107">
        <v>2377</v>
      </c>
      <c r="B2378" s="107" t="s">
        <v>12874</v>
      </c>
      <c r="C2378" s="108" t="s">
        <v>12813</v>
      </c>
      <c r="D2378" s="149"/>
      <c r="E2378" s="149"/>
      <c r="F2378" s="122"/>
      <c r="H2378" s="122"/>
      <c r="I2378" s="108" t="s">
        <v>187</v>
      </c>
      <c r="J2378" s="122" t="str">
        <f t="shared" si="111"/>
        <v>Quercus alba</v>
      </c>
      <c r="M2378" s="108" t="s">
        <v>3226</v>
      </c>
      <c r="N2378" s="107" t="s">
        <v>3190</v>
      </c>
      <c r="O2378" s="109">
        <v>42969</v>
      </c>
      <c r="P2378" s="110" t="s">
        <v>12921</v>
      </c>
      <c r="Q2378" s="108" t="s">
        <v>11688</v>
      </c>
      <c r="R2378" s="109">
        <v>42972</v>
      </c>
      <c r="S2378" s="121" t="s">
        <v>14693</v>
      </c>
      <c r="T2378" s="108" t="s">
        <v>1171</v>
      </c>
      <c r="U2378" s="111" t="s">
        <v>9588</v>
      </c>
      <c r="V2378" s="111" t="s">
        <v>4655</v>
      </c>
      <c r="W2378" s="111" t="s">
        <v>1759</v>
      </c>
      <c r="X2378" s="112" t="s">
        <v>12924</v>
      </c>
      <c r="Y2378" s="111" t="s">
        <v>9068</v>
      </c>
      <c r="Z2378" s="111" t="s">
        <v>12922</v>
      </c>
      <c r="AH2378" s="107">
        <v>985</v>
      </c>
      <c r="AJ2378" s="108" t="s">
        <v>187</v>
      </c>
      <c r="AK2378" s="108" t="s">
        <v>187</v>
      </c>
      <c r="AM2378" s="109"/>
      <c r="AT2378" s="113">
        <v>43.019689999999997</v>
      </c>
      <c r="AU2378" s="113">
        <v>-90.118549999999999</v>
      </c>
      <c r="AZ2378" s="114" t="s">
        <v>12931</v>
      </c>
      <c r="BE2378" s="108" t="s">
        <v>9078</v>
      </c>
      <c r="BG2378" s="108" t="s">
        <v>9079</v>
      </c>
      <c r="BH2378" s="114" t="s">
        <v>1431</v>
      </c>
      <c r="BI2378" s="114" t="s">
        <v>1431</v>
      </c>
      <c r="BJ2378" s="114" t="s">
        <v>1431</v>
      </c>
      <c r="BT2378" s="122"/>
      <c r="BU2378" s="122"/>
      <c r="BV2378" s="122"/>
      <c r="BY2378" s="114" t="s">
        <v>13586</v>
      </c>
      <c r="BZ2378" s="108" t="s">
        <v>3654</v>
      </c>
      <c r="CZ2378" s="107" t="str">
        <f t="shared" si="110"/>
        <v>Quercus alba L., SPMCODE: QUE002377, collection#: WI-MG714</v>
      </c>
    </row>
    <row r="2379" spans="1:104" s="107" customFormat="1" ht="15" customHeight="1" x14ac:dyDescent="0.45">
      <c r="A2379" s="107">
        <v>2378</v>
      </c>
      <c r="B2379" s="107" t="s">
        <v>12875</v>
      </c>
      <c r="C2379" s="108" t="s">
        <v>12814</v>
      </c>
      <c r="D2379" s="149"/>
      <c r="E2379" s="149"/>
      <c r="F2379" s="122"/>
      <c r="H2379" s="122"/>
      <c r="I2379" s="108" t="s">
        <v>149</v>
      </c>
      <c r="J2379" s="122" t="str">
        <f t="shared" si="111"/>
        <v>Quercus macrocarpa</v>
      </c>
      <c r="M2379" s="108" t="s">
        <v>3226</v>
      </c>
      <c r="N2379" s="107" t="s">
        <v>3173</v>
      </c>
      <c r="O2379" s="109">
        <v>42969</v>
      </c>
      <c r="P2379" s="110" t="s">
        <v>12921</v>
      </c>
      <c r="Q2379" s="108" t="s">
        <v>11688</v>
      </c>
      <c r="R2379" s="109">
        <v>42972</v>
      </c>
      <c r="S2379" s="121" t="s">
        <v>14693</v>
      </c>
      <c r="T2379" s="108" t="s">
        <v>1171</v>
      </c>
      <c r="U2379" s="111" t="s">
        <v>9588</v>
      </c>
      <c r="V2379" s="111" t="s">
        <v>4655</v>
      </c>
      <c r="W2379" s="111" t="s">
        <v>1759</v>
      </c>
      <c r="X2379" s="112" t="s">
        <v>12923</v>
      </c>
      <c r="Y2379" s="111" t="s">
        <v>9068</v>
      </c>
      <c r="Z2379" s="111" t="s">
        <v>12922</v>
      </c>
      <c r="AH2379" s="107">
        <v>1180</v>
      </c>
      <c r="AJ2379" s="108" t="s">
        <v>149</v>
      </c>
      <c r="AK2379" s="108" t="s">
        <v>149</v>
      </c>
      <c r="AM2379" s="109"/>
      <c r="AT2379" s="113">
        <v>43.020960000000002</v>
      </c>
      <c r="AU2379" s="113">
        <v>-90.117379999999997</v>
      </c>
      <c r="AZ2379" s="114" t="s">
        <v>12546</v>
      </c>
      <c r="BE2379" s="108" t="s">
        <v>9078</v>
      </c>
      <c r="BG2379" s="108" t="s">
        <v>9079</v>
      </c>
      <c r="BH2379" s="114" t="s">
        <v>1431</v>
      </c>
      <c r="BI2379" s="114" t="s">
        <v>1431</v>
      </c>
      <c r="BJ2379" s="114" t="s">
        <v>1431</v>
      </c>
      <c r="BT2379" s="122"/>
      <c r="BU2379" s="122"/>
      <c r="BV2379" s="122"/>
      <c r="BY2379" s="114" t="s">
        <v>13586</v>
      </c>
      <c r="BZ2379" s="108" t="s">
        <v>3654</v>
      </c>
      <c r="CZ2379" s="107" t="str">
        <f t="shared" si="110"/>
        <v>Quercus macrocarpa Michx., SPMCODE: QUE002378, collection#: WI-MG715</v>
      </c>
    </row>
    <row r="2380" spans="1:104" s="107" customFormat="1" ht="15" customHeight="1" x14ac:dyDescent="0.45">
      <c r="A2380" s="107">
        <v>2379</v>
      </c>
      <c r="B2380" s="107" t="s">
        <v>12876</v>
      </c>
      <c r="C2380" s="108" t="s">
        <v>12815</v>
      </c>
      <c r="D2380" s="149"/>
      <c r="E2380" s="149"/>
      <c r="F2380" s="122"/>
      <c r="H2380" s="122"/>
      <c r="I2380" s="108" t="s">
        <v>149</v>
      </c>
      <c r="J2380" s="122" t="str">
        <f t="shared" si="111"/>
        <v>Quercus macrocarpa</v>
      </c>
      <c r="M2380" s="108" t="s">
        <v>3226</v>
      </c>
      <c r="N2380" s="107" t="s">
        <v>3173</v>
      </c>
      <c r="O2380" s="109">
        <v>42969</v>
      </c>
      <c r="P2380" s="110" t="s">
        <v>12921</v>
      </c>
      <c r="Q2380" s="108" t="s">
        <v>11688</v>
      </c>
      <c r="R2380" s="109">
        <v>42972</v>
      </c>
      <c r="S2380" s="121" t="s">
        <v>14693</v>
      </c>
      <c r="T2380" s="108" t="s">
        <v>1171</v>
      </c>
      <c r="U2380" s="111" t="s">
        <v>9588</v>
      </c>
      <c r="V2380" s="111" t="s">
        <v>4655</v>
      </c>
      <c r="W2380" s="111" t="s">
        <v>1759</v>
      </c>
      <c r="X2380" s="112" t="s">
        <v>12923</v>
      </c>
      <c r="Y2380" s="111" t="s">
        <v>9068</v>
      </c>
      <c r="Z2380" s="111" t="s">
        <v>12922</v>
      </c>
      <c r="AH2380" s="107">
        <v>1219</v>
      </c>
      <c r="AJ2380" s="108" t="s">
        <v>149</v>
      </c>
      <c r="AK2380" s="108" t="s">
        <v>149</v>
      </c>
      <c r="AM2380" s="109"/>
      <c r="AT2380" s="113">
        <v>43.02037</v>
      </c>
      <c r="AU2380" s="113">
        <v>-90.116540000000001</v>
      </c>
      <c r="AZ2380" s="114" t="s">
        <v>12932</v>
      </c>
      <c r="BE2380" s="108" t="s">
        <v>9078</v>
      </c>
      <c r="BG2380" s="108" t="s">
        <v>9079</v>
      </c>
      <c r="BH2380" s="114" t="s">
        <v>1431</v>
      </c>
      <c r="BI2380" s="114" t="s">
        <v>1431</v>
      </c>
      <c r="BJ2380" s="114" t="s">
        <v>1431</v>
      </c>
      <c r="BT2380" s="122"/>
      <c r="BU2380" s="122"/>
      <c r="BV2380" s="122"/>
      <c r="BY2380" s="114" t="s">
        <v>13664</v>
      </c>
      <c r="BZ2380" s="108" t="s">
        <v>3654</v>
      </c>
      <c r="CZ2380" s="107" t="str">
        <f t="shared" si="110"/>
        <v>Quercus macrocarpa Michx., SPMCODE: QUE002379, collection#: WI-MG716</v>
      </c>
    </row>
    <row r="2381" spans="1:104" s="107" customFormat="1" ht="15" customHeight="1" x14ac:dyDescent="0.45">
      <c r="A2381" s="107">
        <v>2380</v>
      </c>
      <c r="B2381" s="107" t="s">
        <v>12877</v>
      </c>
      <c r="C2381" s="108" t="s">
        <v>12816</v>
      </c>
      <c r="D2381" s="149"/>
      <c r="E2381" s="149"/>
      <c r="F2381" s="122"/>
      <c r="H2381" s="122"/>
      <c r="I2381" s="108" t="s">
        <v>187</v>
      </c>
      <c r="J2381" s="122" t="str">
        <f t="shared" si="111"/>
        <v>Quercus alba</v>
      </c>
      <c r="M2381" s="108" t="s">
        <v>3226</v>
      </c>
      <c r="N2381" s="107" t="s">
        <v>3190</v>
      </c>
      <c r="O2381" s="109">
        <v>42969</v>
      </c>
      <c r="P2381" s="110" t="s">
        <v>12921</v>
      </c>
      <c r="Q2381" s="108" t="s">
        <v>11688</v>
      </c>
      <c r="R2381" s="109">
        <v>42972</v>
      </c>
      <c r="S2381" s="121" t="s">
        <v>14693</v>
      </c>
      <c r="T2381" s="108" t="s">
        <v>1171</v>
      </c>
      <c r="U2381" s="111" t="s">
        <v>9588</v>
      </c>
      <c r="V2381" s="111" t="s">
        <v>4655</v>
      </c>
      <c r="W2381" s="111" t="s">
        <v>1759</v>
      </c>
      <c r="X2381" s="112" t="s">
        <v>12923</v>
      </c>
      <c r="Y2381" s="111" t="s">
        <v>9068</v>
      </c>
      <c r="Z2381" s="111" t="s">
        <v>12922</v>
      </c>
      <c r="AH2381" s="107">
        <v>1138</v>
      </c>
      <c r="AJ2381" s="108" t="s">
        <v>187</v>
      </c>
      <c r="AK2381" s="108" t="s">
        <v>187</v>
      </c>
      <c r="AM2381" s="109"/>
      <c r="AT2381" s="113">
        <v>43.015520000000002</v>
      </c>
      <c r="AU2381" s="113">
        <v>-90.112189999999998</v>
      </c>
      <c r="AZ2381" s="114" t="s">
        <v>12933</v>
      </c>
      <c r="BE2381" s="108" t="s">
        <v>9078</v>
      </c>
      <c r="BG2381" s="108" t="s">
        <v>9079</v>
      </c>
      <c r="BH2381" s="114" t="s">
        <v>1431</v>
      </c>
      <c r="BI2381" s="114" t="s">
        <v>1431</v>
      </c>
      <c r="BJ2381" s="114" t="s">
        <v>1431</v>
      </c>
      <c r="BT2381" s="122"/>
      <c r="BU2381" s="122"/>
      <c r="BV2381" s="122"/>
      <c r="BY2381" s="114" t="s">
        <v>13586</v>
      </c>
      <c r="BZ2381" s="108" t="s">
        <v>3654</v>
      </c>
      <c r="CZ2381" s="107" t="str">
        <f t="shared" si="110"/>
        <v>Quercus alba L., SPMCODE: QUE002380, collection#: WI-MG717</v>
      </c>
    </row>
    <row r="2382" spans="1:104" s="107" customFormat="1" ht="15" customHeight="1" x14ac:dyDescent="0.45">
      <c r="A2382" s="107">
        <v>2381</v>
      </c>
      <c r="B2382" s="107" t="s">
        <v>12878</v>
      </c>
      <c r="C2382" s="108" t="s">
        <v>12817</v>
      </c>
      <c r="D2382" s="149"/>
      <c r="E2382" s="149"/>
      <c r="F2382" s="122"/>
      <c r="H2382" s="122"/>
      <c r="I2382" s="108" t="s">
        <v>187</v>
      </c>
      <c r="J2382" s="122" t="str">
        <f t="shared" si="111"/>
        <v>Quercus alba</v>
      </c>
      <c r="M2382" s="108" t="s">
        <v>3226</v>
      </c>
      <c r="N2382" s="107" t="s">
        <v>3190</v>
      </c>
      <c r="O2382" s="109">
        <v>42969</v>
      </c>
      <c r="P2382" s="110" t="s">
        <v>12921</v>
      </c>
      <c r="Q2382" s="108" t="s">
        <v>11688</v>
      </c>
      <c r="R2382" s="109">
        <v>42972</v>
      </c>
      <c r="S2382" s="121" t="s">
        <v>14693</v>
      </c>
      <c r="T2382" s="108" t="s">
        <v>1171</v>
      </c>
      <c r="U2382" s="111" t="s">
        <v>9588</v>
      </c>
      <c r="V2382" s="111" t="s">
        <v>4655</v>
      </c>
      <c r="W2382" s="111" t="s">
        <v>1759</v>
      </c>
      <c r="X2382" s="112" t="s">
        <v>12923</v>
      </c>
      <c r="Y2382" s="111" t="s">
        <v>9068</v>
      </c>
      <c r="Z2382" s="111" t="s">
        <v>12922</v>
      </c>
      <c r="AH2382" s="107">
        <v>1080</v>
      </c>
      <c r="AJ2382" s="108" t="s">
        <v>187</v>
      </c>
      <c r="AK2382" s="108" t="s">
        <v>187</v>
      </c>
      <c r="AM2382" s="109"/>
      <c r="AT2382" s="113">
        <v>43.015009999999997</v>
      </c>
      <c r="AU2382" s="113">
        <v>-90.111999999999995</v>
      </c>
      <c r="AZ2382" s="114" t="s">
        <v>12934</v>
      </c>
      <c r="BE2382" s="108" t="s">
        <v>9078</v>
      </c>
      <c r="BG2382" s="108" t="s">
        <v>9079</v>
      </c>
      <c r="BH2382" s="114" t="s">
        <v>1431</v>
      </c>
      <c r="BI2382" s="114" t="s">
        <v>1431</v>
      </c>
      <c r="BJ2382" s="114" t="s">
        <v>1431</v>
      </c>
      <c r="BT2382" s="122"/>
      <c r="BU2382" s="122"/>
      <c r="BV2382" s="122"/>
      <c r="BY2382" s="114" t="s">
        <v>13586</v>
      </c>
      <c r="BZ2382" s="108" t="s">
        <v>3654</v>
      </c>
      <c r="CZ2382" s="107" t="str">
        <f t="shared" si="110"/>
        <v>Quercus alba L., SPMCODE: QUE002381, collection#: WI-MG718</v>
      </c>
    </row>
    <row r="2383" spans="1:104" s="107" customFormat="1" ht="15" customHeight="1" x14ac:dyDescent="0.45">
      <c r="A2383" s="107">
        <v>2382</v>
      </c>
      <c r="B2383" s="107" t="s">
        <v>12879</v>
      </c>
      <c r="C2383" s="108" t="s">
        <v>12818</v>
      </c>
      <c r="D2383" s="149"/>
      <c r="E2383" s="149"/>
      <c r="F2383" s="122"/>
      <c r="H2383" s="122"/>
      <c r="I2383" s="108" t="s">
        <v>187</v>
      </c>
      <c r="J2383" s="122" t="str">
        <f t="shared" si="111"/>
        <v>Quercus alba</v>
      </c>
      <c r="M2383" s="108" t="s">
        <v>3226</v>
      </c>
      <c r="N2383" s="107" t="s">
        <v>3190</v>
      </c>
      <c r="O2383" s="109">
        <v>42969</v>
      </c>
      <c r="P2383" s="110" t="s">
        <v>12921</v>
      </c>
      <c r="Q2383" s="108" t="s">
        <v>11688</v>
      </c>
      <c r="R2383" s="109">
        <v>42972</v>
      </c>
      <c r="S2383" s="121" t="s">
        <v>14693</v>
      </c>
      <c r="T2383" s="108" t="s">
        <v>1171</v>
      </c>
      <c r="U2383" s="111" t="s">
        <v>9588</v>
      </c>
      <c r="V2383" s="111" t="s">
        <v>4655</v>
      </c>
      <c r="W2383" s="111" t="s">
        <v>1759</v>
      </c>
      <c r="X2383" s="112" t="s">
        <v>12923</v>
      </c>
      <c r="Y2383" s="111" t="s">
        <v>9068</v>
      </c>
      <c r="Z2383" s="111" t="s">
        <v>12922</v>
      </c>
      <c r="AH2383" s="107">
        <v>1120</v>
      </c>
      <c r="AJ2383" s="108" t="s">
        <v>187</v>
      </c>
      <c r="AK2383" s="108" t="s">
        <v>187</v>
      </c>
      <c r="AM2383" s="109"/>
      <c r="AT2383" s="113">
        <v>43.015360000000001</v>
      </c>
      <c r="AU2383" s="113">
        <v>-90.113159999999993</v>
      </c>
      <c r="AZ2383" s="114" t="s">
        <v>12935</v>
      </c>
      <c r="BE2383" s="108" t="s">
        <v>9078</v>
      </c>
      <c r="BG2383" s="108" t="s">
        <v>9079</v>
      </c>
      <c r="BH2383" s="114" t="s">
        <v>1431</v>
      </c>
      <c r="BI2383" s="114" t="s">
        <v>1431</v>
      </c>
      <c r="BJ2383" s="114" t="s">
        <v>1431</v>
      </c>
      <c r="BT2383" s="122"/>
      <c r="BU2383" s="122"/>
      <c r="BV2383" s="122"/>
      <c r="BY2383" s="114" t="s">
        <v>13586</v>
      </c>
      <c r="BZ2383" s="108" t="s">
        <v>3654</v>
      </c>
      <c r="CZ2383" s="107" t="str">
        <f t="shared" ref="CZ2383:CZ2446" si="112">I2383&amp;", SPMCODE: "&amp;B2383&amp;", collection#: "&amp;C2383</f>
        <v>Quercus alba L., SPMCODE: QUE002382, collection#: WI-MG719</v>
      </c>
    </row>
    <row r="2384" spans="1:104" s="107" customFormat="1" ht="15" customHeight="1" x14ac:dyDescent="0.45">
      <c r="A2384" s="107">
        <v>2383</v>
      </c>
      <c r="B2384" s="107" t="s">
        <v>12880</v>
      </c>
      <c r="C2384" s="108" t="s">
        <v>12819</v>
      </c>
      <c r="D2384" s="149"/>
      <c r="E2384" s="149"/>
      <c r="F2384" s="122"/>
      <c r="H2384" s="122"/>
      <c r="I2384" s="108" t="s">
        <v>187</v>
      </c>
      <c r="J2384" s="122" t="str">
        <f t="shared" si="111"/>
        <v>Quercus alba</v>
      </c>
      <c r="M2384" s="108" t="s">
        <v>3226</v>
      </c>
      <c r="N2384" s="107" t="s">
        <v>3190</v>
      </c>
      <c r="O2384" s="109">
        <v>42969</v>
      </c>
      <c r="P2384" s="110" t="s">
        <v>12921</v>
      </c>
      <c r="Q2384" s="108" t="s">
        <v>11688</v>
      </c>
      <c r="R2384" s="109">
        <v>42972</v>
      </c>
      <c r="S2384" s="121" t="s">
        <v>14693</v>
      </c>
      <c r="T2384" s="108" t="s">
        <v>1171</v>
      </c>
      <c r="U2384" s="111" t="s">
        <v>9588</v>
      </c>
      <c r="V2384" s="111" t="s">
        <v>4655</v>
      </c>
      <c r="W2384" s="111" t="s">
        <v>1759</v>
      </c>
      <c r="X2384" s="112" t="s">
        <v>12923</v>
      </c>
      <c r="Y2384" s="111" t="s">
        <v>9068</v>
      </c>
      <c r="Z2384" s="111" t="s">
        <v>12922</v>
      </c>
      <c r="AH2384" s="107">
        <v>1139</v>
      </c>
      <c r="AJ2384" s="108" t="s">
        <v>187</v>
      </c>
      <c r="AK2384" s="108" t="s">
        <v>187</v>
      </c>
      <c r="AM2384" s="109"/>
      <c r="AT2384" s="113">
        <v>43.015630000000002</v>
      </c>
      <c r="AU2384" s="113">
        <v>-90.113569999999996</v>
      </c>
      <c r="AZ2384" s="114" t="s">
        <v>9625</v>
      </c>
      <c r="BE2384" s="108" t="s">
        <v>9078</v>
      </c>
      <c r="BG2384" s="108" t="s">
        <v>9079</v>
      </c>
      <c r="BH2384" s="114" t="s">
        <v>1431</v>
      </c>
      <c r="BI2384" s="114" t="s">
        <v>1431</v>
      </c>
      <c r="BJ2384" s="114" t="s">
        <v>1431</v>
      </c>
      <c r="BT2384" s="122"/>
      <c r="BU2384" s="122"/>
      <c r="BV2384" s="122"/>
      <c r="BY2384" s="114" t="s">
        <v>13664</v>
      </c>
      <c r="BZ2384" s="108" t="s">
        <v>3654</v>
      </c>
      <c r="CZ2384" s="107" t="str">
        <f t="shared" si="112"/>
        <v>Quercus alba L., SPMCODE: QUE002383, collection#: WI-MG720</v>
      </c>
    </row>
    <row r="2385" spans="1:104" s="107" customFormat="1" ht="15" customHeight="1" x14ac:dyDescent="0.45">
      <c r="A2385" s="107">
        <v>2384</v>
      </c>
      <c r="B2385" s="107" t="s">
        <v>12881</v>
      </c>
      <c r="C2385" s="108" t="s">
        <v>12820</v>
      </c>
      <c r="D2385" s="149"/>
      <c r="E2385" s="149"/>
      <c r="F2385" s="122"/>
      <c r="H2385" s="122"/>
      <c r="I2385" s="108" t="s">
        <v>149</v>
      </c>
      <c r="J2385" s="122" t="str">
        <f t="shared" si="111"/>
        <v>Quercus macrocarpa</v>
      </c>
      <c r="M2385" s="108" t="s">
        <v>3226</v>
      </c>
      <c r="N2385" s="107" t="s">
        <v>3173</v>
      </c>
      <c r="O2385" s="109">
        <v>42970</v>
      </c>
      <c r="P2385" s="110" t="s">
        <v>12936</v>
      </c>
      <c r="Q2385" s="108" t="s">
        <v>11688</v>
      </c>
      <c r="R2385" s="109">
        <v>42972</v>
      </c>
      <c r="S2385" s="121" t="s">
        <v>14693</v>
      </c>
      <c r="T2385" s="108" t="s">
        <v>1171</v>
      </c>
      <c r="U2385" s="111" t="s">
        <v>9588</v>
      </c>
      <c r="V2385" s="111" t="s">
        <v>12937</v>
      </c>
      <c r="W2385" s="111" t="s">
        <v>1759</v>
      </c>
      <c r="X2385" s="112" t="s">
        <v>12938</v>
      </c>
      <c r="AH2385" s="107">
        <v>959</v>
      </c>
      <c r="AJ2385" s="108" t="s">
        <v>149</v>
      </c>
      <c r="AK2385" s="108" t="s">
        <v>149</v>
      </c>
      <c r="AM2385" s="109"/>
      <c r="AT2385" s="113">
        <v>43.015459999999997</v>
      </c>
      <c r="AU2385" s="113">
        <v>-88.442509999999999</v>
      </c>
      <c r="AZ2385" s="114" t="s">
        <v>12939</v>
      </c>
      <c r="BE2385" s="108" t="s">
        <v>9078</v>
      </c>
      <c r="BG2385" s="108" t="s">
        <v>9079</v>
      </c>
      <c r="BH2385" s="114" t="s">
        <v>1431</v>
      </c>
      <c r="BI2385" s="114" t="s">
        <v>1431</v>
      </c>
      <c r="BJ2385" s="114" t="s">
        <v>1431</v>
      </c>
      <c r="BT2385" s="122"/>
      <c r="BU2385" s="122"/>
      <c r="BV2385" s="122"/>
      <c r="BY2385" s="114" t="s">
        <v>13664</v>
      </c>
      <c r="BZ2385" s="108" t="s">
        <v>3654</v>
      </c>
      <c r="CZ2385" s="107" t="str">
        <f t="shared" si="112"/>
        <v>Quercus macrocarpa Michx., SPMCODE: QUE002384, collection#: WI-MG721</v>
      </c>
    </row>
    <row r="2386" spans="1:104" s="107" customFormat="1" ht="15" customHeight="1" x14ac:dyDescent="0.45">
      <c r="A2386" s="107">
        <v>2385</v>
      </c>
      <c r="B2386" s="107" t="s">
        <v>12882</v>
      </c>
      <c r="C2386" s="108" t="s">
        <v>12821</v>
      </c>
      <c r="D2386" s="149"/>
      <c r="E2386" s="149"/>
      <c r="F2386" s="122"/>
      <c r="H2386" s="122"/>
      <c r="I2386" s="108" t="s">
        <v>187</v>
      </c>
      <c r="J2386" s="122" t="str">
        <f t="shared" si="111"/>
        <v>Quercus alba</v>
      </c>
      <c r="M2386" s="108" t="s">
        <v>3226</v>
      </c>
      <c r="N2386" s="107" t="s">
        <v>3190</v>
      </c>
      <c r="O2386" s="109">
        <v>42970</v>
      </c>
      <c r="P2386" s="110" t="s">
        <v>12936</v>
      </c>
      <c r="Q2386" s="108" t="s">
        <v>11688</v>
      </c>
      <c r="R2386" s="109">
        <v>42972</v>
      </c>
      <c r="S2386" s="121" t="s">
        <v>14693</v>
      </c>
      <c r="T2386" s="108" t="s">
        <v>1171</v>
      </c>
      <c r="U2386" s="111" t="s">
        <v>9588</v>
      </c>
      <c r="V2386" s="111" t="s">
        <v>12937</v>
      </c>
      <c r="W2386" s="111" t="s">
        <v>1759</v>
      </c>
      <c r="X2386" s="112" t="s">
        <v>12938</v>
      </c>
      <c r="AH2386" s="107">
        <v>918</v>
      </c>
      <c r="AJ2386" s="108" t="s">
        <v>187</v>
      </c>
      <c r="AK2386" s="108" t="s">
        <v>187</v>
      </c>
      <c r="AM2386" s="109"/>
      <c r="AT2386" s="113">
        <v>43.015740000000001</v>
      </c>
      <c r="AU2386" s="113">
        <v>-88.442549999999997</v>
      </c>
      <c r="AZ2386" s="114" t="s">
        <v>12940</v>
      </c>
      <c r="BE2386" s="108" t="s">
        <v>9078</v>
      </c>
      <c r="BG2386" s="108" t="s">
        <v>9079</v>
      </c>
      <c r="BH2386" s="114" t="s">
        <v>1431</v>
      </c>
      <c r="BI2386" s="114" t="s">
        <v>1431</v>
      </c>
      <c r="BJ2386" s="114" t="s">
        <v>1431</v>
      </c>
      <c r="BT2386" s="122"/>
      <c r="BU2386" s="122"/>
      <c r="BV2386" s="122"/>
      <c r="BY2386" s="114" t="s">
        <v>13664</v>
      </c>
      <c r="BZ2386" s="108" t="s">
        <v>3654</v>
      </c>
      <c r="CZ2386" s="107" t="str">
        <f t="shared" si="112"/>
        <v>Quercus alba L., SPMCODE: QUE002385, collection#: WI-MG722</v>
      </c>
    </row>
    <row r="2387" spans="1:104" s="107" customFormat="1" ht="15" customHeight="1" x14ac:dyDescent="0.45">
      <c r="A2387" s="107">
        <v>2386</v>
      </c>
      <c r="B2387" s="107" t="s">
        <v>12883</v>
      </c>
      <c r="C2387" s="108" t="s">
        <v>12822</v>
      </c>
      <c r="D2387" s="149"/>
      <c r="E2387" s="149"/>
      <c r="F2387" s="122"/>
      <c r="H2387" s="122"/>
      <c r="I2387" s="108" t="s">
        <v>149</v>
      </c>
      <c r="J2387" s="122" t="str">
        <f t="shared" si="111"/>
        <v>Quercus macrocarpa</v>
      </c>
      <c r="M2387" s="108" t="s">
        <v>3226</v>
      </c>
      <c r="N2387" s="107" t="s">
        <v>3173</v>
      </c>
      <c r="O2387" s="109">
        <v>42970</v>
      </c>
      <c r="P2387" s="110" t="s">
        <v>12936</v>
      </c>
      <c r="Q2387" s="108" t="s">
        <v>11688</v>
      </c>
      <c r="R2387" s="109">
        <v>42972</v>
      </c>
      <c r="S2387" s="121" t="s">
        <v>14693</v>
      </c>
      <c r="T2387" s="108" t="s">
        <v>1171</v>
      </c>
      <c r="U2387" s="111" t="s">
        <v>9588</v>
      </c>
      <c r="V2387" s="111" t="s">
        <v>12937</v>
      </c>
      <c r="W2387" s="111" t="s">
        <v>1759</v>
      </c>
      <c r="X2387" s="112" t="s">
        <v>12938</v>
      </c>
      <c r="AH2387" s="107">
        <v>914</v>
      </c>
      <c r="AJ2387" s="108" t="s">
        <v>149</v>
      </c>
      <c r="AK2387" s="108" t="s">
        <v>149</v>
      </c>
      <c r="AM2387" s="109"/>
      <c r="AT2387" s="113">
        <v>43.016660000000002</v>
      </c>
      <c r="AU2387" s="113">
        <v>-88.439920000000001</v>
      </c>
      <c r="AZ2387" s="114" t="s">
        <v>12757</v>
      </c>
      <c r="BE2387" s="108" t="s">
        <v>9078</v>
      </c>
      <c r="BG2387" s="108" t="s">
        <v>9079</v>
      </c>
      <c r="BH2387" s="114" t="s">
        <v>1431</v>
      </c>
      <c r="BI2387" s="114" t="s">
        <v>1431</v>
      </c>
      <c r="BJ2387" s="114" t="s">
        <v>1431</v>
      </c>
      <c r="BT2387" s="122"/>
      <c r="BU2387" s="122"/>
      <c r="BV2387" s="122"/>
      <c r="BY2387" s="114" t="s">
        <v>13586</v>
      </c>
      <c r="BZ2387" s="108" t="s">
        <v>3654</v>
      </c>
      <c r="CZ2387" s="107" t="str">
        <f t="shared" si="112"/>
        <v>Quercus macrocarpa Michx., SPMCODE: QUE002386, collection#: WI-MG723</v>
      </c>
    </row>
    <row r="2388" spans="1:104" s="107" customFormat="1" ht="15" customHeight="1" x14ac:dyDescent="0.45">
      <c r="A2388" s="107">
        <v>2387</v>
      </c>
      <c r="B2388" s="107" t="s">
        <v>12884</v>
      </c>
      <c r="C2388" s="108" t="s">
        <v>12823</v>
      </c>
      <c r="D2388" s="149"/>
      <c r="E2388" s="149"/>
      <c r="F2388" s="122"/>
      <c r="H2388" s="122"/>
      <c r="I2388" s="108" t="s">
        <v>187</v>
      </c>
      <c r="J2388" s="122" t="str">
        <f t="shared" si="111"/>
        <v>Quercus alba</v>
      </c>
      <c r="M2388" s="108" t="s">
        <v>3226</v>
      </c>
      <c r="N2388" s="107" t="s">
        <v>3190</v>
      </c>
      <c r="O2388" s="109">
        <v>42970</v>
      </c>
      <c r="P2388" s="110" t="s">
        <v>12936</v>
      </c>
      <c r="Q2388" s="108" t="s">
        <v>11688</v>
      </c>
      <c r="R2388" s="109">
        <v>42972</v>
      </c>
      <c r="S2388" s="121" t="s">
        <v>14693</v>
      </c>
      <c r="T2388" s="108" t="s">
        <v>1171</v>
      </c>
      <c r="U2388" s="111" t="s">
        <v>9588</v>
      </c>
      <c r="V2388" s="111" t="s">
        <v>12937</v>
      </c>
      <c r="W2388" s="111" t="s">
        <v>1759</v>
      </c>
      <c r="X2388" s="112" t="s">
        <v>12938</v>
      </c>
      <c r="AH2388" s="107">
        <v>924</v>
      </c>
      <c r="AJ2388" s="108" t="s">
        <v>187</v>
      </c>
      <c r="AK2388" s="108" t="s">
        <v>187</v>
      </c>
      <c r="AM2388" s="109"/>
      <c r="AT2388" s="113">
        <v>43.017740000000003</v>
      </c>
      <c r="AU2388" s="113">
        <v>-88.440539999999999</v>
      </c>
      <c r="AZ2388" s="114" t="s">
        <v>12941</v>
      </c>
      <c r="BE2388" s="108" t="s">
        <v>9078</v>
      </c>
      <c r="BG2388" s="108" t="s">
        <v>9079</v>
      </c>
      <c r="BH2388" s="114" t="s">
        <v>1431</v>
      </c>
      <c r="BI2388" s="114" t="s">
        <v>1431</v>
      </c>
      <c r="BJ2388" s="114" t="s">
        <v>1431</v>
      </c>
      <c r="BT2388" s="122"/>
      <c r="BU2388" s="122"/>
      <c r="BV2388" s="122"/>
      <c r="BY2388" s="114" t="s">
        <v>13586</v>
      </c>
      <c r="BZ2388" s="108" t="s">
        <v>3654</v>
      </c>
      <c r="CZ2388" s="107" t="str">
        <f t="shared" si="112"/>
        <v>Quercus alba L., SPMCODE: QUE002387, collection#: WI-MG724</v>
      </c>
    </row>
    <row r="2389" spans="1:104" s="107" customFormat="1" ht="15" customHeight="1" x14ac:dyDescent="0.45">
      <c r="A2389" s="107">
        <v>2388</v>
      </c>
      <c r="B2389" s="107" t="s">
        <v>12885</v>
      </c>
      <c r="C2389" s="108" t="s">
        <v>12824</v>
      </c>
      <c r="D2389" s="149"/>
      <c r="E2389" s="149"/>
      <c r="F2389" s="122"/>
      <c r="H2389" s="122"/>
      <c r="I2389" s="108" t="s">
        <v>149</v>
      </c>
      <c r="J2389" s="122" t="str">
        <f t="shared" si="111"/>
        <v>Quercus macrocarpa</v>
      </c>
      <c r="M2389" s="108" t="s">
        <v>3226</v>
      </c>
      <c r="N2389" s="107" t="s">
        <v>3173</v>
      </c>
      <c r="O2389" s="109">
        <v>42970</v>
      </c>
      <c r="P2389" s="110" t="s">
        <v>12936</v>
      </c>
      <c r="Q2389" s="108" t="s">
        <v>11688</v>
      </c>
      <c r="R2389" s="109">
        <v>42972</v>
      </c>
      <c r="S2389" s="121" t="s">
        <v>14693</v>
      </c>
      <c r="T2389" s="108" t="s">
        <v>1171</v>
      </c>
      <c r="U2389" s="111" t="s">
        <v>9588</v>
      </c>
      <c r="V2389" s="111" t="s">
        <v>12937</v>
      </c>
      <c r="W2389" s="111" t="s">
        <v>1759</v>
      </c>
      <c r="X2389" s="112" t="s">
        <v>12938</v>
      </c>
      <c r="AH2389" s="107">
        <v>902</v>
      </c>
      <c r="AJ2389" s="108" t="s">
        <v>149</v>
      </c>
      <c r="AK2389" s="108" t="s">
        <v>149</v>
      </c>
      <c r="AM2389" s="109"/>
      <c r="AT2389" s="113">
        <v>43.018009999999997</v>
      </c>
      <c r="AU2389" s="113">
        <v>-88.439719999999994</v>
      </c>
      <c r="AZ2389" s="114" t="s">
        <v>11987</v>
      </c>
      <c r="BE2389" s="108" t="s">
        <v>9078</v>
      </c>
      <c r="BG2389" s="108" t="s">
        <v>9079</v>
      </c>
      <c r="BH2389" s="114" t="s">
        <v>1431</v>
      </c>
      <c r="BI2389" s="114" t="s">
        <v>1431</v>
      </c>
      <c r="BJ2389" s="114" t="s">
        <v>1431</v>
      </c>
      <c r="BT2389" s="122"/>
      <c r="BU2389" s="122"/>
      <c r="BV2389" s="122"/>
      <c r="BY2389" s="114" t="s">
        <v>13586</v>
      </c>
      <c r="BZ2389" s="108" t="s">
        <v>3654</v>
      </c>
      <c r="CZ2389" s="107" t="str">
        <f t="shared" si="112"/>
        <v>Quercus macrocarpa Michx., SPMCODE: QUE002388, collection#: WI-MG725</v>
      </c>
    </row>
    <row r="2390" spans="1:104" s="107" customFormat="1" ht="15" customHeight="1" x14ac:dyDescent="0.45">
      <c r="A2390" s="107">
        <v>2389</v>
      </c>
      <c r="B2390" s="107" t="s">
        <v>12886</v>
      </c>
      <c r="C2390" s="108" t="s">
        <v>12825</v>
      </c>
      <c r="D2390" s="149"/>
      <c r="E2390" s="149"/>
      <c r="F2390" s="122"/>
      <c r="H2390" s="122"/>
      <c r="I2390" s="108" t="s">
        <v>187</v>
      </c>
      <c r="J2390" s="122" t="str">
        <f t="shared" si="111"/>
        <v>Quercus alba</v>
      </c>
      <c r="M2390" s="108" t="s">
        <v>3226</v>
      </c>
      <c r="N2390" s="107" t="s">
        <v>3190</v>
      </c>
      <c r="O2390" s="109">
        <v>42970</v>
      </c>
      <c r="P2390" s="110" t="s">
        <v>12936</v>
      </c>
      <c r="Q2390" s="108" t="s">
        <v>11688</v>
      </c>
      <c r="R2390" s="109">
        <v>42972</v>
      </c>
      <c r="S2390" s="121" t="s">
        <v>14693</v>
      </c>
      <c r="T2390" s="108" t="s">
        <v>1171</v>
      </c>
      <c r="U2390" s="111" t="s">
        <v>9588</v>
      </c>
      <c r="V2390" s="111" t="s">
        <v>12937</v>
      </c>
      <c r="W2390" s="111" t="s">
        <v>1759</v>
      </c>
      <c r="X2390" s="112" t="s">
        <v>12938</v>
      </c>
      <c r="AH2390" s="107">
        <v>916</v>
      </c>
      <c r="AJ2390" s="108" t="s">
        <v>187</v>
      </c>
      <c r="AK2390" s="108" t="s">
        <v>187</v>
      </c>
      <c r="AM2390" s="109"/>
      <c r="AT2390" s="113">
        <v>43.018811999999997</v>
      </c>
      <c r="AU2390" s="113">
        <v>-88.439570000000003</v>
      </c>
      <c r="AZ2390" s="114" t="s">
        <v>12755</v>
      </c>
      <c r="BE2390" s="108" t="s">
        <v>9078</v>
      </c>
      <c r="BG2390" s="108" t="s">
        <v>9079</v>
      </c>
      <c r="BH2390" s="114" t="s">
        <v>1431</v>
      </c>
      <c r="BI2390" s="114" t="s">
        <v>1431</v>
      </c>
      <c r="BJ2390" s="114" t="s">
        <v>1431</v>
      </c>
      <c r="BT2390" s="122"/>
      <c r="BU2390" s="122"/>
      <c r="BV2390" s="122"/>
      <c r="BY2390" s="114" t="s">
        <v>13586</v>
      </c>
      <c r="BZ2390" s="108" t="s">
        <v>3654</v>
      </c>
      <c r="CZ2390" s="107" t="str">
        <f t="shared" si="112"/>
        <v>Quercus alba L., SPMCODE: QUE002389, collection#: WI-MG726</v>
      </c>
    </row>
    <row r="2391" spans="1:104" s="107" customFormat="1" ht="15" customHeight="1" x14ac:dyDescent="0.45">
      <c r="A2391" s="107">
        <v>2390</v>
      </c>
      <c r="B2391" s="107" t="s">
        <v>12887</v>
      </c>
      <c r="C2391" s="108" t="s">
        <v>12826</v>
      </c>
      <c r="D2391" s="149"/>
      <c r="E2391" s="149"/>
      <c r="F2391" s="122"/>
      <c r="H2391" s="122"/>
      <c r="I2391" s="108" t="s">
        <v>187</v>
      </c>
      <c r="J2391" s="122" t="str">
        <f t="shared" si="111"/>
        <v>Quercus alba</v>
      </c>
      <c r="M2391" s="108" t="s">
        <v>3226</v>
      </c>
      <c r="N2391" s="107" t="s">
        <v>3190</v>
      </c>
      <c r="O2391" s="109">
        <v>42970</v>
      </c>
      <c r="P2391" s="110" t="s">
        <v>12936</v>
      </c>
      <c r="Q2391" s="108" t="s">
        <v>11688</v>
      </c>
      <c r="R2391" s="109">
        <v>42972</v>
      </c>
      <c r="S2391" s="121" t="s">
        <v>14693</v>
      </c>
      <c r="T2391" s="108" t="s">
        <v>1171</v>
      </c>
      <c r="U2391" s="111" t="s">
        <v>9588</v>
      </c>
      <c r="V2391" s="111" t="s">
        <v>12937</v>
      </c>
      <c r="W2391" s="111" t="s">
        <v>1759</v>
      </c>
      <c r="X2391" s="112" t="s">
        <v>12938</v>
      </c>
      <c r="AH2391" s="107">
        <v>952</v>
      </c>
      <c r="AJ2391" s="108" t="s">
        <v>187</v>
      </c>
      <c r="AK2391" s="108" t="s">
        <v>187</v>
      </c>
      <c r="AM2391" s="109"/>
      <c r="AT2391" s="113">
        <v>43.018219999999999</v>
      </c>
      <c r="AU2391" s="113">
        <v>-88.439350000000005</v>
      </c>
      <c r="AZ2391" s="114" t="s">
        <v>12796</v>
      </c>
      <c r="BE2391" s="108" t="s">
        <v>9078</v>
      </c>
      <c r="BG2391" s="108" t="s">
        <v>9079</v>
      </c>
      <c r="BH2391" s="114" t="s">
        <v>1431</v>
      </c>
      <c r="BI2391" s="114" t="s">
        <v>1431</v>
      </c>
      <c r="BJ2391" s="114" t="s">
        <v>1431</v>
      </c>
      <c r="BT2391" s="122"/>
      <c r="BU2391" s="122"/>
      <c r="BV2391" s="122"/>
      <c r="BY2391" s="114" t="s">
        <v>13586</v>
      </c>
      <c r="BZ2391" s="108" t="s">
        <v>3654</v>
      </c>
      <c r="CZ2391" s="107" t="str">
        <f t="shared" si="112"/>
        <v>Quercus alba L., SPMCODE: QUE002390, collection#: WI-MG727</v>
      </c>
    </row>
    <row r="2392" spans="1:104" s="107" customFormat="1" ht="15" customHeight="1" x14ac:dyDescent="0.45">
      <c r="A2392" s="107">
        <v>2391</v>
      </c>
      <c r="B2392" s="107" t="s">
        <v>12888</v>
      </c>
      <c r="C2392" s="108" t="s">
        <v>12827</v>
      </c>
      <c r="D2392" s="149"/>
      <c r="E2392" s="149"/>
      <c r="F2392" s="122"/>
      <c r="H2392" s="122"/>
      <c r="I2392" s="108" t="s">
        <v>187</v>
      </c>
      <c r="J2392" s="122" t="str">
        <f t="shared" si="111"/>
        <v>Quercus alba</v>
      </c>
      <c r="M2392" s="108" t="s">
        <v>3226</v>
      </c>
      <c r="N2392" s="107" t="s">
        <v>3190</v>
      </c>
      <c r="O2392" s="109">
        <v>42970</v>
      </c>
      <c r="P2392" s="110" t="s">
        <v>12936</v>
      </c>
      <c r="Q2392" s="108" t="s">
        <v>11688</v>
      </c>
      <c r="R2392" s="109">
        <v>42972</v>
      </c>
      <c r="S2392" s="121" t="s">
        <v>14693</v>
      </c>
      <c r="T2392" s="108" t="s">
        <v>1171</v>
      </c>
      <c r="U2392" s="111" t="s">
        <v>9588</v>
      </c>
      <c r="V2392" s="111" t="s">
        <v>12937</v>
      </c>
      <c r="W2392" s="111" t="s">
        <v>1759</v>
      </c>
      <c r="X2392" s="112" t="s">
        <v>12938</v>
      </c>
      <c r="AH2392" s="107">
        <v>905</v>
      </c>
      <c r="AJ2392" s="108" t="s">
        <v>187</v>
      </c>
      <c r="AK2392" s="108" t="s">
        <v>187</v>
      </c>
      <c r="AM2392" s="109"/>
      <c r="AT2392" s="113">
        <v>43.017899999999997</v>
      </c>
      <c r="AU2392" s="113">
        <v>-88.43844</v>
      </c>
      <c r="AZ2392" s="114" t="s">
        <v>12790</v>
      </c>
      <c r="BE2392" s="108" t="s">
        <v>9078</v>
      </c>
      <c r="BG2392" s="108" t="s">
        <v>9079</v>
      </c>
      <c r="BH2392" s="114" t="s">
        <v>1431</v>
      </c>
      <c r="BI2392" s="114" t="s">
        <v>1431</v>
      </c>
      <c r="BJ2392" s="114" t="s">
        <v>1431</v>
      </c>
      <c r="BT2392" s="122"/>
      <c r="BU2392" s="122"/>
      <c r="BV2392" s="122"/>
      <c r="BY2392" s="114" t="s">
        <v>13586</v>
      </c>
      <c r="BZ2392" s="108" t="s">
        <v>3654</v>
      </c>
      <c r="CZ2392" s="107" t="str">
        <f t="shared" si="112"/>
        <v>Quercus alba L., SPMCODE: QUE002391, collection#: WI-MG728</v>
      </c>
    </row>
    <row r="2393" spans="1:104" s="107" customFormat="1" ht="15" customHeight="1" x14ac:dyDescent="0.45">
      <c r="A2393" s="107">
        <v>2392</v>
      </c>
      <c r="B2393" s="107" t="s">
        <v>12889</v>
      </c>
      <c r="C2393" s="108" t="s">
        <v>12828</v>
      </c>
      <c r="D2393" s="149"/>
      <c r="E2393" s="149"/>
      <c r="F2393" s="122"/>
      <c r="H2393" s="122"/>
      <c r="I2393" s="108" t="s">
        <v>187</v>
      </c>
      <c r="J2393" s="122" t="str">
        <f t="shared" si="111"/>
        <v>Quercus alba</v>
      </c>
      <c r="M2393" s="108" t="s">
        <v>3226</v>
      </c>
      <c r="N2393" s="107" t="s">
        <v>3190</v>
      </c>
      <c r="O2393" s="109">
        <v>42970</v>
      </c>
      <c r="P2393" s="110" t="s">
        <v>12936</v>
      </c>
      <c r="Q2393" s="108" t="s">
        <v>11688</v>
      </c>
      <c r="R2393" s="109">
        <v>42972</v>
      </c>
      <c r="S2393" s="121" t="s">
        <v>14693</v>
      </c>
      <c r="T2393" s="108" t="s">
        <v>1171</v>
      </c>
      <c r="U2393" s="111" t="s">
        <v>9588</v>
      </c>
      <c r="V2393" s="111" t="s">
        <v>12937</v>
      </c>
      <c r="W2393" s="111" t="s">
        <v>1759</v>
      </c>
      <c r="X2393" s="112" t="s">
        <v>12938</v>
      </c>
      <c r="AH2393" s="107">
        <v>900</v>
      </c>
      <c r="AJ2393" s="108" t="s">
        <v>187</v>
      </c>
      <c r="AK2393" s="108" t="s">
        <v>187</v>
      </c>
      <c r="AM2393" s="109"/>
      <c r="AT2393" s="113">
        <v>43.017919999999997</v>
      </c>
      <c r="AU2393" s="113">
        <v>-88.437780000000004</v>
      </c>
      <c r="AZ2393" s="114" t="s">
        <v>12756</v>
      </c>
      <c r="BE2393" s="108" t="s">
        <v>9078</v>
      </c>
      <c r="BG2393" s="108" t="s">
        <v>9079</v>
      </c>
      <c r="BH2393" s="114" t="s">
        <v>1431</v>
      </c>
      <c r="BI2393" s="114" t="s">
        <v>1431</v>
      </c>
      <c r="BJ2393" s="114" t="s">
        <v>1431</v>
      </c>
      <c r="BT2393" s="122"/>
      <c r="BU2393" s="122"/>
      <c r="BV2393" s="122"/>
      <c r="BY2393" s="114" t="s">
        <v>13664</v>
      </c>
      <c r="BZ2393" s="108" t="s">
        <v>3654</v>
      </c>
      <c r="CZ2393" s="107" t="str">
        <f t="shared" si="112"/>
        <v>Quercus alba L., SPMCODE: QUE002392, collection#: WI-MG729</v>
      </c>
    </row>
    <row r="2394" spans="1:104" s="107" customFormat="1" ht="15" customHeight="1" x14ac:dyDescent="0.45">
      <c r="A2394" s="107">
        <v>2393</v>
      </c>
      <c r="B2394" s="107" t="s">
        <v>12890</v>
      </c>
      <c r="C2394" s="108" t="s">
        <v>12829</v>
      </c>
      <c r="D2394" s="149"/>
      <c r="E2394" s="149"/>
      <c r="F2394" s="122"/>
      <c r="H2394" s="122"/>
      <c r="I2394" s="108" t="s">
        <v>149</v>
      </c>
      <c r="J2394" s="122" t="str">
        <f t="shared" si="111"/>
        <v>Quercus macrocarpa</v>
      </c>
      <c r="M2394" s="108" t="s">
        <v>3226</v>
      </c>
      <c r="N2394" s="107" t="s">
        <v>3173</v>
      </c>
      <c r="O2394" s="109">
        <v>42970</v>
      </c>
      <c r="P2394" s="110" t="s">
        <v>12936</v>
      </c>
      <c r="Q2394" s="108" t="s">
        <v>11688</v>
      </c>
      <c r="R2394" s="109">
        <v>42972</v>
      </c>
      <c r="S2394" s="121" t="s">
        <v>14693</v>
      </c>
      <c r="T2394" s="108" t="s">
        <v>1171</v>
      </c>
      <c r="U2394" s="111" t="s">
        <v>9588</v>
      </c>
      <c r="V2394" s="111" t="s">
        <v>12937</v>
      </c>
      <c r="W2394" s="111" t="s">
        <v>1759</v>
      </c>
      <c r="X2394" s="112" t="s">
        <v>12938</v>
      </c>
      <c r="AH2394" s="107">
        <v>895</v>
      </c>
      <c r="AJ2394" s="108" t="s">
        <v>149</v>
      </c>
      <c r="AK2394" s="108" t="s">
        <v>149</v>
      </c>
      <c r="AM2394" s="109"/>
      <c r="AT2394" s="113">
        <v>43.018380000000001</v>
      </c>
      <c r="AU2394" s="113">
        <v>-88.43741</v>
      </c>
      <c r="AZ2394" s="114" t="s">
        <v>12942</v>
      </c>
      <c r="BE2394" s="108" t="s">
        <v>9078</v>
      </c>
      <c r="BG2394" s="108" t="s">
        <v>9079</v>
      </c>
      <c r="BH2394" s="114" t="s">
        <v>1431</v>
      </c>
      <c r="BI2394" s="114" t="s">
        <v>1431</v>
      </c>
      <c r="BJ2394" s="114" t="s">
        <v>1431</v>
      </c>
      <c r="BT2394" s="122"/>
      <c r="BU2394" s="122"/>
      <c r="BV2394" s="122"/>
      <c r="BY2394" s="114" t="s">
        <v>13664</v>
      </c>
      <c r="BZ2394" s="108" t="s">
        <v>3654</v>
      </c>
      <c r="CZ2394" s="107" t="str">
        <f t="shared" si="112"/>
        <v>Quercus macrocarpa Michx., SPMCODE: QUE002393, collection#: WI-MG730</v>
      </c>
    </row>
    <row r="2395" spans="1:104" s="107" customFormat="1" ht="15" customHeight="1" x14ac:dyDescent="0.45">
      <c r="A2395" s="107">
        <v>2394</v>
      </c>
      <c r="B2395" s="107" t="s">
        <v>12891</v>
      </c>
      <c r="C2395" s="108" t="s">
        <v>12830</v>
      </c>
      <c r="D2395" s="149"/>
      <c r="E2395" s="149"/>
      <c r="F2395" s="122"/>
      <c r="H2395" s="122"/>
      <c r="I2395" s="108" t="s">
        <v>149</v>
      </c>
      <c r="J2395" s="122" t="str">
        <f t="shared" si="111"/>
        <v>Quercus macrocarpa</v>
      </c>
      <c r="M2395" s="108" t="s">
        <v>3226</v>
      </c>
      <c r="N2395" s="107" t="s">
        <v>3173</v>
      </c>
      <c r="O2395" s="109">
        <v>42970</v>
      </c>
      <c r="P2395" s="110" t="s">
        <v>12936</v>
      </c>
      <c r="Q2395" s="108" t="s">
        <v>11688</v>
      </c>
      <c r="R2395" s="109">
        <v>42972</v>
      </c>
      <c r="S2395" s="121" t="s">
        <v>14693</v>
      </c>
      <c r="T2395" s="108" t="s">
        <v>1171</v>
      </c>
      <c r="U2395" s="111" t="s">
        <v>9588</v>
      </c>
      <c r="V2395" s="111" t="s">
        <v>12937</v>
      </c>
      <c r="W2395" s="111" t="s">
        <v>1759</v>
      </c>
      <c r="X2395" s="112" t="s">
        <v>12938</v>
      </c>
      <c r="AH2395" s="107">
        <v>930</v>
      </c>
      <c r="AJ2395" s="108" t="s">
        <v>149</v>
      </c>
      <c r="AK2395" s="108" t="s">
        <v>149</v>
      </c>
      <c r="AM2395" s="109"/>
      <c r="AT2395" s="113">
        <v>43.017589999999998</v>
      </c>
      <c r="AU2395" s="113">
        <v>-88.436850000000007</v>
      </c>
      <c r="AZ2395" s="114" t="s">
        <v>9444</v>
      </c>
      <c r="BE2395" s="108" t="s">
        <v>9078</v>
      </c>
      <c r="BG2395" s="108" t="s">
        <v>9079</v>
      </c>
      <c r="BH2395" s="114" t="s">
        <v>1431</v>
      </c>
      <c r="BI2395" s="114" t="s">
        <v>1431</v>
      </c>
      <c r="BJ2395" s="114" t="s">
        <v>1431</v>
      </c>
      <c r="BT2395" s="122"/>
      <c r="BU2395" s="122"/>
      <c r="BV2395" s="122"/>
      <c r="BY2395" s="114" t="s">
        <v>13586</v>
      </c>
      <c r="BZ2395" s="108" t="s">
        <v>3654</v>
      </c>
      <c r="CZ2395" s="107" t="str">
        <f t="shared" si="112"/>
        <v>Quercus macrocarpa Michx., SPMCODE: QUE002394, collection#: WI-MG731</v>
      </c>
    </row>
    <row r="2396" spans="1:104" s="107" customFormat="1" ht="15" customHeight="1" x14ac:dyDescent="0.45">
      <c r="A2396" s="107">
        <v>2395</v>
      </c>
      <c r="B2396" s="107" t="s">
        <v>12892</v>
      </c>
      <c r="C2396" s="108" t="s">
        <v>12831</v>
      </c>
      <c r="D2396" s="149"/>
      <c r="E2396" s="149"/>
      <c r="F2396" s="122"/>
      <c r="H2396" s="122"/>
      <c r="I2396" s="108" t="s">
        <v>149</v>
      </c>
      <c r="J2396" s="122" t="str">
        <f t="shared" si="111"/>
        <v>Quercus macrocarpa</v>
      </c>
      <c r="M2396" s="108" t="s">
        <v>3226</v>
      </c>
      <c r="N2396" s="107" t="s">
        <v>3173</v>
      </c>
      <c r="O2396" s="109">
        <v>42970</v>
      </c>
      <c r="P2396" s="110" t="s">
        <v>12936</v>
      </c>
      <c r="Q2396" s="108" t="s">
        <v>11688</v>
      </c>
      <c r="R2396" s="109">
        <v>42972</v>
      </c>
      <c r="S2396" s="121" t="s">
        <v>14693</v>
      </c>
      <c r="T2396" s="108" t="s">
        <v>1171</v>
      </c>
      <c r="U2396" s="111" t="s">
        <v>9588</v>
      </c>
      <c r="V2396" s="111" t="s">
        <v>12937</v>
      </c>
      <c r="W2396" s="111" t="s">
        <v>1759</v>
      </c>
      <c r="X2396" s="112" t="s">
        <v>12938</v>
      </c>
      <c r="AH2396" s="107">
        <v>932</v>
      </c>
      <c r="AJ2396" s="108" t="s">
        <v>149</v>
      </c>
      <c r="AK2396" s="108" t="s">
        <v>149</v>
      </c>
      <c r="AM2396" s="109"/>
      <c r="AT2396" s="113">
        <v>43.017490000000002</v>
      </c>
      <c r="AU2396" s="113">
        <v>-88.436639999999997</v>
      </c>
      <c r="AZ2396" s="114" t="s">
        <v>12943</v>
      </c>
      <c r="BE2396" s="108" t="s">
        <v>9078</v>
      </c>
      <c r="BG2396" s="108" t="s">
        <v>9079</v>
      </c>
      <c r="BH2396" s="114" t="s">
        <v>1431</v>
      </c>
      <c r="BI2396" s="114" t="s">
        <v>1431</v>
      </c>
      <c r="BJ2396" s="114" t="s">
        <v>1431</v>
      </c>
      <c r="BT2396" s="122"/>
      <c r="BU2396" s="122"/>
      <c r="BV2396" s="122"/>
      <c r="BY2396" s="114" t="s">
        <v>13586</v>
      </c>
      <c r="BZ2396" s="108" t="s">
        <v>3654</v>
      </c>
      <c r="CZ2396" s="107" t="str">
        <f t="shared" si="112"/>
        <v>Quercus macrocarpa Michx., SPMCODE: QUE002395, collection#: WI-MG732</v>
      </c>
    </row>
    <row r="2397" spans="1:104" s="107" customFormat="1" ht="15" customHeight="1" x14ac:dyDescent="0.45">
      <c r="A2397" s="107">
        <v>2396</v>
      </c>
      <c r="B2397" s="107" t="s">
        <v>12893</v>
      </c>
      <c r="C2397" s="108" t="s">
        <v>12832</v>
      </c>
      <c r="D2397" s="149"/>
      <c r="E2397" s="149"/>
      <c r="F2397" s="122"/>
      <c r="H2397" s="122"/>
      <c r="I2397" s="108" t="s">
        <v>149</v>
      </c>
      <c r="J2397" s="122" t="str">
        <f t="shared" si="111"/>
        <v>Quercus macrocarpa</v>
      </c>
      <c r="M2397" s="108" t="s">
        <v>3226</v>
      </c>
      <c r="N2397" s="107" t="s">
        <v>3173</v>
      </c>
      <c r="O2397" s="109">
        <v>42970</v>
      </c>
      <c r="P2397" s="110" t="s">
        <v>12936</v>
      </c>
      <c r="Q2397" s="108" t="s">
        <v>11688</v>
      </c>
      <c r="R2397" s="109">
        <v>42972</v>
      </c>
      <c r="S2397" s="121" t="s">
        <v>14693</v>
      </c>
      <c r="T2397" s="108" t="s">
        <v>1171</v>
      </c>
      <c r="U2397" s="111" t="s">
        <v>9588</v>
      </c>
      <c r="V2397" s="111" t="s">
        <v>12937</v>
      </c>
      <c r="W2397" s="111" t="s">
        <v>1759</v>
      </c>
      <c r="X2397" s="112" t="s">
        <v>12938</v>
      </c>
      <c r="AH2397" s="107">
        <v>923</v>
      </c>
      <c r="AJ2397" s="108" t="s">
        <v>149</v>
      </c>
      <c r="AK2397" s="108" t="s">
        <v>149</v>
      </c>
      <c r="AM2397" s="109"/>
      <c r="AT2397" s="113">
        <v>43.017400000000002</v>
      </c>
      <c r="AU2397" s="113">
        <v>-88.436260000000004</v>
      </c>
      <c r="AZ2397" s="114" t="s">
        <v>12944</v>
      </c>
      <c r="BE2397" s="108" t="s">
        <v>9078</v>
      </c>
      <c r="BG2397" s="108" t="s">
        <v>9079</v>
      </c>
      <c r="BH2397" s="114" t="s">
        <v>1431</v>
      </c>
      <c r="BI2397" s="114" t="s">
        <v>1431</v>
      </c>
      <c r="BJ2397" s="114" t="s">
        <v>1431</v>
      </c>
      <c r="BT2397" s="122"/>
      <c r="BU2397" s="122"/>
      <c r="BV2397" s="122"/>
      <c r="BY2397" s="114" t="s">
        <v>13586</v>
      </c>
      <c r="BZ2397" s="108" t="s">
        <v>3654</v>
      </c>
      <c r="CZ2397" s="107" t="str">
        <f t="shared" si="112"/>
        <v>Quercus macrocarpa Michx., SPMCODE: QUE002396, collection#: WI-MG733</v>
      </c>
    </row>
    <row r="2398" spans="1:104" s="107" customFormat="1" ht="15" customHeight="1" x14ac:dyDescent="0.45">
      <c r="A2398" s="107">
        <v>2397</v>
      </c>
      <c r="B2398" s="107" t="s">
        <v>12894</v>
      </c>
      <c r="C2398" s="108" t="s">
        <v>12833</v>
      </c>
      <c r="D2398" s="149"/>
      <c r="E2398" s="149"/>
      <c r="F2398" s="122"/>
      <c r="H2398" s="122"/>
      <c r="I2398" s="108" t="s">
        <v>149</v>
      </c>
      <c r="J2398" s="122" t="str">
        <f t="shared" si="111"/>
        <v>Quercus macrocarpa</v>
      </c>
      <c r="M2398" s="108" t="s">
        <v>3226</v>
      </c>
      <c r="N2398" s="107" t="s">
        <v>3173</v>
      </c>
      <c r="O2398" s="109">
        <v>42970</v>
      </c>
      <c r="P2398" s="110" t="s">
        <v>12936</v>
      </c>
      <c r="Q2398" s="108" t="s">
        <v>11688</v>
      </c>
      <c r="R2398" s="109">
        <v>42972</v>
      </c>
      <c r="S2398" s="121" t="s">
        <v>14693</v>
      </c>
      <c r="T2398" s="108" t="s">
        <v>1171</v>
      </c>
      <c r="U2398" s="111" t="s">
        <v>9588</v>
      </c>
      <c r="V2398" s="111" t="s">
        <v>12937</v>
      </c>
      <c r="W2398" s="111" t="s">
        <v>1759</v>
      </c>
      <c r="X2398" s="112" t="s">
        <v>12938</v>
      </c>
      <c r="AH2398" s="107">
        <v>911</v>
      </c>
      <c r="AJ2398" s="108" t="s">
        <v>149</v>
      </c>
      <c r="AK2398" s="108" t="s">
        <v>149</v>
      </c>
      <c r="AM2398" s="109"/>
      <c r="AT2398" s="113">
        <v>43.017020000000002</v>
      </c>
      <c r="AU2398" s="113">
        <v>-88.43571</v>
      </c>
      <c r="AZ2398" s="114" t="s">
        <v>12945</v>
      </c>
      <c r="BE2398" s="108" t="s">
        <v>9078</v>
      </c>
      <c r="BG2398" s="108" t="s">
        <v>9079</v>
      </c>
      <c r="BH2398" s="114" t="s">
        <v>1431</v>
      </c>
      <c r="BI2398" s="114" t="s">
        <v>1431</v>
      </c>
      <c r="BJ2398" s="114" t="s">
        <v>1431</v>
      </c>
      <c r="BT2398" s="122"/>
      <c r="BU2398" s="122"/>
      <c r="BV2398" s="122"/>
      <c r="BY2398" s="114" t="s">
        <v>13586</v>
      </c>
      <c r="BZ2398" s="108" t="s">
        <v>3654</v>
      </c>
      <c r="CZ2398" s="107" t="str">
        <f t="shared" si="112"/>
        <v>Quercus macrocarpa Michx., SPMCODE: QUE002397, collection#: WI-MG734</v>
      </c>
    </row>
    <row r="2399" spans="1:104" s="107" customFormat="1" ht="15" customHeight="1" x14ac:dyDescent="0.45">
      <c r="A2399" s="107">
        <v>2398</v>
      </c>
      <c r="B2399" s="107" t="s">
        <v>12895</v>
      </c>
      <c r="C2399" s="108" t="s">
        <v>12834</v>
      </c>
      <c r="D2399" s="149"/>
      <c r="E2399" s="149"/>
      <c r="F2399" s="122"/>
      <c r="H2399" s="122"/>
      <c r="I2399" s="108" t="s">
        <v>149</v>
      </c>
      <c r="J2399" s="122" t="str">
        <f t="shared" si="111"/>
        <v>Quercus macrocarpa</v>
      </c>
      <c r="M2399" s="108" t="s">
        <v>3226</v>
      </c>
      <c r="N2399" s="107" t="s">
        <v>3173</v>
      </c>
      <c r="O2399" s="109">
        <v>42970</v>
      </c>
      <c r="P2399" s="110" t="s">
        <v>12936</v>
      </c>
      <c r="Q2399" s="108" t="s">
        <v>11688</v>
      </c>
      <c r="R2399" s="109">
        <v>42972</v>
      </c>
      <c r="S2399" s="121" t="s">
        <v>14693</v>
      </c>
      <c r="T2399" s="108" t="s">
        <v>1171</v>
      </c>
      <c r="U2399" s="111" t="s">
        <v>9588</v>
      </c>
      <c r="V2399" s="111" t="s">
        <v>12937</v>
      </c>
      <c r="W2399" s="111" t="s">
        <v>1759</v>
      </c>
      <c r="X2399" s="112" t="s">
        <v>12938</v>
      </c>
      <c r="AH2399" s="107">
        <v>934</v>
      </c>
      <c r="AJ2399" s="108" t="s">
        <v>149</v>
      </c>
      <c r="AK2399" s="108" t="s">
        <v>149</v>
      </c>
      <c r="AM2399" s="109"/>
      <c r="AT2399" s="113">
        <v>43.017220000000002</v>
      </c>
      <c r="AU2399" s="113">
        <v>-88.43553</v>
      </c>
      <c r="AZ2399" s="114" t="s">
        <v>12946</v>
      </c>
      <c r="BE2399" s="108" t="s">
        <v>9078</v>
      </c>
      <c r="BG2399" s="108" t="s">
        <v>9079</v>
      </c>
      <c r="BH2399" s="114" t="s">
        <v>1431</v>
      </c>
      <c r="BI2399" s="114" t="s">
        <v>1431</v>
      </c>
      <c r="BJ2399" s="114" t="s">
        <v>1431</v>
      </c>
      <c r="BT2399" s="122"/>
      <c r="BU2399" s="122"/>
      <c r="BV2399" s="122"/>
      <c r="BY2399" s="114" t="s">
        <v>13586</v>
      </c>
      <c r="BZ2399" s="108" t="s">
        <v>3654</v>
      </c>
      <c r="CZ2399" s="107" t="str">
        <f t="shared" si="112"/>
        <v>Quercus macrocarpa Michx., SPMCODE: QUE002398, collection#: WI-MG735</v>
      </c>
    </row>
    <row r="2400" spans="1:104" s="107" customFormat="1" ht="15" customHeight="1" x14ac:dyDescent="0.45">
      <c r="A2400" s="107">
        <v>2399</v>
      </c>
      <c r="B2400" s="107" t="s">
        <v>12896</v>
      </c>
      <c r="C2400" s="108" t="s">
        <v>12835</v>
      </c>
      <c r="D2400" s="149"/>
      <c r="E2400" s="149"/>
      <c r="F2400" s="122"/>
      <c r="H2400" s="122"/>
      <c r="I2400" s="108" t="s">
        <v>149</v>
      </c>
      <c r="J2400" s="122" t="str">
        <f t="shared" si="111"/>
        <v>Quercus macrocarpa</v>
      </c>
      <c r="M2400" s="108" t="s">
        <v>3226</v>
      </c>
      <c r="N2400" s="107" t="s">
        <v>3173</v>
      </c>
      <c r="O2400" s="109">
        <v>42970</v>
      </c>
      <c r="P2400" s="110" t="s">
        <v>12936</v>
      </c>
      <c r="Q2400" s="108" t="s">
        <v>11688</v>
      </c>
      <c r="R2400" s="109">
        <v>42972</v>
      </c>
      <c r="S2400" s="121" t="s">
        <v>14693</v>
      </c>
      <c r="T2400" s="108" t="s">
        <v>1171</v>
      </c>
      <c r="U2400" s="111" t="s">
        <v>9588</v>
      </c>
      <c r="V2400" s="111" t="s">
        <v>12937</v>
      </c>
      <c r="W2400" s="111" t="s">
        <v>1759</v>
      </c>
      <c r="X2400" s="112" t="s">
        <v>12938</v>
      </c>
      <c r="AH2400" s="107">
        <v>920</v>
      </c>
      <c r="AJ2400" s="108" t="s">
        <v>149</v>
      </c>
      <c r="AK2400" s="108" t="s">
        <v>149</v>
      </c>
      <c r="AM2400" s="109"/>
      <c r="AT2400" s="113">
        <v>43.017060000000001</v>
      </c>
      <c r="AU2400" s="113">
        <v>-88.435310000000001</v>
      </c>
      <c r="AZ2400" s="114" t="s">
        <v>11985</v>
      </c>
      <c r="BE2400" s="108" t="s">
        <v>9078</v>
      </c>
      <c r="BG2400" s="108" t="s">
        <v>9079</v>
      </c>
      <c r="BH2400" s="114" t="s">
        <v>1431</v>
      </c>
      <c r="BI2400" s="114" t="s">
        <v>1431</v>
      </c>
      <c r="BJ2400" s="114" t="s">
        <v>1431</v>
      </c>
      <c r="BT2400" s="122"/>
      <c r="BU2400" s="122"/>
      <c r="BV2400" s="122"/>
      <c r="BY2400" s="114" t="s">
        <v>13587</v>
      </c>
      <c r="BZ2400" s="108" t="s">
        <v>3654</v>
      </c>
      <c r="CZ2400" s="107" t="str">
        <f t="shared" si="112"/>
        <v>Quercus macrocarpa Michx., SPMCODE: QUE002399, collection#: WI-MG736</v>
      </c>
    </row>
    <row r="2401" spans="1:104" s="107" customFormat="1" ht="15" customHeight="1" x14ac:dyDescent="0.45">
      <c r="A2401" s="107">
        <v>2400</v>
      </c>
      <c r="B2401" s="107" t="s">
        <v>12897</v>
      </c>
      <c r="C2401" s="108" t="s">
        <v>12836</v>
      </c>
      <c r="D2401" s="149"/>
      <c r="E2401" s="149"/>
      <c r="F2401" s="122"/>
      <c r="H2401" s="122"/>
      <c r="I2401" s="108" t="s">
        <v>187</v>
      </c>
      <c r="J2401" s="122" t="str">
        <f t="shared" si="111"/>
        <v>Quercus alba</v>
      </c>
      <c r="M2401" s="108" t="s">
        <v>3226</v>
      </c>
      <c r="N2401" s="107" t="s">
        <v>3190</v>
      </c>
      <c r="O2401" s="109">
        <v>42970</v>
      </c>
      <c r="P2401" s="110" t="s">
        <v>12936</v>
      </c>
      <c r="Q2401" s="108" t="s">
        <v>11688</v>
      </c>
      <c r="R2401" s="109">
        <v>42972</v>
      </c>
      <c r="S2401" s="121" t="s">
        <v>14693</v>
      </c>
      <c r="T2401" s="108" t="s">
        <v>1171</v>
      </c>
      <c r="U2401" s="111" t="s">
        <v>9588</v>
      </c>
      <c r="V2401" s="111" t="s">
        <v>12937</v>
      </c>
      <c r="W2401" s="111" t="s">
        <v>1759</v>
      </c>
      <c r="X2401" s="112" t="s">
        <v>12938</v>
      </c>
      <c r="AH2401" s="107">
        <v>932</v>
      </c>
      <c r="AJ2401" s="108" t="s">
        <v>187</v>
      </c>
      <c r="AK2401" s="108" t="s">
        <v>187</v>
      </c>
      <c r="AM2401" s="109"/>
      <c r="AT2401" s="113">
        <v>43.016069999999999</v>
      </c>
      <c r="AU2401" s="113">
        <v>-88.435130000000001</v>
      </c>
      <c r="AZ2401" s="114" t="s">
        <v>12943</v>
      </c>
      <c r="BE2401" s="108" t="s">
        <v>9078</v>
      </c>
      <c r="BG2401" s="108" t="s">
        <v>9079</v>
      </c>
      <c r="BH2401" s="114" t="s">
        <v>1431</v>
      </c>
      <c r="BI2401" s="114" t="s">
        <v>1431</v>
      </c>
      <c r="BJ2401" s="114" t="s">
        <v>1431</v>
      </c>
      <c r="BT2401" s="122"/>
      <c r="BU2401" s="122"/>
      <c r="BV2401" s="122"/>
      <c r="BY2401" s="114" t="s">
        <v>13587</v>
      </c>
      <c r="BZ2401" s="108" t="s">
        <v>3654</v>
      </c>
      <c r="CZ2401" s="107" t="str">
        <f t="shared" si="112"/>
        <v>Quercus alba L., SPMCODE: QUE002400, collection#: WI-MG737</v>
      </c>
    </row>
    <row r="2402" spans="1:104" s="107" customFormat="1" ht="15" customHeight="1" x14ac:dyDescent="0.45">
      <c r="A2402" s="107">
        <v>2401</v>
      </c>
      <c r="B2402" s="107" t="s">
        <v>12898</v>
      </c>
      <c r="C2402" s="108" t="s">
        <v>12837</v>
      </c>
      <c r="D2402" s="149"/>
      <c r="E2402" s="149"/>
      <c r="F2402" s="122"/>
      <c r="H2402" s="122"/>
      <c r="I2402" s="108" t="s">
        <v>187</v>
      </c>
      <c r="J2402" s="122" t="str">
        <f t="shared" si="111"/>
        <v>Quercus alba</v>
      </c>
      <c r="M2402" s="108" t="s">
        <v>3226</v>
      </c>
      <c r="N2402" s="107" t="s">
        <v>3190</v>
      </c>
      <c r="O2402" s="109">
        <v>42970</v>
      </c>
      <c r="P2402" s="110" t="s">
        <v>12936</v>
      </c>
      <c r="Q2402" s="108" t="s">
        <v>11688</v>
      </c>
      <c r="R2402" s="109">
        <v>42972</v>
      </c>
      <c r="S2402" s="121" t="s">
        <v>14693</v>
      </c>
      <c r="T2402" s="108" t="s">
        <v>1171</v>
      </c>
      <c r="U2402" s="111" t="s">
        <v>9588</v>
      </c>
      <c r="V2402" s="111" t="s">
        <v>12937</v>
      </c>
      <c r="W2402" s="111" t="s">
        <v>1759</v>
      </c>
      <c r="X2402" s="112" t="s">
        <v>12938</v>
      </c>
      <c r="AH2402" s="107">
        <v>934</v>
      </c>
      <c r="AJ2402" s="108" t="s">
        <v>187</v>
      </c>
      <c r="AK2402" s="108" t="s">
        <v>187</v>
      </c>
      <c r="AM2402" s="109"/>
      <c r="AT2402" s="113">
        <v>43.015270000000001</v>
      </c>
      <c r="AU2402" s="113">
        <v>-88.435460000000006</v>
      </c>
      <c r="AZ2402" s="114" t="s">
        <v>12946</v>
      </c>
      <c r="BE2402" s="108" t="s">
        <v>9078</v>
      </c>
      <c r="BG2402" s="108" t="s">
        <v>9079</v>
      </c>
      <c r="BH2402" s="114" t="s">
        <v>1431</v>
      </c>
      <c r="BI2402" s="114" t="s">
        <v>1431</v>
      </c>
      <c r="BJ2402" s="114" t="s">
        <v>1431</v>
      </c>
      <c r="BT2402" s="122"/>
      <c r="BU2402" s="122"/>
      <c r="BV2402" s="122"/>
      <c r="BZ2402" s="108" t="s">
        <v>3654</v>
      </c>
      <c r="CZ2402" s="107" t="str">
        <f t="shared" si="112"/>
        <v>Quercus alba L., SPMCODE: QUE002401, collection#: WI-MG738</v>
      </c>
    </row>
    <row r="2403" spans="1:104" s="107" customFormat="1" ht="15" customHeight="1" x14ac:dyDescent="0.45">
      <c r="A2403" s="107">
        <v>2402</v>
      </c>
      <c r="B2403" s="107" t="s">
        <v>12899</v>
      </c>
      <c r="C2403" s="108" t="s">
        <v>12838</v>
      </c>
      <c r="D2403" s="149"/>
      <c r="E2403" s="149"/>
      <c r="F2403" s="122"/>
      <c r="H2403" s="122"/>
      <c r="I2403" s="108" t="s">
        <v>187</v>
      </c>
      <c r="J2403" s="122" t="str">
        <f t="shared" si="111"/>
        <v>Quercus alba</v>
      </c>
      <c r="M2403" s="108" t="s">
        <v>3226</v>
      </c>
      <c r="N2403" s="107" t="s">
        <v>3190</v>
      </c>
      <c r="O2403" s="109">
        <v>42970</v>
      </c>
      <c r="P2403" s="110" t="s">
        <v>12936</v>
      </c>
      <c r="Q2403" s="108" t="s">
        <v>11688</v>
      </c>
      <c r="R2403" s="109">
        <v>42972</v>
      </c>
      <c r="S2403" s="121" t="s">
        <v>14693</v>
      </c>
      <c r="T2403" s="108" t="s">
        <v>1171</v>
      </c>
      <c r="U2403" s="111" t="s">
        <v>9588</v>
      </c>
      <c r="V2403" s="111" t="s">
        <v>12937</v>
      </c>
      <c r="W2403" s="111" t="s">
        <v>1759</v>
      </c>
      <c r="X2403" s="112" t="s">
        <v>12938</v>
      </c>
      <c r="AH2403" s="107">
        <v>995</v>
      </c>
      <c r="AJ2403" s="108" t="s">
        <v>187</v>
      </c>
      <c r="AK2403" s="108" t="s">
        <v>187</v>
      </c>
      <c r="AM2403" s="109"/>
      <c r="AT2403" s="113">
        <v>43.015279999999997</v>
      </c>
      <c r="AU2403" s="113">
        <v>-88.43441</v>
      </c>
      <c r="AZ2403" s="114" t="s">
        <v>9470</v>
      </c>
      <c r="BE2403" s="108" t="s">
        <v>9078</v>
      </c>
      <c r="BG2403" s="108" t="s">
        <v>9079</v>
      </c>
      <c r="BH2403" s="114" t="s">
        <v>1431</v>
      </c>
      <c r="BI2403" s="114" t="s">
        <v>1431</v>
      </c>
      <c r="BJ2403" s="114" t="s">
        <v>1431</v>
      </c>
      <c r="BT2403" s="122"/>
      <c r="BU2403" s="122"/>
      <c r="BV2403" s="122"/>
      <c r="BZ2403" s="108" t="s">
        <v>3654</v>
      </c>
      <c r="CZ2403" s="107" t="str">
        <f t="shared" si="112"/>
        <v>Quercus alba L., SPMCODE: QUE002402, collection#: WI-MG739</v>
      </c>
    </row>
    <row r="2404" spans="1:104" s="107" customFormat="1" ht="15" customHeight="1" x14ac:dyDescent="0.45">
      <c r="A2404" s="107">
        <v>2403</v>
      </c>
      <c r="B2404" s="107" t="s">
        <v>12900</v>
      </c>
      <c r="C2404" s="108" t="s">
        <v>12839</v>
      </c>
      <c r="D2404" s="149"/>
      <c r="E2404" s="149"/>
      <c r="F2404" s="122"/>
      <c r="H2404" s="122"/>
      <c r="I2404" s="108" t="s">
        <v>187</v>
      </c>
      <c r="J2404" s="122" t="str">
        <f t="shared" si="111"/>
        <v>Quercus alba</v>
      </c>
      <c r="M2404" s="108" t="s">
        <v>3226</v>
      </c>
      <c r="N2404" s="107" t="s">
        <v>3190</v>
      </c>
      <c r="O2404" s="109">
        <v>42970</v>
      </c>
      <c r="P2404" s="110" t="s">
        <v>12936</v>
      </c>
      <c r="Q2404" s="108" t="s">
        <v>11688</v>
      </c>
      <c r="R2404" s="109">
        <v>42972</v>
      </c>
      <c r="S2404" s="121" t="s">
        <v>14693</v>
      </c>
      <c r="T2404" s="108" t="s">
        <v>1171</v>
      </c>
      <c r="U2404" s="111" t="s">
        <v>9588</v>
      </c>
      <c r="V2404" s="111" t="s">
        <v>12937</v>
      </c>
      <c r="W2404" s="111" t="s">
        <v>1759</v>
      </c>
      <c r="X2404" s="112" t="s">
        <v>12938</v>
      </c>
      <c r="AH2404" s="107">
        <v>973</v>
      </c>
      <c r="AJ2404" s="108" t="s">
        <v>187</v>
      </c>
      <c r="AK2404" s="108" t="s">
        <v>187</v>
      </c>
      <c r="AM2404" s="109"/>
      <c r="AT2404" s="113">
        <v>43.015099999999997</v>
      </c>
      <c r="AU2404" s="113">
        <v>-88.433890000000005</v>
      </c>
      <c r="AZ2404" s="114" t="s">
        <v>12947</v>
      </c>
      <c r="BE2404" s="108" t="s">
        <v>9078</v>
      </c>
      <c r="BG2404" s="108" t="s">
        <v>9079</v>
      </c>
      <c r="BH2404" s="114" t="s">
        <v>1431</v>
      </c>
      <c r="BI2404" s="114" t="s">
        <v>1431</v>
      </c>
      <c r="BJ2404" s="114" t="s">
        <v>1431</v>
      </c>
      <c r="BT2404" s="122"/>
      <c r="BU2404" s="122"/>
      <c r="BV2404" s="122"/>
      <c r="BZ2404" s="108" t="s">
        <v>3654</v>
      </c>
      <c r="CZ2404" s="107" t="str">
        <f t="shared" si="112"/>
        <v>Quercus alba L., SPMCODE: QUE002403, collection#: WI-MG740</v>
      </c>
    </row>
    <row r="2405" spans="1:104" ht="15" customHeight="1" x14ac:dyDescent="0.45">
      <c r="A2405" s="122">
        <v>2404</v>
      </c>
      <c r="B2405" s="122" t="s">
        <v>12901</v>
      </c>
      <c r="C2405" s="100" t="s">
        <v>12840</v>
      </c>
      <c r="D2405" s="148"/>
      <c r="E2405" s="148"/>
      <c r="I2405" s="100" t="s">
        <v>149</v>
      </c>
      <c r="J2405" s="122" t="str">
        <f t="shared" si="111"/>
        <v>Quercus macrocarpa</v>
      </c>
      <c r="M2405" s="100" t="s">
        <v>3226</v>
      </c>
      <c r="N2405" s="122" t="s">
        <v>3173</v>
      </c>
      <c r="O2405" s="121">
        <v>42971</v>
      </c>
      <c r="P2405" s="97" t="s">
        <v>12948</v>
      </c>
      <c r="Q2405" s="100" t="s">
        <v>11688</v>
      </c>
      <c r="R2405" s="121">
        <v>42972</v>
      </c>
      <c r="S2405" s="121" t="s">
        <v>14693</v>
      </c>
      <c r="T2405" s="100" t="s">
        <v>1171</v>
      </c>
      <c r="U2405" s="50" t="s">
        <v>9588</v>
      </c>
      <c r="V2405" s="50" t="s">
        <v>9229</v>
      </c>
      <c r="W2405" s="50" t="s">
        <v>1759</v>
      </c>
      <c r="X2405" s="101" t="s">
        <v>12949</v>
      </c>
      <c r="Y2405" s="50" t="s">
        <v>12950</v>
      </c>
      <c r="AH2405" s="122">
        <v>905</v>
      </c>
      <c r="AJ2405" s="100" t="s">
        <v>149</v>
      </c>
      <c r="AK2405" s="100" t="s">
        <v>149</v>
      </c>
      <c r="AT2405" s="83">
        <v>43.039520000000003</v>
      </c>
      <c r="AU2405" s="83">
        <v>-89.431939999999997</v>
      </c>
      <c r="AZ2405" s="132" t="s">
        <v>12790</v>
      </c>
      <c r="BE2405" s="100" t="s">
        <v>9078</v>
      </c>
      <c r="BG2405" s="100" t="s">
        <v>9079</v>
      </c>
      <c r="BH2405" s="132" t="s">
        <v>1431</v>
      </c>
      <c r="BI2405" s="132" t="s">
        <v>1431</v>
      </c>
      <c r="BJ2405" s="132" t="s">
        <v>1431</v>
      </c>
      <c r="BY2405" s="132" t="s">
        <v>13665</v>
      </c>
      <c r="BZ2405" s="100" t="s">
        <v>3654</v>
      </c>
      <c r="CZ2405" s="122" t="str">
        <f t="shared" si="112"/>
        <v>Quercus macrocarpa Michx., SPMCODE: QUE002404, collection#: WI-MG741</v>
      </c>
    </row>
    <row r="2406" spans="1:104" ht="15" customHeight="1" x14ac:dyDescent="0.45">
      <c r="A2406" s="122">
        <v>2405</v>
      </c>
      <c r="B2406" s="122" t="s">
        <v>12902</v>
      </c>
      <c r="C2406" s="100" t="s">
        <v>12841</v>
      </c>
      <c r="D2406" s="148"/>
      <c r="E2406" s="148"/>
      <c r="I2406" s="100" t="s">
        <v>149</v>
      </c>
      <c r="J2406" s="122" t="str">
        <f t="shared" si="111"/>
        <v>Quercus macrocarpa</v>
      </c>
      <c r="M2406" s="100" t="s">
        <v>3226</v>
      </c>
      <c r="N2406" s="122" t="s">
        <v>3173</v>
      </c>
      <c r="O2406" s="121">
        <v>42971</v>
      </c>
      <c r="P2406" s="97" t="s">
        <v>12948</v>
      </c>
      <c r="Q2406" s="100" t="s">
        <v>11688</v>
      </c>
      <c r="R2406" s="121">
        <v>42972</v>
      </c>
      <c r="S2406" s="121" t="s">
        <v>14693</v>
      </c>
      <c r="T2406" s="100" t="s">
        <v>1171</v>
      </c>
      <c r="U2406" s="50" t="s">
        <v>9588</v>
      </c>
      <c r="V2406" s="50" t="s">
        <v>9229</v>
      </c>
      <c r="W2406" s="50" t="s">
        <v>1759</v>
      </c>
      <c r="X2406" s="101" t="s">
        <v>12949</v>
      </c>
      <c r="Y2406" s="50" t="s">
        <v>12950</v>
      </c>
      <c r="AH2406" s="122">
        <v>882</v>
      </c>
      <c r="AJ2406" s="100" t="s">
        <v>149</v>
      </c>
      <c r="AK2406" s="100" t="s">
        <v>149</v>
      </c>
      <c r="AT2406" s="83">
        <v>43.038620000000002</v>
      </c>
      <c r="AU2406" s="83">
        <v>-89.431600000000003</v>
      </c>
      <c r="AZ2406" s="132" t="s">
        <v>12951</v>
      </c>
      <c r="BE2406" s="100" t="s">
        <v>9078</v>
      </c>
      <c r="BG2406" s="100" t="s">
        <v>9079</v>
      </c>
      <c r="BH2406" s="132" t="s">
        <v>1431</v>
      </c>
      <c r="BI2406" s="132" t="s">
        <v>1431</v>
      </c>
      <c r="BJ2406" s="132" t="s">
        <v>1431</v>
      </c>
      <c r="BZ2406" s="100" t="s">
        <v>3654</v>
      </c>
      <c r="CZ2406" s="122" t="str">
        <f t="shared" si="112"/>
        <v>Quercus macrocarpa Michx., SPMCODE: QUE002405, collection#: WI-MG742</v>
      </c>
    </row>
    <row r="2407" spans="1:104" ht="15" customHeight="1" x14ac:dyDescent="0.45">
      <c r="A2407" s="122">
        <v>2406</v>
      </c>
      <c r="B2407" s="122" t="s">
        <v>12903</v>
      </c>
      <c r="C2407" s="100" t="s">
        <v>12842</v>
      </c>
      <c r="D2407" s="148"/>
      <c r="E2407" s="148"/>
      <c r="I2407" s="100" t="s">
        <v>149</v>
      </c>
      <c r="J2407" s="122" t="str">
        <f t="shared" si="111"/>
        <v>Quercus macrocarpa</v>
      </c>
      <c r="M2407" s="100" t="s">
        <v>3226</v>
      </c>
      <c r="N2407" s="122" t="s">
        <v>3173</v>
      </c>
      <c r="O2407" s="121">
        <v>42971</v>
      </c>
      <c r="P2407" s="97" t="s">
        <v>12948</v>
      </c>
      <c r="Q2407" s="100" t="s">
        <v>11688</v>
      </c>
      <c r="R2407" s="121">
        <v>42972</v>
      </c>
      <c r="S2407" s="121" t="s">
        <v>14693</v>
      </c>
      <c r="T2407" s="100" t="s">
        <v>1171</v>
      </c>
      <c r="U2407" s="50" t="s">
        <v>9588</v>
      </c>
      <c r="V2407" s="50" t="s">
        <v>9229</v>
      </c>
      <c r="W2407" s="50" t="s">
        <v>1759</v>
      </c>
      <c r="X2407" s="101" t="s">
        <v>12949</v>
      </c>
      <c r="Y2407" s="50" t="s">
        <v>12950</v>
      </c>
      <c r="AH2407" s="122">
        <v>900</v>
      </c>
      <c r="AJ2407" s="100" t="s">
        <v>149</v>
      </c>
      <c r="AK2407" s="100" t="s">
        <v>149</v>
      </c>
      <c r="AT2407" s="83">
        <v>43.038879999999999</v>
      </c>
      <c r="AU2407" s="83">
        <v>-89.432159999999996</v>
      </c>
      <c r="AZ2407" s="132" t="s">
        <v>12756</v>
      </c>
      <c r="BE2407" s="100" t="s">
        <v>9078</v>
      </c>
      <c r="BG2407" s="100" t="s">
        <v>9079</v>
      </c>
      <c r="BH2407" s="132" t="s">
        <v>1431</v>
      </c>
      <c r="BI2407" s="132" t="s">
        <v>1431</v>
      </c>
      <c r="BJ2407" s="132" t="s">
        <v>1431</v>
      </c>
      <c r="BZ2407" s="100" t="s">
        <v>3654</v>
      </c>
      <c r="CZ2407" s="122" t="str">
        <f t="shared" si="112"/>
        <v>Quercus macrocarpa Michx., SPMCODE: QUE002406, collection#: WI-MG743</v>
      </c>
    </row>
    <row r="2408" spans="1:104" ht="15" customHeight="1" x14ac:dyDescent="0.45">
      <c r="A2408" s="122">
        <v>2407</v>
      </c>
      <c r="B2408" s="122" t="s">
        <v>12904</v>
      </c>
      <c r="C2408" s="100" t="s">
        <v>12843</v>
      </c>
      <c r="D2408" s="148"/>
      <c r="E2408" s="148"/>
      <c r="I2408" s="100" t="s">
        <v>149</v>
      </c>
      <c r="J2408" s="122" t="str">
        <f t="shared" si="111"/>
        <v>Quercus macrocarpa</v>
      </c>
      <c r="M2408" s="100" t="s">
        <v>3226</v>
      </c>
      <c r="N2408" s="122" t="s">
        <v>3173</v>
      </c>
      <c r="O2408" s="121">
        <v>42971</v>
      </c>
      <c r="P2408" s="97" t="s">
        <v>12948</v>
      </c>
      <c r="Q2408" s="100" t="s">
        <v>11688</v>
      </c>
      <c r="R2408" s="121">
        <v>42972</v>
      </c>
      <c r="S2408" s="121" t="s">
        <v>14693</v>
      </c>
      <c r="T2408" s="100" t="s">
        <v>1171</v>
      </c>
      <c r="U2408" s="50" t="s">
        <v>9588</v>
      </c>
      <c r="V2408" s="50" t="s">
        <v>9229</v>
      </c>
      <c r="W2408" s="50" t="s">
        <v>1759</v>
      </c>
      <c r="X2408" s="101" t="s">
        <v>12949</v>
      </c>
      <c r="Y2408" s="50" t="s">
        <v>12950</v>
      </c>
      <c r="AH2408" s="122">
        <v>910</v>
      </c>
      <c r="AJ2408" s="100" t="s">
        <v>149</v>
      </c>
      <c r="AK2408" s="100" t="s">
        <v>149</v>
      </c>
      <c r="AT2408" s="83">
        <v>43.038510000000002</v>
      </c>
      <c r="AU2408" s="83">
        <v>-89.4328</v>
      </c>
      <c r="AZ2408" s="132" t="s">
        <v>12787</v>
      </c>
      <c r="BE2408" s="100" t="s">
        <v>9078</v>
      </c>
      <c r="BG2408" s="100" t="s">
        <v>9079</v>
      </c>
      <c r="BH2408" s="132" t="s">
        <v>1431</v>
      </c>
      <c r="BI2408" s="132" t="s">
        <v>1431</v>
      </c>
      <c r="BJ2408" s="132" t="s">
        <v>1431</v>
      </c>
      <c r="BZ2408" s="100" t="s">
        <v>3654</v>
      </c>
      <c r="CZ2408" s="122" t="str">
        <f t="shared" si="112"/>
        <v>Quercus macrocarpa Michx., SPMCODE: QUE002407, collection#: WI-MG744</v>
      </c>
    </row>
    <row r="2409" spans="1:104" ht="15" customHeight="1" x14ac:dyDescent="0.45">
      <c r="A2409" s="122">
        <v>2408</v>
      </c>
      <c r="B2409" s="122" t="s">
        <v>12905</v>
      </c>
      <c r="C2409" s="100" t="s">
        <v>12844</v>
      </c>
      <c r="D2409" s="148"/>
      <c r="E2409" s="148"/>
      <c r="I2409" s="100" t="s">
        <v>149</v>
      </c>
      <c r="J2409" s="122" t="str">
        <f t="shared" si="111"/>
        <v>Quercus macrocarpa</v>
      </c>
      <c r="M2409" s="100" t="s">
        <v>3226</v>
      </c>
      <c r="N2409" s="122" t="s">
        <v>3173</v>
      </c>
      <c r="O2409" s="121">
        <v>42971</v>
      </c>
      <c r="P2409" s="97" t="s">
        <v>12948</v>
      </c>
      <c r="Q2409" s="100" t="s">
        <v>11688</v>
      </c>
      <c r="R2409" s="121">
        <v>42972</v>
      </c>
      <c r="S2409" s="121" t="s">
        <v>14693</v>
      </c>
      <c r="T2409" s="100" t="s">
        <v>1171</v>
      </c>
      <c r="U2409" s="50" t="s">
        <v>9588</v>
      </c>
      <c r="V2409" s="50" t="s">
        <v>9229</v>
      </c>
      <c r="W2409" s="50" t="s">
        <v>1759</v>
      </c>
      <c r="X2409" s="101" t="s">
        <v>12949</v>
      </c>
      <c r="Y2409" s="50" t="s">
        <v>12950</v>
      </c>
      <c r="AH2409" s="122">
        <v>833</v>
      </c>
      <c r="AJ2409" s="100" t="s">
        <v>149</v>
      </c>
      <c r="AK2409" s="100" t="s">
        <v>149</v>
      </c>
      <c r="AT2409" s="83">
        <v>43.038580000000003</v>
      </c>
      <c r="AU2409" s="83">
        <v>-89.437460000000002</v>
      </c>
      <c r="AZ2409" s="132" t="s">
        <v>12952</v>
      </c>
      <c r="BE2409" s="100" t="s">
        <v>9078</v>
      </c>
      <c r="BG2409" s="100" t="s">
        <v>9079</v>
      </c>
      <c r="BH2409" s="132" t="s">
        <v>1431</v>
      </c>
      <c r="BI2409" s="132" t="s">
        <v>1431</v>
      </c>
      <c r="BJ2409" s="132" t="s">
        <v>1431</v>
      </c>
      <c r="BZ2409" s="100" t="s">
        <v>3654</v>
      </c>
      <c r="CZ2409" s="122" t="str">
        <f t="shared" si="112"/>
        <v>Quercus macrocarpa Michx., SPMCODE: QUE002408, collection#: WI-MG745</v>
      </c>
    </row>
    <row r="2410" spans="1:104" ht="15" customHeight="1" x14ac:dyDescent="0.45">
      <c r="A2410" s="122">
        <v>2409</v>
      </c>
      <c r="B2410" s="122" t="s">
        <v>12906</v>
      </c>
      <c r="C2410" s="100" t="s">
        <v>12845</v>
      </c>
      <c r="D2410" s="148"/>
      <c r="E2410" s="148"/>
      <c r="I2410" s="100" t="s">
        <v>149</v>
      </c>
      <c r="J2410" s="122" t="str">
        <f t="shared" si="111"/>
        <v>Quercus macrocarpa</v>
      </c>
      <c r="M2410" s="100" t="s">
        <v>3226</v>
      </c>
      <c r="N2410" s="122" t="s">
        <v>3173</v>
      </c>
      <c r="O2410" s="121">
        <v>42971</v>
      </c>
      <c r="P2410" s="97" t="s">
        <v>12948</v>
      </c>
      <c r="Q2410" s="100" t="s">
        <v>11688</v>
      </c>
      <c r="R2410" s="121">
        <v>42972</v>
      </c>
      <c r="S2410" s="121" t="s">
        <v>14693</v>
      </c>
      <c r="T2410" s="100" t="s">
        <v>1171</v>
      </c>
      <c r="U2410" s="50" t="s">
        <v>9588</v>
      </c>
      <c r="V2410" s="50" t="s">
        <v>9229</v>
      </c>
      <c r="W2410" s="50" t="s">
        <v>1759</v>
      </c>
      <c r="X2410" s="101" t="s">
        <v>12949</v>
      </c>
      <c r="Y2410" s="50" t="s">
        <v>12950</v>
      </c>
      <c r="AH2410" s="122">
        <v>940</v>
      </c>
      <c r="AJ2410" s="100" t="s">
        <v>149</v>
      </c>
      <c r="AK2410" s="100" t="s">
        <v>149</v>
      </c>
      <c r="AT2410" s="83">
        <v>43.038629999999998</v>
      </c>
      <c r="AU2410" s="83">
        <v>-89.438149999999993</v>
      </c>
      <c r="AZ2410" s="132" t="s">
        <v>12953</v>
      </c>
      <c r="BE2410" s="100" t="s">
        <v>9078</v>
      </c>
      <c r="BG2410" s="100" t="s">
        <v>9079</v>
      </c>
      <c r="BH2410" s="132" t="s">
        <v>1431</v>
      </c>
      <c r="BI2410" s="132" t="s">
        <v>1431</v>
      </c>
      <c r="BJ2410" s="132" t="s">
        <v>1431</v>
      </c>
      <c r="BZ2410" s="100" t="s">
        <v>3654</v>
      </c>
      <c r="CZ2410" s="122" t="str">
        <f t="shared" si="112"/>
        <v>Quercus macrocarpa Michx., SPMCODE: QUE002409, collection#: WI-MG746</v>
      </c>
    </row>
    <row r="2411" spans="1:104" ht="15" customHeight="1" x14ac:dyDescent="0.45">
      <c r="A2411" s="122">
        <v>2410</v>
      </c>
      <c r="B2411" s="122" t="s">
        <v>12907</v>
      </c>
      <c r="C2411" s="100" t="s">
        <v>12846</v>
      </c>
      <c r="D2411" s="148"/>
      <c r="E2411" s="148"/>
      <c r="I2411" s="100" t="s">
        <v>187</v>
      </c>
      <c r="J2411" s="122" t="str">
        <f t="shared" si="111"/>
        <v>Quercus alba</v>
      </c>
      <c r="M2411" s="100" t="s">
        <v>3226</v>
      </c>
      <c r="N2411" s="122" t="s">
        <v>3190</v>
      </c>
      <c r="O2411" s="121">
        <v>42971</v>
      </c>
      <c r="P2411" s="97" t="s">
        <v>12948</v>
      </c>
      <c r="Q2411" s="100" t="s">
        <v>11688</v>
      </c>
      <c r="R2411" s="121">
        <v>42972</v>
      </c>
      <c r="S2411" s="121" t="s">
        <v>14693</v>
      </c>
      <c r="T2411" s="100" t="s">
        <v>1171</v>
      </c>
      <c r="U2411" s="50" t="s">
        <v>9588</v>
      </c>
      <c r="V2411" s="50" t="s">
        <v>9229</v>
      </c>
      <c r="W2411" s="50" t="s">
        <v>1759</v>
      </c>
      <c r="X2411" s="101" t="s">
        <v>12949</v>
      </c>
      <c r="Y2411" s="50" t="s">
        <v>12950</v>
      </c>
      <c r="AH2411" s="122">
        <v>968</v>
      </c>
      <c r="AJ2411" s="100" t="s">
        <v>187</v>
      </c>
      <c r="AK2411" s="100" t="s">
        <v>187</v>
      </c>
      <c r="AT2411" s="83">
        <v>43.039180000000002</v>
      </c>
      <c r="AU2411" s="83">
        <v>-89.439189999999996</v>
      </c>
      <c r="AZ2411" s="132" t="s">
        <v>12954</v>
      </c>
      <c r="BE2411" s="100" t="s">
        <v>9078</v>
      </c>
      <c r="BG2411" s="100" t="s">
        <v>9079</v>
      </c>
      <c r="BH2411" s="132" t="s">
        <v>1431</v>
      </c>
      <c r="BI2411" s="132" t="s">
        <v>1431</v>
      </c>
      <c r="BJ2411" s="132" t="s">
        <v>1431</v>
      </c>
      <c r="BY2411" s="132" t="s">
        <v>13665</v>
      </c>
      <c r="BZ2411" s="100" t="s">
        <v>3654</v>
      </c>
      <c r="CZ2411" s="122" t="str">
        <f t="shared" si="112"/>
        <v>Quercus alba L., SPMCODE: QUE002410, collection#: WI-MG747</v>
      </c>
    </row>
    <row r="2412" spans="1:104" ht="15" customHeight="1" x14ac:dyDescent="0.45">
      <c r="A2412" s="122">
        <v>2411</v>
      </c>
      <c r="B2412" s="122" t="s">
        <v>12908</v>
      </c>
      <c r="C2412" s="100" t="s">
        <v>12847</v>
      </c>
      <c r="D2412" s="148"/>
      <c r="E2412" s="148"/>
      <c r="I2412" s="100" t="s">
        <v>149</v>
      </c>
      <c r="J2412" s="122" t="str">
        <f t="shared" si="111"/>
        <v>Quercus macrocarpa</v>
      </c>
      <c r="M2412" s="100" t="s">
        <v>3226</v>
      </c>
      <c r="N2412" s="122" t="s">
        <v>3173</v>
      </c>
      <c r="O2412" s="121">
        <v>42971</v>
      </c>
      <c r="P2412" s="97" t="s">
        <v>12948</v>
      </c>
      <c r="Q2412" s="100" t="s">
        <v>11688</v>
      </c>
      <c r="R2412" s="121">
        <v>42972</v>
      </c>
      <c r="S2412" s="121" t="s">
        <v>14693</v>
      </c>
      <c r="T2412" s="100" t="s">
        <v>1171</v>
      </c>
      <c r="U2412" s="50" t="s">
        <v>9588</v>
      </c>
      <c r="V2412" s="50" t="s">
        <v>9229</v>
      </c>
      <c r="W2412" s="50" t="s">
        <v>1759</v>
      </c>
      <c r="X2412" s="101" t="s">
        <v>12949</v>
      </c>
      <c r="Y2412" s="50" t="s">
        <v>12950</v>
      </c>
      <c r="AH2412" s="122">
        <v>945</v>
      </c>
      <c r="AJ2412" s="100" t="s">
        <v>149</v>
      </c>
      <c r="AK2412" s="100" t="s">
        <v>149</v>
      </c>
      <c r="AT2412" s="83">
        <v>43.039389999999997</v>
      </c>
      <c r="AU2412" s="83">
        <v>-89.439539999999994</v>
      </c>
      <c r="AZ2412" s="132" t="s">
        <v>12955</v>
      </c>
      <c r="BE2412" s="100" t="s">
        <v>9078</v>
      </c>
      <c r="BG2412" s="100" t="s">
        <v>9079</v>
      </c>
      <c r="BH2412" s="132" t="s">
        <v>1431</v>
      </c>
      <c r="BI2412" s="132" t="s">
        <v>1431</v>
      </c>
      <c r="BJ2412" s="132" t="s">
        <v>1431</v>
      </c>
      <c r="BY2412" s="132" t="s">
        <v>13665</v>
      </c>
      <c r="BZ2412" s="100" t="s">
        <v>3654</v>
      </c>
      <c r="CZ2412" s="122" t="str">
        <f t="shared" si="112"/>
        <v>Quercus macrocarpa Michx., SPMCODE: QUE002411, collection#: WI-MG748</v>
      </c>
    </row>
    <row r="2413" spans="1:104" ht="15" customHeight="1" x14ac:dyDescent="0.45">
      <c r="A2413" s="122">
        <v>2412</v>
      </c>
      <c r="B2413" s="122" t="s">
        <v>12909</v>
      </c>
      <c r="C2413" s="100" t="s">
        <v>12848</v>
      </c>
      <c r="D2413" s="148"/>
      <c r="E2413" s="148"/>
      <c r="I2413" s="100" t="s">
        <v>187</v>
      </c>
      <c r="J2413" s="122" t="str">
        <f t="shared" si="111"/>
        <v>Quercus alba</v>
      </c>
      <c r="M2413" s="100" t="s">
        <v>3226</v>
      </c>
      <c r="N2413" s="122" t="s">
        <v>3190</v>
      </c>
      <c r="O2413" s="121">
        <v>42971</v>
      </c>
      <c r="P2413" s="97" t="s">
        <v>12948</v>
      </c>
      <c r="Q2413" s="100" t="s">
        <v>11688</v>
      </c>
      <c r="R2413" s="121">
        <v>42972</v>
      </c>
      <c r="S2413" s="121" t="s">
        <v>14693</v>
      </c>
      <c r="T2413" s="100" t="s">
        <v>1171</v>
      </c>
      <c r="U2413" s="50" t="s">
        <v>9588</v>
      </c>
      <c r="V2413" s="50" t="s">
        <v>9229</v>
      </c>
      <c r="W2413" s="50" t="s">
        <v>1759</v>
      </c>
      <c r="X2413" s="101" t="s">
        <v>12949</v>
      </c>
      <c r="Y2413" s="50" t="s">
        <v>12950</v>
      </c>
      <c r="AH2413" s="122">
        <v>930</v>
      </c>
      <c r="AJ2413" s="100" t="s">
        <v>187</v>
      </c>
      <c r="AK2413" s="100" t="s">
        <v>187</v>
      </c>
      <c r="AT2413" s="83">
        <v>43.039180000000002</v>
      </c>
      <c r="AU2413" s="83">
        <v>-89.440029999999993</v>
      </c>
      <c r="AZ2413" s="132" t="s">
        <v>9444</v>
      </c>
      <c r="BE2413" s="100" t="s">
        <v>9078</v>
      </c>
      <c r="BG2413" s="100" t="s">
        <v>9079</v>
      </c>
      <c r="BH2413" s="132" t="s">
        <v>1431</v>
      </c>
      <c r="BI2413" s="132" t="s">
        <v>1431</v>
      </c>
      <c r="BJ2413" s="132" t="s">
        <v>1431</v>
      </c>
      <c r="BZ2413" s="100" t="s">
        <v>3654</v>
      </c>
      <c r="CZ2413" s="122" t="str">
        <f t="shared" si="112"/>
        <v>Quercus alba L., SPMCODE: QUE002412, collection#: WI-MG749</v>
      </c>
    </row>
    <row r="2414" spans="1:104" ht="15" customHeight="1" x14ac:dyDescent="0.45">
      <c r="A2414" s="122">
        <v>2413</v>
      </c>
      <c r="B2414" s="122" t="s">
        <v>12910</v>
      </c>
      <c r="C2414" s="100" t="s">
        <v>12849</v>
      </c>
      <c r="D2414" s="148"/>
      <c r="E2414" s="148"/>
      <c r="I2414" s="100" t="s">
        <v>187</v>
      </c>
      <c r="J2414" s="122" t="str">
        <f t="shared" si="111"/>
        <v>Quercus alba</v>
      </c>
      <c r="M2414" s="100" t="s">
        <v>3226</v>
      </c>
      <c r="N2414" s="122" t="s">
        <v>3190</v>
      </c>
      <c r="O2414" s="121">
        <v>42971</v>
      </c>
      <c r="P2414" s="97" t="s">
        <v>12948</v>
      </c>
      <c r="Q2414" s="100" t="s">
        <v>11688</v>
      </c>
      <c r="R2414" s="121">
        <v>42972</v>
      </c>
      <c r="S2414" s="121" t="s">
        <v>14693</v>
      </c>
      <c r="T2414" s="100" t="s">
        <v>1171</v>
      </c>
      <c r="U2414" s="50" t="s">
        <v>9588</v>
      </c>
      <c r="V2414" s="50" t="s">
        <v>9229</v>
      </c>
      <c r="W2414" s="50" t="s">
        <v>1759</v>
      </c>
      <c r="X2414" s="101" t="s">
        <v>12949</v>
      </c>
      <c r="Y2414" s="50" t="s">
        <v>12950</v>
      </c>
      <c r="AH2414" s="122">
        <v>948</v>
      </c>
      <c r="AJ2414" s="100" t="s">
        <v>187</v>
      </c>
      <c r="AK2414" s="100" t="s">
        <v>187</v>
      </c>
      <c r="AT2414" s="83">
        <v>43.03933</v>
      </c>
      <c r="AU2414" s="83">
        <v>-89.442239999999998</v>
      </c>
      <c r="AZ2414" s="132" t="s">
        <v>12956</v>
      </c>
      <c r="BE2414" s="100" t="s">
        <v>9078</v>
      </c>
      <c r="BG2414" s="100" t="s">
        <v>9079</v>
      </c>
      <c r="BH2414" s="132" t="s">
        <v>1431</v>
      </c>
      <c r="BI2414" s="132" t="s">
        <v>1431</v>
      </c>
      <c r="BJ2414" s="132" t="s">
        <v>1431</v>
      </c>
      <c r="BZ2414" s="100" t="s">
        <v>3654</v>
      </c>
      <c r="CZ2414" s="122" t="str">
        <f t="shared" si="112"/>
        <v>Quercus alba L., SPMCODE: QUE002413, collection#: WI-MG750</v>
      </c>
    </row>
    <row r="2415" spans="1:104" ht="15" customHeight="1" x14ac:dyDescent="0.45">
      <c r="A2415" s="122">
        <v>2414</v>
      </c>
      <c r="B2415" s="122" t="s">
        <v>12911</v>
      </c>
      <c r="C2415" s="100" t="s">
        <v>12850</v>
      </c>
      <c r="D2415" s="148"/>
      <c r="E2415" s="148"/>
      <c r="I2415" s="100" t="s">
        <v>149</v>
      </c>
      <c r="J2415" s="122" t="str">
        <f t="shared" si="111"/>
        <v>Quercus macrocarpa</v>
      </c>
      <c r="M2415" s="100" t="s">
        <v>3226</v>
      </c>
      <c r="N2415" s="122" t="s">
        <v>3173</v>
      </c>
      <c r="O2415" s="121">
        <v>42971</v>
      </c>
      <c r="P2415" s="97" t="s">
        <v>12948</v>
      </c>
      <c r="Q2415" s="100" t="s">
        <v>11688</v>
      </c>
      <c r="R2415" s="121">
        <v>42972</v>
      </c>
      <c r="S2415" s="121" t="s">
        <v>14693</v>
      </c>
      <c r="T2415" s="100" t="s">
        <v>1171</v>
      </c>
      <c r="U2415" s="50" t="s">
        <v>9588</v>
      </c>
      <c r="V2415" s="50" t="s">
        <v>9229</v>
      </c>
      <c r="W2415" s="50" t="s">
        <v>1759</v>
      </c>
      <c r="X2415" s="101" t="s">
        <v>12949</v>
      </c>
      <c r="Y2415" s="50" t="s">
        <v>12950</v>
      </c>
      <c r="AH2415" s="122">
        <v>954</v>
      </c>
      <c r="AJ2415" s="100" t="s">
        <v>149</v>
      </c>
      <c r="AK2415" s="100" t="s">
        <v>149</v>
      </c>
      <c r="AT2415" s="83">
        <v>43.039000000000001</v>
      </c>
      <c r="AU2415" s="83">
        <v>-89.443430000000006</v>
      </c>
      <c r="AZ2415" s="132" t="s">
        <v>12957</v>
      </c>
      <c r="BE2415" s="100" t="s">
        <v>9078</v>
      </c>
      <c r="BG2415" s="100" t="s">
        <v>9079</v>
      </c>
      <c r="BH2415" s="132" t="s">
        <v>1431</v>
      </c>
      <c r="BI2415" s="132" t="s">
        <v>1431</v>
      </c>
      <c r="BJ2415" s="132" t="s">
        <v>1431</v>
      </c>
      <c r="BZ2415" s="100" t="s">
        <v>3654</v>
      </c>
      <c r="CZ2415" s="122" t="str">
        <f t="shared" si="112"/>
        <v>Quercus macrocarpa Michx., SPMCODE: QUE002414, collection#: WI-MG751</v>
      </c>
    </row>
    <row r="2416" spans="1:104" ht="15" customHeight="1" x14ac:dyDescent="0.45">
      <c r="A2416" s="122">
        <v>2415</v>
      </c>
      <c r="B2416" s="122" t="s">
        <v>12912</v>
      </c>
      <c r="C2416" s="100" t="s">
        <v>12851</v>
      </c>
      <c r="D2416" s="148"/>
      <c r="E2416" s="148"/>
      <c r="I2416" s="100" t="s">
        <v>149</v>
      </c>
      <c r="J2416" s="122" t="str">
        <f t="shared" si="111"/>
        <v>Quercus macrocarpa</v>
      </c>
      <c r="M2416" s="100" t="s">
        <v>3226</v>
      </c>
      <c r="N2416" s="122" t="s">
        <v>3173</v>
      </c>
      <c r="O2416" s="121">
        <v>42971</v>
      </c>
      <c r="P2416" s="97" t="s">
        <v>12948</v>
      </c>
      <c r="Q2416" s="100" t="s">
        <v>11688</v>
      </c>
      <c r="R2416" s="121">
        <v>42972</v>
      </c>
      <c r="S2416" s="121" t="s">
        <v>14693</v>
      </c>
      <c r="T2416" s="100" t="s">
        <v>1171</v>
      </c>
      <c r="U2416" s="50" t="s">
        <v>9588</v>
      </c>
      <c r="V2416" s="50" t="s">
        <v>9229</v>
      </c>
      <c r="W2416" s="50" t="s">
        <v>1759</v>
      </c>
      <c r="X2416" s="101" t="s">
        <v>12949</v>
      </c>
      <c r="Y2416" s="50" t="s">
        <v>12950</v>
      </c>
      <c r="AH2416" s="122">
        <v>956</v>
      </c>
      <c r="AJ2416" s="100" t="s">
        <v>149</v>
      </c>
      <c r="AK2416" s="100" t="s">
        <v>149</v>
      </c>
      <c r="AT2416" s="83">
        <v>43.039459999999998</v>
      </c>
      <c r="AU2416" s="83">
        <v>-89.442930000000004</v>
      </c>
      <c r="AZ2416" s="132" t="s">
        <v>12958</v>
      </c>
      <c r="BE2416" s="100" t="s">
        <v>9078</v>
      </c>
      <c r="BG2416" s="100" t="s">
        <v>9079</v>
      </c>
      <c r="BH2416" s="132" t="s">
        <v>1431</v>
      </c>
      <c r="BI2416" s="132" t="s">
        <v>1431</v>
      </c>
      <c r="BJ2416" s="132" t="s">
        <v>1431</v>
      </c>
      <c r="BZ2416" s="100" t="s">
        <v>3654</v>
      </c>
      <c r="CZ2416" s="122" t="str">
        <f t="shared" si="112"/>
        <v>Quercus macrocarpa Michx., SPMCODE: QUE002415, collection#: WI-MG752</v>
      </c>
    </row>
    <row r="2417" spans="1:104" ht="15" customHeight="1" x14ac:dyDescent="0.45">
      <c r="A2417" s="122">
        <v>2416</v>
      </c>
      <c r="B2417" s="122" t="s">
        <v>12913</v>
      </c>
      <c r="C2417" s="100" t="s">
        <v>12852</v>
      </c>
      <c r="D2417" s="148"/>
      <c r="E2417" s="148"/>
      <c r="I2417" s="100" t="s">
        <v>187</v>
      </c>
      <c r="J2417" s="122" t="str">
        <f t="shared" si="111"/>
        <v>Quercus alba</v>
      </c>
      <c r="M2417" s="100" t="s">
        <v>3226</v>
      </c>
      <c r="N2417" s="122" t="s">
        <v>3190</v>
      </c>
      <c r="O2417" s="121">
        <v>42971</v>
      </c>
      <c r="P2417" s="97" t="s">
        <v>12948</v>
      </c>
      <c r="Q2417" s="100" t="s">
        <v>11688</v>
      </c>
      <c r="R2417" s="121">
        <v>42972</v>
      </c>
      <c r="S2417" s="121" t="s">
        <v>14693</v>
      </c>
      <c r="T2417" s="100" t="s">
        <v>1171</v>
      </c>
      <c r="U2417" s="50" t="s">
        <v>9588</v>
      </c>
      <c r="V2417" s="50" t="s">
        <v>9229</v>
      </c>
      <c r="W2417" s="50" t="s">
        <v>1759</v>
      </c>
      <c r="X2417" s="101" t="s">
        <v>12949</v>
      </c>
      <c r="Y2417" s="50" t="s">
        <v>12950</v>
      </c>
      <c r="AH2417" s="122">
        <v>957</v>
      </c>
      <c r="AJ2417" s="100" t="s">
        <v>187</v>
      </c>
      <c r="AK2417" s="100" t="s">
        <v>187</v>
      </c>
      <c r="AT2417" s="83">
        <v>43.039709999999999</v>
      </c>
      <c r="AU2417" s="83">
        <v>-89.442419999999998</v>
      </c>
      <c r="AZ2417" s="132" t="s">
        <v>12959</v>
      </c>
      <c r="BE2417" s="100" t="s">
        <v>9078</v>
      </c>
      <c r="BG2417" s="100" t="s">
        <v>9079</v>
      </c>
      <c r="BH2417" s="132" t="s">
        <v>1431</v>
      </c>
      <c r="BI2417" s="132" t="s">
        <v>1431</v>
      </c>
      <c r="BJ2417" s="132" t="s">
        <v>1431</v>
      </c>
      <c r="BY2417" s="132" t="s">
        <v>13665</v>
      </c>
      <c r="BZ2417" s="100" t="s">
        <v>3654</v>
      </c>
      <c r="CZ2417" s="122" t="str">
        <f t="shared" si="112"/>
        <v>Quercus alba L., SPMCODE: QUE002416, collection#: WI-MG753</v>
      </c>
    </row>
    <row r="2418" spans="1:104" ht="15" customHeight="1" x14ac:dyDescent="0.45">
      <c r="A2418" s="122">
        <v>2417</v>
      </c>
      <c r="B2418" s="122" t="s">
        <v>12914</v>
      </c>
      <c r="C2418" s="100" t="s">
        <v>12853</v>
      </c>
      <c r="D2418" s="148"/>
      <c r="E2418" s="148"/>
      <c r="I2418" s="100" t="s">
        <v>149</v>
      </c>
      <c r="J2418" s="122" t="str">
        <f t="shared" si="111"/>
        <v>Quercus macrocarpa</v>
      </c>
      <c r="M2418" s="100" t="s">
        <v>3226</v>
      </c>
      <c r="N2418" s="122" t="s">
        <v>3173</v>
      </c>
      <c r="O2418" s="121">
        <v>42971</v>
      </c>
      <c r="P2418" s="97" t="s">
        <v>12948</v>
      </c>
      <c r="Q2418" s="100" t="s">
        <v>11688</v>
      </c>
      <c r="R2418" s="121">
        <v>42972</v>
      </c>
      <c r="S2418" s="121" t="s">
        <v>14693</v>
      </c>
      <c r="T2418" s="100" t="s">
        <v>1171</v>
      </c>
      <c r="U2418" s="50" t="s">
        <v>9588</v>
      </c>
      <c r="V2418" s="50" t="s">
        <v>9229</v>
      </c>
      <c r="W2418" s="50" t="s">
        <v>1759</v>
      </c>
      <c r="X2418" s="101" t="s">
        <v>12949</v>
      </c>
      <c r="Y2418" s="50" t="s">
        <v>12950</v>
      </c>
      <c r="AH2418" s="122">
        <v>955</v>
      </c>
      <c r="AJ2418" s="100" t="s">
        <v>149</v>
      </c>
      <c r="AK2418" s="100" t="s">
        <v>149</v>
      </c>
      <c r="AT2418" s="83">
        <v>43.039659999999998</v>
      </c>
      <c r="AU2418" s="83">
        <v>-89.44229</v>
      </c>
      <c r="AZ2418" s="132" t="s">
        <v>12960</v>
      </c>
      <c r="BE2418" s="100" t="s">
        <v>9078</v>
      </c>
      <c r="BG2418" s="100" t="s">
        <v>9079</v>
      </c>
      <c r="BH2418" s="132" t="s">
        <v>1431</v>
      </c>
      <c r="BI2418" s="132" t="s">
        <v>1431</v>
      </c>
      <c r="BJ2418" s="132" t="s">
        <v>1431</v>
      </c>
      <c r="BY2418" s="132" t="s">
        <v>13665</v>
      </c>
      <c r="BZ2418" s="100" t="s">
        <v>3654</v>
      </c>
      <c r="CZ2418" s="122" t="str">
        <f t="shared" si="112"/>
        <v>Quercus macrocarpa Michx., SPMCODE: QUE002417, collection#: WI-MG754</v>
      </c>
    </row>
    <row r="2419" spans="1:104" ht="15" customHeight="1" x14ac:dyDescent="0.45">
      <c r="A2419" s="122">
        <v>2418</v>
      </c>
      <c r="B2419" s="122" t="s">
        <v>12915</v>
      </c>
      <c r="C2419" s="100" t="s">
        <v>12854</v>
      </c>
      <c r="D2419" s="148"/>
      <c r="E2419" s="148"/>
      <c r="I2419" s="100" t="s">
        <v>187</v>
      </c>
      <c r="J2419" s="122" t="str">
        <f t="shared" si="111"/>
        <v>Quercus alba</v>
      </c>
      <c r="M2419" s="100" t="s">
        <v>3226</v>
      </c>
      <c r="N2419" s="122" t="s">
        <v>3190</v>
      </c>
      <c r="O2419" s="121">
        <v>42971</v>
      </c>
      <c r="P2419" s="97" t="s">
        <v>12948</v>
      </c>
      <c r="Q2419" s="100" t="s">
        <v>11688</v>
      </c>
      <c r="R2419" s="121">
        <v>42972</v>
      </c>
      <c r="S2419" s="121" t="s">
        <v>14693</v>
      </c>
      <c r="T2419" s="100" t="s">
        <v>1171</v>
      </c>
      <c r="U2419" s="50" t="s">
        <v>9588</v>
      </c>
      <c r="V2419" s="50" t="s">
        <v>9229</v>
      </c>
      <c r="W2419" s="50" t="s">
        <v>1759</v>
      </c>
      <c r="X2419" s="101" t="s">
        <v>12949</v>
      </c>
      <c r="Y2419" s="50" t="s">
        <v>12950</v>
      </c>
      <c r="AH2419" s="122">
        <v>941</v>
      </c>
      <c r="AJ2419" s="100" t="s">
        <v>187</v>
      </c>
      <c r="AK2419" s="100" t="s">
        <v>187</v>
      </c>
      <c r="AT2419" s="83">
        <v>43.039250000000003</v>
      </c>
      <c r="AU2419" s="83">
        <v>-89.440790000000007</v>
      </c>
      <c r="AZ2419" s="132" t="s">
        <v>12961</v>
      </c>
      <c r="BE2419" s="100" t="s">
        <v>9078</v>
      </c>
      <c r="BG2419" s="100" t="s">
        <v>9079</v>
      </c>
      <c r="BH2419" s="132" t="s">
        <v>1431</v>
      </c>
      <c r="BI2419" s="132" t="s">
        <v>1431</v>
      </c>
      <c r="BJ2419" s="132" t="s">
        <v>1431</v>
      </c>
      <c r="BZ2419" s="100" t="s">
        <v>3654</v>
      </c>
      <c r="CZ2419" s="122" t="str">
        <f t="shared" si="112"/>
        <v>Quercus alba L., SPMCODE: QUE002418, collection#: WI-MG755</v>
      </c>
    </row>
    <row r="2420" spans="1:104" ht="15" customHeight="1" x14ac:dyDescent="0.45">
      <c r="A2420" s="122">
        <v>2419</v>
      </c>
      <c r="B2420" s="122" t="s">
        <v>12916</v>
      </c>
      <c r="C2420" s="100" t="s">
        <v>12855</v>
      </c>
      <c r="D2420" s="148"/>
      <c r="E2420" s="148"/>
      <c r="I2420" s="100" t="s">
        <v>187</v>
      </c>
      <c r="J2420" s="122" t="str">
        <f t="shared" si="111"/>
        <v>Quercus alba</v>
      </c>
      <c r="M2420" s="100" t="s">
        <v>3226</v>
      </c>
      <c r="N2420" s="122" t="s">
        <v>3190</v>
      </c>
      <c r="O2420" s="121">
        <v>42971</v>
      </c>
      <c r="P2420" s="97" t="s">
        <v>12948</v>
      </c>
      <c r="Q2420" s="100" t="s">
        <v>11688</v>
      </c>
      <c r="R2420" s="121">
        <v>42972</v>
      </c>
      <c r="S2420" s="121" t="s">
        <v>14693</v>
      </c>
      <c r="T2420" s="100" t="s">
        <v>1171</v>
      </c>
      <c r="U2420" s="50" t="s">
        <v>9588</v>
      </c>
      <c r="V2420" s="50" t="s">
        <v>9229</v>
      </c>
      <c r="W2420" s="50" t="s">
        <v>1759</v>
      </c>
      <c r="X2420" s="101" t="s">
        <v>12949</v>
      </c>
      <c r="Y2420" s="50" t="s">
        <v>12950</v>
      </c>
      <c r="AH2420" s="122">
        <v>904</v>
      </c>
      <c r="AJ2420" s="100" t="s">
        <v>187</v>
      </c>
      <c r="AK2420" s="100" t="s">
        <v>187</v>
      </c>
      <c r="AT2420" s="83">
        <v>43.03848</v>
      </c>
      <c r="AU2420" s="83">
        <v>-89.439400000000006</v>
      </c>
      <c r="AZ2420" s="132" t="s">
        <v>12798</v>
      </c>
      <c r="BE2420" s="100" t="s">
        <v>9078</v>
      </c>
      <c r="BG2420" s="100" t="s">
        <v>9079</v>
      </c>
      <c r="BH2420" s="132" t="s">
        <v>1431</v>
      </c>
      <c r="BI2420" s="132" t="s">
        <v>1431</v>
      </c>
      <c r="BJ2420" s="132" t="s">
        <v>1431</v>
      </c>
      <c r="BZ2420" s="100" t="s">
        <v>3654</v>
      </c>
      <c r="CZ2420" s="122" t="str">
        <f t="shared" si="112"/>
        <v>Quercus alba L., SPMCODE: QUE002419, collection#: WI-MG756</v>
      </c>
    </row>
    <row r="2421" spans="1:104" ht="15" customHeight="1" x14ac:dyDescent="0.45">
      <c r="A2421" s="122">
        <v>2420</v>
      </c>
      <c r="B2421" s="122" t="s">
        <v>12917</v>
      </c>
      <c r="C2421" s="100" t="s">
        <v>12856</v>
      </c>
      <c r="D2421" s="148"/>
      <c r="E2421" s="148"/>
      <c r="I2421" s="100" t="s">
        <v>187</v>
      </c>
      <c r="J2421" s="122" t="str">
        <f t="shared" si="111"/>
        <v>Quercus alba</v>
      </c>
      <c r="M2421" s="100" t="s">
        <v>3226</v>
      </c>
      <c r="N2421" s="122" t="s">
        <v>3190</v>
      </c>
      <c r="O2421" s="121">
        <v>42971</v>
      </c>
      <c r="P2421" s="97" t="s">
        <v>12948</v>
      </c>
      <c r="Q2421" s="100" t="s">
        <v>11688</v>
      </c>
      <c r="R2421" s="121">
        <v>42972</v>
      </c>
      <c r="S2421" s="121" t="s">
        <v>14693</v>
      </c>
      <c r="T2421" s="100" t="s">
        <v>1171</v>
      </c>
      <c r="U2421" s="50" t="s">
        <v>9588</v>
      </c>
      <c r="V2421" s="50" t="s">
        <v>9229</v>
      </c>
      <c r="W2421" s="50" t="s">
        <v>1759</v>
      </c>
      <c r="X2421" s="101" t="s">
        <v>12949</v>
      </c>
      <c r="Y2421" s="50" t="s">
        <v>12950</v>
      </c>
      <c r="AH2421" s="122">
        <v>941</v>
      </c>
      <c r="AJ2421" s="100" t="s">
        <v>187</v>
      </c>
      <c r="AK2421" s="100" t="s">
        <v>187</v>
      </c>
      <c r="AT2421" s="83">
        <v>43.038260000000001</v>
      </c>
      <c r="AU2421" s="83">
        <v>-89.439499999999995</v>
      </c>
      <c r="AZ2421" s="132" t="s">
        <v>12961</v>
      </c>
      <c r="BE2421" s="100" t="s">
        <v>9078</v>
      </c>
      <c r="BG2421" s="100" t="s">
        <v>9079</v>
      </c>
      <c r="BH2421" s="132" t="s">
        <v>1431</v>
      </c>
      <c r="BI2421" s="132" t="s">
        <v>1431</v>
      </c>
      <c r="BJ2421" s="132" t="s">
        <v>1431</v>
      </c>
      <c r="BZ2421" s="100" t="s">
        <v>3654</v>
      </c>
      <c r="CZ2421" s="122" t="str">
        <f t="shared" si="112"/>
        <v>Quercus alba L., SPMCODE: QUE002420, collection#: WI-MG757</v>
      </c>
    </row>
    <row r="2422" spans="1:104" ht="15" customHeight="1" x14ac:dyDescent="0.45">
      <c r="A2422" s="122">
        <v>2421</v>
      </c>
      <c r="B2422" s="122" t="s">
        <v>12918</v>
      </c>
      <c r="C2422" s="100" t="s">
        <v>12857</v>
      </c>
      <c r="D2422" s="148"/>
      <c r="E2422" s="148"/>
      <c r="I2422" s="100" t="s">
        <v>187</v>
      </c>
      <c r="J2422" s="122" t="str">
        <f t="shared" si="111"/>
        <v>Quercus alba</v>
      </c>
      <c r="M2422" s="100" t="s">
        <v>3226</v>
      </c>
      <c r="N2422" s="122" t="s">
        <v>3190</v>
      </c>
      <c r="O2422" s="121">
        <v>42971</v>
      </c>
      <c r="P2422" s="97" t="s">
        <v>12948</v>
      </c>
      <c r="Q2422" s="100" t="s">
        <v>11688</v>
      </c>
      <c r="R2422" s="121">
        <v>42972</v>
      </c>
      <c r="S2422" s="121" t="s">
        <v>14693</v>
      </c>
      <c r="T2422" s="100" t="s">
        <v>1171</v>
      </c>
      <c r="U2422" s="50" t="s">
        <v>9588</v>
      </c>
      <c r="V2422" s="50" t="s">
        <v>9229</v>
      </c>
      <c r="W2422" s="50" t="s">
        <v>1759</v>
      </c>
      <c r="X2422" s="101" t="s">
        <v>12949</v>
      </c>
      <c r="Y2422" s="50" t="s">
        <v>12950</v>
      </c>
      <c r="AH2422" s="122">
        <v>959</v>
      </c>
      <c r="AJ2422" s="100" t="s">
        <v>187</v>
      </c>
      <c r="AK2422" s="100" t="s">
        <v>187</v>
      </c>
      <c r="AT2422" s="83">
        <v>43.037140000000001</v>
      </c>
      <c r="AU2422" s="83">
        <v>-89.440989999999999</v>
      </c>
      <c r="AZ2422" s="132" t="s">
        <v>12939</v>
      </c>
      <c r="BE2422" s="100" t="s">
        <v>9078</v>
      </c>
      <c r="BG2422" s="100" t="s">
        <v>9079</v>
      </c>
      <c r="BH2422" s="132" t="s">
        <v>1431</v>
      </c>
      <c r="BI2422" s="132" t="s">
        <v>1431</v>
      </c>
      <c r="BJ2422" s="132" t="s">
        <v>1431</v>
      </c>
      <c r="BZ2422" s="100" t="s">
        <v>3654</v>
      </c>
      <c r="CZ2422" s="122" t="str">
        <f t="shared" si="112"/>
        <v>Quercus alba L., SPMCODE: QUE002421, collection#: WI-MG758</v>
      </c>
    </row>
    <row r="2423" spans="1:104" ht="15" customHeight="1" x14ac:dyDescent="0.45">
      <c r="A2423" s="122">
        <v>2422</v>
      </c>
      <c r="B2423" s="122" t="s">
        <v>12919</v>
      </c>
      <c r="C2423" s="100" t="s">
        <v>12858</v>
      </c>
      <c r="D2423" s="148"/>
      <c r="E2423" s="148"/>
      <c r="I2423" s="100" t="s">
        <v>187</v>
      </c>
      <c r="J2423" s="122" t="str">
        <f t="shared" si="111"/>
        <v>Quercus alba</v>
      </c>
      <c r="M2423" s="100" t="s">
        <v>3226</v>
      </c>
      <c r="N2423" s="122" t="s">
        <v>3190</v>
      </c>
      <c r="O2423" s="121">
        <v>42971</v>
      </c>
      <c r="P2423" s="97" t="s">
        <v>12948</v>
      </c>
      <c r="Q2423" s="100" t="s">
        <v>11688</v>
      </c>
      <c r="R2423" s="121">
        <v>42972</v>
      </c>
      <c r="S2423" s="121" t="s">
        <v>14693</v>
      </c>
      <c r="T2423" s="100" t="s">
        <v>1171</v>
      </c>
      <c r="U2423" s="50" t="s">
        <v>9588</v>
      </c>
      <c r="V2423" s="50" t="s">
        <v>9229</v>
      </c>
      <c r="W2423" s="50" t="s">
        <v>1759</v>
      </c>
      <c r="X2423" s="101" t="s">
        <v>12949</v>
      </c>
      <c r="Y2423" s="50" t="s">
        <v>12950</v>
      </c>
      <c r="AH2423" s="122">
        <v>932</v>
      </c>
      <c r="AJ2423" s="100" t="s">
        <v>187</v>
      </c>
      <c r="AK2423" s="100" t="s">
        <v>187</v>
      </c>
      <c r="AT2423" s="83">
        <v>43.037129999999998</v>
      </c>
      <c r="AU2423" s="83">
        <v>-89.441029999999998</v>
      </c>
      <c r="AZ2423" s="132" t="s">
        <v>12943</v>
      </c>
      <c r="BE2423" s="100" t="s">
        <v>9078</v>
      </c>
      <c r="BG2423" s="100" t="s">
        <v>9079</v>
      </c>
      <c r="BH2423" s="132" t="s">
        <v>1431</v>
      </c>
      <c r="BI2423" s="132" t="s">
        <v>1431</v>
      </c>
      <c r="BJ2423" s="132" t="s">
        <v>1431</v>
      </c>
      <c r="BY2423" s="132" t="s">
        <v>13665</v>
      </c>
      <c r="BZ2423" s="100" t="s">
        <v>3654</v>
      </c>
      <c r="CZ2423" s="122" t="str">
        <f t="shared" si="112"/>
        <v>Quercus alba L., SPMCODE: QUE002422, collection#: WI-MG759</v>
      </c>
    </row>
    <row r="2424" spans="1:104" ht="15" customHeight="1" x14ac:dyDescent="0.45">
      <c r="A2424" s="122">
        <v>2423</v>
      </c>
      <c r="B2424" s="122" t="s">
        <v>12920</v>
      </c>
      <c r="C2424" s="100" t="s">
        <v>12859</v>
      </c>
      <c r="D2424" s="148"/>
      <c r="E2424" s="148"/>
      <c r="I2424" s="100" t="s">
        <v>187</v>
      </c>
      <c r="J2424" s="122" t="str">
        <f t="shared" si="111"/>
        <v>Quercus alba</v>
      </c>
      <c r="M2424" s="100" t="s">
        <v>3226</v>
      </c>
      <c r="N2424" s="122" t="s">
        <v>3190</v>
      </c>
      <c r="O2424" s="121">
        <v>42971</v>
      </c>
      <c r="P2424" s="97" t="s">
        <v>12948</v>
      </c>
      <c r="Q2424" s="100" t="s">
        <v>11688</v>
      </c>
      <c r="R2424" s="121">
        <v>42972</v>
      </c>
      <c r="S2424" s="121" t="s">
        <v>14693</v>
      </c>
      <c r="T2424" s="100" t="s">
        <v>1171</v>
      </c>
      <c r="U2424" s="50" t="s">
        <v>9588</v>
      </c>
      <c r="V2424" s="50" t="s">
        <v>9229</v>
      </c>
      <c r="W2424" s="50" t="s">
        <v>1759</v>
      </c>
      <c r="X2424" s="101" t="s">
        <v>12949</v>
      </c>
      <c r="Y2424" s="50" t="s">
        <v>12950</v>
      </c>
      <c r="AH2424" s="122">
        <v>975</v>
      </c>
      <c r="AJ2424" s="100" t="s">
        <v>187</v>
      </c>
      <c r="AK2424" s="100" t="s">
        <v>187</v>
      </c>
      <c r="AT2424" s="83">
        <v>43.036700000000003</v>
      </c>
      <c r="AU2424" s="83">
        <v>-89.442099999999996</v>
      </c>
      <c r="AZ2424" s="132" t="s">
        <v>12962</v>
      </c>
      <c r="BE2424" s="100" t="s">
        <v>9078</v>
      </c>
      <c r="BG2424" s="100" t="s">
        <v>9079</v>
      </c>
      <c r="BH2424" s="132" t="s">
        <v>1431</v>
      </c>
      <c r="BI2424" s="132" t="s">
        <v>1431</v>
      </c>
      <c r="BJ2424" s="132" t="s">
        <v>1431</v>
      </c>
      <c r="BZ2424" s="100" t="s">
        <v>3654</v>
      </c>
      <c r="CZ2424" s="122" t="str">
        <f t="shared" si="112"/>
        <v>Quercus alba L., SPMCODE: QUE002423, collection#: WI-MG760</v>
      </c>
    </row>
    <row r="2425" spans="1:104" ht="15" customHeight="1" x14ac:dyDescent="0.45">
      <c r="A2425" s="122">
        <v>2424</v>
      </c>
      <c r="B2425" s="122" t="s">
        <v>12963</v>
      </c>
      <c r="C2425" s="100" t="s">
        <v>13031</v>
      </c>
      <c r="D2425" s="148"/>
      <c r="E2425" s="148"/>
      <c r="I2425" s="100" t="s">
        <v>149</v>
      </c>
      <c r="J2425" s="122" t="str">
        <f t="shared" ref="J2425:J2488" si="113">LEFT(I2425, FIND(" ", I2425, 12) -1)</f>
        <v>Quercus macrocarpa</v>
      </c>
      <c r="M2425" s="100" t="s">
        <v>3226</v>
      </c>
      <c r="N2425" s="122" t="s">
        <v>3173</v>
      </c>
      <c r="O2425" s="121">
        <v>42974</v>
      </c>
      <c r="P2425" s="97" t="s">
        <v>12921</v>
      </c>
      <c r="Q2425" s="100" t="s">
        <v>11688</v>
      </c>
      <c r="R2425" s="121">
        <v>42977</v>
      </c>
      <c r="S2425" s="121" t="s">
        <v>14693</v>
      </c>
      <c r="T2425" s="100" t="s">
        <v>1171</v>
      </c>
      <c r="U2425" s="50" t="s">
        <v>4641</v>
      </c>
      <c r="V2425" s="50" t="s">
        <v>12993</v>
      </c>
      <c r="W2425" s="50" t="s">
        <v>1759</v>
      </c>
      <c r="X2425" s="101" t="s">
        <v>12994</v>
      </c>
      <c r="Y2425" s="50" t="s">
        <v>12995</v>
      </c>
      <c r="Z2425" s="50" t="s">
        <v>12996</v>
      </c>
      <c r="AH2425" s="122">
        <v>865</v>
      </c>
      <c r="AJ2425" s="100" t="s">
        <v>149</v>
      </c>
      <c r="AK2425" s="100" t="s">
        <v>149</v>
      </c>
      <c r="AT2425" s="83">
        <v>44.363880000000002</v>
      </c>
      <c r="AU2425" s="83">
        <v>-93.935429999999997</v>
      </c>
      <c r="AZ2425" s="132" t="s">
        <v>12229</v>
      </c>
      <c r="BE2425" s="100" t="s">
        <v>9078</v>
      </c>
      <c r="BG2425" s="100" t="s">
        <v>9079</v>
      </c>
      <c r="BH2425" s="132" t="s">
        <v>1431</v>
      </c>
      <c r="BI2425" s="132" t="s">
        <v>1431</v>
      </c>
      <c r="BJ2425" s="132" t="s">
        <v>1431</v>
      </c>
      <c r="BY2425" s="132" t="s">
        <v>13585</v>
      </c>
      <c r="BZ2425" s="100" t="s">
        <v>3654</v>
      </c>
      <c r="CZ2425" s="122" t="str">
        <f t="shared" si="112"/>
        <v>Quercus macrocarpa Michx., SPMCODE: QUE002424, collection#: MN-MG761</v>
      </c>
    </row>
    <row r="2426" spans="1:104" ht="15" customHeight="1" x14ac:dyDescent="0.45">
      <c r="A2426" s="122">
        <v>2425</v>
      </c>
      <c r="B2426" s="122" t="s">
        <v>12964</v>
      </c>
      <c r="C2426" s="100" t="s">
        <v>13032</v>
      </c>
      <c r="D2426" s="148"/>
      <c r="E2426" s="148"/>
      <c r="I2426" s="100" t="s">
        <v>149</v>
      </c>
      <c r="J2426" s="122" t="str">
        <f t="shared" si="113"/>
        <v>Quercus macrocarpa</v>
      </c>
      <c r="M2426" s="100" t="s">
        <v>3226</v>
      </c>
      <c r="N2426" s="122" t="s">
        <v>3173</v>
      </c>
      <c r="O2426" s="121">
        <v>42974</v>
      </c>
      <c r="P2426" s="97" t="s">
        <v>12921</v>
      </c>
      <c r="Q2426" s="100" t="s">
        <v>11688</v>
      </c>
      <c r="R2426" s="121">
        <v>42977</v>
      </c>
      <c r="S2426" s="121" t="s">
        <v>14693</v>
      </c>
      <c r="T2426" s="100" t="s">
        <v>1171</v>
      </c>
      <c r="U2426" s="50" t="s">
        <v>4641</v>
      </c>
      <c r="V2426" s="50" t="s">
        <v>12993</v>
      </c>
      <c r="W2426" s="50" t="s">
        <v>1759</v>
      </c>
      <c r="X2426" s="101" t="s">
        <v>12994</v>
      </c>
      <c r="Y2426" s="50" t="s">
        <v>12995</v>
      </c>
      <c r="Z2426" s="50" t="s">
        <v>12996</v>
      </c>
      <c r="AJ2426" s="100" t="s">
        <v>149</v>
      </c>
      <c r="AK2426" s="100" t="s">
        <v>149</v>
      </c>
      <c r="BE2426" s="100" t="s">
        <v>9078</v>
      </c>
      <c r="BG2426" s="100" t="s">
        <v>9079</v>
      </c>
      <c r="BH2426" s="132" t="s">
        <v>1431</v>
      </c>
      <c r="BI2426" s="132" t="s">
        <v>1431</v>
      </c>
      <c r="BJ2426" s="132" t="s">
        <v>1431</v>
      </c>
      <c r="BZ2426" s="100" t="s">
        <v>3654</v>
      </c>
      <c r="CZ2426" s="122" t="str">
        <f t="shared" si="112"/>
        <v>Quercus macrocarpa Michx., SPMCODE: QUE002425, collection#: MN-MG762</v>
      </c>
    </row>
    <row r="2427" spans="1:104" ht="15" customHeight="1" x14ac:dyDescent="0.45">
      <c r="A2427" s="122">
        <v>2426</v>
      </c>
      <c r="B2427" s="122" t="s">
        <v>12965</v>
      </c>
      <c r="C2427" s="100" t="s">
        <v>13033</v>
      </c>
      <c r="D2427" s="148"/>
      <c r="E2427" s="148"/>
      <c r="I2427" s="100" t="s">
        <v>149</v>
      </c>
      <c r="J2427" s="122" t="str">
        <f t="shared" si="113"/>
        <v>Quercus macrocarpa</v>
      </c>
      <c r="M2427" s="100" t="s">
        <v>3226</v>
      </c>
      <c r="N2427" s="122" t="s">
        <v>3173</v>
      </c>
      <c r="O2427" s="121">
        <v>42974</v>
      </c>
      <c r="P2427" s="97" t="s">
        <v>12921</v>
      </c>
      <c r="Q2427" s="100" t="s">
        <v>11688</v>
      </c>
      <c r="R2427" s="121">
        <v>42977</v>
      </c>
      <c r="S2427" s="121" t="s">
        <v>14693</v>
      </c>
      <c r="T2427" s="100" t="s">
        <v>1171</v>
      </c>
      <c r="U2427" s="50" t="s">
        <v>4641</v>
      </c>
      <c r="V2427" s="50" t="s">
        <v>12993</v>
      </c>
      <c r="W2427" s="50" t="s">
        <v>1759</v>
      </c>
      <c r="X2427" s="101" t="s">
        <v>12994</v>
      </c>
      <c r="Y2427" s="50" t="s">
        <v>12995</v>
      </c>
      <c r="Z2427" s="50" t="s">
        <v>12996</v>
      </c>
      <c r="AJ2427" s="100" t="s">
        <v>149</v>
      </c>
      <c r="AK2427" s="100" t="s">
        <v>149</v>
      </c>
      <c r="BE2427" s="100" t="s">
        <v>9078</v>
      </c>
      <c r="BG2427" s="100" t="s">
        <v>9079</v>
      </c>
      <c r="BH2427" s="132" t="s">
        <v>1431</v>
      </c>
      <c r="BI2427" s="132" t="s">
        <v>1431</v>
      </c>
      <c r="BJ2427" s="132" t="s">
        <v>1431</v>
      </c>
      <c r="BZ2427" s="100" t="s">
        <v>3654</v>
      </c>
      <c r="CZ2427" s="122" t="str">
        <f t="shared" si="112"/>
        <v>Quercus macrocarpa Michx., SPMCODE: QUE002426, collection#: MN-MG763</v>
      </c>
    </row>
    <row r="2428" spans="1:104" ht="15" customHeight="1" x14ac:dyDescent="0.45">
      <c r="A2428" s="122">
        <v>2427</v>
      </c>
      <c r="B2428" s="122" t="s">
        <v>12966</v>
      </c>
      <c r="C2428" s="100" t="s">
        <v>13034</v>
      </c>
      <c r="D2428" s="148"/>
      <c r="E2428" s="148"/>
      <c r="I2428" s="100" t="s">
        <v>149</v>
      </c>
      <c r="J2428" s="122" t="str">
        <f t="shared" si="113"/>
        <v>Quercus macrocarpa</v>
      </c>
      <c r="M2428" s="100" t="s">
        <v>3226</v>
      </c>
      <c r="N2428" s="122" t="s">
        <v>3173</v>
      </c>
      <c r="O2428" s="121">
        <v>42974</v>
      </c>
      <c r="P2428" s="97" t="s">
        <v>12921</v>
      </c>
      <c r="Q2428" s="100" t="s">
        <v>11688</v>
      </c>
      <c r="R2428" s="121">
        <v>42977</v>
      </c>
      <c r="S2428" s="121" t="s">
        <v>14693</v>
      </c>
      <c r="T2428" s="100" t="s">
        <v>1171</v>
      </c>
      <c r="U2428" s="50" t="s">
        <v>4641</v>
      </c>
      <c r="V2428" s="50" t="s">
        <v>12993</v>
      </c>
      <c r="W2428" s="50" t="s">
        <v>1759</v>
      </c>
      <c r="X2428" s="101" t="s">
        <v>12994</v>
      </c>
      <c r="Y2428" s="50" t="s">
        <v>12995</v>
      </c>
      <c r="Z2428" s="50" t="s">
        <v>12996</v>
      </c>
      <c r="AJ2428" s="100" t="s">
        <v>149</v>
      </c>
      <c r="AK2428" s="100" t="s">
        <v>149</v>
      </c>
      <c r="BE2428" s="100" t="s">
        <v>9078</v>
      </c>
      <c r="BG2428" s="100" t="s">
        <v>9079</v>
      </c>
      <c r="BH2428" s="132" t="s">
        <v>1431</v>
      </c>
      <c r="BI2428" s="132" t="s">
        <v>1431</v>
      </c>
      <c r="BJ2428" s="132" t="s">
        <v>1431</v>
      </c>
      <c r="BY2428" s="132" t="s">
        <v>13665</v>
      </c>
      <c r="BZ2428" s="100" t="s">
        <v>3654</v>
      </c>
      <c r="CZ2428" s="122" t="str">
        <f t="shared" si="112"/>
        <v>Quercus macrocarpa Michx., SPMCODE: QUE002427, collection#: MN-MG764</v>
      </c>
    </row>
    <row r="2429" spans="1:104" ht="15" customHeight="1" x14ac:dyDescent="0.45">
      <c r="A2429" s="122">
        <v>2428</v>
      </c>
      <c r="B2429" s="122" t="s">
        <v>12967</v>
      </c>
      <c r="C2429" s="100" t="s">
        <v>13035</v>
      </c>
      <c r="D2429" s="148"/>
      <c r="E2429" s="148"/>
      <c r="I2429" s="100" t="s">
        <v>149</v>
      </c>
      <c r="J2429" s="122" t="str">
        <f t="shared" si="113"/>
        <v>Quercus macrocarpa</v>
      </c>
      <c r="M2429" s="100" t="s">
        <v>3226</v>
      </c>
      <c r="N2429" s="122" t="s">
        <v>3173</v>
      </c>
      <c r="O2429" s="121">
        <v>42974</v>
      </c>
      <c r="P2429" s="97" t="s">
        <v>12921</v>
      </c>
      <c r="Q2429" s="100" t="s">
        <v>11688</v>
      </c>
      <c r="R2429" s="121">
        <v>42977</v>
      </c>
      <c r="S2429" s="121" t="s">
        <v>14693</v>
      </c>
      <c r="T2429" s="100" t="s">
        <v>1171</v>
      </c>
      <c r="U2429" s="50" t="s">
        <v>4641</v>
      </c>
      <c r="V2429" s="50" t="s">
        <v>12993</v>
      </c>
      <c r="W2429" s="50" t="s">
        <v>1759</v>
      </c>
      <c r="X2429" s="101" t="s">
        <v>12994</v>
      </c>
      <c r="Y2429" s="50" t="s">
        <v>12995</v>
      </c>
      <c r="Z2429" s="50" t="s">
        <v>12996</v>
      </c>
      <c r="AH2429" s="122">
        <v>869</v>
      </c>
      <c r="AJ2429" s="100" t="s">
        <v>149</v>
      </c>
      <c r="AK2429" s="100" t="s">
        <v>149</v>
      </c>
      <c r="AT2429" s="122">
        <v>44.364130000000003</v>
      </c>
      <c r="AU2429" s="122">
        <v>-93.935509999999994</v>
      </c>
      <c r="AZ2429" s="132" t="s">
        <v>12300</v>
      </c>
      <c r="BE2429" s="100" t="s">
        <v>9078</v>
      </c>
      <c r="BG2429" s="100" t="s">
        <v>9079</v>
      </c>
      <c r="BH2429" s="132" t="s">
        <v>1431</v>
      </c>
      <c r="BI2429" s="132" t="s">
        <v>1431</v>
      </c>
      <c r="BJ2429" s="132" t="s">
        <v>1431</v>
      </c>
      <c r="BZ2429" s="100" t="s">
        <v>3654</v>
      </c>
      <c r="CZ2429" s="122" t="str">
        <f t="shared" si="112"/>
        <v>Quercus macrocarpa Michx., SPMCODE: QUE002428, collection#: MN-MG765</v>
      </c>
    </row>
    <row r="2430" spans="1:104" ht="15" customHeight="1" x14ac:dyDescent="0.45">
      <c r="A2430" s="122">
        <v>2429</v>
      </c>
      <c r="B2430" s="122" t="s">
        <v>12968</v>
      </c>
      <c r="C2430" s="100" t="s">
        <v>13036</v>
      </c>
      <c r="D2430" s="148"/>
      <c r="E2430" s="148"/>
      <c r="I2430" s="100" t="s">
        <v>149</v>
      </c>
      <c r="J2430" s="122" t="str">
        <f t="shared" si="113"/>
        <v>Quercus macrocarpa</v>
      </c>
      <c r="M2430" s="100" t="s">
        <v>3226</v>
      </c>
      <c r="N2430" s="122" t="s">
        <v>3173</v>
      </c>
      <c r="O2430" s="121">
        <v>42974</v>
      </c>
      <c r="P2430" s="97" t="s">
        <v>12921</v>
      </c>
      <c r="Q2430" s="100" t="s">
        <v>11688</v>
      </c>
      <c r="R2430" s="121">
        <v>42977</v>
      </c>
      <c r="S2430" s="121" t="s">
        <v>14693</v>
      </c>
      <c r="T2430" s="100" t="s">
        <v>1171</v>
      </c>
      <c r="U2430" s="50" t="s">
        <v>4641</v>
      </c>
      <c r="V2430" s="50" t="s">
        <v>12993</v>
      </c>
      <c r="W2430" s="50" t="s">
        <v>1759</v>
      </c>
      <c r="X2430" s="101" t="s">
        <v>12994</v>
      </c>
      <c r="Y2430" s="50" t="s">
        <v>12995</v>
      </c>
      <c r="Z2430" s="50" t="s">
        <v>12996</v>
      </c>
      <c r="AJ2430" s="100" t="s">
        <v>149</v>
      </c>
      <c r="AK2430" s="100" t="s">
        <v>149</v>
      </c>
      <c r="BE2430" s="100" t="s">
        <v>9078</v>
      </c>
      <c r="BG2430" s="100" t="s">
        <v>9079</v>
      </c>
      <c r="BH2430" s="132" t="s">
        <v>1431</v>
      </c>
      <c r="BI2430" s="132" t="s">
        <v>1431</v>
      </c>
      <c r="BJ2430" s="132" t="s">
        <v>1431</v>
      </c>
      <c r="BZ2430" s="100" t="s">
        <v>3654</v>
      </c>
      <c r="CZ2430" s="122" t="str">
        <f t="shared" si="112"/>
        <v>Quercus macrocarpa Michx., SPMCODE: QUE002429, collection#: MN-MG766</v>
      </c>
    </row>
    <row r="2431" spans="1:104" ht="15" customHeight="1" x14ac:dyDescent="0.45">
      <c r="A2431" s="122">
        <v>2430</v>
      </c>
      <c r="B2431" s="122" t="s">
        <v>12969</v>
      </c>
      <c r="C2431" s="100" t="s">
        <v>13037</v>
      </c>
      <c r="D2431" s="148"/>
      <c r="E2431" s="148"/>
      <c r="I2431" s="100" t="s">
        <v>149</v>
      </c>
      <c r="J2431" s="122" t="str">
        <f t="shared" si="113"/>
        <v>Quercus macrocarpa</v>
      </c>
      <c r="M2431" s="100" t="s">
        <v>3226</v>
      </c>
      <c r="N2431" s="122" t="s">
        <v>3173</v>
      </c>
      <c r="O2431" s="121">
        <v>42974</v>
      </c>
      <c r="P2431" s="97" t="s">
        <v>12921</v>
      </c>
      <c r="Q2431" s="100" t="s">
        <v>11688</v>
      </c>
      <c r="R2431" s="121">
        <v>42977</v>
      </c>
      <c r="S2431" s="121" t="s">
        <v>14693</v>
      </c>
      <c r="T2431" s="100" t="s">
        <v>1171</v>
      </c>
      <c r="U2431" s="50" t="s">
        <v>4641</v>
      </c>
      <c r="V2431" s="50" t="s">
        <v>12993</v>
      </c>
      <c r="W2431" s="50" t="s">
        <v>1759</v>
      </c>
      <c r="X2431" s="101" t="s">
        <v>12994</v>
      </c>
      <c r="Y2431" s="50" t="s">
        <v>12995</v>
      </c>
      <c r="Z2431" s="50" t="s">
        <v>12996</v>
      </c>
      <c r="AJ2431" s="100" t="s">
        <v>149</v>
      </c>
      <c r="AK2431" s="100" t="s">
        <v>149</v>
      </c>
      <c r="BE2431" s="100" t="s">
        <v>9078</v>
      </c>
      <c r="BG2431" s="100" t="s">
        <v>9079</v>
      </c>
      <c r="BH2431" s="132" t="s">
        <v>1431</v>
      </c>
      <c r="BI2431" s="132" t="s">
        <v>1431</v>
      </c>
      <c r="BJ2431" s="132" t="s">
        <v>1431</v>
      </c>
      <c r="BY2431" s="132" t="s">
        <v>13665</v>
      </c>
      <c r="BZ2431" s="100" t="s">
        <v>3654</v>
      </c>
      <c r="CZ2431" s="122" t="str">
        <f t="shared" si="112"/>
        <v>Quercus macrocarpa Michx., SPMCODE: QUE002430, collection#: MN-MG767</v>
      </c>
    </row>
    <row r="2432" spans="1:104" ht="15" customHeight="1" x14ac:dyDescent="0.45">
      <c r="A2432" s="122">
        <v>2431</v>
      </c>
      <c r="B2432" s="122" t="s">
        <v>12970</v>
      </c>
      <c r="C2432" s="100" t="s">
        <v>13038</v>
      </c>
      <c r="D2432" s="148"/>
      <c r="E2432" s="148"/>
      <c r="I2432" s="100" t="s">
        <v>149</v>
      </c>
      <c r="J2432" s="122" t="str">
        <f t="shared" si="113"/>
        <v>Quercus macrocarpa</v>
      </c>
      <c r="M2432" s="100" t="s">
        <v>3226</v>
      </c>
      <c r="N2432" s="122" t="s">
        <v>3173</v>
      </c>
      <c r="O2432" s="121">
        <v>42974</v>
      </c>
      <c r="P2432" s="97" t="s">
        <v>12921</v>
      </c>
      <c r="Q2432" s="100" t="s">
        <v>11688</v>
      </c>
      <c r="R2432" s="121">
        <v>42977</v>
      </c>
      <c r="S2432" s="121" t="s">
        <v>14693</v>
      </c>
      <c r="T2432" s="100" t="s">
        <v>1171</v>
      </c>
      <c r="U2432" s="50" t="s">
        <v>4641</v>
      </c>
      <c r="V2432" s="50" t="s">
        <v>12993</v>
      </c>
      <c r="W2432" s="50" t="s">
        <v>1759</v>
      </c>
      <c r="X2432" s="101" t="s">
        <v>12994</v>
      </c>
      <c r="Y2432" s="50" t="s">
        <v>12995</v>
      </c>
      <c r="Z2432" s="50" t="s">
        <v>12996</v>
      </c>
      <c r="AJ2432" s="100" t="s">
        <v>149</v>
      </c>
      <c r="AK2432" s="100" t="s">
        <v>149</v>
      </c>
      <c r="BE2432" s="100" t="s">
        <v>9078</v>
      </c>
      <c r="BG2432" s="100" t="s">
        <v>9079</v>
      </c>
      <c r="BH2432" s="132" t="s">
        <v>1431</v>
      </c>
      <c r="BI2432" s="132" t="s">
        <v>1431</v>
      </c>
      <c r="BJ2432" s="132" t="s">
        <v>1431</v>
      </c>
      <c r="BZ2432" s="100" t="s">
        <v>3654</v>
      </c>
      <c r="CZ2432" s="122" t="str">
        <f t="shared" si="112"/>
        <v>Quercus macrocarpa Michx., SPMCODE: QUE002431, collection#: MN-MG768</v>
      </c>
    </row>
    <row r="2433" spans="1:104" ht="15" customHeight="1" x14ac:dyDescent="0.45">
      <c r="A2433" s="122">
        <v>2432</v>
      </c>
      <c r="B2433" s="122" t="s">
        <v>12971</v>
      </c>
      <c r="C2433" s="100" t="s">
        <v>13039</v>
      </c>
      <c r="D2433" s="148"/>
      <c r="E2433" s="148"/>
      <c r="I2433" s="100" t="s">
        <v>149</v>
      </c>
      <c r="J2433" s="122" t="str">
        <f t="shared" si="113"/>
        <v>Quercus macrocarpa</v>
      </c>
      <c r="M2433" s="100" t="s">
        <v>3226</v>
      </c>
      <c r="N2433" s="122" t="s">
        <v>3173</v>
      </c>
      <c r="O2433" s="121">
        <v>42974</v>
      </c>
      <c r="P2433" s="97" t="s">
        <v>12921</v>
      </c>
      <c r="Q2433" s="100" t="s">
        <v>11688</v>
      </c>
      <c r="R2433" s="121">
        <v>42977</v>
      </c>
      <c r="S2433" s="121" t="s">
        <v>14693</v>
      </c>
      <c r="T2433" s="100" t="s">
        <v>1171</v>
      </c>
      <c r="U2433" s="50" t="s">
        <v>4641</v>
      </c>
      <c r="V2433" s="50" t="s">
        <v>12993</v>
      </c>
      <c r="W2433" s="50" t="s">
        <v>1759</v>
      </c>
      <c r="X2433" s="101" t="s">
        <v>12994</v>
      </c>
      <c r="Y2433" s="50" t="s">
        <v>12995</v>
      </c>
      <c r="Z2433" s="50" t="s">
        <v>12996</v>
      </c>
      <c r="AH2433" s="122">
        <v>857</v>
      </c>
      <c r="AJ2433" s="100" t="s">
        <v>149</v>
      </c>
      <c r="AK2433" s="100" t="s">
        <v>149</v>
      </c>
      <c r="AT2433" s="122">
        <v>44.363889999999998</v>
      </c>
      <c r="AU2433" s="122">
        <v>-93.935389999999998</v>
      </c>
      <c r="AZ2433" s="132" t="s">
        <v>9448</v>
      </c>
      <c r="BE2433" s="100" t="s">
        <v>9078</v>
      </c>
      <c r="BG2433" s="100" t="s">
        <v>9079</v>
      </c>
      <c r="BH2433" s="132" t="s">
        <v>1431</v>
      </c>
      <c r="BI2433" s="132" t="s">
        <v>1431</v>
      </c>
      <c r="BJ2433" s="132" t="s">
        <v>1431</v>
      </c>
      <c r="BZ2433" s="100" t="s">
        <v>3654</v>
      </c>
      <c r="CZ2433" s="122" t="str">
        <f t="shared" si="112"/>
        <v>Quercus macrocarpa Michx., SPMCODE: QUE002432, collection#: MN-MG769</v>
      </c>
    </row>
    <row r="2434" spans="1:104" ht="15" customHeight="1" x14ac:dyDescent="0.45">
      <c r="A2434" s="122">
        <v>2433</v>
      </c>
      <c r="B2434" s="122" t="s">
        <v>12972</v>
      </c>
      <c r="C2434" s="100" t="s">
        <v>13040</v>
      </c>
      <c r="D2434" s="148"/>
      <c r="E2434" s="148"/>
      <c r="I2434" s="100" t="s">
        <v>149</v>
      </c>
      <c r="J2434" s="122" t="str">
        <f t="shared" si="113"/>
        <v>Quercus macrocarpa</v>
      </c>
      <c r="M2434" s="100" t="s">
        <v>3226</v>
      </c>
      <c r="N2434" s="122" t="s">
        <v>3173</v>
      </c>
      <c r="O2434" s="121">
        <v>42975</v>
      </c>
      <c r="P2434" s="97" t="s">
        <v>12921</v>
      </c>
      <c r="Q2434" s="100" t="s">
        <v>11688</v>
      </c>
      <c r="R2434" s="121">
        <v>42977</v>
      </c>
      <c r="S2434" s="121" t="s">
        <v>14693</v>
      </c>
      <c r="T2434" s="100" t="s">
        <v>1171</v>
      </c>
      <c r="U2434" s="50" t="s">
        <v>4641</v>
      </c>
      <c r="V2434" s="50" t="s">
        <v>13743</v>
      </c>
      <c r="W2434" s="50" t="s">
        <v>1759</v>
      </c>
      <c r="X2434" s="101" t="s">
        <v>12998</v>
      </c>
      <c r="Y2434" s="50" t="s">
        <v>12999</v>
      </c>
      <c r="AH2434" s="122">
        <v>1114</v>
      </c>
      <c r="AJ2434" s="100" t="s">
        <v>149</v>
      </c>
      <c r="AK2434" s="100" t="s">
        <v>149</v>
      </c>
      <c r="AT2434" s="122">
        <v>45.53</v>
      </c>
      <c r="AU2434" s="122">
        <v>-94.232910000000004</v>
      </c>
      <c r="AZ2434" s="132" t="s">
        <v>13000</v>
      </c>
      <c r="BE2434" s="100" t="s">
        <v>9078</v>
      </c>
      <c r="BG2434" s="100" t="s">
        <v>9079</v>
      </c>
      <c r="BH2434" s="132" t="s">
        <v>1431</v>
      </c>
      <c r="BI2434" s="132" t="s">
        <v>1431</v>
      </c>
      <c r="BJ2434" s="132" t="s">
        <v>1431</v>
      </c>
      <c r="BY2434" s="132" t="s">
        <v>13665</v>
      </c>
      <c r="BZ2434" s="100" t="s">
        <v>3654</v>
      </c>
      <c r="CZ2434" s="122" t="str">
        <f t="shared" si="112"/>
        <v>Quercus macrocarpa Michx., SPMCODE: QUE002433, collection#: MN-MG770</v>
      </c>
    </row>
    <row r="2435" spans="1:104" ht="15" customHeight="1" x14ac:dyDescent="0.45">
      <c r="A2435" s="122">
        <v>2434</v>
      </c>
      <c r="B2435" s="122" t="s">
        <v>12973</v>
      </c>
      <c r="C2435" s="100" t="s">
        <v>13041</v>
      </c>
      <c r="D2435" s="148"/>
      <c r="E2435" s="148"/>
      <c r="I2435" s="100" t="s">
        <v>149</v>
      </c>
      <c r="J2435" s="122" t="str">
        <f t="shared" si="113"/>
        <v>Quercus macrocarpa</v>
      </c>
      <c r="M2435" s="100" t="s">
        <v>3226</v>
      </c>
      <c r="N2435" s="122" t="s">
        <v>3173</v>
      </c>
      <c r="O2435" s="121">
        <v>42975</v>
      </c>
      <c r="P2435" s="97" t="s">
        <v>12921</v>
      </c>
      <c r="Q2435" s="100" t="s">
        <v>11688</v>
      </c>
      <c r="R2435" s="121">
        <v>42977</v>
      </c>
      <c r="S2435" s="121" t="s">
        <v>14693</v>
      </c>
      <c r="T2435" s="100" t="s">
        <v>1171</v>
      </c>
      <c r="U2435" s="50" t="s">
        <v>4641</v>
      </c>
      <c r="V2435" s="50" t="s">
        <v>13743</v>
      </c>
      <c r="W2435" s="50" t="s">
        <v>1759</v>
      </c>
      <c r="X2435" s="101" t="s">
        <v>12998</v>
      </c>
      <c r="Y2435" s="50" t="s">
        <v>12999</v>
      </c>
      <c r="AH2435" s="122">
        <v>1193</v>
      </c>
      <c r="AJ2435" s="100" t="s">
        <v>149</v>
      </c>
      <c r="AK2435" s="100" t="s">
        <v>149</v>
      </c>
      <c r="AT2435" s="122">
        <v>45.529890000000002</v>
      </c>
      <c r="AU2435" s="122">
        <v>-94.234070000000003</v>
      </c>
      <c r="AZ2435" s="132" t="s">
        <v>13001</v>
      </c>
      <c r="BE2435" s="100" t="s">
        <v>9078</v>
      </c>
      <c r="BG2435" s="100" t="s">
        <v>9079</v>
      </c>
      <c r="BH2435" s="132" t="s">
        <v>1431</v>
      </c>
      <c r="BI2435" s="132" t="s">
        <v>1431</v>
      </c>
      <c r="BJ2435" s="132" t="s">
        <v>1431</v>
      </c>
      <c r="BZ2435" s="100" t="s">
        <v>3654</v>
      </c>
      <c r="CZ2435" s="122" t="str">
        <f t="shared" si="112"/>
        <v>Quercus macrocarpa Michx., SPMCODE: QUE002434, collection#: MN-MG771</v>
      </c>
    </row>
    <row r="2436" spans="1:104" ht="15" customHeight="1" x14ac:dyDescent="0.45">
      <c r="A2436" s="122">
        <v>2435</v>
      </c>
      <c r="B2436" s="122" t="s">
        <v>12974</v>
      </c>
      <c r="C2436" s="100" t="s">
        <v>13042</v>
      </c>
      <c r="D2436" s="148"/>
      <c r="E2436" s="148"/>
      <c r="I2436" s="100" t="s">
        <v>149</v>
      </c>
      <c r="J2436" s="122" t="str">
        <f t="shared" si="113"/>
        <v>Quercus macrocarpa</v>
      </c>
      <c r="M2436" s="100" t="s">
        <v>3226</v>
      </c>
      <c r="N2436" s="122" t="s">
        <v>3173</v>
      </c>
      <c r="O2436" s="121">
        <v>42975</v>
      </c>
      <c r="P2436" s="97" t="s">
        <v>12921</v>
      </c>
      <c r="Q2436" s="100" t="s">
        <v>11688</v>
      </c>
      <c r="R2436" s="121">
        <v>42977</v>
      </c>
      <c r="S2436" s="121" t="s">
        <v>14693</v>
      </c>
      <c r="T2436" s="100" t="s">
        <v>1171</v>
      </c>
      <c r="U2436" s="50" t="s">
        <v>4641</v>
      </c>
      <c r="V2436" s="50" t="s">
        <v>13743</v>
      </c>
      <c r="W2436" s="50" t="s">
        <v>1759</v>
      </c>
      <c r="X2436" s="101" t="s">
        <v>12998</v>
      </c>
      <c r="Y2436" s="50" t="s">
        <v>12999</v>
      </c>
      <c r="AH2436" s="122">
        <v>1095</v>
      </c>
      <c r="AJ2436" s="100" t="s">
        <v>149</v>
      </c>
      <c r="AK2436" s="100" t="s">
        <v>149</v>
      </c>
      <c r="AT2436" s="122">
        <v>45.530009999999997</v>
      </c>
      <c r="AU2436" s="122">
        <v>-94.235330000000005</v>
      </c>
      <c r="AZ2436" s="132" t="s">
        <v>13002</v>
      </c>
      <c r="BE2436" s="100" t="s">
        <v>9078</v>
      </c>
      <c r="BG2436" s="100" t="s">
        <v>9079</v>
      </c>
      <c r="BH2436" s="132" t="s">
        <v>1431</v>
      </c>
      <c r="BI2436" s="132" t="s">
        <v>1431</v>
      </c>
      <c r="BJ2436" s="132" t="s">
        <v>1431</v>
      </c>
      <c r="BZ2436" s="100" t="s">
        <v>3654</v>
      </c>
      <c r="CZ2436" s="122" t="str">
        <f t="shared" si="112"/>
        <v>Quercus macrocarpa Michx., SPMCODE: QUE002435, collection#: MN-MG772</v>
      </c>
    </row>
    <row r="2437" spans="1:104" ht="15" customHeight="1" x14ac:dyDescent="0.45">
      <c r="A2437" s="122">
        <v>2436</v>
      </c>
      <c r="B2437" s="122" t="s">
        <v>12975</v>
      </c>
      <c r="C2437" s="100" t="s">
        <v>13043</v>
      </c>
      <c r="D2437" s="148"/>
      <c r="E2437" s="148"/>
      <c r="I2437" s="100" t="s">
        <v>149</v>
      </c>
      <c r="J2437" s="122" t="str">
        <f t="shared" si="113"/>
        <v>Quercus macrocarpa</v>
      </c>
      <c r="M2437" s="100" t="s">
        <v>3226</v>
      </c>
      <c r="N2437" s="122" t="s">
        <v>3173</v>
      </c>
      <c r="O2437" s="121">
        <v>42975</v>
      </c>
      <c r="P2437" s="97" t="s">
        <v>12921</v>
      </c>
      <c r="Q2437" s="100" t="s">
        <v>11688</v>
      </c>
      <c r="R2437" s="121">
        <v>42977</v>
      </c>
      <c r="S2437" s="121" t="s">
        <v>14693</v>
      </c>
      <c r="T2437" s="100" t="s">
        <v>1171</v>
      </c>
      <c r="U2437" s="50" t="s">
        <v>4641</v>
      </c>
      <c r="V2437" s="50" t="s">
        <v>13743</v>
      </c>
      <c r="W2437" s="50" t="s">
        <v>1759</v>
      </c>
      <c r="X2437" s="101" t="s">
        <v>12998</v>
      </c>
      <c r="Y2437" s="50" t="s">
        <v>12999</v>
      </c>
      <c r="AH2437" s="122">
        <v>1176</v>
      </c>
      <c r="AJ2437" s="100" t="s">
        <v>149</v>
      </c>
      <c r="AK2437" s="100" t="s">
        <v>149</v>
      </c>
      <c r="AT2437" s="122">
        <v>45.529969999999999</v>
      </c>
      <c r="AU2437" s="122">
        <v>-94.236440000000002</v>
      </c>
      <c r="AZ2437" s="132" t="s">
        <v>13003</v>
      </c>
      <c r="BE2437" s="100" t="s">
        <v>9078</v>
      </c>
      <c r="BG2437" s="100" t="s">
        <v>9079</v>
      </c>
      <c r="BH2437" s="132" t="s">
        <v>1431</v>
      </c>
      <c r="BI2437" s="132" t="s">
        <v>1431</v>
      </c>
      <c r="BJ2437" s="132" t="s">
        <v>1431</v>
      </c>
      <c r="BY2437" s="132" t="s">
        <v>13585</v>
      </c>
      <c r="BZ2437" s="100" t="s">
        <v>3654</v>
      </c>
      <c r="CZ2437" s="122" t="str">
        <f t="shared" si="112"/>
        <v>Quercus macrocarpa Michx., SPMCODE: QUE002436, collection#: MN-MG773</v>
      </c>
    </row>
    <row r="2438" spans="1:104" ht="15" customHeight="1" x14ac:dyDescent="0.45">
      <c r="A2438" s="122">
        <v>2437</v>
      </c>
      <c r="B2438" s="122" t="s">
        <v>12976</v>
      </c>
      <c r="C2438" s="100" t="s">
        <v>13044</v>
      </c>
      <c r="D2438" s="148"/>
      <c r="E2438" s="148"/>
      <c r="I2438" s="100" t="s">
        <v>149</v>
      </c>
      <c r="J2438" s="122" t="str">
        <f t="shared" si="113"/>
        <v>Quercus macrocarpa</v>
      </c>
      <c r="M2438" s="100" t="s">
        <v>3226</v>
      </c>
      <c r="N2438" s="122" t="s">
        <v>3173</v>
      </c>
      <c r="O2438" s="121">
        <v>42975</v>
      </c>
      <c r="P2438" s="97" t="s">
        <v>12921</v>
      </c>
      <c r="Q2438" s="100" t="s">
        <v>11688</v>
      </c>
      <c r="R2438" s="121">
        <v>42977</v>
      </c>
      <c r="S2438" s="121" t="s">
        <v>14693</v>
      </c>
      <c r="T2438" s="100" t="s">
        <v>1171</v>
      </c>
      <c r="U2438" s="50" t="s">
        <v>4641</v>
      </c>
      <c r="V2438" s="50" t="s">
        <v>13743</v>
      </c>
      <c r="W2438" s="50" t="s">
        <v>1759</v>
      </c>
      <c r="X2438" s="101" t="s">
        <v>12998</v>
      </c>
      <c r="Y2438" s="50" t="s">
        <v>12999</v>
      </c>
      <c r="AH2438" s="122">
        <v>1145</v>
      </c>
      <c r="AJ2438" s="100" t="s">
        <v>149</v>
      </c>
      <c r="AK2438" s="100" t="s">
        <v>149</v>
      </c>
      <c r="AT2438" s="122">
        <v>45.530110000000001</v>
      </c>
      <c r="AU2438" s="122">
        <v>-94.238169999999997</v>
      </c>
      <c r="AZ2438" s="132" t="s">
        <v>13004</v>
      </c>
      <c r="BE2438" s="100" t="s">
        <v>9078</v>
      </c>
      <c r="BG2438" s="100" t="s">
        <v>9079</v>
      </c>
      <c r="BH2438" s="132" t="s">
        <v>1431</v>
      </c>
      <c r="BI2438" s="132" t="s">
        <v>1431</v>
      </c>
      <c r="BJ2438" s="132" t="s">
        <v>1431</v>
      </c>
      <c r="BZ2438" s="100" t="s">
        <v>3654</v>
      </c>
      <c r="CZ2438" s="122" t="str">
        <f t="shared" si="112"/>
        <v>Quercus macrocarpa Michx., SPMCODE: QUE002437, collection#: MN-MG774</v>
      </c>
    </row>
    <row r="2439" spans="1:104" ht="15" customHeight="1" x14ac:dyDescent="0.45">
      <c r="A2439" s="122">
        <v>2438</v>
      </c>
      <c r="B2439" s="122" t="s">
        <v>12977</v>
      </c>
      <c r="C2439" s="100" t="s">
        <v>13045</v>
      </c>
      <c r="D2439" s="148"/>
      <c r="E2439" s="148"/>
      <c r="I2439" s="100" t="s">
        <v>149</v>
      </c>
      <c r="J2439" s="122" t="str">
        <f t="shared" si="113"/>
        <v>Quercus macrocarpa</v>
      </c>
      <c r="M2439" s="100" t="s">
        <v>3226</v>
      </c>
      <c r="N2439" s="122" t="s">
        <v>3173</v>
      </c>
      <c r="O2439" s="121">
        <v>42975</v>
      </c>
      <c r="P2439" s="97" t="s">
        <v>12921</v>
      </c>
      <c r="Q2439" s="100" t="s">
        <v>11688</v>
      </c>
      <c r="R2439" s="121">
        <v>42977</v>
      </c>
      <c r="S2439" s="121" t="s">
        <v>14693</v>
      </c>
      <c r="T2439" s="100" t="s">
        <v>1171</v>
      </c>
      <c r="U2439" s="50" t="s">
        <v>4641</v>
      </c>
      <c r="V2439" s="50" t="s">
        <v>13743</v>
      </c>
      <c r="W2439" s="50" t="s">
        <v>1759</v>
      </c>
      <c r="X2439" s="101" t="s">
        <v>12998</v>
      </c>
      <c r="Y2439" s="50" t="s">
        <v>12999</v>
      </c>
      <c r="AH2439" s="122">
        <v>1159</v>
      </c>
      <c r="AJ2439" s="100" t="s">
        <v>149</v>
      </c>
      <c r="AK2439" s="100" t="s">
        <v>149</v>
      </c>
      <c r="AT2439" s="122">
        <v>45.529989999999998</v>
      </c>
      <c r="AU2439" s="122">
        <v>-94.239320000000006</v>
      </c>
      <c r="AZ2439" s="132" t="s">
        <v>13005</v>
      </c>
      <c r="BE2439" s="100" t="s">
        <v>9078</v>
      </c>
      <c r="BG2439" s="100" t="s">
        <v>9079</v>
      </c>
      <c r="BH2439" s="132" t="s">
        <v>1431</v>
      </c>
      <c r="BI2439" s="132" t="s">
        <v>1431</v>
      </c>
      <c r="BJ2439" s="132" t="s">
        <v>1431</v>
      </c>
      <c r="BY2439" s="132"/>
      <c r="BZ2439" s="100" t="s">
        <v>3654</v>
      </c>
      <c r="CZ2439" s="122" t="str">
        <f t="shared" si="112"/>
        <v>Quercus macrocarpa Michx., SPMCODE: QUE002438, collection#: MN-MG775</v>
      </c>
    </row>
    <row r="2440" spans="1:104" ht="15" customHeight="1" x14ac:dyDescent="0.45">
      <c r="A2440" s="122">
        <v>2439</v>
      </c>
      <c r="B2440" s="122" t="s">
        <v>12978</v>
      </c>
      <c r="C2440" s="100" t="s">
        <v>13046</v>
      </c>
      <c r="D2440" s="148"/>
      <c r="E2440" s="148"/>
      <c r="I2440" s="100" t="s">
        <v>149</v>
      </c>
      <c r="J2440" s="122" t="str">
        <f t="shared" si="113"/>
        <v>Quercus macrocarpa</v>
      </c>
      <c r="M2440" s="100" t="s">
        <v>3226</v>
      </c>
      <c r="N2440" s="122" t="s">
        <v>3173</v>
      </c>
      <c r="O2440" s="121">
        <v>42975</v>
      </c>
      <c r="P2440" s="97" t="s">
        <v>12921</v>
      </c>
      <c r="Q2440" s="100" t="s">
        <v>11688</v>
      </c>
      <c r="R2440" s="121">
        <v>42977</v>
      </c>
      <c r="S2440" s="121" t="s">
        <v>14693</v>
      </c>
      <c r="T2440" s="100" t="s">
        <v>1171</v>
      </c>
      <c r="U2440" s="50" t="s">
        <v>4641</v>
      </c>
      <c r="V2440" s="50" t="s">
        <v>13743</v>
      </c>
      <c r="W2440" s="50" t="s">
        <v>1759</v>
      </c>
      <c r="X2440" s="101" t="s">
        <v>12998</v>
      </c>
      <c r="Y2440" s="50" t="s">
        <v>12999</v>
      </c>
      <c r="AG2440" s="132" t="s">
        <v>13007</v>
      </c>
      <c r="AH2440" s="122">
        <v>1120</v>
      </c>
      <c r="AJ2440" s="100" t="s">
        <v>149</v>
      </c>
      <c r="AK2440" s="100" t="s">
        <v>149</v>
      </c>
      <c r="AT2440" s="122">
        <v>45.529899999999998</v>
      </c>
      <c r="AU2440" s="122">
        <v>-94.240179999999995</v>
      </c>
      <c r="AZ2440" s="132" t="s">
        <v>12935</v>
      </c>
      <c r="BE2440" s="100" t="s">
        <v>9078</v>
      </c>
      <c r="BG2440" s="100" t="s">
        <v>9079</v>
      </c>
      <c r="BH2440" s="132" t="s">
        <v>1431</v>
      </c>
      <c r="BI2440" s="132" t="s">
        <v>1431</v>
      </c>
      <c r="BJ2440" s="132" t="s">
        <v>1431</v>
      </c>
      <c r="BY2440" s="132"/>
      <c r="BZ2440" s="100" t="s">
        <v>3654</v>
      </c>
      <c r="CZ2440" s="122" t="str">
        <f t="shared" si="112"/>
        <v>Quercus macrocarpa Michx., SPMCODE: QUE002439, collection#: MN-MG776</v>
      </c>
    </row>
    <row r="2441" spans="1:104" ht="15" customHeight="1" x14ac:dyDescent="0.45">
      <c r="A2441" s="122">
        <v>2440</v>
      </c>
      <c r="B2441" s="122" t="s">
        <v>12979</v>
      </c>
      <c r="C2441" s="100" t="s">
        <v>13047</v>
      </c>
      <c r="D2441" s="148"/>
      <c r="E2441" s="148"/>
      <c r="I2441" s="100" t="s">
        <v>149</v>
      </c>
      <c r="J2441" s="122" t="str">
        <f t="shared" si="113"/>
        <v>Quercus macrocarpa</v>
      </c>
      <c r="M2441" s="100" t="s">
        <v>3226</v>
      </c>
      <c r="N2441" s="122" t="s">
        <v>3173</v>
      </c>
      <c r="O2441" s="121">
        <v>42975</v>
      </c>
      <c r="P2441" s="97" t="s">
        <v>12921</v>
      </c>
      <c r="Q2441" s="100" t="s">
        <v>11688</v>
      </c>
      <c r="R2441" s="121">
        <v>42977</v>
      </c>
      <c r="S2441" s="121" t="s">
        <v>14693</v>
      </c>
      <c r="T2441" s="100" t="s">
        <v>1171</v>
      </c>
      <c r="U2441" s="50" t="s">
        <v>4641</v>
      </c>
      <c r="V2441" s="50" t="s">
        <v>13743</v>
      </c>
      <c r="W2441" s="50" t="s">
        <v>1759</v>
      </c>
      <c r="X2441" s="101" t="s">
        <v>12998</v>
      </c>
      <c r="Y2441" s="50" t="s">
        <v>12999</v>
      </c>
      <c r="AG2441" s="132" t="s">
        <v>13006</v>
      </c>
      <c r="AH2441" s="122">
        <v>1120</v>
      </c>
      <c r="AJ2441" s="100" t="s">
        <v>149</v>
      </c>
      <c r="AK2441" s="100" t="s">
        <v>149</v>
      </c>
      <c r="AT2441" s="122">
        <v>45.529899999999998</v>
      </c>
      <c r="AU2441" s="122">
        <v>-94.240179999999995</v>
      </c>
      <c r="AZ2441" s="132" t="s">
        <v>12935</v>
      </c>
      <c r="BE2441" s="100" t="s">
        <v>9078</v>
      </c>
      <c r="BG2441" s="100" t="s">
        <v>9079</v>
      </c>
      <c r="BH2441" s="132" t="s">
        <v>1431</v>
      </c>
      <c r="BI2441" s="132" t="s">
        <v>1431</v>
      </c>
      <c r="BJ2441" s="132" t="s">
        <v>1431</v>
      </c>
      <c r="BY2441" s="132"/>
      <c r="BZ2441" s="100" t="s">
        <v>3654</v>
      </c>
      <c r="CZ2441" s="122" t="str">
        <f t="shared" si="112"/>
        <v>Quercus macrocarpa Michx., SPMCODE: QUE002440, collection#: MN-MG777</v>
      </c>
    </row>
    <row r="2442" spans="1:104" ht="15" customHeight="1" x14ac:dyDescent="0.45">
      <c r="A2442" s="122">
        <v>2441</v>
      </c>
      <c r="B2442" s="122" t="s">
        <v>12980</v>
      </c>
      <c r="C2442" s="100" t="s">
        <v>13048</v>
      </c>
      <c r="D2442" s="148"/>
      <c r="E2442" s="148"/>
      <c r="I2442" s="100" t="s">
        <v>149</v>
      </c>
      <c r="J2442" s="122" t="str">
        <f t="shared" si="113"/>
        <v>Quercus macrocarpa</v>
      </c>
      <c r="M2442" s="100" t="s">
        <v>3226</v>
      </c>
      <c r="N2442" s="122" t="s">
        <v>3173</v>
      </c>
      <c r="O2442" s="121">
        <v>42975</v>
      </c>
      <c r="P2442" s="97" t="s">
        <v>12921</v>
      </c>
      <c r="Q2442" s="100" t="s">
        <v>11688</v>
      </c>
      <c r="R2442" s="121">
        <v>42977</v>
      </c>
      <c r="S2442" s="121" t="s">
        <v>14693</v>
      </c>
      <c r="T2442" s="100" t="s">
        <v>1171</v>
      </c>
      <c r="U2442" s="50" t="s">
        <v>4641</v>
      </c>
      <c r="V2442" s="50" t="s">
        <v>13743</v>
      </c>
      <c r="W2442" s="50" t="s">
        <v>1759</v>
      </c>
      <c r="X2442" s="101" t="s">
        <v>12998</v>
      </c>
      <c r="Y2442" s="50" t="s">
        <v>13008</v>
      </c>
      <c r="Z2442" s="50" t="s">
        <v>13009</v>
      </c>
      <c r="AH2442" s="122">
        <v>1127</v>
      </c>
      <c r="AJ2442" s="100" t="s">
        <v>149</v>
      </c>
      <c r="AK2442" s="100" t="s">
        <v>149</v>
      </c>
      <c r="AT2442" s="122">
        <v>45.529069999999997</v>
      </c>
      <c r="AU2442" s="122">
        <v>-94.241209999999995</v>
      </c>
      <c r="AZ2442" s="132" t="s">
        <v>13010</v>
      </c>
      <c r="BE2442" s="100" t="s">
        <v>9078</v>
      </c>
      <c r="BG2442" s="100" t="s">
        <v>9079</v>
      </c>
      <c r="BH2442" s="132" t="s">
        <v>1431</v>
      </c>
      <c r="BI2442" s="132" t="s">
        <v>1431</v>
      </c>
      <c r="BJ2442" s="132" t="s">
        <v>1431</v>
      </c>
      <c r="BY2442" s="132"/>
      <c r="BZ2442" s="100" t="s">
        <v>3654</v>
      </c>
      <c r="CZ2442" s="122" t="str">
        <f t="shared" si="112"/>
        <v>Quercus macrocarpa Michx., SPMCODE: QUE002441, collection#: MN-MG778</v>
      </c>
    </row>
    <row r="2443" spans="1:104" ht="15" customHeight="1" x14ac:dyDescent="0.45">
      <c r="A2443" s="122">
        <v>2442</v>
      </c>
      <c r="B2443" s="122" t="s">
        <v>12981</v>
      </c>
      <c r="C2443" s="100" t="s">
        <v>13049</v>
      </c>
      <c r="D2443" s="148"/>
      <c r="E2443" s="148"/>
      <c r="I2443" s="100" t="s">
        <v>149</v>
      </c>
      <c r="J2443" s="122" t="str">
        <f t="shared" si="113"/>
        <v>Quercus macrocarpa</v>
      </c>
      <c r="M2443" s="100" t="s">
        <v>3226</v>
      </c>
      <c r="N2443" s="122" t="s">
        <v>3173</v>
      </c>
      <c r="O2443" s="121">
        <v>42975</v>
      </c>
      <c r="P2443" s="97" t="s">
        <v>12921</v>
      </c>
      <c r="Q2443" s="100" t="s">
        <v>11688</v>
      </c>
      <c r="R2443" s="121">
        <v>42977</v>
      </c>
      <c r="S2443" s="121" t="s">
        <v>14693</v>
      </c>
      <c r="T2443" s="100" t="s">
        <v>1171</v>
      </c>
      <c r="U2443" s="50" t="s">
        <v>4641</v>
      </c>
      <c r="V2443" s="50" t="s">
        <v>13743</v>
      </c>
      <c r="W2443" s="50" t="s">
        <v>1759</v>
      </c>
      <c r="X2443" s="101" t="s">
        <v>12998</v>
      </c>
      <c r="Y2443" s="50" t="s">
        <v>13008</v>
      </c>
      <c r="Z2443" s="50" t="s">
        <v>13009</v>
      </c>
      <c r="AH2443" s="122">
        <v>1153</v>
      </c>
      <c r="AJ2443" s="100" t="s">
        <v>149</v>
      </c>
      <c r="AK2443" s="100" t="s">
        <v>149</v>
      </c>
      <c r="AT2443" s="122">
        <v>45.528869999999998</v>
      </c>
      <c r="AU2443" s="122">
        <v>-94.240849999999995</v>
      </c>
      <c r="AZ2443" s="132" t="s">
        <v>12925</v>
      </c>
      <c r="BE2443" s="100" t="s">
        <v>9078</v>
      </c>
      <c r="BG2443" s="100" t="s">
        <v>9079</v>
      </c>
      <c r="BH2443" s="132" t="s">
        <v>1431</v>
      </c>
      <c r="BI2443" s="132" t="s">
        <v>1431</v>
      </c>
      <c r="BJ2443" s="132" t="s">
        <v>1431</v>
      </c>
      <c r="BY2443" s="132"/>
      <c r="BZ2443" s="100" t="s">
        <v>3654</v>
      </c>
      <c r="CZ2443" s="122" t="str">
        <f t="shared" si="112"/>
        <v>Quercus macrocarpa Michx., SPMCODE: QUE002442, collection#: MN-MG779</v>
      </c>
    </row>
    <row r="2444" spans="1:104" ht="15" customHeight="1" x14ac:dyDescent="0.45">
      <c r="A2444" s="122">
        <v>2443</v>
      </c>
      <c r="B2444" s="122" t="s">
        <v>12982</v>
      </c>
      <c r="C2444" s="100" t="s">
        <v>13050</v>
      </c>
      <c r="D2444" s="148"/>
      <c r="E2444" s="148"/>
      <c r="I2444" s="100" t="s">
        <v>149</v>
      </c>
      <c r="J2444" s="122" t="str">
        <f t="shared" si="113"/>
        <v>Quercus macrocarpa</v>
      </c>
      <c r="M2444" s="100" t="s">
        <v>3226</v>
      </c>
      <c r="N2444" s="122" t="s">
        <v>3173</v>
      </c>
      <c r="O2444" s="121">
        <v>42975</v>
      </c>
      <c r="P2444" s="97" t="s">
        <v>12921</v>
      </c>
      <c r="Q2444" s="100" t="s">
        <v>11688</v>
      </c>
      <c r="R2444" s="121">
        <v>42977</v>
      </c>
      <c r="S2444" s="121" t="s">
        <v>14693</v>
      </c>
      <c r="T2444" s="100" t="s">
        <v>1171</v>
      </c>
      <c r="U2444" s="50" t="s">
        <v>4641</v>
      </c>
      <c r="V2444" s="50" t="s">
        <v>13743</v>
      </c>
      <c r="W2444" s="50" t="s">
        <v>1759</v>
      </c>
      <c r="X2444" s="101" t="s">
        <v>12998</v>
      </c>
      <c r="Y2444" s="50" t="s">
        <v>12999</v>
      </c>
      <c r="AH2444" s="122">
        <v>1147</v>
      </c>
      <c r="AJ2444" s="100" t="s">
        <v>149</v>
      </c>
      <c r="AK2444" s="100" t="s">
        <v>149</v>
      </c>
      <c r="AT2444" s="122">
        <v>45.530880000000003</v>
      </c>
      <c r="AU2444" s="122">
        <v>-94.239890000000003</v>
      </c>
      <c r="AZ2444" s="132" t="s">
        <v>13011</v>
      </c>
      <c r="BE2444" s="100" t="s">
        <v>9078</v>
      </c>
      <c r="BG2444" s="100" t="s">
        <v>9079</v>
      </c>
      <c r="BH2444" s="132" t="s">
        <v>1431</v>
      </c>
      <c r="BI2444" s="132" t="s">
        <v>1431</v>
      </c>
      <c r="BJ2444" s="132" t="s">
        <v>1431</v>
      </c>
      <c r="BY2444" s="132" t="s">
        <v>13665</v>
      </c>
      <c r="BZ2444" s="100" t="s">
        <v>3654</v>
      </c>
      <c r="CZ2444" s="122" t="str">
        <f t="shared" si="112"/>
        <v>Quercus macrocarpa Michx., SPMCODE: QUE002443, collection#: MN-MG780</v>
      </c>
    </row>
    <row r="2445" spans="1:104" ht="15" customHeight="1" x14ac:dyDescent="0.45">
      <c r="A2445" s="122">
        <v>2444</v>
      </c>
      <c r="B2445" s="122" t="s">
        <v>12983</v>
      </c>
      <c r="C2445" s="100" t="s">
        <v>13051</v>
      </c>
      <c r="D2445" s="148"/>
      <c r="E2445" s="148"/>
      <c r="I2445" s="100" t="s">
        <v>149</v>
      </c>
      <c r="J2445" s="122" t="str">
        <f t="shared" si="113"/>
        <v>Quercus macrocarpa</v>
      </c>
      <c r="M2445" s="100" t="s">
        <v>3226</v>
      </c>
      <c r="N2445" s="122" t="s">
        <v>3173</v>
      </c>
      <c r="O2445" s="121">
        <v>42975</v>
      </c>
      <c r="P2445" s="97" t="s">
        <v>12921</v>
      </c>
      <c r="Q2445" s="100" t="s">
        <v>11688</v>
      </c>
      <c r="R2445" s="121">
        <v>42977</v>
      </c>
      <c r="S2445" s="121" t="s">
        <v>14693</v>
      </c>
      <c r="T2445" s="100" t="s">
        <v>1171</v>
      </c>
      <c r="U2445" s="50" t="s">
        <v>4641</v>
      </c>
      <c r="V2445" s="50" t="s">
        <v>6843</v>
      </c>
      <c r="W2445" s="50" t="s">
        <v>1759</v>
      </c>
      <c r="X2445" s="101" t="s">
        <v>13014</v>
      </c>
      <c r="Y2445" s="50" t="s">
        <v>13013</v>
      </c>
      <c r="AH2445" s="122">
        <v>1007</v>
      </c>
      <c r="AJ2445" s="100" t="s">
        <v>149</v>
      </c>
      <c r="AK2445" s="100" t="s">
        <v>149</v>
      </c>
      <c r="AT2445" s="122">
        <v>44.986020000000003</v>
      </c>
      <c r="AU2445" s="122">
        <v>-93.183409999999995</v>
      </c>
      <c r="AZ2445" s="132" t="s">
        <v>13015</v>
      </c>
      <c r="BE2445" s="100" t="s">
        <v>9078</v>
      </c>
      <c r="BG2445" s="100" t="s">
        <v>9079</v>
      </c>
      <c r="BH2445" s="132" t="s">
        <v>1431</v>
      </c>
      <c r="BI2445" s="132" t="s">
        <v>1431</v>
      </c>
      <c r="BJ2445" s="132" t="s">
        <v>1431</v>
      </c>
      <c r="BZ2445" s="100" t="s">
        <v>3654</v>
      </c>
      <c r="CZ2445" s="122" t="str">
        <f t="shared" si="112"/>
        <v>Quercus macrocarpa Michx., SPMCODE: QUE002444, collection#: MN-MG781</v>
      </c>
    </row>
    <row r="2446" spans="1:104" ht="15" customHeight="1" x14ac:dyDescent="0.45">
      <c r="A2446" s="122">
        <v>2445</v>
      </c>
      <c r="B2446" s="122" t="s">
        <v>12984</v>
      </c>
      <c r="C2446" s="100" t="s">
        <v>13052</v>
      </c>
      <c r="D2446" s="148"/>
      <c r="E2446" s="148"/>
      <c r="I2446" s="100" t="s">
        <v>149</v>
      </c>
      <c r="J2446" s="122" t="str">
        <f t="shared" si="113"/>
        <v>Quercus macrocarpa</v>
      </c>
      <c r="M2446" s="100" t="s">
        <v>3226</v>
      </c>
      <c r="N2446" s="122" t="s">
        <v>3173</v>
      </c>
      <c r="O2446" s="121">
        <v>42975</v>
      </c>
      <c r="P2446" s="97" t="s">
        <v>12921</v>
      </c>
      <c r="Q2446" s="100" t="s">
        <v>11688</v>
      </c>
      <c r="R2446" s="121">
        <v>42977</v>
      </c>
      <c r="S2446" s="121" t="s">
        <v>14693</v>
      </c>
      <c r="T2446" s="100" t="s">
        <v>1171</v>
      </c>
      <c r="U2446" s="50" t="s">
        <v>4641</v>
      </c>
      <c r="V2446" s="50" t="s">
        <v>6843</v>
      </c>
      <c r="W2446" s="50" t="s">
        <v>1759</v>
      </c>
      <c r="X2446" s="101" t="s">
        <v>13012</v>
      </c>
      <c r="Y2446" s="50" t="s">
        <v>13013</v>
      </c>
      <c r="AH2446" s="122">
        <v>1006</v>
      </c>
      <c r="AJ2446" s="100" t="s">
        <v>149</v>
      </c>
      <c r="AK2446" s="100" t="s">
        <v>149</v>
      </c>
      <c r="AT2446" s="122">
        <v>44.986020000000003</v>
      </c>
      <c r="AU2446" s="122">
        <v>-93.183409999999995</v>
      </c>
      <c r="AZ2446" s="132" t="s">
        <v>13016</v>
      </c>
      <c r="BE2446" s="100" t="s">
        <v>9078</v>
      </c>
      <c r="BG2446" s="100" t="s">
        <v>9079</v>
      </c>
      <c r="BH2446" s="132" t="s">
        <v>1431</v>
      </c>
      <c r="BI2446" s="132" t="s">
        <v>1431</v>
      </c>
      <c r="BJ2446" s="132" t="s">
        <v>1431</v>
      </c>
      <c r="BY2446" s="132" t="s">
        <v>13665</v>
      </c>
      <c r="BZ2446" s="100" t="s">
        <v>3654</v>
      </c>
      <c r="CZ2446" s="122" t="str">
        <f t="shared" si="112"/>
        <v>Quercus macrocarpa Michx., SPMCODE: QUE002445, collection#: MN-MG782</v>
      </c>
    </row>
    <row r="2447" spans="1:104" ht="15" customHeight="1" x14ac:dyDescent="0.45">
      <c r="A2447" s="122">
        <v>2446</v>
      </c>
      <c r="B2447" s="122" t="s">
        <v>12985</v>
      </c>
      <c r="C2447" s="100" t="s">
        <v>13053</v>
      </c>
      <c r="D2447" s="148"/>
      <c r="E2447" s="148"/>
      <c r="I2447" s="100" t="s">
        <v>149</v>
      </c>
      <c r="J2447" s="122" t="str">
        <f t="shared" si="113"/>
        <v>Quercus macrocarpa</v>
      </c>
      <c r="M2447" s="100" t="s">
        <v>3226</v>
      </c>
      <c r="N2447" s="122" t="s">
        <v>3173</v>
      </c>
      <c r="O2447" s="121">
        <v>42975</v>
      </c>
      <c r="P2447" s="97" t="s">
        <v>12921</v>
      </c>
      <c r="Q2447" s="100" t="s">
        <v>11688</v>
      </c>
      <c r="R2447" s="121">
        <v>42977</v>
      </c>
      <c r="S2447" s="121" t="s">
        <v>14693</v>
      </c>
      <c r="T2447" s="100" t="s">
        <v>1171</v>
      </c>
      <c r="U2447" s="50" t="s">
        <v>4641</v>
      </c>
      <c r="V2447" s="50" t="s">
        <v>6843</v>
      </c>
      <c r="W2447" s="50" t="s">
        <v>1759</v>
      </c>
      <c r="X2447" s="101" t="s">
        <v>13018</v>
      </c>
      <c r="Y2447" s="50" t="s">
        <v>13013</v>
      </c>
      <c r="AH2447" s="122">
        <v>981</v>
      </c>
      <c r="AJ2447" s="100" t="s">
        <v>149</v>
      </c>
      <c r="AK2447" s="100" t="s">
        <v>149</v>
      </c>
      <c r="AT2447" s="122">
        <v>44.985860000000002</v>
      </c>
      <c r="AU2447" s="122">
        <v>-93.186130000000006</v>
      </c>
      <c r="AZ2447" s="132" t="s">
        <v>13017</v>
      </c>
      <c r="BE2447" s="100" t="s">
        <v>9078</v>
      </c>
      <c r="BG2447" s="100" t="s">
        <v>9079</v>
      </c>
      <c r="BH2447" s="132" t="s">
        <v>1431</v>
      </c>
      <c r="BI2447" s="132" t="s">
        <v>1431</v>
      </c>
      <c r="BJ2447" s="132" t="s">
        <v>1431</v>
      </c>
      <c r="BZ2447" s="100" t="s">
        <v>3654</v>
      </c>
      <c r="CZ2447" s="122" t="str">
        <f t="shared" ref="CZ2447:CZ2510" si="114">I2447&amp;", SPMCODE: "&amp;B2447&amp;", collection#: "&amp;C2447</f>
        <v>Quercus macrocarpa Michx., SPMCODE: QUE002446, collection#: MN-MG783</v>
      </c>
    </row>
    <row r="2448" spans="1:104" ht="15" customHeight="1" x14ac:dyDescent="0.45">
      <c r="A2448" s="122">
        <v>2447</v>
      </c>
      <c r="B2448" s="122" t="s">
        <v>12986</v>
      </c>
      <c r="C2448" s="100" t="s">
        <v>13054</v>
      </c>
      <c r="D2448" s="148"/>
      <c r="E2448" s="148"/>
      <c r="I2448" s="100" t="s">
        <v>149</v>
      </c>
      <c r="J2448" s="122" t="str">
        <f t="shared" si="113"/>
        <v>Quercus macrocarpa</v>
      </c>
      <c r="M2448" s="100" t="s">
        <v>3226</v>
      </c>
      <c r="N2448" s="122" t="s">
        <v>3173</v>
      </c>
      <c r="O2448" s="121">
        <v>42975</v>
      </c>
      <c r="P2448" s="97" t="s">
        <v>12921</v>
      </c>
      <c r="Q2448" s="100" t="s">
        <v>11688</v>
      </c>
      <c r="R2448" s="121">
        <v>42977</v>
      </c>
      <c r="S2448" s="121" t="s">
        <v>14693</v>
      </c>
      <c r="T2448" s="100" t="s">
        <v>1171</v>
      </c>
      <c r="U2448" s="50" t="s">
        <v>4641</v>
      </c>
      <c r="V2448" s="50" t="s">
        <v>6843</v>
      </c>
      <c r="W2448" s="50" t="s">
        <v>1759</v>
      </c>
      <c r="X2448" s="101" t="s">
        <v>13019</v>
      </c>
      <c r="Y2448" s="50" t="s">
        <v>13013</v>
      </c>
      <c r="AH2448" s="122">
        <v>1018</v>
      </c>
      <c r="AJ2448" s="100" t="s">
        <v>149</v>
      </c>
      <c r="AK2448" s="100" t="s">
        <v>149</v>
      </c>
      <c r="AT2448" s="122">
        <v>44.984450000000002</v>
      </c>
      <c r="AU2448" s="122">
        <v>-93.182630000000003</v>
      </c>
      <c r="AZ2448" s="132" t="s">
        <v>13020</v>
      </c>
      <c r="BE2448" s="100" t="s">
        <v>9078</v>
      </c>
      <c r="BG2448" s="100" t="s">
        <v>9079</v>
      </c>
      <c r="BH2448" s="132" t="s">
        <v>1431</v>
      </c>
      <c r="BI2448" s="132" t="s">
        <v>1431</v>
      </c>
      <c r="BJ2448" s="132" t="s">
        <v>1431</v>
      </c>
      <c r="BZ2448" s="100" t="s">
        <v>3654</v>
      </c>
      <c r="CZ2448" s="122" t="str">
        <f t="shared" si="114"/>
        <v>Quercus macrocarpa Michx., SPMCODE: QUE002447, collection#: MN-MG784</v>
      </c>
    </row>
    <row r="2449" spans="1:104" ht="15" customHeight="1" x14ac:dyDescent="0.45">
      <c r="A2449" s="122">
        <v>2448</v>
      </c>
      <c r="B2449" s="122" t="s">
        <v>12987</v>
      </c>
      <c r="C2449" s="100" t="s">
        <v>13055</v>
      </c>
      <c r="D2449" s="148"/>
      <c r="E2449" s="148"/>
      <c r="I2449" s="100" t="s">
        <v>149</v>
      </c>
      <c r="J2449" s="122" t="str">
        <f t="shared" si="113"/>
        <v>Quercus macrocarpa</v>
      </c>
      <c r="M2449" s="100" t="s">
        <v>3226</v>
      </c>
      <c r="N2449" s="122" t="s">
        <v>3173</v>
      </c>
      <c r="O2449" s="121">
        <v>42975</v>
      </c>
      <c r="P2449" s="97" t="s">
        <v>12921</v>
      </c>
      <c r="Q2449" s="100" t="s">
        <v>11688</v>
      </c>
      <c r="R2449" s="121">
        <v>42977</v>
      </c>
      <c r="S2449" s="121" t="s">
        <v>14693</v>
      </c>
      <c r="T2449" s="100" t="s">
        <v>1171</v>
      </c>
      <c r="U2449" s="50" t="s">
        <v>4641</v>
      </c>
      <c r="V2449" s="50" t="s">
        <v>6843</v>
      </c>
      <c r="W2449" s="50" t="s">
        <v>1759</v>
      </c>
      <c r="X2449" s="101" t="s">
        <v>13022</v>
      </c>
      <c r="Y2449" s="50" t="s">
        <v>13013</v>
      </c>
      <c r="AH2449" s="122">
        <v>1014</v>
      </c>
      <c r="AJ2449" s="100" t="s">
        <v>149</v>
      </c>
      <c r="AK2449" s="100" t="s">
        <v>149</v>
      </c>
      <c r="AT2449" s="122">
        <v>44.985770000000002</v>
      </c>
      <c r="AU2449" s="122">
        <v>-93.181979999999996</v>
      </c>
      <c r="AZ2449" s="132" t="s">
        <v>13021</v>
      </c>
      <c r="BE2449" s="100" t="s">
        <v>9078</v>
      </c>
      <c r="BG2449" s="100" t="s">
        <v>9079</v>
      </c>
      <c r="BH2449" s="132" t="s">
        <v>1431</v>
      </c>
      <c r="BI2449" s="132" t="s">
        <v>1431</v>
      </c>
      <c r="BJ2449" s="132" t="s">
        <v>1431</v>
      </c>
      <c r="BZ2449" s="100" t="s">
        <v>3654</v>
      </c>
      <c r="CZ2449" s="122" t="str">
        <f t="shared" si="114"/>
        <v>Quercus macrocarpa Michx., SPMCODE: QUE002448, collection#: MN-MG785</v>
      </c>
    </row>
    <row r="2450" spans="1:104" ht="15" customHeight="1" x14ac:dyDescent="0.45">
      <c r="A2450" s="122">
        <v>2449</v>
      </c>
      <c r="B2450" s="122" t="s">
        <v>12988</v>
      </c>
      <c r="C2450" s="100" t="s">
        <v>13056</v>
      </c>
      <c r="D2450" s="148"/>
      <c r="E2450" s="148"/>
      <c r="I2450" s="100" t="s">
        <v>149</v>
      </c>
      <c r="J2450" s="122" t="str">
        <f t="shared" si="113"/>
        <v>Quercus macrocarpa</v>
      </c>
      <c r="M2450" s="100" t="s">
        <v>3226</v>
      </c>
      <c r="N2450" s="122" t="s">
        <v>3173</v>
      </c>
      <c r="O2450" s="121">
        <v>42975</v>
      </c>
      <c r="P2450" s="97" t="s">
        <v>12921</v>
      </c>
      <c r="Q2450" s="100" t="s">
        <v>11688</v>
      </c>
      <c r="R2450" s="121">
        <v>42977</v>
      </c>
      <c r="S2450" s="121" t="s">
        <v>14693</v>
      </c>
      <c r="T2450" s="100" t="s">
        <v>1171</v>
      </c>
      <c r="U2450" s="50" t="s">
        <v>4641</v>
      </c>
      <c r="V2450" s="50" t="s">
        <v>6843</v>
      </c>
      <c r="W2450" s="50" t="s">
        <v>1759</v>
      </c>
      <c r="X2450" s="101" t="s">
        <v>13023</v>
      </c>
      <c r="Y2450" s="50" t="s">
        <v>13013</v>
      </c>
      <c r="AH2450" s="122">
        <v>1056</v>
      </c>
      <c r="AJ2450" s="100" t="s">
        <v>149</v>
      </c>
      <c r="AK2450" s="100" t="s">
        <v>149</v>
      </c>
      <c r="AT2450" s="122">
        <v>44.987119999999997</v>
      </c>
      <c r="AU2450" s="122">
        <v>-93.187600000000003</v>
      </c>
      <c r="AZ2450" s="132" t="s">
        <v>13024</v>
      </c>
      <c r="BE2450" s="100" t="s">
        <v>9078</v>
      </c>
      <c r="BG2450" s="100" t="s">
        <v>9079</v>
      </c>
      <c r="BH2450" s="132" t="s">
        <v>1431</v>
      </c>
      <c r="BI2450" s="132" t="s">
        <v>1431</v>
      </c>
      <c r="BJ2450" s="132" t="s">
        <v>1431</v>
      </c>
      <c r="BZ2450" s="100" t="s">
        <v>3654</v>
      </c>
      <c r="CZ2450" s="122" t="str">
        <f t="shared" si="114"/>
        <v>Quercus macrocarpa Michx., SPMCODE: QUE002449, collection#: MN-MG786</v>
      </c>
    </row>
    <row r="2451" spans="1:104" ht="15" customHeight="1" x14ac:dyDescent="0.45">
      <c r="A2451" s="122">
        <v>2450</v>
      </c>
      <c r="B2451" s="122" t="s">
        <v>12989</v>
      </c>
      <c r="C2451" s="100" t="s">
        <v>13057</v>
      </c>
      <c r="D2451" s="148"/>
      <c r="E2451" s="148"/>
      <c r="I2451" s="100" t="s">
        <v>149</v>
      </c>
      <c r="J2451" s="122" t="str">
        <f t="shared" si="113"/>
        <v>Quercus macrocarpa</v>
      </c>
      <c r="M2451" s="100" t="s">
        <v>3226</v>
      </c>
      <c r="N2451" s="122" t="s">
        <v>3173</v>
      </c>
      <c r="O2451" s="121">
        <v>42975</v>
      </c>
      <c r="P2451" s="97" t="s">
        <v>12921</v>
      </c>
      <c r="Q2451" s="100" t="s">
        <v>11688</v>
      </c>
      <c r="R2451" s="121">
        <v>42977</v>
      </c>
      <c r="S2451" s="121" t="s">
        <v>14693</v>
      </c>
      <c r="T2451" s="100" t="s">
        <v>1171</v>
      </c>
      <c r="U2451" s="50" t="s">
        <v>4641</v>
      </c>
      <c r="V2451" s="50" t="s">
        <v>6843</v>
      </c>
      <c r="W2451" s="50" t="s">
        <v>1759</v>
      </c>
      <c r="X2451" s="101" t="s">
        <v>13026</v>
      </c>
      <c r="Y2451" s="50" t="s">
        <v>13013</v>
      </c>
      <c r="AH2451" s="122">
        <v>980</v>
      </c>
      <c r="AJ2451" s="100" t="s">
        <v>149</v>
      </c>
      <c r="AK2451" s="100" t="s">
        <v>149</v>
      </c>
      <c r="AT2451" s="122">
        <v>44.990940000000002</v>
      </c>
      <c r="AU2451" s="122">
        <v>-93.194370000000006</v>
      </c>
      <c r="AZ2451" s="132" t="s">
        <v>13025</v>
      </c>
      <c r="BE2451" s="100" t="s">
        <v>9078</v>
      </c>
      <c r="BG2451" s="100" t="s">
        <v>9079</v>
      </c>
      <c r="BH2451" s="132" t="s">
        <v>1431</v>
      </c>
      <c r="BI2451" s="132" t="s">
        <v>1431</v>
      </c>
      <c r="BJ2451" s="132" t="s">
        <v>1431</v>
      </c>
      <c r="BY2451" s="132" t="s">
        <v>13665</v>
      </c>
      <c r="BZ2451" s="100" t="s">
        <v>3654</v>
      </c>
      <c r="CZ2451" s="122" t="str">
        <f t="shared" si="114"/>
        <v>Quercus macrocarpa Michx., SPMCODE: QUE002450, collection#: MN-MG787</v>
      </c>
    </row>
    <row r="2452" spans="1:104" ht="15" customHeight="1" x14ac:dyDescent="0.45">
      <c r="A2452" s="122">
        <v>2451</v>
      </c>
      <c r="B2452" s="122" t="s">
        <v>12990</v>
      </c>
      <c r="C2452" s="100" t="s">
        <v>13058</v>
      </c>
      <c r="D2452" s="148"/>
      <c r="E2452" s="148"/>
      <c r="I2452" s="100" t="s">
        <v>149</v>
      </c>
      <c r="J2452" s="122" t="str">
        <f t="shared" si="113"/>
        <v>Quercus macrocarpa</v>
      </c>
      <c r="M2452" s="100" t="s">
        <v>3226</v>
      </c>
      <c r="N2452" s="122" t="s">
        <v>3173</v>
      </c>
      <c r="O2452" s="121">
        <v>42976</v>
      </c>
      <c r="P2452" s="97" t="s">
        <v>12921</v>
      </c>
      <c r="Q2452" s="100" t="s">
        <v>11688</v>
      </c>
      <c r="R2452" s="121">
        <v>42977</v>
      </c>
      <c r="S2452" s="121" t="s">
        <v>14693</v>
      </c>
      <c r="T2452" s="100" t="s">
        <v>1171</v>
      </c>
      <c r="U2452" s="50" t="s">
        <v>4641</v>
      </c>
      <c r="V2452" s="50" t="s">
        <v>12997</v>
      </c>
      <c r="W2452" s="50" t="s">
        <v>1759</v>
      </c>
      <c r="X2452" s="101" t="s">
        <v>13027</v>
      </c>
      <c r="Y2452" s="50" t="s">
        <v>13013</v>
      </c>
      <c r="AH2452" s="122">
        <v>864</v>
      </c>
      <c r="AJ2452" s="100" t="s">
        <v>149</v>
      </c>
      <c r="AK2452" s="100" t="s">
        <v>149</v>
      </c>
      <c r="AT2452" s="122">
        <v>44.978819999999999</v>
      </c>
      <c r="AU2452" s="122">
        <v>-93.237679999999997</v>
      </c>
      <c r="AZ2452" s="132" t="s">
        <v>9458</v>
      </c>
      <c r="BE2452" s="100" t="s">
        <v>9078</v>
      </c>
      <c r="BG2452" s="100" t="s">
        <v>9079</v>
      </c>
      <c r="BH2452" s="132" t="s">
        <v>1431</v>
      </c>
      <c r="BI2452" s="132" t="s">
        <v>1431</v>
      </c>
      <c r="BJ2452" s="132" t="s">
        <v>1431</v>
      </c>
      <c r="BZ2452" s="100" t="s">
        <v>3654</v>
      </c>
      <c r="CN2452" s="122" t="s">
        <v>13878</v>
      </c>
      <c r="CZ2452" s="122" t="str">
        <f t="shared" si="114"/>
        <v>Quercus macrocarpa Michx., SPMCODE: QUE002451, collection#: MN-MG788</v>
      </c>
    </row>
    <row r="2453" spans="1:104" ht="15" customHeight="1" x14ac:dyDescent="0.45">
      <c r="A2453" s="122">
        <v>2452</v>
      </c>
      <c r="B2453" s="122" t="s">
        <v>12991</v>
      </c>
      <c r="C2453" s="100" t="s">
        <v>13059</v>
      </c>
      <c r="D2453" s="148"/>
      <c r="E2453" s="148"/>
      <c r="I2453" s="100" t="s">
        <v>149</v>
      </c>
      <c r="J2453" s="122" t="str">
        <f t="shared" si="113"/>
        <v>Quercus macrocarpa</v>
      </c>
      <c r="M2453" s="100" t="s">
        <v>3226</v>
      </c>
      <c r="N2453" s="122" t="s">
        <v>3173</v>
      </c>
      <c r="O2453" s="121">
        <v>42976</v>
      </c>
      <c r="P2453" s="97" t="s">
        <v>12921</v>
      </c>
      <c r="Q2453" s="100" t="s">
        <v>11688</v>
      </c>
      <c r="R2453" s="121">
        <v>42977</v>
      </c>
      <c r="S2453" s="121" t="s">
        <v>14693</v>
      </c>
      <c r="T2453" s="100" t="s">
        <v>1171</v>
      </c>
      <c r="U2453" s="50" t="s">
        <v>4641</v>
      </c>
      <c r="V2453" s="50" t="s">
        <v>12997</v>
      </c>
      <c r="W2453" s="50" t="s">
        <v>1759</v>
      </c>
      <c r="X2453" s="101" t="s">
        <v>13028</v>
      </c>
      <c r="Y2453" s="50" t="s">
        <v>13013</v>
      </c>
      <c r="AH2453" s="122">
        <v>863</v>
      </c>
      <c r="AJ2453" s="100" t="s">
        <v>149</v>
      </c>
      <c r="AK2453" s="100" t="s">
        <v>149</v>
      </c>
      <c r="AT2453" s="122">
        <v>44.97739</v>
      </c>
      <c r="AU2453" s="122">
        <v>-93.237610000000004</v>
      </c>
      <c r="AZ2453" s="132" t="s">
        <v>13030</v>
      </c>
      <c r="BE2453" s="100" t="s">
        <v>9078</v>
      </c>
      <c r="BG2453" s="100" t="s">
        <v>9079</v>
      </c>
      <c r="BH2453" s="132" t="s">
        <v>1431</v>
      </c>
      <c r="BI2453" s="132" t="s">
        <v>1431</v>
      </c>
      <c r="BJ2453" s="132" t="s">
        <v>1431</v>
      </c>
      <c r="BZ2453" s="100" t="s">
        <v>3654</v>
      </c>
      <c r="CN2453" s="122" t="s">
        <v>13879</v>
      </c>
      <c r="CZ2453" s="122" t="str">
        <f t="shared" si="114"/>
        <v>Quercus macrocarpa Michx., SPMCODE: QUE002452, collection#: MN-MG789</v>
      </c>
    </row>
    <row r="2454" spans="1:104" ht="15" customHeight="1" x14ac:dyDescent="0.45">
      <c r="A2454" s="122">
        <v>2453</v>
      </c>
      <c r="B2454" s="122" t="s">
        <v>12992</v>
      </c>
      <c r="C2454" s="100" t="s">
        <v>13060</v>
      </c>
      <c r="D2454" s="148"/>
      <c r="E2454" s="148"/>
      <c r="I2454" s="100" t="s">
        <v>149</v>
      </c>
      <c r="J2454" s="122" t="str">
        <f t="shared" si="113"/>
        <v>Quercus macrocarpa</v>
      </c>
      <c r="M2454" s="100" t="s">
        <v>3226</v>
      </c>
      <c r="N2454" s="122" t="s">
        <v>3173</v>
      </c>
      <c r="O2454" s="121">
        <v>42976</v>
      </c>
      <c r="P2454" s="97" t="s">
        <v>12921</v>
      </c>
      <c r="Q2454" s="100" t="s">
        <v>11688</v>
      </c>
      <c r="R2454" s="121">
        <v>42977</v>
      </c>
      <c r="S2454" s="121" t="s">
        <v>14693</v>
      </c>
      <c r="T2454" s="100" t="s">
        <v>1171</v>
      </c>
      <c r="U2454" s="50" t="s">
        <v>4641</v>
      </c>
      <c r="V2454" s="50" t="s">
        <v>12997</v>
      </c>
      <c r="W2454" s="50" t="s">
        <v>1759</v>
      </c>
      <c r="X2454" s="101" t="s">
        <v>13029</v>
      </c>
      <c r="Y2454" s="50" t="s">
        <v>13013</v>
      </c>
      <c r="AH2454" s="122">
        <v>825</v>
      </c>
      <c r="AJ2454" s="100" t="s">
        <v>149</v>
      </c>
      <c r="AK2454" s="100" t="s">
        <v>149</v>
      </c>
      <c r="AT2454" s="122">
        <v>44.977710000000002</v>
      </c>
      <c r="AU2454" s="122">
        <v>-93.238010000000003</v>
      </c>
      <c r="AZ2454" s="132" t="s">
        <v>12326</v>
      </c>
      <c r="BE2454" s="100" t="s">
        <v>9078</v>
      </c>
      <c r="BG2454" s="100" t="s">
        <v>9079</v>
      </c>
      <c r="BH2454" s="132" t="s">
        <v>1431</v>
      </c>
      <c r="BI2454" s="132" t="s">
        <v>1431</v>
      </c>
      <c r="BJ2454" s="132" t="s">
        <v>1431</v>
      </c>
      <c r="BY2454" s="132" t="s">
        <v>13665</v>
      </c>
      <c r="BZ2454" s="100" t="s">
        <v>3654</v>
      </c>
      <c r="CN2454" s="122" t="s">
        <v>13880</v>
      </c>
      <c r="CZ2454" s="122" t="str">
        <f t="shared" si="114"/>
        <v>Quercus macrocarpa Michx., SPMCODE: QUE002453, collection#: MN-MG790</v>
      </c>
    </row>
    <row r="2455" spans="1:104" ht="15" customHeight="1" x14ac:dyDescent="0.45">
      <c r="A2455" s="122">
        <v>2454</v>
      </c>
      <c r="B2455" s="122" t="s">
        <v>13102</v>
      </c>
      <c r="C2455" s="100" t="s">
        <v>13061</v>
      </c>
      <c r="D2455" s="148"/>
      <c r="E2455" s="148"/>
      <c r="I2455" s="100" t="s">
        <v>149</v>
      </c>
      <c r="J2455" s="122" t="str">
        <f t="shared" si="113"/>
        <v>Quercus macrocarpa</v>
      </c>
      <c r="M2455" s="100" t="s">
        <v>3226</v>
      </c>
      <c r="N2455" s="122" t="s">
        <v>3173</v>
      </c>
      <c r="O2455" s="121">
        <v>42981</v>
      </c>
      <c r="P2455" s="97" t="s">
        <v>12225</v>
      </c>
      <c r="Q2455" s="100" t="s">
        <v>11688</v>
      </c>
      <c r="R2455" s="121">
        <v>42985</v>
      </c>
      <c r="S2455" s="121" t="s">
        <v>14693</v>
      </c>
      <c r="T2455" s="100" t="s">
        <v>1171</v>
      </c>
      <c r="U2455" s="50" t="s">
        <v>6795</v>
      </c>
      <c r="V2455" s="50" t="s">
        <v>13145</v>
      </c>
      <c r="W2455" s="50" t="s">
        <v>1759</v>
      </c>
      <c r="X2455" s="101" t="s">
        <v>13146</v>
      </c>
      <c r="Y2455" s="50" t="s">
        <v>13147</v>
      </c>
      <c r="AH2455" s="122">
        <v>790</v>
      </c>
      <c r="AJ2455" s="100" t="s">
        <v>149</v>
      </c>
      <c r="AK2455" s="100" t="s">
        <v>149</v>
      </c>
      <c r="AT2455" s="122">
        <v>41.088740000000001</v>
      </c>
      <c r="AU2455" s="122">
        <v>-85.120540000000005</v>
      </c>
      <c r="AZ2455" s="132" t="s">
        <v>9087</v>
      </c>
      <c r="BE2455" s="100" t="s">
        <v>9078</v>
      </c>
      <c r="BG2455" s="100" t="s">
        <v>9079</v>
      </c>
      <c r="BH2455" s="132" t="s">
        <v>1431</v>
      </c>
      <c r="BI2455" s="132" t="s">
        <v>1431</v>
      </c>
      <c r="BJ2455" s="132" t="s">
        <v>1431</v>
      </c>
      <c r="BY2455" s="132" t="s">
        <v>13665</v>
      </c>
      <c r="BZ2455" s="100" t="s">
        <v>3654</v>
      </c>
      <c r="CZ2455" s="122" t="str">
        <f t="shared" si="114"/>
        <v>Quercus macrocarpa Michx., SPMCODE: QUE002454, collection#: IN-MG791</v>
      </c>
    </row>
    <row r="2456" spans="1:104" ht="15" customHeight="1" x14ac:dyDescent="0.45">
      <c r="A2456" s="122">
        <v>2455</v>
      </c>
      <c r="B2456" s="122" t="s">
        <v>13103</v>
      </c>
      <c r="C2456" s="100" t="s">
        <v>13062</v>
      </c>
      <c r="D2456" s="148"/>
      <c r="E2456" s="148"/>
      <c r="I2456" s="100" t="s">
        <v>149</v>
      </c>
      <c r="J2456" s="122" t="str">
        <f t="shared" si="113"/>
        <v>Quercus macrocarpa</v>
      </c>
      <c r="M2456" s="100" t="s">
        <v>3226</v>
      </c>
      <c r="N2456" s="122" t="s">
        <v>3173</v>
      </c>
      <c r="O2456" s="121">
        <v>42981</v>
      </c>
      <c r="P2456" s="97" t="s">
        <v>12225</v>
      </c>
      <c r="Q2456" s="100" t="s">
        <v>11688</v>
      </c>
      <c r="R2456" s="121">
        <v>42985</v>
      </c>
      <c r="S2456" s="121" t="s">
        <v>14693</v>
      </c>
      <c r="T2456" s="100" t="s">
        <v>1171</v>
      </c>
      <c r="U2456" s="50" t="s">
        <v>6795</v>
      </c>
      <c r="V2456" s="50" t="s">
        <v>13145</v>
      </c>
      <c r="W2456" s="50" t="s">
        <v>1759</v>
      </c>
      <c r="X2456" s="101" t="s">
        <v>13146</v>
      </c>
      <c r="Y2456" s="50" t="s">
        <v>13147</v>
      </c>
      <c r="AH2456" s="122">
        <v>782</v>
      </c>
      <c r="AJ2456" s="100" t="s">
        <v>149</v>
      </c>
      <c r="AK2456" s="100" t="s">
        <v>149</v>
      </c>
      <c r="AT2456" s="122">
        <v>41.089190000000002</v>
      </c>
      <c r="AU2456" s="122">
        <v>-85.119479999999996</v>
      </c>
      <c r="AZ2456" s="122" t="s">
        <v>9638</v>
      </c>
      <c r="BE2456" s="100" t="s">
        <v>9078</v>
      </c>
      <c r="BG2456" s="100" t="s">
        <v>9079</v>
      </c>
      <c r="BH2456" s="132" t="s">
        <v>1431</v>
      </c>
      <c r="BI2456" s="132" t="s">
        <v>1431</v>
      </c>
      <c r="BJ2456" s="132" t="s">
        <v>1431</v>
      </c>
      <c r="BY2456" s="132" t="s">
        <v>13665</v>
      </c>
      <c r="BZ2456" s="100" t="s">
        <v>3654</v>
      </c>
      <c r="CZ2456" s="122" t="str">
        <f t="shared" si="114"/>
        <v>Quercus macrocarpa Michx., SPMCODE: QUE002455, collection#: IN-MG792</v>
      </c>
    </row>
    <row r="2457" spans="1:104" ht="15" customHeight="1" x14ac:dyDescent="0.45">
      <c r="A2457" s="122">
        <v>2456</v>
      </c>
      <c r="B2457" s="122" t="s">
        <v>13104</v>
      </c>
      <c r="C2457" s="100" t="s">
        <v>13063</v>
      </c>
      <c r="D2457" s="148"/>
      <c r="E2457" s="148"/>
      <c r="I2457" s="100" t="s">
        <v>149</v>
      </c>
      <c r="J2457" s="122" t="str">
        <f t="shared" si="113"/>
        <v>Quercus macrocarpa</v>
      </c>
      <c r="M2457" s="100" t="s">
        <v>3226</v>
      </c>
      <c r="N2457" s="122" t="s">
        <v>3173</v>
      </c>
      <c r="O2457" s="121">
        <v>42981</v>
      </c>
      <c r="P2457" s="97" t="s">
        <v>12225</v>
      </c>
      <c r="Q2457" s="100" t="s">
        <v>11688</v>
      </c>
      <c r="R2457" s="121">
        <v>42985</v>
      </c>
      <c r="S2457" s="121" t="s">
        <v>14693</v>
      </c>
      <c r="T2457" s="100" t="s">
        <v>1171</v>
      </c>
      <c r="U2457" s="50" t="s">
        <v>6795</v>
      </c>
      <c r="V2457" s="50" t="s">
        <v>13145</v>
      </c>
      <c r="W2457" s="50" t="s">
        <v>1759</v>
      </c>
      <c r="X2457" s="101" t="s">
        <v>13146</v>
      </c>
      <c r="Y2457" s="50" t="s">
        <v>13147</v>
      </c>
      <c r="AH2457" s="122">
        <v>775</v>
      </c>
      <c r="AJ2457" s="100" t="s">
        <v>149</v>
      </c>
      <c r="AK2457" s="100" t="s">
        <v>149</v>
      </c>
      <c r="AT2457" s="122">
        <v>41.089239999999997</v>
      </c>
      <c r="AU2457" s="122">
        <v>-85.119429999999994</v>
      </c>
      <c r="AZ2457" s="122" t="s">
        <v>13151</v>
      </c>
      <c r="BE2457" s="100" t="s">
        <v>9078</v>
      </c>
      <c r="BG2457" s="100" t="s">
        <v>9079</v>
      </c>
      <c r="BH2457" s="132" t="s">
        <v>1431</v>
      </c>
      <c r="BI2457" s="132" t="s">
        <v>1431</v>
      </c>
      <c r="BJ2457" s="132" t="s">
        <v>1431</v>
      </c>
      <c r="BY2457" s="132"/>
      <c r="BZ2457" s="100" t="s">
        <v>3654</v>
      </c>
      <c r="CZ2457" s="122" t="str">
        <f t="shared" si="114"/>
        <v>Quercus macrocarpa Michx., SPMCODE: QUE002456, collection#: IN-MG793</v>
      </c>
    </row>
    <row r="2458" spans="1:104" ht="15" customHeight="1" x14ac:dyDescent="0.45">
      <c r="A2458" s="122">
        <v>2457</v>
      </c>
      <c r="B2458" s="122" t="s">
        <v>13105</v>
      </c>
      <c r="C2458" s="100" t="s">
        <v>13064</v>
      </c>
      <c r="D2458" s="148"/>
      <c r="E2458" s="148"/>
      <c r="I2458" s="100" t="s">
        <v>13143</v>
      </c>
      <c r="J2458" s="122" t="str">
        <f t="shared" si="113"/>
        <v>Quercus macrocarpa?</v>
      </c>
      <c r="M2458" s="100" t="s">
        <v>3226</v>
      </c>
      <c r="N2458" s="132"/>
      <c r="O2458" s="121">
        <v>42981</v>
      </c>
      <c r="P2458" s="97" t="s">
        <v>12225</v>
      </c>
      <c r="Q2458" s="100" t="s">
        <v>11688</v>
      </c>
      <c r="R2458" s="121">
        <v>42985</v>
      </c>
      <c r="S2458" s="121" t="s">
        <v>14693</v>
      </c>
      <c r="T2458" s="100" t="s">
        <v>1171</v>
      </c>
      <c r="U2458" s="50" t="s">
        <v>6795</v>
      </c>
      <c r="V2458" s="50" t="s">
        <v>13145</v>
      </c>
      <c r="W2458" s="50" t="s">
        <v>1759</v>
      </c>
      <c r="X2458" s="101" t="s">
        <v>13146</v>
      </c>
      <c r="Y2458" s="50" t="s">
        <v>13147</v>
      </c>
      <c r="AH2458" s="122">
        <v>781</v>
      </c>
      <c r="AJ2458" s="100" t="s">
        <v>13148</v>
      </c>
      <c r="AK2458" s="100" t="s">
        <v>13148</v>
      </c>
      <c r="AT2458" s="122">
        <v>41.089320000000001</v>
      </c>
      <c r="AU2458" s="122">
        <v>-85.119420000000005</v>
      </c>
      <c r="AZ2458" s="132" t="s">
        <v>13150</v>
      </c>
      <c r="BE2458" s="100" t="s">
        <v>9078</v>
      </c>
      <c r="BG2458" s="100" t="s">
        <v>9079</v>
      </c>
      <c r="BH2458" s="132" t="s">
        <v>1431</v>
      </c>
      <c r="BI2458" s="132" t="s">
        <v>1431</v>
      </c>
      <c r="BJ2458" s="132" t="s">
        <v>1431</v>
      </c>
      <c r="BZ2458" s="100" t="s">
        <v>3654</v>
      </c>
      <c r="CZ2458" s="122" t="str">
        <f t="shared" si="114"/>
        <v>Quercus macrocarpa? bicolor?, SPMCODE: QUE002457, collection#: IN-MG794</v>
      </c>
    </row>
    <row r="2459" spans="1:104" ht="15" customHeight="1" x14ac:dyDescent="0.45">
      <c r="A2459" s="122">
        <v>2458</v>
      </c>
      <c r="B2459" s="122" t="s">
        <v>13106</v>
      </c>
      <c r="C2459" s="100" t="s">
        <v>13065</v>
      </c>
      <c r="D2459" s="148"/>
      <c r="E2459" s="148"/>
      <c r="I2459" s="100" t="s">
        <v>149</v>
      </c>
      <c r="J2459" s="122" t="str">
        <f t="shared" si="113"/>
        <v>Quercus macrocarpa</v>
      </c>
      <c r="M2459" s="100" t="s">
        <v>3226</v>
      </c>
      <c r="N2459" s="122" t="s">
        <v>3173</v>
      </c>
      <c r="O2459" s="121">
        <v>42981</v>
      </c>
      <c r="P2459" s="97" t="s">
        <v>12225</v>
      </c>
      <c r="Q2459" s="100" t="s">
        <v>11688</v>
      </c>
      <c r="R2459" s="121">
        <v>42985</v>
      </c>
      <c r="S2459" s="121" t="s">
        <v>14693</v>
      </c>
      <c r="T2459" s="100" t="s">
        <v>1171</v>
      </c>
      <c r="U2459" s="50" t="s">
        <v>6795</v>
      </c>
      <c r="V2459" s="50" t="s">
        <v>13145</v>
      </c>
      <c r="W2459" s="50" t="s">
        <v>1759</v>
      </c>
      <c r="X2459" s="101" t="s">
        <v>13146</v>
      </c>
      <c r="Y2459" s="50" t="s">
        <v>13147</v>
      </c>
      <c r="AH2459" s="122">
        <v>782</v>
      </c>
      <c r="AJ2459" s="100" t="s">
        <v>149</v>
      </c>
      <c r="AK2459" s="100" t="s">
        <v>149</v>
      </c>
      <c r="AT2459" s="122">
        <v>41.089370000000002</v>
      </c>
      <c r="AU2459" s="122">
        <v>-85.119209999999995</v>
      </c>
      <c r="AZ2459" s="132" t="s">
        <v>9638</v>
      </c>
      <c r="BE2459" s="100" t="s">
        <v>9078</v>
      </c>
      <c r="BG2459" s="100" t="s">
        <v>9079</v>
      </c>
      <c r="BH2459" s="132" t="s">
        <v>1431</v>
      </c>
      <c r="BI2459" s="132" t="s">
        <v>1431</v>
      </c>
      <c r="BJ2459" s="132" t="s">
        <v>1431</v>
      </c>
      <c r="BZ2459" s="100" t="s">
        <v>3654</v>
      </c>
      <c r="CZ2459" s="122" t="str">
        <f t="shared" si="114"/>
        <v>Quercus macrocarpa Michx., SPMCODE: QUE002458, collection#: IN-MG795</v>
      </c>
    </row>
    <row r="2460" spans="1:104" ht="15" customHeight="1" x14ac:dyDescent="0.45">
      <c r="A2460" s="122">
        <v>2459</v>
      </c>
      <c r="B2460" s="122" t="s">
        <v>13107</v>
      </c>
      <c r="C2460" s="100" t="s">
        <v>13066</v>
      </c>
      <c r="D2460" s="148"/>
      <c r="E2460" s="148"/>
      <c r="I2460" s="100" t="s">
        <v>149</v>
      </c>
      <c r="J2460" s="122" t="str">
        <f t="shared" si="113"/>
        <v>Quercus macrocarpa</v>
      </c>
      <c r="M2460" s="100" t="s">
        <v>3226</v>
      </c>
      <c r="N2460" s="122" t="s">
        <v>3173</v>
      </c>
      <c r="O2460" s="121">
        <v>42981</v>
      </c>
      <c r="P2460" s="97" t="s">
        <v>12225</v>
      </c>
      <c r="Q2460" s="100" t="s">
        <v>11688</v>
      </c>
      <c r="R2460" s="121">
        <v>42985</v>
      </c>
      <c r="S2460" s="121" t="s">
        <v>14693</v>
      </c>
      <c r="T2460" s="100" t="s">
        <v>1171</v>
      </c>
      <c r="U2460" s="50" t="s">
        <v>6795</v>
      </c>
      <c r="V2460" s="50" t="s">
        <v>13145</v>
      </c>
      <c r="W2460" s="50" t="s">
        <v>1759</v>
      </c>
      <c r="X2460" s="101" t="s">
        <v>13146</v>
      </c>
      <c r="Y2460" s="50" t="s">
        <v>13147</v>
      </c>
      <c r="AH2460" s="122">
        <v>761</v>
      </c>
      <c r="AJ2460" s="100" t="s">
        <v>149</v>
      </c>
      <c r="AK2460" s="100" t="s">
        <v>149</v>
      </c>
      <c r="AT2460" s="122">
        <v>41.089370000000002</v>
      </c>
      <c r="AU2460" s="122">
        <v>-85.119209999999995</v>
      </c>
      <c r="AZ2460" s="132" t="s">
        <v>13149</v>
      </c>
      <c r="BE2460" s="100" t="s">
        <v>9078</v>
      </c>
      <c r="BG2460" s="100" t="s">
        <v>9079</v>
      </c>
      <c r="BH2460" s="132" t="s">
        <v>1431</v>
      </c>
      <c r="BI2460" s="132" t="s">
        <v>1431</v>
      </c>
      <c r="BJ2460" s="132" t="s">
        <v>1431</v>
      </c>
      <c r="BY2460" s="132" t="s">
        <v>13665</v>
      </c>
      <c r="BZ2460" s="100" t="s">
        <v>3654</v>
      </c>
      <c r="CZ2460" s="122" t="str">
        <f t="shared" si="114"/>
        <v>Quercus macrocarpa Michx., SPMCODE: QUE002459, collection#: IN-MG796</v>
      </c>
    </row>
    <row r="2461" spans="1:104" ht="15" customHeight="1" x14ac:dyDescent="0.45">
      <c r="A2461" s="122">
        <v>2460</v>
      </c>
      <c r="B2461" s="122" t="s">
        <v>13108</v>
      </c>
      <c r="C2461" s="100" t="s">
        <v>13067</v>
      </c>
      <c r="D2461" s="148"/>
      <c r="E2461" s="148"/>
      <c r="I2461" s="100" t="s">
        <v>149</v>
      </c>
      <c r="J2461" s="122" t="str">
        <f t="shared" si="113"/>
        <v>Quercus macrocarpa</v>
      </c>
      <c r="M2461" s="100" t="s">
        <v>3226</v>
      </c>
      <c r="N2461" s="122" t="s">
        <v>3173</v>
      </c>
      <c r="O2461" s="121">
        <v>42983</v>
      </c>
      <c r="P2461" s="97" t="s">
        <v>12225</v>
      </c>
      <c r="Q2461" s="100" t="s">
        <v>11688</v>
      </c>
      <c r="R2461" s="121">
        <v>42985</v>
      </c>
      <c r="S2461" s="121" t="s">
        <v>14693</v>
      </c>
      <c r="T2461" s="100" t="s">
        <v>1171</v>
      </c>
      <c r="U2461" s="50" t="s">
        <v>13144</v>
      </c>
      <c r="V2461" s="50" t="s">
        <v>13152</v>
      </c>
      <c r="W2461" s="50" t="s">
        <v>1759</v>
      </c>
      <c r="X2461" s="101" t="s">
        <v>13153</v>
      </c>
      <c r="Y2461" s="50" t="s">
        <v>13154</v>
      </c>
      <c r="Z2461" s="50" t="s">
        <v>13155</v>
      </c>
      <c r="AH2461" s="122">
        <v>1015</v>
      </c>
      <c r="AJ2461" s="100" t="s">
        <v>149</v>
      </c>
      <c r="AK2461" s="100" t="s">
        <v>149</v>
      </c>
      <c r="AT2461" s="122">
        <v>40.043599999999998</v>
      </c>
      <c r="AU2461" s="122">
        <v>-83.479870000000005</v>
      </c>
      <c r="AZ2461" s="132" t="s">
        <v>13156</v>
      </c>
      <c r="BE2461" s="100" t="s">
        <v>9078</v>
      </c>
      <c r="BG2461" s="100" t="s">
        <v>9079</v>
      </c>
      <c r="BH2461" s="132" t="s">
        <v>1431</v>
      </c>
      <c r="BI2461" s="132" t="s">
        <v>1431</v>
      </c>
      <c r="BJ2461" s="132" t="s">
        <v>1431</v>
      </c>
      <c r="BY2461" s="132" t="s">
        <v>13665</v>
      </c>
      <c r="BZ2461" s="100" t="s">
        <v>3654</v>
      </c>
      <c r="CZ2461" s="122" t="str">
        <f t="shared" si="114"/>
        <v>Quercus macrocarpa Michx., SPMCODE: QUE002460, collection#: OH-MG797</v>
      </c>
    </row>
    <row r="2462" spans="1:104" ht="15" customHeight="1" x14ac:dyDescent="0.45">
      <c r="A2462" s="122">
        <v>2461</v>
      </c>
      <c r="B2462" s="122" t="s">
        <v>13109</v>
      </c>
      <c r="C2462" s="100" t="s">
        <v>13068</v>
      </c>
      <c r="D2462" s="148"/>
      <c r="E2462" s="148"/>
      <c r="I2462" s="100" t="s">
        <v>149</v>
      </c>
      <c r="J2462" s="122" t="str">
        <f t="shared" si="113"/>
        <v>Quercus macrocarpa</v>
      </c>
      <c r="M2462" s="100" t="s">
        <v>3226</v>
      </c>
      <c r="N2462" s="122" t="s">
        <v>3173</v>
      </c>
      <c r="O2462" s="121">
        <v>42983</v>
      </c>
      <c r="P2462" s="97" t="s">
        <v>12225</v>
      </c>
      <c r="Q2462" s="100" t="s">
        <v>11688</v>
      </c>
      <c r="R2462" s="121">
        <v>42985</v>
      </c>
      <c r="S2462" s="121" t="s">
        <v>14693</v>
      </c>
      <c r="T2462" s="100" t="s">
        <v>1171</v>
      </c>
      <c r="U2462" s="50" t="s">
        <v>13144</v>
      </c>
      <c r="V2462" s="50" t="s">
        <v>13152</v>
      </c>
      <c r="W2462" s="50" t="s">
        <v>1759</v>
      </c>
      <c r="X2462" s="101" t="s">
        <v>13153</v>
      </c>
      <c r="Y2462" s="50" t="s">
        <v>13154</v>
      </c>
      <c r="Z2462" s="50" t="s">
        <v>13155</v>
      </c>
      <c r="AH2462" s="122">
        <v>1058</v>
      </c>
      <c r="AJ2462" s="100" t="s">
        <v>149</v>
      </c>
      <c r="AK2462" s="100" t="s">
        <v>149</v>
      </c>
      <c r="AT2462" s="122">
        <v>40.043970000000002</v>
      </c>
      <c r="AU2462" s="122">
        <v>-83.480379999999997</v>
      </c>
      <c r="AZ2462" s="132" t="s">
        <v>13157</v>
      </c>
      <c r="BE2462" s="100" t="s">
        <v>9078</v>
      </c>
      <c r="BG2462" s="100" t="s">
        <v>9079</v>
      </c>
      <c r="BH2462" s="132" t="s">
        <v>1431</v>
      </c>
      <c r="BI2462" s="132" t="s">
        <v>1431</v>
      </c>
      <c r="BJ2462" s="132" t="s">
        <v>1431</v>
      </c>
      <c r="BZ2462" s="100" t="s">
        <v>3654</v>
      </c>
      <c r="CZ2462" s="122" t="str">
        <f t="shared" si="114"/>
        <v>Quercus macrocarpa Michx., SPMCODE: QUE002461, collection#: OH-MG798</v>
      </c>
    </row>
    <row r="2463" spans="1:104" ht="15" customHeight="1" x14ac:dyDescent="0.45">
      <c r="A2463" s="122">
        <v>2462</v>
      </c>
      <c r="B2463" s="122" t="s">
        <v>13110</v>
      </c>
      <c r="C2463" s="100" t="s">
        <v>13069</v>
      </c>
      <c r="D2463" s="148"/>
      <c r="E2463" s="148"/>
      <c r="I2463" s="100" t="s">
        <v>149</v>
      </c>
      <c r="J2463" s="122" t="str">
        <f t="shared" si="113"/>
        <v>Quercus macrocarpa</v>
      </c>
      <c r="M2463" s="100" t="s">
        <v>3226</v>
      </c>
      <c r="N2463" s="122" t="s">
        <v>3173</v>
      </c>
      <c r="O2463" s="121">
        <v>42983</v>
      </c>
      <c r="P2463" s="97" t="s">
        <v>12225</v>
      </c>
      <c r="Q2463" s="100" t="s">
        <v>11688</v>
      </c>
      <c r="R2463" s="121">
        <v>42985</v>
      </c>
      <c r="S2463" s="121" t="s">
        <v>14693</v>
      </c>
      <c r="T2463" s="100" t="s">
        <v>1171</v>
      </c>
      <c r="U2463" s="50" t="s">
        <v>13144</v>
      </c>
      <c r="V2463" s="50" t="s">
        <v>13152</v>
      </c>
      <c r="W2463" s="50" t="s">
        <v>1759</v>
      </c>
      <c r="X2463" s="101" t="s">
        <v>13153</v>
      </c>
      <c r="Y2463" s="50" t="s">
        <v>13154</v>
      </c>
      <c r="Z2463" s="50" t="s">
        <v>13155</v>
      </c>
      <c r="AH2463" s="122">
        <v>1056</v>
      </c>
      <c r="AJ2463" s="100" t="s">
        <v>149</v>
      </c>
      <c r="AK2463" s="100" t="s">
        <v>149</v>
      </c>
      <c r="AT2463" s="122">
        <v>40.044330000000002</v>
      </c>
      <c r="AU2463" s="122">
        <v>-83.480639999999994</v>
      </c>
      <c r="AZ2463" s="132" t="s">
        <v>13024</v>
      </c>
      <c r="BE2463" s="100" t="s">
        <v>9078</v>
      </c>
      <c r="BG2463" s="100" t="s">
        <v>9079</v>
      </c>
      <c r="BH2463" s="132" t="s">
        <v>1431</v>
      </c>
      <c r="BI2463" s="132" t="s">
        <v>1431</v>
      </c>
      <c r="BJ2463" s="132" t="s">
        <v>1431</v>
      </c>
      <c r="BZ2463" s="100" t="s">
        <v>3654</v>
      </c>
      <c r="CN2463" s="122" t="s">
        <v>13904</v>
      </c>
      <c r="CZ2463" s="122" t="str">
        <f t="shared" si="114"/>
        <v>Quercus macrocarpa Michx., SPMCODE: QUE002462, collection#: OH-MG799</v>
      </c>
    </row>
    <row r="2464" spans="1:104" ht="15" customHeight="1" x14ac:dyDescent="0.45">
      <c r="A2464" s="122">
        <v>2463</v>
      </c>
      <c r="B2464" s="122" t="s">
        <v>13111</v>
      </c>
      <c r="C2464" s="100" t="s">
        <v>13070</v>
      </c>
      <c r="D2464" s="148"/>
      <c r="E2464" s="148"/>
      <c r="I2464" s="100" t="s">
        <v>149</v>
      </c>
      <c r="J2464" s="122" t="str">
        <f t="shared" si="113"/>
        <v>Quercus macrocarpa</v>
      </c>
      <c r="M2464" s="100" t="s">
        <v>3226</v>
      </c>
      <c r="N2464" s="122" t="s">
        <v>3173</v>
      </c>
      <c r="O2464" s="121">
        <v>42983</v>
      </c>
      <c r="P2464" s="97" t="s">
        <v>12225</v>
      </c>
      <c r="Q2464" s="100" t="s">
        <v>11688</v>
      </c>
      <c r="R2464" s="121">
        <v>42985</v>
      </c>
      <c r="S2464" s="121" t="s">
        <v>14693</v>
      </c>
      <c r="T2464" s="100" t="s">
        <v>1171</v>
      </c>
      <c r="U2464" s="50" t="s">
        <v>13144</v>
      </c>
      <c r="V2464" s="50" t="s">
        <v>13152</v>
      </c>
      <c r="W2464" s="50" t="s">
        <v>1759</v>
      </c>
      <c r="X2464" s="101" t="s">
        <v>13153</v>
      </c>
      <c r="Y2464" s="50" t="s">
        <v>13154</v>
      </c>
      <c r="Z2464" s="50" t="s">
        <v>13155</v>
      </c>
      <c r="AH2464" s="122">
        <v>1048</v>
      </c>
      <c r="AJ2464" s="100" t="s">
        <v>149</v>
      </c>
      <c r="AK2464" s="100" t="s">
        <v>149</v>
      </c>
      <c r="AT2464" s="122">
        <v>40.045209999999997</v>
      </c>
      <c r="AU2464" s="122">
        <v>-83.479240000000004</v>
      </c>
      <c r="AZ2464" s="132" t="s">
        <v>13158</v>
      </c>
      <c r="BE2464" s="100" t="s">
        <v>9078</v>
      </c>
      <c r="BG2464" s="100" t="s">
        <v>9079</v>
      </c>
      <c r="BH2464" s="132" t="s">
        <v>1431</v>
      </c>
      <c r="BI2464" s="132" t="s">
        <v>1431</v>
      </c>
      <c r="BJ2464" s="132" t="s">
        <v>1431</v>
      </c>
      <c r="BY2464" s="132" t="s">
        <v>13665</v>
      </c>
      <c r="BZ2464" s="100" t="s">
        <v>3654</v>
      </c>
      <c r="CZ2464" s="122" t="str">
        <f t="shared" si="114"/>
        <v>Quercus macrocarpa Michx., SPMCODE: QUE002463, collection#: OH-MG800</v>
      </c>
    </row>
    <row r="2465" spans="1:104" ht="15" customHeight="1" x14ac:dyDescent="0.45">
      <c r="A2465" s="122">
        <v>2464</v>
      </c>
      <c r="B2465" s="122" t="s">
        <v>13112</v>
      </c>
      <c r="C2465" s="100" t="s">
        <v>13071</v>
      </c>
      <c r="D2465" s="148"/>
      <c r="E2465" s="148"/>
      <c r="I2465" s="100" t="s">
        <v>149</v>
      </c>
      <c r="J2465" s="122" t="str">
        <f t="shared" si="113"/>
        <v>Quercus macrocarpa</v>
      </c>
      <c r="M2465" s="100" t="s">
        <v>3226</v>
      </c>
      <c r="N2465" s="122" t="s">
        <v>3173</v>
      </c>
      <c r="O2465" s="121">
        <v>42983</v>
      </c>
      <c r="P2465" s="97" t="s">
        <v>12225</v>
      </c>
      <c r="Q2465" s="100" t="s">
        <v>11688</v>
      </c>
      <c r="R2465" s="121">
        <v>42985</v>
      </c>
      <c r="S2465" s="121" t="s">
        <v>14693</v>
      </c>
      <c r="T2465" s="100" t="s">
        <v>1171</v>
      </c>
      <c r="U2465" s="50" t="s">
        <v>13144</v>
      </c>
      <c r="V2465" s="50" t="s">
        <v>13152</v>
      </c>
      <c r="W2465" s="50" t="s">
        <v>1759</v>
      </c>
      <c r="X2465" s="101" t="s">
        <v>13153</v>
      </c>
      <c r="Y2465" s="50" t="s">
        <v>13154</v>
      </c>
      <c r="Z2465" s="50" t="s">
        <v>13155</v>
      </c>
      <c r="AH2465" s="122">
        <v>1062</v>
      </c>
      <c r="AJ2465" s="100" t="s">
        <v>149</v>
      </c>
      <c r="AK2465" s="100" t="s">
        <v>149</v>
      </c>
      <c r="AT2465" s="122">
        <v>40.045679999999997</v>
      </c>
      <c r="AU2465" s="122">
        <v>-83.479349999999997</v>
      </c>
      <c r="AZ2465" s="132" t="s">
        <v>13159</v>
      </c>
      <c r="BE2465" s="100" t="s">
        <v>9078</v>
      </c>
      <c r="BG2465" s="100" t="s">
        <v>9079</v>
      </c>
      <c r="BH2465" s="132" t="s">
        <v>1431</v>
      </c>
      <c r="BI2465" s="132" t="s">
        <v>1431</v>
      </c>
      <c r="BJ2465" s="132" t="s">
        <v>1431</v>
      </c>
      <c r="BY2465" s="132"/>
      <c r="BZ2465" s="100" t="s">
        <v>3654</v>
      </c>
      <c r="CZ2465" s="122" t="str">
        <f t="shared" si="114"/>
        <v>Quercus macrocarpa Michx., SPMCODE: QUE002464, collection#: OH-MG801</v>
      </c>
    </row>
    <row r="2466" spans="1:104" ht="15" customHeight="1" x14ac:dyDescent="0.45">
      <c r="A2466" s="122">
        <v>2465</v>
      </c>
      <c r="B2466" s="122" t="s">
        <v>13113</v>
      </c>
      <c r="C2466" s="100" t="s">
        <v>13072</v>
      </c>
      <c r="D2466" s="148"/>
      <c r="E2466" s="148"/>
      <c r="I2466" s="100" t="s">
        <v>149</v>
      </c>
      <c r="J2466" s="122" t="str">
        <f t="shared" si="113"/>
        <v>Quercus macrocarpa</v>
      </c>
      <c r="M2466" s="100" t="s">
        <v>3226</v>
      </c>
      <c r="N2466" s="122" t="s">
        <v>3173</v>
      </c>
      <c r="O2466" s="121">
        <v>42983</v>
      </c>
      <c r="P2466" s="97" t="s">
        <v>12225</v>
      </c>
      <c r="Q2466" s="100" t="s">
        <v>11688</v>
      </c>
      <c r="R2466" s="121">
        <v>42985</v>
      </c>
      <c r="S2466" s="121" t="s">
        <v>14693</v>
      </c>
      <c r="T2466" s="100" t="s">
        <v>1171</v>
      </c>
      <c r="U2466" s="50" t="s">
        <v>13144</v>
      </c>
      <c r="V2466" s="50" t="s">
        <v>13152</v>
      </c>
      <c r="W2466" s="50" t="s">
        <v>1759</v>
      </c>
      <c r="X2466" s="101" t="s">
        <v>13153</v>
      </c>
      <c r="Y2466" s="50" t="s">
        <v>13154</v>
      </c>
      <c r="Z2466" s="50" t="s">
        <v>13155</v>
      </c>
      <c r="AH2466" s="122">
        <v>1054</v>
      </c>
      <c r="AJ2466" s="100" t="s">
        <v>149</v>
      </c>
      <c r="AK2466" s="100" t="s">
        <v>149</v>
      </c>
      <c r="AT2466" s="122">
        <v>40.046039999999998</v>
      </c>
      <c r="AU2466" s="122">
        <v>-83.478849999999994</v>
      </c>
      <c r="AZ2466" s="132" t="s">
        <v>13160</v>
      </c>
      <c r="BE2466" s="100" t="s">
        <v>9078</v>
      </c>
      <c r="BG2466" s="100" t="s">
        <v>9079</v>
      </c>
      <c r="BH2466" s="132" t="s">
        <v>1431</v>
      </c>
      <c r="BI2466" s="132" t="s">
        <v>1431</v>
      </c>
      <c r="BJ2466" s="132" t="s">
        <v>1431</v>
      </c>
      <c r="BY2466" s="132"/>
      <c r="BZ2466" s="100" t="s">
        <v>3654</v>
      </c>
      <c r="CZ2466" s="122" t="str">
        <f t="shared" si="114"/>
        <v>Quercus macrocarpa Michx., SPMCODE: QUE002465, collection#: OH-MG802</v>
      </c>
    </row>
    <row r="2467" spans="1:104" ht="15" customHeight="1" x14ac:dyDescent="0.45">
      <c r="A2467" s="122">
        <v>2466</v>
      </c>
      <c r="B2467" s="122" t="s">
        <v>13114</v>
      </c>
      <c r="C2467" s="100" t="s">
        <v>13073</v>
      </c>
      <c r="D2467" s="148"/>
      <c r="E2467" s="148"/>
      <c r="I2467" s="100" t="s">
        <v>149</v>
      </c>
      <c r="J2467" s="122" t="str">
        <f t="shared" si="113"/>
        <v>Quercus macrocarpa</v>
      </c>
      <c r="M2467" s="100" t="s">
        <v>3226</v>
      </c>
      <c r="N2467" s="122" t="s">
        <v>3173</v>
      </c>
      <c r="O2467" s="121">
        <v>42983</v>
      </c>
      <c r="P2467" s="97" t="s">
        <v>12225</v>
      </c>
      <c r="Q2467" s="100" t="s">
        <v>11688</v>
      </c>
      <c r="R2467" s="121">
        <v>42985</v>
      </c>
      <c r="S2467" s="121" t="s">
        <v>14693</v>
      </c>
      <c r="T2467" s="100" t="s">
        <v>1171</v>
      </c>
      <c r="U2467" s="50" t="s">
        <v>13144</v>
      </c>
      <c r="V2467" s="50" t="s">
        <v>13152</v>
      </c>
      <c r="W2467" s="50" t="s">
        <v>1759</v>
      </c>
      <c r="X2467" s="101" t="s">
        <v>13153</v>
      </c>
      <c r="Y2467" s="50" t="s">
        <v>13154</v>
      </c>
      <c r="Z2467" s="50" t="s">
        <v>13155</v>
      </c>
      <c r="AH2467" s="122">
        <v>1065</v>
      </c>
      <c r="AJ2467" s="100" t="s">
        <v>149</v>
      </c>
      <c r="AK2467" s="100" t="s">
        <v>149</v>
      </c>
      <c r="AT2467" s="122">
        <v>40.044989999999999</v>
      </c>
      <c r="AU2467" s="122">
        <v>-83.477350000000001</v>
      </c>
      <c r="AZ2467" s="132" t="s">
        <v>9480</v>
      </c>
      <c r="BE2467" s="100" t="s">
        <v>9078</v>
      </c>
      <c r="BG2467" s="100" t="s">
        <v>9079</v>
      </c>
      <c r="BH2467" s="132" t="s">
        <v>1431</v>
      </c>
      <c r="BI2467" s="132" t="s">
        <v>1431</v>
      </c>
      <c r="BJ2467" s="132" t="s">
        <v>1431</v>
      </c>
      <c r="BY2467" s="132"/>
      <c r="BZ2467" s="100" t="s">
        <v>3654</v>
      </c>
      <c r="CZ2467" s="122" t="str">
        <f t="shared" si="114"/>
        <v>Quercus macrocarpa Michx., SPMCODE: QUE002466, collection#: OH-MG803</v>
      </c>
    </row>
    <row r="2468" spans="1:104" ht="15" customHeight="1" x14ac:dyDescent="0.45">
      <c r="A2468" s="122">
        <v>2467</v>
      </c>
      <c r="B2468" s="122" t="s">
        <v>13115</v>
      </c>
      <c r="C2468" s="100" t="s">
        <v>13074</v>
      </c>
      <c r="D2468" s="148"/>
      <c r="E2468" s="148"/>
      <c r="I2468" s="100" t="s">
        <v>149</v>
      </c>
      <c r="J2468" s="122" t="str">
        <f t="shared" si="113"/>
        <v>Quercus macrocarpa</v>
      </c>
      <c r="M2468" s="100" t="s">
        <v>3226</v>
      </c>
      <c r="N2468" s="122" t="s">
        <v>3173</v>
      </c>
      <c r="O2468" s="121">
        <v>42983</v>
      </c>
      <c r="P2468" s="97" t="s">
        <v>12225</v>
      </c>
      <c r="Q2468" s="100" t="s">
        <v>11688</v>
      </c>
      <c r="R2468" s="121">
        <v>42985</v>
      </c>
      <c r="S2468" s="121" t="s">
        <v>14693</v>
      </c>
      <c r="T2468" s="100" t="s">
        <v>1171</v>
      </c>
      <c r="U2468" s="50" t="s">
        <v>13144</v>
      </c>
      <c r="V2468" s="50" t="s">
        <v>13152</v>
      </c>
      <c r="W2468" s="50" t="s">
        <v>1759</v>
      </c>
      <c r="X2468" s="101" t="s">
        <v>13153</v>
      </c>
      <c r="Y2468" s="50" t="s">
        <v>13154</v>
      </c>
      <c r="Z2468" s="50" t="s">
        <v>13155</v>
      </c>
      <c r="AH2468" s="122">
        <v>1063</v>
      </c>
      <c r="AJ2468" s="100" t="s">
        <v>149</v>
      </c>
      <c r="AK2468" s="100" t="s">
        <v>149</v>
      </c>
      <c r="AT2468" s="122">
        <v>40.044359999999998</v>
      </c>
      <c r="AU2468" s="122">
        <v>-83.478909999999999</v>
      </c>
      <c r="AZ2468" s="132" t="s">
        <v>13161</v>
      </c>
      <c r="BE2468" s="100" t="s">
        <v>9078</v>
      </c>
      <c r="BG2468" s="100" t="s">
        <v>9079</v>
      </c>
      <c r="BH2468" s="132" t="s">
        <v>1431</v>
      </c>
      <c r="BI2468" s="132" t="s">
        <v>1431</v>
      </c>
      <c r="BJ2468" s="132" t="s">
        <v>1431</v>
      </c>
      <c r="BY2468" s="132" t="s">
        <v>13665</v>
      </c>
      <c r="BZ2468" s="100" t="s">
        <v>3654</v>
      </c>
      <c r="CZ2468" s="122" t="str">
        <f t="shared" si="114"/>
        <v>Quercus macrocarpa Michx., SPMCODE: QUE002467, collection#: OH-MG804</v>
      </c>
    </row>
    <row r="2469" spans="1:104" ht="15" customHeight="1" x14ac:dyDescent="0.45">
      <c r="A2469" s="122">
        <v>2468</v>
      </c>
      <c r="B2469" s="122" t="s">
        <v>13116</v>
      </c>
      <c r="C2469" s="100" t="s">
        <v>13075</v>
      </c>
      <c r="D2469" s="148"/>
      <c r="E2469" s="148"/>
      <c r="I2469" s="100" t="s">
        <v>149</v>
      </c>
      <c r="J2469" s="122" t="str">
        <f t="shared" si="113"/>
        <v>Quercus macrocarpa</v>
      </c>
      <c r="M2469" s="100" t="s">
        <v>3226</v>
      </c>
      <c r="N2469" s="122" t="s">
        <v>3173</v>
      </c>
      <c r="O2469" s="121">
        <v>42983</v>
      </c>
      <c r="P2469" s="97" t="s">
        <v>12225</v>
      </c>
      <c r="Q2469" s="100" t="s">
        <v>11688</v>
      </c>
      <c r="R2469" s="121">
        <v>42985</v>
      </c>
      <c r="S2469" s="121" t="s">
        <v>14693</v>
      </c>
      <c r="T2469" s="100" t="s">
        <v>1171</v>
      </c>
      <c r="U2469" s="50" t="s">
        <v>13144</v>
      </c>
      <c r="V2469" s="50" t="s">
        <v>13152</v>
      </c>
      <c r="W2469" s="50" t="s">
        <v>1759</v>
      </c>
      <c r="X2469" s="101" t="s">
        <v>13153</v>
      </c>
      <c r="Y2469" s="50" t="s">
        <v>13154</v>
      </c>
      <c r="Z2469" s="50" t="s">
        <v>13155</v>
      </c>
      <c r="AH2469" s="122">
        <v>1058</v>
      </c>
      <c r="AJ2469" s="100" t="s">
        <v>149</v>
      </c>
      <c r="AK2469" s="100" t="s">
        <v>149</v>
      </c>
      <c r="AT2469" s="122">
        <v>40.044130000000003</v>
      </c>
      <c r="AU2469" s="122">
        <v>-83.478830000000002</v>
      </c>
      <c r="AZ2469" s="132" t="s">
        <v>13157</v>
      </c>
      <c r="BE2469" s="100" t="s">
        <v>9078</v>
      </c>
      <c r="BG2469" s="100" t="s">
        <v>9079</v>
      </c>
      <c r="BH2469" s="132" t="s">
        <v>1431</v>
      </c>
      <c r="BI2469" s="132" t="s">
        <v>1431</v>
      </c>
      <c r="BJ2469" s="132" t="s">
        <v>1431</v>
      </c>
      <c r="BZ2469" s="100" t="s">
        <v>3654</v>
      </c>
      <c r="CN2469" s="122" t="s">
        <v>13905</v>
      </c>
      <c r="CZ2469" s="122" t="str">
        <f t="shared" si="114"/>
        <v>Quercus macrocarpa Michx., SPMCODE: QUE002468, collection#: OH-MG805</v>
      </c>
    </row>
    <row r="2470" spans="1:104" ht="15" customHeight="1" x14ac:dyDescent="0.45">
      <c r="A2470" s="122">
        <v>2469</v>
      </c>
      <c r="B2470" s="122" t="s">
        <v>13117</v>
      </c>
      <c r="C2470" s="100" t="s">
        <v>13076</v>
      </c>
      <c r="D2470" s="148"/>
      <c r="E2470" s="148"/>
      <c r="I2470" s="100" t="s">
        <v>149</v>
      </c>
      <c r="J2470" s="122" t="str">
        <f t="shared" si="113"/>
        <v>Quercus macrocarpa</v>
      </c>
      <c r="M2470" s="100" t="s">
        <v>3226</v>
      </c>
      <c r="N2470" s="122" t="s">
        <v>3173</v>
      </c>
      <c r="O2470" s="121">
        <v>42983</v>
      </c>
      <c r="P2470" s="97" t="s">
        <v>12225</v>
      </c>
      <c r="Q2470" s="100" t="s">
        <v>11688</v>
      </c>
      <c r="R2470" s="121">
        <v>42985</v>
      </c>
      <c r="S2470" s="121" t="s">
        <v>14693</v>
      </c>
      <c r="T2470" s="100" t="s">
        <v>1171</v>
      </c>
      <c r="U2470" s="50" t="s">
        <v>13144</v>
      </c>
      <c r="V2470" s="50" t="s">
        <v>13152</v>
      </c>
      <c r="W2470" s="50" t="s">
        <v>1759</v>
      </c>
      <c r="X2470" s="101" t="s">
        <v>13153</v>
      </c>
      <c r="Y2470" s="50" t="s">
        <v>13154</v>
      </c>
      <c r="Z2470" s="50" t="s">
        <v>13155</v>
      </c>
      <c r="AH2470" s="122">
        <v>1061</v>
      </c>
      <c r="AJ2470" s="100" t="s">
        <v>149</v>
      </c>
      <c r="AK2470" s="100" t="s">
        <v>149</v>
      </c>
      <c r="AT2470" s="122">
        <v>40.043669999999999</v>
      </c>
      <c r="AU2470" s="122">
        <v>-83.479560000000006</v>
      </c>
      <c r="AZ2470" s="132" t="s">
        <v>13162</v>
      </c>
      <c r="BE2470" s="100" t="s">
        <v>9078</v>
      </c>
      <c r="BG2470" s="100" t="s">
        <v>9079</v>
      </c>
      <c r="BH2470" s="132" t="s">
        <v>1431</v>
      </c>
      <c r="BI2470" s="132" t="s">
        <v>1431</v>
      </c>
      <c r="BJ2470" s="132" t="s">
        <v>1431</v>
      </c>
      <c r="BZ2470" s="100" t="s">
        <v>3654</v>
      </c>
      <c r="CZ2470" s="122" t="str">
        <f t="shared" si="114"/>
        <v>Quercus macrocarpa Michx., SPMCODE: QUE002469, collection#: OH-MG806</v>
      </c>
    </row>
    <row r="2471" spans="1:104" ht="15" customHeight="1" x14ac:dyDescent="0.45">
      <c r="A2471" s="122">
        <v>2470</v>
      </c>
      <c r="B2471" s="122" t="s">
        <v>13118</v>
      </c>
      <c r="C2471" s="100" t="s">
        <v>13077</v>
      </c>
      <c r="D2471" s="148"/>
      <c r="E2471" s="148"/>
      <c r="I2471" s="100" t="s">
        <v>149</v>
      </c>
      <c r="J2471" s="122" t="str">
        <f t="shared" si="113"/>
        <v>Quercus macrocarpa</v>
      </c>
      <c r="M2471" s="100" t="s">
        <v>3226</v>
      </c>
      <c r="N2471" s="122" t="s">
        <v>3173</v>
      </c>
      <c r="O2471" s="121">
        <v>42983</v>
      </c>
      <c r="P2471" s="97" t="s">
        <v>12225</v>
      </c>
      <c r="Q2471" s="100" t="s">
        <v>11688</v>
      </c>
      <c r="R2471" s="121">
        <v>42985</v>
      </c>
      <c r="S2471" s="121" t="s">
        <v>14693</v>
      </c>
      <c r="T2471" s="100" t="s">
        <v>1171</v>
      </c>
      <c r="U2471" s="50" t="s">
        <v>13144</v>
      </c>
      <c r="V2471" s="50" t="s">
        <v>12260</v>
      </c>
      <c r="W2471" s="50" t="s">
        <v>1759</v>
      </c>
      <c r="X2471" s="101" t="s">
        <v>13163</v>
      </c>
      <c r="Y2471" s="50" t="s">
        <v>13154</v>
      </c>
      <c r="AH2471" s="122">
        <v>980</v>
      </c>
      <c r="AJ2471" s="100" t="s">
        <v>149</v>
      </c>
      <c r="AK2471" s="100" t="s">
        <v>149</v>
      </c>
      <c r="AT2471" s="122">
        <v>40.730969999999999</v>
      </c>
      <c r="AU2471" s="122">
        <v>-83.092569999999995</v>
      </c>
      <c r="AZ2471" s="132" t="s">
        <v>13025</v>
      </c>
      <c r="BE2471" s="100" t="s">
        <v>9078</v>
      </c>
      <c r="BG2471" s="100" t="s">
        <v>9079</v>
      </c>
      <c r="BH2471" s="132" t="s">
        <v>1431</v>
      </c>
      <c r="BI2471" s="132" t="s">
        <v>1431</v>
      </c>
      <c r="BJ2471" s="132" t="s">
        <v>1431</v>
      </c>
      <c r="BZ2471" s="100" t="s">
        <v>3654</v>
      </c>
      <c r="CZ2471" s="122" t="str">
        <f t="shared" si="114"/>
        <v>Quercus macrocarpa Michx., SPMCODE: QUE002470, collection#: OH-MG807</v>
      </c>
    </row>
    <row r="2472" spans="1:104" ht="15" customHeight="1" x14ac:dyDescent="0.45">
      <c r="A2472" s="122">
        <v>2471</v>
      </c>
      <c r="B2472" s="122" t="s">
        <v>13119</v>
      </c>
      <c r="C2472" s="100" t="s">
        <v>13078</v>
      </c>
      <c r="D2472" s="148"/>
      <c r="E2472" s="148"/>
      <c r="I2472" s="100" t="s">
        <v>149</v>
      </c>
      <c r="J2472" s="122" t="str">
        <f t="shared" si="113"/>
        <v>Quercus macrocarpa</v>
      </c>
      <c r="M2472" s="100" t="s">
        <v>3226</v>
      </c>
      <c r="N2472" s="122" t="s">
        <v>3173</v>
      </c>
      <c r="O2472" s="121">
        <v>42983</v>
      </c>
      <c r="P2472" s="97" t="s">
        <v>12225</v>
      </c>
      <c r="Q2472" s="100" t="s">
        <v>11688</v>
      </c>
      <c r="R2472" s="121">
        <v>42985</v>
      </c>
      <c r="S2472" s="121" t="s">
        <v>14693</v>
      </c>
      <c r="T2472" s="100" t="s">
        <v>1171</v>
      </c>
      <c r="U2472" s="50" t="s">
        <v>13144</v>
      </c>
      <c r="V2472" s="50" t="s">
        <v>12260</v>
      </c>
      <c r="W2472" s="50" t="s">
        <v>1759</v>
      </c>
      <c r="X2472" s="101" t="s">
        <v>13163</v>
      </c>
      <c r="Y2472" s="50" t="s">
        <v>13154</v>
      </c>
      <c r="AH2472" s="122">
        <v>985</v>
      </c>
      <c r="AJ2472" s="100" t="s">
        <v>149</v>
      </c>
      <c r="AK2472" s="100" t="s">
        <v>149</v>
      </c>
      <c r="AT2472" s="122">
        <v>40.73122</v>
      </c>
      <c r="AU2472" s="122">
        <v>-83.093279999999993</v>
      </c>
      <c r="AZ2472" s="132" t="s">
        <v>12931</v>
      </c>
      <c r="BE2472" s="100" t="s">
        <v>9078</v>
      </c>
      <c r="BG2472" s="100" t="s">
        <v>9079</v>
      </c>
      <c r="BH2472" s="132" t="s">
        <v>1431</v>
      </c>
      <c r="BI2472" s="132" t="s">
        <v>1431</v>
      </c>
      <c r="BJ2472" s="132" t="s">
        <v>1431</v>
      </c>
      <c r="BY2472" s="132" t="s">
        <v>13585</v>
      </c>
      <c r="BZ2472" s="100" t="s">
        <v>3654</v>
      </c>
      <c r="CZ2472" s="122" t="str">
        <f t="shared" si="114"/>
        <v>Quercus macrocarpa Michx., SPMCODE: QUE002471, collection#: OH-MG808</v>
      </c>
    </row>
    <row r="2473" spans="1:104" ht="15" customHeight="1" x14ac:dyDescent="0.45">
      <c r="A2473" s="122">
        <v>2472</v>
      </c>
      <c r="B2473" s="122" t="s">
        <v>13120</v>
      </c>
      <c r="C2473" s="100" t="s">
        <v>13079</v>
      </c>
      <c r="D2473" s="148"/>
      <c r="E2473" s="148"/>
      <c r="I2473" s="100" t="s">
        <v>149</v>
      </c>
      <c r="J2473" s="122" t="str">
        <f t="shared" si="113"/>
        <v>Quercus macrocarpa</v>
      </c>
      <c r="M2473" s="100" t="s">
        <v>3226</v>
      </c>
      <c r="N2473" s="122" t="s">
        <v>3173</v>
      </c>
      <c r="O2473" s="121">
        <v>42983</v>
      </c>
      <c r="P2473" s="97" t="s">
        <v>12225</v>
      </c>
      <c r="Q2473" s="100" t="s">
        <v>11688</v>
      </c>
      <c r="R2473" s="121">
        <v>42985</v>
      </c>
      <c r="S2473" s="121" t="s">
        <v>14693</v>
      </c>
      <c r="T2473" s="100" t="s">
        <v>1171</v>
      </c>
      <c r="U2473" s="50" t="s">
        <v>13144</v>
      </c>
      <c r="V2473" s="50" t="s">
        <v>12260</v>
      </c>
      <c r="W2473" s="50" t="s">
        <v>1759</v>
      </c>
      <c r="X2473" s="101" t="s">
        <v>13163</v>
      </c>
      <c r="Y2473" s="50" t="s">
        <v>13154</v>
      </c>
      <c r="AH2473" s="122">
        <v>979</v>
      </c>
      <c r="AJ2473" s="100" t="s">
        <v>149</v>
      </c>
      <c r="AK2473" s="100" t="s">
        <v>149</v>
      </c>
      <c r="AT2473" s="122">
        <v>40.731430000000003</v>
      </c>
      <c r="AU2473" s="122">
        <v>-83.093999999999994</v>
      </c>
      <c r="AZ2473" s="132" t="s">
        <v>13164</v>
      </c>
      <c r="BE2473" s="100" t="s">
        <v>9078</v>
      </c>
      <c r="BG2473" s="100" t="s">
        <v>9079</v>
      </c>
      <c r="BH2473" s="132" t="s">
        <v>1431</v>
      </c>
      <c r="BI2473" s="132" t="s">
        <v>1431</v>
      </c>
      <c r="BJ2473" s="132" t="s">
        <v>1431</v>
      </c>
      <c r="BY2473" s="132"/>
      <c r="BZ2473" s="100" t="s">
        <v>3654</v>
      </c>
      <c r="CZ2473" s="122" t="str">
        <f t="shared" si="114"/>
        <v>Quercus macrocarpa Michx., SPMCODE: QUE002472, collection#: OH-MG809</v>
      </c>
    </row>
    <row r="2474" spans="1:104" ht="15" customHeight="1" x14ac:dyDescent="0.45">
      <c r="A2474" s="122">
        <v>2473</v>
      </c>
      <c r="B2474" s="122" t="s">
        <v>13121</v>
      </c>
      <c r="C2474" s="100" t="s">
        <v>13080</v>
      </c>
      <c r="D2474" s="148"/>
      <c r="E2474" s="148"/>
      <c r="I2474" s="100" t="s">
        <v>149</v>
      </c>
      <c r="J2474" s="122" t="str">
        <f t="shared" si="113"/>
        <v>Quercus macrocarpa</v>
      </c>
      <c r="M2474" s="100" t="s">
        <v>3226</v>
      </c>
      <c r="N2474" s="122" t="s">
        <v>3173</v>
      </c>
      <c r="O2474" s="121">
        <v>42983</v>
      </c>
      <c r="P2474" s="97" t="s">
        <v>12225</v>
      </c>
      <c r="Q2474" s="100" t="s">
        <v>11688</v>
      </c>
      <c r="R2474" s="121">
        <v>42985</v>
      </c>
      <c r="S2474" s="121" t="s">
        <v>14693</v>
      </c>
      <c r="T2474" s="100" t="s">
        <v>1171</v>
      </c>
      <c r="U2474" s="50" t="s">
        <v>13144</v>
      </c>
      <c r="V2474" s="50" t="s">
        <v>12260</v>
      </c>
      <c r="W2474" s="50" t="s">
        <v>1759</v>
      </c>
      <c r="X2474" s="101" t="s">
        <v>13163</v>
      </c>
      <c r="Y2474" s="50" t="s">
        <v>13154</v>
      </c>
      <c r="AH2474" s="122">
        <v>979</v>
      </c>
      <c r="AJ2474" s="100" t="s">
        <v>149</v>
      </c>
      <c r="AK2474" s="100" t="s">
        <v>149</v>
      </c>
      <c r="AT2474" s="122">
        <v>40.731549999999999</v>
      </c>
      <c r="AU2474" s="122">
        <v>-83.094539999999995</v>
      </c>
      <c r="AZ2474" s="132" t="s">
        <v>13164</v>
      </c>
      <c r="BE2474" s="100" t="s">
        <v>9078</v>
      </c>
      <c r="BG2474" s="100" t="s">
        <v>9079</v>
      </c>
      <c r="BH2474" s="132" t="s">
        <v>1431</v>
      </c>
      <c r="BI2474" s="132" t="s">
        <v>1431</v>
      </c>
      <c r="BJ2474" s="132" t="s">
        <v>1431</v>
      </c>
      <c r="BY2474" s="132"/>
      <c r="BZ2474" s="100" t="s">
        <v>3654</v>
      </c>
      <c r="CZ2474" s="122" t="str">
        <f t="shared" si="114"/>
        <v>Quercus macrocarpa Michx., SPMCODE: QUE002473, collection#: OH-MG810</v>
      </c>
    </row>
    <row r="2475" spans="1:104" ht="15" customHeight="1" x14ac:dyDescent="0.45">
      <c r="A2475" s="122">
        <v>2474</v>
      </c>
      <c r="B2475" s="122" t="s">
        <v>13122</v>
      </c>
      <c r="C2475" s="100" t="s">
        <v>13081</v>
      </c>
      <c r="D2475" s="148"/>
      <c r="E2475" s="148"/>
      <c r="I2475" s="100" t="s">
        <v>149</v>
      </c>
      <c r="J2475" s="122" t="str">
        <f t="shared" si="113"/>
        <v>Quercus macrocarpa</v>
      </c>
      <c r="M2475" s="100" t="s">
        <v>3226</v>
      </c>
      <c r="N2475" s="122" t="s">
        <v>3173</v>
      </c>
      <c r="O2475" s="121">
        <v>42983</v>
      </c>
      <c r="P2475" s="97" t="s">
        <v>12225</v>
      </c>
      <c r="Q2475" s="100" t="s">
        <v>11688</v>
      </c>
      <c r="R2475" s="121">
        <v>42985</v>
      </c>
      <c r="S2475" s="121" t="s">
        <v>14693</v>
      </c>
      <c r="T2475" s="100" t="s">
        <v>1171</v>
      </c>
      <c r="U2475" s="50" t="s">
        <v>13144</v>
      </c>
      <c r="V2475" s="50" t="s">
        <v>12260</v>
      </c>
      <c r="W2475" s="50" t="s">
        <v>1759</v>
      </c>
      <c r="X2475" s="101" t="s">
        <v>13163</v>
      </c>
      <c r="Y2475" s="50" t="s">
        <v>13154</v>
      </c>
      <c r="AH2475" s="122">
        <v>980</v>
      </c>
      <c r="AJ2475" s="100" t="s">
        <v>149</v>
      </c>
      <c r="AK2475" s="100" t="s">
        <v>149</v>
      </c>
      <c r="AT2475" s="122">
        <v>40.730359999999997</v>
      </c>
      <c r="AU2475" s="122">
        <v>-83.094719999999995</v>
      </c>
      <c r="AZ2475" s="132" t="s">
        <v>13025</v>
      </c>
      <c r="BE2475" s="100" t="s">
        <v>9078</v>
      </c>
      <c r="BG2475" s="100" t="s">
        <v>9079</v>
      </c>
      <c r="BH2475" s="132" t="s">
        <v>1431</v>
      </c>
      <c r="BI2475" s="132" t="s">
        <v>1431</v>
      </c>
      <c r="BJ2475" s="132" t="s">
        <v>1431</v>
      </c>
      <c r="BY2475" s="132" t="s">
        <v>13665</v>
      </c>
      <c r="BZ2475" s="100" t="s">
        <v>3654</v>
      </c>
      <c r="CZ2475" s="122" t="str">
        <f t="shared" si="114"/>
        <v>Quercus macrocarpa Michx., SPMCODE: QUE002474, collection#: OH-MG811</v>
      </c>
    </row>
    <row r="2476" spans="1:104" ht="15" customHeight="1" x14ac:dyDescent="0.45">
      <c r="A2476" s="122">
        <v>2475</v>
      </c>
      <c r="B2476" s="122" t="s">
        <v>13123</v>
      </c>
      <c r="C2476" s="100" t="s">
        <v>13082</v>
      </c>
      <c r="D2476" s="148"/>
      <c r="E2476" s="148"/>
      <c r="I2476" s="100" t="s">
        <v>149</v>
      </c>
      <c r="J2476" s="122" t="str">
        <f t="shared" si="113"/>
        <v>Quercus macrocarpa</v>
      </c>
      <c r="M2476" s="100" t="s">
        <v>3226</v>
      </c>
      <c r="N2476" s="122" t="s">
        <v>3173</v>
      </c>
      <c r="O2476" s="121">
        <v>42983</v>
      </c>
      <c r="P2476" s="97" t="s">
        <v>12225</v>
      </c>
      <c r="Q2476" s="100" t="s">
        <v>11688</v>
      </c>
      <c r="R2476" s="121">
        <v>42985</v>
      </c>
      <c r="S2476" s="121" t="s">
        <v>14693</v>
      </c>
      <c r="T2476" s="100" t="s">
        <v>1171</v>
      </c>
      <c r="U2476" s="50" t="s">
        <v>13144</v>
      </c>
      <c r="V2476" s="50" t="s">
        <v>12260</v>
      </c>
      <c r="W2476" s="50" t="s">
        <v>1759</v>
      </c>
      <c r="X2476" s="101" t="s">
        <v>13163</v>
      </c>
      <c r="Y2476" s="50" t="s">
        <v>13154</v>
      </c>
      <c r="AH2476" s="122">
        <v>969</v>
      </c>
      <c r="AJ2476" s="100" t="s">
        <v>149</v>
      </c>
      <c r="AK2476" s="100" t="s">
        <v>149</v>
      </c>
      <c r="AT2476" s="122">
        <v>40.729460000000003</v>
      </c>
      <c r="AU2476" s="122">
        <v>-83.097110000000001</v>
      </c>
      <c r="AZ2476" s="132" t="s">
        <v>13165</v>
      </c>
      <c r="BE2476" s="100" t="s">
        <v>9078</v>
      </c>
      <c r="BG2476" s="100" t="s">
        <v>9079</v>
      </c>
      <c r="BH2476" s="132" t="s">
        <v>1431</v>
      </c>
      <c r="BI2476" s="132" t="s">
        <v>1431</v>
      </c>
      <c r="BJ2476" s="132" t="s">
        <v>1431</v>
      </c>
      <c r="BY2476" s="132"/>
      <c r="BZ2476" s="100" t="s">
        <v>3654</v>
      </c>
      <c r="CZ2476" s="122" t="str">
        <f t="shared" si="114"/>
        <v>Quercus macrocarpa Michx., SPMCODE: QUE002475, collection#: OH-MG812</v>
      </c>
    </row>
    <row r="2477" spans="1:104" ht="15" customHeight="1" x14ac:dyDescent="0.45">
      <c r="A2477" s="122">
        <v>2476</v>
      </c>
      <c r="B2477" s="122" t="s">
        <v>13124</v>
      </c>
      <c r="C2477" s="100" t="s">
        <v>13083</v>
      </c>
      <c r="D2477" s="148"/>
      <c r="E2477" s="148"/>
      <c r="I2477" s="100" t="s">
        <v>149</v>
      </c>
      <c r="J2477" s="122" t="str">
        <f t="shared" si="113"/>
        <v>Quercus macrocarpa</v>
      </c>
      <c r="M2477" s="100" t="s">
        <v>3226</v>
      </c>
      <c r="N2477" s="122" t="s">
        <v>3173</v>
      </c>
      <c r="O2477" s="121">
        <v>42983</v>
      </c>
      <c r="P2477" s="97" t="s">
        <v>12225</v>
      </c>
      <c r="Q2477" s="100" t="s">
        <v>11688</v>
      </c>
      <c r="R2477" s="121">
        <v>42985</v>
      </c>
      <c r="S2477" s="121" t="s">
        <v>14693</v>
      </c>
      <c r="T2477" s="100" t="s">
        <v>1171</v>
      </c>
      <c r="U2477" s="50" t="s">
        <v>13144</v>
      </c>
      <c r="V2477" s="50" t="s">
        <v>12260</v>
      </c>
      <c r="W2477" s="50" t="s">
        <v>1759</v>
      </c>
      <c r="X2477" s="101" t="s">
        <v>13163</v>
      </c>
      <c r="Y2477" s="50" t="s">
        <v>13154</v>
      </c>
      <c r="AH2477" s="122">
        <v>964</v>
      </c>
      <c r="AJ2477" s="100" t="s">
        <v>149</v>
      </c>
      <c r="AK2477" s="100" t="s">
        <v>149</v>
      </c>
      <c r="AT2477" s="122">
        <v>40.728340000000003</v>
      </c>
      <c r="AU2477" s="122">
        <v>-83.096249999999998</v>
      </c>
      <c r="AZ2477" s="132" t="s">
        <v>13166</v>
      </c>
      <c r="BE2477" s="100" t="s">
        <v>9078</v>
      </c>
      <c r="BG2477" s="100" t="s">
        <v>9079</v>
      </c>
      <c r="BH2477" s="132" t="s">
        <v>1431</v>
      </c>
      <c r="BI2477" s="132" t="s">
        <v>1431</v>
      </c>
      <c r="BJ2477" s="132" t="s">
        <v>1431</v>
      </c>
      <c r="BY2477" s="132"/>
      <c r="BZ2477" s="100" t="s">
        <v>3654</v>
      </c>
      <c r="CZ2477" s="122" t="str">
        <f t="shared" si="114"/>
        <v>Quercus macrocarpa Michx., SPMCODE: QUE002476, collection#: OH-MG813</v>
      </c>
    </row>
    <row r="2478" spans="1:104" ht="15" customHeight="1" x14ac:dyDescent="0.45">
      <c r="A2478" s="122">
        <v>2477</v>
      </c>
      <c r="B2478" s="122" t="s">
        <v>13125</v>
      </c>
      <c r="C2478" s="100" t="s">
        <v>13084</v>
      </c>
      <c r="D2478" s="148"/>
      <c r="E2478" s="148"/>
      <c r="I2478" s="100" t="s">
        <v>149</v>
      </c>
      <c r="J2478" s="122" t="str">
        <f t="shared" si="113"/>
        <v>Quercus macrocarpa</v>
      </c>
      <c r="M2478" s="100" t="s">
        <v>3226</v>
      </c>
      <c r="N2478" s="122" t="s">
        <v>3173</v>
      </c>
      <c r="O2478" s="121">
        <v>42983</v>
      </c>
      <c r="P2478" s="97" t="s">
        <v>12225</v>
      </c>
      <c r="Q2478" s="100" t="s">
        <v>11688</v>
      </c>
      <c r="R2478" s="121">
        <v>42985</v>
      </c>
      <c r="S2478" s="121" t="s">
        <v>14693</v>
      </c>
      <c r="T2478" s="100" t="s">
        <v>1171</v>
      </c>
      <c r="U2478" s="50" t="s">
        <v>13144</v>
      </c>
      <c r="V2478" s="50" t="s">
        <v>12260</v>
      </c>
      <c r="W2478" s="50" t="s">
        <v>1759</v>
      </c>
      <c r="X2478" s="101" t="s">
        <v>13163</v>
      </c>
      <c r="Y2478" s="50" t="s">
        <v>13154</v>
      </c>
      <c r="AH2478" s="122">
        <v>976</v>
      </c>
      <c r="AJ2478" s="100" t="s">
        <v>149</v>
      </c>
      <c r="AK2478" s="100" t="s">
        <v>149</v>
      </c>
      <c r="AT2478" s="122">
        <v>40.728349999999999</v>
      </c>
      <c r="AU2478" s="122">
        <v>-83.095359999999999</v>
      </c>
      <c r="AZ2478" s="132" t="s">
        <v>13167</v>
      </c>
      <c r="BE2478" s="100" t="s">
        <v>9078</v>
      </c>
      <c r="BG2478" s="100" t="s">
        <v>9079</v>
      </c>
      <c r="BH2478" s="132" t="s">
        <v>1431</v>
      </c>
      <c r="BI2478" s="132" t="s">
        <v>1431</v>
      </c>
      <c r="BJ2478" s="132" t="s">
        <v>1431</v>
      </c>
      <c r="BZ2478" s="100" t="s">
        <v>3654</v>
      </c>
      <c r="CZ2478" s="122" t="str">
        <f t="shared" si="114"/>
        <v>Quercus macrocarpa Michx., SPMCODE: QUE002477, collection#: OH-MG814</v>
      </c>
    </row>
    <row r="2479" spans="1:104" ht="15" customHeight="1" x14ac:dyDescent="0.45">
      <c r="A2479" s="122">
        <v>2478</v>
      </c>
      <c r="B2479" s="122" t="s">
        <v>13126</v>
      </c>
      <c r="C2479" s="100" t="s">
        <v>13085</v>
      </c>
      <c r="D2479" s="148"/>
      <c r="E2479" s="148"/>
      <c r="I2479" s="100" t="s">
        <v>149</v>
      </c>
      <c r="J2479" s="122" t="str">
        <f t="shared" si="113"/>
        <v>Quercus macrocarpa</v>
      </c>
      <c r="M2479" s="100" t="s">
        <v>3226</v>
      </c>
      <c r="N2479" s="122" t="s">
        <v>3173</v>
      </c>
      <c r="O2479" s="121">
        <v>42983</v>
      </c>
      <c r="P2479" s="97" t="s">
        <v>12225</v>
      </c>
      <c r="Q2479" s="100" t="s">
        <v>11688</v>
      </c>
      <c r="R2479" s="121">
        <v>42985</v>
      </c>
      <c r="S2479" s="121" t="s">
        <v>14693</v>
      </c>
      <c r="T2479" s="100" t="s">
        <v>1171</v>
      </c>
      <c r="U2479" s="50" t="s">
        <v>13144</v>
      </c>
      <c r="V2479" s="50" t="s">
        <v>12260</v>
      </c>
      <c r="W2479" s="50" t="s">
        <v>1759</v>
      </c>
      <c r="X2479" s="101" t="s">
        <v>13163</v>
      </c>
      <c r="Y2479" s="50" t="s">
        <v>13154</v>
      </c>
      <c r="AH2479" s="122">
        <v>977</v>
      </c>
      <c r="AJ2479" s="100" t="s">
        <v>149</v>
      </c>
      <c r="AK2479" s="100" t="s">
        <v>149</v>
      </c>
      <c r="AT2479" s="122">
        <v>40.728189999999998</v>
      </c>
      <c r="AU2479" s="122">
        <v>-83.092939999999999</v>
      </c>
      <c r="AZ2479" s="132" t="s">
        <v>13168</v>
      </c>
      <c r="BE2479" s="100" t="s">
        <v>9078</v>
      </c>
      <c r="BG2479" s="100" t="s">
        <v>9079</v>
      </c>
      <c r="BH2479" s="132" t="s">
        <v>1431</v>
      </c>
      <c r="BI2479" s="132" t="s">
        <v>1431</v>
      </c>
      <c r="BJ2479" s="132" t="s">
        <v>1431</v>
      </c>
      <c r="BY2479" s="132" t="s">
        <v>13665</v>
      </c>
      <c r="BZ2479" s="100" t="s">
        <v>3654</v>
      </c>
      <c r="CZ2479" s="122" t="str">
        <f t="shared" si="114"/>
        <v>Quercus macrocarpa Michx., SPMCODE: QUE002478, collection#: OH-MG815</v>
      </c>
    </row>
    <row r="2480" spans="1:104" ht="15" customHeight="1" x14ac:dyDescent="0.45">
      <c r="A2480" s="122">
        <v>2479</v>
      </c>
      <c r="B2480" s="122" t="s">
        <v>13127</v>
      </c>
      <c r="C2480" s="100" t="s">
        <v>13086</v>
      </c>
      <c r="D2480" s="148"/>
      <c r="E2480" s="148"/>
      <c r="I2480" s="100" t="s">
        <v>149</v>
      </c>
      <c r="J2480" s="122" t="str">
        <f t="shared" si="113"/>
        <v>Quercus macrocarpa</v>
      </c>
      <c r="M2480" s="100" t="s">
        <v>3226</v>
      </c>
      <c r="N2480" s="122" t="s">
        <v>3173</v>
      </c>
      <c r="O2480" s="121">
        <v>42983</v>
      </c>
      <c r="P2480" s="97" t="s">
        <v>12225</v>
      </c>
      <c r="Q2480" s="100" t="s">
        <v>11688</v>
      </c>
      <c r="R2480" s="121">
        <v>42985</v>
      </c>
      <c r="S2480" s="121" t="s">
        <v>14693</v>
      </c>
      <c r="T2480" s="100" t="s">
        <v>1171</v>
      </c>
      <c r="U2480" s="50" t="s">
        <v>13144</v>
      </c>
      <c r="V2480" s="50" t="s">
        <v>12260</v>
      </c>
      <c r="W2480" s="50" t="s">
        <v>1759</v>
      </c>
      <c r="X2480" s="101" t="s">
        <v>13163</v>
      </c>
      <c r="Y2480" s="50" t="s">
        <v>13154</v>
      </c>
      <c r="AH2480" s="122">
        <v>979</v>
      </c>
      <c r="AJ2480" s="100" t="s">
        <v>149</v>
      </c>
      <c r="AK2480" s="100" t="s">
        <v>149</v>
      </c>
      <c r="AT2480" s="122">
        <v>40.729439999999997</v>
      </c>
      <c r="AU2480" s="122">
        <v>-83.092609999999993</v>
      </c>
      <c r="AZ2480" s="132" t="s">
        <v>13164</v>
      </c>
      <c r="BE2480" s="100" t="s">
        <v>9078</v>
      </c>
      <c r="BG2480" s="100" t="s">
        <v>9079</v>
      </c>
      <c r="BH2480" s="132" t="s">
        <v>1431</v>
      </c>
      <c r="BI2480" s="132" t="s">
        <v>1431</v>
      </c>
      <c r="BJ2480" s="132" t="s">
        <v>1431</v>
      </c>
      <c r="BZ2480" s="100" t="s">
        <v>3654</v>
      </c>
      <c r="CZ2480" s="122" t="str">
        <f t="shared" si="114"/>
        <v>Quercus macrocarpa Michx., SPMCODE: QUE002479, collection#: OH-MG816</v>
      </c>
    </row>
    <row r="2481" spans="1:104" ht="15" customHeight="1" x14ac:dyDescent="0.45">
      <c r="A2481" s="122">
        <v>2480</v>
      </c>
      <c r="B2481" s="122" t="s">
        <v>13128</v>
      </c>
      <c r="C2481" s="100" t="s">
        <v>13087</v>
      </c>
      <c r="D2481" s="148"/>
      <c r="E2481" s="148"/>
      <c r="I2481" s="100" t="s">
        <v>149</v>
      </c>
      <c r="J2481" s="122" t="str">
        <f t="shared" si="113"/>
        <v>Quercus macrocarpa</v>
      </c>
      <c r="M2481" s="100" t="s">
        <v>3226</v>
      </c>
      <c r="N2481" s="122" t="s">
        <v>3173</v>
      </c>
      <c r="O2481" s="121">
        <v>42984</v>
      </c>
      <c r="P2481" s="97" t="s">
        <v>12225</v>
      </c>
      <c r="Q2481" s="100" t="s">
        <v>11688</v>
      </c>
      <c r="R2481" s="121">
        <v>42985</v>
      </c>
      <c r="S2481" s="121" t="s">
        <v>14693</v>
      </c>
      <c r="T2481" s="100" t="s">
        <v>1171</v>
      </c>
      <c r="U2481" s="50" t="s">
        <v>13144</v>
      </c>
      <c r="V2481" s="50" t="s">
        <v>13169</v>
      </c>
      <c r="W2481" s="50" t="s">
        <v>1759</v>
      </c>
      <c r="X2481" s="101" t="s">
        <v>13170</v>
      </c>
      <c r="Y2481" s="50" t="s">
        <v>12408</v>
      </c>
      <c r="Z2481" s="50" t="s">
        <v>13171</v>
      </c>
      <c r="AH2481" s="122">
        <v>983</v>
      </c>
      <c r="AJ2481" s="100" t="s">
        <v>149</v>
      </c>
      <c r="AK2481" s="100" t="s">
        <v>149</v>
      </c>
      <c r="AT2481" s="122">
        <v>41.550690000000003</v>
      </c>
      <c r="AU2481" s="122">
        <v>-84.359690000000001</v>
      </c>
      <c r="AZ2481" s="132" t="s">
        <v>13172</v>
      </c>
      <c r="BE2481" s="100" t="s">
        <v>9078</v>
      </c>
      <c r="BG2481" s="100" t="s">
        <v>9079</v>
      </c>
      <c r="BH2481" s="132" t="s">
        <v>1431</v>
      </c>
      <c r="BI2481" s="132" t="s">
        <v>1431</v>
      </c>
      <c r="BJ2481" s="132" t="s">
        <v>1431</v>
      </c>
      <c r="BY2481" s="132" t="s">
        <v>13585</v>
      </c>
      <c r="BZ2481" s="100" t="s">
        <v>3654</v>
      </c>
      <c r="CZ2481" s="122" t="str">
        <f t="shared" si="114"/>
        <v>Quercus macrocarpa Michx., SPMCODE: QUE002480, collection#: OH-MG817</v>
      </c>
    </row>
    <row r="2482" spans="1:104" ht="15" customHeight="1" x14ac:dyDescent="0.45">
      <c r="A2482" s="122">
        <v>2481</v>
      </c>
      <c r="B2482" s="122" t="s">
        <v>13129</v>
      </c>
      <c r="C2482" s="100" t="s">
        <v>13088</v>
      </c>
      <c r="D2482" s="148"/>
      <c r="E2482" s="148"/>
      <c r="I2482" s="100" t="s">
        <v>212</v>
      </c>
      <c r="J2482" s="122" t="str">
        <f t="shared" si="113"/>
        <v>Quercus muehlenbergii</v>
      </c>
      <c r="M2482" s="100" t="s">
        <v>3226</v>
      </c>
      <c r="N2482" s="122" t="s">
        <v>3198</v>
      </c>
      <c r="O2482" s="121">
        <v>42984</v>
      </c>
      <c r="P2482" s="97" t="s">
        <v>12225</v>
      </c>
      <c r="Q2482" s="100" t="s">
        <v>11688</v>
      </c>
      <c r="R2482" s="121">
        <v>42985</v>
      </c>
      <c r="S2482" s="121" t="s">
        <v>14693</v>
      </c>
      <c r="T2482" s="100" t="s">
        <v>1171</v>
      </c>
      <c r="U2482" s="50" t="s">
        <v>13144</v>
      </c>
      <c r="V2482" s="50" t="s">
        <v>13169</v>
      </c>
      <c r="W2482" s="50" t="s">
        <v>1759</v>
      </c>
      <c r="X2482" s="101" t="s">
        <v>13170</v>
      </c>
      <c r="Y2482" s="50" t="s">
        <v>12408</v>
      </c>
      <c r="Z2482" s="50" t="s">
        <v>13171</v>
      </c>
      <c r="AH2482" s="122">
        <v>765</v>
      </c>
      <c r="AJ2482" s="100" t="s">
        <v>212</v>
      </c>
      <c r="AK2482" s="100" t="s">
        <v>212</v>
      </c>
      <c r="AT2482" s="122">
        <v>41.550960000000003</v>
      </c>
      <c r="AU2482" s="122">
        <v>-84.358459999999994</v>
      </c>
      <c r="AZ2482" s="132" t="s">
        <v>13173</v>
      </c>
      <c r="BE2482" s="100" t="s">
        <v>9078</v>
      </c>
      <c r="BG2482" s="100" t="s">
        <v>9079</v>
      </c>
      <c r="BH2482" s="132" t="s">
        <v>1431</v>
      </c>
      <c r="BI2482" s="132" t="s">
        <v>1431</v>
      </c>
      <c r="BJ2482" s="132" t="s">
        <v>1431</v>
      </c>
      <c r="BY2482" s="132" t="s">
        <v>13585</v>
      </c>
      <c r="BZ2482" s="100" t="s">
        <v>3654</v>
      </c>
      <c r="CZ2482" s="122" t="str">
        <f t="shared" si="114"/>
        <v>Quercus muehlenbergii Engelm., SPMCODE: QUE002481, collection#: OH-MG818</v>
      </c>
    </row>
    <row r="2483" spans="1:104" ht="15" customHeight="1" x14ac:dyDescent="0.45">
      <c r="A2483" s="122">
        <v>2482</v>
      </c>
      <c r="B2483" s="122" t="s">
        <v>13130</v>
      </c>
      <c r="C2483" s="100" t="s">
        <v>13089</v>
      </c>
      <c r="D2483" s="148"/>
      <c r="E2483" s="148"/>
      <c r="I2483" s="100" t="s">
        <v>149</v>
      </c>
      <c r="J2483" s="122" t="str">
        <f t="shared" si="113"/>
        <v>Quercus macrocarpa</v>
      </c>
      <c r="M2483" s="100" t="s">
        <v>3226</v>
      </c>
      <c r="N2483" s="122" t="s">
        <v>3173</v>
      </c>
      <c r="O2483" s="121">
        <v>42984</v>
      </c>
      <c r="P2483" s="97" t="s">
        <v>12225</v>
      </c>
      <c r="Q2483" s="100" t="s">
        <v>11688</v>
      </c>
      <c r="R2483" s="121">
        <v>42985</v>
      </c>
      <c r="S2483" s="121" t="s">
        <v>14693</v>
      </c>
      <c r="T2483" s="100" t="s">
        <v>1171</v>
      </c>
      <c r="U2483" s="50" t="s">
        <v>13144</v>
      </c>
      <c r="V2483" s="50" t="s">
        <v>13169</v>
      </c>
      <c r="W2483" s="50" t="s">
        <v>1759</v>
      </c>
      <c r="X2483" s="101" t="s">
        <v>13170</v>
      </c>
      <c r="Y2483" s="50" t="s">
        <v>12408</v>
      </c>
      <c r="Z2483" s="50" t="s">
        <v>13171</v>
      </c>
      <c r="AH2483" s="122">
        <v>901</v>
      </c>
      <c r="AJ2483" s="100" t="s">
        <v>149</v>
      </c>
      <c r="AK2483" s="100" t="s">
        <v>149</v>
      </c>
      <c r="AT2483" s="122">
        <v>41.550919999999998</v>
      </c>
      <c r="AU2483" s="122">
        <v>-84.358369999999994</v>
      </c>
      <c r="AZ2483" s="132" t="s">
        <v>12793</v>
      </c>
      <c r="BE2483" s="100" t="s">
        <v>9078</v>
      </c>
      <c r="BG2483" s="100" t="s">
        <v>9079</v>
      </c>
      <c r="BH2483" s="132" t="s">
        <v>1431</v>
      </c>
      <c r="BI2483" s="132" t="s">
        <v>1431</v>
      </c>
      <c r="BJ2483" s="132" t="s">
        <v>1431</v>
      </c>
      <c r="BZ2483" s="100" t="s">
        <v>3654</v>
      </c>
      <c r="CZ2483" s="122" t="str">
        <f t="shared" si="114"/>
        <v>Quercus macrocarpa Michx., SPMCODE: QUE002482, collection#: OH-MG819</v>
      </c>
    </row>
    <row r="2484" spans="1:104" ht="15" customHeight="1" x14ac:dyDescent="0.45">
      <c r="A2484" s="122">
        <v>2483</v>
      </c>
      <c r="B2484" s="122" t="s">
        <v>13131</v>
      </c>
      <c r="C2484" s="100" t="s">
        <v>13090</v>
      </c>
      <c r="D2484" s="148"/>
      <c r="E2484" s="148"/>
      <c r="I2484" s="100" t="s">
        <v>149</v>
      </c>
      <c r="J2484" s="122" t="str">
        <f t="shared" si="113"/>
        <v>Quercus macrocarpa</v>
      </c>
      <c r="M2484" s="100" t="s">
        <v>3226</v>
      </c>
      <c r="N2484" s="122" t="s">
        <v>3173</v>
      </c>
      <c r="O2484" s="121">
        <v>42984</v>
      </c>
      <c r="P2484" s="97" t="s">
        <v>12225</v>
      </c>
      <c r="Q2484" s="100" t="s">
        <v>11688</v>
      </c>
      <c r="R2484" s="121">
        <v>42985</v>
      </c>
      <c r="S2484" s="121" t="s">
        <v>14693</v>
      </c>
      <c r="T2484" s="100" t="s">
        <v>1171</v>
      </c>
      <c r="U2484" s="50" t="s">
        <v>13144</v>
      </c>
      <c r="V2484" s="50" t="s">
        <v>13169</v>
      </c>
      <c r="W2484" s="50" t="s">
        <v>1759</v>
      </c>
      <c r="X2484" s="101" t="s">
        <v>13170</v>
      </c>
      <c r="Y2484" s="50" t="s">
        <v>12408</v>
      </c>
      <c r="Z2484" s="50" t="s">
        <v>13171</v>
      </c>
      <c r="AH2484" s="122">
        <v>900</v>
      </c>
      <c r="AJ2484" s="100" t="s">
        <v>149</v>
      </c>
      <c r="AK2484" s="100" t="s">
        <v>149</v>
      </c>
      <c r="AT2484" s="122">
        <v>41.550960000000003</v>
      </c>
      <c r="AU2484" s="122">
        <v>-84.357650000000007</v>
      </c>
      <c r="AZ2484" s="132" t="s">
        <v>12756</v>
      </c>
      <c r="BE2484" s="100" t="s">
        <v>9078</v>
      </c>
      <c r="BG2484" s="100" t="s">
        <v>9079</v>
      </c>
      <c r="BH2484" s="132" t="s">
        <v>1431</v>
      </c>
      <c r="BI2484" s="132" t="s">
        <v>1431</v>
      </c>
      <c r="BJ2484" s="132" t="s">
        <v>1431</v>
      </c>
      <c r="BZ2484" s="100" t="s">
        <v>3654</v>
      </c>
      <c r="CZ2484" s="122" t="str">
        <f t="shared" si="114"/>
        <v>Quercus macrocarpa Michx., SPMCODE: QUE002483, collection#: OH-MG820</v>
      </c>
    </row>
    <row r="2485" spans="1:104" ht="15" customHeight="1" x14ac:dyDescent="0.45">
      <c r="A2485" s="122">
        <v>2484</v>
      </c>
      <c r="B2485" s="122" t="s">
        <v>13132</v>
      </c>
      <c r="C2485" s="100" t="s">
        <v>13091</v>
      </c>
      <c r="D2485" s="148"/>
      <c r="E2485" s="148"/>
      <c r="I2485" s="100" t="s">
        <v>212</v>
      </c>
      <c r="J2485" s="122" t="str">
        <f t="shared" si="113"/>
        <v>Quercus muehlenbergii</v>
      </c>
      <c r="M2485" s="100" t="s">
        <v>3226</v>
      </c>
      <c r="N2485" s="122" t="s">
        <v>3198</v>
      </c>
      <c r="O2485" s="121">
        <v>42984</v>
      </c>
      <c r="P2485" s="97" t="s">
        <v>12225</v>
      </c>
      <c r="Q2485" s="100" t="s">
        <v>11688</v>
      </c>
      <c r="R2485" s="121">
        <v>42985</v>
      </c>
      <c r="S2485" s="121" t="s">
        <v>14693</v>
      </c>
      <c r="T2485" s="100" t="s">
        <v>1171</v>
      </c>
      <c r="U2485" s="50" t="s">
        <v>13144</v>
      </c>
      <c r="V2485" s="50" t="s">
        <v>13169</v>
      </c>
      <c r="W2485" s="50" t="s">
        <v>1759</v>
      </c>
      <c r="X2485" s="101" t="s">
        <v>13170</v>
      </c>
      <c r="Y2485" s="50" t="s">
        <v>12408</v>
      </c>
      <c r="Z2485" s="50" t="s">
        <v>13171</v>
      </c>
      <c r="AH2485" s="122">
        <v>791</v>
      </c>
      <c r="AJ2485" s="100" t="s">
        <v>212</v>
      </c>
      <c r="AK2485" s="100" t="s">
        <v>212</v>
      </c>
      <c r="AT2485" s="122">
        <v>41.551110000000001</v>
      </c>
      <c r="AU2485" s="122">
        <v>-84.35754</v>
      </c>
      <c r="AZ2485" s="132" t="s">
        <v>13174</v>
      </c>
      <c r="BE2485" s="100" t="s">
        <v>9078</v>
      </c>
      <c r="BG2485" s="100" t="s">
        <v>9079</v>
      </c>
      <c r="BH2485" s="132" t="s">
        <v>1431</v>
      </c>
      <c r="BI2485" s="132" t="s">
        <v>1431</v>
      </c>
      <c r="BJ2485" s="132" t="s">
        <v>1431</v>
      </c>
      <c r="BY2485" s="132" t="s">
        <v>13665</v>
      </c>
      <c r="BZ2485" s="100" t="s">
        <v>3654</v>
      </c>
      <c r="CZ2485" s="122" t="str">
        <f t="shared" si="114"/>
        <v>Quercus muehlenbergii Engelm., SPMCODE: QUE002484, collection#: OH-MG821</v>
      </c>
    </row>
    <row r="2486" spans="1:104" ht="15" customHeight="1" x14ac:dyDescent="0.45">
      <c r="A2486" s="122">
        <v>2485</v>
      </c>
      <c r="B2486" s="122" t="s">
        <v>13133</v>
      </c>
      <c r="C2486" s="100" t="s">
        <v>13092</v>
      </c>
      <c r="D2486" s="148"/>
      <c r="E2486" s="148"/>
      <c r="I2486" s="100" t="s">
        <v>149</v>
      </c>
      <c r="J2486" s="122" t="str">
        <f t="shared" si="113"/>
        <v>Quercus macrocarpa</v>
      </c>
      <c r="M2486" s="100" t="s">
        <v>3226</v>
      </c>
      <c r="N2486" s="122" t="s">
        <v>3173</v>
      </c>
      <c r="O2486" s="121">
        <v>42984</v>
      </c>
      <c r="P2486" s="97" t="s">
        <v>12225</v>
      </c>
      <c r="Q2486" s="100" t="s">
        <v>11688</v>
      </c>
      <c r="R2486" s="121">
        <v>42985</v>
      </c>
      <c r="S2486" s="121" t="s">
        <v>14693</v>
      </c>
      <c r="T2486" s="100" t="s">
        <v>1171</v>
      </c>
      <c r="U2486" s="50" t="s">
        <v>13144</v>
      </c>
      <c r="V2486" s="50" t="s">
        <v>13169</v>
      </c>
      <c r="W2486" s="50" t="s">
        <v>1759</v>
      </c>
      <c r="X2486" s="101" t="s">
        <v>13170</v>
      </c>
      <c r="Y2486" s="50" t="s">
        <v>12408</v>
      </c>
      <c r="Z2486" s="50" t="s">
        <v>13171</v>
      </c>
      <c r="AH2486" s="122">
        <v>748</v>
      </c>
      <c r="AJ2486" s="100" t="s">
        <v>149</v>
      </c>
      <c r="AK2486" s="100" t="s">
        <v>149</v>
      </c>
      <c r="AT2486" s="122">
        <v>41.551110000000001</v>
      </c>
      <c r="AU2486" s="122">
        <v>-84.356949999999998</v>
      </c>
      <c r="AZ2486" s="132" t="s">
        <v>13175</v>
      </c>
      <c r="BE2486" s="100" t="s">
        <v>9078</v>
      </c>
      <c r="BG2486" s="100" t="s">
        <v>9079</v>
      </c>
      <c r="BH2486" s="132" t="s">
        <v>1431</v>
      </c>
      <c r="BI2486" s="132" t="s">
        <v>1431</v>
      </c>
      <c r="BJ2486" s="132" t="s">
        <v>1431</v>
      </c>
      <c r="BZ2486" s="100" t="s">
        <v>3654</v>
      </c>
      <c r="CZ2486" s="122" t="str">
        <f t="shared" si="114"/>
        <v>Quercus macrocarpa Michx., SPMCODE: QUE002485, collection#: OH-MG822</v>
      </c>
    </row>
    <row r="2487" spans="1:104" ht="15" customHeight="1" x14ac:dyDescent="0.45">
      <c r="A2487" s="122">
        <v>2486</v>
      </c>
      <c r="B2487" s="122" t="s">
        <v>13134</v>
      </c>
      <c r="C2487" s="100" t="s">
        <v>13093</v>
      </c>
      <c r="D2487" s="148"/>
      <c r="E2487" s="148"/>
      <c r="I2487" s="100" t="s">
        <v>149</v>
      </c>
      <c r="J2487" s="122" t="str">
        <f t="shared" si="113"/>
        <v>Quercus macrocarpa</v>
      </c>
      <c r="M2487" s="100" t="s">
        <v>3226</v>
      </c>
      <c r="N2487" s="122" t="s">
        <v>3173</v>
      </c>
      <c r="O2487" s="121">
        <v>42984</v>
      </c>
      <c r="P2487" s="97" t="s">
        <v>12225</v>
      </c>
      <c r="Q2487" s="100" t="s">
        <v>11688</v>
      </c>
      <c r="R2487" s="121">
        <v>42985</v>
      </c>
      <c r="S2487" s="121" t="s">
        <v>14693</v>
      </c>
      <c r="T2487" s="100" t="s">
        <v>1171</v>
      </c>
      <c r="U2487" s="50" t="s">
        <v>13144</v>
      </c>
      <c r="V2487" s="50" t="s">
        <v>13169</v>
      </c>
      <c r="W2487" s="50" t="s">
        <v>1759</v>
      </c>
      <c r="X2487" s="101" t="s">
        <v>13170</v>
      </c>
      <c r="Y2487" s="50" t="s">
        <v>12408</v>
      </c>
      <c r="Z2487" s="50" t="s">
        <v>13171</v>
      </c>
      <c r="AH2487" s="122">
        <v>671</v>
      </c>
      <c r="AJ2487" s="100" t="s">
        <v>149</v>
      </c>
      <c r="AK2487" s="100" t="s">
        <v>149</v>
      </c>
      <c r="AT2487" s="122">
        <v>41.551319999999997</v>
      </c>
      <c r="AU2487" s="122">
        <v>-84.355739999999997</v>
      </c>
      <c r="AZ2487" s="132" t="s">
        <v>13176</v>
      </c>
      <c r="BE2487" s="100" t="s">
        <v>9078</v>
      </c>
      <c r="BG2487" s="100" t="s">
        <v>9079</v>
      </c>
      <c r="BH2487" s="132" t="s">
        <v>1431</v>
      </c>
      <c r="BI2487" s="132" t="s">
        <v>1431</v>
      </c>
      <c r="BJ2487" s="132" t="s">
        <v>1431</v>
      </c>
      <c r="BZ2487" s="100" t="s">
        <v>3654</v>
      </c>
      <c r="CZ2487" s="122" t="str">
        <f t="shared" si="114"/>
        <v>Quercus macrocarpa Michx., SPMCODE: QUE002486, collection#: OH-MG823</v>
      </c>
    </row>
    <row r="2488" spans="1:104" ht="15" customHeight="1" x14ac:dyDescent="0.45">
      <c r="A2488" s="122">
        <v>2487</v>
      </c>
      <c r="B2488" s="122" t="s">
        <v>13135</v>
      </c>
      <c r="C2488" s="100" t="s">
        <v>13094</v>
      </c>
      <c r="D2488" s="148"/>
      <c r="E2488" s="148"/>
      <c r="I2488" s="100" t="s">
        <v>187</v>
      </c>
      <c r="J2488" s="122" t="str">
        <f t="shared" si="113"/>
        <v>Quercus alba</v>
      </c>
      <c r="M2488" s="100" t="s">
        <v>3226</v>
      </c>
      <c r="N2488" s="122" t="s">
        <v>3190</v>
      </c>
      <c r="O2488" s="121">
        <v>42984</v>
      </c>
      <c r="P2488" s="97" t="s">
        <v>12225</v>
      </c>
      <c r="Q2488" s="100" t="s">
        <v>11688</v>
      </c>
      <c r="R2488" s="121">
        <v>42985</v>
      </c>
      <c r="S2488" s="121" t="s">
        <v>14693</v>
      </c>
      <c r="T2488" s="100" t="s">
        <v>1171</v>
      </c>
      <c r="U2488" s="50" t="s">
        <v>13144</v>
      </c>
      <c r="V2488" s="50" t="s">
        <v>13169</v>
      </c>
      <c r="W2488" s="50" t="s">
        <v>1759</v>
      </c>
      <c r="X2488" s="101" t="s">
        <v>13170</v>
      </c>
      <c r="Y2488" s="50" t="s">
        <v>12408</v>
      </c>
      <c r="Z2488" s="50" t="s">
        <v>13171</v>
      </c>
      <c r="AH2488" s="122">
        <v>825</v>
      </c>
      <c r="AJ2488" s="100" t="s">
        <v>187</v>
      </c>
      <c r="AK2488" s="100" t="s">
        <v>187</v>
      </c>
      <c r="AT2488" s="122">
        <v>41.551839999999999</v>
      </c>
      <c r="AU2488" s="122">
        <v>-84.355230000000006</v>
      </c>
      <c r="AZ2488" s="132" t="s">
        <v>12326</v>
      </c>
      <c r="BE2488" s="100" t="s">
        <v>9078</v>
      </c>
      <c r="BG2488" s="100" t="s">
        <v>9079</v>
      </c>
      <c r="BH2488" s="132" t="s">
        <v>1431</v>
      </c>
      <c r="BI2488" s="132" t="s">
        <v>1431</v>
      </c>
      <c r="BJ2488" s="132" t="s">
        <v>1431</v>
      </c>
      <c r="BY2488" s="132" t="s">
        <v>13665</v>
      </c>
      <c r="BZ2488" s="100" t="s">
        <v>3654</v>
      </c>
      <c r="CZ2488" s="122" t="str">
        <f t="shared" si="114"/>
        <v>Quercus alba L., SPMCODE: QUE002487, collection#: OH-MG824</v>
      </c>
    </row>
    <row r="2489" spans="1:104" ht="15" customHeight="1" x14ac:dyDescent="0.45">
      <c r="A2489" s="122">
        <v>2488</v>
      </c>
      <c r="B2489" s="122" t="s">
        <v>13136</v>
      </c>
      <c r="C2489" s="100" t="s">
        <v>13095</v>
      </c>
      <c r="D2489" s="148"/>
      <c r="E2489" s="148"/>
      <c r="I2489" s="100" t="s">
        <v>212</v>
      </c>
      <c r="J2489" s="122" t="str">
        <f t="shared" ref="J2489:J2552" si="115">LEFT(I2489, FIND(" ", I2489, 12) -1)</f>
        <v>Quercus muehlenbergii</v>
      </c>
      <c r="M2489" s="100" t="s">
        <v>3226</v>
      </c>
      <c r="N2489" s="122" t="s">
        <v>3198</v>
      </c>
      <c r="O2489" s="121">
        <v>42984</v>
      </c>
      <c r="P2489" s="97" t="s">
        <v>12225</v>
      </c>
      <c r="Q2489" s="100" t="s">
        <v>11688</v>
      </c>
      <c r="R2489" s="121">
        <v>42985</v>
      </c>
      <c r="S2489" s="121" t="s">
        <v>14693</v>
      </c>
      <c r="T2489" s="100" t="s">
        <v>1171</v>
      </c>
      <c r="U2489" s="50" t="s">
        <v>13144</v>
      </c>
      <c r="V2489" s="50" t="s">
        <v>13169</v>
      </c>
      <c r="W2489" s="50" t="s">
        <v>1759</v>
      </c>
      <c r="X2489" s="101" t="s">
        <v>13170</v>
      </c>
      <c r="Y2489" s="50" t="s">
        <v>12408</v>
      </c>
      <c r="Z2489" s="50" t="s">
        <v>13171</v>
      </c>
      <c r="AH2489" s="122">
        <v>735</v>
      </c>
      <c r="AJ2489" s="100" t="s">
        <v>212</v>
      </c>
      <c r="AK2489" s="100" t="s">
        <v>212</v>
      </c>
      <c r="AT2489" s="122">
        <v>41.551789999999997</v>
      </c>
      <c r="AU2489" s="122">
        <v>-84.354389999999995</v>
      </c>
      <c r="AZ2489" s="132" t="s">
        <v>13177</v>
      </c>
      <c r="BE2489" s="100" t="s">
        <v>9078</v>
      </c>
      <c r="BG2489" s="100" t="s">
        <v>9079</v>
      </c>
      <c r="BH2489" s="132" t="s">
        <v>1431</v>
      </c>
      <c r="BI2489" s="132" t="s">
        <v>1431</v>
      </c>
      <c r="BJ2489" s="132" t="s">
        <v>1431</v>
      </c>
      <c r="BY2489" s="132" t="s">
        <v>13665</v>
      </c>
      <c r="BZ2489" s="100" t="s">
        <v>3654</v>
      </c>
      <c r="CZ2489" s="122" t="str">
        <f t="shared" si="114"/>
        <v>Quercus muehlenbergii Engelm., SPMCODE: QUE002488, collection#: OH-MG825</v>
      </c>
    </row>
    <row r="2490" spans="1:104" ht="15" customHeight="1" x14ac:dyDescent="0.45">
      <c r="A2490" s="122">
        <v>2489</v>
      </c>
      <c r="B2490" s="122" t="s">
        <v>13137</v>
      </c>
      <c r="C2490" s="100" t="s">
        <v>13096</v>
      </c>
      <c r="D2490" s="148"/>
      <c r="E2490" s="148"/>
      <c r="I2490" s="100" t="s">
        <v>149</v>
      </c>
      <c r="J2490" s="122" t="str">
        <f t="shared" si="115"/>
        <v>Quercus macrocarpa</v>
      </c>
      <c r="M2490" s="100" t="s">
        <v>3226</v>
      </c>
      <c r="N2490" s="122" t="s">
        <v>3173</v>
      </c>
      <c r="O2490" s="121">
        <v>42984</v>
      </c>
      <c r="P2490" s="97" t="s">
        <v>12225</v>
      </c>
      <c r="Q2490" s="100" t="s">
        <v>11688</v>
      </c>
      <c r="R2490" s="121">
        <v>42985</v>
      </c>
      <c r="S2490" s="121" t="s">
        <v>14693</v>
      </c>
      <c r="T2490" s="100" t="s">
        <v>1171</v>
      </c>
      <c r="U2490" s="50" t="s">
        <v>13144</v>
      </c>
      <c r="V2490" s="50" t="s">
        <v>13169</v>
      </c>
      <c r="W2490" s="50" t="s">
        <v>1759</v>
      </c>
      <c r="X2490" s="101" t="s">
        <v>13170</v>
      </c>
      <c r="Y2490" s="50" t="s">
        <v>12408</v>
      </c>
      <c r="Z2490" s="50" t="s">
        <v>13171</v>
      </c>
      <c r="AH2490" s="122">
        <v>855</v>
      </c>
      <c r="AJ2490" s="100" t="s">
        <v>149</v>
      </c>
      <c r="AK2490" s="100" t="s">
        <v>149</v>
      </c>
      <c r="AT2490" s="122">
        <v>41.552050000000001</v>
      </c>
      <c r="AU2490" s="122">
        <v>-84.354150000000004</v>
      </c>
      <c r="AZ2490" s="132" t="s">
        <v>13178</v>
      </c>
      <c r="BE2490" s="100" t="s">
        <v>9078</v>
      </c>
      <c r="BG2490" s="100" t="s">
        <v>9079</v>
      </c>
      <c r="BH2490" s="132" t="s">
        <v>1431</v>
      </c>
      <c r="BI2490" s="132" t="s">
        <v>1431</v>
      </c>
      <c r="BJ2490" s="132" t="s">
        <v>1431</v>
      </c>
      <c r="BZ2490" s="100" t="s">
        <v>3654</v>
      </c>
      <c r="CZ2490" s="122" t="str">
        <f t="shared" si="114"/>
        <v>Quercus macrocarpa Michx., SPMCODE: QUE002489, collection#: OH-MG826</v>
      </c>
    </row>
    <row r="2491" spans="1:104" ht="15" customHeight="1" x14ac:dyDescent="0.45">
      <c r="A2491" s="122">
        <v>2490</v>
      </c>
      <c r="B2491" s="122" t="s">
        <v>13138</v>
      </c>
      <c r="C2491" s="100" t="s">
        <v>13097</v>
      </c>
      <c r="D2491" s="148"/>
      <c r="E2491" s="148"/>
      <c r="I2491" s="100" t="s">
        <v>149</v>
      </c>
      <c r="J2491" s="122" t="str">
        <f t="shared" si="115"/>
        <v>Quercus macrocarpa</v>
      </c>
      <c r="M2491" s="100" t="s">
        <v>3226</v>
      </c>
      <c r="N2491" s="122" t="s">
        <v>3173</v>
      </c>
      <c r="O2491" s="121">
        <v>42984</v>
      </c>
      <c r="P2491" s="97" t="s">
        <v>12225</v>
      </c>
      <c r="Q2491" s="100" t="s">
        <v>11688</v>
      </c>
      <c r="R2491" s="121">
        <v>42985</v>
      </c>
      <c r="S2491" s="121" t="s">
        <v>14693</v>
      </c>
      <c r="T2491" s="100" t="s">
        <v>1171</v>
      </c>
      <c r="U2491" s="50" t="s">
        <v>13144</v>
      </c>
      <c r="V2491" s="50" t="s">
        <v>13169</v>
      </c>
      <c r="W2491" s="50" t="s">
        <v>1759</v>
      </c>
      <c r="X2491" s="101" t="s">
        <v>13170</v>
      </c>
      <c r="Y2491" s="50" t="s">
        <v>12408</v>
      </c>
      <c r="Z2491" s="50" t="s">
        <v>13171</v>
      </c>
      <c r="AH2491" s="122">
        <v>749</v>
      </c>
      <c r="AJ2491" s="100" t="s">
        <v>149</v>
      </c>
      <c r="AK2491" s="100" t="s">
        <v>149</v>
      </c>
      <c r="AT2491" s="122">
        <v>41.552709999999998</v>
      </c>
      <c r="AU2491" s="122">
        <v>-84.353759999999994</v>
      </c>
      <c r="AZ2491" s="132" t="s">
        <v>9084</v>
      </c>
      <c r="BE2491" s="100" t="s">
        <v>9078</v>
      </c>
      <c r="BG2491" s="100" t="s">
        <v>9079</v>
      </c>
      <c r="BH2491" s="132" t="s">
        <v>1431</v>
      </c>
      <c r="BI2491" s="132" t="s">
        <v>1431</v>
      </c>
      <c r="BJ2491" s="132" t="s">
        <v>1431</v>
      </c>
      <c r="BZ2491" s="100" t="s">
        <v>3654</v>
      </c>
      <c r="CZ2491" s="122" t="str">
        <f t="shared" si="114"/>
        <v>Quercus macrocarpa Michx., SPMCODE: QUE002490, collection#: OH-MG827</v>
      </c>
    </row>
    <row r="2492" spans="1:104" ht="15" customHeight="1" x14ac:dyDescent="0.45">
      <c r="A2492" s="122">
        <v>2491</v>
      </c>
      <c r="B2492" s="122" t="s">
        <v>13139</v>
      </c>
      <c r="C2492" s="100" t="s">
        <v>13098</v>
      </c>
      <c r="D2492" s="148"/>
      <c r="E2492" s="148"/>
      <c r="I2492" s="100" t="s">
        <v>149</v>
      </c>
      <c r="J2492" s="122" t="str">
        <f t="shared" si="115"/>
        <v>Quercus macrocarpa</v>
      </c>
      <c r="M2492" s="100" t="s">
        <v>3226</v>
      </c>
      <c r="N2492" s="122" t="s">
        <v>3173</v>
      </c>
      <c r="O2492" s="121">
        <v>42984</v>
      </c>
      <c r="P2492" s="97" t="s">
        <v>12225</v>
      </c>
      <c r="Q2492" s="100" t="s">
        <v>11688</v>
      </c>
      <c r="R2492" s="121">
        <v>42985</v>
      </c>
      <c r="S2492" s="121" t="s">
        <v>14693</v>
      </c>
      <c r="T2492" s="100" t="s">
        <v>1171</v>
      </c>
      <c r="U2492" s="50" t="s">
        <v>13144</v>
      </c>
      <c r="V2492" s="50" t="s">
        <v>13169</v>
      </c>
      <c r="W2492" s="50" t="s">
        <v>1759</v>
      </c>
      <c r="X2492" s="101" t="s">
        <v>13170</v>
      </c>
      <c r="Y2492" s="50" t="s">
        <v>12408</v>
      </c>
      <c r="Z2492" s="50" t="s">
        <v>13171</v>
      </c>
      <c r="AH2492" s="122">
        <v>765</v>
      </c>
      <c r="AJ2492" s="100" t="s">
        <v>149</v>
      </c>
      <c r="AK2492" s="100" t="s">
        <v>149</v>
      </c>
      <c r="AT2492" s="122">
        <v>41.553510000000003</v>
      </c>
      <c r="AU2492" s="122">
        <v>-84.352699999999999</v>
      </c>
      <c r="AZ2492" s="132" t="s">
        <v>13173</v>
      </c>
      <c r="BE2492" s="100" t="s">
        <v>9078</v>
      </c>
      <c r="BG2492" s="100" t="s">
        <v>9079</v>
      </c>
      <c r="BH2492" s="132" t="s">
        <v>1431</v>
      </c>
      <c r="BI2492" s="132" t="s">
        <v>1431</v>
      </c>
      <c r="BJ2492" s="132" t="s">
        <v>1431</v>
      </c>
      <c r="BZ2492" s="100" t="s">
        <v>3654</v>
      </c>
      <c r="CZ2492" s="122" t="str">
        <f t="shared" si="114"/>
        <v>Quercus macrocarpa Michx., SPMCODE: QUE002491, collection#: OH-MG828</v>
      </c>
    </row>
    <row r="2493" spans="1:104" ht="15" customHeight="1" x14ac:dyDescent="0.45">
      <c r="A2493" s="122">
        <v>2492</v>
      </c>
      <c r="B2493" s="122" t="s">
        <v>13140</v>
      </c>
      <c r="C2493" s="100" t="s">
        <v>13099</v>
      </c>
      <c r="D2493" s="148"/>
      <c r="E2493" s="148"/>
      <c r="I2493" s="100" t="s">
        <v>149</v>
      </c>
      <c r="J2493" s="122" t="str">
        <f t="shared" si="115"/>
        <v>Quercus macrocarpa</v>
      </c>
      <c r="M2493" s="100" t="s">
        <v>3226</v>
      </c>
      <c r="N2493" s="122" t="s">
        <v>3173</v>
      </c>
      <c r="O2493" s="121">
        <v>42984</v>
      </c>
      <c r="P2493" s="97" t="s">
        <v>12225</v>
      </c>
      <c r="Q2493" s="100" t="s">
        <v>11688</v>
      </c>
      <c r="R2493" s="121">
        <v>42985</v>
      </c>
      <c r="S2493" s="121" t="s">
        <v>14693</v>
      </c>
      <c r="T2493" s="100" t="s">
        <v>1171</v>
      </c>
      <c r="U2493" s="50" t="s">
        <v>13144</v>
      </c>
      <c r="V2493" s="50" t="s">
        <v>13169</v>
      </c>
      <c r="W2493" s="50" t="s">
        <v>1759</v>
      </c>
      <c r="X2493" s="101" t="s">
        <v>13170</v>
      </c>
      <c r="Y2493" s="50" t="s">
        <v>12408</v>
      </c>
      <c r="Z2493" s="50" t="s">
        <v>13171</v>
      </c>
      <c r="AH2493" s="122">
        <v>755</v>
      </c>
      <c r="AJ2493" s="100" t="s">
        <v>149</v>
      </c>
      <c r="AK2493" s="100" t="s">
        <v>149</v>
      </c>
      <c r="AT2493" s="122">
        <v>41.55453</v>
      </c>
      <c r="AU2493" s="122">
        <v>-84.354939999999999</v>
      </c>
      <c r="AZ2493" s="132" t="s">
        <v>13179</v>
      </c>
      <c r="BE2493" s="100" t="s">
        <v>9078</v>
      </c>
      <c r="BG2493" s="100" t="s">
        <v>9079</v>
      </c>
      <c r="BH2493" s="132" t="s">
        <v>1431</v>
      </c>
      <c r="BI2493" s="132" t="s">
        <v>1431</v>
      </c>
      <c r="BJ2493" s="132" t="s">
        <v>1431</v>
      </c>
      <c r="BY2493" s="132" t="s">
        <v>13665</v>
      </c>
      <c r="BZ2493" s="100" t="s">
        <v>3654</v>
      </c>
      <c r="CZ2493" s="122" t="str">
        <f t="shared" si="114"/>
        <v>Quercus macrocarpa Michx., SPMCODE: QUE002492, collection#: OH-MG829</v>
      </c>
    </row>
    <row r="2494" spans="1:104" ht="15" customHeight="1" x14ac:dyDescent="0.45">
      <c r="A2494" s="122">
        <v>2493</v>
      </c>
      <c r="B2494" s="122" t="s">
        <v>13141</v>
      </c>
      <c r="C2494" s="100" t="s">
        <v>13100</v>
      </c>
      <c r="D2494" s="148"/>
      <c r="E2494" s="148"/>
      <c r="I2494" s="100" t="s">
        <v>187</v>
      </c>
      <c r="J2494" s="122" t="str">
        <f t="shared" si="115"/>
        <v>Quercus alba</v>
      </c>
      <c r="M2494" s="100" t="s">
        <v>3226</v>
      </c>
      <c r="N2494" s="122" t="s">
        <v>3190</v>
      </c>
      <c r="O2494" s="121">
        <v>42984</v>
      </c>
      <c r="P2494" s="97" t="s">
        <v>12225</v>
      </c>
      <c r="Q2494" s="100" t="s">
        <v>11688</v>
      </c>
      <c r="R2494" s="121">
        <v>42985</v>
      </c>
      <c r="S2494" s="121" t="s">
        <v>14693</v>
      </c>
      <c r="T2494" s="100" t="s">
        <v>1171</v>
      </c>
      <c r="U2494" s="50" t="s">
        <v>13144</v>
      </c>
      <c r="V2494" s="50" t="s">
        <v>13169</v>
      </c>
      <c r="W2494" s="50" t="s">
        <v>1759</v>
      </c>
      <c r="X2494" s="101" t="s">
        <v>13170</v>
      </c>
      <c r="Y2494" s="50" t="s">
        <v>12408</v>
      </c>
      <c r="Z2494" s="50" t="s">
        <v>13171</v>
      </c>
      <c r="AH2494" s="122">
        <v>804</v>
      </c>
      <c r="AJ2494" s="100" t="s">
        <v>187</v>
      </c>
      <c r="AK2494" s="100" t="s">
        <v>187</v>
      </c>
      <c r="AT2494" s="122">
        <v>41.552199999999999</v>
      </c>
      <c r="AU2494" s="122">
        <v>-84.358949999999993</v>
      </c>
      <c r="AZ2494" s="132" t="s">
        <v>12237</v>
      </c>
      <c r="BE2494" s="100" t="s">
        <v>9078</v>
      </c>
      <c r="BG2494" s="100" t="s">
        <v>9079</v>
      </c>
      <c r="BH2494" s="132" t="s">
        <v>1431</v>
      </c>
      <c r="BI2494" s="132" t="s">
        <v>1431</v>
      </c>
      <c r="BJ2494" s="132" t="s">
        <v>1431</v>
      </c>
      <c r="BY2494" s="132" t="s">
        <v>13585</v>
      </c>
      <c r="BZ2494" s="100" t="s">
        <v>3654</v>
      </c>
      <c r="CZ2494" s="122" t="str">
        <f t="shared" si="114"/>
        <v>Quercus alba L., SPMCODE: QUE002493, collection#: OH-MG830</v>
      </c>
    </row>
    <row r="2495" spans="1:104" ht="15" customHeight="1" x14ac:dyDescent="0.45">
      <c r="A2495" s="122">
        <v>2494</v>
      </c>
      <c r="B2495" s="122" t="s">
        <v>13142</v>
      </c>
      <c r="C2495" s="100" t="s">
        <v>13101</v>
      </c>
      <c r="D2495" s="148"/>
      <c r="E2495" s="148"/>
      <c r="I2495" s="100" t="s">
        <v>187</v>
      </c>
      <c r="J2495" s="122" t="str">
        <f t="shared" si="115"/>
        <v>Quercus alba</v>
      </c>
      <c r="M2495" s="100" t="s">
        <v>3226</v>
      </c>
      <c r="N2495" s="122" t="s">
        <v>3190</v>
      </c>
      <c r="O2495" s="121">
        <v>42984</v>
      </c>
      <c r="P2495" s="97" t="s">
        <v>12225</v>
      </c>
      <c r="Q2495" s="100" t="s">
        <v>11688</v>
      </c>
      <c r="R2495" s="121">
        <v>42985</v>
      </c>
      <c r="S2495" s="121" t="s">
        <v>14693</v>
      </c>
      <c r="T2495" s="100" t="s">
        <v>1171</v>
      </c>
      <c r="U2495" s="50" t="s">
        <v>13144</v>
      </c>
      <c r="V2495" s="50" t="s">
        <v>13169</v>
      </c>
      <c r="W2495" s="50" t="s">
        <v>1759</v>
      </c>
      <c r="X2495" s="101" t="s">
        <v>13170</v>
      </c>
      <c r="Y2495" s="50" t="s">
        <v>12408</v>
      </c>
      <c r="Z2495" s="50" t="s">
        <v>13171</v>
      </c>
      <c r="AH2495" s="122">
        <v>848</v>
      </c>
      <c r="AJ2495" s="100" t="s">
        <v>187</v>
      </c>
      <c r="AK2495" s="100" t="s">
        <v>187</v>
      </c>
      <c r="AT2495" s="122">
        <v>41.553989999999999</v>
      </c>
      <c r="AU2495" s="122">
        <v>-84.360510000000005</v>
      </c>
      <c r="AZ2495" s="132" t="s">
        <v>9465</v>
      </c>
      <c r="BE2495" s="100" t="s">
        <v>9078</v>
      </c>
      <c r="BG2495" s="100" t="s">
        <v>9079</v>
      </c>
      <c r="BH2495" s="132" t="s">
        <v>1431</v>
      </c>
      <c r="BI2495" s="132" t="s">
        <v>1431</v>
      </c>
      <c r="BJ2495" s="132" t="s">
        <v>1431</v>
      </c>
      <c r="BY2495" s="132" t="s">
        <v>13665</v>
      </c>
      <c r="BZ2495" s="100" t="s">
        <v>3654</v>
      </c>
      <c r="CZ2495" s="122" t="str">
        <f t="shared" si="114"/>
        <v>Quercus alba L., SPMCODE: QUE002494, collection#: OH-MG831</v>
      </c>
    </row>
    <row r="2496" spans="1:104" ht="15" customHeight="1" x14ac:dyDescent="0.45">
      <c r="A2496" s="122">
        <v>2495</v>
      </c>
      <c r="B2496" s="122" t="s">
        <v>13200</v>
      </c>
      <c r="C2496" s="100" t="s">
        <v>13180</v>
      </c>
      <c r="D2496" s="148"/>
      <c r="E2496" s="148"/>
      <c r="I2496" s="100" t="s">
        <v>187</v>
      </c>
      <c r="J2496" s="122" t="str">
        <f t="shared" si="115"/>
        <v>Quercus alba</v>
      </c>
      <c r="M2496" s="100" t="s">
        <v>3226</v>
      </c>
      <c r="N2496" s="122" t="s">
        <v>3190</v>
      </c>
      <c r="O2496" s="121">
        <v>42989</v>
      </c>
      <c r="P2496" s="97" t="s">
        <v>12921</v>
      </c>
      <c r="Q2496" s="100" t="s">
        <v>11688</v>
      </c>
      <c r="R2496" s="121">
        <v>42989</v>
      </c>
      <c r="S2496" s="121" t="s">
        <v>14693</v>
      </c>
      <c r="T2496" s="100" t="s">
        <v>1171</v>
      </c>
      <c r="U2496" s="50" t="s">
        <v>3484</v>
      </c>
      <c r="V2496" s="50" t="s">
        <v>4643</v>
      </c>
      <c r="W2496" s="50" t="s">
        <v>1759</v>
      </c>
      <c r="X2496" s="101" t="s">
        <v>13220</v>
      </c>
      <c r="Y2496" s="50" t="s">
        <v>12999</v>
      </c>
      <c r="AH2496" s="122">
        <v>724</v>
      </c>
      <c r="AJ2496" s="100" t="s">
        <v>187</v>
      </c>
      <c r="AK2496" s="100" t="s">
        <v>187</v>
      </c>
      <c r="AT2496" s="122">
        <v>41.715539999999997</v>
      </c>
      <c r="AU2496" s="122">
        <v>-87.866129999999998</v>
      </c>
      <c r="AZ2496" s="132" t="s">
        <v>13221</v>
      </c>
      <c r="BE2496" s="100" t="s">
        <v>9078</v>
      </c>
      <c r="BG2496" s="100" t="s">
        <v>9079</v>
      </c>
      <c r="BH2496" s="132" t="s">
        <v>1431</v>
      </c>
      <c r="BI2496" s="132" t="s">
        <v>1431</v>
      </c>
      <c r="BJ2496" s="132" t="s">
        <v>1431</v>
      </c>
      <c r="BY2496" s="132" t="s">
        <v>13665</v>
      </c>
      <c r="BZ2496" s="100" t="s">
        <v>3654</v>
      </c>
      <c r="CZ2496" s="122" t="str">
        <f t="shared" si="114"/>
        <v>Quercus alba L., SPMCODE: QUE002495, collection#: IL-MG832</v>
      </c>
    </row>
    <row r="2497" spans="1:104" ht="15" customHeight="1" x14ac:dyDescent="0.45">
      <c r="A2497" s="122">
        <v>2496</v>
      </c>
      <c r="B2497" s="122" t="s">
        <v>13201</v>
      </c>
      <c r="C2497" s="100" t="s">
        <v>13181</v>
      </c>
      <c r="D2497" s="148"/>
      <c r="E2497" s="148"/>
      <c r="I2497" s="100" t="s">
        <v>149</v>
      </c>
      <c r="J2497" s="122" t="str">
        <f t="shared" si="115"/>
        <v>Quercus macrocarpa</v>
      </c>
      <c r="M2497" s="100" t="s">
        <v>3226</v>
      </c>
      <c r="N2497" s="122" t="s">
        <v>3173</v>
      </c>
      <c r="O2497" s="121">
        <v>42989</v>
      </c>
      <c r="P2497" s="97" t="s">
        <v>12921</v>
      </c>
      <c r="Q2497" s="100" t="s">
        <v>11688</v>
      </c>
      <c r="R2497" s="121">
        <v>42989</v>
      </c>
      <c r="S2497" s="121" t="s">
        <v>14693</v>
      </c>
      <c r="T2497" s="100" t="s">
        <v>1171</v>
      </c>
      <c r="U2497" s="50" t="s">
        <v>3484</v>
      </c>
      <c r="V2497" s="50" t="s">
        <v>4643</v>
      </c>
      <c r="W2497" s="50" t="s">
        <v>1759</v>
      </c>
      <c r="X2497" s="101" t="s">
        <v>13220</v>
      </c>
      <c r="Y2497" s="50" t="s">
        <v>12999</v>
      </c>
      <c r="AH2497" s="122">
        <v>705</v>
      </c>
      <c r="AJ2497" s="100" t="s">
        <v>149</v>
      </c>
      <c r="AK2497" s="100" t="s">
        <v>149</v>
      </c>
      <c r="AT2497" s="122">
        <v>41.715530000000001</v>
      </c>
      <c r="AU2497" s="122">
        <v>-87.866140000000001</v>
      </c>
      <c r="AZ2497" s="132" t="s">
        <v>13222</v>
      </c>
      <c r="BE2497" s="100" t="s">
        <v>9078</v>
      </c>
      <c r="BG2497" s="100" t="s">
        <v>9079</v>
      </c>
      <c r="BH2497" s="132" t="s">
        <v>1431</v>
      </c>
      <c r="BI2497" s="132" t="s">
        <v>1431</v>
      </c>
      <c r="BJ2497" s="132" t="s">
        <v>1431</v>
      </c>
      <c r="BY2497" s="132" t="s">
        <v>13665</v>
      </c>
      <c r="BZ2497" s="100" t="s">
        <v>3654</v>
      </c>
      <c r="CZ2497" s="122" t="str">
        <f t="shared" si="114"/>
        <v>Quercus macrocarpa Michx., SPMCODE: QUE002496, collection#: IL-MG833</v>
      </c>
    </row>
    <row r="2498" spans="1:104" ht="15" customHeight="1" x14ac:dyDescent="0.45">
      <c r="A2498" s="122">
        <v>2497</v>
      </c>
      <c r="B2498" s="122" t="s">
        <v>13202</v>
      </c>
      <c r="C2498" s="100" t="s">
        <v>13182</v>
      </c>
      <c r="D2498" s="148"/>
      <c r="E2498" s="148"/>
      <c r="I2498" s="100" t="s">
        <v>149</v>
      </c>
      <c r="J2498" s="122" t="str">
        <f t="shared" si="115"/>
        <v>Quercus macrocarpa</v>
      </c>
      <c r="M2498" s="100" t="s">
        <v>3226</v>
      </c>
      <c r="N2498" s="122" t="s">
        <v>3173</v>
      </c>
      <c r="O2498" s="121">
        <v>42989</v>
      </c>
      <c r="P2498" s="97" t="s">
        <v>12921</v>
      </c>
      <c r="Q2498" s="100" t="s">
        <v>11688</v>
      </c>
      <c r="R2498" s="121">
        <v>42989</v>
      </c>
      <c r="S2498" s="121" t="s">
        <v>14693</v>
      </c>
      <c r="T2498" s="100" t="s">
        <v>1171</v>
      </c>
      <c r="U2498" s="50" t="s">
        <v>3484</v>
      </c>
      <c r="V2498" s="50" t="s">
        <v>4643</v>
      </c>
      <c r="W2498" s="50" t="s">
        <v>1759</v>
      </c>
      <c r="X2498" s="101" t="s">
        <v>13220</v>
      </c>
      <c r="Y2498" s="50" t="s">
        <v>12999</v>
      </c>
      <c r="AH2498" s="122">
        <v>697</v>
      </c>
      <c r="AJ2498" s="100" t="s">
        <v>149</v>
      </c>
      <c r="AK2498" s="100" t="s">
        <v>149</v>
      </c>
      <c r="AT2498" s="122">
        <v>41.714300000000001</v>
      </c>
      <c r="AU2498" s="122">
        <v>-87.866100000000003</v>
      </c>
      <c r="AZ2498" s="132" t="s">
        <v>13223</v>
      </c>
      <c r="BE2498" s="100" t="s">
        <v>9078</v>
      </c>
      <c r="BG2498" s="100" t="s">
        <v>9079</v>
      </c>
      <c r="BH2498" s="132" t="s">
        <v>1431</v>
      </c>
      <c r="BI2498" s="132" t="s">
        <v>1431</v>
      </c>
      <c r="BJ2498" s="132" t="s">
        <v>1431</v>
      </c>
      <c r="BZ2498" s="100" t="s">
        <v>3654</v>
      </c>
      <c r="CZ2498" s="122" t="str">
        <f t="shared" si="114"/>
        <v>Quercus macrocarpa Michx., SPMCODE: QUE002497, collection#: IL-MG834</v>
      </c>
    </row>
    <row r="2499" spans="1:104" ht="15" customHeight="1" x14ac:dyDescent="0.45">
      <c r="A2499" s="122">
        <v>2498</v>
      </c>
      <c r="B2499" s="122" t="s">
        <v>13203</v>
      </c>
      <c r="C2499" s="100" t="s">
        <v>13183</v>
      </c>
      <c r="D2499" s="148"/>
      <c r="E2499" s="148"/>
      <c r="I2499" s="100" t="s">
        <v>187</v>
      </c>
      <c r="J2499" s="122" t="str">
        <f t="shared" si="115"/>
        <v>Quercus alba</v>
      </c>
      <c r="M2499" s="100" t="s">
        <v>3226</v>
      </c>
      <c r="N2499" s="122" t="s">
        <v>3190</v>
      </c>
      <c r="O2499" s="121">
        <v>42989</v>
      </c>
      <c r="P2499" s="97" t="s">
        <v>12921</v>
      </c>
      <c r="Q2499" s="100" t="s">
        <v>11688</v>
      </c>
      <c r="R2499" s="121">
        <v>42989</v>
      </c>
      <c r="S2499" s="121" t="s">
        <v>14693</v>
      </c>
      <c r="T2499" s="100" t="s">
        <v>1171</v>
      </c>
      <c r="U2499" s="50" t="s">
        <v>3484</v>
      </c>
      <c r="V2499" s="50" t="s">
        <v>4643</v>
      </c>
      <c r="W2499" s="50" t="s">
        <v>1759</v>
      </c>
      <c r="X2499" s="101" t="s">
        <v>13220</v>
      </c>
      <c r="Y2499" s="50" t="s">
        <v>12999</v>
      </c>
      <c r="AH2499" s="122">
        <v>739</v>
      </c>
      <c r="AJ2499" s="100" t="s">
        <v>187</v>
      </c>
      <c r="AK2499" s="100" t="s">
        <v>187</v>
      </c>
      <c r="AT2499" s="122">
        <v>41.714010000000002</v>
      </c>
      <c r="AU2499" s="122">
        <v>-87.86609</v>
      </c>
      <c r="AZ2499" s="132" t="s">
        <v>13224</v>
      </c>
      <c r="BE2499" s="100" t="s">
        <v>9078</v>
      </c>
      <c r="BG2499" s="100" t="s">
        <v>9079</v>
      </c>
      <c r="BH2499" s="132" t="s">
        <v>1431</v>
      </c>
      <c r="BI2499" s="132" t="s">
        <v>1431</v>
      </c>
      <c r="BJ2499" s="132" t="s">
        <v>1431</v>
      </c>
      <c r="BZ2499" s="100" t="s">
        <v>3654</v>
      </c>
      <c r="CZ2499" s="122" t="str">
        <f t="shared" si="114"/>
        <v>Quercus alba L., SPMCODE: QUE002498, collection#: IL-MG835</v>
      </c>
    </row>
    <row r="2500" spans="1:104" ht="15" customHeight="1" x14ac:dyDescent="0.45">
      <c r="A2500" s="122">
        <v>2499</v>
      </c>
      <c r="B2500" s="122" t="s">
        <v>13204</v>
      </c>
      <c r="C2500" s="100" t="s">
        <v>13184</v>
      </c>
      <c r="D2500" s="148"/>
      <c r="E2500" s="148"/>
      <c r="I2500" s="100" t="s">
        <v>149</v>
      </c>
      <c r="J2500" s="122" t="str">
        <f t="shared" si="115"/>
        <v>Quercus macrocarpa</v>
      </c>
      <c r="M2500" s="100" t="s">
        <v>3226</v>
      </c>
      <c r="N2500" s="122" t="s">
        <v>3173</v>
      </c>
      <c r="O2500" s="121">
        <v>42989</v>
      </c>
      <c r="P2500" s="97" t="s">
        <v>12921</v>
      </c>
      <c r="Q2500" s="100" t="s">
        <v>11688</v>
      </c>
      <c r="R2500" s="121">
        <v>42989</v>
      </c>
      <c r="S2500" s="121" t="s">
        <v>14693</v>
      </c>
      <c r="T2500" s="100" t="s">
        <v>1171</v>
      </c>
      <c r="U2500" s="50" t="s">
        <v>3484</v>
      </c>
      <c r="V2500" s="50" t="s">
        <v>4643</v>
      </c>
      <c r="W2500" s="50" t="s">
        <v>1759</v>
      </c>
      <c r="X2500" s="101" t="s">
        <v>13220</v>
      </c>
      <c r="Y2500" s="50" t="s">
        <v>12999</v>
      </c>
      <c r="AH2500" s="122">
        <v>758</v>
      </c>
      <c r="AJ2500" s="100" t="s">
        <v>149</v>
      </c>
      <c r="AK2500" s="100" t="s">
        <v>149</v>
      </c>
      <c r="AT2500" s="122">
        <v>41.713059999999999</v>
      </c>
      <c r="AU2500" s="122">
        <v>-87.865889999999993</v>
      </c>
      <c r="AZ2500" s="132" t="s">
        <v>13225</v>
      </c>
      <c r="BE2500" s="100" t="s">
        <v>9078</v>
      </c>
      <c r="BG2500" s="100" t="s">
        <v>9079</v>
      </c>
      <c r="BH2500" s="132" t="s">
        <v>1431</v>
      </c>
      <c r="BI2500" s="132" t="s">
        <v>1431</v>
      </c>
      <c r="BJ2500" s="132" t="s">
        <v>1431</v>
      </c>
      <c r="BZ2500" s="100" t="s">
        <v>3654</v>
      </c>
      <c r="CZ2500" s="122" t="str">
        <f t="shared" si="114"/>
        <v>Quercus macrocarpa Michx., SPMCODE: QUE002499, collection#: IL-MG836</v>
      </c>
    </row>
    <row r="2501" spans="1:104" ht="15" customHeight="1" x14ac:dyDescent="0.45">
      <c r="A2501" s="122">
        <v>2500</v>
      </c>
      <c r="B2501" s="122" t="s">
        <v>13205</v>
      </c>
      <c r="C2501" s="100" t="s">
        <v>13185</v>
      </c>
      <c r="D2501" s="148"/>
      <c r="E2501" s="148"/>
      <c r="I2501" s="100" t="s">
        <v>187</v>
      </c>
      <c r="J2501" s="122" t="str">
        <f t="shared" si="115"/>
        <v>Quercus alba</v>
      </c>
      <c r="M2501" s="100" t="s">
        <v>3226</v>
      </c>
      <c r="N2501" s="122" t="s">
        <v>3190</v>
      </c>
      <c r="O2501" s="121">
        <v>42989</v>
      </c>
      <c r="P2501" s="97" t="s">
        <v>12921</v>
      </c>
      <c r="Q2501" s="100" t="s">
        <v>11688</v>
      </c>
      <c r="R2501" s="121">
        <v>42989</v>
      </c>
      <c r="S2501" s="121" t="s">
        <v>14693</v>
      </c>
      <c r="T2501" s="100" t="s">
        <v>1171</v>
      </c>
      <c r="U2501" s="50" t="s">
        <v>3484</v>
      </c>
      <c r="V2501" s="50" t="s">
        <v>4643</v>
      </c>
      <c r="W2501" s="50" t="s">
        <v>1759</v>
      </c>
      <c r="X2501" s="101" t="s">
        <v>13220</v>
      </c>
      <c r="Y2501" s="50" t="s">
        <v>12999</v>
      </c>
      <c r="AH2501" s="122">
        <v>697</v>
      </c>
      <c r="AJ2501" s="100" t="s">
        <v>187</v>
      </c>
      <c r="AK2501" s="100" t="s">
        <v>187</v>
      </c>
      <c r="AT2501" s="122">
        <v>41.712960000000002</v>
      </c>
      <c r="AU2501" s="122">
        <v>-87.865899999999996</v>
      </c>
      <c r="AZ2501" s="132" t="s">
        <v>13223</v>
      </c>
      <c r="BE2501" s="100" t="s">
        <v>9078</v>
      </c>
      <c r="BG2501" s="100" t="s">
        <v>9079</v>
      </c>
      <c r="BH2501" s="132" t="s">
        <v>1431</v>
      </c>
      <c r="BI2501" s="132" t="s">
        <v>1431</v>
      </c>
      <c r="BJ2501" s="132" t="s">
        <v>1431</v>
      </c>
      <c r="BZ2501" s="100" t="s">
        <v>3654</v>
      </c>
      <c r="CZ2501" s="122" t="str">
        <f t="shared" si="114"/>
        <v>Quercus alba L., SPMCODE: QUE002500, collection#: IL-MG837</v>
      </c>
    </row>
    <row r="2502" spans="1:104" ht="15" customHeight="1" x14ac:dyDescent="0.45">
      <c r="A2502" s="122">
        <v>2501</v>
      </c>
      <c r="B2502" s="122" t="s">
        <v>13206</v>
      </c>
      <c r="C2502" s="100" t="s">
        <v>13186</v>
      </c>
      <c r="D2502" s="148"/>
      <c r="E2502" s="148"/>
      <c r="I2502" s="100" t="s">
        <v>187</v>
      </c>
      <c r="J2502" s="122" t="str">
        <f t="shared" si="115"/>
        <v>Quercus alba</v>
      </c>
      <c r="M2502" s="100" t="s">
        <v>3226</v>
      </c>
      <c r="N2502" s="122" t="s">
        <v>3190</v>
      </c>
      <c r="O2502" s="121">
        <v>42989</v>
      </c>
      <c r="P2502" s="97" t="s">
        <v>12921</v>
      </c>
      <c r="Q2502" s="100" t="s">
        <v>11688</v>
      </c>
      <c r="R2502" s="121">
        <v>42989</v>
      </c>
      <c r="S2502" s="121" t="s">
        <v>14693</v>
      </c>
      <c r="T2502" s="100" t="s">
        <v>1171</v>
      </c>
      <c r="U2502" s="50" t="s">
        <v>3484</v>
      </c>
      <c r="V2502" s="50" t="s">
        <v>4643</v>
      </c>
      <c r="W2502" s="50" t="s">
        <v>1759</v>
      </c>
      <c r="X2502" s="101" t="s">
        <v>13220</v>
      </c>
      <c r="Y2502" s="50" t="s">
        <v>12999</v>
      </c>
      <c r="AH2502" s="122">
        <v>742</v>
      </c>
      <c r="AJ2502" s="100" t="s">
        <v>187</v>
      </c>
      <c r="AK2502" s="100" t="s">
        <v>187</v>
      </c>
      <c r="AT2502" s="122">
        <v>41.711840000000002</v>
      </c>
      <c r="AU2502" s="122">
        <v>-87.865889999999993</v>
      </c>
      <c r="AZ2502" s="132" t="s">
        <v>13226</v>
      </c>
      <c r="BE2502" s="100" t="s">
        <v>9078</v>
      </c>
      <c r="BG2502" s="100" t="s">
        <v>9079</v>
      </c>
      <c r="BH2502" s="132" t="s">
        <v>1431</v>
      </c>
      <c r="BI2502" s="132" t="s">
        <v>1431</v>
      </c>
      <c r="BJ2502" s="132" t="s">
        <v>1431</v>
      </c>
      <c r="BZ2502" s="100" t="s">
        <v>3654</v>
      </c>
      <c r="CZ2502" s="122" t="str">
        <f t="shared" si="114"/>
        <v>Quercus alba L., SPMCODE: QUE002501, collection#: IL-MG838</v>
      </c>
    </row>
    <row r="2503" spans="1:104" ht="15" customHeight="1" x14ac:dyDescent="0.45">
      <c r="A2503" s="122">
        <v>2502</v>
      </c>
      <c r="B2503" s="122" t="s">
        <v>13207</v>
      </c>
      <c r="C2503" s="100" t="s">
        <v>13187</v>
      </c>
      <c r="D2503" s="148"/>
      <c r="E2503" s="148"/>
      <c r="I2503" s="100" t="s">
        <v>149</v>
      </c>
      <c r="J2503" s="122" t="str">
        <f t="shared" si="115"/>
        <v>Quercus macrocarpa</v>
      </c>
      <c r="M2503" s="100" t="s">
        <v>3226</v>
      </c>
      <c r="N2503" s="122" t="s">
        <v>3173</v>
      </c>
      <c r="O2503" s="121">
        <v>42989</v>
      </c>
      <c r="P2503" s="97" t="s">
        <v>12921</v>
      </c>
      <c r="Q2503" s="100" t="s">
        <v>11688</v>
      </c>
      <c r="R2503" s="121">
        <v>42989</v>
      </c>
      <c r="S2503" s="121" t="s">
        <v>14693</v>
      </c>
      <c r="T2503" s="100" t="s">
        <v>1171</v>
      </c>
      <c r="U2503" s="50" t="s">
        <v>3484</v>
      </c>
      <c r="V2503" s="50" t="s">
        <v>4643</v>
      </c>
      <c r="W2503" s="50" t="s">
        <v>1759</v>
      </c>
      <c r="X2503" s="101" t="s">
        <v>13220</v>
      </c>
      <c r="Y2503" s="50" t="s">
        <v>12999</v>
      </c>
      <c r="AH2503" s="122">
        <v>727</v>
      </c>
      <c r="AJ2503" s="100" t="s">
        <v>149</v>
      </c>
      <c r="AK2503" s="100" t="s">
        <v>149</v>
      </c>
      <c r="AT2503" s="122">
        <v>41.711289999999998</v>
      </c>
      <c r="AU2503" s="122">
        <v>-87.865889999999993</v>
      </c>
      <c r="AZ2503" s="132" t="s">
        <v>13227</v>
      </c>
      <c r="BE2503" s="100" t="s">
        <v>9078</v>
      </c>
      <c r="BG2503" s="100" t="s">
        <v>9079</v>
      </c>
      <c r="BH2503" s="132" t="s">
        <v>1431</v>
      </c>
      <c r="BI2503" s="132" t="s">
        <v>1431</v>
      </c>
      <c r="BJ2503" s="132" t="s">
        <v>1431</v>
      </c>
      <c r="BY2503" s="132" t="s">
        <v>13665</v>
      </c>
      <c r="BZ2503" s="100" t="s">
        <v>3654</v>
      </c>
      <c r="CZ2503" s="122" t="str">
        <f t="shared" si="114"/>
        <v>Quercus macrocarpa Michx., SPMCODE: QUE002502, collection#: IL-MG839</v>
      </c>
    </row>
    <row r="2504" spans="1:104" ht="15" customHeight="1" x14ac:dyDescent="0.45">
      <c r="A2504" s="122">
        <v>2503</v>
      </c>
      <c r="B2504" s="122" t="s">
        <v>13208</v>
      </c>
      <c r="C2504" s="100" t="s">
        <v>13188</v>
      </c>
      <c r="D2504" s="148"/>
      <c r="E2504" s="148"/>
      <c r="I2504" s="100" t="s">
        <v>187</v>
      </c>
      <c r="J2504" s="122" t="str">
        <f t="shared" si="115"/>
        <v>Quercus alba</v>
      </c>
      <c r="M2504" s="100" t="s">
        <v>3226</v>
      </c>
      <c r="N2504" s="122" t="s">
        <v>3190</v>
      </c>
      <c r="O2504" s="121">
        <v>42989</v>
      </c>
      <c r="P2504" s="97" t="s">
        <v>12921</v>
      </c>
      <c r="Q2504" s="100" t="s">
        <v>11688</v>
      </c>
      <c r="R2504" s="121">
        <v>42989</v>
      </c>
      <c r="S2504" s="121" t="s">
        <v>14693</v>
      </c>
      <c r="T2504" s="100" t="s">
        <v>1171</v>
      </c>
      <c r="U2504" s="50" t="s">
        <v>3484</v>
      </c>
      <c r="V2504" s="50" t="s">
        <v>4643</v>
      </c>
      <c r="W2504" s="50" t="s">
        <v>1759</v>
      </c>
      <c r="X2504" s="101" t="s">
        <v>13220</v>
      </c>
      <c r="Y2504" s="50" t="s">
        <v>12999</v>
      </c>
      <c r="AH2504" s="122">
        <v>719</v>
      </c>
      <c r="AJ2504" s="100" t="s">
        <v>187</v>
      </c>
      <c r="AK2504" s="100" t="s">
        <v>187</v>
      </c>
      <c r="AT2504" s="122">
        <v>41.710760000000001</v>
      </c>
      <c r="AU2504" s="122">
        <v>-87.865849999999995</v>
      </c>
      <c r="AZ2504" s="132" t="s">
        <v>13228</v>
      </c>
      <c r="BE2504" s="100" t="s">
        <v>9078</v>
      </c>
      <c r="BG2504" s="100" t="s">
        <v>9079</v>
      </c>
      <c r="BH2504" s="132" t="s">
        <v>1431</v>
      </c>
      <c r="BI2504" s="132" t="s">
        <v>1431</v>
      </c>
      <c r="BJ2504" s="132" t="s">
        <v>1431</v>
      </c>
      <c r="BY2504" s="132" t="s">
        <v>13665</v>
      </c>
      <c r="BZ2504" s="100" t="s">
        <v>3654</v>
      </c>
      <c r="CZ2504" s="122" t="str">
        <f t="shared" si="114"/>
        <v>Quercus alba L., SPMCODE: QUE002503, collection#: IL-MG840</v>
      </c>
    </row>
    <row r="2505" spans="1:104" ht="15" customHeight="1" x14ac:dyDescent="0.45">
      <c r="A2505" s="122">
        <v>2504</v>
      </c>
      <c r="B2505" s="122" t="s">
        <v>13209</v>
      </c>
      <c r="C2505" s="100" t="s">
        <v>13189</v>
      </c>
      <c r="D2505" s="148"/>
      <c r="E2505" s="148"/>
      <c r="I2505" s="100" t="s">
        <v>149</v>
      </c>
      <c r="J2505" s="122" t="str">
        <f t="shared" si="115"/>
        <v>Quercus macrocarpa</v>
      </c>
      <c r="M2505" s="100" t="s">
        <v>3226</v>
      </c>
      <c r="N2505" s="122" t="s">
        <v>3173</v>
      </c>
      <c r="O2505" s="121">
        <v>42989</v>
      </c>
      <c r="P2505" s="97" t="s">
        <v>12921</v>
      </c>
      <c r="Q2505" s="100" t="s">
        <v>11688</v>
      </c>
      <c r="R2505" s="121">
        <v>42989</v>
      </c>
      <c r="S2505" s="121" t="s">
        <v>14693</v>
      </c>
      <c r="T2505" s="100" t="s">
        <v>1171</v>
      </c>
      <c r="U2505" s="50" t="s">
        <v>3484</v>
      </c>
      <c r="V2505" s="50" t="s">
        <v>4643</v>
      </c>
      <c r="W2505" s="50" t="s">
        <v>1759</v>
      </c>
      <c r="X2505" s="101" t="s">
        <v>13220</v>
      </c>
      <c r="Y2505" s="50" t="s">
        <v>12999</v>
      </c>
      <c r="AH2505" s="132">
        <v>724</v>
      </c>
      <c r="AJ2505" s="100" t="s">
        <v>149</v>
      </c>
      <c r="AK2505" s="100" t="s">
        <v>149</v>
      </c>
      <c r="AT2505" s="122">
        <v>41.709589999999999</v>
      </c>
      <c r="AU2505" s="122">
        <v>-87.865830000000003</v>
      </c>
      <c r="AZ2505" s="132" t="s">
        <v>13221</v>
      </c>
      <c r="BE2505" s="100" t="s">
        <v>9078</v>
      </c>
      <c r="BG2505" s="100" t="s">
        <v>9079</v>
      </c>
      <c r="BH2505" s="132" t="s">
        <v>1431</v>
      </c>
      <c r="BI2505" s="132" t="s">
        <v>1431</v>
      </c>
      <c r="BJ2505" s="132" t="s">
        <v>1431</v>
      </c>
      <c r="BZ2505" s="100" t="s">
        <v>3654</v>
      </c>
      <c r="CZ2505" s="122" t="str">
        <f t="shared" si="114"/>
        <v>Quercus macrocarpa Michx., SPMCODE: QUE002504, collection#: IL-MG841</v>
      </c>
    </row>
    <row r="2506" spans="1:104" ht="15" customHeight="1" x14ac:dyDescent="0.45">
      <c r="A2506" s="122">
        <v>2505</v>
      </c>
      <c r="B2506" s="122" t="s">
        <v>13210</v>
      </c>
      <c r="C2506" s="100" t="s">
        <v>13190</v>
      </c>
      <c r="D2506" s="148"/>
      <c r="E2506" s="148"/>
      <c r="I2506" s="100" t="s">
        <v>187</v>
      </c>
      <c r="J2506" s="122" t="str">
        <f t="shared" si="115"/>
        <v>Quercus alba</v>
      </c>
      <c r="M2506" s="100" t="s">
        <v>3226</v>
      </c>
      <c r="N2506" s="122" t="s">
        <v>3190</v>
      </c>
      <c r="O2506" s="121">
        <v>42989</v>
      </c>
      <c r="P2506" s="97" t="s">
        <v>12921</v>
      </c>
      <c r="Q2506" s="100" t="s">
        <v>11688</v>
      </c>
      <c r="R2506" s="121">
        <v>42989</v>
      </c>
      <c r="S2506" s="121" t="s">
        <v>14693</v>
      </c>
      <c r="T2506" s="100" t="s">
        <v>1171</v>
      </c>
      <c r="U2506" s="50" t="s">
        <v>3484</v>
      </c>
      <c r="V2506" s="50" t="s">
        <v>4643</v>
      </c>
      <c r="W2506" s="50" t="s">
        <v>1759</v>
      </c>
      <c r="X2506" s="101" t="s">
        <v>13220</v>
      </c>
      <c r="Y2506" s="50" t="s">
        <v>12999</v>
      </c>
      <c r="AH2506" s="122">
        <v>746</v>
      </c>
      <c r="AJ2506" s="100" t="s">
        <v>187</v>
      </c>
      <c r="AK2506" s="100" t="s">
        <v>187</v>
      </c>
      <c r="AT2506" s="122">
        <v>41.709380000000003</v>
      </c>
      <c r="AU2506" s="122">
        <v>-87.865849999999995</v>
      </c>
      <c r="AZ2506" s="132" t="s">
        <v>3141</v>
      </c>
      <c r="BE2506" s="100" t="s">
        <v>9078</v>
      </c>
      <c r="BG2506" s="100" t="s">
        <v>9079</v>
      </c>
      <c r="BH2506" s="132" t="s">
        <v>1431</v>
      </c>
      <c r="BI2506" s="132" t="s">
        <v>1431</v>
      </c>
      <c r="BJ2506" s="132" t="s">
        <v>1431</v>
      </c>
      <c r="BZ2506" s="100" t="s">
        <v>3654</v>
      </c>
      <c r="CZ2506" s="122" t="str">
        <f t="shared" si="114"/>
        <v>Quercus alba L., SPMCODE: QUE002505, collection#: IL-MG842</v>
      </c>
    </row>
    <row r="2507" spans="1:104" ht="15" customHeight="1" x14ac:dyDescent="0.45">
      <c r="A2507" s="122">
        <v>2506</v>
      </c>
      <c r="B2507" s="122" t="s">
        <v>13211</v>
      </c>
      <c r="C2507" s="100" t="s">
        <v>13191</v>
      </c>
      <c r="D2507" s="148"/>
      <c r="E2507" s="148"/>
      <c r="I2507" s="100" t="s">
        <v>187</v>
      </c>
      <c r="J2507" s="122" t="str">
        <f t="shared" si="115"/>
        <v>Quercus alba</v>
      </c>
      <c r="M2507" s="100" t="s">
        <v>3226</v>
      </c>
      <c r="N2507" s="122" t="s">
        <v>3190</v>
      </c>
      <c r="O2507" s="121">
        <v>42989</v>
      </c>
      <c r="P2507" s="97" t="s">
        <v>12921</v>
      </c>
      <c r="Q2507" s="100" t="s">
        <v>11688</v>
      </c>
      <c r="R2507" s="121">
        <v>42989</v>
      </c>
      <c r="S2507" s="121" t="s">
        <v>14693</v>
      </c>
      <c r="T2507" s="100" t="s">
        <v>1171</v>
      </c>
      <c r="U2507" s="50" t="s">
        <v>3484</v>
      </c>
      <c r="V2507" s="50" t="s">
        <v>4643</v>
      </c>
      <c r="W2507" s="50" t="s">
        <v>1759</v>
      </c>
      <c r="X2507" s="101" t="s">
        <v>13220</v>
      </c>
      <c r="Y2507" s="50" t="s">
        <v>12999</v>
      </c>
      <c r="AH2507" s="122">
        <v>785</v>
      </c>
      <c r="AJ2507" s="100" t="s">
        <v>187</v>
      </c>
      <c r="AK2507" s="100" t="s">
        <v>187</v>
      </c>
      <c r="AT2507" s="122">
        <v>41.707940000000001</v>
      </c>
      <c r="AU2507" s="122">
        <v>-87.865700000000004</v>
      </c>
      <c r="AZ2507" s="132" t="s">
        <v>13229</v>
      </c>
      <c r="BE2507" s="100" t="s">
        <v>9078</v>
      </c>
      <c r="BG2507" s="100" t="s">
        <v>9079</v>
      </c>
      <c r="BH2507" s="132" t="s">
        <v>1431</v>
      </c>
      <c r="BI2507" s="132" t="s">
        <v>1431</v>
      </c>
      <c r="BJ2507" s="132" t="s">
        <v>1431</v>
      </c>
      <c r="BZ2507" s="100" t="s">
        <v>3654</v>
      </c>
      <c r="CZ2507" s="122" t="str">
        <f t="shared" si="114"/>
        <v>Quercus alba L., SPMCODE: QUE002506, collection#: IL-MG843</v>
      </c>
    </row>
    <row r="2508" spans="1:104" ht="15" customHeight="1" x14ac:dyDescent="0.45">
      <c r="A2508" s="122">
        <v>2507</v>
      </c>
      <c r="B2508" s="122" t="s">
        <v>13212</v>
      </c>
      <c r="C2508" s="100" t="s">
        <v>13192</v>
      </c>
      <c r="D2508" s="148"/>
      <c r="E2508" s="148"/>
      <c r="I2508" s="100" t="s">
        <v>149</v>
      </c>
      <c r="J2508" s="122" t="str">
        <f t="shared" si="115"/>
        <v>Quercus macrocarpa</v>
      </c>
      <c r="M2508" s="100" t="s">
        <v>3226</v>
      </c>
      <c r="N2508" s="122" t="s">
        <v>3173</v>
      </c>
      <c r="O2508" s="121">
        <v>42989</v>
      </c>
      <c r="P2508" s="97" t="s">
        <v>12921</v>
      </c>
      <c r="Q2508" s="100" t="s">
        <v>11688</v>
      </c>
      <c r="R2508" s="121">
        <v>42989</v>
      </c>
      <c r="S2508" s="121" t="s">
        <v>14693</v>
      </c>
      <c r="T2508" s="100" t="s">
        <v>1171</v>
      </c>
      <c r="U2508" s="50" t="s">
        <v>3484</v>
      </c>
      <c r="V2508" s="50" t="s">
        <v>4643</v>
      </c>
      <c r="W2508" s="50" t="s">
        <v>1759</v>
      </c>
      <c r="X2508" s="101" t="s">
        <v>13220</v>
      </c>
      <c r="Y2508" s="50" t="s">
        <v>12999</v>
      </c>
      <c r="AH2508" s="122">
        <v>716</v>
      </c>
      <c r="AJ2508" s="100" t="s">
        <v>149</v>
      </c>
      <c r="AK2508" s="100" t="s">
        <v>149</v>
      </c>
      <c r="AT2508" s="122">
        <v>41.707160000000002</v>
      </c>
      <c r="AU2508" s="122">
        <v>-87.865790000000004</v>
      </c>
      <c r="AZ2508" s="132" t="s">
        <v>13230</v>
      </c>
      <c r="BE2508" s="100" t="s">
        <v>9078</v>
      </c>
      <c r="BG2508" s="100" t="s">
        <v>9079</v>
      </c>
      <c r="BH2508" s="132" t="s">
        <v>1431</v>
      </c>
      <c r="BI2508" s="132" t="s">
        <v>1431</v>
      </c>
      <c r="BJ2508" s="132" t="s">
        <v>1431</v>
      </c>
      <c r="BZ2508" s="100" t="s">
        <v>3654</v>
      </c>
      <c r="CZ2508" s="122" t="str">
        <f t="shared" si="114"/>
        <v>Quercus macrocarpa Michx., SPMCODE: QUE002507, collection#: IL-MG844</v>
      </c>
    </row>
    <row r="2509" spans="1:104" ht="15" customHeight="1" x14ac:dyDescent="0.45">
      <c r="A2509" s="122">
        <v>2508</v>
      </c>
      <c r="B2509" s="122" t="s">
        <v>13213</v>
      </c>
      <c r="C2509" s="100" t="s">
        <v>13193</v>
      </c>
      <c r="D2509" s="148"/>
      <c r="E2509" s="148"/>
      <c r="I2509" s="100" t="s">
        <v>187</v>
      </c>
      <c r="J2509" s="122" t="str">
        <f t="shared" si="115"/>
        <v>Quercus alba</v>
      </c>
      <c r="M2509" s="100" t="s">
        <v>3226</v>
      </c>
      <c r="N2509" s="122" t="s">
        <v>3190</v>
      </c>
      <c r="O2509" s="121">
        <v>42989</v>
      </c>
      <c r="P2509" s="97" t="s">
        <v>12921</v>
      </c>
      <c r="Q2509" s="100" t="s">
        <v>11688</v>
      </c>
      <c r="R2509" s="121">
        <v>42989</v>
      </c>
      <c r="S2509" s="121" t="s">
        <v>14693</v>
      </c>
      <c r="T2509" s="100" t="s">
        <v>1171</v>
      </c>
      <c r="U2509" s="50" t="s">
        <v>3484</v>
      </c>
      <c r="V2509" s="50" t="s">
        <v>4643</v>
      </c>
      <c r="W2509" s="50" t="s">
        <v>1759</v>
      </c>
      <c r="X2509" s="101" t="s">
        <v>13220</v>
      </c>
      <c r="Y2509" s="50" t="s">
        <v>12999</v>
      </c>
      <c r="AH2509" s="122">
        <v>764</v>
      </c>
      <c r="AJ2509" s="100" t="s">
        <v>187</v>
      </c>
      <c r="AK2509" s="100" t="s">
        <v>187</v>
      </c>
      <c r="AT2509" s="122">
        <v>41.706949999999999</v>
      </c>
      <c r="AU2509" s="122">
        <v>-87.865840000000006</v>
      </c>
      <c r="AZ2509" s="132" t="s">
        <v>13231</v>
      </c>
      <c r="BE2509" s="100" t="s">
        <v>9078</v>
      </c>
      <c r="BG2509" s="100" t="s">
        <v>9079</v>
      </c>
      <c r="BH2509" s="132" t="s">
        <v>1431</v>
      </c>
      <c r="BI2509" s="132" t="s">
        <v>1431</v>
      </c>
      <c r="BJ2509" s="132" t="s">
        <v>1431</v>
      </c>
      <c r="BZ2509" s="100" t="s">
        <v>3654</v>
      </c>
      <c r="CZ2509" s="122" t="str">
        <f t="shared" si="114"/>
        <v>Quercus alba L., SPMCODE: QUE002508, collection#: IL-MG845</v>
      </c>
    </row>
    <row r="2510" spans="1:104" ht="15" customHeight="1" x14ac:dyDescent="0.45">
      <c r="A2510" s="122">
        <v>2509</v>
      </c>
      <c r="B2510" s="122" t="s">
        <v>13214</v>
      </c>
      <c r="C2510" s="100" t="s">
        <v>13194</v>
      </c>
      <c r="D2510" s="148"/>
      <c r="E2510" s="148"/>
      <c r="I2510" s="100" t="s">
        <v>187</v>
      </c>
      <c r="J2510" s="122" t="str">
        <f t="shared" si="115"/>
        <v>Quercus alba</v>
      </c>
      <c r="M2510" s="100" t="s">
        <v>3226</v>
      </c>
      <c r="N2510" s="122" t="s">
        <v>3190</v>
      </c>
      <c r="O2510" s="121">
        <v>42989</v>
      </c>
      <c r="P2510" s="97" t="s">
        <v>12921</v>
      </c>
      <c r="Q2510" s="100" t="s">
        <v>11688</v>
      </c>
      <c r="R2510" s="121">
        <v>42989</v>
      </c>
      <c r="S2510" s="121" t="s">
        <v>14693</v>
      </c>
      <c r="T2510" s="100" t="s">
        <v>1171</v>
      </c>
      <c r="U2510" s="50" t="s">
        <v>3484</v>
      </c>
      <c r="V2510" s="50" t="s">
        <v>4643</v>
      </c>
      <c r="W2510" s="50" t="s">
        <v>1759</v>
      </c>
      <c r="X2510" s="101" t="s">
        <v>13220</v>
      </c>
      <c r="Y2510" s="50" t="s">
        <v>12999</v>
      </c>
      <c r="AH2510" s="122">
        <v>738</v>
      </c>
      <c r="AJ2510" s="100" t="s">
        <v>187</v>
      </c>
      <c r="AK2510" s="100" t="s">
        <v>187</v>
      </c>
      <c r="AT2510" s="122">
        <v>41.705219999999997</v>
      </c>
      <c r="AU2510" s="122">
        <v>-87.865700000000004</v>
      </c>
      <c r="AZ2510" s="132" t="s">
        <v>13232</v>
      </c>
      <c r="BE2510" s="100" t="s">
        <v>9078</v>
      </c>
      <c r="BG2510" s="100" t="s">
        <v>9079</v>
      </c>
      <c r="BH2510" s="132" t="s">
        <v>1431</v>
      </c>
      <c r="BI2510" s="132" t="s">
        <v>1431</v>
      </c>
      <c r="BJ2510" s="132" t="s">
        <v>1431</v>
      </c>
      <c r="BZ2510" s="100" t="s">
        <v>3654</v>
      </c>
      <c r="CZ2510" s="122" t="str">
        <f t="shared" si="114"/>
        <v>Quercus alba L., SPMCODE: QUE002509, collection#: IL-MG846</v>
      </c>
    </row>
    <row r="2511" spans="1:104" ht="15" customHeight="1" x14ac:dyDescent="0.45">
      <c r="A2511" s="122">
        <v>2510</v>
      </c>
      <c r="B2511" s="122" t="s">
        <v>13215</v>
      </c>
      <c r="C2511" s="100" t="s">
        <v>13195</v>
      </c>
      <c r="D2511" s="148"/>
      <c r="E2511" s="148"/>
      <c r="I2511" s="100" t="s">
        <v>149</v>
      </c>
      <c r="J2511" s="122" t="str">
        <f t="shared" si="115"/>
        <v>Quercus macrocarpa</v>
      </c>
      <c r="M2511" s="100" t="s">
        <v>3226</v>
      </c>
      <c r="N2511" s="122" t="s">
        <v>3173</v>
      </c>
      <c r="O2511" s="121">
        <v>42989</v>
      </c>
      <c r="P2511" s="97" t="s">
        <v>12921</v>
      </c>
      <c r="Q2511" s="100" t="s">
        <v>11688</v>
      </c>
      <c r="R2511" s="121">
        <v>42989</v>
      </c>
      <c r="S2511" s="121" t="s">
        <v>14693</v>
      </c>
      <c r="T2511" s="100" t="s">
        <v>1171</v>
      </c>
      <c r="U2511" s="50" t="s">
        <v>3484</v>
      </c>
      <c r="V2511" s="50" t="s">
        <v>4643</v>
      </c>
      <c r="W2511" s="50" t="s">
        <v>1759</v>
      </c>
      <c r="X2511" s="101" t="s">
        <v>13220</v>
      </c>
      <c r="Y2511" s="50" t="s">
        <v>12999</v>
      </c>
      <c r="AH2511" s="122">
        <v>730</v>
      </c>
      <c r="AJ2511" s="100" t="s">
        <v>149</v>
      </c>
      <c r="AK2511" s="100" t="s">
        <v>149</v>
      </c>
      <c r="AT2511" s="122">
        <v>41.704889999999999</v>
      </c>
      <c r="AU2511" s="122">
        <v>-87.865629999999996</v>
      </c>
      <c r="AZ2511" s="132" t="s">
        <v>9088</v>
      </c>
      <c r="BE2511" s="100" t="s">
        <v>9078</v>
      </c>
      <c r="BG2511" s="100" t="s">
        <v>9079</v>
      </c>
      <c r="BH2511" s="132" t="s">
        <v>1431</v>
      </c>
      <c r="BI2511" s="132" t="s">
        <v>1431</v>
      </c>
      <c r="BJ2511" s="132" t="s">
        <v>1431</v>
      </c>
      <c r="BY2511" s="132" t="s">
        <v>13665</v>
      </c>
      <c r="BZ2511" s="100" t="s">
        <v>3654</v>
      </c>
      <c r="CZ2511" s="122" t="str">
        <f t="shared" ref="CZ2511:CZ2574" si="116">I2511&amp;", SPMCODE: "&amp;B2511&amp;", collection#: "&amp;C2511</f>
        <v>Quercus macrocarpa Michx., SPMCODE: QUE002510, collection#: IL-MG847</v>
      </c>
    </row>
    <row r="2512" spans="1:104" ht="15" customHeight="1" x14ac:dyDescent="0.45">
      <c r="A2512" s="122">
        <v>2511</v>
      </c>
      <c r="B2512" s="122" t="s">
        <v>13216</v>
      </c>
      <c r="C2512" s="100" t="s">
        <v>13196</v>
      </c>
      <c r="D2512" s="148"/>
      <c r="E2512" s="148"/>
      <c r="I2512" s="100" t="s">
        <v>187</v>
      </c>
      <c r="J2512" s="122" t="str">
        <f t="shared" si="115"/>
        <v>Quercus alba</v>
      </c>
      <c r="M2512" s="100" t="s">
        <v>3226</v>
      </c>
      <c r="N2512" s="122" t="s">
        <v>3190</v>
      </c>
      <c r="O2512" s="121">
        <v>42989</v>
      </c>
      <c r="P2512" s="97" t="s">
        <v>12921</v>
      </c>
      <c r="Q2512" s="100" t="s">
        <v>11688</v>
      </c>
      <c r="R2512" s="121">
        <v>42989</v>
      </c>
      <c r="S2512" s="121" t="s">
        <v>14693</v>
      </c>
      <c r="T2512" s="100" t="s">
        <v>1171</v>
      </c>
      <c r="U2512" s="50" t="s">
        <v>3484</v>
      </c>
      <c r="V2512" s="50" t="s">
        <v>4643</v>
      </c>
      <c r="W2512" s="50" t="s">
        <v>1759</v>
      </c>
      <c r="X2512" s="101" t="s">
        <v>13220</v>
      </c>
      <c r="Y2512" s="50" t="s">
        <v>12999</v>
      </c>
      <c r="AH2512" s="122">
        <v>711</v>
      </c>
      <c r="AJ2512" s="100" t="s">
        <v>187</v>
      </c>
      <c r="AK2512" s="100" t="s">
        <v>187</v>
      </c>
      <c r="AT2512" s="122">
        <v>41.70382</v>
      </c>
      <c r="AU2512" s="122">
        <v>-87.865660000000005</v>
      </c>
      <c r="AZ2512" s="132" t="s">
        <v>13233</v>
      </c>
      <c r="BE2512" s="100" t="s">
        <v>9078</v>
      </c>
      <c r="BG2512" s="100" t="s">
        <v>9079</v>
      </c>
      <c r="BH2512" s="132" t="s">
        <v>1431</v>
      </c>
      <c r="BI2512" s="132" t="s">
        <v>1431</v>
      </c>
      <c r="BJ2512" s="132" t="s">
        <v>1431</v>
      </c>
      <c r="BY2512" s="132" t="s">
        <v>13665</v>
      </c>
      <c r="BZ2512" s="100" t="s">
        <v>3654</v>
      </c>
      <c r="CZ2512" s="122" t="str">
        <f t="shared" si="116"/>
        <v>Quercus alba L., SPMCODE: QUE002511, collection#: IL-MG848</v>
      </c>
    </row>
    <row r="2513" spans="1:104" ht="15" customHeight="1" x14ac:dyDescent="0.45">
      <c r="A2513" s="122">
        <v>2512</v>
      </c>
      <c r="B2513" s="122" t="s">
        <v>13217</v>
      </c>
      <c r="C2513" s="100" t="s">
        <v>13197</v>
      </c>
      <c r="D2513" s="148"/>
      <c r="E2513" s="148"/>
      <c r="I2513" s="100" t="s">
        <v>149</v>
      </c>
      <c r="J2513" s="122" t="str">
        <f t="shared" si="115"/>
        <v>Quercus macrocarpa</v>
      </c>
      <c r="M2513" s="100" t="s">
        <v>3226</v>
      </c>
      <c r="N2513" s="122" t="s">
        <v>3173</v>
      </c>
      <c r="O2513" s="121">
        <v>42989</v>
      </c>
      <c r="P2513" s="97" t="s">
        <v>12921</v>
      </c>
      <c r="Q2513" s="100" t="s">
        <v>11688</v>
      </c>
      <c r="R2513" s="121">
        <v>42989</v>
      </c>
      <c r="S2513" s="121" t="s">
        <v>14693</v>
      </c>
      <c r="T2513" s="100" t="s">
        <v>1171</v>
      </c>
      <c r="U2513" s="50" t="s">
        <v>3484</v>
      </c>
      <c r="V2513" s="50" t="s">
        <v>4643</v>
      </c>
      <c r="W2513" s="50" t="s">
        <v>1759</v>
      </c>
      <c r="X2513" s="101" t="s">
        <v>13220</v>
      </c>
      <c r="Y2513" s="50" t="s">
        <v>12999</v>
      </c>
      <c r="AH2513" s="122">
        <v>726</v>
      </c>
      <c r="AJ2513" s="100" t="s">
        <v>149</v>
      </c>
      <c r="AK2513" s="100" t="s">
        <v>149</v>
      </c>
      <c r="AT2513" s="122">
        <v>41.703960000000002</v>
      </c>
      <c r="AU2513" s="122">
        <v>-87.86533</v>
      </c>
      <c r="AZ2513" s="132" t="s">
        <v>13234</v>
      </c>
      <c r="BE2513" s="100" t="s">
        <v>9078</v>
      </c>
      <c r="BG2513" s="100" t="s">
        <v>9079</v>
      </c>
      <c r="BH2513" s="132" t="s">
        <v>1431</v>
      </c>
      <c r="BI2513" s="132" t="s">
        <v>1431</v>
      </c>
      <c r="BJ2513" s="132" t="s">
        <v>1431</v>
      </c>
      <c r="BZ2513" s="100" t="s">
        <v>3654</v>
      </c>
      <c r="CZ2513" s="122" t="str">
        <f t="shared" si="116"/>
        <v>Quercus macrocarpa Michx., SPMCODE: QUE002512, collection#: IL-MG849</v>
      </c>
    </row>
    <row r="2514" spans="1:104" ht="15" customHeight="1" x14ac:dyDescent="0.45">
      <c r="A2514" s="122">
        <v>2513</v>
      </c>
      <c r="B2514" s="122" t="s">
        <v>13218</v>
      </c>
      <c r="C2514" s="100" t="s">
        <v>13198</v>
      </c>
      <c r="D2514" s="148"/>
      <c r="E2514" s="148"/>
      <c r="I2514" s="100" t="s">
        <v>149</v>
      </c>
      <c r="J2514" s="122" t="str">
        <f t="shared" si="115"/>
        <v>Quercus macrocarpa</v>
      </c>
      <c r="M2514" s="100" t="s">
        <v>3226</v>
      </c>
      <c r="N2514" s="122" t="s">
        <v>3173</v>
      </c>
      <c r="O2514" s="121">
        <v>42989</v>
      </c>
      <c r="P2514" s="97" t="s">
        <v>12921</v>
      </c>
      <c r="Q2514" s="100" t="s">
        <v>11688</v>
      </c>
      <c r="R2514" s="121">
        <v>42989</v>
      </c>
      <c r="S2514" s="121" t="s">
        <v>14693</v>
      </c>
      <c r="T2514" s="100" t="s">
        <v>1171</v>
      </c>
      <c r="U2514" s="50" t="s">
        <v>3484</v>
      </c>
      <c r="V2514" s="50" t="s">
        <v>4643</v>
      </c>
      <c r="W2514" s="50" t="s">
        <v>1759</v>
      </c>
      <c r="X2514" s="101" t="s">
        <v>13220</v>
      </c>
      <c r="Y2514" s="50" t="s">
        <v>12999</v>
      </c>
      <c r="AH2514" s="122">
        <v>749</v>
      </c>
      <c r="AJ2514" s="100" t="s">
        <v>149</v>
      </c>
      <c r="AK2514" s="100" t="s">
        <v>149</v>
      </c>
      <c r="AT2514" s="122">
        <v>41.716340000000002</v>
      </c>
      <c r="AU2514" s="122">
        <v>-87.865979999999993</v>
      </c>
      <c r="AZ2514" s="132" t="s">
        <v>9084</v>
      </c>
      <c r="BE2514" s="100" t="s">
        <v>9078</v>
      </c>
      <c r="BG2514" s="100" t="s">
        <v>9079</v>
      </c>
      <c r="BH2514" s="132" t="s">
        <v>1431</v>
      </c>
      <c r="BI2514" s="132" t="s">
        <v>1431</v>
      </c>
      <c r="BJ2514" s="132" t="s">
        <v>1431</v>
      </c>
      <c r="BZ2514" s="100" t="s">
        <v>3654</v>
      </c>
      <c r="CZ2514" s="122" t="str">
        <f t="shared" si="116"/>
        <v>Quercus macrocarpa Michx., SPMCODE: QUE002513, collection#: IL-MG850</v>
      </c>
    </row>
    <row r="2515" spans="1:104" ht="15" customHeight="1" x14ac:dyDescent="0.45">
      <c r="A2515" s="122">
        <v>2514</v>
      </c>
      <c r="B2515" s="122" t="s">
        <v>13219</v>
      </c>
      <c r="C2515" s="100" t="s">
        <v>13199</v>
      </c>
      <c r="D2515" s="148"/>
      <c r="E2515" s="148"/>
      <c r="I2515" s="100" t="s">
        <v>149</v>
      </c>
      <c r="J2515" s="122" t="str">
        <f t="shared" si="115"/>
        <v>Quercus macrocarpa</v>
      </c>
      <c r="M2515" s="100" t="s">
        <v>3226</v>
      </c>
      <c r="N2515" s="122" t="s">
        <v>3173</v>
      </c>
      <c r="O2515" s="121">
        <v>42989</v>
      </c>
      <c r="P2515" s="97" t="s">
        <v>12921</v>
      </c>
      <c r="Q2515" s="100" t="s">
        <v>11688</v>
      </c>
      <c r="R2515" s="121">
        <v>42989</v>
      </c>
      <c r="S2515" s="121" t="s">
        <v>14693</v>
      </c>
      <c r="T2515" s="100" t="s">
        <v>1171</v>
      </c>
      <c r="U2515" s="50" t="s">
        <v>3484</v>
      </c>
      <c r="V2515" s="50" t="s">
        <v>4643</v>
      </c>
      <c r="W2515" s="50" t="s">
        <v>1759</v>
      </c>
      <c r="X2515" s="101" t="s">
        <v>13220</v>
      </c>
      <c r="Y2515" s="50" t="s">
        <v>12999</v>
      </c>
      <c r="AH2515" s="122">
        <v>765</v>
      </c>
      <c r="AJ2515" s="100" t="s">
        <v>149</v>
      </c>
      <c r="AK2515" s="100" t="s">
        <v>149</v>
      </c>
      <c r="AT2515" s="122">
        <v>41.716290000000001</v>
      </c>
      <c r="AU2515" s="122">
        <v>-87.866219999999998</v>
      </c>
      <c r="AZ2515" s="132" t="s">
        <v>13173</v>
      </c>
      <c r="BE2515" s="100" t="s">
        <v>9078</v>
      </c>
      <c r="BG2515" s="100" t="s">
        <v>9079</v>
      </c>
      <c r="BH2515" s="132" t="s">
        <v>1431</v>
      </c>
      <c r="BI2515" s="132" t="s">
        <v>1431</v>
      </c>
      <c r="BJ2515" s="132" t="s">
        <v>1431</v>
      </c>
      <c r="BZ2515" s="100" t="s">
        <v>3654</v>
      </c>
      <c r="CZ2515" s="122" t="str">
        <f t="shared" si="116"/>
        <v>Quercus macrocarpa Michx., SPMCODE: QUE002514, collection#: IL-MG851</v>
      </c>
    </row>
    <row r="2516" spans="1:104" ht="15" customHeight="1" x14ac:dyDescent="0.45">
      <c r="A2516" s="122">
        <v>2515</v>
      </c>
      <c r="B2516" s="122" t="s">
        <v>13241</v>
      </c>
      <c r="C2516" s="100" t="s">
        <v>13235</v>
      </c>
      <c r="D2516" s="148"/>
      <c r="E2516" s="148"/>
      <c r="I2516" s="100" t="s">
        <v>149</v>
      </c>
      <c r="J2516" s="122" t="str">
        <f t="shared" si="115"/>
        <v>Quercus macrocarpa</v>
      </c>
      <c r="M2516" s="100" t="s">
        <v>3226</v>
      </c>
      <c r="N2516" s="122" t="s">
        <v>3173</v>
      </c>
      <c r="O2516" s="121">
        <v>42990</v>
      </c>
      <c r="P2516" s="97" t="s">
        <v>12921</v>
      </c>
      <c r="Q2516" s="100" t="s">
        <v>11688</v>
      </c>
      <c r="R2516" s="121">
        <v>42990</v>
      </c>
      <c r="S2516" s="121" t="s">
        <v>14693</v>
      </c>
      <c r="T2516" s="100" t="s">
        <v>1171</v>
      </c>
      <c r="U2516" s="50" t="s">
        <v>3484</v>
      </c>
      <c r="V2516" s="50" t="s">
        <v>13247</v>
      </c>
      <c r="W2516" s="50" t="s">
        <v>1759</v>
      </c>
      <c r="X2516" s="101" t="s">
        <v>13283</v>
      </c>
      <c r="Y2516" s="50" t="s">
        <v>13248</v>
      </c>
      <c r="Z2516" s="50"/>
      <c r="AH2516" s="122">
        <v>487</v>
      </c>
      <c r="AJ2516" s="100" t="s">
        <v>149</v>
      </c>
      <c r="AK2516" s="100" t="s">
        <v>149</v>
      </c>
      <c r="AT2516" s="122">
        <v>41.35763</v>
      </c>
      <c r="AU2516" s="122">
        <v>-88.324799999999996</v>
      </c>
      <c r="AZ2516" s="132" t="s">
        <v>13250</v>
      </c>
      <c r="BE2516" s="100" t="s">
        <v>9078</v>
      </c>
      <c r="BG2516" s="100" t="s">
        <v>9079</v>
      </c>
      <c r="BH2516" s="132" t="s">
        <v>1431</v>
      </c>
      <c r="BI2516" s="132" t="s">
        <v>1431</v>
      </c>
      <c r="BJ2516" s="132" t="s">
        <v>1431</v>
      </c>
      <c r="BY2516" s="132" t="s">
        <v>13665</v>
      </c>
      <c r="BZ2516" s="100" t="s">
        <v>13249</v>
      </c>
      <c r="CN2516" s="122" t="s">
        <v>13857</v>
      </c>
      <c r="CZ2516" s="122" t="str">
        <f t="shared" si="116"/>
        <v>Quercus macrocarpa Michx., SPMCODE: QUE002515, collection#: IL-MG852</v>
      </c>
    </row>
    <row r="2517" spans="1:104" ht="15" customHeight="1" x14ac:dyDescent="0.45">
      <c r="A2517" s="122">
        <v>2516</v>
      </c>
      <c r="B2517" s="122" t="s">
        <v>13242</v>
      </c>
      <c r="C2517" s="100" t="s">
        <v>13236</v>
      </c>
      <c r="D2517" s="148"/>
      <c r="E2517" s="148"/>
      <c r="I2517" s="100" t="s">
        <v>149</v>
      </c>
      <c r="J2517" s="122" t="str">
        <f t="shared" si="115"/>
        <v>Quercus macrocarpa</v>
      </c>
      <c r="M2517" s="100" t="s">
        <v>3226</v>
      </c>
      <c r="N2517" s="122" t="s">
        <v>3173</v>
      </c>
      <c r="O2517" s="121">
        <v>42990</v>
      </c>
      <c r="P2517" s="97" t="s">
        <v>12921</v>
      </c>
      <c r="Q2517" s="100" t="s">
        <v>11688</v>
      </c>
      <c r="R2517" s="121">
        <v>42990</v>
      </c>
      <c r="S2517" s="121" t="s">
        <v>14693</v>
      </c>
      <c r="T2517" s="100" t="s">
        <v>1171</v>
      </c>
      <c r="U2517" s="50" t="s">
        <v>3484</v>
      </c>
      <c r="V2517" s="50" t="s">
        <v>13247</v>
      </c>
      <c r="W2517" s="50" t="s">
        <v>1759</v>
      </c>
      <c r="X2517" s="101" t="s">
        <v>13283</v>
      </c>
      <c r="Y2517" s="50" t="s">
        <v>13248</v>
      </c>
      <c r="Z2517" s="50"/>
      <c r="AH2517" s="122">
        <v>536</v>
      </c>
      <c r="AJ2517" s="100" t="s">
        <v>149</v>
      </c>
      <c r="AK2517" s="100" t="s">
        <v>149</v>
      </c>
      <c r="AT2517" s="122">
        <v>41.3583</v>
      </c>
      <c r="AU2517" s="122">
        <v>-88.32499</v>
      </c>
      <c r="AZ2517" s="132" t="s">
        <v>13251</v>
      </c>
      <c r="BE2517" s="100" t="s">
        <v>9078</v>
      </c>
      <c r="BG2517" s="100" t="s">
        <v>9079</v>
      </c>
      <c r="BH2517" s="132" t="s">
        <v>1431</v>
      </c>
      <c r="BI2517" s="132" t="s">
        <v>1431</v>
      </c>
      <c r="BJ2517" s="132" t="s">
        <v>1431</v>
      </c>
      <c r="BZ2517" s="100" t="s">
        <v>13249</v>
      </c>
      <c r="CN2517" s="122" t="s">
        <v>13858</v>
      </c>
      <c r="CZ2517" s="122" t="str">
        <f t="shared" si="116"/>
        <v>Quercus macrocarpa Michx., SPMCODE: QUE002516, collection#: IL-MG853</v>
      </c>
    </row>
    <row r="2518" spans="1:104" ht="15" customHeight="1" x14ac:dyDescent="0.45">
      <c r="A2518" s="122">
        <v>2517</v>
      </c>
      <c r="B2518" s="122" t="s">
        <v>13243</v>
      </c>
      <c r="C2518" s="100" t="s">
        <v>13237</v>
      </c>
      <c r="D2518" s="148"/>
      <c r="E2518" s="148"/>
      <c r="I2518" s="100" t="s">
        <v>149</v>
      </c>
      <c r="J2518" s="122" t="str">
        <f t="shared" si="115"/>
        <v>Quercus macrocarpa</v>
      </c>
      <c r="M2518" s="100" t="s">
        <v>3226</v>
      </c>
      <c r="N2518" s="122" t="s">
        <v>3173</v>
      </c>
      <c r="O2518" s="121">
        <v>42990</v>
      </c>
      <c r="P2518" s="97" t="s">
        <v>12921</v>
      </c>
      <c r="Q2518" s="100" t="s">
        <v>11688</v>
      </c>
      <c r="R2518" s="121">
        <v>42990</v>
      </c>
      <c r="S2518" s="121" t="s">
        <v>14693</v>
      </c>
      <c r="T2518" s="100" t="s">
        <v>1171</v>
      </c>
      <c r="U2518" s="50" t="s">
        <v>3484</v>
      </c>
      <c r="V2518" s="50" t="s">
        <v>13247</v>
      </c>
      <c r="W2518" s="50" t="s">
        <v>1759</v>
      </c>
      <c r="X2518" s="101" t="s">
        <v>13283</v>
      </c>
      <c r="Y2518" s="50" t="s">
        <v>13248</v>
      </c>
      <c r="Z2518" s="50"/>
      <c r="AH2518" s="122">
        <v>532</v>
      </c>
      <c r="AJ2518" s="100" t="s">
        <v>149</v>
      </c>
      <c r="AK2518" s="100" t="s">
        <v>149</v>
      </c>
      <c r="AT2518" s="122">
        <v>41.35839</v>
      </c>
      <c r="AU2518" s="122">
        <v>-88.324449999999999</v>
      </c>
      <c r="AZ2518" s="132" t="s">
        <v>11972</v>
      </c>
      <c r="BE2518" s="100" t="s">
        <v>9078</v>
      </c>
      <c r="BG2518" s="100" t="s">
        <v>9079</v>
      </c>
      <c r="BH2518" s="132" t="s">
        <v>1431</v>
      </c>
      <c r="BI2518" s="132" t="s">
        <v>1431</v>
      </c>
      <c r="BJ2518" s="132" t="s">
        <v>1431</v>
      </c>
      <c r="BZ2518" s="100" t="s">
        <v>13249</v>
      </c>
      <c r="CN2518" s="122" t="s">
        <v>13859</v>
      </c>
      <c r="CZ2518" s="122" t="str">
        <f t="shared" si="116"/>
        <v>Quercus macrocarpa Michx., SPMCODE: QUE002517, collection#: IL-MG854</v>
      </c>
    </row>
    <row r="2519" spans="1:104" ht="15" customHeight="1" x14ac:dyDescent="0.45">
      <c r="A2519" s="122">
        <v>2518</v>
      </c>
      <c r="B2519" s="122" t="s">
        <v>13244</v>
      </c>
      <c r="C2519" s="100" t="s">
        <v>13238</v>
      </c>
      <c r="D2519" s="148"/>
      <c r="E2519" s="148"/>
      <c r="I2519" s="100" t="s">
        <v>149</v>
      </c>
      <c r="J2519" s="122" t="str">
        <f t="shared" si="115"/>
        <v>Quercus macrocarpa</v>
      </c>
      <c r="M2519" s="100" t="s">
        <v>3226</v>
      </c>
      <c r="N2519" s="122" t="s">
        <v>3173</v>
      </c>
      <c r="O2519" s="121">
        <v>42990</v>
      </c>
      <c r="P2519" s="97" t="s">
        <v>12921</v>
      </c>
      <c r="Q2519" s="100" t="s">
        <v>11688</v>
      </c>
      <c r="R2519" s="121">
        <v>42990</v>
      </c>
      <c r="S2519" s="121" t="s">
        <v>14693</v>
      </c>
      <c r="T2519" s="100" t="s">
        <v>1171</v>
      </c>
      <c r="U2519" s="50" t="s">
        <v>3484</v>
      </c>
      <c r="V2519" s="50" t="s">
        <v>13247</v>
      </c>
      <c r="W2519" s="50" t="s">
        <v>1759</v>
      </c>
      <c r="X2519" s="101" t="s">
        <v>13283</v>
      </c>
      <c r="Y2519" s="50" t="s">
        <v>13248</v>
      </c>
      <c r="Z2519" s="50"/>
      <c r="AH2519" s="122">
        <v>544</v>
      </c>
      <c r="AJ2519" s="100" t="s">
        <v>149</v>
      </c>
      <c r="AK2519" s="100" t="s">
        <v>149</v>
      </c>
      <c r="AT2519" s="122">
        <v>41.355429999999998</v>
      </c>
      <c r="AU2519" s="122">
        <v>-88.319119999999998</v>
      </c>
      <c r="AZ2519" s="132" t="s">
        <v>13252</v>
      </c>
      <c r="BE2519" s="100" t="s">
        <v>9078</v>
      </c>
      <c r="BG2519" s="100" t="s">
        <v>9079</v>
      </c>
      <c r="BH2519" s="132" t="s">
        <v>1431</v>
      </c>
      <c r="BI2519" s="132" t="s">
        <v>1431</v>
      </c>
      <c r="BJ2519" s="132" t="s">
        <v>1431</v>
      </c>
      <c r="BY2519" s="132" t="s">
        <v>13665</v>
      </c>
      <c r="BZ2519" s="100" t="s">
        <v>13249</v>
      </c>
      <c r="CZ2519" s="122" t="str">
        <f t="shared" si="116"/>
        <v>Quercus macrocarpa Michx., SPMCODE: QUE002518, collection#: IL-MG855</v>
      </c>
    </row>
    <row r="2520" spans="1:104" ht="15" customHeight="1" x14ac:dyDescent="0.45">
      <c r="A2520" s="122">
        <v>2519</v>
      </c>
      <c r="B2520" s="122" t="s">
        <v>13245</v>
      </c>
      <c r="C2520" s="100" t="s">
        <v>13239</v>
      </c>
      <c r="D2520" s="148"/>
      <c r="E2520" s="148"/>
      <c r="I2520" s="100" t="s">
        <v>149</v>
      </c>
      <c r="J2520" s="122" t="str">
        <f t="shared" si="115"/>
        <v>Quercus macrocarpa</v>
      </c>
      <c r="M2520" s="100" t="s">
        <v>3226</v>
      </c>
      <c r="N2520" s="122" t="s">
        <v>3173</v>
      </c>
      <c r="O2520" s="121">
        <v>42990</v>
      </c>
      <c r="P2520" s="97" t="s">
        <v>12921</v>
      </c>
      <c r="Q2520" s="100" t="s">
        <v>11688</v>
      </c>
      <c r="R2520" s="121">
        <v>42990</v>
      </c>
      <c r="S2520" s="121" t="s">
        <v>14693</v>
      </c>
      <c r="T2520" s="100" t="s">
        <v>1171</v>
      </c>
      <c r="U2520" s="50" t="s">
        <v>3484</v>
      </c>
      <c r="V2520" s="50" t="s">
        <v>13247</v>
      </c>
      <c r="W2520" s="50" t="s">
        <v>1759</v>
      </c>
      <c r="X2520" s="101" t="s">
        <v>13283</v>
      </c>
      <c r="Y2520" s="50" t="s">
        <v>13248</v>
      </c>
      <c r="Z2520" s="50"/>
      <c r="AH2520" s="122">
        <v>531</v>
      </c>
      <c r="AJ2520" s="100" t="s">
        <v>149</v>
      </c>
      <c r="AK2520" s="100" t="s">
        <v>149</v>
      </c>
      <c r="AT2520" s="122">
        <v>41.358029999999999</v>
      </c>
      <c r="AU2520" s="122">
        <v>-88.324309999999997</v>
      </c>
      <c r="AZ2520" s="132" t="s">
        <v>13253</v>
      </c>
      <c r="BE2520" s="100" t="s">
        <v>9078</v>
      </c>
      <c r="BG2520" s="100" t="s">
        <v>9079</v>
      </c>
      <c r="BH2520" s="132" t="s">
        <v>1431</v>
      </c>
      <c r="BI2520" s="132" t="s">
        <v>1431</v>
      </c>
      <c r="BJ2520" s="132" t="s">
        <v>1431</v>
      </c>
      <c r="BZ2520" s="100" t="s">
        <v>13249</v>
      </c>
      <c r="CZ2520" s="122" t="str">
        <f t="shared" si="116"/>
        <v>Quercus macrocarpa Michx., SPMCODE: QUE002519, collection#: IL-MG856</v>
      </c>
    </row>
    <row r="2521" spans="1:104" ht="15" customHeight="1" x14ac:dyDescent="0.45">
      <c r="A2521" s="122">
        <v>2520</v>
      </c>
      <c r="B2521" s="122" t="s">
        <v>13246</v>
      </c>
      <c r="C2521" s="100" t="s">
        <v>13240</v>
      </c>
      <c r="D2521" s="148"/>
      <c r="E2521" s="148"/>
      <c r="I2521" s="100" t="s">
        <v>149</v>
      </c>
      <c r="J2521" s="122" t="str">
        <f t="shared" si="115"/>
        <v>Quercus macrocarpa</v>
      </c>
      <c r="M2521" s="100" t="s">
        <v>3226</v>
      </c>
      <c r="N2521" s="122" t="s">
        <v>3173</v>
      </c>
      <c r="O2521" s="121">
        <v>42990</v>
      </c>
      <c r="P2521" s="97" t="s">
        <v>12921</v>
      </c>
      <c r="Q2521" s="100" t="s">
        <v>11688</v>
      </c>
      <c r="R2521" s="121">
        <v>42990</v>
      </c>
      <c r="S2521" s="121" t="s">
        <v>14693</v>
      </c>
      <c r="T2521" s="100" t="s">
        <v>1171</v>
      </c>
      <c r="U2521" s="50" t="s">
        <v>3484</v>
      </c>
      <c r="V2521" s="50" t="s">
        <v>13247</v>
      </c>
      <c r="W2521" s="50" t="s">
        <v>1759</v>
      </c>
      <c r="X2521" s="101" t="s">
        <v>13283</v>
      </c>
      <c r="Y2521" s="50" t="s">
        <v>13248</v>
      </c>
      <c r="Z2521" s="50"/>
      <c r="AH2521" s="122">
        <v>541</v>
      </c>
      <c r="AJ2521" s="100" t="s">
        <v>149</v>
      </c>
      <c r="AK2521" s="100" t="s">
        <v>149</v>
      </c>
      <c r="AT2521" s="122">
        <v>41.358229999999999</v>
      </c>
      <c r="AU2521" s="122">
        <v>-88.324799999999996</v>
      </c>
      <c r="AZ2521" s="132" t="s">
        <v>13254</v>
      </c>
      <c r="BE2521" s="100" t="s">
        <v>9078</v>
      </c>
      <c r="BG2521" s="100" t="s">
        <v>9079</v>
      </c>
      <c r="BH2521" s="132" t="s">
        <v>1431</v>
      </c>
      <c r="BI2521" s="132" t="s">
        <v>1431</v>
      </c>
      <c r="BJ2521" s="132" t="s">
        <v>1431</v>
      </c>
      <c r="BY2521" s="132" t="s">
        <v>13665</v>
      </c>
      <c r="BZ2521" s="100" t="s">
        <v>13249</v>
      </c>
      <c r="CZ2521" s="122" t="str">
        <f t="shared" si="116"/>
        <v>Quercus macrocarpa Michx., SPMCODE: QUE002520, collection#: IL-MG857</v>
      </c>
    </row>
    <row r="2522" spans="1:104" ht="15" customHeight="1" x14ac:dyDescent="0.45">
      <c r="A2522" s="122">
        <v>2521</v>
      </c>
      <c r="B2522" s="122" t="s">
        <v>13269</v>
      </c>
      <c r="C2522" s="100" t="s">
        <v>13255</v>
      </c>
      <c r="D2522" s="148"/>
      <c r="E2522" s="148"/>
      <c r="I2522" s="100" t="s">
        <v>149</v>
      </c>
      <c r="J2522" s="122" t="str">
        <f t="shared" si="115"/>
        <v>Quercus macrocarpa</v>
      </c>
      <c r="M2522" s="100" t="s">
        <v>3226</v>
      </c>
      <c r="N2522" s="122" t="s">
        <v>3173</v>
      </c>
      <c r="O2522" s="121">
        <v>42991</v>
      </c>
      <c r="P2522" s="97" t="s">
        <v>12921</v>
      </c>
      <c r="Q2522" s="100" t="s">
        <v>11688</v>
      </c>
      <c r="R2522" s="121">
        <v>42991</v>
      </c>
      <c r="S2522" s="121" t="s">
        <v>14693</v>
      </c>
      <c r="T2522" s="100" t="s">
        <v>1171</v>
      </c>
      <c r="U2522" s="50" t="s">
        <v>3484</v>
      </c>
      <c r="V2522" s="50" t="s">
        <v>12032</v>
      </c>
      <c r="W2522" s="50" t="s">
        <v>1759</v>
      </c>
      <c r="X2522" s="101" t="s">
        <v>13284</v>
      </c>
      <c r="AH2522" s="122">
        <v>663</v>
      </c>
      <c r="AJ2522" s="100" t="s">
        <v>149</v>
      </c>
      <c r="AK2522" s="100" t="s">
        <v>149</v>
      </c>
      <c r="AT2522" s="122">
        <v>42.18309</v>
      </c>
      <c r="AU2522" s="122">
        <v>-87.913669999999996</v>
      </c>
      <c r="AZ2522" s="132" t="s">
        <v>12045</v>
      </c>
      <c r="BE2522" s="100" t="s">
        <v>9078</v>
      </c>
      <c r="BG2522" s="100" t="s">
        <v>9079</v>
      </c>
      <c r="BH2522" s="132" t="s">
        <v>1431</v>
      </c>
      <c r="BI2522" s="132" t="s">
        <v>1431</v>
      </c>
      <c r="BJ2522" s="132" t="s">
        <v>1431</v>
      </c>
      <c r="BY2522" s="132" t="s">
        <v>13665</v>
      </c>
      <c r="BZ2522" s="100" t="s">
        <v>3654</v>
      </c>
      <c r="CZ2522" s="122" t="str">
        <f t="shared" si="116"/>
        <v>Quercus macrocarpa Michx., SPMCODE: QUE002521, collection#: IL-MG858</v>
      </c>
    </row>
    <row r="2523" spans="1:104" ht="15" customHeight="1" x14ac:dyDescent="0.45">
      <c r="A2523" s="122">
        <v>2522</v>
      </c>
      <c r="B2523" s="122" t="s">
        <v>13270</v>
      </c>
      <c r="C2523" s="100" t="s">
        <v>13256</v>
      </c>
      <c r="D2523" s="148"/>
      <c r="E2523" s="148"/>
      <c r="I2523" s="100" t="s">
        <v>187</v>
      </c>
      <c r="J2523" s="122" t="str">
        <f t="shared" si="115"/>
        <v>Quercus alba</v>
      </c>
      <c r="M2523" s="100" t="s">
        <v>3226</v>
      </c>
      <c r="N2523" s="122" t="s">
        <v>3190</v>
      </c>
      <c r="O2523" s="121">
        <v>42991</v>
      </c>
      <c r="P2523" s="97" t="s">
        <v>12921</v>
      </c>
      <c r="Q2523" s="100" t="s">
        <v>11688</v>
      </c>
      <c r="R2523" s="121">
        <v>42991</v>
      </c>
      <c r="S2523" s="121" t="s">
        <v>14693</v>
      </c>
      <c r="T2523" s="100" t="s">
        <v>1171</v>
      </c>
      <c r="U2523" s="50" t="s">
        <v>3484</v>
      </c>
      <c r="V2523" s="50" t="s">
        <v>12032</v>
      </c>
      <c r="W2523" s="50" t="s">
        <v>1759</v>
      </c>
      <c r="X2523" s="101" t="s">
        <v>13285</v>
      </c>
      <c r="AH2523" s="122">
        <v>662</v>
      </c>
      <c r="AJ2523" s="100" t="s">
        <v>187</v>
      </c>
      <c r="AK2523" s="100" t="s">
        <v>187</v>
      </c>
      <c r="AT2523" s="122">
        <v>42.183459999999997</v>
      </c>
      <c r="AU2523" s="122">
        <v>-87.913390000000007</v>
      </c>
      <c r="AZ2523" s="132" t="s">
        <v>13286</v>
      </c>
      <c r="BE2523" s="100" t="s">
        <v>9078</v>
      </c>
      <c r="BG2523" s="100" t="s">
        <v>9079</v>
      </c>
      <c r="BH2523" s="132" t="s">
        <v>1431</v>
      </c>
      <c r="BI2523" s="132" t="s">
        <v>1431</v>
      </c>
      <c r="BJ2523" s="132" t="s">
        <v>1431</v>
      </c>
      <c r="BY2523" s="132" t="s">
        <v>13665</v>
      </c>
      <c r="BZ2523" s="100" t="s">
        <v>3654</v>
      </c>
      <c r="CZ2523" s="122" t="str">
        <f t="shared" si="116"/>
        <v>Quercus alba L., SPMCODE: QUE002522, collection#: IL-MG859</v>
      </c>
    </row>
    <row r="2524" spans="1:104" ht="15" customHeight="1" x14ac:dyDescent="0.45">
      <c r="A2524" s="122">
        <v>2523</v>
      </c>
      <c r="B2524" s="122" t="s">
        <v>13271</v>
      </c>
      <c r="C2524" s="100" t="s">
        <v>13257</v>
      </c>
      <c r="D2524" s="148"/>
      <c r="E2524" s="148"/>
      <c r="I2524" s="100" t="s">
        <v>149</v>
      </c>
      <c r="J2524" s="122" t="str">
        <f t="shared" si="115"/>
        <v>Quercus macrocarpa</v>
      </c>
      <c r="M2524" s="100" t="s">
        <v>3226</v>
      </c>
      <c r="N2524" s="122" t="s">
        <v>3173</v>
      </c>
      <c r="O2524" s="121">
        <v>42991</v>
      </c>
      <c r="P2524" s="97" t="s">
        <v>12921</v>
      </c>
      <c r="Q2524" s="100" t="s">
        <v>11688</v>
      </c>
      <c r="R2524" s="121">
        <v>42991</v>
      </c>
      <c r="S2524" s="121" t="s">
        <v>14693</v>
      </c>
      <c r="T2524" s="100" t="s">
        <v>1171</v>
      </c>
      <c r="U2524" s="50" t="s">
        <v>3484</v>
      </c>
      <c r="V2524" s="50" t="s">
        <v>12032</v>
      </c>
      <c r="W2524" s="50" t="s">
        <v>1759</v>
      </c>
      <c r="X2524" s="101" t="s">
        <v>13285</v>
      </c>
      <c r="AH2524" s="122">
        <v>675</v>
      </c>
      <c r="AJ2524" s="100" t="s">
        <v>149</v>
      </c>
      <c r="AK2524" s="100" t="s">
        <v>149</v>
      </c>
      <c r="AT2524" s="122">
        <v>42.182969999999997</v>
      </c>
      <c r="AU2524" s="122">
        <v>-87.913319999999999</v>
      </c>
      <c r="AZ2524" s="132" t="s">
        <v>13287</v>
      </c>
      <c r="BE2524" s="100" t="s">
        <v>9078</v>
      </c>
      <c r="BG2524" s="100" t="s">
        <v>9079</v>
      </c>
      <c r="BH2524" s="132" t="s">
        <v>1431</v>
      </c>
      <c r="BI2524" s="132" t="s">
        <v>1431</v>
      </c>
      <c r="BJ2524" s="132" t="s">
        <v>1431</v>
      </c>
      <c r="BZ2524" s="100" t="s">
        <v>3654</v>
      </c>
      <c r="CZ2524" s="122" t="str">
        <f t="shared" si="116"/>
        <v>Quercus macrocarpa Michx., SPMCODE: QUE002523, collection#: IL-MG860</v>
      </c>
    </row>
    <row r="2525" spans="1:104" ht="15" customHeight="1" x14ac:dyDescent="0.45">
      <c r="A2525" s="122">
        <v>2524</v>
      </c>
      <c r="B2525" s="122" t="s">
        <v>13272</v>
      </c>
      <c r="C2525" s="100" t="s">
        <v>13258</v>
      </c>
      <c r="D2525" s="148"/>
      <c r="E2525" s="148"/>
      <c r="I2525" s="100" t="s">
        <v>187</v>
      </c>
      <c r="J2525" s="122" t="str">
        <f t="shared" si="115"/>
        <v>Quercus alba</v>
      </c>
      <c r="M2525" s="100" t="s">
        <v>3226</v>
      </c>
      <c r="N2525" s="122" t="s">
        <v>3190</v>
      </c>
      <c r="O2525" s="121">
        <v>42991</v>
      </c>
      <c r="P2525" s="97" t="s">
        <v>12921</v>
      </c>
      <c r="Q2525" s="100" t="s">
        <v>11688</v>
      </c>
      <c r="R2525" s="121">
        <v>42991</v>
      </c>
      <c r="S2525" s="121" t="s">
        <v>14693</v>
      </c>
      <c r="T2525" s="100" t="s">
        <v>1171</v>
      </c>
      <c r="U2525" s="50" t="s">
        <v>3484</v>
      </c>
      <c r="V2525" s="50" t="s">
        <v>12032</v>
      </c>
      <c r="W2525" s="50" t="s">
        <v>1759</v>
      </c>
      <c r="X2525" s="101" t="s">
        <v>13288</v>
      </c>
      <c r="AH2525" s="122">
        <v>687</v>
      </c>
      <c r="AJ2525" s="100" t="s">
        <v>187</v>
      </c>
      <c r="AK2525" s="100" t="s">
        <v>187</v>
      </c>
      <c r="AT2525" s="122">
        <v>42.183320000000002</v>
      </c>
      <c r="AU2525" s="122">
        <v>-87.913709999999995</v>
      </c>
      <c r="AZ2525" s="132" t="s">
        <v>12294</v>
      </c>
      <c r="BE2525" s="100" t="s">
        <v>9078</v>
      </c>
      <c r="BG2525" s="100" t="s">
        <v>9079</v>
      </c>
      <c r="BH2525" s="132" t="s">
        <v>1431</v>
      </c>
      <c r="BI2525" s="132" t="s">
        <v>1431</v>
      </c>
      <c r="BJ2525" s="132" t="s">
        <v>1431</v>
      </c>
      <c r="BZ2525" s="100" t="s">
        <v>3654</v>
      </c>
      <c r="CZ2525" s="122" t="str">
        <f t="shared" si="116"/>
        <v>Quercus alba L., SPMCODE: QUE002524, collection#: IL-MG861</v>
      </c>
    </row>
    <row r="2526" spans="1:104" ht="15" customHeight="1" x14ac:dyDescent="0.45">
      <c r="A2526" s="122">
        <v>2525</v>
      </c>
      <c r="B2526" s="122" t="s">
        <v>13273</v>
      </c>
      <c r="C2526" s="100" t="s">
        <v>13259</v>
      </c>
      <c r="D2526" s="148"/>
      <c r="E2526" s="148"/>
      <c r="I2526" s="100" t="s">
        <v>149</v>
      </c>
      <c r="J2526" s="122" t="str">
        <f t="shared" si="115"/>
        <v>Quercus macrocarpa</v>
      </c>
      <c r="M2526" s="100" t="s">
        <v>3226</v>
      </c>
      <c r="N2526" s="122" t="s">
        <v>3173</v>
      </c>
      <c r="O2526" s="121">
        <v>42991</v>
      </c>
      <c r="P2526" s="97" t="s">
        <v>12921</v>
      </c>
      <c r="Q2526" s="100" t="s">
        <v>11688</v>
      </c>
      <c r="R2526" s="121">
        <v>42991</v>
      </c>
      <c r="S2526" s="121" t="s">
        <v>14693</v>
      </c>
      <c r="T2526" s="100" t="s">
        <v>1171</v>
      </c>
      <c r="U2526" s="50" t="s">
        <v>3484</v>
      </c>
      <c r="V2526" s="50" t="s">
        <v>12032</v>
      </c>
      <c r="W2526" s="50" t="s">
        <v>1759</v>
      </c>
      <c r="X2526" s="101" t="s">
        <v>13289</v>
      </c>
      <c r="AH2526" s="122">
        <v>731</v>
      </c>
      <c r="AJ2526" s="100" t="s">
        <v>149</v>
      </c>
      <c r="AK2526" s="100" t="s">
        <v>149</v>
      </c>
      <c r="AT2526" s="122">
        <v>42.183329999999998</v>
      </c>
      <c r="AU2526" s="122">
        <v>-87.914280000000005</v>
      </c>
      <c r="AZ2526" s="132" t="s">
        <v>13290</v>
      </c>
      <c r="BE2526" s="100" t="s">
        <v>9078</v>
      </c>
      <c r="BG2526" s="100" t="s">
        <v>9079</v>
      </c>
      <c r="BH2526" s="132" t="s">
        <v>1431</v>
      </c>
      <c r="BI2526" s="132" t="s">
        <v>1431</v>
      </c>
      <c r="BJ2526" s="132" t="s">
        <v>1431</v>
      </c>
      <c r="BZ2526" s="100" t="s">
        <v>3654</v>
      </c>
      <c r="CZ2526" s="122" t="str">
        <f t="shared" si="116"/>
        <v>Quercus macrocarpa Michx., SPMCODE: QUE002525, collection#: IL-MG862</v>
      </c>
    </row>
    <row r="2527" spans="1:104" ht="15" customHeight="1" x14ac:dyDescent="0.45">
      <c r="A2527" s="122">
        <v>2526</v>
      </c>
      <c r="B2527" s="122" t="s">
        <v>13274</v>
      </c>
      <c r="C2527" s="100" t="s">
        <v>13260</v>
      </c>
      <c r="D2527" s="148"/>
      <c r="E2527" s="148"/>
      <c r="I2527" s="100" t="s">
        <v>187</v>
      </c>
      <c r="J2527" s="122" t="str">
        <f t="shared" si="115"/>
        <v>Quercus alba</v>
      </c>
      <c r="M2527" s="100" t="s">
        <v>3226</v>
      </c>
      <c r="N2527" s="122" t="s">
        <v>3190</v>
      </c>
      <c r="O2527" s="121">
        <v>42991</v>
      </c>
      <c r="P2527" s="97" t="s">
        <v>12921</v>
      </c>
      <c r="Q2527" s="100" t="s">
        <v>11688</v>
      </c>
      <c r="R2527" s="121">
        <v>42991</v>
      </c>
      <c r="S2527" s="121" t="s">
        <v>14693</v>
      </c>
      <c r="T2527" s="100" t="s">
        <v>1171</v>
      </c>
      <c r="U2527" s="50" t="s">
        <v>3484</v>
      </c>
      <c r="V2527" s="50" t="s">
        <v>12032</v>
      </c>
      <c r="W2527" s="50" t="s">
        <v>1759</v>
      </c>
      <c r="X2527" s="101" t="s">
        <v>13289</v>
      </c>
      <c r="AH2527" s="122">
        <v>665</v>
      </c>
      <c r="AJ2527" s="100" t="s">
        <v>187</v>
      </c>
      <c r="AK2527" s="100" t="s">
        <v>187</v>
      </c>
      <c r="AT2527" s="122">
        <v>42.18327</v>
      </c>
      <c r="AU2527" s="122">
        <v>-87.914259999999999</v>
      </c>
      <c r="AZ2527" s="132" t="s">
        <v>12201</v>
      </c>
      <c r="BE2527" s="100" t="s">
        <v>9078</v>
      </c>
      <c r="BG2527" s="100" t="s">
        <v>9079</v>
      </c>
      <c r="BH2527" s="132" t="s">
        <v>1431</v>
      </c>
      <c r="BI2527" s="132" t="s">
        <v>1431</v>
      </c>
      <c r="BJ2527" s="132" t="s">
        <v>1431</v>
      </c>
      <c r="BY2527" s="132" t="s">
        <v>13585</v>
      </c>
      <c r="BZ2527" s="100" t="s">
        <v>3654</v>
      </c>
      <c r="CZ2527" s="122" t="str">
        <f t="shared" si="116"/>
        <v>Quercus alba L., SPMCODE: QUE002526, collection#: IL-MG863</v>
      </c>
    </row>
    <row r="2528" spans="1:104" ht="15" customHeight="1" x14ac:dyDescent="0.45">
      <c r="A2528" s="122">
        <v>2527</v>
      </c>
      <c r="B2528" s="122" t="s">
        <v>13275</v>
      </c>
      <c r="C2528" s="100" t="s">
        <v>13261</v>
      </c>
      <c r="D2528" s="148"/>
      <c r="E2528" s="148"/>
      <c r="I2528" s="100" t="s">
        <v>149</v>
      </c>
      <c r="J2528" s="122" t="str">
        <f t="shared" si="115"/>
        <v>Quercus macrocarpa</v>
      </c>
      <c r="M2528" s="100" t="s">
        <v>3226</v>
      </c>
      <c r="N2528" s="122" t="s">
        <v>3173</v>
      </c>
      <c r="O2528" s="121">
        <v>42991</v>
      </c>
      <c r="P2528" s="97" t="s">
        <v>12921</v>
      </c>
      <c r="Q2528" s="100" t="s">
        <v>11688</v>
      </c>
      <c r="R2528" s="121">
        <v>42991</v>
      </c>
      <c r="S2528" s="121" t="s">
        <v>14693</v>
      </c>
      <c r="T2528" s="100" t="s">
        <v>1171</v>
      </c>
      <c r="U2528" s="50" t="s">
        <v>3484</v>
      </c>
      <c r="V2528" s="50" t="s">
        <v>12032</v>
      </c>
      <c r="W2528" s="50" t="s">
        <v>1759</v>
      </c>
      <c r="X2528" s="101" t="s">
        <v>13289</v>
      </c>
      <c r="AH2528" s="122">
        <v>654</v>
      </c>
      <c r="AJ2528" s="100" t="s">
        <v>149</v>
      </c>
      <c r="AK2528" s="100" t="s">
        <v>149</v>
      </c>
      <c r="AT2528" s="122">
        <v>42.18403</v>
      </c>
      <c r="AU2528" s="122">
        <v>-87.915940000000006</v>
      </c>
      <c r="AZ2528" s="132" t="s">
        <v>13292</v>
      </c>
      <c r="BE2528" s="100" t="s">
        <v>9078</v>
      </c>
      <c r="BG2528" s="100" t="s">
        <v>9079</v>
      </c>
      <c r="BH2528" s="132" t="s">
        <v>1431</v>
      </c>
      <c r="BI2528" s="132" t="s">
        <v>1431</v>
      </c>
      <c r="BJ2528" s="132" t="s">
        <v>1431</v>
      </c>
      <c r="BY2528" s="132" t="s">
        <v>13585</v>
      </c>
      <c r="BZ2528" s="100" t="s">
        <v>3654</v>
      </c>
      <c r="CZ2528" s="122" t="str">
        <f t="shared" si="116"/>
        <v>Quercus macrocarpa Michx., SPMCODE: QUE002527, collection#: IL-MG864</v>
      </c>
    </row>
    <row r="2529" spans="1:104" ht="15" customHeight="1" x14ac:dyDescent="0.45">
      <c r="A2529" s="122">
        <v>2528</v>
      </c>
      <c r="B2529" s="122" t="s">
        <v>13276</v>
      </c>
      <c r="C2529" s="100" t="s">
        <v>13262</v>
      </c>
      <c r="D2529" s="148"/>
      <c r="E2529" s="148"/>
      <c r="I2529" s="100" t="s">
        <v>199</v>
      </c>
      <c r="J2529" s="122" t="str">
        <f t="shared" si="115"/>
        <v>Quercus bicolor</v>
      </c>
      <c r="M2529" s="100" t="s">
        <v>3226</v>
      </c>
      <c r="N2529" s="122" t="s">
        <v>3194</v>
      </c>
      <c r="O2529" s="121">
        <v>42991</v>
      </c>
      <c r="P2529" s="97" t="s">
        <v>12921</v>
      </c>
      <c r="Q2529" s="100" t="s">
        <v>11688</v>
      </c>
      <c r="R2529" s="121">
        <v>42991</v>
      </c>
      <c r="S2529" s="121" t="s">
        <v>14693</v>
      </c>
      <c r="T2529" s="100" t="s">
        <v>1171</v>
      </c>
      <c r="U2529" s="50" t="s">
        <v>3484</v>
      </c>
      <c r="V2529" s="50" t="s">
        <v>12032</v>
      </c>
      <c r="W2529" s="50" t="s">
        <v>1759</v>
      </c>
      <c r="X2529" s="101" t="s">
        <v>13289</v>
      </c>
      <c r="AH2529" s="122">
        <v>657</v>
      </c>
      <c r="AJ2529" s="100" t="s">
        <v>199</v>
      </c>
      <c r="AK2529" s="100" t="s">
        <v>199</v>
      </c>
      <c r="AT2529" s="122">
        <v>42.184310000000004</v>
      </c>
      <c r="AU2529" s="122">
        <v>-87.91628</v>
      </c>
      <c r="AZ2529" s="132" t="s">
        <v>13293</v>
      </c>
      <c r="BE2529" s="100" t="s">
        <v>9078</v>
      </c>
      <c r="BG2529" s="100" t="s">
        <v>9079</v>
      </c>
      <c r="BH2529" s="132" t="s">
        <v>1431</v>
      </c>
      <c r="BI2529" s="132" t="s">
        <v>1431</v>
      </c>
      <c r="BJ2529" s="132" t="s">
        <v>1431</v>
      </c>
      <c r="BY2529" s="132" t="s">
        <v>13585</v>
      </c>
      <c r="BZ2529" s="100" t="s">
        <v>3654</v>
      </c>
      <c r="CZ2529" s="122" t="str">
        <f t="shared" si="116"/>
        <v>Quercus bicolor Willd., SPMCODE: QUE002528, collection#: IL-MG865</v>
      </c>
    </row>
    <row r="2530" spans="1:104" ht="15" customHeight="1" x14ac:dyDescent="0.45">
      <c r="A2530" s="122">
        <v>2529</v>
      </c>
      <c r="B2530" s="122" t="s">
        <v>13277</v>
      </c>
      <c r="C2530" s="100" t="s">
        <v>13263</v>
      </c>
      <c r="D2530" s="148"/>
      <c r="E2530" s="148"/>
      <c r="I2530" s="100" t="s">
        <v>199</v>
      </c>
      <c r="J2530" s="122" t="str">
        <f t="shared" si="115"/>
        <v>Quercus bicolor</v>
      </c>
      <c r="M2530" s="100" t="s">
        <v>3226</v>
      </c>
      <c r="N2530" s="122" t="s">
        <v>3194</v>
      </c>
      <c r="O2530" s="121">
        <v>42991</v>
      </c>
      <c r="P2530" s="97" t="s">
        <v>12921</v>
      </c>
      <c r="Q2530" s="100" t="s">
        <v>11688</v>
      </c>
      <c r="R2530" s="121">
        <v>42991</v>
      </c>
      <c r="S2530" s="121" t="s">
        <v>14693</v>
      </c>
      <c r="T2530" s="100" t="s">
        <v>1171</v>
      </c>
      <c r="U2530" s="50" t="s">
        <v>3484</v>
      </c>
      <c r="V2530" s="50" t="s">
        <v>12032</v>
      </c>
      <c r="W2530" s="50" t="s">
        <v>1759</v>
      </c>
      <c r="X2530" s="101" t="s">
        <v>13289</v>
      </c>
      <c r="AH2530" s="122">
        <v>697</v>
      </c>
      <c r="AJ2530" s="100" t="s">
        <v>199</v>
      </c>
      <c r="AK2530" s="100" t="s">
        <v>199</v>
      </c>
      <c r="AT2530" s="122">
        <v>42.184609999999999</v>
      </c>
      <c r="AU2530" s="122">
        <v>-87.916049999999998</v>
      </c>
      <c r="AZ2530" s="132" t="s">
        <v>13223</v>
      </c>
      <c r="BE2530" s="100" t="s">
        <v>9078</v>
      </c>
      <c r="BG2530" s="100" t="s">
        <v>9079</v>
      </c>
      <c r="BH2530" s="132" t="s">
        <v>1431</v>
      </c>
      <c r="BI2530" s="132" t="s">
        <v>1431</v>
      </c>
      <c r="BJ2530" s="132" t="s">
        <v>1431</v>
      </c>
      <c r="BY2530" s="132" t="s">
        <v>13665</v>
      </c>
      <c r="BZ2530" s="100" t="s">
        <v>3654</v>
      </c>
      <c r="CZ2530" s="122" t="str">
        <f t="shared" si="116"/>
        <v>Quercus bicolor Willd., SPMCODE: QUE002529, collection#: IL-MG866</v>
      </c>
    </row>
    <row r="2531" spans="1:104" ht="15" customHeight="1" x14ac:dyDescent="0.45">
      <c r="A2531" s="122">
        <v>2530</v>
      </c>
      <c r="B2531" s="122" t="s">
        <v>13278</v>
      </c>
      <c r="C2531" s="100" t="s">
        <v>13264</v>
      </c>
      <c r="D2531" s="148"/>
      <c r="E2531" s="148"/>
      <c r="I2531" s="100" t="s">
        <v>199</v>
      </c>
      <c r="J2531" s="122" t="str">
        <f t="shared" si="115"/>
        <v>Quercus bicolor</v>
      </c>
      <c r="M2531" s="100" t="s">
        <v>3226</v>
      </c>
      <c r="N2531" s="122" t="s">
        <v>3194</v>
      </c>
      <c r="O2531" s="121">
        <v>42991</v>
      </c>
      <c r="P2531" s="97" t="s">
        <v>12921</v>
      </c>
      <c r="Q2531" s="100" t="s">
        <v>11688</v>
      </c>
      <c r="R2531" s="121">
        <v>42991</v>
      </c>
      <c r="S2531" s="121" t="s">
        <v>14693</v>
      </c>
      <c r="T2531" s="100" t="s">
        <v>1171</v>
      </c>
      <c r="U2531" s="50" t="s">
        <v>3484</v>
      </c>
      <c r="V2531" s="50" t="s">
        <v>12032</v>
      </c>
      <c r="W2531" s="50" t="s">
        <v>1759</v>
      </c>
      <c r="X2531" s="101" t="s">
        <v>13289</v>
      </c>
      <c r="AH2531" s="122">
        <v>675</v>
      </c>
      <c r="AJ2531" s="100" t="s">
        <v>199</v>
      </c>
      <c r="AK2531" s="100" t="s">
        <v>199</v>
      </c>
      <c r="AT2531" s="122">
        <v>42.183160000000001</v>
      </c>
      <c r="AU2531" s="122">
        <v>-87.915199999999999</v>
      </c>
      <c r="AZ2531" s="132" t="s">
        <v>13287</v>
      </c>
      <c r="BE2531" s="100" t="s">
        <v>9078</v>
      </c>
      <c r="BG2531" s="100" t="s">
        <v>9079</v>
      </c>
      <c r="BH2531" s="132" t="s">
        <v>1431</v>
      </c>
      <c r="BI2531" s="132" t="s">
        <v>1431</v>
      </c>
      <c r="BJ2531" s="132" t="s">
        <v>1431</v>
      </c>
      <c r="BZ2531" s="100" t="s">
        <v>3654</v>
      </c>
      <c r="CZ2531" s="122" t="str">
        <f t="shared" si="116"/>
        <v>Quercus bicolor Willd., SPMCODE: QUE002530, collection#: IL-MG867</v>
      </c>
    </row>
    <row r="2532" spans="1:104" ht="15" customHeight="1" x14ac:dyDescent="0.45">
      <c r="A2532" s="122">
        <v>2531</v>
      </c>
      <c r="B2532" s="122" t="s">
        <v>13279</v>
      </c>
      <c r="C2532" s="100" t="s">
        <v>13265</v>
      </c>
      <c r="D2532" s="148"/>
      <c r="E2532" s="148"/>
      <c r="I2532" s="100" t="s">
        <v>199</v>
      </c>
      <c r="J2532" s="122" t="str">
        <f t="shared" si="115"/>
        <v>Quercus bicolor</v>
      </c>
      <c r="M2532" s="100" t="s">
        <v>3226</v>
      </c>
      <c r="N2532" s="122" t="s">
        <v>3194</v>
      </c>
      <c r="O2532" s="121">
        <v>42991</v>
      </c>
      <c r="P2532" s="97" t="s">
        <v>12921</v>
      </c>
      <c r="Q2532" s="100" t="s">
        <v>11688</v>
      </c>
      <c r="R2532" s="121">
        <v>42991</v>
      </c>
      <c r="S2532" s="121" t="s">
        <v>14693</v>
      </c>
      <c r="T2532" s="100" t="s">
        <v>1171</v>
      </c>
      <c r="U2532" s="50" t="s">
        <v>3484</v>
      </c>
      <c r="V2532" s="50" t="s">
        <v>12032</v>
      </c>
      <c r="W2532" s="50" t="s">
        <v>1759</v>
      </c>
      <c r="X2532" s="101" t="s">
        <v>13289</v>
      </c>
      <c r="AH2532" s="122">
        <v>758</v>
      </c>
      <c r="AJ2532" s="100" t="s">
        <v>199</v>
      </c>
      <c r="AK2532" s="100" t="s">
        <v>199</v>
      </c>
      <c r="AT2532" s="122">
        <v>42.183610000000002</v>
      </c>
      <c r="AU2532" s="122">
        <v>-87.915189999999996</v>
      </c>
      <c r="AZ2532" s="132" t="s">
        <v>13225</v>
      </c>
      <c r="BE2532" s="100" t="s">
        <v>9078</v>
      </c>
      <c r="BG2532" s="100" t="s">
        <v>9079</v>
      </c>
      <c r="BH2532" s="132" t="s">
        <v>1431</v>
      </c>
      <c r="BI2532" s="132" t="s">
        <v>1431</v>
      </c>
      <c r="BJ2532" s="132" t="s">
        <v>1431</v>
      </c>
      <c r="BY2532" s="122" t="s">
        <v>13665</v>
      </c>
      <c r="BZ2532" s="100" t="s">
        <v>3654</v>
      </c>
      <c r="CZ2532" s="122" t="str">
        <f t="shared" si="116"/>
        <v>Quercus bicolor Willd., SPMCODE: QUE002531, collection#: IL-MG868</v>
      </c>
    </row>
    <row r="2533" spans="1:104" ht="15" customHeight="1" x14ac:dyDescent="0.45">
      <c r="A2533" s="122">
        <v>2532</v>
      </c>
      <c r="B2533" s="122" t="s">
        <v>13280</v>
      </c>
      <c r="C2533" s="100" t="s">
        <v>13266</v>
      </c>
      <c r="D2533" s="148"/>
      <c r="E2533" s="148"/>
      <c r="I2533" s="100" t="s">
        <v>187</v>
      </c>
      <c r="J2533" s="122" t="str">
        <f t="shared" si="115"/>
        <v>Quercus alba</v>
      </c>
      <c r="M2533" s="100" t="s">
        <v>3226</v>
      </c>
      <c r="N2533" s="122" t="s">
        <v>3190</v>
      </c>
      <c r="O2533" s="121">
        <v>42991</v>
      </c>
      <c r="P2533" s="97" t="s">
        <v>12921</v>
      </c>
      <c r="Q2533" s="100" t="s">
        <v>11688</v>
      </c>
      <c r="R2533" s="121">
        <v>42991</v>
      </c>
      <c r="S2533" s="121" t="s">
        <v>14693</v>
      </c>
      <c r="T2533" s="100" t="s">
        <v>1171</v>
      </c>
      <c r="U2533" s="50" t="s">
        <v>3484</v>
      </c>
      <c r="V2533" s="50" t="s">
        <v>12032</v>
      </c>
      <c r="W2533" s="50" t="s">
        <v>1759</v>
      </c>
      <c r="X2533" s="101" t="s">
        <v>13289</v>
      </c>
      <c r="AH2533" s="122">
        <v>704</v>
      </c>
      <c r="AJ2533" s="100" t="s">
        <v>187</v>
      </c>
      <c r="AK2533" s="100" t="s">
        <v>187</v>
      </c>
      <c r="AT2533" s="122">
        <v>42.183750000000003</v>
      </c>
      <c r="AU2533" s="122">
        <v>-87.914400000000001</v>
      </c>
      <c r="AZ2533" s="132" t="s">
        <v>13294</v>
      </c>
      <c r="BE2533" s="100" t="s">
        <v>9078</v>
      </c>
      <c r="BG2533" s="100" t="s">
        <v>9079</v>
      </c>
      <c r="BH2533" s="132" t="s">
        <v>1431</v>
      </c>
      <c r="BI2533" s="132" t="s">
        <v>1431</v>
      </c>
      <c r="BJ2533" s="132" t="s">
        <v>1431</v>
      </c>
      <c r="BZ2533" s="100" t="s">
        <v>3654</v>
      </c>
      <c r="CZ2533" s="122" t="str">
        <f t="shared" si="116"/>
        <v>Quercus alba L., SPMCODE: QUE002532, collection#: IL-MG869</v>
      </c>
    </row>
    <row r="2534" spans="1:104" ht="15" customHeight="1" x14ac:dyDescent="0.45">
      <c r="A2534" s="122">
        <v>2533</v>
      </c>
      <c r="B2534" s="122" t="s">
        <v>13281</v>
      </c>
      <c r="C2534" s="100" t="s">
        <v>13267</v>
      </c>
      <c r="D2534" s="148"/>
      <c r="E2534" s="148"/>
      <c r="I2534" s="100" t="s">
        <v>149</v>
      </c>
      <c r="J2534" s="122" t="str">
        <f t="shared" si="115"/>
        <v>Quercus macrocarpa</v>
      </c>
      <c r="M2534" s="100" t="s">
        <v>3226</v>
      </c>
      <c r="N2534" s="122" t="s">
        <v>3173</v>
      </c>
      <c r="O2534" s="121">
        <v>42991</v>
      </c>
      <c r="P2534" s="97" t="s">
        <v>12921</v>
      </c>
      <c r="Q2534" s="100" t="s">
        <v>11688</v>
      </c>
      <c r="R2534" s="121">
        <v>42991</v>
      </c>
      <c r="S2534" s="121" t="s">
        <v>14693</v>
      </c>
      <c r="T2534" s="100" t="s">
        <v>1171</v>
      </c>
      <c r="U2534" s="50" t="s">
        <v>3484</v>
      </c>
      <c r="V2534" s="50" t="s">
        <v>12032</v>
      </c>
      <c r="W2534" s="50" t="s">
        <v>1759</v>
      </c>
      <c r="X2534" s="101" t="s">
        <v>13289</v>
      </c>
      <c r="AH2534" s="122">
        <v>696</v>
      </c>
      <c r="AJ2534" s="100" t="s">
        <v>149</v>
      </c>
      <c r="AK2534" s="100" t="s">
        <v>149</v>
      </c>
      <c r="AT2534" s="122">
        <v>42.183689999999999</v>
      </c>
      <c r="AU2534" s="122">
        <v>-87.914270000000002</v>
      </c>
      <c r="AZ2534" s="132" t="s">
        <v>13295</v>
      </c>
      <c r="BE2534" s="100" t="s">
        <v>9078</v>
      </c>
      <c r="BG2534" s="100" t="s">
        <v>9079</v>
      </c>
      <c r="BH2534" s="132" t="s">
        <v>1431</v>
      </c>
      <c r="BI2534" s="132" t="s">
        <v>1431</v>
      </c>
      <c r="BJ2534" s="132" t="s">
        <v>1431</v>
      </c>
      <c r="BY2534" s="132" t="s">
        <v>13665</v>
      </c>
      <c r="BZ2534" s="100" t="s">
        <v>3654</v>
      </c>
      <c r="CZ2534" s="122" t="str">
        <f t="shared" si="116"/>
        <v>Quercus macrocarpa Michx., SPMCODE: QUE002533, collection#: IL-MG870</v>
      </c>
    </row>
    <row r="2535" spans="1:104" ht="15" customHeight="1" x14ac:dyDescent="0.45">
      <c r="A2535" s="122">
        <v>2534</v>
      </c>
      <c r="B2535" s="122" t="s">
        <v>13282</v>
      </c>
      <c r="C2535" s="100" t="s">
        <v>13268</v>
      </c>
      <c r="D2535" s="148"/>
      <c r="E2535" s="148"/>
      <c r="I2535" s="100" t="s">
        <v>187</v>
      </c>
      <c r="J2535" s="122" t="str">
        <f t="shared" si="115"/>
        <v>Quercus alba</v>
      </c>
      <c r="M2535" s="100" t="s">
        <v>3226</v>
      </c>
      <c r="N2535" s="122" t="s">
        <v>3190</v>
      </c>
      <c r="O2535" s="121">
        <v>42991</v>
      </c>
      <c r="P2535" s="97" t="s">
        <v>12921</v>
      </c>
      <c r="Q2535" s="100" t="s">
        <v>11688</v>
      </c>
      <c r="R2535" s="121">
        <v>42991</v>
      </c>
      <c r="S2535" s="121" t="s">
        <v>14693</v>
      </c>
      <c r="T2535" s="100" t="s">
        <v>1171</v>
      </c>
      <c r="U2535" s="50" t="s">
        <v>3484</v>
      </c>
      <c r="V2535" s="50" t="s">
        <v>12032</v>
      </c>
      <c r="W2535" s="50" t="s">
        <v>1759</v>
      </c>
      <c r="X2535" s="101" t="s">
        <v>13291</v>
      </c>
      <c r="AH2535" s="122">
        <v>692</v>
      </c>
      <c r="AJ2535" s="100" t="s">
        <v>187</v>
      </c>
      <c r="AK2535" s="100" t="s">
        <v>187</v>
      </c>
      <c r="AT2535" s="122">
        <v>42.18271</v>
      </c>
      <c r="AU2535" s="122">
        <v>-87.914789999999996</v>
      </c>
      <c r="AZ2535" s="132" t="s">
        <v>13296</v>
      </c>
      <c r="BE2535" s="100" t="s">
        <v>9078</v>
      </c>
      <c r="BG2535" s="100" t="s">
        <v>9079</v>
      </c>
      <c r="BH2535" s="132" t="s">
        <v>1431</v>
      </c>
      <c r="BI2535" s="132" t="s">
        <v>1431</v>
      </c>
      <c r="BJ2535" s="132" t="s">
        <v>1431</v>
      </c>
      <c r="BY2535" s="132" t="s">
        <v>13665</v>
      </c>
      <c r="BZ2535" s="100" t="s">
        <v>3654</v>
      </c>
      <c r="CZ2535" s="122" t="str">
        <f t="shared" si="116"/>
        <v>Quercus alba L., SPMCODE: QUE002534, collection#: IL-MG871</v>
      </c>
    </row>
    <row r="2536" spans="1:104" ht="15" customHeight="1" x14ac:dyDescent="0.45">
      <c r="A2536" s="122">
        <v>2535</v>
      </c>
      <c r="B2536" s="122" t="s">
        <v>13322</v>
      </c>
      <c r="C2536" s="100" t="s">
        <v>13297</v>
      </c>
      <c r="D2536" s="148"/>
      <c r="E2536" s="148"/>
      <c r="I2536" s="100" t="s">
        <v>187</v>
      </c>
      <c r="J2536" s="122" t="str">
        <f t="shared" si="115"/>
        <v>Quercus alba</v>
      </c>
      <c r="M2536" s="100" t="s">
        <v>3226</v>
      </c>
      <c r="N2536" s="122" t="s">
        <v>3190</v>
      </c>
      <c r="O2536" s="121">
        <v>42992</v>
      </c>
      <c r="P2536" s="97" t="s">
        <v>12921</v>
      </c>
      <c r="Q2536" s="100" t="s">
        <v>11688</v>
      </c>
      <c r="R2536" s="121">
        <v>42992</v>
      </c>
      <c r="S2536" s="121" t="s">
        <v>14693</v>
      </c>
      <c r="T2536" s="100" t="s">
        <v>1171</v>
      </c>
      <c r="U2536" s="50" t="s">
        <v>3484</v>
      </c>
      <c r="V2536" s="50" t="s">
        <v>1172</v>
      </c>
      <c r="W2536" s="50" t="s">
        <v>1759</v>
      </c>
      <c r="X2536" s="101" t="s">
        <v>13347</v>
      </c>
      <c r="AH2536" s="122">
        <v>645</v>
      </c>
      <c r="AJ2536" s="100" t="s">
        <v>187</v>
      </c>
      <c r="AK2536" s="100" t="s">
        <v>187</v>
      </c>
      <c r="AT2536" s="122">
        <v>41.825189999999999</v>
      </c>
      <c r="AU2536" s="122">
        <v>-87.930850000000007</v>
      </c>
      <c r="AZ2536" s="132" t="s">
        <v>13348</v>
      </c>
      <c r="BE2536" s="100" t="s">
        <v>9078</v>
      </c>
      <c r="BG2536" s="100" t="s">
        <v>9079</v>
      </c>
      <c r="BH2536" s="132" t="s">
        <v>1431</v>
      </c>
      <c r="BI2536" s="132" t="s">
        <v>1431</v>
      </c>
      <c r="BJ2536" s="132" t="s">
        <v>1431</v>
      </c>
      <c r="BY2536" s="132" t="s">
        <v>13585</v>
      </c>
      <c r="BZ2536" s="100" t="s">
        <v>3654</v>
      </c>
      <c r="CZ2536" s="122" t="str">
        <f t="shared" si="116"/>
        <v>Quercus alba L., SPMCODE: QUE002535, collection#: IL-MG872</v>
      </c>
    </row>
    <row r="2537" spans="1:104" ht="15" customHeight="1" x14ac:dyDescent="0.45">
      <c r="A2537" s="122">
        <v>2536</v>
      </c>
      <c r="B2537" s="122" t="s">
        <v>13323</v>
      </c>
      <c r="C2537" s="100" t="s">
        <v>13298</v>
      </c>
      <c r="D2537" s="148"/>
      <c r="E2537" s="148"/>
      <c r="I2537" s="100" t="s">
        <v>149</v>
      </c>
      <c r="J2537" s="122" t="str">
        <f t="shared" si="115"/>
        <v>Quercus macrocarpa</v>
      </c>
      <c r="M2537" s="100" t="s">
        <v>3226</v>
      </c>
      <c r="N2537" s="122" t="s">
        <v>3173</v>
      </c>
      <c r="O2537" s="121">
        <v>42992</v>
      </c>
      <c r="P2537" s="97" t="s">
        <v>12921</v>
      </c>
      <c r="Q2537" s="100" t="s">
        <v>11688</v>
      </c>
      <c r="R2537" s="121">
        <v>42992</v>
      </c>
      <c r="S2537" s="121" t="s">
        <v>14693</v>
      </c>
      <c r="T2537" s="100" t="s">
        <v>1171</v>
      </c>
      <c r="U2537" s="50" t="s">
        <v>3484</v>
      </c>
      <c r="V2537" s="50" t="s">
        <v>1172</v>
      </c>
      <c r="W2537" s="50" t="s">
        <v>1759</v>
      </c>
      <c r="X2537" s="101" t="s">
        <v>13347</v>
      </c>
      <c r="AH2537" s="122">
        <v>689</v>
      </c>
      <c r="AJ2537" s="100" t="s">
        <v>149</v>
      </c>
      <c r="AK2537" s="100" t="s">
        <v>149</v>
      </c>
      <c r="AT2537" s="122">
        <v>41.826430000000002</v>
      </c>
      <c r="AU2537" s="122">
        <v>-87.931139999999999</v>
      </c>
      <c r="AZ2537" s="132" t="s">
        <v>13349</v>
      </c>
      <c r="BE2537" s="100" t="s">
        <v>9078</v>
      </c>
      <c r="BG2537" s="100" t="s">
        <v>9079</v>
      </c>
      <c r="BH2537" s="132" t="s">
        <v>1431</v>
      </c>
      <c r="BI2537" s="132" t="s">
        <v>1431</v>
      </c>
      <c r="BJ2537" s="132" t="s">
        <v>1431</v>
      </c>
      <c r="BY2537" s="132" t="s">
        <v>13585</v>
      </c>
      <c r="BZ2537" s="100" t="s">
        <v>3654</v>
      </c>
      <c r="CZ2537" s="122" t="str">
        <f t="shared" si="116"/>
        <v>Quercus macrocarpa Michx., SPMCODE: QUE002536, collection#: IL-MG873</v>
      </c>
    </row>
    <row r="2538" spans="1:104" ht="15" customHeight="1" x14ac:dyDescent="0.45">
      <c r="A2538" s="122">
        <v>2537</v>
      </c>
      <c r="B2538" s="122" t="s">
        <v>13324</v>
      </c>
      <c r="C2538" s="100" t="s">
        <v>13299</v>
      </c>
      <c r="D2538" s="148"/>
      <c r="E2538" s="148"/>
      <c r="I2538" s="100" t="s">
        <v>149</v>
      </c>
      <c r="J2538" s="122" t="str">
        <f t="shared" si="115"/>
        <v>Quercus macrocarpa</v>
      </c>
      <c r="M2538" s="100" t="s">
        <v>3226</v>
      </c>
      <c r="N2538" s="122" t="s">
        <v>3173</v>
      </c>
      <c r="O2538" s="121">
        <v>42992</v>
      </c>
      <c r="P2538" s="97" t="s">
        <v>12921</v>
      </c>
      <c r="Q2538" s="100" t="s">
        <v>11688</v>
      </c>
      <c r="R2538" s="121">
        <v>42992</v>
      </c>
      <c r="S2538" s="121" t="s">
        <v>14693</v>
      </c>
      <c r="T2538" s="100" t="s">
        <v>1171</v>
      </c>
      <c r="U2538" s="50" t="s">
        <v>3484</v>
      </c>
      <c r="V2538" s="50" t="s">
        <v>1172</v>
      </c>
      <c r="W2538" s="50" t="s">
        <v>1759</v>
      </c>
      <c r="X2538" s="101" t="s">
        <v>13347</v>
      </c>
      <c r="AH2538" s="122">
        <v>678</v>
      </c>
      <c r="AJ2538" s="100" t="s">
        <v>149</v>
      </c>
      <c r="AK2538" s="100" t="s">
        <v>149</v>
      </c>
      <c r="AT2538" s="122">
        <v>41.82723</v>
      </c>
      <c r="AU2538" s="122">
        <v>-87.930729999999997</v>
      </c>
      <c r="AZ2538" s="132" t="s">
        <v>13350</v>
      </c>
      <c r="BE2538" s="100" t="s">
        <v>9078</v>
      </c>
      <c r="BG2538" s="100" t="s">
        <v>9079</v>
      </c>
      <c r="BH2538" s="132" t="s">
        <v>1431</v>
      </c>
      <c r="BI2538" s="132" t="s">
        <v>1431</v>
      </c>
      <c r="BJ2538" s="132" t="s">
        <v>1431</v>
      </c>
      <c r="BZ2538" s="100" t="s">
        <v>3654</v>
      </c>
      <c r="CZ2538" s="122" t="str">
        <f t="shared" si="116"/>
        <v>Quercus macrocarpa Michx., SPMCODE: QUE002537, collection#: IL-MG874</v>
      </c>
    </row>
    <row r="2539" spans="1:104" ht="15" customHeight="1" x14ac:dyDescent="0.45">
      <c r="A2539" s="122">
        <v>2538</v>
      </c>
      <c r="B2539" s="122" t="s">
        <v>13325</v>
      </c>
      <c r="C2539" s="100" t="s">
        <v>13300</v>
      </c>
      <c r="D2539" s="148"/>
      <c r="E2539" s="148"/>
      <c r="I2539" s="100" t="s">
        <v>149</v>
      </c>
      <c r="J2539" s="122" t="str">
        <f t="shared" si="115"/>
        <v>Quercus macrocarpa</v>
      </c>
      <c r="M2539" s="100" t="s">
        <v>3226</v>
      </c>
      <c r="N2539" s="122" t="s">
        <v>3173</v>
      </c>
      <c r="O2539" s="121">
        <v>42992</v>
      </c>
      <c r="P2539" s="97" t="s">
        <v>12921</v>
      </c>
      <c r="Q2539" s="100" t="s">
        <v>11688</v>
      </c>
      <c r="R2539" s="121">
        <v>42992</v>
      </c>
      <c r="S2539" s="121" t="s">
        <v>14693</v>
      </c>
      <c r="T2539" s="100" t="s">
        <v>1171</v>
      </c>
      <c r="U2539" s="50" t="s">
        <v>3484</v>
      </c>
      <c r="V2539" s="50" t="s">
        <v>1172</v>
      </c>
      <c r="W2539" s="50" t="s">
        <v>1759</v>
      </c>
      <c r="X2539" s="101" t="s">
        <v>13347</v>
      </c>
      <c r="AH2539" s="122">
        <v>661</v>
      </c>
      <c r="AJ2539" s="100" t="s">
        <v>149</v>
      </c>
      <c r="AK2539" s="100" t="s">
        <v>149</v>
      </c>
      <c r="AT2539" s="122">
        <v>41.82432</v>
      </c>
      <c r="AU2539" s="122">
        <v>-87.933549999999997</v>
      </c>
      <c r="AZ2539" s="132" t="s">
        <v>12047</v>
      </c>
      <c r="BE2539" s="100" t="s">
        <v>9078</v>
      </c>
      <c r="BG2539" s="100" t="s">
        <v>9079</v>
      </c>
      <c r="BH2539" s="132" t="s">
        <v>1431</v>
      </c>
      <c r="BI2539" s="132" t="s">
        <v>1431</v>
      </c>
      <c r="BJ2539" s="132" t="s">
        <v>1431</v>
      </c>
      <c r="BZ2539" s="100" t="s">
        <v>3654</v>
      </c>
      <c r="CZ2539" s="122" t="str">
        <f t="shared" si="116"/>
        <v>Quercus macrocarpa Michx., SPMCODE: QUE002538, collection#: IL-MG875</v>
      </c>
    </row>
    <row r="2540" spans="1:104" ht="15" customHeight="1" x14ac:dyDescent="0.45">
      <c r="A2540" s="122">
        <v>2539</v>
      </c>
      <c r="B2540" s="122" t="s">
        <v>13326</v>
      </c>
      <c r="C2540" s="100" t="s">
        <v>13301</v>
      </c>
      <c r="D2540" s="148"/>
      <c r="E2540" s="148"/>
      <c r="I2540" s="100" t="s">
        <v>199</v>
      </c>
      <c r="J2540" s="122" t="str">
        <f t="shared" si="115"/>
        <v>Quercus bicolor</v>
      </c>
      <c r="M2540" s="100" t="s">
        <v>3226</v>
      </c>
      <c r="N2540" s="122" t="s">
        <v>3194</v>
      </c>
      <c r="O2540" s="121">
        <v>42992</v>
      </c>
      <c r="P2540" s="97" t="s">
        <v>12921</v>
      </c>
      <c r="Q2540" s="100" t="s">
        <v>11688</v>
      </c>
      <c r="R2540" s="121">
        <v>42992</v>
      </c>
      <c r="S2540" s="121" t="s">
        <v>14693</v>
      </c>
      <c r="T2540" s="100" t="s">
        <v>1171</v>
      </c>
      <c r="U2540" s="50" t="s">
        <v>3484</v>
      </c>
      <c r="V2540" s="50" t="s">
        <v>1172</v>
      </c>
      <c r="W2540" s="50" t="s">
        <v>1759</v>
      </c>
      <c r="X2540" s="101" t="s">
        <v>13347</v>
      </c>
      <c r="AH2540" s="122">
        <v>653</v>
      </c>
      <c r="AJ2540" s="100" t="s">
        <v>199</v>
      </c>
      <c r="AK2540" s="100" t="s">
        <v>199</v>
      </c>
      <c r="AT2540" s="122">
        <v>41.824449999999999</v>
      </c>
      <c r="AU2540" s="122">
        <v>-87.933340000000001</v>
      </c>
      <c r="AZ2540" s="132" t="s">
        <v>13351</v>
      </c>
      <c r="BE2540" s="100" t="s">
        <v>9078</v>
      </c>
      <c r="BG2540" s="100" t="s">
        <v>9079</v>
      </c>
      <c r="BH2540" s="132" t="s">
        <v>1431</v>
      </c>
      <c r="BI2540" s="132" t="s">
        <v>1431</v>
      </c>
      <c r="BJ2540" s="132" t="s">
        <v>1431</v>
      </c>
      <c r="BY2540" s="132" t="s">
        <v>13585</v>
      </c>
      <c r="BZ2540" s="100" t="s">
        <v>3654</v>
      </c>
      <c r="CZ2540" s="122" t="str">
        <f t="shared" si="116"/>
        <v>Quercus bicolor Willd., SPMCODE: QUE002539, collection#: IL-MG876</v>
      </c>
    </row>
    <row r="2541" spans="1:104" ht="15" customHeight="1" x14ac:dyDescent="0.45">
      <c r="A2541" s="122">
        <v>2540</v>
      </c>
      <c r="B2541" s="122" t="s">
        <v>13327</v>
      </c>
      <c r="C2541" s="100" t="s">
        <v>13302</v>
      </c>
      <c r="D2541" s="148"/>
      <c r="E2541" s="148"/>
      <c r="I2541" s="100" t="s">
        <v>199</v>
      </c>
      <c r="J2541" s="122" t="str">
        <f t="shared" si="115"/>
        <v>Quercus bicolor</v>
      </c>
      <c r="M2541" s="100" t="s">
        <v>3226</v>
      </c>
      <c r="N2541" s="122" t="s">
        <v>3194</v>
      </c>
      <c r="O2541" s="121">
        <v>42992</v>
      </c>
      <c r="P2541" s="97" t="s">
        <v>12921</v>
      </c>
      <c r="Q2541" s="100" t="s">
        <v>11688</v>
      </c>
      <c r="R2541" s="121">
        <v>42992</v>
      </c>
      <c r="S2541" s="121" t="s">
        <v>14693</v>
      </c>
      <c r="T2541" s="100" t="s">
        <v>1171</v>
      </c>
      <c r="U2541" s="50" t="s">
        <v>3484</v>
      </c>
      <c r="V2541" s="50" t="s">
        <v>1172</v>
      </c>
      <c r="W2541" s="50" t="s">
        <v>1759</v>
      </c>
      <c r="X2541" s="101" t="s">
        <v>13347</v>
      </c>
      <c r="AH2541" s="122">
        <v>664</v>
      </c>
      <c r="AJ2541" s="100" t="s">
        <v>199</v>
      </c>
      <c r="AK2541" s="100" t="s">
        <v>199</v>
      </c>
      <c r="AT2541" s="122">
        <v>41.824770000000001</v>
      </c>
      <c r="AU2541" s="122">
        <v>-87.932789999999997</v>
      </c>
      <c r="AZ2541" s="132" t="s">
        <v>13352</v>
      </c>
      <c r="BE2541" s="100" t="s">
        <v>9078</v>
      </c>
      <c r="BG2541" s="100" t="s">
        <v>9079</v>
      </c>
      <c r="BH2541" s="132" t="s">
        <v>1431</v>
      </c>
      <c r="BI2541" s="132" t="s">
        <v>1431</v>
      </c>
      <c r="BJ2541" s="132" t="s">
        <v>1431</v>
      </c>
      <c r="BZ2541" s="100" t="s">
        <v>3654</v>
      </c>
      <c r="CZ2541" s="122" t="str">
        <f t="shared" si="116"/>
        <v>Quercus bicolor Willd., SPMCODE: QUE002540, collection#: IL-MG877</v>
      </c>
    </row>
    <row r="2542" spans="1:104" ht="15" customHeight="1" x14ac:dyDescent="0.45">
      <c r="A2542" s="122">
        <v>2541</v>
      </c>
      <c r="B2542" s="122" t="s">
        <v>13328</v>
      </c>
      <c r="C2542" s="100" t="s">
        <v>13303</v>
      </c>
      <c r="D2542" s="148"/>
      <c r="E2542" s="148"/>
      <c r="I2542" s="100" t="s">
        <v>199</v>
      </c>
      <c r="J2542" s="122" t="str">
        <f t="shared" si="115"/>
        <v>Quercus bicolor</v>
      </c>
      <c r="M2542" s="100" t="s">
        <v>3226</v>
      </c>
      <c r="N2542" s="122" t="s">
        <v>3194</v>
      </c>
      <c r="O2542" s="121">
        <v>42992</v>
      </c>
      <c r="P2542" s="97" t="s">
        <v>12921</v>
      </c>
      <c r="Q2542" s="100" t="s">
        <v>11688</v>
      </c>
      <c r="R2542" s="121">
        <v>42992</v>
      </c>
      <c r="S2542" s="121" t="s">
        <v>14693</v>
      </c>
      <c r="T2542" s="100" t="s">
        <v>1171</v>
      </c>
      <c r="U2542" s="50" t="s">
        <v>3484</v>
      </c>
      <c r="V2542" s="50" t="s">
        <v>1172</v>
      </c>
      <c r="W2542" s="50" t="s">
        <v>1759</v>
      </c>
      <c r="X2542" s="101" t="s">
        <v>13347</v>
      </c>
      <c r="AH2542" s="122">
        <v>743</v>
      </c>
      <c r="AJ2542" s="100" t="s">
        <v>199</v>
      </c>
      <c r="AK2542" s="100" t="s">
        <v>199</v>
      </c>
      <c r="AT2542" s="122">
        <v>41.824739999999998</v>
      </c>
      <c r="AU2542" s="122">
        <v>-87.932680000000005</v>
      </c>
      <c r="AZ2542" s="132" t="s">
        <v>13353</v>
      </c>
      <c r="BE2542" s="100" t="s">
        <v>9078</v>
      </c>
      <c r="BG2542" s="100" t="s">
        <v>9079</v>
      </c>
      <c r="BH2542" s="132" t="s">
        <v>1431</v>
      </c>
      <c r="BI2542" s="132" t="s">
        <v>1431</v>
      </c>
      <c r="BJ2542" s="132" t="s">
        <v>1431</v>
      </c>
      <c r="BZ2542" s="100" t="s">
        <v>3654</v>
      </c>
      <c r="CZ2542" s="122" t="str">
        <f t="shared" si="116"/>
        <v>Quercus bicolor Willd., SPMCODE: QUE002541, collection#: IL-MG878</v>
      </c>
    </row>
    <row r="2543" spans="1:104" ht="15" customHeight="1" x14ac:dyDescent="0.45">
      <c r="A2543" s="122">
        <v>2542</v>
      </c>
      <c r="B2543" s="122" t="s">
        <v>13329</v>
      </c>
      <c r="C2543" s="100" t="s">
        <v>13304</v>
      </c>
      <c r="D2543" s="148"/>
      <c r="E2543" s="148"/>
      <c r="I2543" s="100" t="s">
        <v>149</v>
      </c>
      <c r="J2543" s="122" t="str">
        <f t="shared" si="115"/>
        <v>Quercus macrocarpa</v>
      </c>
      <c r="M2543" s="100" t="s">
        <v>3226</v>
      </c>
      <c r="N2543" s="122" t="s">
        <v>3173</v>
      </c>
      <c r="O2543" s="121">
        <v>42992</v>
      </c>
      <c r="P2543" s="97" t="s">
        <v>12921</v>
      </c>
      <c r="Q2543" s="100" t="s">
        <v>11688</v>
      </c>
      <c r="R2543" s="121">
        <v>42992</v>
      </c>
      <c r="S2543" s="121" t="s">
        <v>14693</v>
      </c>
      <c r="T2543" s="100" t="s">
        <v>1171</v>
      </c>
      <c r="U2543" s="50" t="s">
        <v>3484</v>
      </c>
      <c r="V2543" s="50" t="s">
        <v>1172</v>
      </c>
      <c r="W2543" s="50" t="s">
        <v>1759</v>
      </c>
      <c r="X2543" s="101" t="s">
        <v>13347</v>
      </c>
      <c r="AH2543" s="122">
        <v>696</v>
      </c>
      <c r="AJ2543" s="100" t="s">
        <v>149</v>
      </c>
      <c r="AK2543" s="100" t="s">
        <v>149</v>
      </c>
      <c r="AT2543" s="122">
        <v>41.824840000000002</v>
      </c>
      <c r="AU2543" s="122">
        <v>-87.932429999999997</v>
      </c>
      <c r="AZ2543" s="132" t="s">
        <v>13295</v>
      </c>
      <c r="BE2543" s="100" t="s">
        <v>9078</v>
      </c>
      <c r="BG2543" s="100" t="s">
        <v>9079</v>
      </c>
      <c r="BH2543" s="132" t="s">
        <v>1431</v>
      </c>
      <c r="BI2543" s="132" t="s">
        <v>1431</v>
      </c>
      <c r="BJ2543" s="132" t="s">
        <v>1431</v>
      </c>
      <c r="BY2543" s="132" t="s">
        <v>13665</v>
      </c>
      <c r="BZ2543" s="100" t="s">
        <v>3654</v>
      </c>
      <c r="CZ2543" s="122" t="str">
        <f t="shared" si="116"/>
        <v>Quercus macrocarpa Michx., SPMCODE: QUE002542, collection#: IL-MG879</v>
      </c>
    </row>
    <row r="2544" spans="1:104" ht="15" customHeight="1" x14ac:dyDescent="0.45">
      <c r="A2544" s="122">
        <v>2543</v>
      </c>
      <c r="B2544" s="122" t="s">
        <v>13330</v>
      </c>
      <c r="C2544" s="100" t="s">
        <v>13305</v>
      </c>
      <c r="D2544" s="148"/>
      <c r="E2544" s="148"/>
      <c r="I2544" s="100" t="s">
        <v>9538</v>
      </c>
      <c r="J2544" s="122" t="str">
        <f t="shared" si="115"/>
        <v>Quercus bicolor</v>
      </c>
      <c r="M2544" s="100" t="s">
        <v>3226</v>
      </c>
      <c r="N2544" s="122" t="s">
        <v>3194</v>
      </c>
      <c r="O2544" s="121">
        <v>42992</v>
      </c>
      <c r="P2544" s="97" t="s">
        <v>12921</v>
      </c>
      <c r="Q2544" s="100" t="s">
        <v>11688</v>
      </c>
      <c r="R2544" s="121">
        <v>42992</v>
      </c>
      <c r="S2544" s="121" t="s">
        <v>14693</v>
      </c>
      <c r="T2544" s="100" t="s">
        <v>1171</v>
      </c>
      <c r="U2544" s="50" t="s">
        <v>3484</v>
      </c>
      <c r="V2544" s="50" t="s">
        <v>1172</v>
      </c>
      <c r="W2544" s="50" t="s">
        <v>1759</v>
      </c>
      <c r="X2544" s="101" t="s">
        <v>13347</v>
      </c>
      <c r="AH2544" s="122">
        <v>659</v>
      </c>
      <c r="AJ2544" s="100" t="s">
        <v>9538</v>
      </c>
      <c r="AK2544" s="100" t="s">
        <v>9538</v>
      </c>
      <c r="AT2544" s="122">
        <v>41.825189999999999</v>
      </c>
      <c r="AU2544" s="122">
        <v>-87.932109999999994</v>
      </c>
      <c r="AZ2544" s="132" t="s">
        <v>13354</v>
      </c>
      <c r="BE2544" s="100" t="s">
        <v>9078</v>
      </c>
      <c r="BG2544" s="100" t="s">
        <v>9079</v>
      </c>
      <c r="BH2544" s="132" t="s">
        <v>1431</v>
      </c>
      <c r="BI2544" s="132" t="s">
        <v>1431</v>
      </c>
      <c r="BJ2544" s="132" t="s">
        <v>1431</v>
      </c>
      <c r="BZ2544" s="100" t="s">
        <v>3654</v>
      </c>
      <c r="CZ2544" s="122" t="str">
        <f t="shared" si="116"/>
        <v>Quercus bicolor Willd. ?, SPMCODE: QUE002543, collection#: IL-MG880</v>
      </c>
    </row>
    <row r="2545" spans="1:104" ht="15" customHeight="1" x14ac:dyDescent="0.45">
      <c r="A2545" s="122">
        <v>2544</v>
      </c>
      <c r="B2545" s="122" t="s">
        <v>13331</v>
      </c>
      <c r="C2545" s="100" t="s">
        <v>13306</v>
      </c>
      <c r="D2545" s="148"/>
      <c r="E2545" s="148"/>
      <c r="I2545" s="100" t="s">
        <v>187</v>
      </c>
      <c r="J2545" s="122" t="str">
        <f t="shared" si="115"/>
        <v>Quercus alba</v>
      </c>
      <c r="M2545" s="100" t="s">
        <v>3226</v>
      </c>
      <c r="N2545" s="122" t="s">
        <v>3190</v>
      </c>
      <c r="O2545" s="121">
        <v>42992</v>
      </c>
      <c r="P2545" s="97" t="s">
        <v>12921</v>
      </c>
      <c r="Q2545" s="100" t="s">
        <v>11688</v>
      </c>
      <c r="R2545" s="121">
        <v>42992</v>
      </c>
      <c r="S2545" s="121" t="s">
        <v>14693</v>
      </c>
      <c r="T2545" s="100" t="s">
        <v>1171</v>
      </c>
      <c r="U2545" s="50" t="s">
        <v>3484</v>
      </c>
      <c r="V2545" s="50" t="s">
        <v>1172</v>
      </c>
      <c r="W2545" s="50" t="s">
        <v>1759</v>
      </c>
      <c r="X2545" s="101" t="s">
        <v>13347</v>
      </c>
      <c r="AH2545" s="122">
        <v>673</v>
      </c>
      <c r="AJ2545" s="100" t="s">
        <v>187</v>
      </c>
      <c r="AK2545" s="100" t="s">
        <v>187</v>
      </c>
      <c r="AT2545" s="122">
        <v>41.825339999999997</v>
      </c>
      <c r="AU2545" s="122">
        <v>-87.932159999999996</v>
      </c>
      <c r="AZ2545" s="132" t="s">
        <v>12046</v>
      </c>
      <c r="BE2545" s="100" t="s">
        <v>9078</v>
      </c>
      <c r="BG2545" s="100" t="s">
        <v>9079</v>
      </c>
      <c r="BH2545" s="132" t="s">
        <v>1431</v>
      </c>
      <c r="BI2545" s="132" t="s">
        <v>1431</v>
      </c>
      <c r="BJ2545" s="132" t="s">
        <v>1431</v>
      </c>
      <c r="BY2545" s="132" t="s">
        <v>13665</v>
      </c>
      <c r="BZ2545" s="100" t="s">
        <v>3654</v>
      </c>
      <c r="CZ2545" s="122" t="str">
        <f t="shared" si="116"/>
        <v>Quercus alba L., SPMCODE: QUE002544, collection#: IL-MG881</v>
      </c>
    </row>
    <row r="2546" spans="1:104" ht="15" customHeight="1" x14ac:dyDescent="0.45">
      <c r="A2546" s="122">
        <v>2545</v>
      </c>
      <c r="B2546" s="122" t="s">
        <v>13332</v>
      </c>
      <c r="C2546" s="100" t="s">
        <v>13307</v>
      </c>
      <c r="D2546" s="148"/>
      <c r="E2546" s="148"/>
      <c r="I2546" s="100" t="s">
        <v>187</v>
      </c>
      <c r="J2546" s="122" t="str">
        <f t="shared" si="115"/>
        <v>Quercus alba</v>
      </c>
      <c r="M2546" s="100" t="s">
        <v>3226</v>
      </c>
      <c r="N2546" s="122" t="s">
        <v>3190</v>
      </c>
      <c r="O2546" s="121">
        <v>42992</v>
      </c>
      <c r="P2546" s="97" t="s">
        <v>12921</v>
      </c>
      <c r="Q2546" s="100" t="s">
        <v>11688</v>
      </c>
      <c r="R2546" s="121">
        <v>42992</v>
      </c>
      <c r="S2546" s="121" t="s">
        <v>14693</v>
      </c>
      <c r="T2546" s="100" t="s">
        <v>1171</v>
      </c>
      <c r="U2546" s="50" t="s">
        <v>3484</v>
      </c>
      <c r="V2546" s="50" t="s">
        <v>1172</v>
      </c>
      <c r="W2546" s="50" t="s">
        <v>1759</v>
      </c>
      <c r="X2546" s="101" t="s">
        <v>13347</v>
      </c>
      <c r="AH2546" s="122">
        <v>681</v>
      </c>
      <c r="AJ2546" s="100" t="s">
        <v>187</v>
      </c>
      <c r="AK2546" s="100" t="s">
        <v>187</v>
      </c>
      <c r="AT2546" s="122">
        <v>41.825380000000003</v>
      </c>
      <c r="AU2546" s="122">
        <v>-87.930850000000007</v>
      </c>
      <c r="AZ2546" s="132" t="s">
        <v>13355</v>
      </c>
      <c r="BE2546" s="100" t="s">
        <v>9078</v>
      </c>
      <c r="BG2546" s="100" t="s">
        <v>9079</v>
      </c>
      <c r="BH2546" s="132" t="s">
        <v>1431</v>
      </c>
      <c r="BI2546" s="132" t="s">
        <v>1431</v>
      </c>
      <c r="BJ2546" s="132" t="s">
        <v>1431</v>
      </c>
      <c r="BZ2546" s="100" t="s">
        <v>3654</v>
      </c>
      <c r="CZ2546" s="122" t="str">
        <f t="shared" si="116"/>
        <v>Quercus alba L., SPMCODE: QUE002545, collection#: IL-MG882</v>
      </c>
    </row>
    <row r="2547" spans="1:104" ht="15" customHeight="1" x14ac:dyDescent="0.45">
      <c r="A2547" s="122">
        <v>2546</v>
      </c>
      <c r="B2547" s="122" t="s">
        <v>13333</v>
      </c>
      <c r="C2547" s="100" t="s">
        <v>13308</v>
      </c>
      <c r="D2547" s="148"/>
      <c r="E2547" s="148"/>
      <c r="I2547" s="100" t="s">
        <v>187</v>
      </c>
      <c r="J2547" s="122" t="str">
        <f t="shared" si="115"/>
        <v>Quercus alba</v>
      </c>
      <c r="M2547" s="100" t="s">
        <v>3226</v>
      </c>
      <c r="N2547" s="122" t="s">
        <v>3190</v>
      </c>
      <c r="O2547" s="121">
        <v>42992</v>
      </c>
      <c r="P2547" s="97" t="s">
        <v>12921</v>
      </c>
      <c r="Q2547" s="100" t="s">
        <v>11688</v>
      </c>
      <c r="R2547" s="121">
        <v>42992</v>
      </c>
      <c r="S2547" s="121" t="s">
        <v>14693</v>
      </c>
      <c r="T2547" s="100" t="s">
        <v>1171</v>
      </c>
      <c r="U2547" s="50" t="s">
        <v>3484</v>
      </c>
      <c r="V2547" s="50" t="s">
        <v>1172</v>
      </c>
      <c r="W2547" s="50" t="s">
        <v>1759</v>
      </c>
      <c r="X2547" s="101" t="s">
        <v>13347</v>
      </c>
      <c r="AH2547" s="122">
        <v>688</v>
      </c>
      <c r="AJ2547" s="100" t="s">
        <v>187</v>
      </c>
      <c r="AK2547" s="100" t="s">
        <v>187</v>
      </c>
      <c r="AT2547" s="122">
        <v>41.825780000000002</v>
      </c>
      <c r="AU2547" s="122">
        <v>-87.932360000000003</v>
      </c>
      <c r="AZ2547" s="132" t="s">
        <v>13356</v>
      </c>
      <c r="BE2547" s="100" t="s">
        <v>9078</v>
      </c>
      <c r="BG2547" s="100" t="s">
        <v>9079</v>
      </c>
      <c r="BH2547" s="132" t="s">
        <v>1431</v>
      </c>
      <c r="BI2547" s="132" t="s">
        <v>1431</v>
      </c>
      <c r="BJ2547" s="132" t="s">
        <v>1431</v>
      </c>
      <c r="BZ2547" s="100" t="s">
        <v>3654</v>
      </c>
      <c r="CZ2547" s="122" t="str">
        <f t="shared" si="116"/>
        <v>Quercus alba L., SPMCODE: QUE002546, collection#: IL-MG883</v>
      </c>
    </row>
    <row r="2548" spans="1:104" ht="15" customHeight="1" x14ac:dyDescent="0.45">
      <c r="A2548" s="122">
        <v>2547</v>
      </c>
      <c r="B2548" s="122" t="s">
        <v>13334</v>
      </c>
      <c r="C2548" s="100" t="s">
        <v>13309</v>
      </c>
      <c r="D2548" s="148"/>
      <c r="E2548" s="148"/>
      <c r="I2548" s="100" t="s">
        <v>187</v>
      </c>
      <c r="J2548" s="122" t="str">
        <f t="shared" si="115"/>
        <v>Quercus alba</v>
      </c>
      <c r="M2548" s="100" t="s">
        <v>3226</v>
      </c>
      <c r="N2548" s="122" t="s">
        <v>3190</v>
      </c>
      <c r="O2548" s="121">
        <v>42992</v>
      </c>
      <c r="P2548" s="97" t="s">
        <v>12921</v>
      </c>
      <c r="Q2548" s="100" t="s">
        <v>11688</v>
      </c>
      <c r="R2548" s="121">
        <v>42992</v>
      </c>
      <c r="S2548" s="121" t="s">
        <v>14693</v>
      </c>
      <c r="T2548" s="100" t="s">
        <v>1171</v>
      </c>
      <c r="U2548" s="50" t="s">
        <v>3484</v>
      </c>
      <c r="V2548" s="50" t="s">
        <v>1172</v>
      </c>
      <c r="W2548" s="50" t="s">
        <v>1759</v>
      </c>
      <c r="X2548" s="101" t="s">
        <v>13347</v>
      </c>
      <c r="AH2548" s="122">
        <v>667</v>
      </c>
      <c r="AJ2548" s="100" t="s">
        <v>187</v>
      </c>
      <c r="AK2548" s="100" t="s">
        <v>187</v>
      </c>
      <c r="AT2548" s="122">
        <v>41.826390000000004</v>
      </c>
      <c r="AU2548" s="122">
        <v>-87.932159999999996</v>
      </c>
      <c r="AZ2548" s="132" t="s">
        <v>13357</v>
      </c>
      <c r="BE2548" s="100" t="s">
        <v>9078</v>
      </c>
      <c r="BG2548" s="100" t="s">
        <v>9079</v>
      </c>
      <c r="BH2548" s="132" t="s">
        <v>1431</v>
      </c>
      <c r="BI2548" s="132" t="s">
        <v>1431</v>
      </c>
      <c r="BJ2548" s="132" t="s">
        <v>1431</v>
      </c>
      <c r="BZ2548" s="100" t="s">
        <v>3654</v>
      </c>
      <c r="CZ2548" s="122" t="str">
        <f t="shared" si="116"/>
        <v>Quercus alba L., SPMCODE: QUE002547, collection#: IL-MG884</v>
      </c>
    </row>
    <row r="2549" spans="1:104" ht="15" customHeight="1" x14ac:dyDescent="0.45">
      <c r="A2549" s="122">
        <v>2548</v>
      </c>
      <c r="B2549" s="122" t="s">
        <v>13335</v>
      </c>
      <c r="C2549" s="100" t="s">
        <v>13310</v>
      </c>
      <c r="D2549" s="148"/>
      <c r="E2549" s="148"/>
      <c r="I2549" s="100" t="s">
        <v>187</v>
      </c>
      <c r="J2549" s="122" t="str">
        <f t="shared" si="115"/>
        <v>Quercus alba</v>
      </c>
      <c r="M2549" s="100" t="s">
        <v>3226</v>
      </c>
      <c r="N2549" s="122" t="s">
        <v>3190</v>
      </c>
      <c r="O2549" s="121">
        <v>42992</v>
      </c>
      <c r="P2549" s="97" t="s">
        <v>12921</v>
      </c>
      <c r="Q2549" s="100" t="s">
        <v>11688</v>
      </c>
      <c r="R2549" s="121">
        <v>42992</v>
      </c>
      <c r="S2549" s="121" t="s">
        <v>14693</v>
      </c>
      <c r="T2549" s="100" t="s">
        <v>1171</v>
      </c>
      <c r="U2549" s="50" t="s">
        <v>3484</v>
      </c>
      <c r="V2549" s="50" t="s">
        <v>1172</v>
      </c>
      <c r="W2549" s="50" t="s">
        <v>1759</v>
      </c>
      <c r="X2549" s="101" t="s">
        <v>13347</v>
      </c>
      <c r="AH2549" s="122">
        <v>717</v>
      </c>
      <c r="AJ2549" s="100" t="s">
        <v>187</v>
      </c>
      <c r="AK2549" s="100" t="s">
        <v>187</v>
      </c>
      <c r="AT2549" s="122">
        <v>41.826419999999999</v>
      </c>
      <c r="AU2549" s="122">
        <v>-87.933019999999999</v>
      </c>
      <c r="AZ2549" s="132" t="s">
        <v>13358</v>
      </c>
      <c r="BE2549" s="100" t="s">
        <v>9078</v>
      </c>
      <c r="BG2549" s="100" t="s">
        <v>9079</v>
      </c>
      <c r="BH2549" s="132" t="s">
        <v>1431</v>
      </c>
      <c r="BI2549" s="132" t="s">
        <v>1431</v>
      </c>
      <c r="BJ2549" s="132" t="s">
        <v>1431</v>
      </c>
      <c r="BZ2549" s="100" t="s">
        <v>3654</v>
      </c>
      <c r="CZ2549" s="122" t="str">
        <f t="shared" si="116"/>
        <v>Quercus alba L., SPMCODE: QUE002548, collection#: IL-MG885</v>
      </c>
    </row>
    <row r="2550" spans="1:104" ht="15" customHeight="1" x14ac:dyDescent="0.45">
      <c r="A2550" s="122">
        <v>2549</v>
      </c>
      <c r="B2550" s="122" t="s">
        <v>13336</v>
      </c>
      <c r="C2550" s="100" t="s">
        <v>13311</v>
      </c>
      <c r="D2550" s="148"/>
      <c r="E2550" s="148"/>
      <c r="I2550" s="100" t="s">
        <v>187</v>
      </c>
      <c r="J2550" s="122" t="str">
        <f t="shared" si="115"/>
        <v>Quercus alba</v>
      </c>
      <c r="M2550" s="100" t="s">
        <v>3226</v>
      </c>
      <c r="N2550" s="122" t="s">
        <v>3190</v>
      </c>
      <c r="O2550" s="121">
        <v>42992</v>
      </c>
      <c r="P2550" s="97" t="s">
        <v>12921</v>
      </c>
      <c r="Q2550" s="100" t="s">
        <v>11688</v>
      </c>
      <c r="R2550" s="121">
        <v>42992</v>
      </c>
      <c r="S2550" s="121" t="s">
        <v>14693</v>
      </c>
      <c r="T2550" s="100" t="s">
        <v>1171</v>
      </c>
      <c r="U2550" s="50" t="s">
        <v>3484</v>
      </c>
      <c r="V2550" s="50" t="s">
        <v>1172</v>
      </c>
      <c r="W2550" s="50" t="s">
        <v>1759</v>
      </c>
      <c r="X2550" s="101" t="s">
        <v>13347</v>
      </c>
      <c r="AH2550" s="122">
        <v>668</v>
      </c>
      <c r="AJ2550" s="100" t="s">
        <v>187</v>
      </c>
      <c r="AK2550" s="100" t="s">
        <v>187</v>
      </c>
      <c r="AT2550" s="122">
        <v>41.826430000000002</v>
      </c>
      <c r="AU2550" s="122">
        <v>-87.933790000000002</v>
      </c>
      <c r="AZ2550" s="132" t="s">
        <v>12042</v>
      </c>
      <c r="BE2550" s="100" t="s">
        <v>9078</v>
      </c>
      <c r="BG2550" s="100" t="s">
        <v>9079</v>
      </c>
      <c r="BH2550" s="132" t="s">
        <v>1431</v>
      </c>
      <c r="BI2550" s="132" t="s">
        <v>1431</v>
      </c>
      <c r="BJ2550" s="132" t="s">
        <v>1431</v>
      </c>
      <c r="BZ2550" s="100" t="s">
        <v>3654</v>
      </c>
      <c r="CZ2550" s="122" t="str">
        <f t="shared" si="116"/>
        <v>Quercus alba L., SPMCODE: QUE002549, collection#: IL-MG886</v>
      </c>
    </row>
    <row r="2551" spans="1:104" ht="15" customHeight="1" x14ac:dyDescent="0.45">
      <c r="A2551" s="122">
        <v>2550</v>
      </c>
      <c r="B2551" s="122" t="s">
        <v>13337</v>
      </c>
      <c r="C2551" s="100" t="s">
        <v>13312</v>
      </c>
      <c r="D2551" s="148"/>
      <c r="E2551" s="148"/>
      <c r="I2551" s="100" t="s">
        <v>187</v>
      </c>
      <c r="J2551" s="122" t="str">
        <f t="shared" si="115"/>
        <v>Quercus alba</v>
      </c>
      <c r="M2551" s="100" t="s">
        <v>3226</v>
      </c>
      <c r="N2551" s="122" t="s">
        <v>3190</v>
      </c>
      <c r="O2551" s="121">
        <v>42992</v>
      </c>
      <c r="P2551" s="97" t="s">
        <v>12921</v>
      </c>
      <c r="Q2551" s="100" t="s">
        <v>11688</v>
      </c>
      <c r="R2551" s="121">
        <v>42992</v>
      </c>
      <c r="S2551" s="121" t="s">
        <v>14693</v>
      </c>
      <c r="T2551" s="100" t="s">
        <v>1171</v>
      </c>
      <c r="U2551" s="50" t="s">
        <v>3484</v>
      </c>
      <c r="V2551" s="50" t="s">
        <v>1172</v>
      </c>
      <c r="W2551" s="50" t="s">
        <v>1759</v>
      </c>
      <c r="X2551" s="101" t="s">
        <v>13347</v>
      </c>
      <c r="AH2551" s="122">
        <v>665</v>
      </c>
      <c r="AJ2551" s="100" t="s">
        <v>187</v>
      </c>
      <c r="AK2551" s="100" t="s">
        <v>187</v>
      </c>
      <c r="AT2551" s="122">
        <v>41.826799999999999</v>
      </c>
      <c r="AU2551" s="122">
        <v>-87.934060000000002</v>
      </c>
      <c r="AZ2551" s="132" t="s">
        <v>12201</v>
      </c>
      <c r="BE2551" s="100" t="s">
        <v>9078</v>
      </c>
      <c r="BG2551" s="100" t="s">
        <v>9079</v>
      </c>
      <c r="BH2551" s="132" t="s">
        <v>1431</v>
      </c>
      <c r="BI2551" s="132" t="s">
        <v>1431</v>
      </c>
      <c r="BJ2551" s="132" t="s">
        <v>1431</v>
      </c>
      <c r="BZ2551" s="100" t="s">
        <v>3654</v>
      </c>
      <c r="CZ2551" s="122" t="str">
        <f t="shared" si="116"/>
        <v>Quercus alba L., SPMCODE: QUE002550, collection#: IL-MG887</v>
      </c>
    </row>
    <row r="2552" spans="1:104" ht="15" customHeight="1" x14ac:dyDescent="0.45">
      <c r="A2552" s="122">
        <v>2551</v>
      </c>
      <c r="B2552" s="122" t="s">
        <v>13338</v>
      </c>
      <c r="C2552" s="100" t="s">
        <v>13313</v>
      </c>
      <c r="D2552" s="148"/>
      <c r="E2552" s="148"/>
      <c r="I2552" s="100" t="s">
        <v>149</v>
      </c>
      <c r="J2552" s="122" t="str">
        <f t="shared" si="115"/>
        <v>Quercus macrocarpa</v>
      </c>
      <c r="M2552" s="100" t="s">
        <v>3226</v>
      </c>
      <c r="N2552" s="122" t="s">
        <v>3173</v>
      </c>
      <c r="O2552" s="121">
        <v>42992</v>
      </c>
      <c r="P2552" s="97" t="s">
        <v>12921</v>
      </c>
      <c r="Q2552" s="100" t="s">
        <v>11688</v>
      </c>
      <c r="R2552" s="121">
        <v>42992</v>
      </c>
      <c r="S2552" s="121" t="s">
        <v>14693</v>
      </c>
      <c r="T2552" s="100" t="s">
        <v>1171</v>
      </c>
      <c r="U2552" s="50" t="s">
        <v>3484</v>
      </c>
      <c r="V2552" s="50" t="s">
        <v>1172</v>
      </c>
      <c r="W2552" s="50" t="s">
        <v>1759</v>
      </c>
      <c r="X2552" s="101" t="s">
        <v>13347</v>
      </c>
      <c r="AH2552" s="122">
        <v>690</v>
      </c>
      <c r="AJ2552" s="100" t="s">
        <v>149</v>
      </c>
      <c r="AK2552" s="100" t="s">
        <v>149</v>
      </c>
      <c r="AT2552" s="122">
        <v>41.827359999999999</v>
      </c>
      <c r="AU2552" s="122">
        <v>-87.93544</v>
      </c>
      <c r="AZ2552" s="132" t="s">
        <v>13359</v>
      </c>
      <c r="BE2552" s="100" t="s">
        <v>9078</v>
      </c>
      <c r="BG2552" s="100" t="s">
        <v>9079</v>
      </c>
      <c r="BH2552" s="132" t="s">
        <v>1431</v>
      </c>
      <c r="BI2552" s="132" t="s">
        <v>1431</v>
      </c>
      <c r="BJ2552" s="132" t="s">
        <v>1431</v>
      </c>
      <c r="BZ2552" s="100" t="s">
        <v>3654</v>
      </c>
      <c r="CZ2552" s="122" t="str">
        <f t="shared" si="116"/>
        <v>Quercus macrocarpa Michx., SPMCODE: QUE002551, collection#: IL-MG888</v>
      </c>
    </row>
    <row r="2553" spans="1:104" ht="15" customHeight="1" x14ac:dyDescent="0.45">
      <c r="A2553" s="122">
        <v>2552</v>
      </c>
      <c r="B2553" s="122" t="s">
        <v>13339</v>
      </c>
      <c r="C2553" s="100" t="s">
        <v>13314</v>
      </c>
      <c r="D2553" s="148"/>
      <c r="E2553" s="148"/>
      <c r="I2553" s="100" t="s">
        <v>187</v>
      </c>
      <c r="J2553" s="122" t="str">
        <f t="shared" ref="J2553:J2616" si="117">LEFT(I2553, FIND(" ", I2553, 12) -1)</f>
        <v>Quercus alba</v>
      </c>
      <c r="M2553" s="100" t="s">
        <v>3226</v>
      </c>
      <c r="N2553" s="122" t="s">
        <v>3190</v>
      </c>
      <c r="O2553" s="121">
        <v>42992</v>
      </c>
      <c r="P2553" s="97" t="s">
        <v>12921</v>
      </c>
      <c r="Q2553" s="100" t="s">
        <v>11688</v>
      </c>
      <c r="R2553" s="121">
        <v>42992</v>
      </c>
      <c r="S2553" s="121" t="s">
        <v>14693</v>
      </c>
      <c r="T2553" s="100" t="s">
        <v>1171</v>
      </c>
      <c r="U2553" s="50" t="s">
        <v>3484</v>
      </c>
      <c r="V2553" s="50" t="s">
        <v>1172</v>
      </c>
      <c r="W2553" s="50" t="s">
        <v>1759</v>
      </c>
      <c r="X2553" s="101" t="s">
        <v>13347</v>
      </c>
      <c r="AH2553" s="122">
        <v>735</v>
      </c>
      <c r="AJ2553" s="100" t="s">
        <v>187</v>
      </c>
      <c r="AK2553" s="100" t="s">
        <v>187</v>
      </c>
      <c r="AT2553" s="122">
        <v>41.827260000000003</v>
      </c>
      <c r="AU2553" s="122">
        <v>-87.935109999999995</v>
      </c>
      <c r="AZ2553" s="132" t="s">
        <v>13177</v>
      </c>
      <c r="BE2553" s="100" t="s">
        <v>9078</v>
      </c>
      <c r="BG2553" s="100" t="s">
        <v>9079</v>
      </c>
      <c r="BH2553" s="132" t="s">
        <v>1431</v>
      </c>
      <c r="BI2553" s="132" t="s">
        <v>1431</v>
      </c>
      <c r="BJ2553" s="132" t="s">
        <v>1431</v>
      </c>
      <c r="BZ2553" s="100" t="s">
        <v>3654</v>
      </c>
      <c r="CZ2553" s="122" t="str">
        <f t="shared" si="116"/>
        <v>Quercus alba L., SPMCODE: QUE002552, collection#: IL-MG889</v>
      </c>
    </row>
    <row r="2554" spans="1:104" ht="15" customHeight="1" x14ac:dyDescent="0.45">
      <c r="A2554" s="122">
        <v>2553</v>
      </c>
      <c r="B2554" s="122" t="s">
        <v>13340</v>
      </c>
      <c r="C2554" s="100" t="s">
        <v>13315</v>
      </c>
      <c r="D2554" s="148"/>
      <c r="E2554" s="148"/>
      <c r="I2554" s="100" t="s">
        <v>149</v>
      </c>
      <c r="J2554" s="122" t="str">
        <f t="shared" si="117"/>
        <v>Quercus macrocarpa</v>
      </c>
      <c r="M2554" s="100" t="s">
        <v>3226</v>
      </c>
      <c r="N2554" s="122" t="s">
        <v>3173</v>
      </c>
      <c r="O2554" s="121">
        <v>42992</v>
      </c>
      <c r="P2554" s="97" t="s">
        <v>12921</v>
      </c>
      <c r="Q2554" s="100" t="s">
        <v>11688</v>
      </c>
      <c r="R2554" s="121">
        <v>42992</v>
      </c>
      <c r="S2554" s="121" t="s">
        <v>14693</v>
      </c>
      <c r="T2554" s="100" t="s">
        <v>1171</v>
      </c>
      <c r="U2554" s="50" t="s">
        <v>3484</v>
      </c>
      <c r="V2554" s="50" t="s">
        <v>1172</v>
      </c>
      <c r="W2554" s="50" t="s">
        <v>1759</v>
      </c>
      <c r="X2554" s="101" t="s">
        <v>13347</v>
      </c>
      <c r="AH2554" s="122">
        <v>773</v>
      </c>
      <c r="AJ2554" s="100" t="s">
        <v>149</v>
      </c>
      <c r="AK2554" s="100" t="s">
        <v>149</v>
      </c>
      <c r="AT2554" s="122">
        <v>41.826169999999998</v>
      </c>
      <c r="AU2554" s="122">
        <v>-87.934359999999998</v>
      </c>
      <c r="AZ2554" s="132" t="s">
        <v>13360</v>
      </c>
      <c r="BE2554" s="100" t="s">
        <v>9078</v>
      </c>
      <c r="BG2554" s="100" t="s">
        <v>9079</v>
      </c>
      <c r="BH2554" s="132" t="s">
        <v>1431</v>
      </c>
      <c r="BI2554" s="132" t="s">
        <v>1431</v>
      </c>
      <c r="BJ2554" s="132" t="s">
        <v>1431</v>
      </c>
      <c r="BZ2554" s="100" t="s">
        <v>3654</v>
      </c>
      <c r="CZ2554" s="122" t="str">
        <f t="shared" si="116"/>
        <v>Quercus macrocarpa Michx., SPMCODE: QUE002553, collection#: IL-MG890</v>
      </c>
    </row>
    <row r="2555" spans="1:104" ht="15" customHeight="1" x14ac:dyDescent="0.45">
      <c r="A2555" s="122">
        <v>2554</v>
      </c>
      <c r="B2555" s="122" t="s">
        <v>13341</v>
      </c>
      <c r="C2555" s="100" t="s">
        <v>13316</v>
      </c>
      <c r="D2555" s="148"/>
      <c r="E2555" s="148"/>
      <c r="I2555" s="100" t="s">
        <v>149</v>
      </c>
      <c r="J2555" s="122" t="str">
        <f t="shared" si="117"/>
        <v>Quercus macrocarpa</v>
      </c>
      <c r="M2555" s="100" t="s">
        <v>3226</v>
      </c>
      <c r="N2555" s="122" t="s">
        <v>3173</v>
      </c>
      <c r="O2555" s="121">
        <v>42992</v>
      </c>
      <c r="P2555" s="97" t="s">
        <v>12921</v>
      </c>
      <c r="Q2555" s="100" t="s">
        <v>11688</v>
      </c>
      <c r="R2555" s="121">
        <v>42992</v>
      </c>
      <c r="S2555" s="121" t="s">
        <v>14693</v>
      </c>
      <c r="T2555" s="100" t="s">
        <v>1171</v>
      </c>
      <c r="U2555" s="50" t="s">
        <v>3484</v>
      </c>
      <c r="V2555" s="50" t="s">
        <v>1172</v>
      </c>
      <c r="W2555" s="50" t="s">
        <v>1759</v>
      </c>
      <c r="X2555" s="101" t="s">
        <v>13347</v>
      </c>
      <c r="AH2555" s="122">
        <v>746</v>
      </c>
      <c r="AJ2555" s="100" t="s">
        <v>149</v>
      </c>
      <c r="AK2555" s="100" t="s">
        <v>149</v>
      </c>
      <c r="AT2555" s="122">
        <v>41.82573</v>
      </c>
      <c r="AU2555" s="122">
        <v>-87.933350000000004</v>
      </c>
      <c r="AZ2555" s="132" t="s">
        <v>3141</v>
      </c>
      <c r="BE2555" s="100" t="s">
        <v>9078</v>
      </c>
      <c r="BG2555" s="100" t="s">
        <v>9079</v>
      </c>
      <c r="BH2555" s="132" t="s">
        <v>1431</v>
      </c>
      <c r="BI2555" s="132" t="s">
        <v>1431</v>
      </c>
      <c r="BJ2555" s="132" t="s">
        <v>1431</v>
      </c>
      <c r="BZ2555" s="100" t="s">
        <v>3654</v>
      </c>
      <c r="CZ2555" s="122" t="str">
        <f t="shared" si="116"/>
        <v>Quercus macrocarpa Michx., SPMCODE: QUE002554, collection#: IL-MG891</v>
      </c>
    </row>
    <row r="2556" spans="1:104" ht="15" customHeight="1" x14ac:dyDescent="0.45">
      <c r="A2556" s="122">
        <v>2555</v>
      </c>
      <c r="B2556" s="122" t="s">
        <v>13342</v>
      </c>
      <c r="C2556" s="100" t="s">
        <v>13317</v>
      </c>
      <c r="D2556" s="148"/>
      <c r="E2556" s="148"/>
      <c r="I2556" s="100" t="s">
        <v>187</v>
      </c>
      <c r="J2556" s="122" t="str">
        <f t="shared" si="117"/>
        <v>Quercus alba</v>
      </c>
      <c r="M2556" s="100" t="s">
        <v>3226</v>
      </c>
      <c r="N2556" s="122" t="s">
        <v>3190</v>
      </c>
      <c r="O2556" s="121">
        <v>42992</v>
      </c>
      <c r="P2556" s="97" t="s">
        <v>12921</v>
      </c>
      <c r="Q2556" s="100" t="s">
        <v>11688</v>
      </c>
      <c r="R2556" s="121">
        <v>42992</v>
      </c>
      <c r="S2556" s="121" t="s">
        <v>14693</v>
      </c>
      <c r="T2556" s="100" t="s">
        <v>1171</v>
      </c>
      <c r="U2556" s="50" t="s">
        <v>3484</v>
      </c>
      <c r="V2556" s="50" t="s">
        <v>1172</v>
      </c>
      <c r="W2556" s="50" t="s">
        <v>1759</v>
      </c>
      <c r="X2556" s="101" t="s">
        <v>13347</v>
      </c>
      <c r="AH2556" s="122">
        <v>671</v>
      </c>
      <c r="AJ2556" s="100" t="s">
        <v>187</v>
      </c>
      <c r="AK2556" s="100" t="s">
        <v>187</v>
      </c>
      <c r="AT2556" s="122">
        <v>41.825839999999999</v>
      </c>
      <c r="AU2556" s="122">
        <v>-87.933390000000003</v>
      </c>
      <c r="AZ2556" s="132" t="s">
        <v>13176</v>
      </c>
      <c r="BE2556" s="100" t="s">
        <v>9078</v>
      </c>
      <c r="BG2556" s="100" t="s">
        <v>9079</v>
      </c>
      <c r="BH2556" s="132" t="s">
        <v>1431</v>
      </c>
      <c r="BI2556" s="132" t="s">
        <v>1431</v>
      </c>
      <c r="BJ2556" s="132" t="s">
        <v>1431</v>
      </c>
      <c r="BY2556" s="132" t="s">
        <v>13665</v>
      </c>
      <c r="BZ2556" s="100" t="s">
        <v>3654</v>
      </c>
      <c r="CZ2556" s="122" t="str">
        <f t="shared" si="116"/>
        <v>Quercus alba L., SPMCODE: QUE002555, collection#: IL-MG892</v>
      </c>
    </row>
    <row r="2557" spans="1:104" ht="15" customHeight="1" x14ac:dyDescent="0.45">
      <c r="A2557" s="122">
        <v>2556</v>
      </c>
      <c r="B2557" s="122" t="s">
        <v>13343</v>
      </c>
      <c r="C2557" s="100" t="s">
        <v>13318</v>
      </c>
      <c r="D2557" s="148"/>
      <c r="E2557" s="148"/>
      <c r="I2557" s="100" t="s">
        <v>199</v>
      </c>
      <c r="J2557" s="122" t="str">
        <f t="shared" si="117"/>
        <v>Quercus bicolor</v>
      </c>
      <c r="M2557" s="100" t="s">
        <v>3226</v>
      </c>
      <c r="N2557" s="122" t="s">
        <v>3194</v>
      </c>
      <c r="O2557" s="121">
        <v>42992</v>
      </c>
      <c r="P2557" s="97" t="s">
        <v>12921</v>
      </c>
      <c r="Q2557" s="100" t="s">
        <v>11688</v>
      </c>
      <c r="R2557" s="121">
        <v>42992</v>
      </c>
      <c r="S2557" s="121" t="s">
        <v>14693</v>
      </c>
      <c r="T2557" s="100" t="s">
        <v>1171</v>
      </c>
      <c r="U2557" s="50" t="s">
        <v>3484</v>
      </c>
      <c r="V2557" s="50" t="s">
        <v>1172</v>
      </c>
      <c r="W2557" s="50" t="s">
        <v>1759</v>
      </c>
      <c r="X2557" s="101" t="s">
        <v>13347</v>
      </c>
      <c r="AH2557" s="122">
        <v>683</v>
      </c>
      <c r="AJ2557" s="100" t="s">
        <v>199</v>
      </c>
      <c r="AK2557" s="100" t="s">
        <v>199</v>
      </c>
      <c r="AT2557" s="122">
        <v>41.824719999999999</v>
      </c>
      <c r="AU2557" s="122">
        <v>-87.964079999999996</v>
      </c>
      <c r="AZ2557" s="132" t="s">
        <v>13361</v>
      </c>
      <c r="BE2557" s="100" t="s">
        <v>9078</v>
      </c>
      <c r="BG2557" s="100" t="s">
        <v>9079</v>
      </c>
      <c r="BH2557" s="132" t="s">
        <v>1431</v>
      </c>
      <c r="BI2557" s="132" t="s">
        <v>1431</v>
      </c>
      <c r="BJ2557" s="132" t="s">
        <v>1431</v>
      </c>
      <c r="BY2557" s="132" t="s">
        <v>13665</v>
      </c>
      <c r="BZ2557" s="100" t="s">
        <v>3654</v>
      </c>
      <c r="CZ2557" s="122" t="str">
        <f t="shared" si="116"/>
        <v>Quercus bicolor Willd., SPMCODE: QUE002556, collection#: IL-MG893</v>
      </c>
    </row>
    <row r="2558" spans="1:104" ht="15" customHeight="1" x14ac:dyDescent="0.45">
      <c r="A2558" s="122">
        <v>2557</v>
      </c>
      <c r="B2558" s="122" t="s">
        <v>13344</v>
      </c>
      <c r="C2558" s="100" t="s">
        <v>13319</v>
      </c>
      <c r="D2558" s="148"/>
      <c r="E2558" s="148"/>
      <c r="I2558" s="100" t="s">
        <v>149</v>
      </c>
      <c r="J2558" s="122" t="str">
        <f t="shared" si="117"/>
        <v>Quercus macrocarpa</v>
      </c>
      <c r="M2558" s="100" t="s">
        <v>3226</v>
      </c>
      <c r="N2558" s="122" t="s">
        <v>3173</v>
      </c>
      <c r="O2558" s="121">
        <v>42992</v>
      </c>
      <c r="P2558" s="97" t="s">
        <v>12921</v>
      </c>
      <c r="Q2558" s="100" t="s">
        <v>11688</v>
      </c>
      <c r="R2558" s="121">
        <v>42992</v>
      </c>
      <c r="S2558" s="121" t="s">
        <v>14693</v>
      </c>
      <c r="T2558" s="100" t="s">
        <v>1171</v>
      </c>
      <c r="U2558" s="50" t="s">
        <v>3484</v>
      </c>
      <c r="V2558" s="50" t="s">
        <v>1172</v>
      </c>
      <c r="W2558" s="50" t="s">
        <v>1759</v>
      </c>
      <c r="X2558" s="101" t="s">
        <v>13347</v>
      </c>
      <c r="AH2558" s="122">
        <v>701</v>
      </c>
      <c r="AJ2558" s="100" t="s">
        <v>149</v>
      </c>
      <c r="AK2558" s="100" t="s">
        <v>149</v>
      </c>
      <c r="AT2558" s="122">
        <v>41.825710000000001</v>
      </c>
      <c r="AU2558" s="122">
        <v>-87.932090000000002</v>
      </c>
      <c r="AZ2558" s="132" t="s">
        <v>13362</v>
      </c>
      <c r="BE2558" s="100" t="s">
        <v>9078</v>
      </c>
      <c r="BG2558" s="100" t="s">
        <v>9079</v>
      </c>
      <c r="BH2558" s="132" t="s">
        <v>1431</v>
      </c>
      <c r="BI2558" s="132" t="s">
        <v>1431</v>
      </c>
      <c r="BJ2558" s="132" t="s">
        <v>1431</v>
      </c>
      <c r="BZ2558" s="100" t="s">
        <v>3654</v>
      </c>
      <c r="CZ2558" s="122" t="str">
        <f t="shared" si="116"/>
        <v>Quercus macrocarpa Michx., SPMCODE: QUE002557, collection#: IL-MG894</v>
      </c>
    </row>
    <row r="2559" spans="1:104" ht="15" customHeight="1" x14ac:dyDescent="0.45">
      <c r="A2559" s="122">
        <v>2558</v>
      </c>
      <c r="B2559" s="122" t="s">
        <v>13345</v>
      </c>
      <c r="C2559" s="100" t="s">
        <v>13320</v>
      </c>
      <c r="D2559" s="148"/>
      <c r="E2559" s="148"/>
      <c r="I2559" s="100" t="s">
        <v>149</v>
      </c>
      <c r="J2559" s="122" t="str">
        <f t="shared" si="117"/>
        <v>Quercus macrocarpa</v>
      </c>
      <c r="M2559" s="100" t="s">
        <v>3226</v>
      </c>
      <c r="N2559" s="122" t="s">
        <v>3173</v>
      </c>
      <c r="O2559" s="121">
        <v>42992</v>
      </c>
      <c r="P2559" s="97" t="s">
        <v>12921</v>
      </c>
      <c r="Q2559" s="100" t="s">
        <v>11688</v>
      </c>
      <c r="R2559" s="121">
        <v>42992</v>
      </c>
      <c r="S2559" s="121" t="s">
        <v>14693</v>
      </c>
      <c r="T2559" s="100" t="s">
        <v>1171</v>
      </c>
      <c r="U2559" s="50" t="s">
        <v>3484</v>
      </c>
      <c r="V2559" s="50" t="s">
        <v>1172</v>
      </c>
      <c r="W2559" s="50" t="s">
        <v>1759</v>
      </c>
      <c r="X2559" s="101" t="s">
        <v>13347</v>
      </c>
      <c r="AH2559" s="122">
        <v>690</v>
      </c>
      <c r="AJ2559" s="100" t="s">
        <v>149</v>
      </c>
      <c r="AK2559" s="100" t="s">
        <v>149</v>
      </c>
      <c r="AT2559" s="122">
        <v>41.825449999999996</v>
      </c>
      <c r="AU2559" s="122">
        <v>-87.932659999999998</v>
      </c>
      <c r="AZ2559" s="132" t="s">
        <v>13359</v>
      </c>
      <c r="BE2559" s="100" t="s">
        <v>9078</v>
      </c>
      <c r="BG2559" s="100" t="s">
        <v>9079</v>
      </c>
      <c r="BH2559" s="132" t="s">
        <v>1431</v>
      </c>
      <c r="BI2559" s="132" t="s">
        <v>1431</v>
      </c>
      <c r="BJ2559" s="132" t="s">
        <v>1431</v>
      </c>
      <c r="BY2559" s="132" t="s">
        <v>13665</v>
      </c>
      <c r="BZ2559" s="100" t="s">
        <v>3654</v>
      </c>
      <c r="CZ2559" s="122" t="str">
        <f t="shared" si="116"/>
        <v>Quercus macrocarpa Michx., SPMCODE: QUE002558, collection#: IL-MG895</v>
      </c>
    </row>
    <row r="2560" spans="1:104" ht="15" customHeight="1" x14ac:dyDescent="0.45">
      <c r="A2560" s="122">
        <v>2559</v>
      </c>
      <c r="B2560" s="122" t="s">
        <v>13346</v>
      </c>
      <c r="C2560" s="100" t="s">
        <v>13321</v>
      </c>
      <c r="D2560" s="148"/>
      <c r="E2560" s="148"/>
      <c r="I2560" s="100" t="s">
        <v>9538</v>
      </c>
      <c r="J2560" s="122" t="str">
        <f t="shared" si="117"/>
        <v>Quercus bicolor</v>
      </c>
      <c r="M2560" s="100" t="s">
        <v>3226</v>
      </c>
      <c r="N2560" s="122" t="s">
        <v>3194</v>
      </c>
      <c r="O2560" s="121">
        <v>42992</v>
      </c>
      <c r="P2560" s="97" t="s">
        <v>12921</v>
      </c>
      <c r="Q2560" s="100" t="s">
        <v>11688</v>
      </c>
      <c r="R2560" s="121">
        <v>42992</v>
      </c>
      <c r="S2560" s="121" t="s">
        <v>14693</v>
      </c>
      <c r="T2560" s="100" t="s">
        <v>1171</v>
      </c>
      <c r="U2560" s="50" t="s">
        <v>3484</v>
      </c>
      <c r="V2560" s="50" t="s">
        <v>1172</v>
      </c>
      <c r="W2560" s="50" t="s">
        <v>1759</v>
      </c>
      <c r="X2560" s="101" t="s">
        <v>13347</v>
      </c>
      <c r="AH2560" s="122">
        <v>690</v>
      </c>
      <c r="AJ2560" s="100" t="s">
        <v>9538</v>
      </c>
      <c r="AK2560" s="100" t="s">
        <v>9538</v>
      </c>
      <c r="AT2560" s="122">
        <v>41.825560000000003</v>
      </c>
      <c r="AU2560" s="122">
        <v>-87.932789999999997</v>
      </c>
      <c r="AZ2560" s="132" t="s">
        <v>13359</v>
      </c>
      <c r="BE2560" s="100" t="s">
        <v>9078</v>
      </c>
      <c r="BG2560" s="100" t="s">
        <v>9079</v>
      </c>
      <c r="BH2560" s="132" t="s">
        <v>1431</v>
      </c>
      <c r="BI2560" s="132" t="s">
        <v>1431</v>
      </c>
      <c r="BJ2560" s="132" t="s">
        <v>1431</v>
      </c>
      <c r="BY2560" s="132" t="s">
        <v>13665</v>
      </c>
      <c r="BZ2560" s="100" t="s">
        <v>3654</v>
      </c>
      <c r="CZ2560" s="122" t="str">
        <f t="shared" si="116"/>
        <v>Quercus bicolor Willd. ?, SPMCODE: QUE002559, collection#: IL-MG896</v>
      </c>
    </row>
    <row r="2561" spans="1:104" ht="15" customHeight="1" x14ac:dyDescent="0.45">
      <c r="A2561" s="122">
        <v>2560</v>
      </c>
      <c r="B2561" s="122" t="s">
        <v>13373</v>
      </c>
      <c r="C2561" s="100" t="s">
        <v>13363</v>
      </c>
      <c r="D2561" s="148"/>
      <c r="E2561" s="148"/>
      <c r="I2561" s="100" t="s">
        <v>149</v>
      </c>
      <c r="J2561" s="122" t="str">
        <f t="shared" si="117"/>
        <v>Quercus macrocarpa</v>
      </c>
      <c r="M2561" s="100" t="s">
        <v>3226</v>
      </c>
      <c r="N2561" s="122" t="s">
        <v>3173</v>
      </c>
      <c r="O2561" s="121">
        <v>42991</v>
      </c>
      <c r="P2561" s="97" t="s">
        <v>13383</v>
      </c>
      <c r="Q2561" s="100" t="s">
        <v>11688</v>
      </c>
      <c r="R2561" s="121">
        <v>42993</v>
      </c>
      <c r="S2561" s="121" t="s">
        <v>14693</v>
      </c>
      <c r="T2561" s="100" t="s">
        <v>1171</v>
      </c>
      <c r="U2561" s="50" t="s">
        <v>3484</v>
      </c>
      <c r="V2561" s="50" t="s">
        <v>12032</v>
      </c>
      <c r="W2561" s="50" t="s">
        <v>1759</v>
      </c>
      <c r="X2561" s="101" t="s">
        <v>13384</v>
      </c>
      <c r="AJ2561" s="100" t="s">
        <v>149</v>
      </c>
      <c r="AK2561" s="100" t="s">
        <v>149</v>
      </c>
      <c r="AN2561" s="132" t="s">
        <v>13385</v>
      </c>
      <c r="BE2561" s="100" t="s">
        <v>9078</v>
      </c>
      <c r="BG2561" s="100" t="s">
        <v>9079</v>
      </c>
      <c r="BH2561" s="132" t="s">
        <v>1431</v>
      </c>
      <c r="BI2561" s="132" t="s">
        <v>1431</v>
      </c>
      <c r="BJ2561" s="132" t="s">
        <v>1431</v>
      </c>
      <c r="BY2561" s="132" t="s">
        <v>13665</v>
      </c>
      <c r="BZ2561" s="100" t="s">
        <v>3654</v>
      </c>
      <c r="CZ2561" s="122" t="str">
        <f t="shared" si="116"/>
        <v>Quercus macrocarpa Michx., SPMCODE: QUE002560, collection#: BT 134</v>
      </c>
    </row>
    <row r="2562" spans="1:104" ht="15" customHeight="1" x14ac:dyDescent="0.45">
      <c r="A2562" s="122">
        <v>2561</v>
      </c>
      <c r="B2562" s="122" t="s">
        <v>13374</v>
      </c>
      <c r="C2562" s="100" t="s">
        <v>13364</v>
      </c>
      <c r="D2562" s="148"/>
      <c r="E2562" s="148"/>
      <c r="I2562" s="100" t="s">
        <v>149</v>
      </c>
      <c r="J2562" s="122" t="str">
        <f t="shared" si="117"/>
        <v>Quercus macrocarpa</v>
      </c>
      <c r="M2562" s="100" t="s">
        <v>3226</v>
      </c>
      <c r="N2562" s="122" t="s">
        <v>3173</v>
      </c>
      <c r="O2562" s="121">
        <v>42991</v>
      </c>
      <c r="P2562" s="97" t="s">
        <v>13383</v>
      </c>
      <c r="Q2562" s="100" t="s">
        <v>11688</v>
      </c>
      <c r="R2562" s="121">
        <v>42993</v>
      </c>
      <c r="S2562" s="121" t="s">
        <v>14693</v>
      </c>
      <c r="T2562" s="100" t="s">
        <v>1171</v>
      </c>
      <c r="U2562" s="50" t="s">
        <v>3484</v>
      </c>
      <c r="V2562" s="50" t="s">
        <v>12032</v>
      </c>
      <c r="W2562" s="50" t="s">
        <v>1759</v>
      </c>
      <c r="X2562" s="101" t="s">
        <v>13384</v>
      </c>
      <c r="AJ2562" s="100" t="s">
        <v>149</v>
      </c>
      <c r="AK2562" s="100" t="s">
        <v>149</v>
      </c>
      <c r="AN2562" s="132" t="s">
        <v>13385</v>
      </c>
      <c r="BE2562" s="100" t="s">
        <v>9078</v>
      </c>
      <c r="BG2562" s="100" t="s">
        <v>9079</v>
      </c>
      <c r="BH2562" s="132" t="s">
        <v>1431</v>
      </c>
      <c r="BI2562" s="132" t="s">
        <v>1431</v>
      </c>
      <c r="BJ2562" s="132" t="s">
        <v>1431</v>
      </c>
      <c r="BZ2562" s="100" t="s">
        <v>3654</v>
      </c>
      <c r="CZ2562" s="122" t="str">
        <f t="shared" si="116"/>
        <v>Quercus macrocarpa Michx., SPMCODE: QUE002561, collection#: BT 197</v>
      </c>
    </row>
    <row r="2563" spans="1:104" ht="15" customHeight="1" x14ac:dyDescent="0.45">
      <c r="A2563" s="122">
        <v>2562</v>
      </c>
      <c r="B2563" s="122" t="s">
        <v>13375</v>
      </c>
      <c r="C2563" s="100" t="s">
        <v>13365</v>
      </c>
      <c r="D2563" s="148"/>
      <c r="E2563" s="148"/>
      <c r="I2563" s="100" t="s">
        <v>149</v>
      </c>
      <c r="J2563" s="122" t="str">
        <f t="shared" si="117"/>
        <v>Quercus macrocarpa</v>
      </c>
      <c r="M2563" s="100" t="s">
        <v>3226</v>
      </c>
      <c r="N2563" s="122" t="s">
        <v>3173</v>
      </c>
      <c r="O2563" s="121">
        <v>42991</v>
      </c>
      <c r="P2563" s="97" t="s">
        <v>13383</v>
      </c>
      <c r="Q2563" s="100" t="s">
        <v>11688</v>
      </c>
      <c r="R2563" s="121">
        <v>42993</v>
      </c>
      <c r="S2563" s="121" t="s">
        <v>14693</v>
      </c>
      <c r="T2563" s="100" t="s">
        <v>1171</v>
      </c>
      <c r="U2563" s="50" t="s">
        <v>3484</v>
      </c>
      <c r="V2563" s="50" t="s">
        <v>12032</v>
      </c>
      <c r="W2563" s="50" t="s">
        <v>1759</v>
      </c>
      <c r="X2563" s="101" t="s">
        <v>13384</v>
      </c>
      <c r="AJ2563" s="100" t="s">
        <v>149</v>
      </c>
      <c r="AK2563" s="100" t="s">
        <v>149</v>
      </c>
      <c r="AN2563" s="132" t="s">
        <v>13385</v>
      </c>
      <c r="BE2563" s="100" t="s">
        <v>9078</v>
      </c>
      <c r="BG2563" s="100" t="s">
        <v>9079</v>
      </c>
      <c r="BH2563" s="132" t="s">
        <v>1431</v>
      </c>
      <c r="BI2563" s="132" t="s">
        <v>1431</v>
      </c>
      <c r="BJ2563" s="132" t="s">
        <v>1431</v>
      </c>
      <c r="BZ2563" s="100" t="s">
        <v>3654</v>
      </c>
      <c r="CZ2563" s="122" t="str">
        <f t="shared" si="116"/>
        <v>Quercus macrocarpa Michx., SPMCODE: QUE002562, collection#: BT 214</v>
      </c>
    </row>
    <row r="2564" spans="1:104" ht="15" customHeight="1" x14ac:dyDescent="0.45">
      <c r="A2564" s="122">
        <v>2563</v>
      </c>
      <c r="B2564" s="122" t="s">
        <v>13376</v>
      </c>
      <c r="C2564" s="100" t="s">
        <v>13366</v>
      </c>
      <c r="D2564" s="148"/>
      <c r="E2564" s="148"/>
      <c r="I2564" s="100" t="s">
        <v>149</v>
      </c>
      <c r="J2564" s="122" t="str">
        <f t="shared" si="117"/>
        <v>Quercus macrocarpa</v>
      </c>
      <c r="M2564" s="100" t="s">
        <v>3226</v>
      </c>
      <c r="N2564" s="122" t="s">
        <v>3173</v>
      </c>
      <c r="O2564" s="121">
        <v>42991</v>
      </c>
      <c r="P2564" s="97" t="s">
        <v>13383</v>
      </c>
      <c r="Q2564" s="100" t="s">
        <v>11688</v>
      </c>
      <c r="R2564" s="121">
        <v>42993</v>
      </c>
      <c r="S2564" s="121" t="s">
        <v>14693</v>
      </c>
      <c r="T2564" s="100" t="s">
        <v>1171</v>
      </c>
      <c r="U2564" s="50" t="s">
        <v>3484</v>
      </c>
      <c r="V2564" s="50" t="s">
        <v>12032</v>
      </c>
      <c r="W2564" s="50" t="s">
        <v>1759</v>
      </c>
      <c r="X2564" s="101" t="s">
        <v>13384</v>
      </c>
      <c r="AJ2564" s="100" t="s">
        <v>149</v>
      </c>
      <c r="AK2564" s="100" t="s">
        <v>149</v>
      </c>
      <c r="AN2564" s="132" t="s">
        <v>13385</v>
      </c>
      <c r="BE2564" s="100" t="s">
        <v>9078</v>
      </c>
      <c r="BG2564" s="100" t="s">
        <v>9079</v>
      </c>
      <c r="BH2564" s="132" t="s">
        <v>1431</v>
      </c>
      <c r="BI2564" s="132" t="s">
        <v>1431</v>
      </c>
      <c r="BJ2564" s="132" t="s">
        <v>1431</v>
      </c>
      <c r="BZ2564" s="100" t="s">
        <v>3654</v>
      </c>
      <c r="CZ2564" s="122" t="str">
        <f t="shared" si="116"/>
        <v>Quercus macrocarpa Michx., SPMCODE: QUE002563, collection#: BT 163</v>
      </c>
    </row>
    <row r="2565" spans="1:104" ht="15" customHeight="1" x14ac:dyDescent="0.45">
      <c r="A2565" s="122">
        <v>2564</v>
      </c>
      <c r="B2565" s="122" t="s">
        <v>13377</v>
      </c>
      <c r="C2565" s="100" t="s">
        <v>13367</v>
      </c>
      <c r="D2565" s="148"/>
      <c r="E2565" s="148"/>
      <c r="I2565" s="100" t="s">
        <v>149</v>
      </c>
      <c r="J2565" s="122" t="str">
        <f t="shared" si="117"/>
        <v>Quercus macrocarpa</v>
      </c>
      <c r="M2565" s="100" t="s">
        <v>3226</v>
      </c>
      <c r="N2565" s="122" t="s">
        <v>3173</v>
      </c>
      <c r="O2565" s="121">
        <v>42991</v>
      </c>
      <c r="P2565" s="97" t="s">
        <v>13383</v>
      </c>
      <c r="Q2565" s="100" t="s">
        <v>11688</v>
      </c>
      <c r="R2565" s="121">
        <v>42993</v>
      </c>
      <c r="S2565" s="121" t="s">
        <v>14693</v>
      </c>
      <c r="T2565" s="100" t="s">
        <v>1171</v>
      </c>
      <c r="U2565" s="50" t="s">
        <v>3484</v>
      </c>
      <c r="V2565" s="50" t="s">
        <v>12032</v>
      </c>
      <c r="W2565" s="50" t="s">
        <v>1759</v>
      </c>
      <c r="X2565" s="101" t="s">
        <v>13384</v>
      </c>
      <c r="AJ2565" s="100" t="s">
        <v>149</v>
      </c>
      <c r="AK2565" s="100" t="s">
        <v>149</v>
      </c>
      <c r="AN2565" s="132" t="s">
        <v>13385</v>
      </c>
      <c r="BE2565" s="100" t="s">
        <v>9078</v>
      </c>
      <c r="BG2565" s="100" t="s">
        <v>9079</v>
      </c>
      <c r="BH2565" s="132" t="s">
        <v>1431</v>
      </c>
      <c r="BI2565" s="132" t="s">
        <v>1431</v>
      </c>
      <c r="BJ2565" s="132" t="s">
        <v>1431</v>
      </c>
      <c r="BY2565" s="132" t="s">
        <v>13665</v>
      </c>
      <c r="BZ2565" s="100" t="s">
        <v>3654</v>
      </c>
      <c r="CZ2565" s="122" t="str">
        <f t="shared" si="116"/>
        <v>Quercus macrocarpa Michx., SPMCODE: QUE002564, collection#: BT 203</v>
      </c>
    </row>
    <row r="2566" spans="1:104" ht="15" customHeight="1" x14ac:dyDescent="0.45">
      <c r="A2566" s="122">
        <v>2565</v>
      </c>
      <c r="B2566" s="122" t="s">
        <v>13378</v>
      </c>
      <c r="C2566" s="100" t="s">
        <v>13368</v>
      </c>
      <c r="D2566" s="148"/>
      <c r="E2566" s="148"/>
      <c r="I2566" s="100" t="s">
        <v>149</v>
      </c>
      <c r="J2566" s="122" t="str">
        <f t="shared" si="117"/>
        <v>Quercus macrocarpa</v>
      </c>
      <c r="M2566" s="100" t="s">
        <v>3226</v>
      </c>
      <c r="N2566" s="122" t="s">
        <v>3173</v>
      </c>
      <c r="O2566" s="121">
        <v>42991</v>
      </c>
      <c r="P2566" s="97" t="s">
        <v>13383</v>
      </c>
      <c r="Q2566" s="100" t="s">
        <v>11688</v>
      </c>
      <c r="R2566" s="121">
        <v>42993</v>
      </c>
      <c r="S2566" s="121" t="s">
        <v>14693</v>
      </c>
      <c r="T2566" s="100" t="s">
        <v>1171</v>
      </c>
      <c r="U2566" s="50" t="s">
        <v>3484</v>
      </c>
      <c r="V2566" s="50" t="s">
        <v>12032</v>
      </c>
      <c r="W2566" s="50" t="s">
        <v>1759</v>
      </c>
      <c r="X2566" s="101" t="s">
        <v>13384</v>
      </c>
      <c r="AJ2566" s="100" t="s">
        <v>149</v>
      </c>
      <c r="AK2566" s="100" t="s">
        <v>149</v>
      </c>
      <c r="AN2566" s="132" t="s">
        <v>13385</v>
      </c>
      <c r="BE2566" s="100" t="s">
        <v>9078</v>
      </c>
      <c r="BG2566" s="100" t="s">
        <v>9079</v>
      </c>
      <c r="BH2566" s="132" t="s">
        <v>1431</v>
      </c>
      <c r="BI2566" s="132" t="s">
        <v>1431</v>
      </c>
      <c r="BJ2566" s="132" t="s">
        <v>1431</v>
      </c>
      <c r="BZ2566" s="100" t="s">
        <v>3654</v>
      </c>
      <c r="CZ2566" s="122" t="str">
        <f t="shared" si="116"/>
        <v>Quercus macrocarpa Michx., SPMCODE: QUE002565, collection#: BT 133</v>
      </c>
    </row>
    <row r="2567" spans="1:104" ht="15" customHeight="1" x14ac:dyDescent="0.45">
      <c r="A2567" s="122">
        <v>2566</v>
      </c>
      <c r="B2567" s="122" t="s">
        <v>13379</v>
      </c>
      <c r="C2567" s="100" t="s">
        <v>13369</v>
      </c>
      <c r="D2567" s="148"/>
      <c r="E2567" s="148"/>
      <c r="I2567" s="100" t="s">
        <v>149</v>
      </c>
      <c r="J2567" s="122" t="str">
        <f t="shared" si="117"/>
        <v>Quercus macrocarpa</v>
      </c>
      <c r="M2567" s="100" t="s">
        <v>3226</v>
      </c>
      <c r="N2567" s="122" t="s">
        <v>3173</v>
      </c>
      <c r="O2567" s="121">
        <v>42991</v>
      </c>
      <c r="P2567" s="97" t="s">
        <v>13383</v>
      </c>
      <c r="Q2567" s="100" t="s">
        <v>11688</v>
      </c>
      <c r="R2567" s="121">
        <v>42993</v>
      </c>
      <c r="S2567" s="121" t="s">
        <v>14693</v>
      </c>
      <c r="T2567" s="100" t="s">
        <v>1171</v>
      </c>
      <c r="U2567" s="50" t="s">
        <v>3484</v>
      </c>
      <c r="V2567" s="50" t="s">
        <v>12032</v>
      </c>
      <c r="W2567" s="50" t="s">
        <v>1759</v>
      </c>
      <c r="X2567" s="101" t="s">
        <v>13384</v>
      </c>
      <c r="AJ2567" s="100" t="s">
        <v>149</v>
      </c>
      <c r="AK2567" s="100" t="s">
        <v>149</v>
      </c>
      <c r="AN2567" s="132" t="s">
        <v>13385</v>
      </c>
      <c r="BE2567" s="100" t="s">
        <v>9078</v>
      </c>
      <c r="BG2567" s="100" t="s">
        <v>9079</v>
      </c>
      <c r="BH2567" s="132" t="s">
        <v>1431</v>
      </c>
      <c r="BI2567" s="132" t="s">
        <v>1431</v>
      </c>
      <c r="BJ2567" s="132" t="s">
        <v>1431</v>
      </c>
      <c r="BZ2567" s="100" t="s">
        <v>3654</v>
      </c>
      <c r="CZ2567" s="122" t="str">
        <f t="shared" si="116"/>
        <v>Quercus macrocarpa Michx., SPMCODE: QUE002566, collection#: BT 178</v>
      </c>
    </row>
    <row r="2568" spans="1:104" ht="15" customHeight="1" x14ac:dyDescent="0.45">
      <c r="A2568" s="122">
        <v>2567</v>
      </c>
      <c r="B2568" s="122" t="s">
        <v>13380</v>
      </c>
      <c r="C2568" s="100" t="s">
        <v>13370</v>
      </c>
      <c r="D2568" s="148"/>
      <c r="E2568" s="148"/>
      <c r="I2568" s="100" t="s">
        <v>149</v>
      </c>
      <c r="J2568" s="122" t="str">
        <f t="shared" si="117"/>
        <v>Quercus macrocarpa</v>
      </c>
      <c r="M2568" s="100" t="s">
        <v>3226</v>
      </c>
      <c r="N2568" s="122" t="s">
        <v>3173</v>
      </c>
      <c r="O2568" s="121">
        <v>42991</v>
      </c>
      <c r="P2568" s="97" t="s">
        <v>13383</v>
      </c>
      <c r="Q2568" s="100" t="s">
        <v>11688</v>
      </c>
      <c r="R2568" s="121">
        <v>42993</v>
      </c>
      <c r="S2568" s="121" t="s">
        <v>14693</v>
      </c>
      <c r="T2568" s="100" t="s">
        <v>1171</v>
      </c>
      <c r="U2568" s="50" t="s">
        <v>3484</v>
      </c>
      <c r="V2568" s="50" t="s">
        <v>12032</v>
      </c>
      <c r="W2568" s="50" t="s">
        <v>1759</v>
      </c>
      <c r="X2568" s="101" t="s">
        <v>13384</v>
      </c>
      <c r="AJ2568" s="100" t="s">
        <v>149</v>
      </c>
      <c r="AK2568" s="100" t="s">
        <v>149</v>
      </c>
      <c r="AN2568" s="132" t="s">
        <v>13385</v>
      </c>
      <c r="BE2568" s="100" t="s">
        <v>9078</v>
      </c>
      <c r="BG2568" s="100" t="s">
        <v>9079</v>
      </c>
      <c r="BH2568" s="132" t="s">
        <v>1431</v>
      </c>
      <c r="BI2568" s="132" t="s">
        <v>1431</v>
      </c>
      <c r="BJ2568" s="132" t="s">
        <v>1431</v>
      </c>
      <c r="BZ2568" s="100" t="s">
        <v>3654</v>
      </c>
      <c r="CZ2568" s="122" t="str">
        <f t="shared" si="116"/>
        <v>Quercus macrocarpa Michx., SPMCODE: QUE002567, collection#: BT 64</v>
      </c>
    </row>
    <row r="2569" spans="1:104" ht="15" customHeight="1" x14ac:dyDescent="0.45">
      <c r="A2569" s="122">
        <v>2568</v>
      </c>
      <c r="B2569" s="122" t="s">
        <v>13381</v>
      </c>
      <c r="C2569" s="100" t="s">
        <v>13371</v>
      </c>
      <c r="D2569" s="148"/>
      <c r="E2569" s="148"/>
      <c r="I2569" s="100" t="s">
        <v>149</v>
      </c>
      <c r="J2569" s="122" t="str">
        <f t="shared" si="117"/>
        <v>Quercus macrocarpa</v>
      </c>
      <c r="M2569" s="100" t="s">
        <v>3226</v>
      </c>
      <c r="N2569" s="122" t="s">
        <v>3173</v>
      </c>
      <c r="O2569" s="121">
        <v>42991</v>
      </c>
      <c r="P2569" s="97" t="s">
        <v>13383</v>
      </c>
      <c r="Q2569" s="100" t="s">
        <v>11688</v>
      </c>
      <c r="R2569" s="121">
        <v>42993</v>
      </c>
      <c r="S2569" s="121" t="s">
        <v>14693</v>
      </c>
      <c r="T2569" s="100" t="s">
        <v>1171</v>
      </c>
      <c r="U2569" s="50" t="s">
        <v>3484</v>
      </c>
      <c r="V2569" s="50" t="s">
        <v>12032</v>
      </c>
      <c r="W2569" s="50" t="s">
        <v>1759</v>
      </c>
      <c r="X2569" s="101" t="s">
        <v>13384</v>
      </c>
      <c r="AJ2569" s="100" t="s">
        <v>149</v>
      </c>
      <c r="AK2569" s="100" t="s">
        <v>149</v>
      </c>
      <c r="AN2569" s="132" t="s">
        <v>13385</v>
      </c>
      <c r="BE2569" s="100" t="s">
        <v>9078</v>
      </c>
      <c r="BG2569" s="100" t="s">
        <v>9079</v>
      </c>
      <c r="BH2569" s="132" t="s">
        <v>1431</v>
      </c>
      <c r="BI2569" s="132" t="s">
        <v>1431</v>
      </c>
      <c r="BJ2569" s="132" t="s">
        <v>1431</v>
      </c>
      <c r="BZ2569" s="100" t="s">
        <v>3654</v>
      </c>
      <c r="CZ2569" s="122" t="str">
        <f t="shared" si="116"/>
        <v>Quercus macrocarpa Michx., SPMCODE: QUE002568, collection#: BT 189</v>
      </c>
    </row>
    <row r="2570" spans="1:104" ht="15" customHeight="1" x14ac:dyDescent="0.45">
      <c r="A2570" s="122">
        <v>2569</v>
      </c>
      <c r="B2570" s="122" t="s">
        <v>13382</v>
      </c>
      <c r="C2570" s="100" t="s">
        <v>13372</v>
      </c>
      <c r="D2570" s="148"/>
      <c r="E2570" s="148"/>
      <c r="I2570" s="100" t="s">
        <v>149</v>
      </c>
      <c r="J2570" s="122" t="str">
        <f t="shared" si="117"/>
        <v>Quercus macrocarpa</v>
      </c>
      <c r="M2570" s="100" t="s">
        <v>3226</v>
      </c>
      <c r="N2570" s="122" t="s">
        <v>3173</v>
      </c>
      <c r="O2570" s="121">
        <v>42991</v>
      </c>
      <c r="P2570" s="97" t="s">
        <v>13383</v>
      </c>
      <c r="Q2570" s="100" t="s">
        <v>11688</v>
      </c>
      <c r="R2570" s="121">
        <v>42993</v>
      </c>
      <c r="S2570" s="121" t="s">
        <v>14693</v>
      </c>
      <c r="T2570" s="100" t="s">
        <v>1171</v>
      </c>
      <c r="U2570" s="50" t="s">
        <v>3484</v>
      </c>
      <c r="V2570" s="50" t="s">
        <v>12032</v>
      </c>
      <c r="W2570" s="50" t="s">
        <v>1759</v>
      </c>
      <c r="X2570" s="101" t="s">
        <v>13384</v>
      </c>
      <c r="AJ2570" s="100" t="s">
        <v>149</v>
      </c>
      <c r="AK2570" s="100" t="s">
        <v>149</v>
      </c>
      <c r="AN2570" s="132" t="s">
        <v>13385</v>
      </c>
      <c r="BE2570" s="100" t="s">
        <v>9078</v>
      </c>
      <c r="BG2570" s="100" t="s">
        <v>9079</v>
      </c>
      <c r="BH2570" s="132" t="s">
        <v>1431</v>
      </c>
      <c r="BI2570" s="132" t="s">
        <v>1431</v>
      </c>
      <c r="BJ2570" s="132" t="s">
        <v>1431</v>
      </c>
      <c r="BY2570" s="132" t="s">
        <v>13665</v>
      </c>
      <c r="BZ2570" s="100" t="s">
        <v>3654</v>
      </c>
      <c r="CZ2570" s="122" t="str">
        <f t="shared" si="116"/>
        <v>Quercus macrocarpa Michx., SPMCODE: QUE002569, collection#: BT 156</v>
      </c>
    </row>
    <row r="2571" spans="1:104" ht="15" customHeight="1" x14ac:dyDescent="0.45">
      <c r="A2571" s="122">
        <v>2570</v>
      </c>
      <c r="B2571" s="122" t="s">
        <v>13478</v>
      </c>
      <c r="C2571" s="132" t="s">
        <v>13394</v>
      </c>
      <c r="D2571" s="143"/>
      <c r="E2571" s="143"/>
      <c r="I2571" s="100" t="s">
        <v>149</v>
      </c>
      <c r="J2571" s="122" t="str">
        <f t="shared" si="117"/>
        <v>Quercus macrocarpa</v>
      </c>
      <c r="M2571" s="100" t="s">
        <v>3226</v>
      </c>
      <c r="N2571" s="122" t="s">
        <v>3173</v>
      </c>
      <c r="O2571" s="52">
        <v>42965</v>
      </c>
      <c r="P2571" s="97" t="s">
        <v>2185</v>
      </c>
      <c r="Q2571" s="100" t="s">
        <v>11688</v>
      </c>
      <c r="R2571" s="121">
        <v>42969</v>
      </c>
      <c r="S2571" s="122" t="s">
        <v>14692</v>
      </c>
      <c r="T2571" s="100" t="s">
        <v>1171</v>
      </c>
      <c r="U2571" s="50" t="s">
        <v>13498</v>
      </c>
      <c r="V2571" s="50" t="s">
        <v>6820</v>
      </c>
      <c r="W2571" s="50" t="s">
        <v>1759</v>
      </c>
      <c r="X2571" s="132" t="s">
        <v>13414</v>
      </c>
      <c r="Z2571" s="132" t="s">
        <v>13455</v>
      </c>
      <c r="AE2571" s="132">
        <v>25</v>
      </c>
      <c r="AF2571" s="105" t="s">
        <v>13443</v>
      </c>
      <c r="AH2571" s="132">
        <v>1563</v>
      </c>
      <c r="AJ2571" s="100" t="s">
        <v>149</v>
      </c>
      <c r="AK2571" s="100" t="s">
        <v>149</v>
      </c>
      <c r="AS2571" s="132">
        <v>78</v>
      </c>
      <c r="AT2571" s="132">
        <v>43.760489999999997</v>
      </c>
      <c r="AU2571" s="132">
        <v>103.47675</v>
      </c>
      <c r="AZ2571" s="132" t="s">
        <v>13423</v>
      </c>
      <c r="BB2571" s="132" t="s">
        <v>13458</v>
      </c>
      <c r="BE2571" s="100" t="s">
        <v>9078</v>
      </c>
      <c r="BG2571" s="100" t="s">
        <v>13593</v>
      </c>
      <c r="BH2571" s="132" t="s">
        <v>1431</v>
      </c>
      <c r="BI2571" s="132" t="s">
        <v>1431</v>
      </c>
      <c r="BJ2571" s="132" t="s">
        <v>1431</v>
      </c>
      <c r="BY2571" s="132" t="s">
        <v>13665</v>
      </c>
      <c r="BZ2571" s="100" t="s">
        <v>3654</v>
      </c>
      <c r="CZ2571" s="122" t="str">
        <f t="shared" si="116"/>
        <v>Quercus macrocarpa Michx., SPMCODE: QUE002570, collection#: JCB-SD-CSP-1001</v>
      </c>
    </row>
    <row r="2572" spans="1:104" x14ac:dyDescent="0.45">
      <c r="A2572" s="122">
        <v>2571</v>
      </c>
      <c r="B2572" s="122" t="s">
        <v>13479</v>
      </c>
      <c r="C2572" s="132" t="s">
        <v>13395</v>
      </c>
      <c r="D2572" s="143"/>
      <c r="E2572" s="143"/>
      <c r="I2572" s="100" t="s">
        <v>149</v>
      </c>
      <c r="J2572" s="122" t="str">
        <f t="shared" si="117"/>
        <v>Quercus macrocarpa</v>
      </c>
      <c r="M2572" s="100" t="s">
        <v>3226</v>
      </c>
      <c r="N2572" s="122" t="s">
        <v>3173</v>
      </c>
      <c r="O2572" s="52">
        <v>42965</v>
      </c>
      <c r="P2572" s="97" t="s">
        <v>2185</v>
      </c>
      <c r="Q2572" s="100" t="s">
        <v>11688</v>
      </c>
      <c r="R2572" s="121">
        <v>42969</v>
      </c>
      <c r="S2572" s="122" t="s">
        <v>14692</v>
      </c>
      <c r="T2572" s="100" t="s">
        <v>1171</v>
      </c>
      <c r="U2572" s="50" t="s">
        <v>13498</v>
      </c>
      <c r="V2572" s="50" t="s">
        <v>6820</v>
      </c>
      <c r="W2572" s="50" t="s">
        <v>1759</v>
      </c>
      <c r="X2572" s="132" t="s">
        <v>13414</v>
      </c>
      <c r="Z2572" s="132" t="s">
        <v>13455</v>
      </c>
      <c r="AE2572" s="132">
        <v>30</v>
      </c>
      <c r="AF2572" s="105" t="s">
        <v>13444</v>
      </c>
      <c r="AH2572" s="132">
        <v>1551</v>
      </c>
      <c r="AJ2572" s="100" t="s">
        <v>149</v>
      </c>
      <c r="AK2572" s="100" t="s">
        <v>149</v>
      </c>
      <c r="AS2572" s="132">
        <v>79</v>
      </c>
      <c r="AT2572" s="132">
        <v>43.761949999999999</v>
      </c>
      <c r="AU2572" s="132">
        <v>103.47226000000001</v>
      </c>
      <c r="AZ2572" s="132" t="s">
        <v>13424</v>
      </c>
      <c r="BB2572" s="132" t="s">
        <v>13459</v>
      </c>
      <c r="BE2572" s="100" t="s">
        <v>9078</v>
      </c>
      <c r="BG2572" s="100" t="s">
        <v>9079</v>
      </c>
      <c r="BH2572" s="132" t="s">
        <v>1431</v>
      </c>
      <c r="BI2572" s="132" t="s">
        <v>1431</v>
      </c>
      <c r="BJ2572" s="132" t="s">
        <v>1431</v>
      </c>
      <c r="BZ2572" s="100" t="s">
        <v>3654</v>
      </c>
      <c r="CZ2572" s="122" t="str">
        <f t="shared" si="116"/>
        <v>Quercus macrocarpa Michx., SPMCODE: QUE002571, collection#: JCB-SD-CSP-1002</v>
      </c>
    </row>
    <row r="2573" spans="1:104" x14ac:dyDescent="0.45">
      <c r="A2573" s="122">
        <v>2572</v>
      </c>
      <c r="B2573" s="122" t="s">
        <v>13480</v>
      </c>
      <c r="C2573" s="132" t="s">
        <v>13396</v>
      </c>
      <c r="D2573" s="143"/>
      <c r="E2573" s="143"/>
      <c r="I2573" s="100" t="s">
        <v>149</v>
      </c>
      <c r="J2573" s="122" t="str">
        <f t="shared" si="117"/>
        <v>Quercus macrocarpa</v>
      </c>
      <c r="M2573" s="100" t="s">
        <v>3226</v>
      </c>
      <c r="N2573" s="122" t="s">
        <v>3173</v>
      </c>
      <c r="O2573" s="52">
        <v>42965</v>
      </c>
      <c r="P2573" s="97" t="s">
        <v>2185</v>
      </c>
      <c r="Q2573" s="100" t="s">
        <v>11688</v>
      </c>
      <c r="R2573" s="121">
        <v>42969</v>
      </c>
      <c r="S2573" s="122" t="s">
        <v>14692</v>
      </c>
      <c r="T2573" s="100" t="s">
        <v>1171</v>
      </c>
      <c r="U2573" s="50" t="s">
        <v>13498</v>
      </c>
      <c r="V2573" s="50" t="s">
        <v>6820</v>
      </c>
      <c r="W2573" s="50" t="s">
        <v>1759</v>
      </c>
      <c r="X2573" s="132" t="s">
        <v>13414</v>
      </c>
      <c r="Z2573" s="132" t="s">
        <v>13455</v>
      </c>
      <c r="AE2573" s="132">
        <v>30</v>
      </c>
      <c r="AF2573" s="105" t="s">
        <v>13445</v>
      </c>
      <c r="AH2573" s="132">
        <v>1548</v>
      </c>
      <c r="AJ2573" s="100" t="s">
        <v>149</v>
      </c>
      <c r="AK2573" s="100" t="s">
        <v>149</v>
      </c>
      <c r="AS2573" s="132">
        <v>92</v>
      </c>
      <c r="AT2573" s="132">
        <v>43.762070000000001</v>
      </c>
      <c r="AU2573" s="132">
        <v>103.46704</v>
      </c>
      <c r="AZ2573" s="132" t="s">
        <v>13425</v>
      </c>
      <c r="BB2573" s="132" t="s">
        <v>13460</v>
      </c>
      <c r="BE2573" s="100" t="s">
        <v>9078</v>
      </c>
      <c r="BG2573" s="100" t="s">
        <v>9079</v>
      </c>
      <c r="BH2573" s="132" t="s">
        <v>1431</v>
      </c>
      <c r="BI2573" s="132" t="s">
        <v>1431</v>
      </c>
      <c r="BJ2573" s="132" t="s">
        <v>1431</v>
      </c>
      <c r="BZ2573" s="100" t="s">
        <v>3654</v>
      </c>
      <c r="CZ2573" s="122" t="str">
        <f t="shared" si="116"/>
        <v>Quercus macrocarpa Michx., SPMCODE: QUE002572, collection#: JCB-SD-CSP-1003</v>
      </c>
    </row>
    <row r="2574" spans="1:104" x14ac:dyDescent="0.45">
      <c r="A2574" s="122">
        <v>2573</v>
      </c>
      <c r="B2574" s="122" t="s">
        <v>13481</v>
      </c>
      <c r="C2574" s="132" t="s">
        <v>13397</v>
      </c>
      <c r="D2574" s="143"/>
      <c r="E2574" s="143"/>
      <c r="I2574" s="100" t="s">
        <v>149</v>
      </c>
      <c r="J2574" s="122" t="str">
        <f t="shared" si="117"/>
        <v>Quercus macrocarpa</v>
      </c>
      <c r="M2574" s="100" t="s">
        <v>3226</v>
      </c>
      <c r="N2574" s="122" t="s">
        <v>3173</v>
      </c>
      <c r="O2574" s="52">
        <v>42965</v>
      </c>
      <c r="P2574" s="97" t="s">
        <v>2185</v>
      </c>
      <c r="Q2574" s="100" t="s">
        <v>11688</v>
      </c>
      <c r="R2574" s="121">
        <v>42969</v>
      </c>
      <c r="S2574" s="122" t="s">
        <v>14692</v>
      </c>
      <c r="T2574" s="100" t="s">
        <v>1171</v>
      </c>
      <c r="U2574" s="50" t="s">
        <v>13498</v>
      </c>
      <c r="V2574" s="50" t="s">
        <v>6820</v>
      </c>
      <c r="W2574" s="50" t="s">
        <v>1759</v>
      </c>
      <c r="X2574" s="132" t="s">
        <v>13414</v>
      </c>
      <c r="Z2574" s="132" t="s">
        <v>13455</v>
      </c>
      <c r="AE2574" s="132">
        <v>18</v>
      </c>
      <c r="AF2574" s="105" t="s">
        <v>13446</v>
      </c>
      <c r="AH2574" s="132">
        <v>1541</v>
      </c>
      <c r="AJ2574" s="100" t="s">
        <v>149</v>
      </c>
      <c r="AK2574" s="100" t="s">
        <v>149</v>
      </c>
      <c r="AS2574" s="132">
        <v>93</v>
      </c>
      <c r="AT2574" s="132">
        <v>43.76737</v>
      </c>
      <c r="AU2574" s="132">
        <v>103.45567</v>
      </c>
      <c r="AZ2574" s="132" t="s">
        <v>13426</v>
      </c>
      <c r="BB2574" s="132" t="s">
        <v>13461</v>
      </c>
      <c r="BE2574" s="100" t="s">
        <v>9078</v>
      </c>
      <c r="BG2574" s="100" t="s">
        <v>9079</v>
      </c>
      <c r="BH2574" s="132" t="s">
        <v>1431</v>
      </c>
      <c r="BI2574" s="132" t="s">
        <v>1431</v>
      </c>
      <c r="BJ2574" s="132" t="s">
        <v>1431</v>
      </c>
      <c r="BZ2574" s="100" t="s">
        <v>3654</v>
      </c>
      <c r="CZ2574" s="122" t="str">
        <f t="shared" si="116"/>
        <v>Quercus macrocarpa Michx., SPMCODE: QUE002573, collection#: JCB-SD-CSP-1004</v>
      </c>
    </row>
    <row r="2575" spans="1:104" x14ac:dyDescent="0.45">
      <c r="A2575" s="122">
        <v>2574</v>
      </c>
      <c r="B2575" s="122" t="s">
        <v>13482</v>
      </c>
      <c r="C2575" s="132" t="s">
        <v>13398</v>
      </c>
      <c r="D2575" s="143"/>
      <c r="E2575" s="143"/>
      <c r="I2575" s="100" t="s">
        <v>149</v>
      </c>
      <c r="J2575" s="122" t="str">
        <f t="shared" si="117"/>
        <v>Quercus macrocarpa</v>
      </c>
      <c r="M2575" s="100" t="s">
        <v>3226</v>
      </c>
      <c r="N2575" s="122" t="s">
        <v>3173</v>
      </c>
      <c r="O2575" s="52">
        <v>42965</v>
      </c>
      <c r="P2575" s="97" t="s">
        <v>2185</v>
      </c>
      <c r="Q2575" s="100" t="s">
        <v>11688</v>
      </c>
      <c r="R2575" s="121">
        <v>42969</v>
      </c>
      <c r="S2575" s="122" t="s">
        <v>14692</v>
      </c>
      <c r="T2575" s="100" t="s">
        <v>1171</v>
      </c>
      <c r="U2575" s="50" t="s">
        <v>13498</v>
      </c>
      <c r="V2575" s="50" t="s">
        <v>6820</v>
      </c>
      <c r="W2575" s="50" t="s">
        <v>1759</v>
      </c>
      <c r="X2575" s="132" t="s">
        <v>13414</v>
      </c>
      <c r="Z2575" s="132" t="s">
        <v>13455</v>
      </c>
      <c r="AE2575" s="132">
        <v>18</v>
      </c>
      <c r="AF2575" s="105" t="s">
        <v>13443</v>
      </c>
      <c r="AH2575" s="132">
        <v>1428</v>
      </c>
      <c r="AJ2575" s="100" t="s">
        <v>149</v>
      </c>
      <c r="AK2575" s="100" t="s">
        <v>149</v>
      </c>
      <c r="AS2575" s="132">
        <v>94</v>
      </c>
      <c r="AT2575" s="132">
        <v>43.7746</v>
      </c>
      <c r="AU2575" s="132">
        <v>103.43264000000001</v>
      </c>
      <c r="AZ2575" s="132" t="s">
        <v>13427</v>
      </c>
      <c r="BB2575" s="132" t="s">
        <v>13462</v>
      </c>
      <c r="BE2575" s="100" t="s">
        <v>9078</v>
      </c>
      <c r="BG2575" s="100" t="s">
        <v>9079</v>
      </c>
      <c r="BH2575" s="132" t="s">
        <v>1431</v>
      </c>
      <c r="BI2575" s="132" t="s">
        <v>1431</v>
      </c>
      <c r="BJ2575" s="132" t="s">
        <v>1431</v>
      </c>
      <c r="BY2575" s="132" t="s">
        <v>13585</v>
      </c>
      <c r="BZ2575" s="100" t="s">
        <v>3654</v>
      </c>
      <c r="CZ2575" s="122" t="str">
        <f t="shared" ref="CZ2575:CZ2638" si="118">I2575&amp;", SPMCODE: "&amp;B2575&amp;", collection#: "&amp;C2575</f>
        <v>Quercus macrocarpa Michx., SPMCODE: QUE002574, collection#: JCB-SD-CSP-1005</v>
      </c>
    </row>
    <row r="2576" spans="1:104" x14ac:dyDescent="0.45">
      <c r="A2576" s="122">
        <v>2575</v>
      </c>
      <c r="B2576" s="122" t="s">
        <v>13483</v>
      </c>
      <c r="C2576" s="132" t="s">
        <v>13399</v>
      </c>
      <c r="D2576" s="143"/>
      <c r="E2576" s="143"/>
      <c r="I2576" s="100" t="s">
        <v>149</v>
      </c>
      <c r="J2576" s="122" t="str">
        <f t="shared" si="117"/>
        <v>Quercus macrocarpa</v>
      </c>
      <c r="M2576" s="100" t="s">
        <v>3226</v>
      </c>
      <c r="N2576" s="122" t="s">
        <v>3173</v>
      </c>
      <c r="O2576" s="52">
        <v>42965</v>
      </c>
      <c r="P2576" s="97" t="s">
        <v>2185</v>
      </c>
      <c r="Q2576" s="100" t="s">
        <v>11688</v>
      </c>
      <c r="R2576" s="121">
        <v>42969</v>
      </c>
      <c r="S2576" s="122" t="s">
        <v>14692</v>
      </c>
      <c r="T2576" s="100" t="s">
        <v>1171</v>
      </c>
      <c r="U2576" s="50" t="s">
        <v>13498</v>
      </c>
      <c r="V2576" s="50" t="s">
        <v>6820</v>
      </c>
      <c r="W2576" s="50" t="s">
        <v>1759</v>
      </c>
      <c r="X2576" s="132" t="s">
        <v>13414</v>
      </c>
      <c r="Z2576" s="132" t="s">
        <v>13455</v>
      </c>
      <c r="AE2576" s="132">
        <v>15</v>
      </c>
      <c r="AF2576" s="105" t="s">
        <v>13447</v>
      </c>
      <c r="AH2576" s="132" t="s">
        <v>13420</v>
      </c>
      <c r="AJ2576" s="100" t="s">
        <v>149</v>
      </c>
      <c r="AK2576" s="100" t="s">
        <v>149</v>
      </c>
      <c r="AS2576" s="132">
        <v>95</v>
      </c>
      <c r="AT2576" s="132">
        <v>43.776240000000001</v>
      </c>
      <c r="AU2576" s="132">
        <v>103.41792</v>
      </c>
      <c r="AZ2576" s="132" t="s">
        <v>13428</v>
      </c>
      <c r="BB2576" s="132" t="s">
        <v>13463</v>
      </c>
      <c r="BE2576" s="100" t="s">
        <v>9078</v>
      </c>
      <c r="BG2576" s="100" t="s">
        <v>9079</v>
      </c>
      <c r="BH2576" s="132" t="s">
        <v>1431</v>
      </c>
      <c r="BI2576" s="132" t="s">
        <v>1431</v>
      </c>
      <c r="BJ2576" s="132" t="s">
        <v>1431</v>
      </c>
      <c r="BZ2576" s="100" t="s">
        <v>3654</v>
      </c>
      <c r="CZ2576" s="122" t="str">
        <f t="shared" si="118"/>
        <v>Quercus macrocarpa Michx., SPMCODE: QUE002575, collection#: JCB-SD-CSP-1006</v>
      </c>
    </row>
    <row r="2577" spans="1:104" x14ac:dyDescent="0.45">
      <c r="A2577" s="122">
        <v>2576</v>
      </c>
      <c r="B2577" s="122" t="s">
        <v>13484</v>
      </c>
      <c r="C2577" s="132" t="s">
        <v>13400</v>
      </c>
      <c r="D2577" s="143"/>
      <c r="E2577" s="143"/>
      <c r="I2577" s="100" t="s">
        <v>149</v>
      </c>
      <c r="J2577" s="122" t="str">
        <f t="shared" si="117"/>
        <v>Quercus macrocarpa</v>
      </c>
      <c r="M2577" s="100" t="s">
        <v>3226</v>
      </c>
      <c r="N2577" s="122" t="s">
        <v>3173</v>
      </c>
      <c r="O2577" s="52">
        <v>42965</v>
      </c>
      <c r="P2577" s="97" t="s">
        <v>2185</v>
      </c>
      <c r="Q2577" s="100" t="s">
        <v>11688</v>
      </c>
      <c r="R2577" s="121">
        <v>42969</v>
      </c>
      <c r="S2577" s="122" t="s">
        <v>14692</v>
      </c>
      <c r="T2577" s="100" t="s">
        <v>1171</v>
      </c>
      <c r="U2577" s="50" t="s">
        <v>13498</v>
      </c>
      <c r="V2577" s="50" t="s">
        <v>6820</v>
      </c>
      <c r="W2577" s="50" t="s">
        <v>1759</v>
      </c>
      <c r="X2577" s="132" t="s">
        <v>13414</v>
      </c>
      <c r="Z2577" s="132" t="s">
        <v>13455</v>
      </c>
      <c r="AE2577" s="132">
        <v>100</v>
      </c>
      <c r="AF2577" s="105" t="s">
        <v>13448</v>
      </c>
      <c r="AH2577" s="132">
        <v>1371</v>
      </c>
      <c r="AJ2577" s="100" t="s">
        <v>149</v>
      </c>
      <c r="AK2577" s="100" t="s">
        <v>149</v>
      </c>
      <c r="AS2577" s="132">
        <v>96</v>
      </c>
      <c r="AT2577" s="132">
        <v>43.77816</v>
      </c>
      <c r="AU2577" s="132">
        <v>103.40278000000001</v>
      </c>
      <c r="AZ2577" s="132" t="s">
        <v>13429</v>
      </c>
      <c r="BB2577" s="132" t="s">
        <v>13464</v>
      </c>
      <c r="BE2577" s="100" t="s">
        <v>9078</v>
      </c>
      <c r="BG2577" s="100" t="s">
        <v>9079</v>
      </c>
      <c r="BH2577" s="132" t="s">
        <v>1431</v>
      </c>
      <c r="BI2577" s="132" t="s">
        <v>1431</v>
      </c>
      <c r="BJ2577" s="132" t="s">
        <v>1431</v>
      </c>
      <c r="BZ2577" s="100" t="s">
        <v>3654</v>
      </c>
      <c r="CZ2577" s="122" t="str">
        <f t="shared" si="118"/>
        <v>Quercus macrocarpa Michx., SPMCODE: QUE002576, collection#: JCB-SD-CSP-1007</v>
      </c>
    </row>
    <row r="2578" spans="1:104" x14ac:dyDescent="0.45">
      <c r="A2578" s="122">
        <v>2577</v>
      </c>
      <c r="B2578" s="122" t="s">
        <v>13485</v>
      </c>
      <c r="C2578" s="132" t="s">
        <v>13401</v>
      </c>
      <c r="D2578" s="143"/>
      <c r="E2578" s="143"/>
      <c r="I2578" s="100" t="s">
        <v>149</v>
      </c>
      <c r="J2578" s="122" t="str">
        <f t="shared" si="117"/>
        <v>Quercus macrocarpa</v>
      </c>
      <c r="M2578" s="100" t="s">
        <v>3226</v>
      </c>
      <c r="N2578" s="122" t="s">
        <v>3173</v>
      </c>
      <c r="O2578" s="52">
        <v>42965</v>
      </c>
      <c r="P2578" s="97" t="s">
        <v>2185</v>
      </c>
      <c r="Q2578" s="100" t="s">
        <v>11688</v>
      </c>
      <c r="R2578" s="121">
        <v>42969</v>
      </c>
      <c r="S2578" s="122" t="s">
        <v>14692</v>
      </c>
      <c r="T2578" s="100" t="s">
        <v>1171</v>
      </c>
      <c r="U2578" s="50" t="s">
        <v>13498</v>
      </c>
      <c r="V2578" s="50" t="s">
        <v>6820</v>
      </c>
      <c r="W2578" s="50" t="s">
        <v>1759</v>
      </c>
      <c r="X2578" s="132" t="s">
        <v>13414</v>
      </c>
      <c r="Z2578" s="132" t="s">
        <v>13455</v>
      </c>
      <c r="AE2578" s="132">
        <v>45</v>
      </c>
      <c r="AF2578" s="105" t="s">
        <v>13449</v>
      </c>
      <c r="AH2578" s="132" t="s">
        <v>13421</v>
      </c>
      <c r="AJ2578" s="100" t="s">
        <v>149</v>
      </c>
      <c r="AK2578" s="100" t="s">
        <v>149</v>
      </c>
      <c r="AS2578" s="132">
        <v>97</v>
      </c>
      <c r="AT2578" s="132">
        <v>43.765639999999998</v>
      </c>
      <c r="AU2578" s="132">
        <v>103.3884</v>
      </c>
      <c r="AZ2578" s="132" t="s">
        <v>13430</v>
      </c>
      <c r="BB2578" s="132" t="s">
        <v>13465</v>
      </c>
      <c r="BE2578" s="100" t="s">
        <v>9078</v>
      </c>
      <c r="BG2578" s="100" t="s">
        <v>9079</v>
      </c>
      <c r="BH2578" s="132" t="s">
        <v>1431</v>
      </c>
      <c r="BI2578" s="132" t="s">
        <v>1431</v>
      </c>
      <c r="BJ2578" s="132" t="s">
        <v>1431</v>
      </c>
      <c r="BZ2578" s="100" t="s">
        <v>3654</v>
      </c>
      <c r="CZ2578" s="122" t="str">
        <f t="shared" si="118"/>
        <v>Quercus macrocarpa Michx., SPMCODE: QUE002577, collection#: JCB-SD-CSP-1008</v>
      </c>
    </row>
    <row r="2579" spans="1:104" x14ac:dyDescent="0.45">
      <c r="A2579" s="122">
        <v>2578</v>
      </c>
      <c r="B2579" s="122" t="s">
        <v>13486</v>
      </c>
      <c r="C2579" s="132" t="s">
        <v>13402</v>
      </c>
      <c r="D2579" s="143"/>
      <c r="E2579" s="143"/>
      <c r="I2579" s="100" t="s">
        <v>149</v>
      </c>
      <c r="J2579" s="122" t="str">
        <f t="shared" si="117"/>
        <v>Quercus macrocarpa</v>
      </c>
      <c r="M2579" s="100" t="s">
        <v>3226</v>
      </c>
      <c r="N2579" s="122" t="s">
        <v>3173</v>
      </c>
      <c r="O2579" s="52">
        <v>42965</v>
      </c>
      <c r="P2579" s="97" t="s">
        <v>2185</v>
      </c>
      <c r="Q2579" s="100" t="s">
        <v>11688</v>
      </c>
      <c r="R2579" s="121">
        <v>42969</v>
      </c>
      <c r="S2579" s="122" t="s">
        <v>14692</v>
      </c>
      <c r="T2579" s="100" t="s">
        <v>1171</v>
      </c>
      <c r="U2579" s="50" t="s">
        <v>13498</v>
      </c>
      <c r="V2579" s="50" t="s">
        <v>6820</v>
      </c>
      <c r="W2579" s="50" t="s">
        <v>1759</v>
      </c>
      <c r="X2579" s="132" t="s">
        <v>13415</v>
      </c>
      <c r="Z2579" s="132" t="s">
        <v>13456</v>
      </c>
      <c r="AE2579" s="132">
        <v>25</v>
      </c>
      <c r="AF2579" s="105" t="s">
        <v>13450</v>
      </c>
      <c r="AH2579" s="132">
        <v>1274</v>
      </c>
      <c r="AJ2579" s="100" t="s">
        <v>149</v>
      </c>
      <c r="AK2579" s="100" t="s">
        <v>149</v>
      </c>
      <c r="AS2579" s="132">
        <v>98</v>
      </c>
      <c r="AT2579" s="132">
        <v>43.772779999999997</v>
      </c>
      <c r="AU2579" s="132">
        <v>103.33803</v>
      </c>
      <c r="AZ2579" s="132" t="s">
        <v>13431</v>
      </c>
      <c r="BB2579" s="132">
        <v>6604</v>
      </c>
      <c r="BE2579" s="100" t="s">
        <v>9078</v>
      </c>
      <c r="BG2579" s="100" t="s">
        <v>9079</v>
      </c>
      <c r="BH2579" s="132" t="s">
        <v>1431</v>
      </c>
      <c r="BI2579" s="132" t="s">
        <v>1431</v>
      </c>
      <c r="BJ2579" s="132" t="s">
        <v>1431</v>
      </c>
      <c r="BZ2579" s="100" t="s">
        <v>3654</v>
      </c>
      <c r="CZ2579" s="122" t="str">
        <f t="shared" si="118"/>
        <v>Quercus macrocarpa Michx., SPMCODE: QUE002578, collection#: JCB-SD-CSP-1009</v>
      </c>
    </row>
    <row r="2580" spans="1:104" x14ac:dyDescent="0.45">
      <c r="A2580" s="122">
        <v>2579</v>
      </c>
      <c r="B2580" s="122" t="s">
        <v>13487</v>
      </c>
      <c r="C2580" s="132" t="s">
        <v>13403</v>
      </c>
      <c r="D2580" s="143"/>
      <c r="E2580" s="143"/>
      <c r="I2580" s="100" t="s">
        <v>149</v>
      </c>
      <c r="J2580" s="122" t="str">
        <f t="shared" si="117"/>
        <v>Quercus macrocarpa</v>
      </c>
      <c r="M2580" s="100" t="s">
        <v>3226</v>
      </c>
      <c r="N2580" s="122" t="s">
        <v>3173</v>
      </c>
      <c r="O2580" s="52">
        <v>42965</v>
      </c>
      <c r="P2580" s="97" t="s">
        <v>2185</v>
      </c>
      <c r="Q2580" s="100" t="s">
        <v>11688</v>
      </c>
      <c r="R2580" s="121">
        <v>42969</v>
      </c>
      <c r="S2580" s="122" t="s">
        <v>14692</v>
      </c>
      <c r="T2580" s="100" t="s">
        <v>1171</v>
      </c>
      <c r="U2580" s="50" t="s">
        <v>13498</v>
      </c>
      <c r="V2580" s="50" t="s">
        <v>6820</v>
      </c>
      <c r="W2580" s="50" t="s">
        <v>1759</v>
      </c>
      <c r="X2580" s="132" t="s">
        <v>13416</v>
      </c>
      <c r="Z2580" s="132" t="s">
        <v>13455</v>
      </c>
      <c r="AE2580" s="132" t="s">
        <v>13441</v>
      </c>
      <c r="AF2580" s="105" t="s">
        <v>13451</v>
      </c>
      <c r="AH2580" s="132">
        <v>1081</v>
      </c>
      <c r="AJ2580" s="100" t="s">
        <v>149</v>
      </c>
      <c r="AK2580" s="100" t="s">
        <v>149</v>
      </c>
      <c r="AS2580" s="132">
        <v>99</v>
      </c>
      <c r="AT2580" s="132">
        <v>43.816839999999999</v>
      </c>
      <c r="AU2580" s="132">
        <v>103.25005</v>
      </c>
      <c r="AZ2580" s="132" t="s">
        <v>13432</v>
      </c>
      <c r="BB2580" s="132" t="s">
        <v>13466</v>
      </c>
      <c r="BE2580" s="100" t="s">
        <v>9078</v>
      </c>
      <c r="BG2580" s="100" t="s">
        <v>9079</v>
      </c>
      <c r="BH2580" s="132" t="s">
        <v>1431</v>
      </c>
      <c r="BI2580" s="132" t="s">
        <v>1431</v>
      </c>
      <c r="BJ2580" s="132" t="s">
        <v>1431</v>
      </c>
      <c r="BY2580" s="132" t="s">
        <v>13585</v>
      </c>
      <c r="BZ2580" s="100" t="s">
        <v>3654</v>
      </c>
      <c r="CZ2580" s="122" t="str">
        <f t="shared" si="118"/>
        <v>Quercus macrocarpa Michx., SPMCODE: QUE002579, collection#: JCB-SD-US16-1010</v>
      </c>
    </row>
    <row r="2581" spans="1:104" x14ac:dyDescent="0.45">
      <c r="A2581" s="122">
        <v>2580</v>
      </c>
      <c r="B2581" s="122" t="s">
        <v>13488</v>
      </c>
      <c r="C2581" s="132" t="s">
        <v>13404</v>
      </c>
      <c r="D2581" s="143"/>
      <c r="E2581" s="143"/>
      <c r="I2581" s="100" t="s">
        <v>149</v>
      </c>
      <c r="J2581" s="122" t="str">
        <f t="shared" si="117"/>
        <v>Quercus macrocarpa</v>
      </c>
      <c r="M2581" s="100" t="s">
        <v>3226</v>
      </c>
      <c r="N2581" s="122" t="s">
        <v>3173</v>
      </c>
      <c r="O2581" s="52">
        <v>42965</v>
      </c>
      <c r="P2581" s="97" t="s">
        <v>2185</v>
      </c>
      <c r="Q2581" s="100" t="s">
        <v>11688</v>
      </c>
      <c r="R2581" s="121">
        <v>42969</v>
      </c>
      <c r="S2581" s="122" t="s">
        <v>14692</v>
      </c>
      <c r="T2581" s="100" t="s">
        <v>1171</v>
      </c>
      <c r="U2581" s="50" t="s">
        <v>13498</v>
      </c>
      <c r="V2581" s="50" t="s">
        <v>11949</v>
      </c>
      <c r="W2581" s="50" t="s">
        <v>1759</v>
      </c>
      <c r="X2581" s="132" t="s">
        <v>13417</v>
      </c>
      <c r="Z2581" s="132" t="s">
        <v>13457</v>
      </c>
      <c r="AE2581" s="132">
        <v>90</v>
      </c>
      <c r="AF2581" s="105" t="s">
        <v>13452</v>
      </c>
      <c r="AH2581" s="132">
        <v>1159</v>
      </c>
      <c r="AJ2581" s="100" t="s">
        <v>149</v>
      </c>
      <c r="AK2581" s="100" t="s">
        <v>149</v>
      </c>
      <c r="AS2581" s="132">
        <v>100</v>
      </c>
      <c r="AT2581" s="132">
        <v>44.474130000000002</v>
      </c>
      <c r="AU2581" s="132">
        <v>103.73782</v>
      </c>
      <c r="AZ2581" s="132" t="s">
        <v>13433</v>
      </c>
      <c r="BB2581" s="132" t="s">
        <v>13467</v>
      </c>
      <c r="BE2581" s="100" t="s">
        <v>9078</v>
      </c>
      <c r="BG2581" s="100" t="s">
        <v>13593</v>
      </c>
      <c r="BH2581" s="132" t="s">
        <v>1431</v>
      </c>
      <c r="BI2581" s="132" t="s">
        <v>1431</v>
      </c>
      <c r="BJ2581" s="132" t="s">
        <v>1431</v>
      </c>
      <c r="BY2581" s="132"/>
      <c r="BZ2581" s="100" t="s">
        <v>3654</v>
      </c>
      <c r="CZ2581" s="122" t="str">
        <f t="shared" si="118"/>
        <v>Quercus macrocarpa Michx., SPMCODE: QUE002580, collection#: JCB-SD-SPF-1011</v>
      </c>
    </row>
    <row r="2582" spans="1:104" x14ac:dyDescent="0.45">
      <c r="A2582" s="122">
        <v>2581</v>
      </c>
      <c r="B2582" s="122" t="s">
        <v>13489</v>
      </c>
      <c r="C2582" s="132" t="s">
        <v>13405</v>
      </c>
      <c r="D2582" s="143"/>
      <c r="E2582" s="143"/>
      <c r="I2582" s="100" t="s">
        <v>149</v>
      </c>
      <c r="J2582" s="122" t="str">
        <f t="shared" si="117"/>
        <v>Quercus macrocarpa</v>
      </c>
      <c r="M2582" s="100" t="s">
        <v>3226</v>
      </c>
      <c r="N2582" s="122" t="s">
        <v>3173</v>
      </c>
      <c r="O2582" s="52">
        <v>42965</v>
      </c>
      <c r="P2582" s="97" t="s">
        <v>2185</v>
      </c>
      <c r="Q2582" s="100" t="s">
        <v>11688</v>
      </c>
      <c r="R2582" s="121">
        <v>42969</v>
      </c>
      <c r="S2582" s="122" t="s">
        <v>14692</v>
      </c>
      <c r="T2582" s="100" t="s">
        <v>1171</v>
      </c>
      <c r="U2582" s="50" t="s">
        <v>13498</v>
      </c>
      <c r="V2582" s="50" t="s">
        <v>11949</v>
      </c>
      <c r="W2582" s="50" t="s">
        <v>1759</v>
      </c>
      <c r="X2582" s="132" t="s">
        <v>13418</v>
      </c>
      <c r="Z2582" s="132" t="s">
        <v>13457</v>
      </c>
      <c r="AE2582" s="132">
        <v>20</v>
      </c>
      <c r="AF2582" s="105" t="s">
        <v>13453</v>
      </c>
      <c r="AG2582" s="132" t="s">
        <v>13477</v>
      </c>
      <c r="AH2582" s="132">
        <v>1187</v>
      </c>
      <c r="AJ2582" s="100" t="s">
        <v>149</v>
      </c>
      <c r="AK2582" s="100" t="s">
        <v>149</v>
      </c>
      <c r="AS2582" s="132">
        <v>101</v>
      </c>
      <c r="AT2582" s="132">
        <v>44.491329999999998</v>
      </c>
      <c r="AU2582" s="132">
        <v>103.80895</v>
      </c>
      <c r="AZ2582" s="132" t="s">
        <v>13434</v>
      </c>
      <c r="BB2582" s="132" t="s">
        <v>13468</v>
      </c>
      <c r="BC2582" s="132"/>
      <c r="BE2582" s="100" t="s">
        <v>9078</v>
      </c>
      <c r="BG2582" s="100" t="s">
        <v>9079</v>
      </c>
      <c r="BH2582" s="132" t="s">
        <v>1431</v>
      </c>
      <c r="BI2582" s="132" t="s">
        <v>1431</v>
      </c>
      <c r="BJ2582" s="132" t="s">
        <v>1431</v>
      </c>
      <c r="BY2582" s="132" t="s">
        <v>13665</v>
      </c>
      <c r="BZ2582" s="100" t="s">
        <v>3654</v>
      </c>
      <c r="CZ2582" s="122" t="str">
        <f t="shared" si="118"/>
        <v>Quercus macrocarpa Michx., SPMCODE: QUE002581, collection#: JCB-SD-SPF-1012</v>
      </c>
    </row>
    <row r="2583" spans="1:104" x14ac:dyDescent="0.45">
      <c r="A2583" s="122">
        <v>2582</v>
      </c>
      <c r="B2583" s="122" t="s">
        <v>13490</v>
      </c>
      <c r="C2583" s="132" t="s">
        <v>13406</v>
      </c>
      <c r="D2583" s="143"/>
      <c r="E2583" s="143"/>
      <c r="I2583" s="100" t="s">
        <v>149</v>
      </c>
      <c r="J2583" s="122" t="str">
        <f t="shared" si="117"/>
        <v>Quercus macrocarpa</v>
      </c>
      <c r="M2583" s="100" t="s">
        <v>3226</v>
      </c>
      <c r="N2583" s="122" t="s">
        <v>3173</v>
      </c>
      <c r="O2583" s="52">
        <v>42965</v>
      </c>
      <c r="P2583" s="97" t="s">
        <v>2185</v>
      </c>
      <c r="Q2583" s="100" t="s">
        <v>11688</v>
      </c>
      <c r="R2583" s="121">
        <v>42969</v>
      </c>
      <c r="S2583" s="122" t="s">
        <v>14692</v>
      </c>
      <c r="T2583" s="100" t="s">
        <v>1171</v>
      </c>
      <c r="U2583" s="50" t="s">
        <v>13498</v>
      </c>
      <c r="V2583" s="50" t="s">
        <v>11949</v>
      </c>
      <c r="W2583" s="50" t="s">
        <v>1759</v>
      </c>
      <c r="X2583" s="132" t="s">
        <v>13418</v>
      </c>
      <c r="Z2583" s="132" t="s">
        <v>13457</v>
      </c>
      <c r="AE2583" s="132">
        <v>60</v>
      </c>
      <c r="AF2583" s="105" t="s">
        <v>13452</v>
      </c>
      <c r="AH2583" s="132">
        <v>1187</v>
      </c>
      <c r="AJ2583" s="100" t="s">
        <v>149</v>
      </c>
      <c r="AK2583" s="100" t="s">
        <v>149</v>
      </c>
      <c r="AS2583" s="132">
        <v>102</v>
      </c>
      <c r="AT2583" s="132">
        <v>44.48498</v>
      </c>
      <c r="AU2583" s="132">
        <v>103.82365</v>
      </c>
      <c r="AZ2583" s="132" t="s">
        <v>13434</v>
      </c>
      <c r="BB2583" s="132" t="s">
        <v>13469</v>
      </c>
      <c r="BE2583" s="100" t="s">
        <v>9078</v>
      </c>
      <c r="BG2583" s="100" t="s">
        <v>9079</v>
      </c>
      <c r="BH2583" s="132" t="s">
        <v>1431</v>
      </c>
      <c r="BI2583" s="132" t="s">
        <v>1431</v>
      </c>
      <c r="BJ2583" s="132" t="s">
        <v>1431</v>
      </c>
      <c r="BZ2583" s="100" t="s">
        <v>3654</v>
      </c>
      <c r="CZ2583" s="122" t="str">
        <f t="shared" si="118"/>
        <v>Quercus macrocarpa Michx., SPMCODE: QUE002582, collection#: JCB-SD-SPF-1013</v>
      </c>
    </row>
    <row r="2584" spans="1:104" x14ac:dyDescent="0.45">
      <c r="A2584" s="122">
        <v>2583</v>
      </c>
      <c r="B2584" s="122" t="s">
        <v>13491</v>
      </c>
      <c r="C2584" s="132" t="s">
        <v>13407</v>
      </c>
      <c r="D2584" s="143"/>
      <c r="E2584" s="143"/>
      <c r="I2584" s="100" t="s">
        <v>149</v>
      </c>
      <c r="J2584" s="122" t="str">
        <f t="shared" si="117"/>
        <v>Quercus macrocarpa</v>
      </c>
      <c r="M2584" s="100" t="s">
        <v>3226</v>
      </c>
      <c r="N2584" s="122" t="s">
        <v>3173</v>
      </c>
      <c r="O2584" s="52">
        <v>42965</v>
      </c>
      <c r="P2584" s="97" t="s">
        <v>2185</v>
      </c>
      <c r="Q2584" s="100" t="s">
        <v>11688</v>
      </c>
      <c r="R2584" s="121">
        <v>42969</v>
      </c>
      <c r="S2584" s="122" t="s">
        <v>14692</v>
      </c>
      <c r="T2584" s="100" t="s">
        <v>1171</v>
      </c>
      <c r="U2584" s="50" t="s">
        <v>13498</v>
      </c>
      <c r="V2584" s="50" t="s">
        <v>11949</v>
      </c>
      <c r="W2584" s="50" t="s">
        <v>1759</v>
      </c>
      <c r="X2584" s="132" t="s">
        <v>13418</v>
      </c>
      <c r="Z2584" s="132" t="s">
        <v>13457</v>
      </c>
      <c r="AE2584" s="132" t="s">
        <v>13441</v>
      </c>
      <c r="AF2584" s="105" t="s">
        <v>13444</v>
      </c>
      <c r="AG2584" s="132" t="s">
        <v>2150</v>
      </c>
      <c r="AH2584" s="132">
        <v>1163</v>
      </c>
      <c r="AJ2584" s="100" t="s">
        <v>149</v>
      </c>
      <c r="AK2584" s="100" t="s">
        <v>149</v>
      </c>
      <c r="AS2584" s="132">
        <v>103</v>
      </c>
      <c r="AT2584" s="132">
        <v>44.479900000000001</v>
      </c>
      <c r="AU2584" s="132">
        <v>103.83083999999999</v>
      </c>
      <c r="AZ2584" s="132" t="s">
        <v>13435</v>
      </c>
      <c r="BB2584" s="132" t="s">
        <v>13470</v>
      </c>
      <c r="BE2584" s="100" t="s">
        <v>9078</v>
      </c>
      <c r="BG2584" s="100" t="s">
        <v>9079</v>
      </c>
      <c r="BH2584" s="132" t="s">
        <v>1431</v>
      </c>
      <c r="BI2584" s="132" t="s">
        <v>1431</v>
      </c>
      <c r="BJ2584" s="132" t="s">
        <v>1431</v>
      </c>
      <c r="BZ2584" s="100" t="s">
        <v>3654</v>
      </c>
      <c r="CZ2584" s="122" t="str">
        <f t="shared" si="118"/>
        <v>Quercus macrocarpa Michx., SPMCODE: QUE002583, collection#: JCB-SD-SPF-1014</v>
      </c>
    </row>
    <row r="2585" spans="1:104" x14ac:dyDescent="0.45">
      <c r="A2585" s="122">
        <v>2584</v>
      </c>
      <c r="B2585" s="122" t="s">
        <v>13492</v>
      </c>
      <c r="C2585" s="132" t="s">
        <v>13408</v>
      </c>
      <c r="D2585" s="143"/>
      <c r="E2585" s="143"/>
      <c r="I2585" s="100" t="s">
        <v>149</v>
      </c>
      <c r="J2585" s="122" t="str">
        <f t="shared" si="117"/>
        <v>Quercus macrocarpa</v>
      </c>
      <c r="M2585" s="100" t="s">
        <v>3226</v>
      </c>
      <c r="N2585" s="122" t="s">
        <v>3173</v>
      </c>
      <c r="O2585" s="52">
        <v>42965</v>
      </c>
      <c r="P2585" s="97" t="s">
        <v>2185</v>
      </c>
      <c r="Q2585" s="100" t="s">
        <v>11688</v>
      </c>
      <c r="R2585" s="121">
        <v>42969</v>
      </c>
      <c r="S2585" s="122" t="s">
        <v>14692</v>
      </c>
      <c r="T2585" s="100" t="s">
        <v>1171</v>
      </c>
      <c r="U2585" s="50" t="s">
        <v>13498</v>
      </c>
      <c r="V2585" s="50" t="s">
        <v>11949</v>
      </c>
      <c r="W2585" s="50" t="s">
        <v>1759</v>
      </c>
      <c r="X2585" s="132" t="s">
        <v>13418</v>
      </c>
      <c r="Z2585" s="132" t="s">
        <v>13457</v>
      </c>
      <c r="AE2585" s="132" t="s">
        <v>13442</v>
      </c>
      <c r="AF2585" s="105" t="s">
        <v>13444</v>
      </c>
      <c r="AH2585" s="132">
        <v>1145</v>
      </c>
      <c r="AJ2585" s="100" t="s">
        <v>149</v>
      </c>
      <c r="AK2585" s="100" t="s">
        <v>149</v>
      </c>
      <c r="AS2585" s="132">
        <v>104</v>
      </c>
      <c r="AT2585" s="132">
        <v>44.476500000000001</v>
      </c>
      <c r="AU2585" s="132">
        <v>103.84972</v>
      </c>
      <c r="AZ2585" s="132" t="s">
        <v>13436</v>
      </c>
      <c r="BB2585" s="132" t="s">
        <v>13471</v>
      </c>
      <c r="BE2585" s="100" t="s">
        <v>9078</v>
      </c>
      <c r="BG2585" s="100" t="s">
        <v>9079</v>
      </c>
      <c r="BH2585" s="132" t="s">
        <v>1431</v>
      </c>
      <c r="BI2585" s="132" t="s">
        <v>1431</v>
      </c>
      <c r="BJ2585" s="132" t="s">
        <v>1431</v>
      </c>
      <c r="BZ2585" s="100" t="s">
        <v>3654</v>
      </c>
      <c r="CZ2585" s="122" t="str">
        <f t="shared" si="118"/>
        <v>Quercus macrocarpa Michx., SPMCODE: QUE002584, collection#: JCB-SD-SPF-1015</v>
      </c>
    </row>
    <row r="2586" spans="1:104" x14ac:dyDescent="0.45">
      <c r="A2586" s="122">
        <v>2585</v>
      </c>
      <c r="B2586" s="122" t="s">
        <v>13493</v>
      </c>
      <c r="C2586" s="132" t="s">
        <v>13409</v>
      </c>
      <c r="D2586" s="143"/>
      <c r="E2586" s="143"/>
      <c r="I2586" s="100" t="s">
        <v>149</v>
      </c>
      <c r="J2586" s="122" t="str">
        <f t="shared" si="117"/>
        <v>Quercus macrocarpa</v>
      </c>
      <c r="M2586" s="100" t="s">
        <v>3226</v>
      </c>
      <c r="N2586" s="122" t="s">
        <v>3173</v>
      </c>
      <c r="O2586" s="52">
        <v>42965</v>
      </c>
      <c r="P2586" s="97" t="s">
        <v>2185</v>
      </c>
      <c r="Q2586" s="100" t="s">
        <v>11688</v>
      </c>
      <c r="R2586" s="121">
        <v>42969</v>
      </c>
      <c r="S2586" s="122" t="s">
        <v>14692</v>
      </c>
      <c r="T2586" s="100" t="s">
        <v>1171</v>
      </c>
      <c r="U2586" s="50" t="s">
        <v>13498</v>
      </c>
      <c r="V2586" s="50" t="s">
        <v>11949</v>
      </c>
      <c r="W2586" s="50" t="s">
        <v>1759</v>
      </c>
      <c r="X2586" s="132" t="s">
        <v>13418</v>
      </c>
      <c r="Z2586" s="132" t="s">
        <v>13457</v>
      </c>
      <c r="AE2586" s="132">
        <v>30</v>
      </c>
      <c r="AF2586" s="105" t="s">
        <v>13445</v>
      </c>
      <c r="AH2586" s="132" t="s">
        <v>13422</v>
      </c>
      <c r="AJ2586" s="100" t="s">
        <v>149</v>
      </c>
      <c r="AK2586" s="100" t="s">
        <v>149</v>
      </c>
      <c r="AS2586" s="132">
        <v>105</v>
      </c>
      <c r="AT2586" s="132">
        <v>44.467329999999997</v>
      </c>
      <c r="AU2586" s="132">
        <v>103.84975</v>
      </c>
      <c r="AZ2586" s="132" t="s">
        <v>13437</v>
      </c>
      <c r="BB2586" s="132" t="s">
        <v>13472</v>
      </c>
      <c r="BE2586" s="100" t="s">
        <v>9078</v>
      </c>
      <c r="BG2586" s="100" t="s">
        <v>9079</v>
      </c>
      <c r="BH2586" s="132" t="s">
        <v>1431</v>
      </c>
      <c r="BI2586" s="132" t="s">
        <v>1431</v>
      </c>
      <c r="BJ2586" s="132" t="s">
        <v>1431</v>
      </c>
      <c r="BY2586" s="132" t="s">
        <v>13585</v>
      </c>
      <c r="BZ2586" s="100" t="s">
        <v>3654</v>
      </c>
      <c r="CZ2586" s="122" t="str">
        <f t="shared" si="118"/>
        <v>Quercus macrocarpa Michx., SPMCODE: QUE002585, collection#: JCB-SD-SPF-1016</v>
      </c>
    </row>
    <row r="2587" spans="1:104" x14ac:dyDescent="0.45">
      <c r="A2587" s="122">
        <v>2586</v>
      </c>
      <c r="B2587" s="122" t="s">
        <v>13494</v>
      </c>
      <c r="C2587" s="132" t="s">
        <v>13410</v>
      </c>
      <c r="D2587" s="143"/>
      <c r="E2587" s="143"/>
      <c r="I2587" s="100" t="s">
        <v>149</v>
      </c>
      <c r="J2587" s="122" t="str">
        <f t="shared" si="117"/>
        <v>Quercus macrocarpa</v>
      </c>
      <c r="M2587" s="100" t="s">
        <v>3226</v>
      </c>
      <c r="N2587" s="122" t="s">
        <v>3173</v>
      </c>
      <c r="O2587" s="52">
        <v>42965</v>
      </c>
      <c r="P2587" s="97" t="s">
        <v>2185</v>
      </c>
      <c r="Q2587" s="100" t="s">
        <v>11688</v>
      </c>
      <c r="R2587" s="121">
        <v>42969</v>
      </c>
      <c r="S2587" s="122" t="s">
        <v>14692</v>
      </c>
      <c r="T2587" s="100" t="s">
        <v>1171</v>
      </c>
      <c r="U2587" s="50" t="s">
        <v>13498</v>
      </c>
      <c r="V2587" s="50" t="s">
        <v>11949</v>
      </c>
      <c r="W2587" s="50" t="s">
        <v>1759</v>
      </c>
      <c r="X2587" s="132" t="s">
        <v>13419</v>
      </c>
      <c r="Z2587" s="132" t="s">
        <v>13457</v>
      </c>
      <c r="AE2587" s="132">
        <v>25</v>
      </c>
      <c r="AF2587" s="105" t="s">
        <v>13453</v>
      </c>
      <c r="AH2587" s="132">
        <v>1169</v>
      </c>
      <c r="AJ2587" s="100" t="s">
        <v>149</v>
      </c>
      <c r="AK2587" s="100" t="s">
        <v>149</v>
      </c>
      <c r="AS2587" s="132">
        <v>106</v>
      </c>
      <c r="AT2587" s="132">
        <v>44.463079999999998</v>
      </c>
      <c r="AU2587" s="132">
        <v>103.85467</v>
      </c>
      <c r="AZ2587" s="132" t="s">
        <v>13438</v>
      </c>
      <c r="BB2587" s="132" t="s">
        <v>13473</v>
      </c>
      <c r="BE2587" s="100" t="s">
        <v>9078</v>
      </c>
      <c r="BG2587" s="100" t="s">
        <v>9079</v>
      </c>
      <c r="BH2587" s="132" t="s">
        <v>1431</v>
      </c>
      <c r="BI2587" s="132" t="s">
        <v>1431</v>
      </c>
      <c r="BJ2587" s="132" t="s">
        <v>1431</v>
      </c>
      <c r="BZ2587" s="100" t="s">
        <v>3654</v>
      </c>
      <c r="CZ2587" s="122" t="str">
        <f t="shared" si="118"/>
        <v>Quercus macrocarpa Michx., SPMCODE: QUE002586, collection#: JCB-SD-SPF-1017</v>
      </c>
    </row>
    <row r="2588" spans="1:104" x14ac:dyDescent="0.45">
      <c r="A2588" s="122">
        <v>2587</v>
      </c>
      <c r="B2588" s="122" t="s">
        <v>13495</v>
      </c>
      <c r="C2588" s="132" t="s">
        <v>13411</v>
      </c>
      <c r="D2588" s="143"/>
      <c r="E2588" s="143"/>
      <c r="I2588" s="100" t="s">
        <v>149</v>
      </c>
      <c r="J2588" s="122" t="str">
        <f t="shared" si="117"/>
        <v>Quercus macrocarpa</v>
      </c>
      <c r="M2588" s="100" t="s">
        <v>3226</v>
      </c>
      <c r="N2588" s="122" t="s">
        <v>3173</v>
      </c>
      <c r="O2588" s="52">
        <v>42965</v>
      </c>
      <c r="P2588" s="97" t="s">
        <v>2185</v>
      </c>
      <c r="Q2588" s="100" t="s">
        <v>11688</v>
      </c>
      <c r="R2588" s="121">
        <v>42969</v>
      </c>
      <c r="S2588" s="122" t="s">
        <v>14692</v>
      </c>
      <c r="T2588" s="100" t="s">
        <v>1171</v>
      </c>
      <c r="U2588" s="50" t="s">
        <v>13498</v>
      </c>
      <c r="V2588" s="50" t="s">
        <v>11949</v>
      </c>
      <c r="W2588" s="50" t="s">
        <v>1759</v>
      </c>
      <c r="X2588" s="132" t="s">
        <v>13419</v>
      </c>
      <c r="Z2588" s="132" t="s">
        <v>13457</v>
      </c>
      <c r="AE2588" s="132">
        <v>25</v>
      </c>
      <c r="AF2588" s="105" t="s">
        <v>13443</v>
      </c>
      <c r="AH2588" s="132">
        <v>1169</v>
      </c>
      <c r="AJ2588" s="100" t="s">
        <v>149</v>
      </c>
      <c r="AK2588" s="100" t="s">
        <v>149</v>
      </c>
      <c r="AS2588" s="132">
        <v>107</v>
      </c>
      <c r="AT2588" s="132">
        <v>44.456159999999997</v>
      </c>
      <c r="AU2588" s="132">
        <v>103.86291</v>
      </c>
      <c r="AZ2588" s="132" t="s">
        <v>13438</v>
      </c>
      <c r="BB2588" s="132" t="s">
        <v>13474</v>
      </c>
      <c r="BE2588" s="100" t="s">
        <v>9078</v>
      </c>
      <c r="BG2588" s="100" t="s">
        <v>9079</v>
      </c>
      <c r="BH2588" s="132" t="s">
        <v>1431</v>
      </c>
      <c r="BI2588" s="132" t="s">
        <v>1431</v>
      </c>
      <c r="BJ2588" s="132" t="s">
        <v>1431</v>
      </c>
      <c r="BZ2588" s="100" t="s">
        <v>3654</v>
      </c>
      <c r="CZ2588" s="122" t="str">
        <f t="shared" si="118"/>
        <v>Quercus macrocarpa Michx., SPMCODE: QUE002587, collection#: JCB-SD-SPF-1018</v>
      </c>
    </row>
    <row r="2589" spans="1:104" x14ac:dyDescent="0.45">
      <c r="A2589" s="122">
        <v>2588</v>
      </c>
      <c r="B2589" s="122" t="s">
        <v>13496</v>
      </c>
      <c r="C2589" s="132" t="s">
        <v>13412</v>
      </c>
      <c r="D2589" s="143"/>
      <c r="E2589" s="143"/>
      <c r="I2589" s="100" t="s">
        <v>149</v>
      </c>
      <c r="J2589" s="122" t="str">
        <f t="shared" si="117"/>
        <v>Quercus macrocarpa</v>
      </c>
      <c r="M2589" s="100" t="s">
        <v>3226</v>
      </c>
      <c r="N2589" s="122" t="s">
        <v>3173</v>
      </c>
      <c r="O2589" s="52">
        <v>42965</v>
      </c>
      <c r="P2589" s="97" t="s">
        <v>2185</v>
      </c>
      <c r="Q2589" s="100" t="s">
        <v>11688</v>
      </c>
      <c r="R2589" s="121">
        <v>42969</v>
      </c>
      <c r="S2589" s="122" t="s">
        <v>14692</v>
      </c>
      <c r="T2589" s="100" t="s">
        <v>1171</v>
      </c>
      <c r="U2589" s="50" t="s">
        <v>13498</v>
      </c>
      <c r="V2589" s="50" t="s">
        <v>11949</v>
      </c>
      <c r="W2589" s="50" t="s">
        <v>1759</v>
      </c>
      <c r="X2589" s="132" t="s">
        <v>13419</v>
      </c>
      <c r="Z2589" s="132" t="s">
        <v>13457</v>
      </c>
      <c r="AE2589" s="132">
        <v>25</v>
      </c>
      <c r="AF2589" s="105" t="s">
        <v>13452</v>
      </c>
      <c r="AH2589" s="132">
        <v>1192</v>
      </c>
      <c r="AJ2589" s="100" t="s">
        <v>149</v>
      </c>
      <c r="AK2589" s="100" t="s">
        <v>149</v>
      </c>
      <c r="AS2589" s="132">
        <v>108</v>
      </c>
      <c r="AT2589" s="132">
        <v>44.450530000000001</v>
      </c>
      <c r="AU2589" s="132">
        <v>103.86418999999999</v>
      </c>
      <c r="AZ2589" s="132" t="s">
        <v>13439</v>
      </c>
      <c r="BB2589" s="132" t="s">
        <v>13475</v>
      </c>
      <c r="BE2589" s="100" t="s">
        <v>9078</v>
      </c>
      <c r="BG2589" s="100" t="s">
        <v>9079</v>
      </c>
      <c r="BH2589" s="132" t="s">
        <v>1431</v>
      </c>
      <c r="BI2589" s="132" t="s">
        <v>1431</v>
      </c>
      <c r="BJ2589" s="132" t="s">
        <v>1431</v>
      </c>
      <c r="BZ2589" s="100" t="s">
        <v>3654</v>
      </c>
      <c r="CZ2589" s="122" t="str">
        <f t="shared" si="118"/>
        <v>Quercus macrocarpa Michx., SPMCODE: QUE002588, collection#: JCB-SD-SPF-1019</v>
      </c>
    </row>
    <row r="2590" spans="1:104" x14ac:dyDescent="0.45">
      <c r="A2590" s="122">
        <v>2589</v>
      </c>
      <c r="B2590" s="122" t="s">
        <v>13497</v>
      </c>
      <c r="C2590" s="132" t="s">
        <v>13413</v>
      </c>
      <c r="D2590" s="143"/>
      <c r="E2590" s="143"/>
      <c r="I2590" s="100" t="s">
        <v>149</v>
      </c>
      <c r="J2590" s="122" t="str">
        <f t="shared" si="117"/>
        <v>Quercus macrocarpa</v>
      </c>
      <c r="M2590" s="100" t="s">
        <v>3226</v>
      </c>
      <c r="N2590" s="122" t="s">
        <v>3173</v>
      </c>
      <c r="O2590" s="52">
        <v>42965</v>
      </c>
      <c r="P2590" s="97" t="s">
        <v>2185</v>
      </c>
      <c r="Q2590" s="100" t="s">
        <v>11688</v>
      </c>
      <c r="R2590" s="121">
        <v>42969</v>
      </c>
      <c r="S2590" s="122" t="s">
        <v>14692</v>
      </c>
      <c r="T2590" s="100" t="s">
        <v>1171</v>
      </c>
      <c r="U2590" s="50" t="s">
        <v>13498</v>
      </c>
      <c r="V2590" s="50" t="s">
        <v>11949</v>
      </c>
      <c r="W2590" s="50" t="s">
        <v>1759</v>
      </c>
      <c r="X2590" s="132" t="s">
        <v>13419</v>
      </c>
      <c r="Z2590" s="132" t="s">
        <v>13457</v>
      </c>
      <c r="AE2590" s="132">
        <v>30</v>
      </c>
      <c r="AF2590" s="105" t="s">
        <v>13454</v>
      </c>
      <c r="AH2590" s="132">
        <v>1246</v>
      </c>
      <c r="AJ2590" s="100" t="s">
        <v>149</v>
      </c>
      <c r="AK2590" s="100" t="s">
        <v>149</v>
      </c>
      <c r="AS2590" s="132">
        <v>109</v>
      </c>
      <c r="AT2590" s="132">
        <v>44.433700000000002</v>
      </c>
      <c r="AU2590" s="132">
        <v>103.87411</v>
      </c>
      <c r="AZ2590" s="132" t="s">
        <v>13440</v>
      </c>
      <c r="BB2590" s="132" t="s">
        <v>13476</v>
      </c>
      <c r="BE2590" s="100" t="s">
        <v>9078</v>
      </c>
      <c r="BG2590" s="100" t="s">
        <v>9079</v>
      </c>
      <c r="BH2590" s="132" t="s">
        <v>1431</v>
      </c>
      <c r="BI2590" s="132" t="s">
        <v>1431</v>
      </c>
      <c r="BJ2590" s="132" t="s">
        <v>1431</v>
      </c>
      <c r="BY2590" s="132" t="s">
        <v>13585</v>
      </c>
      <c r="BZ2590" s="100" t="s">
        <v>3654</v>
      </c>
      <c r="CZ2590" s="122" t="str">
        <f t="shared" si="118"/>
        <v>Quercus macrocarpa Michx., SPMCODE: QUE002589, collection#: JCB-SD-SPF-1020</v>
      </c>
    </row>
    <row r="2591" spans="1:104" x14ac:dyDescent="0.45">
      <c r="A2591" s="122">
        <v>2590</v>
      </c>
      <c r="B2591" s="122" t="s">
        <v>13527</v>
      </c>
      <c r="C2591" s="132" t="s">
        <v>13499</v>
      </c>
      <c r="D2591" s="143"/>
      <c r="E2591" s="143"/>
      <c r="I2591" s="100" t="s">
        <v>149</v>
      </c>
      <c r="J2591" s="122" t="str">
        <f t="shared" si="117"/>
        <v>Quercus macrocarpa</v>
      </c>
      <c r="M2591" s="100" t="s">
        <v>3226</v>
      </c>
      <c r="N2591" s="122" t="s">
        <v>3173</v>
      </c>
      <c r="O2591" s="116">
        <v>42975</v>
      </c>
      <c r="P2591" s="100" t="s">
        <v>13555</v>
      </c>
      <c r="Q2591" s="100" t="s">
        <v>13840</v>
      </c>
      <c r="R2591" s="121">
        <v>43090</v>
      </c>
      <c r="S2591" s="122" t="s">
        <v>14692</v>
      </c>
      <c r="T2591" s="100" t="s">
        <v>1171</v>
      </c>
      <c r="U2591" s="50" t="s">
        <v>4641</v>
      </c>
      <c r="W2591" s="50"/>
      <c r="AJ2591" s="100" t="s">
        <v>149</v>
      </c>
      <c r="AK2591" s="100" t="s">
        <v>149</v>
      </c>
      <c r="AT2591" s="131">
        <v>45.389530000000001</v>
      </c>
      <c r="AU2591" s="131">
        <v>-93.194850000000002</v>
      </c>
      <c r="BC2591" s="132" t="s">
        <v>13796</v>
      </c>
      <c r="BE2591" s="100" t="s">
        <v>9078</v>
      </c>
      <c r="BZ2591" s="100" t="s">
        <v>3654</v>
      </c>
      <c r="CZ2591" s="122" t="str">
        <f t="shared" si="118"/>
        <v>Quercus macrocarpa Michx., SPMCODE: QUE002590, collection#: MN_SL_101</v>
      </c>
    </row>
    <row r="2592" spans="1:104" x14ac:dyDescent="0.45">
      <c r="A2592" s="122">
        <v>2591</v>
      </c>
      <c r="B2592" s="122" t="s">
        <v>13528</v>
      </c>
      <c r="C2592" s="132" t="s">
        <v>13500</v>
      </c>
      <c r="D2592" s="143"/>
      <c r="E2592" s="143"/>
      <c r="I2592" s="100" t="s">
        <v>149</v>
      </c>
      <c r="J2592" s="122" t="str">
        <f t="shared" si="117"/>
        <v>Quercus macrocarpa</v>
      </c>
      <c r="M2592" s="100" t="s">
        <v>3226</v>
      </c>
      <c r="N2592" s="122" t="s">
        <v>3173</v>
      </c>
      <c r="O2592" s="116">
        <v>42975</v>
      </c>
      <c r="P2592" s="100" t="s">
        <v>13555</v>
      </c>
      <c r="Q2592" s="100" t="s">
        <v>13840</v>
      </c>
      <c r="R2592" s="121">
        <v>43090</v>
      </c>
      <c r="S2592" s="122" t="s">
        <v>14692</v>
      </c>
      <c r="T2592" s="100" t="s">
        <v>1171</v>
      </c>
      <c r="U2592" s="50" t="s">
        <v>4641</v>
      </c>
      <c r="W2592" s="50"/>
      <c r="AJ2592" s="100" t="s">
        <v>149</v>
      </c>
      <c r="AK2592" s="100" t="s">
        <v>149</v>
      </c>
      <c r="AT2592" s="131">
        <v>44.22193</v>
      </c>
      <c r="AU2592" s="131">
        <v>-93.525599999999997</v>
      </c>
      <c r="BC2592" s="132" t="s">
        <v>13796</v>
      </c>
      <c r="BE2592" s="100" t="s">
        <v>9078</v>
      </c>
      <c r="BZ2592" s="100" t="s">
        <v>3654</v>
      </c>
      <c r="CZ2592" s="122" t="str">
        <f t="shared" si="118"/>
        <v>Quercus macrocarpa Michx., SPMCODE: QUE002591, collection#: MN_SL_103</v>
      </c>
    </row>
    <row r="2593" spans="1:104" x14ac:dyDescent="0.45">
      <c r="A2593" s="122">
        <v>2592</v>
      </c>
      <c r="B2593" s="122" t="s">
        <v>13529</v>
      </c>
      <c r="C2593" s="132" t="s">
        <v>13501</v>
      </c>
      <c r="D2593" s="143"/>
      <c r="E2593" s="143"/>
      <c r="I2593" s="100" t="s">
        <v>149</v>
      </c>
      <c r="J2593" s="122" t="str">
        <f t="shared" si="117"/>
        <v>Quercus macrocarpa</v>
      </c>
      <c r="M2593" s="100" t="s">
        <v>3226</v>
      </c>
      <c r="N2593" s="122" t="s">
        <v>3173</v>
      </c>
      <c r="O2593" s="116">
        <v>42975</v>
      </c>
      <c r="P2593" s="100" t="s">
        <v>13555</v>
      </c>
      <c r="Q2593" s="100" t="s">
        <v>13840</v>
      </c>
      <c r="R2593" s="121">
        <v>43090</v>
      </c>
      <c r="S2593" s="122" t="s">
        <v>14692</v>
      </c>
      <c r="T2593" s="100" t="s">
        <v>1171</v>
      </c>
      <c r="U2593" s="50" t="s">
        <v>4641</v>
      </c>
      <c r="W2593" s="50"/>
      <c r="AJ2593" s="100" t="s">
        <v>149</v>
      </c>
      <c r="AK2593" s="100" t="s">
        <v>149</v>
      </c>
      <c r="AT2593" s="131">
        <v>44.22072</v>
      </c>
      <c r="AU2593" s="131">
        <v>-93.54007</v>
      </c>
      <c r="BC2593" s="132" t="s">
        <v>13796</v>
      </c>
      <c r="BE2593" s="100" t="s">
        <v>9078</v>
      </c>
      <c r="BZ2593" s="100" t="s">
        <v>3654</v>
      </c>
      <c r="CZ2593" s="122" t="str">
        <f t="shared" si="118"/>
        <v>Quercus macrocarpa Michx., SPMCODE: QUE002592, collection#: MN_SL_105</v>
      </c>
    </row>
    <row r="2594" spans="1:104" x14ac:dyDescent="0.45">
      <c r="A2594" s="122">
        <v>2593</v>
      </c>
      <c r="B2594" s="122" t="s">
        <v>13530</v>
      </c>
      <c r="C2594" s="132" t="s">
        <v>13502</v>
      </c>
      <c r="D2594" s="143"/>
      <c r="E2594" s="143"/>
      <c r="I2594" s="100" t="s">
        <v>149</v>
      </c>
      <c r="J2594" s="122" t="str">
        <f t="shared" si="117"/>
        <v>Quercus macrocarpa</v>
      </c>
      <c r="M2594" s="100" t="s">
        <v>3226</v>
      </c>
      <c r="N2594" s="122" t="s">
        <v>3173</v>
      </c>
      <c r="O2594" s="116">
        <v>42992</v>
      </c>
      <c r="P2594" s="100" t="s">
        <v>13555</v>
      </c>
      <c r="Q2594" s="100" t="s">
        <v>13840</v>
      </c>
      <c r="R2594" s="121">
        <v>43090</v>
      </c>
      <c r="S2594" s="122" t="s">
        <v>14692</v>
      </c>
      <c r="T2594" s="100" t="s">
        <v>1171</v>
      </c>
      <c r="U2594" s="50" t="s">
        <v>4641</v>
      </c>
      <c r="W2594" s="50"/>
      <c r="AJ2594" s="100" t="s">
        <v>149</v>
      </c>
      <c r="AK2594" s="100" t="s">
        <v>149</v>
      </c>
      <c r="AT2594" s="131">
        <v>44.218888890000002</v>
      </c>
      <c r="AU2594" s="131">
        <v>-93.523055560000003</v>
      </c>
      <c r="BE2594" s="100" t="s">
        <v>9078</v>
      </c>
      <c r="BZ2594" s="100" t="s">
        <v>3654</v>
      </c>
      <c r="CZ2594" s="122" t="str">
        <f t="shared" si="118"/>
        <v>Quercus macrocarpa Michx., SPMCODE: QUE002593, collection#: MN_SL_106</v>
      </c>
    </row>
    <row r="2595" spans="1:104" x14ac:dyDescent="0.45">
      <c r="A2595" s="122">
        <v>2594</v>
      </c>
      <c r="B2595" s="122" t="s">
        <v>13531</v>
      </c>
      <c r="C2595" s="132" t="s">
        <v>13503</v>
      </c>
      <c r="D2595" s="143"/>
      <c r="E2595" s="143"/>
      <c r="I2595" s="100" t="s">
        <v>149</v>
      </c>
      <c r="J2595" s="122" t="str">
        <f t="shared" si="117"/>
        <v>Quercus macrocarpa</v>
      </c>
      <c r="M2595" s="100" t="s">
        <v>3226</v>
      </c>
      <c r="N2595" s="122" t="s">
        <v>3173</v>
      </c>
      <c r="O2595" s="116">
        <v>42992</v>
      </c>
      <c r="P2595" s="100" t="s">
        <v>13555</v>
      </c>
      <c r="Q2595" s="100" t="s">
        <v>13840</v>
      </c>
      <c r="R2595" s="121">
        <v>43090</v>
      </c>
      <c r="S2595" s="122" t="s">
        <v>14692</v>
      </c>
      <c r="T2595" s="100" t="s">
        <v>1171</v>
      </c>
      <c r="U2595" s="50" t="s">
        <v>4641</v>
      </c>
      <c r="W2595" s="50"/>
      <c r="AJ2595" s="100" t="s">
        <v>149</v>
      </c>
      <c r="AK2595" s="100" t="s">
        <v>149</v>
      </c>
      <c r="AT2595" s="131">
        <v>44.21916667</v>
      </c>
      <c r="AU2595" s="131">
        <v>-93.531111109999998</v>
      </c>
      <c r="BE2595" s="100" t="s">
        <v>9078</v>
      </c>
      <c r="BZ2595" s="100" t="s">
        <v>3654</v>
      </c>
      <c r="CZ2595" s="122" t="str">
        <f t="shared" si="118"/>
        <v>Quercus macrocarpa Michx., SPMCODE: QUE002594, collection#: MN_SL_107</v>
      </c>
    </row>
    <row r="2596" spans="1:104" x14ac:dyDescent="0.45">
      <c r="A2596" s="122">
        <v>2595</v>
      </c>
      <c r="B2596" s="122" t="s">
        <v>13532</v>
      </c>
      <c r="C2596" s="132" t="s">
        <v>13504</v>
      </c>
      <c r="D2596" s="143"/>
      <c r="E2596" s="143"/>
      <c r="I2596" s="100" t="s">
        <v>149</v>
      </c>
      <c r="J2596" s="122" t="str">
        <f t="shared" si="117"/>
        <v>Quercus macrocarpa</v>
      </c>
      <c r="M2596" s="100" t="s">
        <v>3226</v>
      </c>
      <c r="N2596" s="122" t="s">
        <v>3173</v>
      </c>
      <c r="O2596" s="116">
        <v>42992</v>
      </c>
      <c r="P2596" s="100" t="s">
        <v>13555</v>
      </c>
      <c r="Q2596" s="100" t="s">
        <v>13840</v>
      </c>
      <c r="R2596" s="121">
        <v>43090</v>
      </c>
      <c r="S2596" s="122" t="s">
        <v>14692</v>
      </c>
      <c r="T2596" s="100" t="s">
        <v>1171</v>
      </c>
      <c r="U2596" s="50" t="s">
        <v>4641</v>
      </c>
      <c r="W2596" s="50"/>
      <c r="AJ2596" s="100" t="s">
        <v>149</v>
      </c>
      <c r="AK2596" s="100" t="s">
        <v>149</v>
      </c>
      <c r="AT2596" s="131">
        <v>44.224444439999999</v>
      </c>
      <c r="AU2596" s="131">
        <v>-93.528333329999995</v>
      </c>
      <c r="BE2596" s="100" t="s">
        <v>9078</v>
      </c>
      <c r="BZ2596" s="100" t="s">
        <v>3654</v>
      </c>
      <c r="CZ2596" s="122" t="str">
        <f t="shared" si="118"/>
        <v>Quercus macrocarpa Michx., SPMCODE: QUE002595, collection#: MN_SL_108</v>
      </c>
    </row>
    <row r="2597" spans="1:104" x14ac:dyDescent="0.45">
      <c r="A2597" s="122">
        <v>2596</v>
      </c>
      <c r="B2597" s="122" t="s">
        <v>13533</v>
      </c>
      <c r="C2597" s="132" t="s">
        <v>13505</v>
      </c>
      <c r="D2597" s="143"/>
      <c r="E2597" s="143"/>
      <c r="I2597" s="100" t="s">
        <v>149</v>
      </c>
      <c r="J2597" s="122" t="str">
        <f t="shared" si="117"/>
        <v>Quercus macrocarpa</v>
      </c>
      <c r="M2597" s="100" t="s">
        <v>3226</v>
      </c>
      <c r="N2597" s="122" t="s">
        <v>3173</v>
      </c>
      <c r="O2597" s="116">
        <v>42992</v>
      </c>
      <c r="P2597" s="100" t="s">
        <v>13555</v>
      </c>
      <c r="Q2597" s="100" t="s">
        <v>13840</v>
      </c>
      <c r="R2597" s="121">
        <v>43090</v>
      </c>
      <c r="S2597" s="122" t="s">
        <v>14692</v>
      </c>
      <c r="T2597" s="100" t="s">
        <v>1171</v>
      </c>
      <c r="U2597" s="50" t="s">
        <v>4641</v>
      </c>
      <c r="W2597" s="50"/>
      <c r="AJ2597" s="100" t="s">
        <v>149</v>
      </c>
      <c r="AK2597" s="100" t="s">
        <v>149</v>
      </c>
      <c r="AT2597" s="131">
        <v>44.228055560000001</v>
      </c>
      <c r="AU2597" s="131">
        <v>-93.474722220000004</v>
      </c>
      <c r="BE2597" s="100" t="s">
        <v>9078</v>
      </c>
      <c r="BZ2597" s="100" t="s">
        <v>3654</v>
      </c>
      <c r="CZ2597" s="122" t="str">
        <f t="shared" si="118"/>
        <v>Quercus macrocarpa Michx., SPMCODE: QUE002596, collection#: MN_SL_109</v>
      </c>
    </row>
    <row r="2598" spans="1:104" x14ac:dyDescent="0.45">
      <c r="A2598" s="122">
        <v>2597</v>
      </c>
      <c r="B2598" s="122" t="s">
        <v>13534</v>
      </c>
      <c r="C2598" s="132" t="s">
        <v>13506</v>
      </c>
      <c r="D2598" s="143"/>
      <c r="E2598" s="143"/>
      <c r="I2598" s="100" t="s">
        <v>149</v>
      </c>
      <c r="J2598" s="122" t="str">
        <f t="shared" si="117"/>
        <v>Quercus macrocarpa</v>
      </c>
      <c r="M2598" s="100" t="s">
        <v>3226</v>
      </c>
      <c r="N2598" s="122" t="s">
        <v>3173</v>
      </c>
      <c r="O2598" s="116">
        <v>42992</v>
      </c>
      <c r="P2598" s="100" t="s">
        <v>13555</v>
      </c>
      <c r="Q2598" s="100" t="s">
        <v>13840</v>
      </c>
      <c r="R2598" s="121">
        <v>43090</v>
      </c>
      <c r="S2598" s="122" t="s">
        <v>14692</v>
      </c>
      <c r="T2598" s="100" t="s">
        <v>1171</v>
      </c>
      <c r="U2598" s="50" t="s">
        <v>4641</v>
      </c>
      <c r="W2598" s="50"/>
      <c r="AJ2598" s="100" t="s">
        <v>149</v>
      </c>
      <c r="AK2598" s="100" t="s">
        <v>149</v>
      </c>
      <c r="AT2598" s="131">
        <v>44.24</v>
      </c>
      <c r="AU2598" s="131">
        <v>-93.535833330000003</v>
      </c>
      <c r="BE2598" s="100" t="s">
        <v>9078</v>
      </c>
      <c r="BZ2598" s="100" t="s">
        <v>3654</v>
      </c>
      <c r="CZ2598" s="122" t="str">
        <f t="shared" si="118"/>
        <v>Quercus macrocarpa Michx., SPMCODE: QUE002597, collection#: MN_SL_110</v>
      </c>
    </row>
    <row r="2599" spans="1:104" x14ac:dyDescent="0.45">
      <c r="A2599" s="122">
        <v>2598</v>
      </c>
      <c r="B2599" s="122" t="s">
        <v>13535</v>
      </c>
      <c r="C2599" s="132" t="s">
        <v>13507</v>
      </c>
      <c r="D2599" s="143"/>
      <c r="E2599" s="143"/>
      <c r="I2599" s="100" t="s">
        <v>149</v>
      </c>
      <c r="J2599" s="122" t="str">
        <f t="shared" si="117"/>
        <v>Quercus macrocarpa</v>
      </c>
      <c r="M2599" s="100" t="s">
        <v>3226</v>
      </c>
      <c r="N2599" s="122" t="s">
        <v>3173</v>
      </c>
      <c r="O2599" s="116">
        <v>42992</v>
      </c>
      <c r="P2599" s="100" t="s">
        <v>13555</v>
      </c>
      <c r="Q2599" s="100" t="s">
        <v>13840</v>
      </c>
      <c r="R2599" s="121">
        <v>43090</v>
      </c>
      <c r="S2599" s="122" t="s">
        <v>14692</v>
      </c>
      <c r="T2599" s="100" t="s">
        <v>1171</v>
      </c>
      <c r="U2599" s="50" t="s">
        <v>4641</v>
      </c>
      <c r="W2599" s="50"/>
      <c r="AJ2599" s="100" t="s">
        <v>149</v>
      </c>
      <c r="AK2599" s="100" t="s">
        <v>149</v>
      </c>
      <c r="AT2599" s="131">
        <v>44.248055559999997</v>
      </c>
      <c r="AU2599" s="131">
        <v>93.403333329999995</v>
      </c>
      <c r="BE2599" s="100" t="s">
        <v>9078</v>
      </c>
      <c r="BZ2599" s="100" t="s">
        <v>3654</v>
      </c>
      <c r="CZ2599" s="122" t="str">
        <f t="shared" si="118"/>
        <v>Quercus macrocarpa Michx., SPMCODE: QUE002598, collection#: MN_SL_111</v>
      </c>
    </row>
    <row r="2600" spans="1:104" x14ac:dyDescent="0.45">
      <c r="A2600" s="122">
        <v>2599</v>
      </c>
      <c r="B2600" s="122" t="s">
        <v>13536</v>
      </c>
      <c r="C2600" s="132" t="s">
        <v>13508</v>
      </c>
      <c r="D2600" s="143"/>
      <c r="E2600" s="143"/>
      <c r="I2600" s="100" t="s">
        <v>149</v>
      </c>
      <c r="J2600" s="122" t="str">
        <f t="shared" si="117"/>
        <v>Quercus macrocarpa</v>
      </c>
      <c r="M2600" s="100" t="s">
        <v>3226</v>
      </c>
      <c r="N2600" s="122" t="s">
        <v>3173</v>
      </c>
      <c r="O2600" s="116">
        <v>42992</v>
      </c>
      <c r="P2600" s="100" t="s">
        <v>13555</v>
      </c>
      <c r="Q2600" s="100" t="s">
        <v>13840</v>
      </c>
      <c r="R2600" s="121">
        <v>43090</v>
      </c>
      <c r="S2600" s="122" t="s">
        <v>14692</v>
      </c>
      <c r="T2600" s="100" t="s">
        <v>1171</v>
      </c>
      <c r="U2600" s="50" t="s">
        <v>4641</v>
      </c>
      <c r="W2600" s="50"/>
      <c r="AJ2600" s="100" t="s">
        <v>149</v>
      </c>
      <c r="AK2600" s="100" t="s">
        <v>149</v>
      </c>
      <c r="AT2600" s="131">
        <v>44.226111109999998</v>
      </c>
      <c r="AU2600" s="131">
        <v>-93.471944440000001</v>
      </c>
      <c r="BE2600" s="100" t="s">
        <v>9078</v>
      </c>
      <c r="BZ2600" s="100" t="s">
        <v>3654</v>
      </c>
      <c r="CZ2600" s="122" t="str">
        <f t="shared" si="118"/>
        <v>Quercus macrocarpa Michx., SPMCODE: QUE002599, collection#: MN_SL_112</v>
      </c>
    </row>
    <row r="2601" spans="1:104" x14ac:dyDescent="0.45">
      <c r="A2601" s="122">
        <v>2600</v>
      </c>
      <c r="B2601" s="122" t="s">
        <v>13537</v>
      </c>
      <c r="C2601" s="132" t="s">
        <v>13509</v>
      </c>
      <c r="D2601" s="143"/>
      <c r="E2601" s="143"/>
      <c r="I2601" s="100" t="s">
        <v>149</v>
      </c>
      <c r="J2601" s="122" t="str">
        <f t="shared" si="117"/>
        <v>Quercus macrocarpa</v>
      </c>
      <c r="M2601" s="100" t="s">
        <v>3226</v>
      </c>
      <c r="N2601" s="122" t="s">
        <v>3173</v>
      </c>
      <c r="O2601" s="116">
        <v>42992</v>
      </c>
      <c r="P2601" s="100" t="s">
        <v>13555</v>
      </c>
      <c r="Q2601" s="100" t="s">
        <v>13840</v>
      </c>
      <c r="R2601" s="121">
        <v>43090</v>
      </c>
      <c r="S2601" s="122" t="s">
        <v>14692</v>
      </c>
      <c r="T2601" s="100" t="s">
        <v>1171</v>
      </c>
      <c r="U2601" s="50" t="s">
        <v>4641</v>
      </c>
      <c r="W2601" s="50"/>
      <c r="AJ2601" s="100" t="s">
        <v>149</v>
      </c>
      <c r="AK2601" s="100" t="s">
        <v>149</v>
      </c>
      <c r="AT2601" s="131">
        <v>44.220555560000001</v>
      </c>
      <c r="AU2601" s="131">
        <v>93.534722220000006</v>
      </c>
      <c r="BE2601" s="100" t="s">
        <v>9078</v>
      </c>
      <c r="BZ2601" s="100" t="s">
        <v>3654</v>
      </c>
      <c r="CZ2601" s="122" t="str">
        <f t="shared" si="118"/>
        <v>Quercus macrocarpa Michx., SPMCODE: QUE002600, collection#: MN_SL_113</v>
      </c>
    </row>
    <row r="2602" spans="1:104" x14ac:dyDescent="0.45">
      <c r="A2602" s="122">
        <v>2601</v>
      </c>
      <c r="B2602" s="122" t="s">
        <v>13538</v>
      </c>
      <c r="C2602" s="132" t="s">
        <v>13510</v>
      </c>
      <c r="D2602" s="143"/>
      <c r="E2602" s="143"/>
      <c r="I2602" s="100" t="s">
        <v>149</v>
      </c>
      <c r="J2602" s="122" t="str">
        <f t="shared" si="117"/>
        <v>Quercus macrocarpa</v>
      </c>
      <c r="M2602" s="100" t="s">
        <v>3226</v>
      </c>
      <c r="N2602" s="122" t="s">
        <v>3173</v>
      </c>
      <c r="O2602" s="116">
        <v>42972</v>
      </c>
      <c r="P2602" s="100" t="s">
        <v>13555</v>
      </c>
      <c r="Q2602" s="100" t="s">
        <v>13840</v>
      </c>
      <c r="R2602" s="121">
        <v>43090</v>
      </c>
      <c r="S2602" s="122" t="s">
        <v>14692</v>
      </c>
      <c r="T2602" s="100" t="s">
        <v>1171</v>
      </c>
      <c r="U2602" s="50" t="s">
        <v>4641</v>
      </c>
      <c r="W2602" s="50"/>
      <c r="AJ2602" s="100" t="s">
        <v>149</v>
      </c>
      <c r="AK2602" s="100" t="s">
        <v>149</v>
      </c>
      <c r="AT2602" s="131">
        <v>44.867980000000003</v>
      </c>
      <c r="AU2602" s="131">
        <v>-93.032030000000006</v>
      </c>
      <c r="BC2602" s="132" t="s">
        <v>13796</v>
      </c>
      <c r="BE2602" s="100" t="s">
        <v>9078</v>
      </c>
      <c r="BZ2602" s="100" t="s">
        <v>3654</v>
      </c>
      <c r="CZ2602" s="122" t="str">
        <f t="shared" si="118"/>
        <v>Quercus macrocarpa Michx., SPMCODE: QUE002601, collection#: MN_CDR_102</v>
      </c>
    </row>
    <row r="2603" spans="1:104" x14ac:dyDescent="0.45">
      <c r="A2603" s="122">
        <v>2602</v>
      </c>
      <c r="B2603" s="122" t="s">
        <v>13539</v>
      </c>
      <c r="C2603" s="132" t="s">
        <v>13511</v>
      </c>
      <c r="D2603" s="143"/>
      <c r="E2603" s="143"/>
      <c r="I2603" s="100" t="s">
        <v>149</v>
      </c>
      <c r="J2603" s="122" t="str">
        <f t="shared" si="117"/>
        <v>Quercus macrocarpa</v>
      </c>
      <c r="M2603" s="100" t="s">
        <v>3226</v>
      </c>
      <c r="N2603" s="122" t="s">
        <v>3173</v>
      </c>
      <c r="O2603" s="116">
        <v>42972</v>
      </c>
      <c r="P2603" s="100" t="s">
        <v>13555</v>
      </c>
      <c r="Q2603" s="100" t="s">
        <v>13840</v>
      </c>
      <c r="R2603" s="121">
        <v>43090</v>
      </c>
      <c r="S2603" s="122" t="s">
        <v>14692</v>
      </c>
      <c r="T2603" s="100" t="s">
        <v>1171</v>
      </c>
      <c r="U2603" s="50" t="s">
        <v>4641</v>
      </c>
      <c r="W2603" s="50"/>
      <c r="AJ2603" s="100" t="s">
        <v>149</v>
      </c>
      <c r="AK2603" s="100" t="s">
        <v>149</v>
      </c>
      <c r="AT2603" s="131">
        <v>45.389530000000001</v>
      </c>
      <c r="AU2603" s="131">
        <v>-93.194850000000002</v>
      </c>
      <c r="BE2603" s="100" t="s">
        <v>9078</v>
      </c>
      <c r="BZ2603" s="100" t="s">
        <v>3654</v>
      </c>
      <c r="CZ2603" s="122" t="str">
        <f t="shared" si="118"/>
        <v>Quercus macrocarpa Michx., SPMCODE: QUE002602, collection#: MN_CDR_103</v>
      </c>
    </row>
    <row r="2604" spans="1:104" x14ac:dyDescent="0.45">
      <c r="A2604" s="122">
        <v>2603</v>
      </c>
      <c r="B2604" s="122" t="s">
        <v>13540</v>
      </c>
      <c r="C2604" s="132" t="s">
        <v>13512</v>
      </c>
      <c r="D2604" s="143"/>
      <c r="E2604" s="143"/>
      <c r="I2604" s="100" t="s">
        <v>149</v>
      </c>
      <c r="J2604" s="122" t="str">
        <f t="shared" si="117"/>
        <v>Quercus macrocarpa</v>
      </c>
      <c r="M2604" s="100" t="s">
        <v>3226</v>
      </c>
      <c r="N2604" s="122" t="s">
        <v>3173</v>
      </c>
      <c r="O2604" s="116">
        <v>42972</v>
      </c>
      <c r="P2604" s="100" t="s">
        <v>13555</v>
      </c>
      <c r="Q2604" s="100" t="s">
        <v>13840</v>
      </c>
      <c r="R2604" s="121">
        <v>43090</v>
      </c>
      <c r="S2604" s="122" t="s">
        <v>14692</v>
      </c>
      <c r="T2604" s="100" t="s">
        <v>1171</v>
      </c>
      <c r="U2604" s="50" t="s">
        <v>4641</v>
      </c>
      <c r="W2604" s="50"/>
      <c r="AJ2604" s="100" t="s">
        <v>149</v>
      </c>
      <c r="AK2604" s="100" t="s">
        <v>149</v>
      </c>
      <c r="AT2604" s="131">
        <v>45.389530000000001</v>
      </c>
      <c r="AU2604" s="131">
        <v>-93.194850000000002</v>
      </c>
      <c r="BC2604" s="132" t="s">
        <v>13796</v>
      </c>
      <c r="BE2604" s="100" t="s">
        <v>9078</v>
      </c>
      <c r="BZ2604" s="100" t="s">
        <v>3654</v>
      </c>
      <c r="CZ2604" s="122" t="str">
        <f t="shared" si="118"/>
        <v>Quercus macrocarpa Michx., SPMCODE: QUE002603, collection#: MN_CDR_104</v>
      </c>
    </row>
    <row r="2605" spans="1:104" x14ac:dyDescent="0.45">
      <c r="A2605" s="122">
        <v>2604</v>
      </c>
      <c r="B2605" s="122" t="s">
        <v>13541</v>
      </c>
      <c r="C2605" s="132" t="s">
        <v>13513</v>
      </c>
      <c r="D2605" s="143"/>
      <c r="E2605" s="143"/>
      <c r="I2605" s="100" t="s">
        <v>149</v>
      </c>
      <c r="J2605" s="122" t="str">
        <f t="shared" si="117"/>
        <v>Quercus macrocarpa</v>
      </c>
      <c r="M2605" s="100" t="s">
        <v>3226</v>
      </c>
      <c r="N2605" s="122" t="s">
        <v>3173</v>
      </c>
      <c r="O2605" s="116">
        <v>42974</v>
      </c>
      <c r="P2605" s="100" t="s">
        <v>13555</v>
      </c>
      <c r="Q2605" s="100" t="s">
        <v>13840</v>
      </c>
      <c r="R2605" s="121">
        <v>43090</v>
      </c>
      <c r="S2605" s="122" t="s">
        <v>14692</v>
      </c>
      <c r="T2605" s="100" t="s">
        <v>1171</v>
      </c>
      <c r="U2605" s="50" t="s">
        <v>4641</v>
      </c>
      <c r="W2605" s="50"/>
      <c r="AJ2605" s="100" t="s">
        <v>149</v>
      </c>
      <c r="AK2605" s="100" t="s">
        <v>149</v>
      </c>
      <c r="AT2605" s="131">
        <v>45.382777779999998</v>
      </c>
      <c r="AU2605" s="131">
        <v>-93.164444439999997</v>
      </c>
      <c r="BC2605" s="132" t="s">
        <v>13797</v>
      </c>
      <c r="BE2605" s="100" t="s">
        <v>9078</v>
      </c>
      <c r="BZ2605" s="100" t="s">
        <v>3654</v>
      </c>
      <c r="CZ2605" s="122" t="str">
        <f t="shared" si="118"/>
        <v>Quercus macrocarpa Michx., SPMCODE: QUE002604, collection#: MN_CDR_105</v>
      </c>
    </row>
    <row r="2606" spans="1:104" x14ac:dyDescent="0.45">
      <c r="A2606" s="122">
        <v>2605</v>
      </c>
      <c r="B2606" s="122" t="s">
        <v>13542</v>
      </c>
      <c r="C2606" s="132" t="s">
        <v>13514</v>
      </c>
      <c r="D2606" s="143"/>
      <c r="E2606" s="143"/>
      <c r="I2606" s="100" t="s">
        <v>149</v>
      </c>
      <c r="J2606" s="122" t="str">
        <f t="shared" si="117"/>
        <v>Quercus macrocarpa</v>
      </c>
      <c r="M2606" s="100" t="s">
        <v>3226</v>
      </c>
      <c r="N2606" s="122" t="s">
        <v>3173</v>
      </c>
      <c r="O2606" s="116">
        <v>42974</v>
      </c>
      <c r="P2606" s="100" t="s">
        <v>13555</v>
      </c>
      <c r="Q2606" s="100" t="s">
        <v>13840</v>
      </c>
      <c r="R2606" s="121">
        <v>43090</v>
      </c>
      <c r="S2606" s="122" t="s">
        <v>14692</v>
      </c>
      <c r="T2606" s="100" t="s">
        <v>1171</v>
      </c>
      <c r="U2606" s="50" t="s">
        <v>4641</v>
      </c>
      <c r="W2606" s="50"/>
      <c r="AJ2606" s="100" t="s">
        <v>149</v>
      </c>
      <c r="AK2606" s="100" t="s">
        <v>149</v>
      </c>
      <c r="AT2606" s="131">
        <v>45.399169999999998</v>
      </c>
      <c r="AU2606" s="131">
        <v>-93.182980000000001</v>
      </c>
      <c r="BC2606" s="132" t="s">
        <v>13797</v>
      </c>
      <c r="BE2606" s="100" t="s">
        <v>9078</v>
      </c>
      <c r="BZ2606" s="100" t="s">
        <v>3654</v>
      </c>
      <c r="CZ2606" s="122" t="str">
        <f t="shared" si="118"/>
        <v>Quercus macrocarpa Michx., SPMCODE: QUE002605, collection#: MN_CDR_106</v>
      </c>
    </row>
    <row r="2607" spans="1:104" x14ac:dyDescent="0.45">
      <c r="A2607" s="122">
        <v>2606</v>
      </c>
      <c r="B2607" s="122" t="s">
        <v>13543</v>
      </c>
      <c r="C2607" s="132" t="s">
        <v>13515</v>
      </c>
      <c r="D2607" s="143"/>
      <c r="E2607" s="143"/>
      <c r="I2607" s="100" t="s">
        <v>149</v>
      </c>
      <c r="J2607" s="122" t="str">
        <f t="shared" si="117"/>
        <v>Quercus macrocarpa</v>
      </c>
      <c r="M2607" s="100" t="s">
        <v>3226</v>
      </c>
      <c r="N2607" s="122" t="s">
        <v>3173</v>
      </c>
      <c r="O2607" s="116">
        <v>42991</v>
      </c>
      <c r="P2607" s="100" t="s">
        <v>13555</v>
      </c>
      <c r="Q2607" s="100" t="s">
        <v>13840</v>
      </c>
      <c r="R2607" s="121">
        <v>43090</v>
      </c>
      <c r="S2607" s="122" t="s">
        <v>14692</v>
      </c>
      <c r="T2607" s="100" t="s">
        <v>1171</v>
      </c>
      <c r="U2607" s="50" t="s">
        <v>4641</v>
      </c>
      <c r="W2607" s="50"/>
      <c r="AJ2607" s="100" t="s">
        <v>149</v>
      </c>
      <c r="AK2607" s="100" t="s">
        <v>149</v>
      </c>
      <c r="AT2607" s="131">
        <v>45.395833330000002</v>
      </c>
      <c r="AU2607" s="131">
        <v>-93.181111110000003</v>
      </c>
      <c r="BE2607" s="100" t="s">
        <v>9078</v>
      </c>
      <c r="BZ2607" s="100" t="s">
        <v>3654</v>
      </c>
      <c r="CZ2607" s="122" t="str">
        <f t="shared" si="118"/>
        <v>Quercus macrocarpa Michx., SPMCODE: QUE002606, collection#: MN_CDR_107</v>
      </c>
    </row>
    <row r="2608" spans="1:104" x14ac:dyDescent="0.45">
      <c r="A2608" s="122">
        <v>2607</v>
      </c>
      <c r="B2608" s="122" t="s">
        <v>13544</v>
      </c>
      <c r="C2608" s="132" t="s">
        <v>13516</v>
      </c>
      <c r="D2608" s="143"/>
      <c r="E2608" s="143"/>
      <c r="I2608" s="100" t="s">
        <v>149</v>
      </c>
      <c r="J2608" s="122" t="str">
        <f t="shared" si="117"/>
        <v>Quercus macrocarpa</v>
      </c>
      <c r="M2608" s="100" t="s">
        <v>3226</v>
      </c>
      <c r="N2608" s="122" t="s">
        <v>3173</v>
      </c>
      <c r="O2608" s="116">
        <v>42991</v>
      </c>
      <c r="P2608" s="100" t="s">
        <v>13555</v>
      </c>
      <c r="Q2608" s="100" t="s">
        <v>13840</v>
      </c>
      <c r="R2608" s="121">
        <v>43090</v>
      </c>
      <c r="S2608" s="122" t="s">
        <v>14692</v>
      </c>
      <c r="T2608" s="100" t="s">
        <v>1171</v>
      </c>
      <c r="U2608" s="50" t="s">
        <v>4641</v>
      </c>
      <c r="W2608" s="50"/>
      <c r="AJ2608" s="100" t="s">
        <v>149</v>
      </c>
      <c r="AK2608" s="100" t="s">
        <v>149</v>
      </c>
      <c r="AT2608" s="131">
        <v>45.39916667</v>
      </c>
      <c r="AU2608" s="131">
        <v>-93.182777779999995</v>
      </c>
      <c r="BE2608" s="100" t="s">
        <v>9078</v>
      </c>
      <c r="BZ2608" s="100" t="s">
        <v>3654</v>
      </c>
      <c r="CZ2608" s="122" t="str">
        <f t="shared" si="118"/>
        <v>Quercus macrocarpa Michx., SPMCODE: QUE002607, collection#: MN_CDR_108</v>
      </c>
    </row>
    <row r="2609" spans="1:104" x14ac:dyDescent="0.45">
      <c r="A2609" s="122">
        <v>2608</v>
      </c>
      <c r="B2609" s="122" t="s">
        <v>13545</v>
      </c>
      <c r="C2609" s="132" t="s">
        <v>13517</v>
      </c>
      <c r="D2609" s="143"/>
      <c r="E2609" s="143"/>
      <c r="I2609" s="100" t="s">
        <v>149</v>
      </c>
      <c r="J2609" s="122" t="str">
        <f t="shared" si="117"/>
        <v>Quercus macrocarpa</v>
      </c>
      <c r="M2609" s="100" t="s">
        <v>3226</v>
      </c>
      <c r="N2609" s="122" t="s">
        <v>3173</v>
      </c>
      <c r="O2609" s="116">
        <v>42991</v>
      </c>
      <c r="P2609" s="100" t="s">
        <v>13555</v>
      </c>
      <c r="Q2609" s="100" t="s">
        <v>13840</v>
      </c>
      <c r="R2609" s="121">
        <v>43090</v>
      </c>
      <c r="S2609" s="122" t="s">
        <v>14692</v>
      </c>
      <c r="T2609" s="100" t="s">
        <v>1171</v>
      </c>
      <c r="U2609" s="50" t="s">
        <v>4641</v>
      </c>
      <c r="W2609" s="50"/>
      <c r="AJ2609" s="100" t="s">
        <v>149</v>
      </c>
      <c r="AK2609" s="100" t="s">
        <v>149</v>
      </c>
      <c r="AT2609" s="131">
        <v>45.422222220000002</v>
      </c>
      <c r="AU2609" s="131">
        <v>-93.188055559999995</v>
      </c>
      <c r="BE2609" s="100" t="s">
        <v>9078</v>
      </c>
      <c r="BZ2609" s="100" t="s">
        <v>3654</v>
      </c>
      <c r="CZ2609" s="122" t="str">
        <f t="shared" si="118"/>
        <v>Quercus macrocarpa Michx., SPMCODE: QUE002608, collection#: MN_CDR_109</v>
      </c>
    </row>
    <row r="2610" spans="1:104" x14ac:dyDescent="0.45">
      <c r="A2610" s="122">
        <v>2609</v>
      </c>
      <c r="B2610" s="122" t="s">
        <v>13546</v>
      </c>
      <c r="C2610" s="132" t="s">
        <v>13518</v>
      </c>
      <c r="D2610" s="143"/>
      <c r="E2610" s="143"/>
      <c r="I2610" s="100" t="s">
        <v>149</v>
      </c>
      <c r="J2610" s="122" t="str">
        <f t="shared" si="117"/>
        <v>Quercus macrocarpa</v>
      </c>
      <c r="M2610" s="100" t="s">
        <v>3226</v>
      </c>
      <c r="N2610" s="122" t="s">
        <v>3173</v>
      </c>
      <c r="O2610" s="116">
        <v>42991</v>
      </c>
      <c r="P2610" s="100" t="s">
        <v>13555</v>
      </c>
      <c r="Q2610" s="100" t="s">
        <v>13840</v>
      </c>
      <c r="R2610" s="121">
        <v>43090</v>
      </c>
      <c r="S2610" s="122" t="s">
        <v>14692</v>
      </c>
      <c r="T2610" s="100" t="s">
        <v>1171</v>
      </c>
      <c r="U2610" s="50" t="s">
        <v>4641</v>
      </c>
      <c r="W2610" s="50"/>
      <c r="AJ2610" s="100" t="s">
        <v>149</v>
      </c>
      <c r="AK2610" s="100" t="s">
        <v>149</v>
      </c>
      <c r="AT2610" s="131">
        <v>45.432690999999998</v>
      </c>
      <c r="AU2610" s="131">
        <v>-93.189228</v>
      </c>
      <c r="BE2610" s="100" t="s">
        <v>9078</v>
      </c>
      <c r="BZ2610" s="100" t="s">
        <v>3654</v>
      </c>
      <c r="CZ2610" s="122" t="str">
        <f t="shared" si="118"/>
        <v>Quercus macrocarpa Michx., SPMCODE: QUE002609, collection#: MN_CDR_110</v>
      </c>
    </row>
    <row r="2611" spans="1:104" x14ac:dyDescent="0.45">
      <c r="A2611" s="122">
        <v>2610</v>
      </c>
      <c r="B2611" s="122" t="s">
        <v>13547</v>
      </c>
      <c r="C2611" s="132" t="s">
        <v>13519</v>
      </c>
      <c r="D2611" s="143"/>
      <c r="E2611" s="143"/>
      <c r="I2611" s="100" t="s">
        <v>149</v>
      </c>
      <c r="J2611" s="122" t="str">
        <f t="shared" si="117"/>
        <v>Quercus macrocarpa</v>
      </c>
      <c r="M2611" s="100" t="s">
        <v>3226</v>
      </c>
      <c r="N2611" s="122" t="s">
        <v>3173</v>
      </c>
      <c r="O2611" s="116">
        <v>42991</v>
      </c>
      <c r="P2611" s="100" t="s">
        <v>13555</v>
      </c>
      <c r="Q2611" s="100" t="s">
        <v>13840</v>
      </c>
      <c r="R2611" s="121">
        <v>43090</v>
      </c>
      <c r="S2611" s="122" t="s">
        <v>14692</v>
      </c>
      <c r="T2611" s="100" t="s">
        <v>1171</v>
      </c>
      <c r="U2611" s="50" t="s">
        <v>4641</v>
      </c>
      <c r="W2611" s="50"/>
      <c r="AJ2611" s="100" t="s">
        <v>149</v>
      </c>
      <c r="AK2611" s="100" t="s">
        <v>149</v>
      </c>
      <c r="AT2611" s="131">
        <v>45.437222220000002</v>
      </c>
      <c r="AU2611" s="131">
        <v>-93.21083333</v>
      </c>
      <c r="BE2611" s="100" t="s">
        <v>9078</v>
      </c>
      <c r="BZ2611" s="100" t="s">
        <v>3654</v>
      </c>
      <c r="CZ2611" s="122" t="str">
        <f t="shared" si="118"/>
        <v>Quercus macrocarpa Michx., SPMCODE: QUE002610, collection#: MN_CDR_111</v>
      </c>
    </row>
    <row r="2612" spans="1:104" x14ac:dyDescent="0.45">
      <c r="A2612" s="122">
        <v>2611</v>
      </c>
      <c r="B2612" s="122" t="s">
        <v>13548</v>
      </c>
      <c r="C2612" s="132" t="s">
        <v>13520</v>
      </c>
      <c r="D2612" s="143"/>
      <c r="E2612" s="143"/>
      <c r="I2612" s="100" t="s">
        <v>149</v>
      </c>
      <c r="J2612" s="122" t="str">
        <f t="shared" si="117"/>
        <v>Quercus macrocarpa</v>
      </c>
      <c r="M2612" s="100" t="s">
        <v>3226</v>
      </c>
      <c r="N2612" s="122" t="s">
        <v>3173</v>
      </c>
      <c r="O2612" s="116">
        <v>42991</v>
      </c>
      <c r="P2612" s="100" t="s">
        <v>13555</v>
      </c>
      <c r="Q2612" s="100" t="s">
        <v>13840</v>
      </c>
      <c r="R2612" s="121">
        <v>43090</v>
      </c>
      <c r="S2612" s="122" t="s">
        <v>14692</v>
      </c>
      <c r="T2612" s="100" t="s">
        <v>1171</v>
      </c>
      <c r="U2612" s="50" t="s">
        <v>4641</v>
      </c>
      <c r="W2612" s="50"/>
      <c r="AJ2612" s="100" t="s">
        <v>149</v>
      </c>
      <c r="AK2612" s="100" t="s">
        <v>149</v>
      </c>
      <c r="AT2612" s="131">
        <v>45.392777780000003</v>
      </c>
      <c r="AU2612" s="131">
        <v>-93.173888890000001</v>
      </c>
      <c r="BE2612" s="100" t="s">
        <v>9078</v>
      </c>
      <c r="BZ2612" s="100" t="s">
        <v>3654</v>
      </c>
      <c r="CZ2612" s="122" t="str">
        <f t="shared" si="118"/>
        <v>Quercus macrocarpa Michx., SPMCODE: QUE002611, collection#: MN_CDR_112</v>
      </c>
    </row>
    <row r="2613" spans="1:104" x14ac:dyDescent="0.45">
      <c r="A2613" s="122">
        <v>2612</v>
      </c>
      <c r="B2613" s="122" t="s">
        <v>13549</v>
      </c>
      <c r="C2613" s="132" t="s">
        <v>13521</v>
      </c>
      <c r="D2613" s="143"/>
      <c r="E2613" s="143"/>
      <c r="I2613" s="100" t="s">
        <v>149</v>
      </c>
      <c r="J2613" s="122" t="str">
        <f t="shared" si="117"/>
        <v>Quercus macrocarpa</v>
      </c>
      <c r="M2613" s="100" t="s">
        <v>3226</v>
      </c>
      <c r="N2613" s="122" t="s">
        <v>3173</v>
      </c>
      <c r="O2613" s="116">
        <v>42991</v>
      </c>
      <c r="P2613" s="100" t="s">
        <v>13555</v>
      </c>
      <c r="Q2613" s="100" t="s">
        <v>13840</v>
      </c>
      <c r="R2613" s="121">
        <v>43090</v>
      </c>
      <c r="S2613" s="122" t="s">
        <v>14692</v>
      </c>
      <c r="T2613" s="100" t="s">
        <v>1171</v>
      </c>
      <c r="U2613" s="50" t="s">
        <v>4641</v>
      </c>
      <c r="W2613" s="50"/>
      <c r="AJ2613" s="100" t="s">
        <v>149</v>
      </c>
      <c r="AK2613" s="100" t="s">
        <v>149</v>
      </c>
      <c r="AT2613" s="131">
        <v>45.406944439999997</v>
      </c>
      <c r="AU2613" s="131">
        <v>-93.19</v>
      </c>
      <c r="BE2613" s="100" t="s">
        <v>9078</v>
      </c>
      <c r="BZ2613" s="100" t="s">
        <v>3654</v>
      </c>
      <c r="CZ2613" s="122" t="str">
        <f t="shared" si="118"/>
        <v>Quercus macrocarpa Michx., SPMCODE: QUE002612, collection#: MN_CDR_113</v>
      </c>
    </row>
    <row r="2614" spans="1:104" x14ac:dyDescent="0.45">
      <c r="A2614" s="122">
        <v>2613</v>
      </c>
      <c r="B2614" s="122" t="s">
        <v>13550</v>
      </c>
      <c r="C2614" s="132" t="s">
        <v>13522</v>
      </c>
      <c r="D2614" s="143"/>
      <c r="E2614" s="143"/>
      <c r="I2614" s="100" t="s">
        <v>149</v>
      </c>
      <c r="J2614" s="122" t="str">
        <f t="shared" si="117"/>
        <v>Quercus macrocarpa</v>
      </c>
      <c r="M2614" s="100" t="s">
        <v>3226</v>
      </c>
      <c r="N2614" s="122" t="s">
        <v>3173</v>
      </c>
      <c r="O2614" s="121">
        <v>42983</v>
      </c>
      <c r="P2614" s="100" t="s">
        <v>13555</v>
      </c>
      <c r="Q2614" s="100" t="s">
        <v>13840</v>
      </c>
      <c r="R2614" s="121">
        <v>43090</v>
      </c>
      <c r="S2614" s="122" t="s">
        <v>14692</v>
      </c>
      <c r="T2614" s="100" t="s">
        <v>1171</v>
      </c>
      <c r="U2614" s="50" t="s">
        <v>4655</v>
      </c>
      <c r="W2614" s="50"/>
      <c r="AE2614" s="117">
        <v>47.5</v>
      </c>
      <c r="AH2614" s="117">
        <v>256.22000000000003</v>
      </c>
      <c r="AJ2614" s="100" t="s">
        <v>149</v>
      </c>
      <c r="AK2614" s="100" t="s">
        <v>149</v>
      </c>
      <c r="AT2614" s="117">
        <v>42.041409999999999</v>
      </c>
      <c r="AU2614" s="117">
        <v>-93.678679000000002</v>
      </c>
      <c r="AZ2614" s="117">
        <v>256.22000000000003</v>
      </c>
      <c r="BE2614" s="100" t="s">
        <v>9078</v>
      </c>
      <c r="BZ2614" s="100" t="s">
        <v>3654</v>
      </c>
      <c r="CZ2614" s="122" t="str">
        <f t="shared" si="118"/>
        <v>Quercus macrocarpa Michx., SPMCODE: QUE002613, collection#: IA_101</v>
      </c>
    </row>
    <row r="2615" spans="1:104" x14ac:dyDescent="0.45">
      <c r="A2615" s="122">
        <v>2614</v>
      </c>
      <c r="B2615" s="122" t="s">
        <v>13551</v>
      </c>
      <c r="C2615" s="132" t="s">
        <v>13523</v>
      </c>
      <c r="D2615" s="143"/>
      <c r="E2615" s="143"/>
      <c r="I2615" s="100" t="s">
        <v>149</v>
      </c>
      <c r="J2615" s="122" t="str">
        <f t="shared" si="117"/>
        <v>Quercus macrocarpa</v>
      </c>
      <c r="M2615" s="100" t="s">
        <v>3226</v>
      </c>
      <c r="N2615" s="122" t="s">
        <v>3173</v>
      </c>
      <c r="O2615" s="121">
        <v>42979</v>
      </c>
      <c r="P2615" s="100" t="s">
        <v>13555</v>
      </c>
      <c r="Q2615" s="100" t="s">
        <v>13840</v>
      </c>
      <c r="R2615" s="121">
        <v>43090</v>
      </c>
      <c r="S2615" s="122" t="s">
        <v>14692</v>
      </c>
      <c r="T2615" s="100" t="s">
        <v>1171</v>
      </c>
      <c r="U2615" s="50" t="s">
        <v>4655</v>
      </c>
      <c r="W2615" s="50"/>
      <c r="AE2615" s="117">
        <v>34.25</v>
      </c>
      <c r="AH2615" s="117">
        <v>292.85000000000002</v>
      </c>
      <c r="AJ2615" s="100" t="s">
        <v>149</v>
      </c>
      <c r="AK2615" s="100" t="s">
        <v>149</v>
      </c>
      <c r="AT2615" s="117">
        <v>42.049532999999997</v>
      </c>
      <c r="AU2615" s="117">
        <v>-93.679051999999999</v>
      </c>
      <c r="AZ2615" s="117">
        <v>292.85000000000002</v>
      </c>
      <c r="BE2615" s="100" t="s">
        <v>9078</v>
      </c>
      <c r="BZ2615" s="100" t="s">
        <v>3654</v>
      </c>
      <c r="CZ2615" s="122" t="str">
        <f t="shared" si="118"/>
        <v>Quercus macrocarpa Michx., SPMCODE: QUE002614, collection#: IA_102</v>
      </c>
    </row>
    <row r="2616" spans="1:104" x14ac:dyDescent="0.45">
      <c r="A2616" s="122">
        <v>2615</v>
      </c>
      <c r="B2616" s="122" t="s">
        <v>13552</v>
      </c>
      <c r="C2616" s="132" t="s">
        <v>13524</v>
      </c>
      <c r="D2616" s="143"/>
      <c r="E2616" s="143"/>
      <c r="I2616" s="100" t="s">
        <v>149</v>
      </c>
      <c r="J2616" s="122" t="str">
        <f t="shared" si="117"/>
        <v>Quercus macrocarpa</v>
      </c>
      <c r="M2616" s="100" t="s">
        <v>3226</v>
      </c>
      <c r="N2616" s="122" t="s">
        <v>3173</v>
      </c>
      <c r="O2616" s="121">
        <v>42979</v>
      </c>
      <c r="P2616" s="100" t="s">
        <v>13555</v>
      </c>
      <c r="Q2616" s="100" t="s">
        <v>13840</v>
      </c>
      <c r="R2616" s="121">
        <v>43090</v>
      </c>
      <c r="S2616" s="122" t="s">
        <v>14692</v>
      </c>
      <c r="T2616" s="100" t="s">
        <v>1171</v>
      </c>
      <c r="U2616" s="50" t="s">
        <v>4655</v>
      </c>
      <c r="W2616" s="50"/>
      <c r="AE2616" s="117">
        <v>37.25</v>
      </c>
      <c r="AH2616" s="117">
        <v>279.74</v>
      </c>
      <c r="AJ2616" s="100" t="s">
        <v>149</v>
      </c>
      <c r="AK2616" s="100" t="s">
        <v>149</v>
      </c>
      <c r="AT2616" s="117">
        <v>42.036203</v>
      </c>
      <c r="AU2616" s="117">
        <v>-93.639256000000003</v>
      </c>
      <c r="AZ2616" s="117">
        <v>279.74</v>
      </c>
      <c r="BE2616" s="100" t="s">
        <v>9078</v>
      </c>
      <c r="BZ2616" s="100" t="s">
        <v>3654</v>
      </c>
      <c r="CZ2616" s="122" t="str">
        <f t="shared" si="118"/>
        <v>Quercus macrocarpa Michx., SPMCODE: QUE002615, collection#: IA_103</v>
      </c>
    </row>
    <row r="2617" spans="1:104" x14ac:dyDescent="0.45">
      <c r="A2617" s="122">
        <v>2616</v>
      </c>
      <c r="B2617" s="122" t="s">
        <v>13553</v>
      </c>
      <c r="C2617" s="132" t="s">
        <v>13525</v>
      </c>
      <c r="D2617" s="143"/>
      <c r="E2617" s="143"/>
      <c r="I2617" s="100" t="s">
        <v>149</v>
      </c>
      <c r="J2617" s="122" t="str">
        <f t="shared" ref="J2617:J2649" si="119">LEFT(I2617, FIND(" ", I2617, 12) -1)</f>
        <v>Quercus macrocarpa</v>
      </c>
      <c r="M2617" s="100" t="s">
        <v>3226</v>
      </c>
      <c r="N2617" s="122" t="s">
        <v>3173</v>
      </c>
      <c r="O2617" s="121">
        <v>42979</v>
      </c>
      <c r="P2617" s="100" t="s">
        <v>13555</v>
      </c>
      <c r="Q2617" s="100" t="s">
        <v>13840</v>
      </c>
      <c r="R2617" s="121">
        <v>43090</v>
      </c>
      <c r="S2617" s="122" t="s">
        <v>14692</v>
      </c>
      <c r="T2617" s="100" t="s">
        <v>1171</v>
      </c>
      <c r="U2617" s="50" t="s">
        <v>4655</v>
      </c>
      <c r="W2617" s="50"/>
      <c r="AE2617" s="117">
        <v>40</v>
      </c>
      <c r="AH2617" s="117">
        <v>275.51</v>
      </c>
      <c r="AJ2617" s="100" t="s">
        <v>149</v>
      </c>
      <c r="AK2617" s="100" t="s">
        <v>149</v>
      </c>
      <c r="AT2617" s="117">
        <v>42.030898000000001</v>
      </c>
      <c r="AU2617" s="117">
        <v>-93.632418000000001</v>
      </c>
      <c r="AZ2617" s="117">
        <v>275.51</v>
      </c>
      <c r="BE2617" s="100" t="s">
        <v>9078</v>
      </c>
      <c r="BZ2617" s="100" t="s">
        <v>3654</v>
      </c>
      <c r="CZ2617" s="122" t="str">
        <f t="shared" si="118"/>
        <v>Quercus macrocarpa Michx., SPMCODE: QUE002616, collection#: IA_104</v>
      </c>
    </row>
    <row r="2618" spans="1:104" x14ac:dyDescent="0.45">
      <c r="A2618" s="122">
        <v>2617</v>
      </c>
      <c r="B2618" s="122" t="s">
        <v>13554</v>
      </c>
      <c r="C2618" s="132" t="s">
        <v>13526</v>
      </c>
      <c r="D2618" s="143"/>
      <c r="E2618" s="143"/>
      <c r="I2618" s="100" t="s">
        <v>149</v>
      </c>
      <c r="J2618" s="122" t="str">
        <f t="shared" si="119"/>
        <v>Quercus macrocarpa</v>
      </c>
      <c r="M2618" s="100" t="s">
        <v>3226</v>
      </c>
      <c r="N2618" s="122" t="s">
        <v>3173</v>
      </c>
      <c r="O2618" s="121">
        <v>42979</v>
      </c>
      <c r="P2618" s="100" t="s">
        <v>13555</v>
      </c>
      <c r="Q2618" s="100" t="s">
        <v>13840</v>
      </c>
      <c r="R2618" s="121">
        <v>43090</v>
      </c>
      <c r="S2618" s="122" t="s">
        <v>14692</v>
      </c>
      <c r="T2618" s="100" t="s">
        <v>1171</v>
      </c>
      <c r="U2618" s="50" t="s">
        <v>4655</v>
      </c>
      <c r="W2618" s="50"/>
      <c r="AE2618" s="117">
        <v>51</v>
      </c>
      <c r="AH2618" s="117">
        <v>271.83</v>
      </c>
      <c r="AJ2618" s="100" t="s">
        <v>149</v>
      </c>
      <c r="AK2618" s="100" t="s">
        <v>149</v>
      </c>
      <c r="AT2618" s="117">
        <v>42.023609</v>
      </c>
      <c r="AU2618" s="117">
        <v>-93.633087000000003</v>
      </c>
      <c r="AZ2618" s="117">
        <v>271.83</v>
      </c>
      <c r="BE2618" s="100" t="s">
        <v>9078</v>
      </c>
      <c r="BZ2618" s="100" t="s">
        <v>3654</v>
      </c>
      <c r="CZ2618" s="122" t="str">
        <f t="shared" si="118"/>
        <v>Quercus macrocarpa Michx., SPMCODE: QUE002617, collection#: IA_105</v>
      </c>
    </row>
    <row r="2619" spans="1:104" x14ac:dyDescent="0.45">
      <c r="A2619" s="122">
        <v>2618</v>
      </c>
      <c r="B2619" s="122" t="s">
        <v>13565</v>
      </c>
      <c r="C2619" s="132" t="s">
        <v>13556</v>
      </c>
      <c r="D2619" s="143"/>
      <c r="E2619" s="143"/>
      <c r="I2619" s="100" t="s">
        <v>149</v>
      </c>
      <c r="J2619" s="122" t="str">
        <f t="shared" si="119"/>
        <v>Quercus macrocarpa</v>
      </c>
      <c r="M2619" s="100" t="s">
        <v>3226</v>
      </c>
      <c r="N2619" s="122" t="s">
        <v>3173</v>
      </c>
      <c r="O2619" s="121">
        <v>42993</v>
      </c>
      <c r="P2619" s="100" t="s">
        <v>12921</v>
      </c>
      <c r="Q2619" s="100" t="s">
        <v>11688</v>
      </c>
      <c r="R2619" s="121">
        <v>42993</v>
      </c>
      <c r="S2619" s="121" t="s">
        <v>14693</v>
      </c>
      <c r="T2619" s="100" t="s">
        <v>1171</v>
      </c>
      <c r="U2619" s="100" t="s">
        <v>3484</v>
      </c>
      <c r="V2619" s="100" t="s">
        <v>1172</v>
      </c>
      <c r="W2619" s="50" t="s">
        <v>1759</v>
      </c>
      <c r="X2619" s="50" t="s">
        <v>1319</v>
      </c>
      <c r="Y2619" s="50" t="s">
        <v>9067</v>
      </c>
      <c r="AH2619" s="122">
        <v>703</v>
      </c>
      <c r="AJ2619" s="100" t="s">
        <v>149</v>
      </c>
      <c r="AK2619" s="100" t="s">
        <v>149</v>
      </c>
      <c r="AT2619" s="122">
        <v>41.814979999999998</v>
      </c>
      <c r="AU2619" s="122">
        <v>-88.061189999999996</v>
      </c>
      <c r="AZ2619" s="132" t="s">
        <v>13579</v>
      </c>
      <c r="BE2619" s="100" t="s">
        <v>9078</v>
      </c>
      <c r="BG2619" s="100" t="s">
        <v>9079</v>
      </c>
      <c r="BH2619" s="132" t="s">
        <v>1431</v>
      </c>
      <c r="BI2619" s="132" t="s">
        <v>1431</v>
      </c>
      <c r="BJ2619" s="132" t="s">
        <v>1431</v>
      </c>
      <c r="BZ2619" s="100" t="s">
        <v>3654</v>
      </c>
      <c r="CZ2619" s="122" t="str">
        <f t="shared" si="118"/>
        <v>Quercus macrocarpa Michx., SPMCODE: QUE002618, collection#: IL-MG897</v>
      </c>
    </row>
    <row r="2620" spans="1:104" x14ac:dyDescent="0.45">
      <c r="A2620" s="122">
        <v>2619</v>
      </c>
      <c r="B2620" s="122" t="s">
        <v>13566</v>
      </c>
      <c r="C2620" s="132" t="s">
        <v>13557</v>
      </c>
      <c r="D2620" s="143"/>
      <c r="E2620" s="143"/>
      <c r="I2620" s="100" t="s">
        <v>149</v>
      </c>
      <c r="J2620" s="122" t="str">
        <f t="shared" si="119"/>
        <v>Quercus macrocarpa</v>
      </c>
      <c r="M2620" s="100" t="s">
        <v>3226</v>
      </c>
      <c r="N2620" s="122" t="s">
        <v>3173</v>
      </c>
      <c r="O2620" s="121">
        <v>42993</v>
      </c>
      <c r="P2620" s="100" t="s">
        <v>12921</v>
      </c>
      <c r="Q2620" s="100" t="s">
        <v>11688</v>
      </c>
      <c r="R2620" s="121">
        <v>42993</v>
      </c>
      <c r="S2620" s="121" t="s">
        <v>14693</v>
      </c>
      <c r="T2620" s="100" t="s">
        <v>1171</v>
      </c>
      <c r="U2620" s="100" t="s">
        <v>3484</v>
      </c>
      <c r="V2620" s="100" t="s">
        <v>1172</v>
      </c>
      <c r="W2620" s="50" t="s">
        <v>1759</v>
      </c>
      <c r="X2620" s="50" t="s">
        <v>1319</v>
      </c>
      <c r="Y2620" s="50" t="s">
        <v>9067</v>
      </c>
      <c r="AH2620" s="122">
        <v>757</v>
      </c>
      <c r="AJ2620" s="100" t="s">
        <v>149</v>
      </c>
      <c r="AK2620" s="100" t="s">
        <v>149</v>
      </c>
      <c r="AT2620" s="122">
        <v>41.815950000000001</v>
      </c>
      <c r="AU2620" s="122">
        <v>-88.062129999999996</v>
      </c>
      <c r="AZ2620" s="132" t="s">
        <v>9089</v>
      </c>
      <c r="BE2620" s="100" t="s">
        <v>9078</v>
      </c>
      <c r="BG2620" s="100" t="s">
        <v>9079</v>
      </c>
      <c r="BH2620" s="132" t="s">
        <v>1431</v>
      </c>
      <c r="BI2620" s="132" t="s">
        <v>1431</v>
      </c>
      <c r="BJ2620" s="132" t="s">
        <v>1431</v>
      </c>
      <c r="BZ2620" s="100" t="s">
        <v>3654</v>
      </c>
      <c r="CZ2620" s="122" t="str">
        <f t="shared" si="118"/>
        <v>Quercus macrocarpa Michx., SPMCODE: QUE002619, collection#: IL-MG898</v>
      </c>
    </row>
    <row r="2621" spans="1:104" x14ac:dyDescent="0.45">
      <c r="A2621" s="122">
        <v>2620</v>
      </c>
      <c r="B2621" s="122" t="s">
        <v>13567</v>
      </c>
      <c r="C2621" s="132" t="s">
        <v>13558</v>
      </c>
      <c r="D2621" s="143"/>
      <c r="E2621" s="143"/>
      <c r="I2621" s="100" t="s">
        <v>149</v>
      </c>
      <c r="J2621" s="122" t="str">
        <f t="shared" si="119"/>
        <v>Quercus macrocarpa</v>
      </c>
      <c r="M2621" s="100" t="s">
        <v>3226</v>
      </c>
      <c r="N2621" s="122" t="s">
        <v>3173</v>
      </c>
      <c r="O2621" s="121">
        <v>42993</v>
      </c>
      <c r="P2621" s="100" t="s">
        <v>12921</v>
      </c>
      <c r="Q2621" s="100" t="s">
        <v>11688</v>
      </c>
      <c r="R2621" s="121">
        <v>42993</v>
      </c>
      <c r="S2621" s="121" t="s">
        <v>14693</v>
      </c>
      <c r="T2621" s="100" t="s">
        <v>1171</v>
      </c>
      <c r="U2621" s="100" t="s">
        <v>3484</v>
      </c>
      <c r="V2621" s="100" t="s">
        <v>1172</v>
      </c>
      <c r="W2621" s="50" t="s">
        <v>1759</v>
      </c>
      <c r="X2621" s="50" t="s">
        <v>1319</v>
      </c>
      <c r="Y2621" s="50" t="s">
        <v>9067</v>
      </c>
      <c r="AH2621" s="122">
        <v>747</v>
      </c>
      <c r="AJ2621" s="100" t="s">
        <v>149</v>
      </c>
      <c r="AK2621" s="100" t="s">
        <v>149</v>
      </c>
      <c r="AT2621" s="122">
        <v>41.81588</v>
      </c>
      <c r="AU2621" s="122">
        <v>-88.062470000000005</v>
      </c>
      <c r="AZ2621" s="132" t="s">
        <v>13580</v>
      </c>
      <c r="BE2621" s="100" t="s">
        <v>9078</v>
      </c>
      <c r="BG2621" s="100" t="s">
        <v>9079</v>
      </c>
      <c r="BH2621" s="132" t="s">
        <v>1431</v>
      </c>
      <c r="BI2621" s="132" t="s">
        <v>1431</v>
      </c>
      <c r="BJ2621" s="132" t="s">
        <v>1431</v>
      </c>
      <c r="BZ2621" s="100" t="s">
        <v>3654</v>
      </c>
      <c r="CZ2621" s="122" t="str">
        <f t="shared" si="118"/>
        <v>Quercus macrocarpa Michx., SPMCODE: QUE002620, collection#: IL-MG899</v>
      </c>
    </row>
    <row r="2622" spans="1:104" x14ac:dyDescent="0.45">
      <c r="A2622" s="122">
        <v>2621</v>
      </c>
      <c r="B2622" s="122" t="s">
        <v>13568</v>
      </c>
      <c r="C2622" s="132" t="s">
        <v>13559</v>
      </c>
      <c r="D2622" s="143"/>
      <c r="E2622" s="143"/>
      <c r="I2622" s="100" t="s">
        <v>149</v>
      </c>
      <c r="J2622" s="122" t="str">
        <f t="shared" si="119"/>
        <v>Quercus macrocarpa</v>
      </c>
      <c r="M2622" s="100" t="s">
        <v>3226</v>
      </c>
      <c r="N2622" s="122" t="s">
        <v>3173</v>
      </c>
      <c r="O2622" s="121">
        <v>42993</v>
      </c>
      <c r="P2622" s="100" t="s">
        <v>12921</v>
      </c>
      <c r="Q2622" s="100" t="s">
        <v>11688</v>
      </c>
      <c r="R2622" s="121">
        <v>42993</v>
      </c>
      <c r="S2622" s="121" t="s">
        <v>14693</v>
      </c>
      <c r="T2622" s="100" t="s">
        <v>1171</v>
      </c>
      <c r="U2622" s="100" t="s">
        <v>3484</v>
      </c>
      <c r="V2622" s="100" t="s">
        <v>1172</v>
      </c>
      <c r="W2622" s="50" t="s">
        <v>1759</v>
      </c>
      <c r="X2622" s="50" t="s">
        <v>1319</v>
      </c>
      <c r="Y2622" s="50" t="s">
        <v>9067</v>
      </c>
      <c r="AH2622" s="122">
        <v>757</v>
      </c>
      <c r="AJ2622" s="100" t="s">
        <v>149</v>
      </c>
      <c r="AK2622" s="100" t="s">
        <v>149</v>
      </c>
      <c r="AT2622" s="122">
        <v>41.816369999999999</v>
      </c>
      <c r="AU2622" s="122">
        <v>-88.062960000000004</v>
      </c>
      <c r="AZ2622" s="132" t="s">
        <v>9089</v>
      </c>
      <c r="BE2622" s="100" t="s">
        <v>9078</v>
      </c>
      <c r="BG2622" s="100" t="s">
        <v>9079</v>
      </c>
      <c r="BH2622" s="132" t="s">
        <v>1431</v>
      </c>
      <c r="BI2622" s="132" t="s">
        <v>1431</v>
      </c>
      <c r="BJ2622" s="132" t="s">
        <v>1431</v>
      </c>
      <c r="BZ2622" s="100" t="s">
        <v>3654</v>
      </c>
      <c r="CZ2622" s="122" t="str">
        <f t="shared" si="118"/>
        <v>Quercus macrocarpa Michx., SPMCODE: QUE002621, collection#: IL-MG900</v>
      </c>
    </row>
    <row r="2623" spans="1:104" x14ac:dyDescent="0.45">
      <c r="A2623" s="122">
        <v>2622</v>
      </c>
      <c r="B2623" s="122" t="s">
        <v>13569</v>
      </c>
      <c r="C2623" s="132" t="s">
        <v>13560</v>
      </c>
      <c r="D2623" s="143"/>
      <c r="E2623" s="143"/>
      <c r="I2623" s="100" t="s">
        <v>149</v>
      </c>
      <c r="J2623" s="122" t="str">
        <f t="shared" si="119"/>
        <v>Quercus macrocarpa</v>
      </c>
      <c r="M2623" s="100" t="s">
        <v>3226</v>
      </c>
      <c r="N2623" s="122" t="s">
        <v>3173</v>
      </c>
      <c r="O2623" s="121">
        <v>42993</v>
      </c>
      <c r="P2623" s="100" t="s">
        <v>12921</v>
      </c>
      <c r="Q2623" s="100" t="s">
        <v>11688</v>
      </c>
      <c r="R2623" s="121">
        <v>42993</v>
      </c>
      <c r="S2623" s="121" t="s">
        <v>14693</v>
      </c>
      <c r="T2623" s="100" t="s">
        <v>1171</v>
      </c>
      <c r="U2623" s="100" t="s">
        <v>3484</v>
      </c>
      <c r="V2623" s="100" t="s">
        <v>1172</v>
      </c>
      <c r="W2623" s="50" t="s">
        <v>1759</v>
      </c>
      <c r="X2623" s="50" t="s">
        <v>13574</v>
      </c>
      <c r="AH2623" s="122">
        <v>758</v>
      </c>
      <c r="AJ2623" s="100" t="s">
        <v>149</v>
      </c>
      <c r="AK2623" s="100" t="s">
        <v>149</v>
      </c>
      <c r="AT2623" s="122">
        <v>41.818640000000002</v>
      </c>
      <c r="AU2623" s="122">
        <v>-88.051329999999993</v>
      </c>
      <c r="AZ2623" s="132" t="s">
        <v>13225</v>
      </c>
      <c r="BE2623" s="100" t="s">
        <v>9078</v>
      </c>
      <c r="BG2623" s="100" t="s">
        <v>9079</v>
      </c>
      <c r="BH2623" s="132" t="s">
        <v>1431</v>
      </c>
      <c r="BI2623" s="132" t="s">
        <v>1431</v>
      </c>
      <c r="BJ2623" s="132" t="s">
        <v>1431</v>
      </c>
      <c r="BZ2623" s="100" t="s">
        <v>3654</v>
      </c>
      <c r="CZ2623" s="122" t="str">
        <f t="shared" si="118"/>
        <v>Quercus macrocarpa Michx., SPMCODE: QUE002622, collection#: IL-MG901</v>
      </c>
    </row>
    <row r="2624" spans="1:104" x14ac:dyDescent="0.45">
      <c r="A2624" s="122">
        <v>2623</v>
      </c>
      <c r="B2624" s="122" t="s">
        <v>13570</v>
      </c>
      <c r="C2624" s="132" t="s">
        <v>13561</v>
      </c>
      <c r="D2624" s="143"/>
      <c r="E2624" s="143"/>
      <c r="I2624" s="100" t="s">
        <v>149</v>
      </c>
      <c r="J2624" s="122" t="str">
        <f t="shared" si="119"/>
        <v>Quercus macrocarpa</v>
      </c>
      <c r="M2624" s="100" t="s">
        <v>3226</v>
      </c>
      <c r="N2624" s="122" t="s">
        <v>3173</v>
      </c>
      <c r="O2624" s="121">
        <v>42993</v>
      </c>
      <c r="P2624" s="100" t="s">
        <v>12921</v>
      </c>
      <c r="Q2624" s="100" t="s">
        <v>11688</v>
      </c>
      <c r="R2624" s="121">
        <v>42993</v>
      </c>
      <c r="S2624" s="121" t="s">
        <v>14693</v>
      </c>
      <c r="T2624" s="100" t="s">
        <v>1171</v>
      </c>
      <c r="U2624" s="100" t="s">
        <v>3484</v>
      </c>
      <c r="V2624" s="100" t="s">
        <v>1172</v>
      </c>
      <c r="W2624" s="50" t="s">
        <v>1759</v>
      </c>
      <c r="X2624" s="50" t="s">
        <v>13575</v>
      </c>
      <c r="AH2624" s="122">
        <v>679</v>
      </c>
      <c r="AJ2624" s="100" t="s">
        <v>149</v>
      </c>
      <c r="AK2624" s="100" t="s">
        <v>149</v>
      </c>
      <c r="AT2624" s="122">
        <v>41.816650000000003</v>
      </c>
      <c r="AU2624" s="122">
        <v>-88.076189999999997</v>
      </c>
      <c r="AZ2624" s="132" t="s">
        <v>13581</v>
      </c>
      <c r="BE2624" s="100" t="s">
        <v>9078</v>
      </c>
      <c r="BG2624" s="100" t="s">
        <v>9079</v>
      </c>
      <c r="BH2624" s="132" t="s">
        <v>1431</v>
      </c>
      <c r="BI2624" s="132" t="s">
        <v>1431</v>
      </c>
      <c r="BJ2624" s="132" t="s">
        <v>1431</v>
      </c>
      <c r="BZ2624" s="100" t="s">
        <v>3654</v>
      </c>
      <c r="CZ2624" s="122" t="str">
        <f t="shared" si="118"/>
        <v>Quercus macrocarpa Michx., SPMCODE: QUE002623, collection#: IL-MG902</v>
      </c>
    </row>
    <row r="2625" spans="1:104" x14ac:dyDescent="0.45">
      <c r="A2625" s="122">
        <v>2624</v>
      </c>
      <c r="B2625" s="122" t="s">
        <v>13571</v>
      </c>
      <c r="C2625" s="132" t="s">
        <v>13562</v>
      </c>
      <c r="D2625" s="143"/>
      <c r="E2625" s="143"/>
      <c r="I2625" s="100" t="s">
        <v>149</v>
      </c>
      <c r="J2625" s="122" t="str">
        <f t="shared" si="119"/>
        <v>Quercus macrocarpa</v>
      </c>
      <c r="M2625" s="100" t="s">
        <v>3226</v>
      </c>
      <c r="N2625" s="122" t="s">
        <v>3173</v>
      </c>
      <c r="O2625" s="121">
        <v>42995</v>
      </c>
      <c r="P2625" s="100" t="s">
        <v>12921</v>
      </c>
      <c r="Q2625" s="100" t="s">
        <v>11688</v>
      </c>
      <c r="R2625" s="121">
        <v>42995</v>
      </c>
      <c r="S2625" s="121" t="s">
        <v>14693</v>
      </c>
      <c r="T2625" s="100" t="s">
        <v>1171</v>
      </c>
      <c r="U2625" s="100" t="s">
        <v>3484</v>
      </c>
      <c r="V2625" s="100" t="s">
        <v>1172</v>
      </c>
      <c r="W2625" s="50" t="s">
        <v>1759</v>
      </c>
      <c r="X2625" s="50" t="s">
        <v>13576</v>
      </c>
      <c r="AH2625" s="122">
        <v>708</v>
      </c>
      <c r="AJ2625" s="100" t="s">
        <v>149</v>
      </c>
      <c r="AK2625" s="100" t="s">
        <v>149</v>
      </c>
      <c r="AT2625" s="122">
        <v>41.818519999999999</v>
      </c>
      <c r="AU2625" s="122">
        <v>-88.076329999999999</v>
      </c>
      <c r="AZ2625" s="132" t="s">
        <v>13582</v>
      </c>
      <c r="BE2625" s="100" t="s">
        <v>9078</v>
      </c>
      <c r="BG2625" s="100" t="s">
        <v>9079</v>
      </c>
      <c r="BH2625" s="132" t="s">
        <v>1431</v>
      </c>
      <c r="BI2625" s="132" t="s">
        <v>1431</v>
      </c>
      <c r="BJ2625" s="132" t="s">
        <v>1431</v>
      </c>
      <c r="BZ2625" s="100" t="s">
        <v>3654</v>
      </c>
      <c r="CZ2625" s="122" t="str">
        <f t="shared" si="118"/>
        <v>Quercus macrocarpa Michx., SPMCODE: QUE002624, collection#: IL-MG903</v>
      </c>
    </row>
    <row r="2626" spans="1:104" x14ac:dyDescent="0.45">
      <c r="A2626" s="122">
        <v>2625</v>
      </c>
      <c r="B2626" s="122" t="s">
        <v>13572</v>
      </c>
      <c r="C2626" s="132" t="s">
        <v>13563</v>
      </c>
      <c r="D2626" s="143"/>
      <c r="E2626" s="143"/>
      <c r="I2626" s="100" t="s">
        <v>149</v>
      </c>
      <c r="J2626" s="122" t="str">
        <f t="shared" si="119"/>
        <v>Quercus macrocarpa</v>
      </c>
      <c r="M2626" s="100" t="s">
        <v>3226</v>
      </c>
      <c r="N2626" s="122" t="s">
        <v>3173</v>
      </c>
      <c r="O2626" s="121">
        <v>42995</v>
      </c>
      <c r="P2626" s="100" t="s">
        <v>12921</v>
      </c>
      <c r="Q2626" s="100" t="s">
        <v>11688</v>
      </c>
      <c r="R2626" s="121">
        <v>42995</v>
      </c>
      <c r="S2626" s="121" t="s">
        <v>14693</v>
      </c>
      <c r="T2626" s="100" t="s">
        <v>1171</v>
      </c>
      <c r="U2626" s="100" t="s">
        <v>3484</v>
      </c>
      <c r="V2626" s="100" t="s">
        <v>1172</v>
      </c>
      <c r="W2626" s="50" t="s">
        <v>1759</v>
      </c>
      <c r="X2626" s="50" t="s">
        <v>13577</v>
      </c>
      <c r="AH2626" s="122">
        <v>741</v>
      </c>
      <c r="AJ2626" s="100" t="s">
        <v>149</v>
      </c>
      <c r="AK2626" s="100" t="s">
        <v>149</v>
      </c>
      <c r="AT2626" s="122">
        <v>41.817790000000002</v>
      </c>
      <c r="AU2626" s="122">
        <v>-88.080489999999998</v>
      </c>
      <c r="AZ2626" s="132" t="s">
        <v>13583</v>
      </c>
      <c r="BE2626" s="100" t="s">
        <v>9078</v>
      </c>
      <c r="BG2626" s="100" t="s">
        <v>9079</v>
      </c>
      <c r="BH2626" s="132" t="s">
        <v>1431</v>
      </c>
      <c r="BI2626" s="132" t="s">
        <v>1431</v>
      </c>
      <c r="BJ2626" s="132" t="s">
        <v>1431</v>
      </c>
      <c r="BZ2626" s="100" t="s">
        <v>3654</v>
      </c>
      <c r="CZ2626" s="122" t="str">
        <f t="shared" si="118"/>
        <v>Quercus macrocarpa Michx., SPMCODE: QUE002625, collection#: IL-MG904</v>
      </c>
    </row>
    <row r="2627" spans="1:104" x14ac:dyDescent="0.45">
      <c r="A2627" s="122">
        <v>2626</v>
      </c>
      <c r="B2627" s="122" t="s">
        <v>13573</v>
      </c>
      <c r="C2627" s="132" t="s">
        <v>13564</v>
      </c>
      <c r="D2627" s="143"/>
      <c r="E2627" s="143"/>
      <c r="I2627" s="100" t="s">
        <v>149</v>
      </c>
      <c r="J2627" s="122" t="str">
        <f t="shared" si="119"/>
        <v>Quercus macrocarpa</v>
      </c>
      <c r="M2627" s="100" t="s">
        <v>3226</v>
      </c>
      <c r="N2627" s="122" t="s">
        <v>3173</v>
      </c>
      <c r="O2627" s="121">
        <v>42995</v>
      </c>
      <c r="P2627" s="100" t="s">
        <v>12921</v>
      </c>
      <c r="Q2627" s="100" t="s">
        <v>11688</v>
      </c>
      <c r="R2627" s="121">
        <v>42995</v>
      </c>
      <c r="S2627" s="121" t="s">
        <v>14693</v>
      </c>
      <c r="T2627" s="100" t="s">
        <v>1171</v>
      </c>
      <c r="U2627" s="100" t="s">
        <v>3484</v>
      </c>
      <c r="V2627" s="100" t="s">
        <v>1172</v>
      </c>
      <c r="W2627" s="50" t="s">
        <v>1759</v>
      </c>
      <c r="X2627" s="50" t="s">
        <v>13578</v>
      </c>
      <c r="AH2627" s="122">
        <v>678</v>
      </c>
      <c r="AJ2627" s="100" t="s">
        <v>149</v>
      </c>
      <c r="AK2627" s="100" t="s">
        <v>149</v>
      </c>
      <c r="AT2627" s="122">
        <v>41.816499999999998</v>
      </c>
      <c r="AU2627" s="122">
        <v>-88.082509999999999</v>
      </c>
      <c r="AZ2627" s="132" t="s">
        <v>13350</v>
      </c>
      <c r="BE2627" s="100" t="s">
        <v>9078</v>
      </c>
      <c r="BG2627" s="100" t="s">
        <v>9079</v>
      </c>
      <c r="BH2627" s="132" t="s">
        <v>1431</v>
      </c>
      <c r="BI2627" s="132" t="s">
        <v>1431</v>
      </c>
      <c r="BJ2627" s="132" t="s">
        <v>1431</v>
      </c>
      <c r="BZ2627" s="100" t="s">
        <v>3654</v>
      </c>
      <c r="CZ2627" s="122" t="str">
        <f t="shared" si="118"/>
        <v>Quercus macrocarpa Michx., SPMCODE: QUE002626, collection#: IL-MG905</v>
      </c>
    </row>
    <row r="2628" spans="1:104" x14ac:dyDescent="0.45">
      <c r="A2628" s="122">
        <v>2627</v>
      </c>
      <c r="B2628" s="122" t="s">
        <v>13631</v>
      </c>
      <c r="C2628" s="118" t="s">
        <v>13798</v>
      </c>
      <c r="D2628" s="156"/>
      <c r="E2628" s="156"/>
      <c r="I2628" s="100" t="s">
        <v>149</v>
      </c>
      <c r="J2628" s="122" t="str">
        <f t="shared" si="119"/>
        <v>Quercus macrocarpa</v>
      </c>
      <c r="M2628" s="100" t="s">
        <v>3226</v>
      </c>
      <c r="N2628" s="122" t="s">
        <v>3173</v>
      </c>
      <c r="O2628" s="106">
        <v>42995</v>
      </c>
      <c r="P2628" s="100" t="s">
        <v>13555</v>
      </c>
      <c r="Q2628" s="100" t="s">
        <v>13840</v>
      </c>
      <c r="R2628" s="121">
        <v>43090</v>
      </c>
      <c r="S2628" s="122" t="s">
        <v>14692</v>
      </c>
      <c r="T2628" s="100" t="s">
        <v>1171</v>
      </c>
      <c r="U2628" s="100" t="s">
        <v>4641</v>
      </c>
      <c r="AJ2628" s="100" t="s">
        <v>149</v>
      </c>
      <c r="AK2628" s="100" t="s">
        <v>149</v>
      </c>
      <c r="BC2628" s="132" t="s">
        <v>13797</v>
      </c>
      <c r="BE2628" s="100" t="s">
        <v>9078</v>
      </c>
      <c r="BZ2628" s="100" t="s">
        <v>3654</v>
      </c>
      <c r="CZ2628" s="122" t="str">
        <f t="shared" si="118"/>
        <v>Quercus macrocarpa Michx., SPMCODE: QUE002627, collection#: MN_CDR_114</v>
      </c>
    </row>
    <row r="2629" spans="1:104" x14ac:dyDescent="0.45">
      <c r="A2629" s="122">
        <v>2628</v>
      </c>
      <c r="B2629" s="122" t="s">
        <v>13819</v>
      </c>
      <c r="C2629" s="131" t="s">
        <v>13799</v>
      </c>
      <c r="D2629" s="153"/>
      <c r="E2629" s="153"/>
      <c r="I2629" s="100" t="s">
        <v>149</v>
      </c>
      <c r="J2629" s="122" t="str">
        <f t="shared" si="119"/>
        <v>Quercus macrocarpa</v>
      </c>
      <c r="M2629" s="100" t="s">
        <v>3226</v>
      </c>
      <c r="N2629" s="122" t="s">
        <v>3173</v>
      </c>
      <c r="O2629" s="106">
        <v>42973</v>
      </c>
      <c r="P2629" s="100" t="s">
        <v>13555</v>
      </c>
      <c r="Q2629" s="100" t="s">
        <v>13840</v>
      </c>
      <c r="R2629" s="121">
        <v>43090</v>
      </c>
      <c r="S2629" s="122" t="s">
        <v>14692</v>
      </c>
      <c r="T2629" s="100" t="s">
        <v>1171</v>
      </c>
      <c r="U2629" s="100" t="s">
        <v>4641</v>
      </c>
      <c r="AJ2629" s="100" t="s">
        <v>149</v>
      </c>
      <c r="AK2629" s="100" t="s">
        <v>149</v>
      </c>
      <c r="AT2629" s="131"/>
      <c r="AU2629" s="131"/>
      <c r="BC2629" s="132" t="s">
        <v>13796</v>
      </c>
      <c r="BE2629" s="100" t="s">
        <v>9078</v>
      </c>
      <c r="BZ2629" s="100" t="s">
        <v>3654</v>
      </c>
      <c r="CZ2629" s="122" t="str">
        <f t="shared" si="118"/>
        <v>Quercus macrocarpa Michx., SPMCODE: QUE002628, collection#: MN_FS_101</v>
      </c>
    </row>
    <row r="2630" spans="1:104" x14ac:dyDescent="0.45">
      <c r="A2630" s="122">
        <v>2629</v>
      </c>
      <c r="B2630" s="122" t="s">
        <v>13820</v>
      </c>
      <c r="C2630" s="131" t="s">
        <v>13800</v>
      </c>
      <c r="D2630" s="153"/>
      <c r="E2630" s="153"/>
      <c r="I2630" s="100" t="s">
        <v>149</v>
      </c>
      <c r="J2630" s="122" t="str">
        <f t="shared" si="119"/>
        <v>Quercus macrocarpa</v>
      </c>
      <c r="M2630" s="100" t="s">
        <v>3226</v>
      </c>
      <c r="N2630" s="122" t="s">
        <v>3173</v>
      </c>
      <c r="O2630" s="106">
        <v>42973</v>
      </c>
      <c r="P2630" s="100" t="s">
        <v>13555</v>
      </c>
      <c r="Q2630" s="100" t="s">
        <v>13840</v>
      </c>
      <c r="R2630" s="121">
        <v>43090</v>
      </c>
      <c r="S2630" s="122" t="s">
        <v>14692</v>
      </c>
      <c r="T2630" s="100" t="s">
        <v>1171</v>
      </c>
      <c r="U2630" s="100" t="s">
        <v>4641</v>
      </c>
      <c r="AJ2630" s="100" t="s">
        <v>149</v>
      </c>
      <c r="AK2630" s="100" t="s">
        <v>149</v>
      </c>
      <c r="AT2630" s="131"/>
      <c r="AU2630" s="131"/>
      <c r="BC2630" s="132" t="s">
        <v>13796</v>
      </c>
      <c r="BE2630" s="100" t="s">
        <v>9078</v>
      </c>
      <c r="BZ2630" s="100" t="s">
        <v>3654</v>
      </c>
      <c r="CZ2630" s="122" t="str">
        <f t="shared" si="118"/>
        <v>Quercus macrocarpa Michx., SPMCODE: QUE002629, collection#: MN_FS_102</v>
      </c>
    </row>
    <row r="2631" spans="1:104" x14ac:dyDescent="0.45">
      <c r="A2631" s="122">
        <v>2630</v>
      </c>
      <c r="B2631" s="122" t="s">
        <v>13821</v>
      </c>
      <c r="C2631" s="131" t="s">
        <v>13801</v>
      </c>
      <c r="D2631" s="153"/>
      <c r="E2631" s="153"/>
      <c r="I2631" s="100" t="s">
        <v>149</v>
      </c>
      <c r="J2631" s="122" t="str">
        <f t="shared" si="119"/>
        <v>Quercus macrocarpa</v>
      </c>
      <c r="M2631" s="100" t="s">
        <v>3226</v>
      </c>
      <c r="N2631" s="122" t="s">
        <v>3173</v>
      </c>
      <c r="O2631" s="106">
        <v>42973</v>
      </c>
      <c r="P2631" s="100" t="s">
        <v>13555</v>
      </c>
      <c r="Q2631" s="100" t="s">
        <v>13840</v>
      </c>
      <c r="R2631" s="121">
        <v>43090</v>
      </c>
      <c r="S2631" s="122" t="s">
        <v>14692</v>
      </c>
      <c r="T2631" s="100" t="s">
        <v>1171</v>
      </c>
      <c r="U2631" s="100" t="s">
        <v>4641</v>
      </c>
      <c r="AJ2631" s="100" t="s">
        <v>149</v>
      </c>
      <c r="AK2631" s="100" t="s">
        <v>149</v>
      </c>
      <c r="AT2631" s="131">
        <v>43.684710000000003</v>
      </c>
      <c r="AU2631" s="131">
        <v>-92.926670000000001</v>
      </c>
      <c r="BE2631" s="100" t="s">
        <v>9078</v>
      </c>
      <c r="BZ2631" s="100" t="s">
        <v>3654</v>
      </c>
      <c r="CZ2631" s="122" t="str">
        <f t="shared" si="118"/>
        <v>Quercus macrocarpa Michx., SPMCODE: QUE002630, collection#: MN_FS_103</v>
      </c>
    </row>
    <row r="2632" spans="1:104" x14ac:dyDescent="0.45">
      <c r="A2632" s="122">
        <v>2631</v>
      </c>
      <c r="B2632" s="122" t="s">
        <v>13822</v>
      </c>
      <c r="C2632" s="131" t="s">
        <v>13802</v>
      </c>
      <c r="D2632" s="153"/>
      <c r="E2632" s="153"/>
      <c r="I2632" s="100" t="s">
        <v>149</v>
      </c>
      <c r="J2632" s="122" t="str">
        <f t="shared" si="119"/>
        <v>Quercus macrocarpa</v>
      </c>
      <c r="M2632" s="100" t="s">
        <v>3226</v>
      </c>
      <c r="N2632" s="122" t="s">
        <v>3173</v>
      </c>
      <c r="O2632" s="106">
        <v>42973</v>
      </c>
      <c r="P2632" s="100" t="s">
        <v>13555</v>
      </c>
      <c r="Q2632" s="100" t="s">
        <v>13840</v>
      </c>
      <c r="R2632" s="121">
        <v>43090</v>
      </c>
      <c r="S2632" s="122" t="s">
        <v>14692</v>
      </c>
      <c r="T2632" s="100" t="s">
        <v>1171</v>
      </c>
      <c r="U2632" s="100" t="s">
        <v>4641</v>
      </c>
      <c r="AJ2632" s="100" t="s">
        <v>149</v>
      </c>
      <c r="AK2632" s="100" t="s">
        <v>149</v>
      </c>
      <c r="AT2632" s="131">
        <v>43.684809999999999</v>
      </c>
      <c r="AU2632" s="131">
        <v>-92.926959999999994</v>
      </c>
      <c r="BE2632" s="100" t="s">
        <v>9078</v>
      </c>
      <c r="BZ2632" s="100" t="s">
        <v>3654</v>
      </c>
      <c r="CZ2632" s="122" t="str">
        <f t="shared" si="118"/>
        <v>Quercus macrocarpa Michx., SPMCODE: QUE002631, collection#: MN_FS_104</v>
      </c>
    </row>
    <row r="2633" spans="1:104" x14ac:dyDescent="0.45">
      <c r="A2633" s="122">
        <v>2632</v>
      </c>
      <c r="B2633" s="122" t="s">
        <v>13823</v>
      </c>
      <c r="C2633" s="131" t="s">
        <v>13803</v>
      </c>
      <c r="D2633" s="153"/>
      <c r="E2633" s="153"/>
      <c r="I2633" s="100" t="s">
        <v>149</v>
      </c>
      <c r="J2633" s="122" t="str">
        <f t="shared" si="119"/>
        <v>Quercus macrocarpa</v>
      </c>
      <c r="M2633" s="100" t="s">
        <v>3226</v>
      </c>
      <c r="N2633" s="122" t="s">
        <v>3173</v>
      </c>
      <c r="O2633" s="106">
        <v>42973</v>
      </c>
      <c r="P2633" s="100" t="s">
        <v>13555</v>
      </c>
      <c r="Q2633" s="100" t="s">
        <v>13840</v>
      </c>
      <c r="R2633" s="121">
        <v>43090</v>
      </c>
      <c r="S2633" s="122" t="s">
        <v>14692</v>
      </c>
      <c r="T2633" s="100" t="s">
        <v>1171</v>
      </c>
      <c r="U2633" s="100" t="s">
        <v>4641</v>
      </c>
      <c r="AJ2633" s="100" t="s">
        <v>149</v>
      </c>
      <c r="AK2633" s="100" t="s">
        <v>149</v>
      </c>
      <c r="AT2633" s="131">
        <v>43.685310000000001</v>
      </c>
      <c r="AU2633" s="131">
        <v>-92.922920000000005</v>
      </c>
      <c r="BE2633" s="100" t="s">
        <v>9078</v>
      </c>
      <c r="BZ2633" s="100" t="s">
        <v>3654</v>
      </c>
      <c r="CZ2633" s="122" t="str">
        <f t="shared" si="118"/>
        <v>Quercus macrocarpa Michx., SPMCODE: QUE002632, collection#: MN_FS_105</v>
      </c>
    </row>
    <row r="2634" spans="1:104" x14ac:dyDescent="0.45">
      <c r="A2634" s="122">
        <v>2633</v>
      </c>
      <c r="B2634" s="122" t="s">
        <v>13824</v>
      </c>
      <c r="C2634" s="131" t="s">
        <v>13804</v>
      </c>
      <c r="D2634" s="153"/>
      <c r="E2634" s="153"/>
      <c r="I2634" s="100" t="s">
        <v>149</v>
      </c>
      <c r="J2634" s="122" t="str">
        <f t="shared" si="119"/>
        <v>Quercus macrocarpa</v>
      </c>
      <c r="M2634" s="100" t="s">
        <v>3226</v>
      </c>
      <c r="N2634" s="122" t="s">
        <v>3173</v>
      </c>
      <c r="O2634" s="106">
        <v>42973</v>
      </c>
      <c r="P2634" s="100" t="s">
        <v>13555</v>
      </c>
      <c r="Q2634" s="100" t="s">
        <v>13840</v>
      </c>
      <c r="R2634" s="121">
        <v>43090</v>
      </c>
      <c r="S2634" s="122" t="s">
        <v>14692</v>
      </c>
      <c r="T2634" s="100" t="s">
        <v>1171</v>
      </c>
      <c r="U2634" s="100" t="s">
        <v>4641</v>
      </c>
      <c r="AJ2634" s="100" t="s">
        <v>149</v>
      </c>
      <c r="AK2634" s="100" t="s">
        <v>149</v>
      </c>
      <c r="AT2634" s="131">
        <v>43.68441</v>
      </c>
      <c r="AU2634" s="131">
        <v>-92.922439999999995</v>
      </c>
      <c r="BE2634" s="100" t="s">
        <v>9078</v>
      </c>
      <c r="BZ2634" s="100" t="s">
        <v>3654</v>
      </c>
      <c r="CZ2634" s="122" t="str">
        <f t="shared" si="118"/>
        <v>Quercus macrocarpa Michx., SPMCODE: QUE002633, collection#: MN_FS_106</v>
      </c>
    </row>
    <row r="2635" spans="1:104" x14ac:dyDescent="0.45">
      <c r="A2635" s="122">
        <v>2634</v>
      </c>
      <c r="B2635" s="122" t="s">
        <v>13825</v>
      </c>
      <c r="C2635" s="131" t="s">
        <v>13805</v>
      </c>
      <c r="D2635" s="153"/>
      <c r="E2635" s="153"/>
      <c r="I2635" s="100" t="s">
        <v>149</v>
      </c>
      <c r="J2635" s="122" t="str">
        <f t="shared" si="119"/>
        <v>Quercus macrocarpa</v>
      </c>
      <c r="M2635" s="100" t="s">
        <v>3226</v>
      </c>
      <c r="N2635" s="122" t="s">
        <v>3173</v>
      </c>
      <c r="O2635" s="106">
        <v>42973</v>
      </c>
      <c r="P2635" s="100" t="s">
        <v>13555</v>
      </c>
      <c r="Q2635" s="100" t="s">
        <v>13840</v>
      </c>
      <c r="R2635" s="121">
        <v>43090</v>
      </c>
      <c r="S2635" s="122" t="s">
        <v>14692</v>
      </c>
      <c r="T2635" s="100" t="s">
        <v>1171</v>
      </c>
      <c r="U2635" s="100" t="s">
        <v>4641</v>
      </c>
      <c r="AJ2635" s="100" t="s">
        <v>149</v>
      </c>
      <c r="AK2635" s="100" t="s">
        <v>149</v>
      </c>
      <c r="AT2635" s="131">
        <v>43.684609999999999</v>
      </c>
      <c r="AU2635" s="131">
        <v>-92.921340000000001</v>
      </c>
      <c r="BE2635" s="100" t="s">
        <v>9078</v>
      </c>
      <c r="BZ2635" s="100" t="s">
        <v>3654</v>
      </c>
      <c r="CZ2635" s="122" t="str">
        <f t="shared" si="118"/>
        <v>Quercus macrocarpa Michx., SPMCODE: QUE002634, collection#: MN_FS_107</v>
      </c>
    </row>
    <row r="2636" spans="1:104" x14ac:dyDescent="0.45">
      <c r="A2636" s="122">
        <v>2635</v>
      </c>
      <c r="B2636" s="122" t="s">
        <v>13826</v>
      </c>
      <c r="C2636" s="131" t="s">
        <v>13806</v>
      </c>
      <c r="D2636" s="153"/>
      <c r="E2636" s="153"/>
      <c r="I2636" s="100" t="s">
        <v>149</v>
      </c>
      <c r="J2636" s="122" t="str">
        <f t="shared" si="119"/>
        <v>Quercus macrocarpa</v>
      </c>
      <c r="M2636" s="100" t="s">
        <v>3226</v>
      </c>
      <c r="N2636" s="122" t="s">
        <v>3173</v>
      </c>
      <c r="O2636" s="106">
        <v>42973</v>
      </c>
      <c r="P2636" s="100" t="s">
        <v>13555</v>
      </c>
      <c r="Q2636" s="100" t="s">
        <v>13840</v>
      </c>
      <c r="R2636" s="121">
        <v>43090</v>
      </c>
      <c r="S2636" s="122" t="s">
        <v>14692</v>
      </c>
      <c r="T2636" s="100" t="s">
        <v>1171</v>
      </c>
      <c r="U2636" s="100" t="s">
        <v>4641</v>
      </c>
      <c r="AJ2636" s="100" t="s">
        <v>149</v>
      </c>
      <c r="AK2636" s="100" t="s">
        <v>149</v>
      </c>
      <c r="AT2636" s="131">
        <v>43.68486</v>
      </c>
      <c r="AU2636" s="131">
        <v>-92.920450000000002</v>
      </c>
      <c r="BE2636" s="100" t="s">
        <v>9078</v>
      </c>
      <c r="BZ2636" s="100" t="s">
        <v>3654</v>
      </c>
      <c r="CZ2636" s="122" t="str">
        <f t="shared" si="118"/>
        <v>Quercus macrocarpa Michx., SPMCODE: QUE002635, collection#: MN_FS_108</v>
      </c>
    </row>
    <row r="2637" spans="1:104" x14ac:dyDescent="0.45">
      <c r="A2637" s="122">
        <v>2636</v>
      </c>
      <c r="B2637" s="122" t="s">
        <v>13827</v>
      </c>
      <c r="C2637" s="131" t="s">
        <v>13807</v>
      </c>
      <c r="D2637" s="153"/>
      <c r="E2637" s="153"/>
      <c r="I2637" s="100" t="s">
        <v>149</v>
      </c>
      <c r="J2637" s="122" t="str">
        <f t="shared" si="119"/>
        <v>Quercus macrocarpa</v>
      </c>
      <c r="M2637" s="100" t="s">
        <v>3226</v>
      </c>
      <c r="N2637" s="122" t="s">
        <v>3173</v>
      </c>
      <c r="O2637" s="106">
        <v>42973</v>
      </c>
      <c r="P2637" s="100" t="s">
        <v>13555</v>
      </c>
      <c r="Q2637" s="100" t="s">
        <v>13840</v>
      </c>
      <c r="R2637" s="121">
        <v>43090</v>
      </c>
      <c r="S2637" s="122" t="s">
        <v>14692</v>
      </c>
      <c r="T2637" s="100" t="s">
        <v>1171</v>
      </c>
      <c r="U2637" s="100" t="s">
        <v>4641</v>
      </c>
      <c r="AJ2637" s="100" t="s">
        <v>149</v>
      </c>
      <c r="AK2637" s="100" t="s">
        <v>149</v>
      </c>
      <c r="AT2637" s="131">
        <v>43.685769999999998</v>
      </c>
      <c r="AU2637" s="131">
        <v>-92.921440000000004</v>
      </c>
      <c r="BE2637" s="100" t="s">
        <v>9078</v>
      </c>
      <c r="BZ2637" s="100" t="s">
        <v>3654</v>
      </c>
      <c r="CZ2637" s="122" t="str">
        <f t="shared" si="118"/>
        <v>Quercus macrocarpa Michx., SPMCODE: QUE002636, collection#: MN_FS_109</v>
      </c>
    </row>
    <row r="2638" spans="1:104" x14ac:dyDescent="0.45">
      <c r="A2638" s="122">
        <v>2637</v>
      </c>
      <c r="B2638" s="122" t="s">
        <v>13828</v>
      </c>
      <c r="C2638" s="131" t="s">
        <v>13808</v>
      </c>
      <c r="D2638" s="153"/>
      <c r="E2638" s="153"/>
      <c r="I2638" s="100" t="s">
        <v>149</v>
      </c>
      <c r="J2638" s="122" t="str">
        <f t="shared" si="119"/>
        <v>Quercus macrocarpa</v>
      </c>
      <c r="M2638" s="100" t="s">
        <v>3226</v>
      </c>
      <c r="N2638" s="122" t="s">
        <v>3173</v>
      </c>
      <c r="O2638" s="106">
        <v>42973</v>
      </c>
      <c r="P2638" s="100" t="s">
        <v>13555</v>
      </c>
      <c r="Q2638" s="100" t="s">
        <v>13840</v>
      </c>
      <c r="R2638" s="121">
        <v>43090</v>
      </c>
      <c r="S2638" s="122" t="s">
        <v>14692</v>
      </c>
      <c r="T2638" s="100" t="s">
        <v>1171</v>
      </c>
      <c r="U2638" s="100" t="s">
        <v>4641</v>
      </c>
      <c r="AJ2638" s="100" t="s">
        <v>149</v>
      </c>
      <c r="AK2638" s="100" t="s">
        <v>149</v>
      </c>
      <c r="AT2638" s="131">
        <v>43.688360000000003</v>
      </c>
      <c r="AU2638" s="131">
        <v>-92.92859</v>
      </c>
      <c r="BE2638" s="100" t="s">
        <v>9078</v>
      </c>
      <c r="BZ2638" s="100" t="s">
        <v>3654</v>
      </c>
      <c r="CZ2638" s="122" t="str">
        <f t="shared" si="118"/>
        <v>Quercus macrocarpa Michx., SPMCODE: QUE002637, collection#: MN_FS_110</v>
      </c>
    </row>
    <row r="2639" spans="1:104" x14ac:dyDescent="0.45">
      <c r="A2639" s="122">
        <v>2638</v>
      </c>
      <c r="B2639" s="122" t="s">
        <v>13829</v>
      </c>
      <c r="C2639" s="131" t="s">
        <v>13809</v>
      </c>
      <c r="D2639" s="153"/>
      <c r="E2639" s="153"/>
      <c r="I2639" s="100" t="s">
        <v>149</v>
      </c>
      <c r="J2639" s="122" t="str">
        <f t="shared" si="119"/>
        <v>Quercus macrocarpa</v>
      </c>
      <c r="M2639" s="100" t="s">
        <v>3226</v>
      </c>
      <c r="N2639" s="122" t="s">
        <v>3173</v>
      </c>
      <c r="O2639" s="106">
        <v>42971</v>
      </c>
      <c r="P2639" s="100" t="s">
        <v>13555</v>
      </c>
      <c r="Q2639" s="100" t="s">
        <v>13840</v>
      </c>
      <c r="R2639" s="121">
        <v>43090</v>
      </c>
      <c r="S2639" s="122" t="s">
        <v>14692</v>
      </c>
      <c r="T2639" s="100" t="s">
        <v>1171</v>
      </c>
      <c r="U2639" s="100" t="s">
        <v>4641</v>
      </c>
      <c r="AJ2639" s="100" t="s">
        <v>149</v>
      </c>
      <c r="AK2639" s="100" t="s">
        <v>149</v>
      </c>
      <c r="AT2639" s="131">
        <v>43.677</v>
      </c>
      <c r="AU2639" s="131">
        <v>-92.937690000000003</v>
      </c>
      <c r="BE2639" s="100" t="s">
        <v>9078</v>
      </c>
      <c r="BZ2639" s="100" t="s">
        <v>3654</v>
      </c>
      <c r="CZ2639" s="122" t="str">
        <f t="shared" ref="CZ2639:CZ2651" si="120">I2639&amp;", SPMCODE: "&amp;B2639&amp;", collection#: "&amp;C2639</f>
        <v>Quercus macrocarpa Michx., SPMCODE: QUE002638, collection#: MN_JCH_101</v>
      </c>
    </row>
    <row r="2640" spans="1:104" x14ac:dyDescent="0.45">
      <c r="A2640" s="122">
        <v>2639</v>
      </c>
      <c r="B2640" s="122" t="s">
        <v>13830</v>
      </c>
      <c r="C2640" s="131" t="s">
        <v>13810</v>
      </c>
      <c r="D2640" s="153"/>
      <c r="E2640" s="153"/>
      <c r="I2640" s="100" t="s">
        <v>149</v>
      </c>
      <c r="J2640" s="122" t="str">
        <f t="shared" si="119"/>
        <v>Quercus macrocarpa</v>
      </c>
      <c r="M2640" s="100" t="s">
        <v>3226</v>
      </c>
      <c r="N2640" s="122" t="s">
        <v>3173</v>
      </c>
      <c r="O2640" s="106">
        <v>42971</v>
      </c>
      <c r="P2640" s="100" t="s">
        <v>13555</v>
      </c>
      <c r="Q2640" s="100" t="s">
        <v>13840</v>
      </c>
      <c r="R2640" s="121">
        <v>43090</v>
      </c>
      <c r="S2640" s="122" t="s">
        <v>14692</v>
      </c>
      <c r="T2640" s="100" t="s">
        <v>1171</v>
      </c>
      <c r="U2640" s="100" t="s">
        <v>4641</v>
      </c>
      <c r="AJ2640" s="100" t="s">
        <v>149</v>
      </c>
      <c r="AK2640" s="100" t="s">
        <v>149</v>
      </c>
      <c r="AT2640" s="131">
        <v>43.684530000000002</v>
      </c>
      <c r="AU2640" s="131">
        <v>-92.926509999999993</v>
      </c>
      <c r="BE2640" s="100" t="s">
        <v>9078</v>
      </c>
      <c r="BZ2640" s="100" t="s">
        <v>3654</v>
      </c>
      <c r="CZ2640" s="122" t="str">
        <f t="shared" si="120"/>
        <v>Quercus macrocarpa Michx., SPMCODE: QUE002639, collection#: MN_JCH_102</v>
      </c>
    </row>
    <row r="2641" spans="1:104" x14ac:dyDescent="0.45">
      <c r="A2641" s="122">
        <v>2640</v>
      </c>
      <c r="B2641" s="122" t="s">
        <v>13831</v>
      </c>
      <c r="C2641" s="131" t="s">
        <v>13811</v>
      </c>
      <c r="D2641" s="153"/>
      <c r="E2641" s="153"/>
      <c r="I2641" s="100" t="s">
        <v>149</v>
      </c>
      <c r="J2641" s="122" t="str">
        <f t="shared" si="119"/>
        <v>Quercus macrocarpa</v>
      </c>
      <c r="M2641" s="100" t="s">
        <v>3226</v>
      </c>
      <c r="N2641" s="122" t="s">
        <v>3173</v>
      </c>
      <c r="O2641" s="106">
        <v>42971</v>
      </c>
      <c r="P2641" s="100" t="s">
        <v>13555</v>
      </c>
      <c r="Q2641" s="100" t="s">
        <v>13840</v>
      </c>
      <c r="R2641" s="121">
        <v>43090</v>
      </c>
      <c r="S2641" s="122" t="s">
        <v>14692</v>
      </c>
      <c r="T2641" s="100" t="s">
        <v>1171</v>
      </c>
      <c r="U2641" s="100" t="s">
        <v>4641</v>
      </c>
      <c r="AJ2641" s="100" t="s">
        <v>149</v>
      </c>
      <c r="AK2641" s="100" t="s">
        <v>149</v>
      </c>
      <c r="AT2641" s="131">
        <v>43.684710000000003</v>
      </c>
      <c r="AU2641" s="131">
        <v>92.926670000000001</v>
      </c>
      <c r="BE2641" s="100" t="s">
        <v>9078</v>
      </c>
      <c r="BZ2641" s="100" t="s">
        <v>3654</v>
      </c>
      <c r="CZ2641" s="122" t="str">
        <f t="shared" si="120"/>
        <v>Quercus macrocarpa Michx., SPMCODE: QUE002640, collection#: MN_JCH_103</v>
      </c>
    </row>
    <row r="2642" spans="1:104" x14ac:dyDescent="0.45">
      <c r="A2642" s="122">
        <v>2641</v>
      </c>
      <c r="B2642" s="122" t="s">
        <v>13832</v>
      </c>
      <c r="C2642" s="131" t="s">
        <v>13812</v>
      </c>
      <c r="D2642" s="153"/>
      <c r="E2642" s="153"/>
      <c r="I2642" s="100" t="s">
        <v>149</v>
      </c>
      <c r="J2642" s="122" t="str">
        <f t="shared" si="119"/>
        <v>Quercus macrocarpa</v>
      </c>
      <c r="M2642" s="100" t="s">
        <v>3226</v>
      </c>
      <c r="N2642" s="122" t="s">
        <v>3173</v>
      </c>
      <c r="O2642" s="106">
        <v>42971</v>
      </c>
      <c r="P2642" s="100" t="s">
        <v>13555</v>
      </c>
      <c r="Q2642" s="100" t="s">
        <v>13840</v>
      </c>
      <c r="R2642" s="121">
        <v>43090</v>
      </c>
      <c r="S2642" s="122" t="s">
        <v>14692</v>
      </c>
      <c r="T2642" s="100" t="s">
        <v>1171</v>
      </c>
      <c r="U2642" s="100" t="s">
        <v>4641</v>
      </c>
      <c r="AJ2642" s="100" t="s">
        <v>149</v>
      </c>
      <c r="AK2642" s="100" t="s">
        <v>149</v>
      </c>
      <c r="AT2642" s="131">
        <v>43.685310000000001</v>
      </c>
      <c r="AU2642" s="131">
        <v>-92.922920000000005</v>
      </c>
      <c r="BE2642" s="100" t="s">
        <v>9078</v>
      </c>
      <c r="BZ2642" s="100" t="s">
        <v>3654</v>
      </c>
      <c r="CZ2642" s="122" t="str">
        <f t="shared" si="120"/>
        <v>Quercus macrocarpa Michx., SPMCODE: QUE002641, collection#: MN_JCH_105</v>
      </c>
    </row>
    <row r="2643" spans="1:104" x14ac:dyDescent="0.45">
      <c r="A2643" s="122">
        <v>2642</v>
      </c>
      <c r="B2643" s="122" t="s">
        <v>13833</v>
      </c>
      <c r="C2643" s="131" t="s">
        <v>13813</v>
      </c>
      <c r="D2643" s="153"/>
      <c r="E2643" s="153"/>
      <c r="I2643" s="100" t="s">
        <v>149</v>
      </c>
      <c r="J2643" s="122" t="str">
        <f t="shared" si="119"/>
        <v>Quercus macrocarpa</v>
      </c>
      <c r="M2643" s="100" t="s">
        <v>3226</v>
      </c>
      <c r="N2643" s="122" t="s">
        <v>3173</v>
      </c>
      <c r="O2643" s="106">
        <v>42971</v>
      </c>
      <c r="P2643" s="100" t="s">
        <v>13555</v>
      </c>
      <c r="Q2643" s="100" t="s">
        <v>13840</v>
      </c>
      <c r="R2643" s="121">
        <v>43090</v>
      </c>
      <c r="S2643" s="122" t="s">
        <v>14692</v>
      </c>
      <c r="T2643" s="100" t="s">
        <v>1171</v>
      </c>
      <c r="U2643" s="100" t="s">
        <v>4641</v>
      </c>
      <c r="AJ2643" s="100" t="s">
        <v>149</v>
      </c>
      <c r="AK2643" s="100" t="s">
        <v>149</v>
      </c>
      <c r="AT2643" s="131">
        <v>43.68441</v>
      </c>
      <c r="AU2643" s="131">
        <v>-92.922439999999995</v>
      </c>
      <c r="BE2643" s="100" t="s">
        <v>9078</v>
      </c>
      <c r="BZ2643" s="100" t="s">
        <v>3654</v>
      </c>
      <c r="CZ2643" s="122" t="str">
        <f t="shared" si="120"/>
        <v>Quercus macrocarpa Michx., SPMCODE: QUE002642, collection#: MN_JCH_106</v>
      </c>
    </row>
    <row r="2644" spans="1:104" x14ac:dyDescent="0.45">
      <c r="A2644" s="122">
        <v>2643</v>
      </c>
      <c r="B2644" s="122" t="s">
        <v>13834</v>
      </c>
      <c r="C2644" s="131" t="s">
        <v>13814</v>
      </c>
      <c r="D2644" s="153"/>
      <c r="E2644" s="153"/>
      <c r="I2644" s="100" t="s">
        <v>149</v>
      </c>
      <c r="J2644" s="122" t="str">
        <f t="shared" si="119"/>
        <v>Quercus macrocarpa</v>
      </c>
      <c r="M2644" s="100" t="s">
        <v>3226</v>
      </c>
      <c r="N2644" s="122" t="s">
        <v>3173</v>
      </c>
      <c r="O2644" s="106">
        <v>42971</v>
      </c>
      <c r="P2644" s="100" t="s">
        <v>13555</v>
      </c>
      <c r="Q2644" s="100" t="s">
        <v>13840</v>
      </c>
      <c r="R2644" s="121">
        <v>43090</v>
      </c>
      <c r="S2644" s="122" t="s">
        <v>14692</v>
      </c>
      <c r="T2644" s="100" t="s">
        <v>1171</v>
      </c>
      <c r="U2644" s="100" t="s">
        <v>4641</v>
      </c>
      <c r="AJ2644" s="100" t="s">
        <v>149</v>
      </c>
      <c r="AK2644" s="100" t="s">
        <v>149</v>
      </c>
      <c r="AT2644" s="131">
        <v>43.684609999999999</v>
      </c>
      <c r="AU2644" s="131">
        <v>-92.921340000000001</v>
      </c>
      <c r="BE2644" s="100" t="s">
        <v>9078</v>
      </c>
      <c r="BZ2644" s="100" t="s">
        <v>3654</v>
      </c>
      <c r="CZ2644" s="122" t="str">
        <f t="shared" si="120"/>
        <v>Quercus macrocarpa Michx., SPMCODE: QUE002643, collection#: MN_JCH_107</v>
      </c>
    </row>
    <row r="2645" spans="1:104" x14ac:dyDescent="0.45">
      <c r="A2645" s="122">
        <v>2644</v>
      </c>
      <c r="B2645" s="122" t="s">
        <v>13835</v>
      </c>
      <c r="C2645" s="131" t="s">
        <v>13815</v>
      </c>
      <c r="D2645" s="153"/>
      <c r="E2645" s="153"/>
      <c r="I2645" s="100" t="s">
        <v>149</v>
      </c>
      <c r="J2645" s="122" t="str">
        <f t="shared" si="119"/>
        <v>Quercus macrocarpa</v>
      </c>
      <c r="M2645" s="100" t="s">
        <v>3226</v>
      </c>
      <c r="N2645" s="122" t="s">
        <v>3173</v>
      </c>
      <c r="O2645" s="106">
        <v>42971</v>
      </c>
      <c r="P2645" s="100" t="s">
        <v>13555</v>
      </c>
      <c r="Q2645" s="100" t="s">
        <v>13840</v>
      </c>
      <c r="R2645" s="121">
        <v>43090</v>
      </c>
      <c r="S2645" s="122" t="s">
        <v>14692</v>
      </c>
      <c r="T2645" s="100" t="s">
        <v>1171</v>
      </c>
      <c r="U2645" s="100" t="s">
        <v>4641</v>
      </c>
      <c r="AJ2645" s="100" t="s">
        <v>149</v>
      </c>
      <c r="AK2645" s="100" t="s">
        <v>149</v>
      </c>
      <c r="AT2645" s="131">
        <v>43.68486</v>
      </c>
      <c r="AU2645" s="131">
        <v>-92.920450000000002</v>
      </c>
      <c r="BE2645" s="100" t="s">
        <v>9078</v>
      </c>
      <c r="BZ2645" s="100" t="s">
        <v>3654</v>
      </c>
      <c r="CZ2645" s="122" t="str">
        <f t="shared" si="120"/>
        <v>Quercus macrocarpa Michx., SPMCODE: QUE002644, collection#: MN_JCH_108</v>
      </c>
    </row>
    <row r="2646" spans="1:104" x14ac:dyDescent="0.45">
      <c r="A2646" s="122">
        <v>2645</v>
      </c>
      <c r="B2646" s="122" t="s">
        <v>13836</v>
      </c>
      <c r="C2646" s="131" t="s">
        <v>13816</v>
      </c>
      <c r="D2646" s="153"/>
      <c r="E2646" s="153"/>
      <c r="I2646" s="100" t="s">
        <v>149</v>
      </c>
      <c r="J2646" s="122" t="str">
        <f t="shared" si="119"/>
        <v>Quercus macrocarpa</v>
      </c>
      <c r="M2646" s="100" t="s">
        <v>3226</v>
      </c>
      <c r="N2646" s="122" t="s">
        <v>3173</v>
      </c>
      <c r="O2646" s="106">
        <v>42971</v>
      </c>
      <c r="P2646" s="100" t="s">
        <v>13555</v>
      </c>
      <c r="Q2646" s="100" t="s">
        <v>13840</v>
      </c>
      <c r="R2646" s="121">
        <v>43090</v>
      </c>
      <c r="S2646" s="122" t="s">
        <v>14692</v>
      </c>
      <c r="T2646" s="100" t="s">
        <v>1171</v>
      </c>
      <c r="U2646" s="100" t="s">
        <v>4641</v>
      </c>
      <c r="AJ2646" s="100" t="s">
        <v>149</v>
      </c>
      <c r="AK2646" s="100" t="s">
        <v>149</v>
      </c>
      <c r="AT2646" s="131">
        <v>43.685769999999998</v>
      </c>
      <c r="AU2646" s="131">
        <v>-92.921440000000004</v>
      </c>
      <c r="BE2646" s="100" t="s">
        <v>9078</v>
      </c>
      <c r="BZ2646" s="100" t="s">
        <v>3654</v>
      </c>
      <c r="CZ2646" s="122" t="str">
        <f t="shared" si="120"/>
        <v>Quercus macrocarpa Michx., SPMCODE: QUE002645, collection#: MN_JCH_109</v>
      </c>
    </row>
    <row r="2647" spans="1:104" x14ac:dyDescent="0.45">
      <c r="A2647" s="122">
        <v>2646</v>
      </c>
      <c r="B2647" s="122" t="s">
        <v>13837</v>
      </c>
      <c r="C2647" s="131" t="s">
        <v>13817</v>
      </c>
      <c r="D2647" s="153"/>
      <c r="E2647" s="153"/>
      <c r="I2647" s="100" t="s">
        <v>149</v>
      </c>
      <c r="J2647" s="122" t="str">
        <f t="shared" si="119"/>
        <v>Quercus macrocarpa</v>
      </c>
      <c r="M2647" s="100" t="s">
        <v>3226</v>
      </c>
      <c r="N2647" s="122" t="s">
        <v>3173</v>
      </c>
      <c r="O2647" s="106">
        <v>42971</v>
      </c>
      <c r="P2647" s="100" t="s">
        <v>13555</v>
      </c>
      <c r="Q2647" s="100" t="s">
        <v>13840</v>
      </c>
      <c r="R2647" s="121">
        <v>43090</v>
      </c>
      <c r="S2647" s="122" t="s">
        <v>14692</v>
      </c>
      <c r="T2647" s="100" t="s">
        <v>1171</v>
      </c>
      <c r="U2647" s="100" t="s">
        <v>4641</v>
      </c>
      <c r="AJ2647" s="100" t="s">
        <v>149</v>
      </c>
      <c r="AK2647" s="100" t="s">
        <v>149</v>
      </c>
      <c r="AT2647" s="131">
        <v>43.688360000000003</v>
      </c>
      <c r="AU2647" s="131">
        <v>-92.92859</v>
      </c>
      <c r="BE2647" s="100" t="s">
        <v>9078</v>
      </c>
      <c r="BZ2647" s="100" t="s">
        <v>3654</v>
      </c>
      <c r="CZ2647" s="122" t="str">
        <f t="shared" si="120"/>
        <v>Quercus macrocarpa Michx., SPMCODE: QUE002646, collection#: MN_JCH_110</v>
      </c>
    </row>
    <row r="2648" spans="1:104" x14ac:dyDescent="0.45">
      <c r="A2648" s="122">
        <v>2647</v>
      </c>
      <c r="B2648" s="122" t="s">
        <v>13838</v>
      </c>
      <c r="C2648" s="131" t="s">
        <v>13818</v>
      </c>
      <c r="D2648" s="153"/>
      <c r="E2648" s="153"/>
      <c r="I2648" s="100" t="s">
        <v>149</v>
      </c>
      <c r="J2648" s="122" t="str">
        <f t="shared" si="119"/>
        <v>Quercus macrocarpa</v>
      </c>
      <c r="M2648" s="100" t="s">
        <v>3226</v>
      </c>
      <c r="N2648" s="122" t="s">
        <v>3173</v>
      </c>
      <c r="O2648" s="106">
        <v>42971</v>
      </c>
      <c r="P2648" s="100" t="s">
        <v>13555</v>
      </c>
      <c r="Q2648" s="100" t="s">
        <v>13840</v>
      </c>
      <c r="R2648" s="121">
        <v>43090</v>
      </c>
      <c r="S2648" s="122" t="s">
        <v>14692</v>
      </c>
      <c r="T2648" s="100" t="s">
        <v>1171</v>
      </c>
      <c r="U2648" s="100" t="s">
        <v>4641</v>
      </c>
      <c r="AJ2648" s="100" t="s">
        <v>149</v>
      </c>
      <c r="AK2648" s="100" t="s">
        <v>149</v>
      </c>
      <c r="AT2648" s="131">
        <v>43.677</v>
      </c>
      <c r="AU2648" s="131">
        <v>-92.937690000000003</v>
      </c>
      <c r="BE2648" s="100" t="s">
        <v>9078</v>
      </c>
      <c r="BZ2648" s="100" t="s">
        <v>3654</v>
      </c>
      <c r="CZ2648" s="122" t="str">
        <f t="shared" si="120"/>
        <v>Quercus macrocarpa Michx., SPMCODE: QUE002647, collection#: MN_JCH_111</v>
      </c>
    </row>
    <row r="2649" spans="1:104" x14ac:dyDescent="0.45">
      <c r="A2649" s="122">
        <v>2648</v>
      </c>
      <c r="B2649" s="122" t="s">
        <v>13839</v>
      </c>
      <c r="I2649" s="100" t="s">
        <v>13630</v>
      </c>
      <c r="J2649" s="122" t="str">
        <f t="shared" si="119"/>
        <v>Quercus suber</v>
      </c>
      <c r="M2649" s="100" t="s">
        <v>3226</v>
      </c>
      <c r="N2649" s="122" t="s">
        <v>13629</v>
      </c>
      <c r="O2649" s="121">
        <v>43031</v>
      </c>
      <c r="P2649" s="100" t="s">
        <v>13628</v>
      </c>
      <c r="Q2649" s="100" t="s">
        <v>11688</v>
      </c>
      <c r="R2649" s="121">
        <v>43032</v>
      </c>
      <c r="S2649" s="121" t="s">
        <v>14719</v>
      </c>
      <c r="T2649" s="100" t="s">
        <v>1171</v>
      </c>
      <c r="U2649" s="100" t="s">
        <v>389</v>
      </c>
      <c r="V2649" s="100" t="s">
        <v>13627</v>
      </c>
      <c r="W2649" s="50" t="s">
        <v>1759</v>
      </c>
      <c r="X2649" s="50" t="s">
        <v>13626</v>
      </c>
      <c r="AJ2649" s="100" t="s">
        <v>13630</v>
      </c>
      <c r="AK2649" s="100" t="s">
        <v>13630</v>
      </c>
      <c r="BZ2649" s="100"/>
      <c r="CZ2649" s="122" t="str">
        <f t="shared" si="120"/>
        <v xml:space="preserve">Quercus suber x lobata, SPMCODE: QUE002648, collection#: </v>
      </c>
    </row>
    <row r="2650" spans="1:104" x14ac:dyDescent="0.45">
      <c r="A2650" s="122">
        <v>2649</v>
      </c>
      <c r="B2650" s="122" t="s">
        <v>13841</v>
      </c>
      <c r="C2650" s="131" t="s">
        <v>4063</v>
      </c>
      <c r="D2650" s="153"/>
      <c r="E2650" s="153"/>
      <c r="I2650" s="97" t="s">
        <v>1103</v>
      </c>
      <c r="J2650" s="122" t="str">
        <f>I2650</f>
        <v>Quercus georgiana</v>
      </c>
      <c r="M2650" s="97" t="s">
        <v>3226</v>
      </c>
      <c r="N2650" s="122" t="s">
        <v>3295</v>
      </c>
      <c r="O2650" s="121">
        <v>43228</v>
      </c>
      <c r="P2650" s="97" t="s">
        <v>13842</v>
      </c>
      <c r="Q2650" s="97" t="s">
        <v>11688</v>
      </c>
      <c r="R2650" s="121">
        <v>43236</v>
      </c>
      <c r="S2650" s="121" t="s">
        <v>14711</v>
      </c>
      <c r="T2650" s="97" t="s">
        <v>1171</v>
      </c>
      <c r="U2650" s="97" t="s">
        <v>6802</v>
      </c>
      <c r="V2650" s="97" t="s">
        <v>13843</v>
      </c>
      <c r="W2650" s="97" t="s">
        <v>1759</v>
      </c>
      <c r="X2650" s="97" t="s">
        <v>13844</v>
      </c>
      <c r="AJ2650" s="97" t="s">
        <v>1103</v>
      </c>
      <c r="AK2650" s="97" t="s">
        <v>1103</v>
      </c>
      <c r="AT2650" s="131">
        <v>33.249549000000002</v>
      </c>
      <c r="AU2650" s="131">
        <v>-85.146911000000003</v>
      </c>
      <c r="BE2650" s="97" t="s">
        <v>13846</v>
      </c>
      <c r="BZ2650" s="97" t="s">
        <v>3654</v>
      </c>
      <c r="CZ2650" s="122" t="str">
        <f t="shared" si="120"/>
        <v>Quercus georgiana, SPMCODE: QUE002649, collection#: s.n.</v>
      </c>
    </row>
    <row r="2651" spans="1:104" x14ac:dyDescent="0.45">
      <c r="A2651" s="122">
        <v>2650</v>
      </c>
      <c r="B2651" s="122" t="s">
        <v>13845</v>
      </c>
      <c r="C2651" s="131" t="s">
        <v>4063</v>
      </c>
      <c r="D2651" s="153"/>
      <c r="E2651" s="153"/>
      <c r="I2651" s="97" t="s">
        <v>1103</v>
      </c>
      <c r="J2651" s="122" t="str">
        <f>I2651</f>
        <v>Quercus georgiana</v>
      </c>
      <c r="M2651" s="97" t="s">
        <v>3226</v>
      </c>
      <c r="N2651" s="122" t="s">
        <v>3295</v>
      </c>
      <c r="O2651" s="121">
        <v>43228</v>
      </c>
      <c r="P2651" s="97" t="s">
        <v>13842</v>
      </c>
      <c r="Q2651" s="97" t="s">
        <v>11688</v>
      </c>
      <c r="R2651" s="121">
        <v>43236</v>
      </c>
      <c r="S2651" s="121" t="s">
        <v>14711</v>
      </c>
      <c r="T2651" s="97" t="s">
        <v>1171</v>
      </c>
      <c r="U2651" s="97" t="s">
        <v>6802</v>
      </c>
      <c r="V2651" s="97" t="s">
        <v>13843</v>
      </c>
      <c r="W2651" s="97" t="s">
        <v>1759</v>
      </c>
      <c r="X2651" s="97" t="s">
        <v>13844</v>
      </c>
      <c r="AJ2651" s="97" t="s">
        <v>1103</v>
      </c>
      <c r="AK2651" s="97" t="s">
        <v>1103</v>
      </c>
      <c r="AT2651" s="131">
        <v>3.252348</v>
      </c>
      <c r="AU2651" s="131">
        <v>-85.147025999999997</v>
      </c>
      <c r="BE2651" s="97" t="s">
        <v>13846</v>
      </c>
      <c r="BZ2651" s="97" t="s">
        <v>3654</v>
      </c>
      <c r="CZ2651" s="122" t="str">
        <f t="shared" si="120"/>
        <v>Quercus georgiana, SPMCODE: QUE002650, collection#: s.n.</v>
      </c>
    </row>
    <row r="2652" spans="1:104" x14ac:dyDescent="0.45">
      <c r="A2652" s="122">
        <v>2651</v>
      </c>
      <c r="B2652" s="122" t="s">
        <v>13881</v>
      </c>
      <c r="C2652" s="131" t="s">
        <v>13886</v>
      </c>
      <c r="D2652" s="153"/>
      <c r="E2652" s="153"/>
      <c r="I2652" s="100" t="s">
        <v>149</v>
      </c>
      <c r="J2652" s="122" t="str">
        <f t="shared" ref="J2652:J2659" si="121">LEFT(I2652, FIND(" ", I2652, 12) -1)</f>
        <v>Quercus macrocarpa</v>
      </c>
      <c r="M2652" s="97" t="s">
        <v>3226</v>
      </c>
      <c r="N2652" s="122" t="s">
        <v>3173</v>
      </c>
      <c r="O2652" s="121">
        <v>42919</v>
      </c>
      <c r="P2652" s="97" t="s">
        <v>13891</v>
      </c>
      <c r="Q2652" s="97" t="s">
        <v>13892</v>
      </c>
      <c r="S2652" s="121" t="s">
        <v>14693</v>
      </c>
      <c r="T2652" s="97" t="s">
        <v>1171</v>
      </c>
      <c r="U2652" s="100" t="s">
        <v>4641</v>
      </c>
      <c r="V2652" s="97" t="s">
        <v>9595</v>
      </c>
      <c r="W2652" s="97" t="s">
        <v>1759</v>
      </c>
      <c r="X2652" s="97" t="s">
        <v>13893</v>
      </c>
      <c r="Y2652" s="97" t="s">
        <v>13894</v>
      </c>
      <c r="AC2652" s="122" t="s">
        <v>1317</v>
      </c>
      <c r="AJ2652" s="100" t="s">
        <v>149</v>
      </c>
      <c r="AK2652" s="100" t="s">
        <v>149</v>
      </c>
      <c r="AT2652" s="131">
        <v>43.891170000000002</v>
      </c>
      <c r="AU2652" s="131">
        <v>-91.646839999999997</v>
      </c>
      <c r="BE2652" s="100" t="s">
        <v>13906</v>
      </c>
      <c r="BG2652" s="100" t="s">
        <v>9079</v>
      </c>
      <c r="BH2652" s="132" t="s">
        <v>1431</v>
      </c>
      <c r="BI2652" s="132" t="s">
        <v>1431</v>
      </c>
      <c r="BJ2652" s="132" t="s">
        <v>1431</v>
      </c>
      <c r="BZ2652" s="97" t="s">
        <v>3654</v>
      </c>
      <c r="CN2652" s="131" t="s">
        <v>13886</v>
      </c>
    </row>
    <row r="2653" spans="1:104" x14ac:dyDescent="0.45">
      <c r="A2653" s="122">
        <v>2652</v>
      </c>
      <c r="B2653" s="122" t="s">
        <v>13882</v>
      </c>
      <c r="C2653" s="131" t="s">
        <v>13887</v>
      </c>
      <c r="D2653" s="153"/>
      <c r="E2653" s="153"/>
      <c r="I2653" s="100" t="s">
        <v>149</v>
      </c>
      <c r="J2653" s="122" t="str">
        <f t="shared" si="121"/>
        <v>Quercus macrocarpa</v>
      </c>
      <c r="M2653" s="97" t="s">
        <v>3226</v>
      </c>
      <c r="N2653" s="122" t="s">
        <v>3173</v>
      </c>
      <c r="O2653" s="121">
        <v>42919</v>
      </c>
      <c r="P2653" s="97" t="s">
        <v>13891</v>
      </c>
      <c r="Q2653" s="97" t="s">
        <v>13892</v>
      </c>
      <c r="S2653" s="121" t="s">
        <v>14693</v>
      </c>
      <c r="T2653" s="97" t="s">
        <v>1171</v>
      </c>
      <c r="U2653" s="100" t="s">
        <v>4641</v>
      </c>
      <c r="V2653" s="97" t="s">
        <v>9595</v>
      </c>
      <c r="W2653" s="97" t="s">
        <v>1759</v>
      </c>
      <c r="X2653" s="97" t="s">
        <v>13893</v>
      </c>
      <c r="Y2653" s="97" t="s">
        <v>13894</v>
      </c>
      <c r="AC2653" s="122" t="s">
        <v>1317</v>
      </c>
      <c r="AJ2653" s="100" t="s">
        <v>149</v>
      </c>
      <c r="AK2653" s="100" t="s">
        <v>149</v>
      </c>
      <c r="AT2653" s="131">
        <v>43.898043999999999</v>
      </c>
      <c r="AU2653" s="131">
        <v>-91.648009999999999</v>
      </c>
      <c r="BE2653" s="100" t="s">
        <v>13906</v>
      </c>
      <c r="BG2653" s="100" t="s">
        <v>9079</v>
      </c>
      <c r="BH2653" s="132" t="s">
        <v>1431</v>
      </c>
      <c r="BI2653" s="132" t="s">
        <v>1431</v>
      </c>
      <c r="BJ2653" s="132" t="s">
        <v>1431</v>
      </c>
      <c r="BZ2653" s="97" t="s">
        <v>3654</v>
      </c>
      <c r="CN2653" s="131" t="s">
        <v>13887</v>
      </c>
    </row>
    <row r="2654" spans="1:104" x14ac:dyDescent="0.45">
      <c r="A2654" s="122">
        <v>2653</v>
      </c>
      <c r="B2654" s="122" t="s">
        <v>13883</v>
      </c>
      <c r="C2654" s="131" t="s">
        <v>13888</v>
      </c>
      <c r="D2654" s="153"/>
      <c r="E2654" s="153"/>
      <c r="I2654" s="100" t="s">
        <v>149</v>
      </c>
      <c r="J2654" s="122" t="str">
        <f t="shared" si="121"/>
        <v>Quercus macrocarpa</v>
      </c>
      <c r="M2654" s="97" t="s">
        <v>3226</v>
      </c>
      <c r="N2654" s="122" t="s">
        <v>3173</v>
      </c>
      <c r="O2654" s="121">
        <v>42919</v>
      </c>
      <c r="P2654" s="97" t="s">
        <v>13891</v>
      </c>
      <c r="Q2654" s="97" t="s">
        <v>13892</v>
      </c>
      <c r="S2654" s="121" t="s">
        <v>14693</v>
      </c>
      <c r="T2654" s="97" t="s">
        <v>1171</v>
      </c>
      <c r="U2654" s="100" t="s">
        <v>4641</v>
      </c>
      <c r="V2654" s="97" t="s">
        <v>9595</v>
      </c>
      <c r="W2654" s="97" t="s">
        <v>1759</v>
      </c>
      <c r="X2654" s="97" t="s">
        <v>13893</v>
      </c>
      <c r="Y2654" s="97" t="s">
        <v>13894</v>
      </c>
      <c r="AC2654" s="122" t="s">
        <v>1317</v>
      </c>
      <c r="AJ2654" s="100" t="s">
        <v>149</v>
      </c>
      <c r="AK2654" s="100" t="s">
        <v>149</v>
      </c>
      <c r="AT2654" s="131">
        <v>43.890880000000003</v>
      </c>
      <c r="AU2654" s="131">
        <v>-91.646889999999999</v>
      </c>
      <c r="BE2654" s="100" t="s">
        <v>13906</v>
      </c>
      <c r="BG2654" s="100" t="s">
        <v>9079</v>
      </c>
      <c r="BH2654" s="132" t="s">
        <v>1431</v>
      </c>
      <c r="BI2654" s="132" t="s">
        <v>1431</v>
      </c>
      <c r="BJ2654" s="132" t="s">
        <v>1431</v>
      </c>
      <c r="BZ2654" s="97" t="s">
        <v>3654</v>
      </c>
      <c r="CN2654" s="131" t="s">
        <v>13888</v>
      </c>
    </row>
    <row r="2655" spans="1:104" x14ac:dyDescent="0.45">
      <c r="A2655" s="122">
        <v>2654</v>
      </c>
      <c r="B2655" s="122" t="s">
        <v>13884</v>
      </c>
      <c r="C2655" s="131" t="s">
        <v>13889</v>
      </c>
      <c r="D2655" s="153"/>
      <c r="E2655" s="153"/>
      <c r="I2655" s="100" t="s">
        <v>149</v>
      </c>
      <c r="J2655" s="122" t="str">
        <f t="shared" si="121"/>
        <v>Quercus macrocarpa</v>
      </c>
      <c r="M2655" s="97" t="s">
        <v>3226</v>
      </c>
      <c r="N2655" s="122" t="s">
        <v>3173</v>
      </c>
      <c r="O2655" s="121">
        <v>42922</v>
      </c>
      <c r="P2655" s="97" t="s">
        <v>13891</v>
      </c>
      <c r="Q2655" s="97" t="s">
        <v>13892</v>
      </c>
      <c r="S2655" s="121" t="s">
        <v>14693</v>
      </c>
      <c r="T2655" s="97" t="s">
        <v>6836</v>
      </c>
      <c r="U2655" s="97" t="s">
        <v>9589</v>
      </c>
      <c r="X2655" s="122" t="s">
        <v>9647</v>
      </c>
      <c r="Y2655" s="97" t="s">
        <v>13895</v>
      </c>
      <c r="AC2655" s="122" t="s">
        <v>1317</v>
      </c>
      <c r="AJ2655" s="100" t="s">
        <v>149</v>
      </c>
      <c r="AK2655" s="100" t="s">
        <v>149</v>
      </c>
      <c r="AT2655" s="131"/>
      <c r="AU2655" s="131"/>
      <c r="BC2655" s="122" t="s">
        <v>13896</v>
      </c>
      <c r="BE2655" s="100" t="s">
        <v>13906</v>
      </c>
      <c r="BG2655" s="100" t="s">
        <v>9079</v>
      </c>
      <c r="BH2655" s="132" t="s">
        <v>1431</v>
      </c>
      <c r="BI2655" s="132" t="s">
        <v>1431</v>
      </c>
      <c r="BJ2655" s="132" t="s">
        <v>1431</v>
      </c>
      <c r="BZ2655" s="97" t="s">
        <v>3654</v>
      </c>
      <c r="CN2655" s="131" t="s">
        <v>13889</v>
      </c>
    </row>
    <row r="2656" spans="1:104" x14ac:dyDescent="0.45">
      <c r="A2656" s="122">
        <v>2655</v>
      </c>
      <c r="B2656" s="122" t="s">
        <v>13885</v>
      </c>
      <c r="C2656" s="131" t="s">
        <v>13890</v>
      </c>
      <c r="D2656" s="153"/>
      <c r="E2656" s="153"/>
      <c r="I2656" s="100" t="s">
        <v>149</v>
      </c>
      <c r="J2656" s="122" t="str">
        <f t="shared" si="121"/>
        <v>Quercus macrocarpa</v>
      </c>
      <c r="M2656" s="97" t="s">
        <v>3226</v>
      </c>
      <c r="N2656" s="122" t="s">
        <v>3173</v>
      </c>
      <c r="O2656" s="121">
        <v>42922</v>
      </c>
      <c r="P2656" s="97" t="s">
        <v>13891</v>
      </c>
      <c r="Q2656" s="97" t="s">
        <v>13892</v>
      </c>
      <c r="S2656" s="121" t="s">
        <v>14693</v>
      </c>
      <c r="T2656" s="97" t="s">
        <v>6836</v>
      </c>
      <c r="U2656" s="97" t="s">
        <v>9589</v>
      </c>
      <c r="X2656" s="122" t="s">
        <v>9647</v>
      </c>
      <c r="Y2656" s="97" t="s">
        <v>13895</v>
      </c>
      <c r="AC2656" s="122" t="s">
        <v>1317</v>
      </c>
      <c r="AJ2656" s="100" t="s">
        <v>149</v>
      </c>
      <c r="AK2656" s="100" t="s">
        <v>149</v>
      </c>
      <c r="AT2656" s="131">
        <v>49.712789999999998</v>
      </c>
      <c r="AU2656" s="131">
        <v>-95.244399999999999</v>
      </c>
      <c r="BE2656" s="100" t="s">
        <v>13906</v>
      </c>
      <c r="BG2656" s="100" t="s">
        <v>9079</v>
      </c>
      <c r="BH2656" s="132" t="s">
        <v>1431</v>
      </c>
      <c r="BI2656" s="132" t="s">
        <v>1431</v>
      </c>
      <c r="BJ2656" s="132" t="s">
        <v>1431</v>
      </c>
      <c r="BZ2656" s="97" t="s">
        <v>3654</v>
      </c>
      <c r="CN2656" s="131" t="s">
        <v>13890</v>
      </c>
    </row>
    <row r="2657" spans="1:104" x14ac:dyDescent="0.45">
      <c r="A2657" s="122">
        <v>2656</v>
      </c>
      <c r="B2657" s="122" t="s">
        <v>13897</v>
      </c>
      <c r="C2657" s="131" t="s">
        <v>13900</v>
      </c>
      <c r="D2657" s="153"/>
      <c r="E2657" s="153"/>
      <c r="I2657" s="100" t="s">
        <v>149</v>
      </c>
      <c r="J2657" s="122" t="str">
        <f t="shared" si="121"/>
        <v>Quercus macrocarpa</v>
      </c>
      <c r="M2657" s="97" t="s">
        <v>3226</v>
      </c>
      <c r="N2657" s="122" t="s">
        <v>3173</v>
      </c>
      <c r="P2657" s="97" t="s">
        <v>13903</v>
      </c>
      <c r="S2657" s="121" t="s">
        <v>14693</v>
      </c>
      <c r="T2657" s="97" t="s">
        <v>1171</v>
      </c>
      <c r="U2657" s="97" t="s">
        <v>3484</v>
      </c>
      <c r="V2657" s="97" t="s">
        <v>1172</v>
      </c>
      <c r="W2657" s="97" t="s">
        <v>1759</v>
      </c>
      <c r="X2657" s="97" t="s">
        <v>1319</v>
      </c>
      <c r="AJ2657" s="100" t="s">
        <v>149</v>
      </c>
      <c r="AK2657" s="100" t="s">
        <v>149</v>
      </c>
      <c r="AO2657" s="122" t="s">
        <v>1319</v>
      </c>
      <c r="BE2657" s="100" t="s">
        <v>9078</v>
      </c>
      <c r="BG2657" s="100" t="s">
        <v>9079</v>
      </c>
      <c r="BH2657" s="132" t="s">
        <v>1431</v>
      </c>
      <c r="BI2657" s="132" t="s">
        <v>1431</v>
      </c>
      <c r="BJ2657" s="132" t="s">
        <v>1431</v>
      </c>
      <c r="BZ2657" s="122" t="s">
        <v>11744</v>
      </c>
      <c r="CN2657" s="131" t="s">
        <v>13900</v>
      </c>
      <c r="CZ2657" s="122" t="str">
        <f>I2657&amp;", SPMCODE: "&amp;B2657&amp;", collection#: "&amp;C2657</f>
        <v>Quercus macrocarpa Michx., SPMCODE: QUE002656, collection#: IL-SF001</v>
      </c>
    </row>
    <row r="2658" spans="1:104" x14ac:dyDescent="0.45">
      <c r="A2658" s="122">
        <v>2657</v>
      </c>
      <c r="B2658" s="122" t="s">
        <v>13898</v>
      </c>
      <c r="C2658" s="131" t="s">
        <v>13901</v>
      </c>
      <c r="D2658" s="153"/>
      <c r="E2658" s="153"/>
      <c r="I2658" s="100" t="s">
        <v>149</v>
      </c>
      <c r="J2658" s="122" t="str">
        <f t="shared" si="121"/>
        <v>Quercus macrocarpa</v>
      </c>
      <c r="M2658" s="97" t="s">
        <v>3226</v>
      </c>
      <c r="N2658" s="122" t="s">
        <v>3173</v>
      </c>
      <c r="P2658" s="97" t="s">
        <v>13903</v>
      </c>
      <c r="S2658" s="121" t="s">
        <v>14693</v>
      </c>
      <c r="T2658" s="97" t="s">
        <v>1171</v>
      </c>
      <c r="U2658" s="97" t="s">
        <v>3484</v>
      </c>
      <c r="V2658" s="97" t="s">
        <v>1172</v>
      </c>
      <c r="W2658" s="97" t="s">
        <v>1759</v>
      </c>
      <c r="X2658" s="97" t="s">
        <v>1319</v>
      </c>
      <c r="AJ2658" s="100" t="s">
        <v>149</v>
      </c>
      <c r="AK2658" s="100" t="s">
        <v>149</v>
      </c>
      <c r="AO2658" s="122" t="s">
        <v>1319</v>
      </c>
      <c r="BE2658" s="100" t="s">
        <v>9078</v>
      </c>
      <c r="BG2658" s="100" t="s">
        <v>9079</v>
      </c>
      <c r="BH2658" s="132" t="s">
        <v>1431</v>
      </c>
      <c r="BI2658" s="132" t="s">
        <v>1431</v>
      </c>
      <c r="BJ2658" s="132" t="s">
        <v>1431</v>
      </c>
      <c r="BZ2658" s="122" t="s">
        <v>11744</v>
      </c>
      <c r="CN2658" s="131" t="s">
        <v>13901</v>
      </c>
      <c r="CZ2658" s="122" t="str">
        <f>I2658&amp;", SPMCODE: "&amp;B2658&amp;", collection#: "&amp;C2658</f>
        <v>Quercus macrocarpa Michx., SPMCODE: QUE002657, collection#: IL-SF002</v>
      </c>
    </row>
    <row r="2659" spans="1:104" x14ac:dyDescent="0.45">
      <c r="A2659" s="122">
        <v>2658</v>
      </c>
      <c r="B2659" s="122" t="s">
        <v>13899</v>
      </c>
      <c r="C2659" s="131" t="s">
        <v>13902</v>
      </c>
      <c r="D2659" s="153"/>
      <c r="E2659" s="153"/>
      <c r="I2659" s="100" t="s">
        <v>149</v>
      </c>
      <c r="J2659" s="122" t="str">
        <f t="shared" si="121"/>
        <v>Quercus macrocarpa</v>
      </c>
      <c r="M2659" s="97" t="s">
        <v>3226</v>
      </c>
      <c r="N2659" s="122" t="s">
        <v>3173</v>
      </c>
      <c r="P2659" s="97" t="s">
        <v>13903</v>
      </c>
      <c r="S2659" s="121" t="s">
        <v>14693</v>
      </c>
      <c r="T2659" s="97" t="s">
        <v>1171</v>
      </c>
      <c r="U2659" s="97" t="s">
        <v>3484</v>
      </c>
      <c r="V2659" s="97" t="s">
        <v>1172</v>
      </c>
      <c r="W2659" s="97" t="s">
        <v>1759</v>
      </c>
      <c r="X2659" s="97" t="s">
        <v>1319</v>
      </c>
      <c r="AJ2659" s="100" t="s">
        <v>149</v>
      </c>
      <c r="AK2659" s="100" t="s">
        <v>149</v>
      </c>
      <c r="AO2659" s="122" t="s">
        <v>1319</v>
      </c>
      <c r="BE2659" s="100" t="s">
        <v>9078</v>
      </c>
      <c r="BG2659" s="100" t="s">
        <v>9079</v>
      </c>
      <c r="BH2659" s="132" t="s">
        <v>1431</v>
      </c>
      <c r="BI2659" s="132" t="s">
        <v>1431</v>
      </c>
      <c r="BJ2659" s="132" t="s">
        <v>1431</v>
      </c>
      <c r="BZ2659" s="122" t="s">
        <v>11744</v>
      </c>
      <c r="CN2659" s="131" t="s">
        <v>13902</v>
      </c>
    </row>
    <row r="2660" spans="1:104" x14ac:dyDescent="0.45">
      <c r="A2660" s="122">
        <v>2659</v>
      </c>
      <c r="B2660" s="122" t="s">
        <v>14208</v>
      </c>
      <c r="C2660" s="131" t="s">
        <v>14196</v>
      </c>
      <c r="D2660" s="153"/>
      <c r="E2660" s="153"/>
      <c r="F2660" s="122" t="s">
        <v>14195</v>
      </c>
      <c r="G2660" s="131"/>
      <c r="H2660" s="122">
        <v>4988</v>
      </c>
      <c r="I2660" s="131" t="s">
        <v>1047</v>
      </c>
      <c r="J2660" s="122" t="str">
        <f t="shared" ref="J2660:J2665" si="122">I2660</f>
        <v>Quercus rugosa</v>
      </c>
      <c r="K2660" s="131"/>
      <c r="L2660" s="131"/>
      <c r="M2660" s="118" t="s">
        <v>3226</v>
      </c>
      <c r="N2660" s="131" t="s">
        <v>3161</v>
      </c>
      <c r="O2660" s="106"/>
      <c r="P2660" s="118" t="s">
        <v>14211</v>
      </c>
      <c r="Q2660" s="118" t="s">
        <v>13840</v>
      </c>
      <c r="R2660" s="131"/>
      <c r="S2660" s="131" t="s">
        <v>14692</v>
      </c>
      <c r="T2660" s="131"/>
      <c r="U2660" s="131"/>
      <c r="V2660" s="131"/>
      <c r="W2660" s="131"/>
      <c r="X2660" s="131"/>
      <c r="Y2660" s="131"/>
      <c r="Z2660" s="131"/>
      <c r="AA2660" s="131"/>
      <c r="AB2660" s="131"/>
      <c r="AC2660" s="131"/>
      <c r="AD2660" s="131"/>
      <c r="AE2660" s="131"/>
      <c r="AF2660" s="131"/>
      <c r="AG2660" s="131"/>
      <c r="AH2660" s="131"/>
      <c r="AI2660" s="131"/>
      <c r="AJ2660" s="131" t="s">
        <v>1047</v>
      </c>
      <c r="AK2660" s="131" t="s">
        <v>1047</v>
      </c>
      <c r="AL2660" s="131"/>
      <c r="AM2660" s="106"/>
      <c r="AN2660" s="131"/>
      <c r="AO2660" s="131"/>
      <c r="AP2660" s="131"/>
      <c r="AQ2660" s="131"/>
      <c r="AR2660" s="131"/>
      <c r="AS2660" s="131"/>
      <c r="AT2660" s="131"/>
      <c r="AU2660" s="131"/>
      <c r="AV2660" s="131"/>
      <c r="AW2660" s="131"/>
      <c r="AX2660" s="131"/>
      <c r="AY2660" s="131"/>
      <c r="AZ2660" s="131"/>
      <c r="BA2660" s="131"/>
      <c r="BB2660" s="131"/>
      <c r="BC2660" s="131"/>
      <c r="BD2660" s="131"/>
      <c r="BE2660" s="131"/>
      <c r="BF2660" s="131"/>
      <c r="BG2660" s="131"/>
      <c r="BH2660" s="131"/>
      <c r="BI2660" s="131"/>
      <c r="BJ2660" s="131"/>
      <c r="BK2660" s="131"/>
      <c r="BL2660" s="131"/>
      <c r="BM2660" s="131"/>
      <c r="BN2660" s="131"/>
      <c r="BO2660" s="131"/>
      <c r="BP2660" s="131"/>
      <c r="BQ2660" s="131"/>
      <c r="BR2660" s="131" t="s">
        <v>14195</v>
      </c>
      <c r="BS2660" s="122" t="s">
        <v>14135</v>
      </c>
      <c r="BT2660" s="122" t="s">
        <v>14195</v>
      </c>
      <c r="BU2660" s="122" t="s">
        <v>14195</v>
      </c>
      <c r="BV2660" s="122">
        <v>4988</v>
      </c>
    </row>
    <row r="2661" spans="1:104" x14ac:dyDescent="0.45">
      <c r="A2661" s="122">
        <v>2660</v>
      </c>
      <c r="B2661" s="122" t="s">
        <v>14209</v>
      </c>
      <c r="C2661" s="131" t="s">
        <v>14198</v>
      </c>
      <c r="D2661" s="159">
        <v>43308</v>
      </c>
      <c r="E2661" s="153">
        <v>7</v>
      </c>
      <c r="F2661" s="122" t="s">
        <v>14197</v>
      </c>
      <c r="G2661" s="131"/>
      <c r="H2661" s="122">
        <v>354</v>
      </c>
      <c r="I2661" s="131" t="s">
        <v>8540</v>
      </c>
      <c r="J2661" s="122" t="str">
        <f t="shared" si="122"/>
        <v>Quercus cortesii</v>
      </c>
      <c r="K2661" s="131"/>
      <c r="L2661" s="131"/>
      <c r="M2661" s="118" t="s">
        <v>3226</v>
      </c>
      <c r="N2661" s="131" t="s">
        <v>3278</v>
      </c>
      <c r="O2661" s="106"/>
      <c r="P2661" s="118" t="s">
        <v>14211</v>
      </c>
      <c r="Q2661" s="118" t="s">
        <v>13840</v>
      </c>
      <c r="R2661" s="131"/>
      <c r="S2661" s="131" t="s">
        <v>14692</v>
      </c>
      <c r="T2661" s="131"/>
      <c r="U2661" s="131"/>
      <c r="V2661" s="131"/>
      <c r="W2661" s="131"/>
      <c r="X2661" s="131"/>
      <c r="Y2661" s="131"/>
      <c r="Z2661" s="131"/>
      <c r="AA2661" s="131"/>
      <c r="AB2661" s="131"/>
      <c r="AC2661" s="131"/>
      <c r="AD2661" s="131"/>
      <c r="AE2661" s="131"/>
      <c r="AF2661" s="131"/>
      <c r="AG2661" s="131"/>
      <c r="AH2661" s="131"/>
      <c r="AI2661" s="131"/>
      <c r="AJ2661" s="131" t="s">
        <v>8540</v>
      </c>
      <c r="AK2661" s="131" t="s">
        <v>8540</v>
      </c>
      <c r="AL2661" s="131"/>
      <c r="AM2661" s="106"/>
      <c r="AN2661" s="131"/>
      <c r="AO2661" s="131"/>
      <c r="AP2661" s="131"/>
      <c r="AQ2661" s="131"/>
      <c r="AR2661" s="131"/>
      <c r="AS2661" s="131"/>
      <c r="AT2661" s="131"/>
      <c r="AU2661" s="131"/>
      <c r="AV2661" s="131"/>
      <c r="AW2661" s="131"/>
      <c r="AX2661" s="131"/>
      <c r="AY2661" s="131"/>
      <c r="AZ2661" s="131"/>
      <c r="BA2661" s="131"/>
      <c r="BB2661" s="131"/>
      <c r="BC2661" s="131"/>
      <c r="BD2661" s="131"/>
      <c r="BE2661" s="131"/>
      <c r="BF2661" s="131"/>
      <c r="BG2661" s="131"/>
      <c r="BH2661" s="131"/>
      <c r="BI2661" s="131"/>
      <c r="BJ2661" s="131"/>
      <c r="BK2661" s="131"/>
      <c r="BL2661" s="131"/>
      <c r="BM2661" s="131"/>
      <c r="BN2661" s="131"/>
      <c r="BO2661" s="131"/>
      <c r="BP2661" s="131"/>
      <c r="BQ2661" s="131"/>
      <c r="BR2661" s="131" t="s">
        <v>14197</v>
      </c>
      <c r="BS2661" s="122" t="s">
        <v>14135</v>
      </c>
      <c r="BT2661" s="122" t="s">
        <v>14197</v>
      </c>
      <c r="BU2661" s="122" t="s">
        <v>14197</v>
      </c>
      <c r="BV2661" s="122">
        <v>354</v>
      </c>
    </row>
    <row r="2662" spans="1:104" x14ac:dyDescent="0.45">
      <c r="A2662" s="122">
        <v>2661</v>
      </c>
      <c r="B2662" s="122" t="s">
        <v>14210</v>
      </c>
      <c r="C2662" s="131" t="s">
        <v>14200</v>
      </c>
      <c r="D2662" s="153"/>
      <c r="E2662" s="153"/>
      <c r="F2662" s="122" t="s">
        <v>14199</v>
      </c>
      <c r="G2662" s="131"/>
      <c r="H2662" s="122">
        <v>507</v>
      </c>
      <c r="I2662" s="131" t="s">
        <v>8540</v>
      </c>
      <c r="J2662" s="122" t="str">
        <f t="shared" si="122"/>
        <v>Quercus cortesii</v>
      </c>
      <c r="K2662" s="131"/>
      <c r="L2662" s="131"/>
      <c r="M2662" s="118" t="s">
        <v>3226</v>
      </c>
      <c r="N2662" s="131" t="s">
        <v>3278</v>
      </c>
      <c r="O2662" s="106"/>
      <c r="P2662" s="118" t="s">
        <v>14211</v>
      </c>
      <c r="Q2662" s="118" t="s">
        <v>13840</v>
      </c>
      <c r="R2662" s="131"/>
      <c r="S2662" s="131" t="s">
        <v>14692</v>
      </c>
      <c r="T2662" s="131"/>
      <c r="U2662" s="131"/>
      <c r="V2662" s="131"/>
      <c r="W2662" s="131"/>
      <c r="X2662" s="131"/>
      <c r="Y2662" s="131"/>
      <c r="Z2662" s="131"/>
      <c r="AA2662" s="131"/>
      <c r="AB2662" s="131"/>
      <c r="AC2662" s="131"/>
      <c r="AD2662" s="131"/>
      <c r="AE2662" s="131"/>
      <c r="AF2662" s="131"/>
      <c r="AG2662" s="131"/>
      <c r="AH2662" s="131"/>
      <c r="AI2662" s="131"/>
      <c r="AJ2662" s="131" t="s">
        <v>8540</v>
      </c>
      <c r="AK2662" s="131" t="s">
        <v>8540</v>
      </c>
      <c r="AL2662" s="131"/>
      <c r="AM2662" s="106"/>
      <c r="AN2662" s="131"/>
      <c r="AO2662" s="131"/>
      <c r="AP2662" s="131"/>
      <c r="AQ2662" s="131"/>
      <c r="AR2662" s="131"/>
      <c r="AS2662" s="131"/>
      <c r="AT2662" s="131"/>
      <c r="AU2662" s="131"/>
      <c r="AV2662" s="131"/>
      <c r="AW2662" s="131"/>
      <c r="AX2662" s="131"/>
      <c r="AY2662" s="131"/>
      <c r="AZ2662" s="131"/>
      <c r="BA2662" s="131"/>
      <c r="BB2662" s="131"/>
      <c r="BC2662" s="131"/>
      <c r="BD2662" s="131"/>
      <c r="BE2662" s="131"/>
      <c r="BF2662" s="131"/>
      <c r="BG2662" s="131"/>
      <c r="BH2662" s="131"/>
      <c r="BI2662" s="131"/>
      <c r="BJ2662" s="131"/>
      <c r="BK2662" s="131"/>
      <c r="BL2662" s="131"/>
      <c r="BM2662" s="131"/>
      <c r="BN2662" s="131"/>
      <c r="BO2662" s="131"/>
      <c r="BP2662" s="131"/>
      <c r="BQ2662" s="131"/>
      <c r="BR2662" s="131" t="s">
        <v>14199</v>
      </c>
      <c r="BS2662" s="122" t="s">
        <v>14135</v>
      </c>
      <c r="BT2662" s="122" t="s">
        <v>14199</v>
      </c>
      <c r="BU2662" s="122" t="s">
        <v>14199</v>
      </c>
      <c r="BV2662" s="122">
        <v>507</v>
      </c>
      <c r="CR2662" s="63"/>
    </row>
    <row r="2663" spans="1:104" x14ac:dyDescent="0.45">
      <c r="A2663" s="122">
        <v>2662</v>
      </c>
      <c r="B2663" s="122" t="s">
        <v>14527</v>
      </c>
      <c r="C2663" s="132">
        <v>8385</v>
      </c>
      <c r="D2663" s="143"/>
      <c r="E2663" s="143"/>
      <c r="F2663" s="122" t="s">
        <v>14452</v>
      </c>
      <c r="G2663" s="132" t="s">
        <v>14542</v>
      </c>
      <c r="H2663" s="122">
        <v>7940</v>
      </c>
      <c r="I2663" s="132" t="s">
        <v>3226</v>
      </c>
      <c r="J2663" s="122" t="str">
        <f t="shared" si="122"/>
        <v>Quercus</v>
      </c>
      <c r="M2663" s="118" t="s">
        <v>3226</v>
      </c>
      <c r="P2663" s="118" t="s">
        <v>11761</v>
      </c>
      <c r="Q2663" s="118" t="s">
        <v>14558</v>
      </c>
      <c r="R2663" s="118" t="s">
        <v>2326</v>
      </c>
      <c r="S2663" s="118" t="s">
        <v>14720</v>
      </c>
      <c r="T2663" s="132" t="s">
        <v>2100</v>
      </c>
      <c r="U2663" s="132" t="s">
        <v>14040</v>
      </c>
      <c r="V2663" s="122" t="s">
        <v>14548</v>
      </c>
      <c r="AJ2663" s="132" t="s">
        <v>3226</v>
      </c>
      <c r="AK2663" s="132" t="s">
        <v>3226</v>
      </c>
      <c r="BR2663" s="132" t="s">
        <v>14452</v>
      </c>
      <c r="BS2663" s="122" t="s">
        <v>14537</v>
      </c>
      <c r="BT2663" s="122" t="s">
        <v>14452</v>
      </c>
      <c r="BU2663" s="122" t="s">
        <v>14452</v>
      </c>
      <c r="BV2663" s="122">
        <v>7940</v>
      </c>
    </row>
    <row r="2664" spans="1:104" x14ac:dyDescent="0.45">
      <c r="A2664" s="122">
        <v>2663</v>
      </c>
      <c r="B2664" s="122" t="s">
        <v>14528</v>
      </c>
      <c r="C2664" s="132">
        <v>8386</v>
      </c>
      <c r="D2664" s="143"/>
      <c r="E2664" s="143"/>
      <c r="F2664" s="122" t="s">
        <v>14453</v>
      </c>
      <c r="G2664" s="132" t="s">
        <v>14543</v>
      </c>
      <c r="H2664" s="122">
        <v>8603</v>
      </c>
      <c r="I2664" s="132" t="s">
        <v>3226</v>
      </c>
      <c r="J2664" s="122" t="str">
        <f t="shared" si="122"/>
        <v>Quercus</v>
      </c>
      <c r="M2664" s="118" t="s">
        <v>3226</v>
      </c>
      <c r="P2664" s="118" t="s">
        <v>11761</v>
      </c>
      <c r="Q2664" s="118" t="s">
        <v>14558</v>
      </c>
      <c r="R2664" s="118" t="s">
        <v>2326</v>
      </c>
      <c r="S2664" s="118" t="s">
        <v>14720</v>
      </c>
      <c r="T2664" s="132" t="s">
        <v>2100</v>
      </c>
      <c r="U2664" s="132" t="s">
        <v>14040</v>
      </c>
      <c r="V2664" s="122" t="s">
        <v>14548</v>
      </c>
      <c r="AJ2664" s="132" t="s">
        <v>3226</v>
      </c>
      <c r="AK2664" s="132" t="s">
        <v>3226</v>
      </c>
      <c r="BR2664" s="132" t="s">
        <v>14453</v>
      </c>
      <c r="BS2664" s="122" t="s">
        <v>14537</v>
      </c>
      <c r="BT2664" s="122" t="s">
        <v>14453</v>
      </c>
      <c r="BU2664" s="122" t="s">
        <v>14453</v>
      </c>
      <c r="BV2664" s="122">
        <v>8603</v>
      </c>
    </row>
    <row r="2665" spans="1:104" x14ac:dyDescent="0.45">
      <c r="A2665" s="122">
        <v>2664</v>
      </c>
      <c r="B2665" s="122" t="s">
        <v>14529</v>
      </c>
      <c r="C2665" s="132">
        <v>8370</v>
      </c>
      <c r="D2665" s="143"/>
      <c r="E2665" s="143"/>
      <c r="F2665" s="122" t="s">
        <v>14454</v>
      </c>
      <c r="G2665" s="132" t="s">
        <v>14544</v>
      </c>
      <c r="H2665" s="122">
        <v>7717</v>
      </c>
      <c r="I2665" s="132" t="s">
        <v>14547</v>
      </c>
      <c r="J2665" s="122" t="str">
        <f t="shared" si="122"/>
        <v>Quercus cf. aristata</v>
      </c>
      <c r="L2665" s="122" t="s">
        <v>6242</v>
      </c>
      <c r="M2665" s="118" t="s">
        <v>3226</v>
      </c>
      <c r="P2665" s="118" t="s">
        <v>11761</v>
      </c>
      <c r="Q2665" s="118" t="s">
        <v>14558</v>
      </c>
      <c r="R2665" s="118" t="s">
        <v>2326</v>
      </c>
      <c r="S2665" s="118" t="s">
        <v>14720</v>
      </c>
      <c r="T2665" s="132" t="s">
        <v>2100</v>
      </c>
      <c r="U2665" s="132" t="s">
        <v>7475</v>
      </c>
      <c r="V2665" s="122" t="s">
        <v>14549</v>
      </c>
      <c r="AJ2665" s="132" t="s">
        <v>14547</v>
      </c>
      <c r="AK2665" s="132" t="s">
        <v>14547</v>
      </c>
      <c r="BR2665" s="132" t="s">
        <v>14454</v>
      </c>
      <c r="BS2665" s="122" t="s">
        <v>14537</v>
      </c>
      <c r="BT2665" s="122" t="s">
        <v>14454</v>
      </c>
      <c r="BU2665" s="122" t="s">
        <v>14454</v>
      </c>
      <c r="BV2665" s="122">
        <v>7717</v>
      </c>
    </row>
    <row r="2666" spans="1:104" x14ac:dyDescent="0.45">
      <c r="A2666" s="122">
        <v>2665</v>
      </c>
      <c r="B2666" s="122" t="s">
        <v>14530</v>
      </c>
      <c r="C2666" s="132">
        <v>8388</v>
      </c>
      <c r="D2666" s="143"/>
      <c r="E2666" s="143"/>
      <c r="F2666" s="122" t="s">
        <v>14455</v>
      </c>
      <c r="G2666" s="132" t="s">
        <v>14545</v>
      </c>
      <c r="H2666" s="122">
        <v>7089</v>
      </c>
      <c r="I2666" s="132" t="s">
        <v>1047</v>
      </c>
      <c r="J2666" s="122" t="str">
        <f t="shared" ref="J2666:J2670" si="123">I2666</f>
        <v>Quercus rugosa</v>
      </c>
      <c r="M2666" s="118" t="s">
        <v>3226</v>
      </c>
      <c r="P2666" s="118" t="s">
        <v>11761</v>
      </c>
      <c r="Q2666" s="118" t="s">
        <v>14558</v>
      </c>
      <c r="R2666" s="118" t="s">
        <v>2326</v>
      </c>
      <c r="S2666" s="118" t="s">
        <v>14720</v>
      </c>
      <c r="T2666" s="132" t="s">
        <v>2100</v>
      </c>
      <c r="U2666" s="132" t="s">
        <v>14550</v>
      </c>
      <c r="V2666" s="122" t="s">
        <v>14551</v>
      </c>
      <c r="AJ2666" s="132" t="s">
        <v>1047</v>
      </c>
      <c r="AK2666" s="132" t="s">
        <v>1047</v>
      </c>
      <c r="BR2666" s="132" t="s">
        <v>14455</v>
      </c>
      <c r="BS2666" s="122" t="s">
        <v>14537</v>
      </c>
      <c r="BT2666" s="122" t="s">
        <v>14455</v>
      </c>
      <c r="BU2666" s="122" t="s">
        <v>14455</v>
      </c>
      <c r="BV2666" s="122">
        <v>7089</v>
      </c>
    </row>
    <row r="2667" spans="1:104" x14ac:dyDescent="0.45">
      <c r="A2667" s="122">
        <v>2666</v>
      </c>
      <c r="B2667" s="122" t="s">
        <v>14531</v>
      </c>
      <c r="C2667" s="132">
        <v>8389</v>
      </c>
      <c r="D2667" s="143"/>
      <c r="E2667" s="143"/>
      <c r="F2667" s="122" t="s">
        <v>14456</v>
      </c>
      <c r="G2667" s="132" t="s">
        <v>14546</v>
      </c>
      <c r="H2667" s="122">
        <v>7202</v>
      </c>
      <c r="I2667" s="132" t="s">
        <v>3226</v>
      </c>
      <c r="J2667" s="122" t="str">
        <f t="shared" si="123"/>
        <v>Quercus</v>
      </c>
      <c r="M2667" s="118" t="s">
        <v>3226</v>
      </c>
      <c r="P2667" s="118" t="s">
        <v>11761</v>
      </c>
      <c r="Q2667" s="118" t="s">
        <v>14558</v>
      </c>
      <c r="R2667" s="118" t="s">
        <v>2326</v>
      </c>
      <c r="S2667" s="118" t="s">
        <v>14720</v>
      </c>
      <c r="T2667" s="132" t="s">
        <v>2100</v>
      </c>
      <c r="U2667" s="132" t="s">
        <v>11793</v>
      </c>
      <c r="V2667" s="122" t="s">
        <v>14551</v>
      </c>
      <c r="AJ2667" s="132" t="s">
        <v>3226</v>
      </c>
      <c r="AK2667" s="132" t="s">
        <v>3226</v>
      </c>
      <c r="BR2667" s="132" t="s">
        <v>14456</v>
      </c>
      <c r="BS2667" s="122" t="s">
        <v>14537</v>
      </c>
      <c r="BT2667" s="122" t="s">
        <v>14456</v>
      </c>
      <c r="BU2667" s="122" t="s">
        <v>14456</v>
      </c>
      <c r="BV2667" s="122">
        <v>7202</v>
      </c>
    </row>
    <row r="2668" spans="1:104" x14ac:dyDescent="0.45">
      <c r="A2668" s="122">
        <v>2667</v>
      </c>
      <c r="B2668" s="122" t="s">
        <v>14532</v>
      </c>
      <c r="C2668" s="122" t="s">
        <v>4063</v>
      </c>
      <c r="F2668" s="122" t="s">
        <v>14457</v>
      </c>
      <c r="G2668" s="131" t="s">
        <v>14552</v>
      </c>
      <c r="H2668" s="122">
        <v>9547</v>
      </c>
      <c r="I2668" s="131" t="s">
        <v>3063</v>
      </c>
      <c r="J2668" s="122" t="str">
        <f t="shared" si="123"/>
        <v>Quercus calliprinos</v>
      </c>
      <c r="M2668" s="118" t="s">
        <v>3226</v>
      </c>
      <c r="P2668" s="118" t="s">
        <v>6708</v>
      </c>
      <c r="Q2668" s="118" t="s">
        <v>14558</v>
      </c>
      <c r="R2668" s="118" t="s">
        <v>2326</v>
      </c>
      <c r="S2668" s="118" t="s">
        <v>14698</v>
      </c>
      <c r="T2668" s="122" t="s">
        <v>14555</v>
      </c>
      <c r="V2668" s="131" t="s">
        <v>14553</v>
      </c>
      <c r="BR2668" s="131" t="s">
        <v>14457</v>
      </c>
      <c r="BS2668" s="122" t="s">
        <v>14537</v>
      </c>
      <c r="BT2668" s="122" t="s">
        <v>14457</v>
      </c>
      <c r="BU2668" s="122" t="s">
        <v>14457</v>
      </c>
      <c r="BV2668" s="122">
        <v>9547</v>
      </c>
    </row>
    <row r="2669" spans="1:104" x14ac:dyDescent="0.45">
      <c r="A2669" s="122">
        <v>2668</v>
      </c>
      <c r="B2669" s="122" t="s">
        <v>14533</v>
      </c>
      <c r="C2669" s="122" t="s">
        <v>4063</v>
      </c>
      <c r="F2669" s="122" t="s">
        <v>14458</v>
      </c>
      <c r="G2669" s="131" t="s">
        <v>14552</v>
      </c>
      <c r="H2669" s="122">
        <v>9299</v>
      </c>
      <c r="I2669" s="131" t="s">
        <v>3076</v>
      </c>
      <c r="J2669" s="122" t="str">
        <f t="shared" si="123"/>
        <v>Quercus ilex</v>
      </c>
      <c r="M2669" s="118" t="s">
        <v>3226</v>
      </c>
      <c r="P2669" s="118" t="s">
        <v>6708</v>
      </c>
      <c r="Q2669" s="118" t="s">
        <v>14558</v>
      </c>
      <c r="R2669" s="118" t="s">
        <v>2326</v>
      </c>
      <c r="S2669" s="118" t="s">
        <v>14698</v>
      </c>
      <c r="T2669" s="122" t="s">
        <v>7432</v>
      </c>
      <c r="U2669" s="122" t="s">
        <v>14557</v>
      </c>
      <c r="V2669" s="122" t="s">
        <v>14554</v>
      </c>
      <c r="W2669" s="122" t="s">
        <v>14556</v>
      </c>
      <c r="X2669" s="131"/>
      <c r="BR2669" s="131" t="s">
        <v>14458</v>
      </c>
      <c r="BS2669" s="122" t="s">
        <v>14537</v>
      </c>
      <c r="BT2669" s="122" t="s">
        <v>14458</v>
      </c>
      <c r="BU2669" s="122" t="s">
        <v>14458</v>
      </c>
      <c r="BV2669" s="122">
        <v>9299</v>
      </c>
    </row>
    <row r="2670" spans="1:104" x14ac:dyDescent="0.45">
      <c r="A2670" s="122">
        <v>2669</v>
      </c>
      <c r="B2670" s="122" t="s">
        <v>14534</v>
      </c>
      <c r="C2670" s="122" t="s">
        <v>4063</v>
      </c>
      <c r="F2670" s="132" t="s">
        <v>14459</v>
      </c>
      <c r="G2670" s="122" t="s">
        <v>14560</v>
      </c>
      <c r="H2670" s="122">
        <v>10073</v>
      </c>
      <c r="I2670" s="131" t="s">
        <v>14559</v>
      </c>
      <c r="J2670" s="122" t="str">
        <f t="shared" si="123"/>
        <v>Quercus salicina</v>
      </c>
      <c r="M2670" s="118" t="s">
        <v>3226</v>
      </c>
      <c r="P2670" s="118" t="s">
        <v>14721</v>
      </c>
      <c r="Q2670" s="118" t="s">
        <v>14561</v>
      </c>
      <c r="R2670" s="118" t="s">
        <v>2326</v>
      </c>
      <c r="S2670" s="118" t="s">
        <v>14722</v>
      </c>
      <c r="BR2670" s="131" t="s">
        <v>14459</v>
      </c>
      <c r="BS2670" s="122" t="s">
        <v>14537</v>
      </c>
      <c r="BT2670" s="132" t="s">
        <v>14459</v>
      </c>
      <c r="BU2670" s="132" t="s">
        <v>14459</v>
      </c>
      <c r="BV2670" s="132">
        <v>10073</v>
      </c>
    </row>
    <row r="2671" spans="1:104" s="161" customFormat="1" x14ac:dyDescent="0.45">
      <c r="A2671" s="161">
        <v>2670</v>
      </c>
      <c r="B2671" s="161" t="s">
        <v>14535</v>
      </c>
      <c r="D2671" s="162"/>
      <c r="E2671" s="162"/>
      <c r="F2671" s="161" t="s">
        <v>8464</v>
      </c>
      <c r="I2671" s="161" t="s">
        <v>3648</v>
      </c>
      <c r="J2671" s="161" t="str">
        <f t="shared" ref="J2671" si="124">I2671</f>
        <v>Quercus brandegeei</v>
      </c>
      <c r="K2671" s="161" t="s">
        <v>3648</v>
      </c>
      <c r="M2671" s="161" t="s">
        <v>3226</v>
      </c>
      <c r="N2671" s="161" t="s">
        <v>3241</v>
      </c>
      <c r="O2671" s="163"/>
      <c r="P2671" s="161" t="s">
        <v>2185</v>
      </c>
      <c r="S2671" s="161" t="s">
        <v>14692</v>
      </c>
      <c r="AM2671" s="163"/>
      <c r="BU2671" s="161" t="s">
        <v>8464</v>
      </c>
    </row>
  </sheetData>
  <sortState ref="A2:CX2672">
    <sortCondition ref="A1"/>
  </sortState>
  <conditionalFormatting sqref="G869:G896">
    <cfRule type="duplicateValues" dxfId="74" priority="94"/>
  </conditionalFormatting>
  <conditionalFormatting sqref="AP985:AP990">
    <cfRule type="duplicateValues" dxfId="73" priority="88"/>
  </conditionalFormatting>
  <conditionalFormatting sqref="AP991:AP1001">
    <cfRule type="duplicateValues" dxfId="72" priority="87"/>
  </conditionalFormatting>
  <conditionalFormatting sqref="BR962:BR976">
    <cfRule type="duplicateValues" dxfId="71" priority="85"/>
  </conditionalFormatting>
  <conditionalFormatting sqref="BR962:BR976">
    <cfRule type="duplicateValues" dxfId="70" priority="83"/>
    <cfRule type="duplicateValues" dxfId="69" priority="84"/>
  </conditionalFormatting>
  <conditionalFormatting sqref="G486">
    <cfRule type="duplicateValues" dxfId="68" priority="82"/>
  </conditionalFormatting>
  <conditionalFormatting sqref="BR486">
    <cfRule type="duplicateValues" dxfId="67" priority="81"/>
  </conditionalFormatting>
  <conditionalFormatting sqref="BR1084:BR1086">
    <cfRule type="duplicateValues" dxfId="66" priority="80"/>
  </conditionalFormatting>
  <conditionalFormatting sqref="BR1087:BR1102">
    <cfRule type="duplicateValues" dxfId="65" priority="79"/>
  </conditionalFormatting>
  <conditionalFormatting sqref="BR1273:BR1290 BR1292:BR1295 BR1165:BR1271">
    <cfRule type="duplicateValues" dxfId="64" priority="78"/>
  </conditionalFormatting>
  <conditionalFormatting sqref="G1468:G1471">
    <cfRule type="duplicateValues" dxfId="63" priority="77"/>
  </conditionalFormatting>
  <conditionalFormatting sqref="G1395:G1465">
    <cfRule type="duplicateValues" dxfId="62" priority="76"/>
  </conditionalFormatting>
  <conditionalFormatting sqref="G636:G682">
    <cfRule type="duplicateValues" dxfId="61" priority="74"/>
  </conditionalFormatting>
  <conditionalFormatting sqref="BR869:BR896">
    <cfRule type="duplicateValues" dxfId="60" priority="72"/>
  </conditionalFormatting>
  <conditionalFormatting sqref="BR887">
    <cfRule type="duplicateValues" dxfId="59" priority="70"/>
  </conditionalFormatting>
  <conditionalFormatting sqref="BR1594">
    <cfRule type="duplicateValues" dxfId="58" priority="64"/>
  </conditionalFormatting>
  <conditionalFormatting sqref="G1581:G1597">
    <cfRule type="duplicateValues" dxfId="57" priority="128"/>
  </conditionalFormatting>
  <conditionalFormatting sqref="BR1610">
    <cfRule type="duplicateValues" dxfId="56" priority="62"/>
  </conditionalFormatting>
  <conditionalFormatting sqref="BR1603:BR1609">
    <cfRule type="duplicateValues" dxfId="55" priority="61"/>
  </conditionalFormatting>
  <conditionalFormatting sqref="G983:G1001">
    <cfRule type="duplicateValues" dxfId="54" priority="151"/>
  </conditionalFormatting>
  <conditionalFormatting sqref="C2670:E2670 G2668:G2669 C1:E2667 C2672:E1048576">
    <cfRule type="containsText" dxfId="53" priority="58" operator="containsText" text="AGR">
      <formula>NOT(ISERROR(SEARCH("AGR",C1)))</formula>
    </cfRule>
  </conditionalFormatting>
  <conditionalFormatting sqref="AP2227:AP2313">
    <cfRule type="duplicateValues" dxfId="52" priority="56"/>
  </conditionalFormatting>
  <conditionalFormatting sqref="C1805:E1806">
    <cfRule type="duplicateValues" dxfId="51" priority="55"/>
  </conditionalFormatting>
  <conditionalFormatting sqref="AP1:AP1051 AP1053:AP1069 AP1071:AP1083 AP1087:AP1636 AP1638:AP2670 AX1639 AP2672:AP1048576">
    <cfRule type="duplicateValues" dxfId="50" priority="155"/>
  </conditionalFormatting>
  <conditionalFormatting sqref="AQ1633:AQ1726">
    <cfRule type="duplicateValues" dxfId="49" priority="52"/>
  </conditionalFormatting>
  <conditionalFormatting sqref="AQ1725">
    <cfRule type="duplicateValues" dxfId="48" priority="51"/>
  </conditionalFormatting>
  <conditionalFormatting sqref="CN2652:CN2656">
    <cfRule type="containsText" dxfId="47" priority="50" operator="containsText" text="AGR">
      <formula>NOT(ISERROR(SEARCH("AGR",CN2652)))</formula>
    </cfRule>
  </conditionalFormatting>
  <conditionalFormatting sqref="CN2657:CN2659">
    <cfRule type="containsText" dxfId="46" priority="49" operator="containsText" text="AGR">
      <formula>NOT(ISERROR(SEARCH("AGR",CN2657)))</formula>
    </cfRule>
  </conditionalFormatting>
  <conditionalFormatting sqref="G1258:G1333">
    <cfRule type="containsText" dxfId="45" priority="48" operator="containsText" text="AGR">
      <formula>NOT(ISERROR(SEARCH("AGR",G1258)))</formula>
    </cfRule>
  </conditionalFormatting>
  <conditionalFormatting sqref="I930 I932 I935:I941 I912:I915 I909 I906:I907 I898:I904 I917:I928 I943:I2670 I1:J464 J466:J2670 I466:I896 K2056 I2672:J1048576 K561">
    <cfRule type="containsText" dxfId="44" priority="47" operator="containsText" text="brantii">
      <formula>NOT(ISERROR(SEARCH("brantii",I1)))</formula>
    </cfRule>
  </conditionalFormatting>
  <conditionalFormatting sqref="AJ2663:AJ2667">
    <cfRule type="containsText" dxfId="43" priority="46" operator="containsText" text="brantii">
      <formula>NOT(ISERROR(SEARCH("brantii",AJ2663)))</formula>
    </cfRule>
  </conditionalFormatting>
  <conditionalFormatting sqref="AK2663:AK2667">
    <cfRule type="containsText" dxfId="42" priority="45" operator="containsText" text="brantii">
      <formula>NOT(ISERROR(SEARCH("brantii",AK2663)))</formula>
    </cfRule>
  </conditionalFormatting>
  <conditionalFormatting sqref="AK897:AK952">
    <cfRule type="containsText" dxfId="41" priority="43" operator="containsText" text="brantii">
      <formula>NOT(ISERROR(SEARCH("brantii",AK897)))</formula>
    </cfRule>
  </conditionalFormatting>
  <conditionalFormatting sqref="K928">
    <cfRule type="containsText" dxfId="40" priority="42" operator="containsText" text="brantii">
      <formula>NOT(ISERROR(SEARCH("brantii",K928)))</formula>
    </cfRule>
  </conditionalFormatting>
  <conditionalFormatting sqref="AJ155:AJ161">
    <cfRule type="containsText" dxfId="39" priority="41" operator="containsText" text="brantii">
      <formula>NOT(ISERROR(SEARCH("brantii",AJ155)))</formula>
    </cfRule>
  </conditionalFormatting>
  <conditionalFormatting sqref="AK155:AK161">
    <cfRule type="containsText" dxfId="38" priority="40" operator="containsText" text="brantii">
      <formula>NOT(ISERROR(SEARCH("brantii",AK155)))</formula>
    </cfRule>
  </conditionalFormatting>
  <conditionalFormatting sqref="AJ163">
    <cfRule type="containsText" dxfId="37" priority="39" operator="containsText" text="brantii">
      <formula>NOT(ISERROR(SEARCH("brantii",AJ163)))</formula>
    </cfRule>
  </conditionalFormatting>
  <conditionalFormatting sqref="AK163">
    <cfRule type="containsText" dxfId="36" priority="38" operator="containsText" text="brantii">
      <formula>NOT(ISERROR(SEARCH("brantii",AK163)))</formula>
    </cfRule>
  </conditionalFormatting>
  <conditionalFormatting sqref="AJ164:AJ167">
    <cfRule type="containsText" dxfId="35" priority="37" operator="containsText" text="brantii">
      <formula>NOT(ISERROR(SEARCH("brantii",AJ164)))</formula>
    </cfRule>
  </conditionalFormatting>
  <conditionalFormatting sqref="AK164:AK167">
    <cfRule type="containsText" dxfId="34" priority="36" operator="containsText" text="brantii">
      <formula>NOT(ISERROR(SEARCH("brantii",AK164)))</formula>
    </cfRule>
  </conditionalFormatting>
  <conditionalFormatting sqref="AJ169:AJ179">
    <cfRule type="containsText" dxfId="33" priority="35" operator="containsText" text="brantii">
      <formula>NOT(ISERROR(SEARCH("brantii",AJ169)))</formula>
    </cfRule>
  </conditionalFormatting>
  <conditionalFormatting sqref="AK169:AK179">
    <cfRule type="containsText" dxfId="32" priority="34" operator="containsText" text="brantii">
      <formula>NOT(ISERROR(SEARCH("brantii",AK169)))</formula>
    </cfRule>
  </conditionalFormatting>
  <conditionalFormatting sqref="K936">
    <cfRule type="containsText" dxfId="31" priority="33" operator="containsText" text="brantii">
      <formula>NOT(ISERROR(SEARCH("brantii",K936)))</formula>
    </cfRule>
  </conditionalFormatting>
  <conditionalFormatting sqref="K898:K903">
    <cfRule type="containsText" dxfId="30" priority="32" operator="containsText" text="brantii">
      <formula>NOT(ISERROR(SEARCH("brantii",K898)))</formula>
    </cfRule>
  </conditionalFormatting>
  <conditionalFormatting sqref="K912:K913 K909 K906:K907 K904">
    <cfRule type="containsText" dxfId="29" priority="31" operator="containsText" text="brantii">
      <formula>NOT(ISERROR(SEARCH("brantii",K904)))</formula>
    </cfRule>
  </conditionalFormatting>
  <conditionalFormatting sqref="K917:K926 K915">
    <cfRule type="containsText" dxfId="28" priority="30" operator="containsText" text="brantii">
      <formula>NOT(ISERROR(SEARCH("brantii",K915)))</formula>
    </cfRule>
  </conditionalFormatting>
  <conditionalFormatting sqref="K927">
    <cfRule type="containsText" dxfId="27" priority="29" operator="containsText" text="brantii">
      <formula>NOT(ISERROR(SEARCH("brantii",K927)))</formula>
    </cfRule>
  </conditionalFormatting>
  <conditionalFormatting sqref="K930 K932">
    <cfRule type="containsText" dxfId="26" priority="28" operator="containsText" text="brantii">
      <formula>NOT(ISERROR(SEARCH("brantii",K930)))</formula>
    </cfRule>
  </conditionalFormatting>
  <conditionalFormatting sqref="K935">
    <cfRule type="containsText" dxfId="25" priority="27" operator="containsText" text="brantii">
      <formula>NOT(ISERROR(SEARCH("brantii",K935)))</formula>
    </cfRule>
  </conditionalFormatting>
  <conditionalFormatting sqref="K937:K940">
    <cfRule type="containsText" dxfId="24" priority="26" operator="containsText" text="brantii">
      <formula>NOT(ISERROR(SEARCH("brantii",K937)))</formula>
    </cfRule>
  </conditionalFormatting>
  <conditionalFormatting sqref="K943:K947">
    <cfRule type="containsText" dxfId="23" priority="25" operator="containsText" text="brantii">
      <formula>NOT(ISERROR(SEARCH("brantii",K943)))</formula>
    </cfRule>
  </conditionalFormatting>
  <conditionalFormatting sqref="K948">
    <cfRule type="containsText" dxfId="22" priority="24" operator="containsText" text="brantii">
      <formula>NOT(ISERROR(SEARCH("brantii",K948)))</formula>
    </cfRule>
  </conditionalFormatting>
  <conditionalFormatting sqref="K951">
    <cfRule type="containsText" dxfId="21" priority="23" operator="containsText" text="brantii">
      <formula>NOT(ISERROR(SEARCH("brantii",K951)))</formula>
    </cfRule>
  </conditionalFormatting>
  <conditionalFormatting sqref="K952">
    <cfRule type="containsText" dxfId="20" priority="22" operator="containsText" text="brantii">
      <formula>NOT(ISERROR(SEARCH("brantii",K952)))</formula>
    </cfRule>
  </conditionalFormatting>
  <conditionalFormatting sqref="K1258:K1271">
    <cfRule type="containsText" dxfId="19" priority="21" operator="containsText" text="brantii">
      <formula>NOT(ISERROR(SEARCH("brantii",K1258)))</formula>
    </cfRule>
  </conditionalFormatting>
  <conditionalFormatting sqref="K1273:K1282">
    <cfRule type="containsText" dxfId="18" priority="20" operator="containsText" text="brantii">
      <formula>NOT(ISERROR(SEARCH("brantii",K1273)))</formula>
    </cfRule>
  </conditionalFormatting>
  <conditionalFormatting sqref="K1283:K1290">
    <cfRule type="containsText" dxfId="17" priority="19" operator="containsText" text="brantii">
      <formula>NOT(ISERROR(SEARCH("brantii",K1283)))</formula>
    </cfRule>
  </conditionalFormatting>
  <conditionalFormatting sqref="K1292:K1296">
    <cfRule type="containsText" dxfId="16" priority="18" operator="containsText" text="brantii">
      <formula>NOT(ISERROR(SEARCH("brantii",K1292)))</formula>
    </cfRule>
  </conditionalFormatting>
  <conditionalFormatting sqref="K1299:K1301">
    <cfRule type="containsText" dxfId="15" priority="17" operator="containsText" text="brantii">
      <formula>NOT(ISERROR(SEARCH("brantii",K1299)))</formula>
    </cfRule>
  </conditionalFormatting>
  <conditionalFormatting sqref="K1303:K1306">
    <cfRule type="containsText" dxfId="14" priority="16" operator="containsText" text="brantii">
      <formula>NOT(ISERROR(SEARCH("brantii",K1303)))</formula>
    </cfRule>
  </conditionalFormatting>
  <conditionalFormatting sqref="K1307:K1310">
    <cfRule type="containsText" dxfId="13" priority="15" operator="containsText" text="brantii">
      <formula>NOT(ISERROR(SEARCH("brantii",K1307)))</formula>
    </cfRule>
  </conditionalFormatting>
  <conditionalFormatting sqref="K1311:K1313">
    <cfRule type="containsText" dxfId="12" priority="14" operator="containsText" text="brantii">
      <formula>NOT(ISERROR(SEARCH("brantii",K1311)))</formula>
    </cfRule>
  </conditionalFormatting>
  <conditionalFormatting sqref="K1316">
    <cfRule type="containsText" dxfId="11" priority="13" operator="containsText" text="brantii">
      <formula>NOT(ISERROR(SEARCH("brantii",K1316)))</formula>
    </cfRule>
  </conditionalFormatting>
  <conditionalFormatting sqref="K1317">
    <cfRule type="containsText" dxfId="10" priority="12" operator="containsText" text="brantii">
      <formula>NOT(ISERROR(SEARCH("brantii",K1317)))</formula>
    </cfRule>
  </conditionalFormatting>
  <conditionalFormatting sqref="K1321">
    <cfRule type="containsText" dxfId="9" priority="11" operator="containsText" text="brantii">
      <formula>NOT(ISERROR(SEARCH("brantii",K1321)))</formula>
    </cfRule>
  </conditionalFormatting>
  <conditionalFormatting sqref="K1324:K1329">
    <cfRule type="containsText" dxfId="8" priority="10" operator="containsText" text="brantii">
      <formula>NOT(ISERROR(SEARCH("brantii",K1324)))</formula>
    </cfRule>
  </conditionalFormatting>
  <conditionalFormatting sqref="K1272">
    <cfRule type="containsText" dxfId="7" priority="9" operator="containsText" text="brantii">
      <formula>NOT(ISERROR(SEARCH("brantii",K1272)))</formula>
    </cfRule>
  </conditionalFormatting>
  <conditionalFormatting sqref="N136">
    <cfRule type="containsText" dxfId="6" priority="7" operator="containsText" text="brantii">
      <formula>NOT(ISERROR(SEARCH("brantii",N136)))</formula>
    </cfRule>
  </conditionalFormatting>
  <conditionalFormatting sqref="I465:J465">
    <cfRule type="containsText" dxfId="5" priority="6" operator="containsText" text="brantii">
      <formula>NOT(ISERROR(SEARCH("brantii",I465)))</formula>
    </cfRule>
  </conditionalFormatting>
  <conditionalFormatting sqref="C2671:E2671">
    <cfRule type="containsText" dxfId="4" priority="4" operator="containsText" text="AGR">
      <formula>NOT(ISERROR(SEARCH("AGR",C2671)))</formula>
    </cfRule>
  </conditionalFormatting>
  <conditionalFormatting sqref="AP2671">
    <cfRule type="duplicateValues" dxfId="3" priority="5"/>
  </conditionalFormatting>
  <conditionalFormatting sqref="I2671:J2671">
    <cfRule type="containsText" dxfId="2" priority="3" operator="containsText" text="brantii">
      <formula>NOT(ISERROR(SEARCH("brantii",I2671)))</formula>
    </cfRule>
  </conditionalFormatting>
  <conditionalFormatting sqref="K2671">
    <cfRule type="containsText" dxfId="1" priority="2" operator="containsText" text="brantii">
      <formula>NOT(ISERROR(SEARCH("brantii",K2671)))</formula>
    </cfRule>
  </conditionalFormatting>
  <hyperlinks>
    <hyperlink ref="CK109" r:id="rId1"/>
    <hyperlink ref="CK359" r:id="rId2"/>
    <hyperlink ref="CK364" r:id="rId3"/>
    <hyperlink ref="CK367" r:id="rId4"/>
    <hyperlink ref="CK360" r:id="rId5"/>
    <hyperlink ref="CK362" r:id="rId6"/>
    <hyperlink ref="CK353" r:id="rId7"/>
    <hyperlink ref="CK361" r:id="rId8"/>
    <hyperlink ref="CK368" r:id="rId9"/>
    <hyperlink ref="CK366" r:id="rId10"/>
    <hyperlink ref="CK355" r:id="rId11"/>
    <hyperlink ref="CK365" r:id="rId12"/>
    <hyperlink ref="CK356" r:id="rId13"/>
    <hyperlink ref="CK357" r:id="rId14"/>
    <hyperlink ref="CK590" r:id="rId15"/>
    <hyperlink ref="CK610" r:id="rId16"/>
    <hyperlink ref="CK593" r:id="rId17"/>
    <hyperlink ref="CK609" r:id="rId18"/>
    <hyperlink ref="CK608" r:id="rId19"/>
    <hyperlink ref="CK607" r:id="rId20"/>
    <hyperlink ref="CK611" r:id="rId21"/>
    <hyperlink ref="CK598" r:id="rId22"/>
    <hyperlink ref="CK596" r:id="rId23"/>
    <hyperlink ref="CK613" r:id="rId24"/>
    <hyperlink ref="CK612" r:id="rId25"/>
    <hyperlink ref="CK584" r:id="rId26"/>
    <hyperlink ref="CK585" r:id="rId27"/>
    <hyperlink ref="CK587" r:id="rId28"/>
    <hyperlink ref="CK586" r:id="rId29"/>
    <hyperlink ref="CK588" r:id="rId30"/>
    <hyperlink ref="CK600" r:id="rId31"/>
    <hyperlink ref="CK606" r:id="rId32"/>
    <hyperlink ref="CK595" r:id="rId33"/>
    <hyperlink ref="CK604" r:id="rId34"/>
    <hyperlink ref="CK602" r:id="rId35"/>
    <hyperlink ref="CK1106" r:id="rId36"/>
    <hyperlink ref="CK811" r:id="rId37"/>
    <hyperlink ref="CK809" r:id="rId38"/>
    <hyperlink ref="CK808" r:id="rId39"/>
    <hyperlink ref="CK815" r:id="rId40"/>
    <hyperlink ref="CK824" r:id="rId41"/>
    <hyperlink ref="CK827" r:id="rId42"/>
    <hyperlink ref="CK830" r:id="rId43"/>
    <hyperlink ref="CK845" r:id="rId44"/>
    <hyperlink ref="CK851" r:id="rId45"/>
    <hyperlink ref="CK852" r:id="rId46"/>
    <hyperlink ref="CK864" r:id="rId47"/>
    <hyperlink ref="CK868" r:id="rId48"/>
    <hyperlink ref="CK284" r:id="rId49"/>
    <hyperlink ref="CK297" r:id="rId50"/>
    <hyperlink ref="CK266" r:id="rId51"/>
    <hyperlink ref="CK245" r:id="rId52"/>
    <hyperlink ref="CK214" r:id="rId53"/>
    <hyperlink ref="CK208" r:id="rId54"/>
    <hyperlink ref="CK206" r:id="rId55"/>
    <hyperlink ref="CK203" r:id="rId56"/>
    <hyperlink ref="CK317" r:id="rId57"/>
    <hyperlink ref="CK318" r:id="rId58"/>
    <hyperlink ref="CK319" r:id="rId59"/>
    <hyperlink ref="CK327" r:id="rId60"/>
    <hyperlink ref="CK344" r:id="rId61"/>
    <hyperlink ref="CK347" r:id="rId62"/>
    <hyperlink ref="CK348" r:id="rId63"/>
    <hyperlink ref="CK350" r:id="rId64"/>
    <hyperlink ref="CK379" r:id="rId65"/>
    <hyperlink ref="CK383" r:id="rId66"/>
    <hyperlink ref="CK385" r:id="rId67"/>
    <hyperlink ref="CK396" r:id="rId68"/>
    <hyperlink ref="CK398" r:id="rId69"/>
    <hyperlink ref="CK404" r:id="rId70"/>
    <hyperlink ref="CK409" r:id="rId71"/>
    <hyperlink ref="CK418" r:id="rId72"/>
    <hyperlink ref="CK430" r:id="rId73"/>
    <hyperlink ref="CK427" r:id="rId74"/>
    <hyperlink ref="CK442" r:id="rId75"/>
    <hyperlink ref="CK445" r:id="rId76"/>
    <hyperlink ref="CK463" r:id="rId77"/>
    <hyperlink ref="CK467" r:id="rId78"/>
    <hyperlink ref="CK472" r:id="rId79"/>
    <hyperlink ref="CK475" r:id="rId80"/>
    <hyperlink ref="CK479" r:id="rId81"/>
    <hyperlink ref="CK485" r:id="rId82"/>
    <hyperlink ref="CK561" r:id="rId83"/>
    <hyperlink ref="CK573" r:id="rId84"/>
    <hyperlink ref="CK636" r:id="rId85"/>
    <hyperlink ref="CK638" r:id="rId86"/>
    <hyperlink ref="CK642" r:id="rId87"/>
    <hyperlink ref="CK650" r:id="rId88"/>
    <hyperlink ref="CK662" r:id="rId89"/>
    <hyperlink ref="CK666" r:id="rId90"/>
    <hyperlink ref="CK675" r:id="rId91"/>
    <hyperlink ref="CK171" r:id="rId92"/>
    <hyperlink ref="CK144" r:id="rId93"/>
    <hyperlink ref="CK143" r:id="rId94"/>
    <hyperlink ref="CK97" r:id="rId95"/>
    <hyperlink ref="CK90" r:id="rId96"/>
    <hyperlink ref="CK34" r:id="rId97"/>
    <hyperlink ref="CK26" r:id="rId98"/>
    <hyperlink ref="CK19" r:id="rId99"/>
    <hyperlink ref="CK9" r:id="rId100"/>
    <hyperlink ref="CK2" r:id="rId101"/>
    <hyperlink ref="CK281" r:id="rId102"/>
    <hyperlink ref="CK112" r:id="rId103"/>
    <hyperlink ref="CK225" r:id="rId104"/>
    <hyperlink ref="CK599" r:id="rId105"/>
    <hyperlink ref="CK603" r:id="rId106"/>
    <hyperlink ref="CK190" r:id="rId107"/>
    <hyperlink ref="CK184" r:id="rId108"/>
    <hyperlink ref="CK185" r:id="rId109"/>
    <hyperlink ref="CK189" r:id="rId110"/>
    <hyperlink ref="CK183" r:id="rId111"/>
    <hyperlink ref="CK188" r:id="rId112"/>
    <hyperlink ref="CK192" r:id="rId113"/>
    <hyperlink ref="CK191" r:id="rId114"/>
    <hyperlink ref="CK182" r:id="rId115"/>
    <hyperlink ref="CK180" r:id="rId116"/>
    <hyperlink ref="CK181" r:id="rId117"/>
    <hyperlink ref="CK186" r:id="rId118"/>
    <hyperlink ref="CK187" r:id="rId119"/>
    <hyperlink ref="CK145" r:id="rId120"/>
    <hyperlink ref="CK625" r:id="rId121"/>
    <hyperlink ref="CK565" r:id="rId122"/>
    <hyperlink ref="CK620" r:id="rId123"/>
    <hyperlink ref="CK566" r:id="rId124"/>
    <hyperlink ref="CK567" r:id="rId125"/>
    <hyperlink ref="CK624" r:id="rId126"/>
    <hyperlink ref="CK678" r:id="rId127"/>
    <hyperlink ref="CK578" r:id="rId128"/>
    <hyperlink ref="CK672" r:id="rId129"/>
    <hyperlink ref="CK153" r:id="rId130"/>
    <hyperlink ref="CK126" r:id="rId131"/>
    <hyperlink ref="CK141" r:id="rId132"/>
    <hyperlink ref="CK125" r:id="rId133"/>
    <hyperlink ref="CK148" r:id="rId134"/>
    <hyperlink ref="CK118" r:id="rId135"/>
    <hyperlink ref="CK134" r:id="rId136"/>
    <hyperlink ref="CK142" r:id="rId137"/>
    <hyperlink ref="CK577" r:id="rId138"/>
    <hyperlink ref="CK619" r:id="rId139"/>
    <hyperlink ref="CK623" r:id="rId140"/>
    <hyperlink ref="CK674" r:id="rId141"/>
    <hyperlink ref="CK618" r:id="rId142"/>
    <hyperlink ref="CK673" r:id="rId143"/>
    <hyperlink ref="CK589" r:id="rId144"/>
    <hyperlink ref="CK341" r:id="rId145"/>
    <hyperlink ref="CK294" r:id="rId146"/>
    <hyperlink ref="CK121" r:id="rId147"/>
    <hyperlink ref="CK116" r:id="rId148"/>
    <hyperlink ref="CK123" r:id="rId149"/>
    <hyperlink ref="CK313" r:id="rId150"/>
    <hyperlink ref="CK621" r:id="rId151"/>
    <hyperlink ref="CK671" r:id="rId152"/>
    <hyperlink ref="CK622" r:id="rId153"/>
    <hyperlink ref="CK324" r:id="rId154"/>
    <hyperlink ref="CK315" r:id="rId155"/>
    <hyperlink ref="CK325" r:id="rId156"/>
    <hyperlink ref="CK326" r:id="rId157"/>
    <hyperlink ref="CK295" r:id="rId158"/>
    <hyperlink ref="CK314" r:id="rId159"/>
    <hyperlink ref="CK329" r:id="rId160"/>
    <hyperlink ref="CK321" r:id="rId161"/>
    <hyperlink ref="CK342" r:id="rId162"/>
    <hyperlink ref="CK323" r:id="rId163"/>
    <hyperlink ref="CK343" r:id="rId164"/>
    <hyperlink ref="CK338" r:id="rId165"/>
    <hyperlink ref="CK346" r:id="rId166"/>
    <hyperlink ref="CK293" r:id="rId167"/>
    <hyperlink ref="CK302" r:id="rId168"/>
    <hyperlink ref="CK303" r:id="rId169"/>
    <hyperlink ref="CK309" r:id="rId170"/>
    <hyperlink ref="CK310" r:id="rId171"/>
    <hyperlink ref="CK306" r:id="rId172"/>
    <hyperlink ref="CK311" r:id="rId173"/>
    <hyperlink ref="CK291" r:id="rId174"/>
    <hyperlink ref="CK122" r:id="rId175"/>
    <hyperlink ref="CK597" r:id="rId176"/>
    <hyperlink ref="CK574" r:id="rId177"/>
    <hyperlink ref="CK572" r:id="rId178"/>
    <hyperlink ref="CK592" r:id="rId179"/>
    <hyperlink ref="CK130" r:id="rId180"/>
    <hyperlink ref="CK474" r:id="rId181"/>
    <hyperlink ref="CK124" r:id="rId182"/>
    <hyperlink ref="CK150" r:id="rId183"/>
    <hyperlink ref="CK151" r:id="rId184"/>
    <hyperlink ref="CK149" r:id="rId185"/>
    <hyperlink ref="CK132" r:id="rId186"/>
    <hyperlink ref="CK129" r:id="rId187"/>
    <hyperlink ref="CK152" r:id="rId188"/>
    <hyperlink ref="CK106" r:id="rId189"/>
    <hyperlink ref="CK107" r:id="rId190"/>
    <hyperlink ref="CK108" r:id="rId191"/>
    <hyperlink ref="CK114" r:id="rId192"/>
    <hyperlink ref="CK117" r:id="rId193"/>
    <hyperlink ref="CK119" r:id="rId194"/>
    <hyperlink ref="CK127" r:id="rId195"/>
    <hyperlink ref="CK128" r:id="rId196"/>
    <hyperlink ref="CK131" r:id="rId197"/>
    <hyperlink ref="CK133" r:id="rId198"/>
    <hyperlink ref="CK135" r:id="rId199"/>
    <hyperlink ref="CK136" r:id="rId200"/>
    <hyperlink ref="CK137" r:id="rId201"/>
    <hyperlink ref="CK138" r:id="rId202"/>
    <hyperlink ref="CK139" r:id="rId203"/>
    <hyperlink ref="CK140" r:id="rId204"/>
    <hyperlink ref="CK146" r:id="rId205"/>
    <hyperlink ref="CK288" r:id="rId206"/>
    <hyperlink ref="CK316" r:id="rId207"/>
    <hyperlink ref="CK337" r:id="rId208"/>
    <hyperlink ref="CK352" r:id="rId209"/>
    <hyperlink ref="CK405" r:id="rId210"/>
    <hyperlink ref="CK655" r:id="rId211"/>
    <hyperlink ref="CK645" r:id="rId212"/>
    <hyperlink ref="CK537" r:id="rId213"/>
    <hyperlink ref="CK520" r:id="rId214"/>
    <hyperlink ref="CK492" r:id="rId215"/>
    <hyperlink ref="CK177" r:id="rId216"/>
    <hyperlink ref="CK219" r:id="rId217"/>
    <hyperlink ref="CK211" r:id="rId218"/>
    <hyperlink ref="CK223" r:id="rId219"/>
    <hyperlink ref="CK276" r:id="rId220"/>
    <hyperlink ref="CK236" r:id="rId221"/>
    <hyperlink ref="CK267" r:id="rId222"/>
    <hyperlink ref="CK237" r:id="rId223"/>
    <hyperlink ref="CK614" r:id="rId224"/>
    <hyperlink ref="CK254" r:id="rId225"/>
    <hyperlink ref="CK605" r:id="rId226"/>
    <hyperlink ref="CK322" r:id="rId227"/>
    <hyperlink ref="CK161" r:id="rId228"/>
    <hyperlink ref="CK166" r:id="rId229"/>
    <hyperlink ref="CK173" r:id="rId230"/>
    <hyperlink ref="CK169" r:id="rId231"/>
    <hyperlink ref="CK170" r:id="rId232"/>
    <hyperlink ref="CK160" r:id="rId233"/>
    <hyperlink ref="CK156" r:id="rId234"/>
    <hyperlink ref="CK164" r:id="rId235"/>
    <hyperlink ref="CK167" r:id="rId236"/>
    <hyperlink ref="CK165" r:id="rId237"/>
    <hyperlink ref="CK120" r:id="rId238"/>
    <hyperlink ref="CK147" r:id="rId239"/>
    <hyperlink ref="CK155" r:id="rId240"/>
    <hyperlink ref="BB2130" r:id="rId241"/>
    <hyperlink ref="BB2131" r:id="rId242"/>
    <hyperlink ref="BB2132" r:id="rId243"/>
    <hyperlink ref="BB2133" r:id="rId244"/>
    <hyperlink ref="BB2134" r:id="rId245"/>
    <hyperlink ref="BB2135" r:id="rId246"/>
    <hyperlink ref="BB2136" r:id="rId247"/>
    <hyperlink ref="BB2137" r:id="rId248"/>
    <hyperlink ref="BB2138" r:id="rId249"/>
    <hyperlink ref="BB2139" r:id="rId250"/>
    <hyperlink ref="BB2166" r:id="rId251"/>
    <hyperlink ref="BB2165" r:id="rId252"/>
    <hyperlink ref="BB2164" r:id="rId253"/>
    <hyperlink ref="BB2163" r:id="rId254"/>
    <hyperlink ref="BB2162" r:id="rId255"/>
    <hyperlink ref="BB2161" r:id="rId256"/>
    <hyperlink ref="BB2160" r:id="rId257"/>
    <hyperlink ref="BB2159" r:id="rId258"/>
    <hyperlink ref="BB2158" r:id="rId259"/>
    <hyperlink ref="BB2157" r:id="rId260"/>
    <hyperlink ref="BB2156" r:id="rId261"/>
    <hyperlink ref="BB2155" r:id="rId262"/>
    <hyperlink ref="BB2154" r:id="rId263"/>
    <hyperlink ref="BB2153" r:id="rId264"/>
    <hyperlink ref="BB2140" r:id="rId265"/>
    <hyperlink ref="BB2141" r:id="rId266"/>
    <hyperlink ref="BB2142" r:id="rId267"/>
    <hyperlink ref="BB2143" r:id="rId268"/>
    <hyperlink ref="BB2144" r:id="rId269"/>
    <hyperlink ref="BB2145" r:id="rId270"/>
    <hyperlink ref="BB2146" r:id="rId271"/>
    <hyperlink ref="BB2147" r:id="rId272"/>
    <hyperlink ref="BB2148" r:id="rId273"/>
    <hyperlink ref="BB2149" r:id="rId274"/>
    <hyperlink ref="BB2150" r:id="rId275"/>
    <hyperlink ref="BB2151" r:id="rId276"/>
    <hyperlink ref="BB2152" r:id="rId277"/>
  </hyperlinks>
  <printOptions gridLines="1"/>
  <pageMargins left="1.2" right="0.45" top="0.5" bottom="0.5" header="0.3" footer="0.3"/>
  <pageSetup scale="82" orientation="landscape" r:id="rId278"/>
  <legacyDrawing r:id="rId27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1494"/>
  <sheetViews>
    <sheetView topLeftCell="A1464" workbookViewId="0">
      <selection activeCell="B1495" sqref="B1495"/>
    </sheetView>
  </sheetViews>
  <sheetFormatPr defaultRowHeight="14.25" x14ac:dyDescent="0.45"/>
  <cols>
    <col min="1" max="1" width="24.6640625" style="128" customWidth="1"/>
    <col min="2" max="2" width="26" customWidth="1"/>
  </cols>
  <sheetData>
    <row r="1" spans="1:3" x14ac:dyDescent="0.3">
      <c r="A1" s="128" t="s">
        <v>9678</v>
      </c>
      <c r="B1" t="s">
        <v>14657</v>
      </c>
      <c r="C1" t="s">
        <v>14691</v>
      </c>
    </row>
    <row r="2" spans="1:3" x14ac:dyDescent="0.3">
      <c r="A2" s="128" t="s">
        <v>9679</v>
      </c>
      <c r="B2" t="s">
        <v>38</v>
      </c>
      <c r="C2" t="s">
        <v>14692</v>
      </c>
    </row>
    <row r="3" spans="1:3" x14ac:dyDescent="0.3">
      <c r="A3" s="128" t="s">
        <v>9680</v>
      </c>
      <c r="B3" t="s">
        <v>40</v>
      </c>
      <c r="C3" t="s">
        <v>14692</v>
      </c>
    </row>
    <row r="4" spans="1:3" x14ac:dyDescent="0.3">
      <c r="A4" s="128" t="s">
        <v>9681</v>
      </c>
      <c r="B4" t="s">
        <v>41</v>
      </c>
      <c r="C4" t="s">
        <v>14692</v>
      </c>
    </row>
    <row r="5" spans="1:3" x14ac:dyDescent="0.3">
      <c r="A5" s="128" t="s">
        <v>9682</v>
      </c>
      <c r="B5" t="s">
        <v>43</v>
      </c>
      <c r="C5" t="s">
        <v>14692</v>
      </c>
    </row>
    <row r="6" spans="1:3" x14ac:dyDescent="0.3">
      <c r="A6" s="128" t="s">
        <v>9683</v>
      </c>
      <c r="B6" t="s">
        <v>44</v>
      </c>
      <c r="C6" t="s">
        <v>14692</v>
      </c>
    </row>
    <row r="7" spans="1:3" x14ac:dyDescent="0.3">
      <c r="A7" s="128" t="s">
        <v>9684</v>
      </c>
      <c r="B7" t="s">
        <v>45</v>
      </c>
      <c r="C7" t="s">
        <v>14692</v>
      </c>
    </row>
    <row r="8" spans="1:3" x14ac:dyDescent="0.3">
      <c r="A8" s="128" t="s">
        <v>9685</v>
      </c>
      <c r="B8" t="s">
        <v>46</v>
      </c>
      <c r="C8" t="s">
        <v>14692</v>
      </c>
    </row>
    <row r="9" spans="1:3" x14ac:dyDescent="0.3">
      <c r="A9" s="128" t="s">
        <v>9686</v>
      </c>
      <c r="B9" t="s">
        <v>47</v>
      </c>
      <c r="C9" t="s">
        <v>14692</v>
      </c>
    </row>
    <row r="10" spans="1:3" x14ac:dyDescent="0.3">
      <c r="A10" s="128" t="s">
        <v>9687</v>
      </c>
      <c r="B10" t="s">
        <v>48</v>
      </c>
      <c r="C10" t="s">
        <v>14692</v>
      </c>
    </row>
    <row r="11" spans="1:3" x14ac:dyDescent="0.3">
      <c r="A11" s="128" t="s">
        <v>9688</v>
      </c>
      <c r="B11" t="s">
        <v>49</v>
      </c>
      <c r="C11" t="s">
        <v>14692</v>
      </c>
    </row>
    <row r="12" spans="1:3" x14ac:dyDescent="0.3">
      <c r="A12" s="128" t="s">
        <v>9689</v>
      </c>
      <c r="B12" t="s">
        <v>50</v>
      </c>
      <c r="C12" t="s">
        <v>14692</v>
      </c>
    </row>
    <row r="13" spans="1:3" x14ac:dyDescent="0.3">
      <c r="A13" s="128" t="s">
        <v>9690</v>
      </c>
      <c r="B13" t="s">
        <v>51</v>
      </c>
      <c r="C13" t="s">
        <v>14692</v>
      </c>
    </row>
    <row r="14" spans="1:3" x14ac:dyDescent="0.3">
      <c r="A14" s="128" t="s">
        <v>9691</v>
      </c>
      <c r="B14" t="s">
        <v>52</v>
      </c>
      <c r="C14" t="s">
        <v>14692</v>
      </c>
    </row>
    <row r="15" spans="1:3" x14ac:dyDescent="0.3">
      <c r="A15" s="128" t="s">
        <v>9692</v>
      </c>
      <c r="B15" t="s">
        <v>53</v>
      </c>
      <c r="C15" t="s">
        <v>14692</v>
      </c>
    </row>
    <row r="16" spans="1:3" x14ac:dyDescent="0.3">
      <c r="A16" s="128" t="s">
        <v>9693</v>
      </c>
      <c r="B16" t="s">
        <v>54</v>
      </c>
      <c r="C16" t="s">
        <v>14692</v>
      </c>
    </row>
    <row r="17" spans="1:3" x14ac:dyDescent="0.3">
      <c r="A17" s="128" t="s">
        <v>9694</v>
      </c>
      <c r="B17" t="s">
        <v>55</v>
      </c>
      <c r="C17" t="s">
        <v>14692</v>
      </c>
    </row>
    <row r="18" spans="1:3" x14ac:dyDescent="0.3">
      <c r="A18" s="128" t="s">
        <v>9695</v>
      </c>
      <c r="B18" t="s">
        <v>56</v>
      </c>
      <c r="C18" t="s">
        <v>14692</v>
      </c>
    </row>
    <row r="19" spans="1:3" x14ac:dyDescent="0.3">
      <c r="A19" s="128" t="s">
        <v>9696</v>
      </c>
      <c r="B19" t="s">
        <v>57</v>
      </c>
      <c r="C19" t="s">
        <v>14692</v>
      </c>
    </row>
    <row r="20" spans="1:3" x14ac:dyDescent="0.3">
      <c r="A20" s="128" t="s">
        <v>9697</v>
      </c>
      <c r="B20" t="s">
        <v>58</v>
      </c>
      <c r="C20" t="s">
        <v>14692</v>
      </c>
    </row>
    <row r="21" spans="1:3" x14ac:dyDescent="0.3">
      <c r="A21" s="128" t="s">
        <v>9698</v>
      </c>
      <c r="B21" t="s">
        <v>59</v>
      </c>
      <c r="C21" t="s">
        <v>14692</v>
      </c>
    </row>
    <row r="22" spans="1:3" x14ac:dyDescent="0.3">
      <c r="A22" s="128" t="s">
        <v>9699</v>
      </c>
      <c r="B22" t="s">
        <v>60</v>
      </c>
      <c r="C22" t="s">
        <v>14692</v>
      </c>
    </row>
    <row r="23" spans="1:3" x14ac:dyDescent="0.3">
      <c r="A23" s="128" t="s">
        <v>9700</v>
      </c>
      <c r="B23" t="s">
        <v>61</v>
      </c>
      <c r="C23" t="s">
        <v>14692</v>
      </c>
    </row>
    <row r="24" spans="1:3" x14ac:dyDescent="0.3">
      <c r="A24" s="128" t="s">
        <v>9701</v>
      </c>
      <c r="B24" t="s">
        <v>62</v>
      </c>
      <c r="C24" t="s">
        <v>14692</v>
      </c>
    </row>
    <row r="25" spans="1:3" x14ac:dyDescent="0.3">
      <c r="A25" s="128" t="s">
        <v>9702</v>
      </c>
      <c r="B25" t="s">
        <v>63</v>
      </c>
      <c r="C25" t="s">
        <v>14692</v>
      </c>
    </row>
    <row r="26" spans="1:3" x14ac:dyDescent="0.3">
      <c r="A26" s="128" t="s">
        <v>9703</v>
      </c>
      <c r="B26" t="s">
        <v>64</v>
      </c>
      <c r="C26" t="s">
        <v>14692</v>
      </c>
    </row>
    <row r="27" spans="1:3" x14ac:dyDescent="0.3">
      <c r="A27" s="128" t="s">
        <v>9704</v>
      </c>
      <c r="B27" t="s">
        <v>65</v>
      </c>
      <c r="C27" t="s">
        <v>14692</v>
      </c>
    </row>
    <row r="28" spans="1:3" x14ac:dyDescent="0.3">
      <c r="A28" s="128" t="s">
        <v>9705</v>
      </c>
      <c r="B28" t="s">
        <v>66</v>
      </c>
      <c r="C28" t="s">
        <v>14692</v>
      </c>
    </row>
    <row r="29" spans="1:3" x14ac:dyDescent="0.3">
      <c r="A29" s="128" t="s">
        <v>9706</v>
      </c>
      <c r="B29" t="s">
        <v>67</v>
      </c>
      <c r="C29" t="s">
        <v>14692</v>
      </c>
    </row>
    <row r="30" spans="1:3" x14ac:dyDescent="0.3">
      <c r="A30" s="128" t="s">
        <v>9707</v>
      </c>
      <c r="B30" t="s">
        <v>68</v>
      </c>
      <c r="C30" t="s">
        <v>14692</v>
      </c>
    </row>
    <row r="31" spans="1:3" x14ac:dyDescent="0.3">
      <c r="A31" s="128" t="s">
        <v>9708</v>
      </c>
      <c r="B31" t="s">
        <v>69</v>
      </c>
      <c r="C31" t="s">
        <v>14692</v>
      </c>
    </row>
    <row r="32" spans="1:3" x14ac:dyDescent="0.3">
      <c r="A32" s="128" t="s">
        <v>9709</v>
      </c>
      <c r="B32" t="s">
        <v>70</v>
      </c>
      <c r="C32" t="s">
        <v>14692</v>
      </c>
    </row>
    <row r="33" spans="1:3" x14ac:dyDescent="0.3">
      <c r="A33" s="128" t="s">
        <v>9710</v>
      </c>
      <c r="B33" t="s">
        <v>71</v>
      </c>
      <c r="C33" t="s">
        <v>14692</v>
      </c>
    </row>
    <row r="34" spans="1:3" x14ac:dyDescent="0.3">
      <c r="A34" s="128" t="s">
        <v>9711</v>
      </c>
      <c r="B34" t="s">
        <v>72</v>
      </c>
      <c r="C34" t="s">
        <v>14692</v>
      </c>
    </row>
    <row r="35" spans="1:3" x14ac:dyDescent="0.3">
      <c r="A35" s="128" t="s">
        <v>9712</v>
      </c>
      <c r="B35" t="s">
        <v>73</v>
      </c>
      <c r="C35" t="s">
        <v>14692</v>
      </c>
    </row>
    <row r="36" spans="1:3" x14ac:dyDescent="0.3">
      <c r="A36" s="128" t="s">
        <v>9713</v>
      </c>
      <c r="B36" t="s">
        <v>74</v>
      </c>
      <c r="C36" t="s">
        <v>14692</v>
      </c>
    </row>
    <row r="37" spans="1:3" x14ac:dyDescent="0.3">
      <c r="A37" s="128" t="s">
        <v>9714</v>
      </c>
      <c r="B37" t="s">
        <v>75</v>
      </c>
      <c r="C37" t="s">
        <v>14692</v>
      </c>
    </row>
    <row r="38" spans="1:3" x14ac:dyDescent="0.3">
      <c r="A38" s="128" t="s">
        <v>9715</v>
      </c>
      <c r="B38" t="s">
        <v>76</v>
      </c>
      <c r="C38" t="s">
        <v>14692</v>
      </c>
    </row>
    <row r="39" spans="1:3" x14ac:dyDescent="0.3">
      <c r="A39" s="128" t="s">
        <v>9716</v>
      </c>
      <c r="B39" t="s">
        <v>77</v>
      </c>
      <c r="C39" t="s">
        <v>14692</v>
      </c>
    </row>
    <row r="40" spans="1:3" x14ac:dyDescent="0.3">
      <c r="A40" s="128" t="s">
        <v>9717</v>
      </c>
      <c r="B40" t="s">
        <v>78</v>
      </c>
      <c r="C40" t="s">
        <v>14692</v>
      </c>
    </row>
    <row r="41" spans="1:3" x14ac:dyDescent="0.3">
      <c r="A41" s="128" t="s">
        <v>9718</v>
      </c>
      <c r="B41" t="s">
        <v>79</v>
      </c>
      <c r="C41" t="s">
        <v>14692</v>
      </c>
    </row>
    <row r="42" spans="1:3" x14ac:dyDescent="0.3">
      <c r="A42" s="128" t="s">
        <v>9719</v>
      </c>
      <c r="B42" t="s">
        <v>80</v>
      </c>
      <c r="C42" t="s">
        <v>14692</v>
      </c>
    </row>
    <row r="43" spans="1:3" x14ac:dyDescent="0.3">
      <c r="A43" s="128" t="s">
        <v>9720</v>
      </c>
      <c r="B43" t="s">
        <v>81</v>
      </c>
      <c r="C43" t="s">
        <v>14692</v>
      </c>
    </row>
    <row r="44" spans="1:3" x14ac:dyDescent="0.3">
      <c r="A44" s="128" t="s">
        <v>9721</v>
      </c>
      <c r="B44" t="s">
        <v>82</v>
      </c>
      <c r="C44" t="s">
        <v>14692</v>
      </c>
    </row>
    <row r="45" spans="1:3" x14ac:dyDescent="0.3">
      <c r="A45" s="128" t="s">
        <v>9722</v>
      </c>
      <c r="B45" t="s">
        <v>83</v>
      </c>
      <c r="C45" t="s">
        <v>14692</v>
      </c>
    </row>
    <row r="46" spans="1:3" x14ac:dyDescent="0.3">
      <c r="A46" s="128" t="s">
        <v>9723</v>
      </c>
      <c r="B46" t="s">
        <v>84</v>
      </c>
      <c r="C46" t="s">
        <v>14692</v>
      </c>
    </row>
    <row r="47" spans="1:3" x14ac:dyDescent="0.3">
      <c r="A47" s="128" t="s">
        <v>9724</v>
      </c>
      <c r="B47" t="s">
        <v>85</v>
      </c>
      <c r="C47" t="s">
        <v>14692</v>
      </c>
    </row>
    <row r="48" spans="1:3" x14ac:dyDescent="0.3">
      <c r="A48" s="128" t="s">
        <v>9725</v>
      </c>
      <c r="B48" t="s">
        <v>86</v>
      </c>
      <c r="C48" t="s">
        <v>14692</v>
      </c>
    </row>
    <row r="49" spans="1:3" x14ac:dyDescent="0.3">
      <c r="A49" s="128" t="s">
        <v>9726</v>
      </c>
      <c r="B49" t="s">
        <v>87</v>
      </c>
      <c r="C49" t="s">
        <v>14692</v>
      </c>
    </row>
    <row r="50" spans="1:3" x14ac:dyDescent="0.3">
      <c r="A50" s="128" t="s">
        <v>9727</v>
      </c>
      <c r="B50" t="s">
        <v>88</v>
      </c>
      <c r="C50" t="s">
        <v>14692</v>
      </c>
    </row>
    <row r="51" spans="1:3" x14ac:dyDescent="0.3">
      <c r="A51" s="128" t="s">
        <v>9728</v>
      </c>
      <c r="B51" t="s">
        <v>89</v>
      </c>
      <c r="C51" t="s">
        <v>14692</v>
      </c>
    </row>
    <row r="52" spans="1:3" x14ac:dyDescent="0.3">
      <c r="A52" s="128" t="s">
        <v>9729</v>
      </c>
      <c r="B52" t="s">
        <v>90</v>
      </c>
      <c r="C52" t="s">
        <v>14692</v>
      </c>
    </row>
    <row r="53" spans="1:3" x14ac:dyDescent="0.3">
      <c r="A53" s="128" t="s">
        <v>9730</v>
      </c>
      <c r="B53" t="s">
        <v>91</v>
      </c>
      <c r="C53" t="s">
        <v>14692</v>
      </c>
    </row>
    <row r="54" spans="1:3" x14ac:dyDescent="0.3">
      <c r="A54" s="128" t="s">
        <v>9731</v>
      </c>
      <c r="B54" t="s">
        <v>92</v>
      </c>
      <c r="C54" t="s">
        <v>14692</v>
      </c>
    </row>
    <row r="55" spans="1:3" x14ac:dyDescent="0.3">
      <c r="A55" s="128" t="s">
        <v>9732</v>
      </c>
      <c r="B55" t="s">
        <v>93</v>
      </c>
      <c r="C55" t="s">
        <v>14692</v>
      </c>
    </row>
    <row r="56" spans="1:3" x14ac:dyDescent="0.3">
      <c r="A56" s="128" t="s">
        <v>9733</v>
      </c>
      <c r="B56" t="s">
        <v>94</v>
      </c>
      <c r="C56" t="s">
        <v>14692</v>
      </c>
    </row>
    <row r="57" spans="1:3" x14ac:dyDescent="0.3">
      <c r="A57" s="128" t="s">
        <v>9734</v>
      </c>
      <c r="B57" t="s">
        <v>95</v>
      </c>
      <c r="C57" t="s">
        <v>14692</v>
      </c>
    </row>
    <row r="58" spans="1:3" x14ac:dyDescent="0.3">
      <c r="A58" s="128" t="s">
        <v>9735</v>
      </c>
      <c r="B58" t="s">
        <v>96</v>
      </c>
      <c r="C58" t="s">
        <v>14692</v>
      </c>
    </row>
    <row r="59" spans="1:3" x14ac:dyDescent="0.3">
      <c r="A59" s="128" t="s">
        <v>9736</v>
      </c>
      <c r="B59" t="s">
        <v>97</v>
      </c>
      <c r="C59" t="s">
        <v>14692</v>
      </c>
    </row>
    <row r="60" spans="1:3" x14ac:dyDescent="0.3">
      <c r="A60" s="128" t="s">
        <v>9737</v>
      </c>
      <c r="B60" t="s">
        <v>98</v>
      </c>
      <c r="C60" t="s">
        <v>14692</v>
      </c>
    </row>
    <row r="61" spans="1:3" x14ac:dyDescent="0.3">
      <c r="A61" s="128" t="s">
        <v>9738</v>
      </c>
      <c r="B61" t="s">
        <v>99</v>
      </c>
      <c r="C61" t="s">
        <v>14692</v>
      </c>
    </row>
    <row r="62" spans="1:3" x14ac:dyDescent="0.3">
      <c r="A62" s="128" t="s">
        <v>9739</v>
      </c>
      <c r="B62" t="s">
        <v>100</v>
      </c>
      <c r="C62" t="s">
        <v>14692</v>
      </c>
    </row>
    <row r="63" spans="1:3" x14ac:dyDescent="0.3">
      <c r="A63" s="128" t="s">
        <v>9740</v>
      </c>
      <c r="B63" t="s">
        <v>101</v>
      </c>
      <c r="C63" t="s">
        <v>14692</v>
      </c>
    </row>
    <row r="64" spans="1:3" x14ac:dyDescent="0.3">
      <c r="A64" s="128" t="s">
        <v>9741</v>
      </c>
      <c r="B64" t="s">
        <v>102</v>
      </c>
      <c r="C64" t="s">
        <v>14692</v>
      </c>
    </row>
    <row r="65" spans="1:3" x14ac:dyDescent="0.3">
      <c r="A65" s="128" t="s">
        <v>9742</v>
      </c>
      <c r="B65" t="s">
        <v>103</v>
      </c>
      <c r="C65" t="s">
        <v>14692</v>
      </c>
    </row>
    <row r="66" spans="1:3" x14ac:dyDescent="0.3">
      <c r="A66" s="128" t="s">
        <v>9743</v>
      </c>
      <c r="B66" t="s">
        <v>104</v>
      </c>
      <c r="C66" t="s">
        <v>14692</v>
      </c>
    </row>
    <row r="67" spans="1:3" x14ac:dyDescent="0.3">
      <c r="A67" s="128" t="s">
        <v>9744</v>
      </c>
      <c r="B67" t="s">
        <v>105</v>
      </c>
      <c r="C67" t="s">
        <v>14692</v>
      </c>
    </row>
    <row r="68" spans="1:3" x14ac:dyDescent="0.3">
      <c r="A68" s="128" t="s">
        <v>9745</v>
      </c>
      <c r="B68" t="s">
        <v>106</v>
      </c>
      <c r="C68" t="s">
        <v>14692</v>
      </c>
    </row>
    <row r="69" spans="1:3" x14ac:dyDescent="0.3">
      <c r="A69" s="128" t="s">
        <v>9746</v>
      </c>
      <c r="B69" t="s">
        <v>107</v>
      </c>
      <c r="C69" t="s">
        <v>14692</v>
      </c>
    </row>
    <row r="70" spans="1:3" x14ac:dyDescent="0.3">
      <c r="A70" s="128" t="s">
        <v>9747</v>
      </c>
      <c r="B70" t="s">
        <v>108</v>
      </c>
      <c r="C70" t="s">
        <v>14692</v>
      </c>
    </row>
    <row r="71" spans="1:3" x14ac:dyDescent="0.3">
      <c r="A71" s="128" t="s">
        <v>9748</v>
      </c>
      <c r="B71" t="s">
        <v>109</v>
      </c>
      <c r="C71" t="s">
        <v>14692</v>
      </c>
    </row>
    <row r="72" spans="1:3" x14ac:dyDescent="0.3">
      <c r="A72" s="128" t="s">
        <v>9749</v>
      </c>
      <c r="B72" t="s">
        <v>110</v>
      </c>
      <c r="C72" t="s">
        <v>14692</v>
      </c>
    </row>
    <row r="73" spans="1:3" x14ac:dyDescent="0.3">
      <c r="A73" s="128" t="s">
        <v>9750</v>
      </c>
      <c r="B73" t="s">
        <v>111</v>
      </c>
      <c r="C73" t="s">
        <v>14692</v>
      </c>
    </row>
    <row r="74" spans="1:3" x14ac:dyDescent="0.3">
      <c r="A74" s="128" t="s">
        <v>9751</v>
      </c>
      <c r="B74" t="s">
        <v>112</v>
      </c>
      <c r="C74" t="s">
        <v>14692</v>
      </c>
    </row>
    <row r="75" spans="1:3" x14ac:dyDescent="0.3">
      <c r="A75" s="128" t="s">
        <v>9752</v>
      </c>
      <c r="B75" t="s">
        <v>113</v>
      </c>
      <c r="C75" t="s">
        <v>14692</v>
      </c>
    </row>
    <row r="76" spans="1:3" x14ac:dyDescent="0.3">
      <c r="A76" s="128" t="s">
        <v>9753</v>
      </c>
      <c r="B76" t="s">
        <v>114</v>
      </c>
      <c r="C76" t="s">
        <v>14692</v>
      </c>
    </row>
    <row r="77" spans="1:3" x14ac:dyDescent="0.3">
      <c r="A77" s="128" t="s">
        <v>9754</v>
      </c>
      <c r="B77" t="s">
        <v>115</v>
      </c>
      <c r="C77" t="s">
        <v>14692</v>
      </c>
    </row>
    <row r="78" spans="1:3" x14ac:dyDescent="0.3">
      <c r="A78" s="128" t="s">
        <v>9755</v>
      </c>
      <c r="B78" t="s">
        <v>116</v>
      </c>
      <c r="C78" t="s">
        <v>14692</v>
      </c>
    </row>
    <row r="79" spans="1:3" x14ac:dyDescent="0.3">
      <c r="A79" s="128" t="s">
        <v>9756</v>
      </c>
      <c r="B79" t="s">
        <v>117</v>
      </c>
      <c r="C79" t="s">
        <v>14692</v>
      </c>
    </row>
    <row r="80" spans="1:3" x14ac:dyDescent="0.3">
      <c r="A80" s="128" t="s">
        <v>9757</v>
      </c>
      <c r="B80" t="s">
        <v>118</v>
      </c>
      <c r="C80" t="s">
        <v>14692</v>
      </c>
    </row>
    <row r="81" spans="1:3" x14ac:dyDescent="0.3">
      <c r="A81" s="128" t="s">
        <v>9758</v>
      </c>
      <c r="B81" t="s">
        <v>119</v>
      </c>
      <c r="C81" t="s">
        <v>14692</v>
      </c>
    </row>
    <row r="82" spans="1:3" x14ac:dyDescent="0.3">
      <c r="A82" s="128" t="s">
        <v>9759</v>
      </c>
      <c r="B82" t="s">
        <v>120</v>
      </c>
      <c r="C82" t="s">
        <v>14692</v>
      </c>
    </row>
    <row r="83" spans="1:3" x14ac:dyDescent="0.3">
      <c r="A83" s="128" t="s">
        <v>9760</v>
      </c>
      <c r="B83" t="s">
        <v>121</v>
      </c>
      <c r="C83" t="s">
        <v>14692</v>
      </c>
    </row>
    <row r="84" spans="1:3" x14ac:dyDescent="0.3">
      <c r="A84" s="128" t="s">
        <v>9761</v>
      </c>
      <c r="B84" t="s">
        <v>122</v>
      </c>
      <c r="C84" t="s">
        <v>14692</v>
      </c>
    </row>
    <row r="85" spans="1:3" x14ac:dyDescent="0.3">
      <c r="A85" s="128" t="s">
        <v>9762</v>
      </c>
      <c r="B85" t="s">
        <v>123</v>
      </c>
      <c r="C85" t="s">
        <v>14692</v>
      </c>
    </row>
    <row r="86" spans="1:3" x14ac:dyDescent="0.3">
      <c r="A86" s="128" t="s">
        <v>9763</v>
      </c>
      <c r="B86" t="s">
        <v>124</v>
      </c>
      <c r="C86" t="s">
        <v>14692</v>
      </c>
    </row>
    <row r="87" spans="1:3" x14ac:dyDescent="0.3">
      <c r="A87" s="128" t="s">
        <v>9764</v>
      </c>
      <c r="B87" t="s">
        <v>125</v>
      </c>
      <c r="C87" t="s">
        <v>14692</v>
      </c>
    </row>
    <row r="88" spans="1:3" x14ac:dyDescent="0.3">
      <c r="A88" s="128" t="s">
        <v>9765</v>
      </c>
      <c r="B88" t="s">
        <v>126</v>
      </c>
      <c r="C88" t="s">
        <v>14692</v>
      </c>
    </row>
    <row r="89" spans="1:3" x14ac:dyDescent="0.3">
      <c r="A89" s="128" t="s">
        <v>9766</v>
      </c>
      <c r="B89" t="s">
        <v>127</v>
      </c>
      <c r="C89" t="s">
        <v>14692</v>
      </c>
    </row>
    <row r="90" spans="1:3" x14ac:dyDescent="0.3">
      <c r="A90" s="128" t="s">
        <v>9767</v>
      </c>
      <c r="B90" t="s">
        <v>128</v>
      </c>
      <c r="C90" t="s">
        <v>14692</v>
      </c>
    </row>
    <row r="91" spans="1:3" x14ac:dyDescent="0.3">
      <c r="A91" s="128" t="s">
        <v>9768</v>
      </c>
      <c r="B91" t="s">
        <v>129</v>
      </c>
      <c r="C91" t="s">
        <v>14692</v>
      </c>
    </row>
    <row r="92" spans="1:3" x14ac:dyDescent="0.3">
      <c r="A92" s="128" t="s">
        <v>9769</v>
      </c>
      <c r="B92" t="s">
        <v>130</v>
      </c>
      <c r="C92" t="s">
        <v>14692</v>
      </c>
    </row>
    <row r="93" spans="1:3" x14ac:dyDescent="0.3">
      <c r="A93" s="128" t="s">
        <v>9770</v>
      </c>
      <c r="B93" t="s">
        <v>131</v>
      </c>
      <c r="C93" t="s">
        <v>14692</v>
      </c>
    </row>
    <row r="94" spans="1:3" x14ac:dyDescent="0.3">
      <c r="A94" s="128" t="s">
        <v>9771</v>
      </c>
      <c r="B94" t="s">
        <v>132</v>
      </c>
      <c r="C94" t="s">
        <v>14692</v>
      </c>
    </row>
    <row r="95" spans="1:3" x14ac:dyDescent="0.3">
      <c r="A95" s="128" t="s">
        <v>9772</v>
      </c>
      <c r="B95" t="s">
        <v>133</v>
      </c>
      <c r="C95" t="s">
        <v>14692</v>
      </c>
    </row>
    <row r="96" spans="1:3" x14ac:dyDescent="0.3">
      <c r="A96" s="128" t="s">
        <v>9773</v>
      </c>
      <c r="B96" t="s">
        <v>134</v>
      </c>
      <c r="C96" t="s">
        <v>14692</v>
      </c>
    </row>
    <row r="97" spans="1:3" x14ac:dyDescent="0.3">
      <c r="A97" s="128" t="s">
        <v>9774</v>
      </c>
      <c r="B97" t="s">
        <v>135</v>
      </c>
      <c r="C97" t="s">
        <v>14692</v>
      </c>
    </row>
    <row r="98" spans="1:3" x14ac:dyDescent="0.3">
      <c r="A98" s="128" t="s">
        <v>9775</v>
      </c>
      <c r="B98" t="s">
        <v>136</v>
      </c>
      <c r="C98" t="s">
        <v>14692</v>
      </c>
    </row>
    <row r="99" spans="1:3" x14ac:dyDescent="0.3">
      <c r="A99" s="128" t="s">
        <v>9776</v>
      </c>
      <c r="B99" t="s">
        <v>137</v>
      </c>
      <c r="C99" t="s">
        <v>14692</v>
      </c>
    </row>
    <row r="100" spans="1:3" x14ac:dyDescent="0.3">
      <c r="A100" s="128" t="s">
        <v>9777</v>
      </c>
      <c r="B100" t="s">
        <v>138</v>
      </c>
      <c r="C100" t="s">
        <v>14692</v>
      </c>
    </row>
    <row r="101" spans="1:3" x14ac:dyDescent="0.3">
      <c r="A101" s="128" t="s">
        <v>9778</v>
      </c>
      <c r="B101" t="s">
        <v>139</v>
      </c>
      <c r="C101" t="s">
        <v>14692</v>
      </c>
    </row>
    <row r="102" spans="1:3" x14ac:dyDescent="0.3">
      <c r="A102" s="128" t="s">
        <v>9779</v>
      </c>
      <c r="B102" t="s">
        <v>140</v>
      </c>
      <c r="C102" t="s">
        <v>14692</v>
      </c>
    </row>
    <row r="103" spans="1:3" x14ac:dyDescent="0.3">
      <c r="A103" s="128" t="s">
        <v>9780</v>
      </c>
      <c r="B103" t="s">
        <v>141</v>
      </c>
      <c r="C103" t="s">
        <v>14692</v>
      </c>
    </row>
    <row r="104" spans="1:3" x14ac:dyDescent="0.3">
      <c r="A104" s="128" t="s">
        <v>9781</v>
      </c>
      <c r="B104" t="s">
        <v>142</v>
      </c>
      <c r="C104" t="s">
        <v>14692</v>
      </c>
    </row>
    <row r="105" spans="1:3" x14ac:dyDescent="0.3">
      <c r="A105" s="128" t="s">
        <v>9782</v>
      </c>
      <c r="B105" t="s">
        <v>143</v>
      </c>
      <c r="C105" t="s">
        <v>14692</v>
      </c>
    </row>
    <row r="106" spans="1:3" x14ac:dyDescent="0.3">
      <c r="A106" s="128" t="s">
        <v>9783</v>
      </c>
      <c r="B106" t="s">
        <v>144</v>
      </c>
      <c r="C106" t="s">
        <v>14693</v>
      </c>
    </row>
    <row r="107" spans="1:3" x14ac:dyDescent="0.3">
      <c r="A107" s="128" t="s">
        <v>9784</v>
      </c>
      <c r="B107" t="s">
        <v>146</v>
      </c>
      <c r="C107" t="s">
        <v>14693</v>
      </c>
    </row>
    <row r="108" spans="1:3" x14ac:dyDescent="0.3">
      <c r="A108" s="128" t="s">
        <v>9785</v>
      </c>
      <c r="B108" t="s">
        <v>148</v>
      </c>
      <c r="C108" t="s">
        <v>14693</v>
      </c>
    </row>
    <row r="109" spans="1:3" x14ac:dyDescent="0.3">
      <c r="A109" s="128" t="s">
        <v>9786</v>
      </c>
      <c r="B109" t="s">
        <v>150</v>
      </c>
      <c r="C109" t="s">
        <v>14693</v>
      </c>
    </row>
    <row r="110" spans="1:3" x14ac:dyDescent="0.3">
      <c r="A110" s="128" t="s">
        <v>9787</v>
      </c>
      <c r="B110" t="s">
        <v>152</v>
      </c>
      <c r="C110" t="s">
        <v>14693</v>
      </c>
    </row>
    <row r="111" spans="1:3" x14ac:dyDescent="0.3">
      <c r="A111" s="128" t="s">
        <v>9788</v>
      </c>
      <c r="B111" t="s">
        <v>153</v>
      </c>
      <c r="C111" t="s">
        <v>14693</v>
      </c>
    </row>
    <row r="112" spans="1:3" x14ac:dyDescent="0.3">
      <c r="A112" s="128" t="s">
        <v>9789</v>
      </c>
      <c r="B112" t="s">
        <v>155</v>
      </c>
      <c r="C112" t="s">
        <v>14693</v>
      </c>
    </row>
    <row r="113" spans="1:3" x14ac:dyDescent="0.3">
      <c r="A113" s="128" t="s">
        <v>9790</v>
      </c>
      <c r="B113" t="s">
        <v>157</v>
      </c>
      <c r="C113" t="s">
        <v>14693</v>
      </c>
    </row>
    <row r="114" spans="1:3" x14ac:dyDescent="0.3">
      <c r="A114" s="128" t="s">
        <v>9791</v>
      </c>
      <c r="B114" t="s">
        <v>159</v>
      </c>
      <c r="C114" t="s">
        <v>14693</v>
      </c>
    </row>
    <row r="115" spans="1:3" x14ac:dyDescent="0.3">
      <c r="A115" s="128" t="s">
        <v>9792</v>
      </c>
      <c r="B115" t="s">
        <v>161</v>
      </c>
      <c r="C115" t="s">
        <v>14693</v>
      </c>
    </row>
    <row r="116" spans="1:3" x14ac:dyDescent="0.3">
      <c r="A116" s="128" t="s">
        <v>9793</v>
      </c>
      <c r="B116" t="s">
        <v>163</v>
      </c>
      <c r="C116" t="s">
        <v>14693</v>
      </c>
    </row>
    <row r="117" spans="1:3" x14ac:dyDescent="0.3">
      <c r="A117" s="128" t="s">
        <v>9794</v>
      </c>
      <c r="B117" t="s">
        <v>165</v>
      </c>
      <c r="C117" t="s">
        <v>14693</v>
      </c>
    </row>
    <row r="118" spans="1:3" x14ac:dyDescent="0.3">
      <c r="A118" s="128" t="s">
        <v>9795</v>
      </c>
      <c r="B118" t="s">
        <v>166</v>
      </c>
      <c r="C118" t="s">
        <v>14693</v>
      </c>
    </row>
    <row r="119" spans="1:3" x14ac:dyDescent="0.3">
      <c r="A119" s="128" t="s">
        <v>9796</v>
      </c>
      <c r="B119" t="s">
        <v>168</v>
      </c>
      <c r="C119" t="s">
        <v>14693</v>
      </c>
    </row>
    <row r="120" spans="1:3" x14ac:dyDescent="0.3">
      <c r="A120" s="128" t="s">
        <v>9797</v>
      </c>
      <c r="B120" t="s">
        <v>170</v>
      </c>
      <c r="C120" t="s">
        <v>14693</v>
      </c>
    </row>
    <row r="121" spans="1:3" x14ac:dyDescent="0.3">
      <c r="A121" s="128" t="s">
        <v>9798</v>
      </c>
      <c r="B121" t="s">
        <v>172</v>
      </c>
      <c r="C121" t="s">
        <v>14693</v>
      </c>
    </row>
    <row r="122" spans="1:3" x14ac:dyDescent="0.3">
      <c r="A122" s="128" t="s">
        <v>9799</v>
      </c>
      <c r="B122" t="s">
        <v>174</v>
      </c>
      <c r="C122" t="s">
        <v>14693</v>
      </c>
    </row>
    <row r="123" spans="1:3" x14ac:dyDescent="0.3">
      <c r="A123" s="128" t="s">
        <v>9800</v>
      </c>
      <c r="B123" t="s">
        <v>175</v>
      </c>
      <c r="C123" t="s">
        <v>14693</v>
      </c>
    </row>
    <row r="124" spans="1:3" x14ac:dyDescent="0.3">
      <c r="A124" s="128" t="s">
        <v>9801</v>
      </c>
      <c r="B124" t="s">
        <v>176</v>
      </c>
      <c r="C124" t="s">
        <v>14693</v>
      </c>
    </row>
    <row r="125" spans="1:3" x14ac:dyDescent="0.3">
      <c r="A125" s="128" t="s">
        <v>9802</v>
      </c>
      <c r="B125" t="s">
        <v>178</v>
      </c>
      <c r="C125" t="s">
        <v>14693</v>
      </c>
    </row>
    <row r="126" spans="1:3" x14ac:dyDescent="0.3">
      <c r="A126" s="128" t="s">
        <v>9803</v>
      </c>
      <c r="B126" t="s">
        <v>180</v>
      </c>
      <c r="C126" t="s">
        <v>14693</v>
      </c>
    </row>
    <row r="127" spans="1:3" x14ac:dyDescent="0.3">
      <c r="A127" s="128" t="s">
        <v>9804</v>
      </c>
      <c r="B127" t="s">
        <v>182</v>
      </c>
      <c r="C127" t="s">
        <v>14693</v>
      </c>
    </row>
    <row r="128" spans="1:3" x14ac:dyDescent="0.3">
      <c r="A128" s="128" t="s">
        <v>9805</v>
      </c>
      <c r="B128" t="s">
        <v>184</v>
      </c>
      <c r="C128" t="s">
        <v>14693</v>
      </c>
    </row>
    <row r="129" spans="1:3" x14ac:dyDescent="0.3">
      <c r="A129" s="128" t="s">
        <v>9806</v>
      </c>
      <c r="B129" t="s">
        <v>186</v>
      </c>
      <c r="C129" t="s">
        <v>14693</v>
      </c>
    </row>
    <row r="130" spans="1:3" x14ac:dyDescent="0.3">
      <c r="A130" s="128" t="s">
        <v>9807</v>
      </c>
      <c r="B130" t="s">
        <v>188</v>
      </c>
      <c r="C130" t="s">
        <v>14693</v>
      </c>
    </row>
    <row r="131" spans="1:3" x14ac:dyDescent="0.3">
      <c r="A131" s="128" t="s">
        <v>9808</v>
      </c>
      <c r="B131" t="s">
        <v>190</v>
      </c>
      <c r="C131" t="s">
        <v>14693</v>
      </c>
    </row>
    <row r="132" spans="1:3" x14ac:dyDescent="0.3">
      <c r="A132" s="128" t="s">
        <v>9809</v>
      </c>
      <c r="B132" t="s">
        <v>192</v>
      </c>
      <c r="C132" t="s">
        <v>14693</v>
      </c>
    </row>
    <row r="133" spans="1:3" x14ac:dyDescent="0.3">
      <c r="A133" s="128" t="s">
        <v>9810</v>
      </c>
      <c r="B133" t="s">
        <v>193</v>
      </c>
      <c r="C133" t="s">
        <v>14693</v>
      </c>
    </row>
    <row r="134" spans="1:3" x14ac:dyDescent="0.3">
      <c r="A134" s="128" t="s">
        <v>9811</v>
      </c>
      <c r="B134" t="s">
        <v>194</v>
      </c>
      <c r="C134" t="s">
        <v>14693</v>
      </c>
    </row>
    <row r="135" spans="1:3" x14ac:dyDescent="0.3">
      <c r="A135" s="128" t="s">
        <v>9812</v>
      </c>
      <c r="B135" t="s">
        <v>195</v>
      </c>
      <c r="C135" t="s">
        <v>14693</v>
      </c>
    </row>
    <row r="136" spans="1:3" x14ac:dyDescent="0.3">
      <c r="A136" s="128" t="s">
        <v>9813</v>
      </c>
      <c r="B136" t="s">
        <v>197</v>
      </c>
      <c r="C136" t="s">
        <v>14693</v>
      </c>
    </row>
    <row r="137" spans="1:3" x14ac:dyDescent="0.3">
      <c r="A137" s="128" t="s">
        <v>9814</v>
      </c>
      <c r="B137" t="s">
        <v>198</v>
      </c>
      <c r="C137" t="s">
        <v>14693</v>
      </c>
    </row>
    <row r="138" spans="1:3" x14ac:dyDescent="0.3">
      <c r="A138" s="128" t="s">
        <v>9815</v>
      </c>
      <c r="B138" t="s">
        <v>200</v>
      </c>
      <c r="C138" t="s">
        <v>14693</v>
      </c>
    </row>
    <row r="139" spans="1:3" x14ac:dyDescent="0.3">
      <c r="A139" s="128" t="s">
        <v>9816</v>
      </c>
      <c r="B139" t="s">
        <v>202</v>
      </c>
      <c r="C139" t="s">
        <v>14693</v>
      </c>
    </row>
    <row r="140" spans="1:3" x14ac:dyDescent="0.3">
      <c r="A140" s="128" t="s">
        <v>9817</v>
      </c>
      <c r="B140" t="s">
        <v>203</v>
      </c>
      <c r="C140" t="s">
        <v>14693</v>
      </c>
    </row>
    <row r="141" spans="1:3" x14ac:dyDescent="0.3">
      <c r="A141" s="128" t="s">
        <v>9818</v>
      </c>
      <c r="B141" t="s">
        <v>205</v>
      </c>
      <c r="C141" t="s">
        <v>14693</v>
      </c>
    </row>
    <row r="142" spans="1:3" x14ac:dyDescent="0.3">
      <c r="A142" s="128" t="s">
        <v>9819</v>
      </c>
      <c r="B142" t="s">
        <v>206</v>
      </c>
      <c r="C142" t="s">
        <v>14693</v>
      </c>
    </row>
    <row r="143" spans="1:3" x14ac:dyDescent="0.3">
      <c r="A143" s="128" t="s">
        <v>9820</v>
      </c>
      <c r="B143" t="s">
        <v>207</v>
      </c>
      <c r="C143" t="s">
        <v>14693</v>
      </c>
    </row>
    <row r="144" spans="1:3" x14ac:dyDescent="0.3">
      <c r="A144" s="128" t="s">
        <v>9821</v>
      </c>
      <c r="B144" t="s">
        <v>209</v>
      </c>
      <c r="C144" t="s">
        <v>14693</v>
      </c>
    </row>
    <row r="145" spans="1:3" x14ac:dyDescent="0.3">
      <c r="A145" s="128" t="s">
        <v>9822</v>
      </c>
      <c r="B145" t="s">
        <v>210</v>
      </c>
      <c r="C145" t="s">
        <v>14693</v>
      </c>
    </row>
    <row r="146" spans="1:3" x14ac:dyDescent="0.3">
      <c r="A146" s="128" t="s">
        <v>9823</v>
      </c>
      <c r="B146" t="s">
        <v>211</v>
      </c>
      <c r="C146" t="s">
        <v>14693</v>
      </c>
    </row>
    <row r="147" spans="1:3" x14ac:dyDescent="0.3">
      <c r="A147" s="128" t="s">
        <v>9824</v>
      </c>
      <c r="B147" t="s">
        <v>213</v>
      </c>
      <c r="C147" t="s">
        <v>14693</v>
      </c>
    </row>
    <row r="148" spans="1:3" x14ac:dyDescent="0.3">
      <c r="A148" s="128" t="s">
        <v>9825</v>
      </c>
      <c r="B148" t="s">
        <v>215</v>
      </c>
      <c r="C148" t="s">
        <v>14693</v>
      </c>
    </row>
    <row r="149" spans="1:3" x14ac:dyDescent="0.3">
      <c r="A149" s="128" t="s">
        <v>9826</v>
      </c>
      <c r="B149" t="s">
        <v>216</v>
      </c>
      <c r="C149" t="s">
        <v>14693</v>
      </c>
    </row>
    <row r="150" spans="1:3" x14ac:dyDescent="0.3">
      <c r="A150" s="128" t="s">
        <v>9827</v>
      </c>
      <c r="B150" t="s">
        <v>217</v>
      </c>
      <c r="C150" t="s">
        <v>14693</v>
      </c>
    </row>
    <row r="151" spans="1:3" x14ac:dyDescent="0.3">
      <c r="A151" s="128" t="s">
        <v>9828</v>
      </c>
      <c r="B151" t="s">
        <v>218</v>
      </c>
      <c r="C151" t="s">
        <v>14693</v>
      </c>
    </row>
    <row r="152" spans="1:3" x14ac:dyDescent="0.3">
      <c r="A152" s="128" t="s">
        <v>9829</v>
      </c>
      <c r="B152" t="s">
        <v>219</v>
      </c>
      <c r="C152" t="s">
        <v>14693</v>
      </c>
    </row>
    <row r="153" spans="1:3" x14ac:dyDescent="0.3">
      <c r="A153" s="128" t="s">
        <v>9830</v>
      </c>
      <c r="B153" t="s">
        <v>220</v>
      </c>
      <c r="C153" t="s">
        <v>14693</v>
      </c>
    </row>
    <row r="154" spans="1:3" x14ac:dyDescent="0.3">
      <c r="A154" s="128" t="s">
        <v>9831</v>
      </c>
      <c r="B154" t="s">
        <v>7024</v>
      </c>
      <c r="C154" t="s">
        <v>14693</v>
      </c>
    </row>
    <row r="155" spans="1:3" x14ac:dyDescent="0.3">
      <c r="A155" s="128" t="s">
        <v>9832</v>
      </c>
      <c r="B155" t="s">
        <v>221</v>
      </c>
      <c r="C155" t="s">
        <v>14693</v>
      </c>
    </row>
    <row r="156" spans="1:3" x14ac:dyDescent="0.3">
      <c r="A156" s="128" t="s">
        <v>9833</v>
      </c>
      <c r="B156" t="s">
        <v>223</v>
      </c>
      <c r="C156" t="s">
        <v>14693</v>
      </c>
    </row>
    <row r="157" spans="1:3" x14ac:dyDescent="0.3">
      <c r="A157" s="128" t="s">
        <v>9834</v>
      </c>
      <c r="B157" t="s">
        <v>225</v>
      </c>
      <c r="C157" t="s">
        <v>14693</v>
      </c>
    </row>
    <row r="158" spans="1:3" x14ac:dyDescent="0.3">
      <c r="A158" s="128" t="s">
        <v>9835</v>
      </c>
      <c r="B158" t="s">
        <v>227</v>
      </c>
      <c r="C158" t="s">
        <v>14693</v>
      </c>
    </row>
    <row r="159" spans="1:3" x14ac:dyDescent="0.3">
      <c r="A159" s="128" t="s">
        <v>9836</v>
      </c>
      <c r="B159" t="s">
        <v>229</v>
      </c>
      <c r="C159" t="s">
        <v>14693</v>
      </c>
    </row>
    <row r="160" spans="1:3" x14ac:dyDescent="0.3">
      <c r="A160" s="128" t="s">
        <v>9837</v>
      </c>
      <c r="B160" t="s">
        <v>231</v>
      </c>
      <c r="C160" t="s">
        <v>14693</v>
      </c>
    </row>
    <row r="161" spans="1:3" x14ac:dyDescent="0.3">
      <c r="A161" s="128" t="s">
        <v>9838</v>
      </c>
      <c r="B161" t="s">
        <v>233</v>
      </c>
      <c r="C161" t="s">
        <v>14693</v>
      </c>
    </row>
    <row r="162" spans="1:3" x14ac:dyDescent="0.3">
      <c r="A162" s="128" t="s">
        <v>9839</v>
      </c>
      <c r="B162" t="s">
        <v>235</v>
      </c>
      <c r="C162" t="s">
        <v>14693</v>
      </c>
    </row>
    <row r="163" spans="1:3" x14ac:dyDescent="0.3">
      <c r="A163" s="128" t="s">
        <v>9840</v>
      </c>
      <c r="B163" t="s">
        <v>237</v>
      </c>
      <c r="C163" t="s">
        <v>14693</v>
      </c>
    </row>
    <row r="164" spans="1:3" x14ac:dyDescent="0.3">
      <c r="A164" s="128" t="s">
        <v>9841</v>
      </c>
      <c r="B164" t="s">
        <v>238</v>
      </c>
      <c r="C164" t="s">
        <v>14693</v>
      </c>
    </row>
    <row r="165" spans="1:3" x14ac:dyDescent="0.3">
      <c r="A165" s="128" t="s">
        <v>9842</v>
      </c>
      <c r="B165" t="s">
        <v>239</v>
      </c>
      <c r="C165" t="s">
        <v>14693</v>
      </c>
    </row>
    <row r="166" spans="1:3" x14ac:dyDescent="0.3">
      <c r="A166" s="128" t="s">
        <v>9843</v>
      </c>
      <c r="B166" t="s">
        <v>240</v>
      </c>
      <c r="C166" t="s">
        <v>14693</v>
      </c>
    </row>
    <row r="167" spans="1:3" x14ac:dyDescent="0.3">
      <c r="A167" s="128" t="s">
        <v>9844</v>
      </c>
      <c r="B167" t="s">
        <v>241</v>
      </c>
      <c r="C167" t="s">
        <v>14693</v>
      </c>
    </row>
    <row r="168" spans="1:3" x14ac:dyDescent="0.3">
      <c r="A168" s="128" t="s">
        <v>9845</v>
      </c>
      <c r="B168" t="s">
        <v>242</v>
      </c>
      <c r="C168" t="s">
        <v>14693</v>
      </c>
    </row>
    <row r="169" spans="1:3" x14ac:dyDescent="0.3">
      <c r="A169" s="128" t="s">
        <v>9846</v>
      </c>
      <c r="B169" t="s">
        <v>243</v>
      </c>
      <c r="C169" t="s">
        <v>14693</v>
      </c>
    </row>
    <row r="170" spans="1:3" x14ac:dyDescent="0.3">
      <c r="A170" s="128" t="s">
        <v>9847</v>
      </c>
      <c r="B170" t="s">
        <v>244</v>
      </c>
      <c r="C170" t="s">
        <v>14693</v>
      </c>
    </row>
    <row r="171" spans="1:3" x14ac:dyDescent="0.3">
      <c r="A171" s="128" t="s">
        <v>9848</v>
      </c>
      <c r="B171" t="s">
        <v>245</v>
      </c>
      <c r="C171" t="s">
        <v>14693</v>
      </c>
    </row>
    <row r="172" spans="1:3" x14ac:dyDescent="0.3">
      <c r="A172" s="128" t="s">
        <v>9849</v>
      </c>
      <c r="B172" t="s">
        <v>247</v>
      </c>
      <c r="C172" t="s">
        <v>14693</v>
      </c>
    </row>
    <row r="173" spans="1:3" x14ac:dyDescent="0.3">
      <c r="A173" s="128" t="s">
        <v>9850</v>
      </c>
      <c r="B173" t="s">
        <v>248</v>
      </c>
      <c r="C173" t="s">
        <v>14693</v>
      </c>
    </row>
    <row r="174" spans="1:3" x14ac:dyDescent="0.3">
      <c r="A174" s="128" t="s">
        <v>9851</v>
      </c>
      <c r="B174" t="s">
        <v>249</v>
      </c>
      <c r="C174" t="s">
        <v>14693</v>
      </c>
    </row>
    <row r="175" spans="1:3" x14ac:dyDescent="0.3">
      <c r="A175" s="128" t="s">
        <v>9852</v>
      </c>
      <c r="B175" t="s">
        <v>251</v>
      </c>
      <c r="C175" t="s">
        <v>14693</v>
      </c>
    </row>
    <row r="176" spans="1:3" x14ac:dyDescent="0.3">
      <c r="A176" s="128" t="s">
        <v>9853</v>
      </c>
      <c r="B176" t="s">
        <v>252</v>
      </c>
      <c r="C176" t="s">
        <v>14692</v>
      </c>
    </row>
    <row r="177" spans="1:3" x14ac:dyDescent="0.3">
      <c r="A177" s="128" t="s">
        <v>9854</v>
      </c>
      <c r="B177" t="s">
        <v>253</v>
      </c>
      <c r="C177" t="s">
        <v>14692</v>
      </c>
    </row>
    <row r="178" spans="1:3" x14ac:dyDescent="0.3">
      <c r="A178" s="128" t="s">
        <v>9855</v>
      </c>
      <c r="B178" t="s">
        <v>254</v>
      </c>
      <c r="C178" t="s">
        <v>14692</v>
      </c>
    </row>
    <row r="179" spans="1:3" x14ac:dyDescent="0.3">
      <c r="A179" s="128" t="s">
        <v>9856</v>
      </c>
      <c r="B179" t="s">
        <v>256</v>
      </c>
      <c r="C179" t="s">
        <v>14692</v>
      </c>
    </row>
    <row r="180" spans="1:3" x14ac:dyDescent="0.3">
      <c r="A180" s="128" t="s">
        <v>9857</v>
      </c>
      <c r="B180" t="s">
        <v>257</v>
      </c>
      <c r="C180" t="s">
        <v>14692</v>
      </c>
    </row>
    <row r="181" spans="1:3" x14ac:dyDescent="0.3">
      <c r="A181" s="128" t="s">
        <v>9858</v>
      </c>
      <c r="B181" t="s">
        <v>260</v>
      </c>
      <c r="C181" t="s">
        <v>14692</v>
      </c>
    </row>
    <row r="182" spans="1:3" x14ac:dyDescent="0.3">
      <c r="A182" s="128" t="s">
        <v>9859</v>
      </c>
      <c r="B182" t="s">
        <v>261</v>
      </c>
      <c r="C182" t="s">
        <v>14692</v>
      </c>
    </row>
    <row r="183" spans="1:3" x14ac:dyDescent="0.3">
      <c r="A183" s="128" t="s">
        <v>9860</v>
      </c>
      <c r="B183" t="s">
        <v>262</v>
      </c>
      <c r="C183" t="s">
        <v>14692</v>
      </c>
    </row>
    <row r="184" spans="1:3" x14ac:dyDescent="0.3">
      <c r="A184" s="128" t="s">
        <v>9861</v>
      </c>
      <c r="B184" t="s">
        <v>264</v>
      </c>
      <c r="C184" t="s">
        <v>14692</v>
      </c>
    </row>
    <row r="185" spans="1:3" x14ac:dyDescent="0.3">
      <c r="A185" s="128" t="s">
        <v>9862</v>
      </c>
      <c r="B185" t="s">
        <v>265</v>
      </c>
      <c r="C185" t="s">
        <v>14692</v>
      </c>
    </row>
    <row r="186" spans="1:3" x14ac:dyDescent="0.3">
      <c r="A186" s="128" t="s">
        <v>9863</v>
      </c>
      <c r="B186" t="s">
        <v>267</v>
      </c>
      <c r="C186" t="s">
        <v>14692</v>
      </c>
    </row>
    <row r="187" spans="1:3" x14ac:dyDescent="0.3">
      <c r="A187" s="128" t="s">
        <v>9864</v>
      </c>
      <c r="B187" t="s">
        <v>269</v>
      </c>
      <c r="C187" t="s">
        <v>14692</v>
      </c>
    </row>
    <row r="188" spans="1:3" x14ac:dyDescent="0.3">
      <c r="A188" s="128" t="s">
        <v>9865</v>
      </c>
      <c r="B188" t="s">
        <v>270</v>
      </c>
      <c r="C188" t="s">
        <v>14692</v>
      </c>
    </row>
    <row r="189" spans="1:3" x14ac:dyDescent="0.3">
      <c r="A189" s="128" t="s">
        <v>9866</v>
      </c>
      <c r="B189" t="s">
        <v>272</v>
      </c>
      <c r="C189" t="s">
        <v>14692</v>
      </c>
    </row>
    <row r="190" spans="1:3" x14ac:dyDescent="0.3">
      <c r="A190" s="128" t="s">
        <v>9867</v>
      </c>
      <c r="B190" t="s">
        <v>273</v>
      </c>
      <c r="C190" t="s">
        <v>14692</v>
      </c>
    </row>
    <row r="191" spans="1:3" x14ac:dyDescent="0.3">
      <c r="A191" s="128" t="s">
        <v>9868</v>
      </c>
      <c r="B191" t="s">
        <v>274</v>
      </c>
      <c r="C191" t="s">
        <v>14692</v>
      </c>
    </row>
    <row r="192" spans="1:3" x14ac:dyDescent="0.3">
      <c r="A192" s="128" t="s">
        <v>9869</v>
      </c>
      <c r="B192" t="s">
        <v>276</v>
      </c>
      <c r="C192" t="s">
        <v>14692</v>
      </c>
    </row>
    <row r="193" spans="1:3" x14ac:dyDescent="0.3">
      <c r="A193" s="128" t="s">
        <v>9870</v>
      </c>
      <c r="B193" t="s">
        <v>277</v>
      </c>
      <c r="C193" t="s">
        <v>14692</v>
      </c>
    </row>
    <row r="194" spans="1:3" x14ac:dyDescent="0.3">
      <c r="A194" s="128" t="s">
        <v>9871</v>
      </c>
      <c r="B194" t="s">
        <v>279</v>
      </c>
      <c r="C194" t="s">
        <v>14692</v>
      </c>
    </row>
    <row r="195" spans="1:3" x14ac:dyDescent="0.3">
      <c r="A195" s="128" t="s">
        <v>9872</v>
      </c>
      <c r="B195" t="s">
        <v>280</v>
      </c>
      <c r="C195" t="s">
        <v>14692</v>
      </c>
    </row>
    <row r="196" spans="1:3" x14ac:dyDescent="0.3">
      <c r="A196" s="128" t="s">
        <v>9873</v>
      </c>
      <c r="B196" t="s">
        <v>283</v>
      </c>
      <c r="C196" t="s">
        <v>14692</v>
      </c>
    </row>
    <row r="197" spans="1:3" x14ac:dyDescent="0.3">
      <c r="A197" s="128" t="s">
        <v>9874</v>
      </c>
      <c r="B197" t="s">
        <v>284</v>
      </c>
      <c r="C197" t="s">
        <v>14692</v>
      </c>
    </row>
    <row r="198" spans="1:3" x14ac:dyDescent="0.3">
      <c r="A198" s="128" t="s">
        <v>9875</v>
      </c>
      <c r="B198" t="s">
        <v>285</v>
      </c>
      <c r="C198" t="s">
        <v>14692</v>
      </c>
    </row>
    <row r="199" spans="1:3" x14ac:dyDescent="0.3">
      <c r="A199" s="128" t="s">
        <v>9876</v>
      </c>
      <c r="B199" t="s">
        <v>286</v>
      </c>
      <c r="C199" t="s">
        <v>14692</v>
      </c>
    </row>
    <row r="200" spans="1:3" x14ac:dyDescent="0.3">
      <c r="A200" s="128" t="s">
        <v>9877</v>
      </c>
      <c r="B200" t="s">
        <v>288</v>
      </c>
      <c r="C200" t="s">
        <v>14692</v>
      </c>
    </row>
    <row r="201" spans="1:3" x14ac:dyDescent="0.3">
      <c r="A201" s="128" t="s">
        <v>9878</v>
      </c>
      <c r="B201" t="s">
        <v>289</v>
      </c>
      <c r="C201" t="s">
        <v>14692</v>
      </c>
    </row>
    <row r="202" spans="1:3" x14ac:dyDescent="0.3">
      <c r="A202" s="128" t="s">
        <v>9879</v>
      </c>
      <c r="B202" t="s">
        <v>291</v>
      </c>
      <c r="C202" t="s">
        <v>14692</v>
      </c>
    </row>
    <row r="203" spans="1:3" x14ac:dyDescent="0.3">
      <c r="A203" s="128" t="s">
        <v>9880</v>
      </c>
      <c r="B203" t="s">
        <v>292</v>
      </c>
      <c r="C203" t="s">
        <v>14692</v>
      </c>
    </row>
    <row r="204" spans="1:3" x14ac:dyDescent="0.3">
      <c r="A204" s="128" t="s">
        <v>9881</v>
      </c>
      <c r="B204" t="s">
        <v>294</v>
      </c>
      <c r="C204" t="s">
        <v>14692</v>
      </c>
    </row>
    <row r="205" spans="1:3" x14ac:dyDescent="0.3">
      <c r="A205" s="128" t="s">
        <v>9882</v>
      </c>
      <c r="B205" t="s">
        <v>296</v>
      </c>
      <c r="C205" t="s">
        <v>14692</v>
      </c>
    </row>
    <row r="206" spans="1:3" x14ac:dyDescent="0.3">
      <c r="A206" s="128" t="s">
        <v>9883</v>
      </c>
      <c r="B206" t="s">
        <v>298</v>
      </c>
      <c r="C206" t="s">
        <v>14692</v>
      </c>
    </row>
    <row r="207" spans="1:3" x14ac:dyDescent="0.3">
      <c r="A207" s="128" t="s">
        <v>9884</v>
      </c>
      <c r="B207" t="s">
        <v>299</v>
      </c>
      <c r="C207" t="s">
        <v>14692</v>
      </c>
    </row>
    <row r="208" spans="1:3" x14ac:dyDescent="0.3">
      <c r="A208" s="128" t="s">
        <v>9885</v>
      </c>
      <c r="B208" t="s">
        <v>301</v>
      </c>
      <c r="C208" t="s">
        <v>14692</v>
      </c>
    </row>
    <row r="209" spans="1:3" x14ac:dyDescent="0.3">
      <c r="A209" s="128" t="s">
        <v>9886</v>
      </c>
      <c r="B209" t="s">
        <v>303</v>
      </c>
      <c r="C209" t="s">
        <v>14692</v>
      </c>
    </row>
    <row r="210" spans="1:3" x14ac:dyDescent="0.3">
      <c r="A210" s="128" t="s">
        <v>9887</v>
      </c>
      <c r="B210" t="s">
        <v>304</v>
      </c>
      <c r="C210" t="s">
        <v>14692</v>
      </c>
    </row>
    <row r="211" spans="1:3" x14ac:dyDescent="0.3">
      <c r="A211" s="128" t="s">
        <v>9888</v>
      </c>
      <c r="B211" t="s">
        <v>305</v>
      </c>
      <c r="C211" t="s">
        <v>14692</v>
      </c>
    </row>
    <row r="212" spans="1:3" x14ac:dyDescent="0.3">
      <c r="A212" s="128" t="s">
        <v>9889</v>
      </c>
      <c r="B212" t="s">
        <v>307</v>
      </c>
      <c r="C212" t="s">
        <v>14692</v>
      </c>
    </row>
    <row r="213" spans="1:3" x14ac:dyDescent="0.3">
      <c r="A213" s="128" t="s">
        <v>9890</v>
      </c>
      <c r="B213" t="s">
        <v>308</v>
      </c>
      <c r="C213" t="s">
        <v>14692</v>
      </c>
    </row>
    <row r="214" spans="1:3" x14ac:dyDescent="0.3">
      <c r="A214" s="128" t="s">
        <v>9891</v>
      </c>
      <c r="B214" t="s">
        <v>310</v>
      </c>
      <c r="C214" t="s">
        <v>14692</v>
      </c>
    </row>
    <row r="215" spans="1:3" x14ac:dyDescent="0.3">
      <c r="A215" s="128" t="s">
        <v>9892</v>
      </c>
      <c r="B215" t="s">
        <v>311</v>
      </c>
      <c r="C215" t="s">
        <v>14692</v>
      </c>
    </row>
    <row r="216" spans="1:3" x14ac:dyDescent="0.3">
      <c r="A216" s="128" t="s">
        <v>9893</v>
      </c>
      <c r="B216" t="s">
        <v>312</v>
      </c>
      <c r="C216" t="s">
        <v>14692</v>
      </c>
    </row>
    <row r="217" spans="1:3" x14ac:dyDescent="0.3">
      <c r="A217" s="128" t="s">
        <v>9894</v>
      </c>
      <c r="B217" t="s">
        <v>314</v>
      </c>
      <c r="C217" t="s">
        <v>14692</v>
      </c>
    </row>
    <row r="218" spans="1:3" x14ac:dyDescent="0.3">
      <c r="A218" s="128" t="s">
        <v>9895</v>
      </c>
      <c r="B218" t="s">
        <v>316</v>
      </c>
      <c r="C218" t="s">
        <v>14692</v>
      </c>
    </row>
    <row r="219" spans="1:3" x14ac:dyDescent="0.3">
      <c r="A219" s="128" t="s">
        <v>9896</v>
      </c>
      <c r="B219" t="s">
        <v>317</v>
      </c>
      <c r="C219" t="s">
        <v>14692</v>
      </c>
    </row>
    <row r="220" spans="1:3" x14ac:dyDescent="0.3">
      <c r="A220" s="128" t="s">
        <v>9897</v>
      </c>
      <c r="B220" t="s">
        <v>318</v>
      </c>
      <c r="C220" t="s">
        <v>14692</v>
      </c>
    </row>
    <row r="221" spans="1:3" x14ac:dyDescent="0.3">
      <c r="A221" s="128" t="s">
        <v>9898</v>
      </c>
      <c r="B221" t="s">
        <v>319</v>
      </c>
      <c r="C221" t="s">
        <v>14692</v>
      </c>
    </row>
    <row r="222" spans="1:3" x14ac:dyDescent="0.3">
      <c r="A222" s="128" t="s">
        <v>9899</v>
      </c>
      <c r="B222" t="s">
        <v>321</v>
      </c>
      <c r="C222" t="s">
        <v>14692</v>
      </c>
    </row>
    <row r="223" spans="1:3" x14ac:dyDescent="0.3">
      <c r="A223" s="128" t="s">
        <v>9900</v>
      </c>
      <c r="B223" t="s">
        <v>322</v>
      </c>
      <c r="C223" t="s">
        <v>14692</v>
      </c>
    </row>
    <row r="224" spans="1:3" x14ac:dyDescent="0.3">
      <c r="A224" s="128" t="s">
        <v>9901</v>
      </c>
      <c r="B224" t="s">
        <v>323</v>
      </c>
      <c r="C224" t="s">
        <v>14692</v>
      </c>
    </row>
    <row r="225" spans="1:3" x14ac:dyDescent="0.3">
      <c r="A225" s="128" t="s">
        <v>9902</v>
      </c>
      <c r="B225" t="s">
        <v>324</v>
      </c>
      <c r="C225" t="s">
        <v>14692</v>
      </c>
    </row>
    <row r="226" spans="1:3" x14ac:dyDescent="0.3">
      <c r="A226" s="128" t="s">
        <v>9903</v>
      </c>
      <c r="B226" t="s">
        <v>325</v>
      </c>
      <c r="C226" t="s">
        <v>14692</v>
      </c>
    </row>
    <row r="227" spans="1:3" x14ac:dyDescent="0.3">
      <c r="A227" s="128" t="s">
        <v>9904</v>
      </c>
      <c r="B227" t="s">
        <v>326</v>
      </c>
      <c r="C227" t="s">
        <v>14692</v>
      </c>
    </row>
    <row r="228" spans="1:3" x14ac:dyDescent="0.3">
      <c r="A228" s="128" t="s">
        <v>9905</v>
      </c>
      <c r="B228" t="s">
        <v>327</v>
      </c>
      <c r="C228" t="s">
        <v>14692</v>
      </c>
    </row>
    <row r="229" spans="1:3" x14ac:dyDescent="0.3">
      <c r="A229" s="128" t="s">
        <v>9906</v>
      </c>
      <c r="B229" t="s">
        <v>328</v>
      </c>
      <c r="C229" t="s">
        <v>14692</v>
      </c>
    </row>
    <row r="230" spans="1:3" x14ac:dyDescent="0.3">
      <c r="A230" s="128" t="s">
        <v>9907</v>
      </c>
      <c r="B230" t="s">
        <v>329</v>
      </c>
      <c r="C230" t="s">
        <v>14692</v>
      </c>
    </row>
    <row r="231" spans="1:3" x14ac:dyDescent="0.3">
      <c r="A231" s="128" t="s">
        <v>9908</v>
      </c>
      <c r="B231" t="s">
        <v>330</v>
      </c>
      <c r="C231" t="s">
        <v>14692</v>
      </c>
    </row>
    <row r="232" spans="1:3" x14ac:dyDescent="0.3">
      <c r="A232" s="128" t="s">
        <v>9909</v>
      </c>
      <c r="B232" t="s">
        <v>331</v>
      </c>
      <c r="C232" t="s">
        <v>14692</v>
      </c>
    </row>
    <row r="233" spans="1:3" x14ac:dyDescent="0.3">
      <c r="A233" s="128" t="s">
        <v>9910</v>
      </c>
      <c r="B233" t="s">
        <v>332</v>
      </c>
      <c r="C233" t="s">
        <v>14692</v>
      </c>
    </row>
    <row r="234" spans="1:3" x14ac:dyDescent="0.3">
      <c r="A234" s="128" t="s">
        <v>9911</v>
      </c>
      <c r="B234" t="s">
        <v>333</v>
      </c>
      <c r="C234" t="s">
        <v>14692</v>
      </c>
    </row>
    <row r="235" spans="1:3" x14ac:dyDescent="0.3">
      <c r="A235" s="128" t="s">
        <v>9912</v>
      </c>
      <c r="B235" t="s">
        <v>334</v>
      </c>
      <c r="C235" t="s">
        <v>14692</v>
      </c>
    </row>
    <row r="236" spans="1:3" x14ac:dyDescent="0.3">
      <c r="A236" s="128" t="s">
        <v>9913</v>
      </c>
      <c r="B236" t="s">
        <v>335</v>
      </c>
      <c r="C236" t="s">
        <v>14692</v>
      </c>
    </row>
    <row r="237" spans="1:3" x14ac:dyDescent="0.3">
      <c r="A237" s="128" t="s">
        <v>9914</v>
      </c>
      <c r="B237" t="s">
        <v>336</v>
      </c>
      <c r="C237" t="s">
        <v>14692</v>
      </c>
    </row>
    <row r="238" spans="1:3" x14ac:dyDescent="0.3">
      <c r="A238" s="128" t="s">
        <v>9915</v>
      </c>
      <c r="B238" t="s">
        <v>337</v>
      </c>
      <c r="C238" t="s">
        <v>14692</v>
      </c>
    </row>
    <row r="239" spans="1:3" x14ac:dyDescent="0.3">
      <c r="A239" s="128" t="s">
        <v>9916</v>
      </c>
      <c r="B239" t="s">
        <v>338</v>
      </c>
      <c r="C239" t="s">
        <v>14692</v>
      </c>
    </row>
    <row r="240" spans="1:3" x14ac:dyDescent="0.3">
      <c r="A240" s="128" t="s">
        <v>9917</v>
      </c>
      <c r="B240" t="s">
        <v>339</v>
      </c>
      <c r="C240" t="s">
        <v>14692</v>
      </c>
    </row>
    <row r="241" spans="1:3" x14ac:dyDescent="0.3">
      <c r="A241" s="128" t="s">
        <v>9918</v>
      </c>
      <c r="B241" t="s">
        <v>341</v>
      </c>
      <c r="C241" t="s">
        <v>14692</v>
      </c>
    </row>
    <row r="242" spans="1:3" x14ac:dyDescent="0.3">
      <c r="A242" s="128" t="s">
        <v>9919</v>
      </c>
      <c r="B242" t="s">
        <v>342</v>
      </c>
      <c r="C242" t="s">
        <v>14692</v>
      </c>
    </row>
    <row r="243" spans="1:3" x14ac:dyDescent="0.3">
      <c r="A243" s="128" t="s">
        <v>9920</v>
      </c>
      <c r="B243" t="s">
        <v>343</v>
      </c>
      <c r="C243" t="s">
        <v>14692</v>
      </c>
    </row>
    <row r="244" spans="1:3" x14ac:dyDescent="0.3">
      <c r="A244" s="128" t="s">
        <v>9921</v>
      </c>
      <c r="B244" t="s">
        <v>344</v>
      </c>
      <c r="C244" t="s">
        <v>14692</v>
      </c>
    </row>
    <row r="245" spans="1:3" x14ac:dyDescent="0.3">
      <c r="A245" s="128" t="s">
        <v>9922</v>
      </c>
      <c r="B245" t="s">
        <v>346</v>
      </c>
      <c r="C245" t="s">
        <v>14692</v>
      </c>
    </row>
    <row r="246" spans="1:3" x14ac:dyDescent="0.3">
      <c r="A246" s="128" t="s">
        <v>9923</v>
      </c>
      <c r="B246" t="s">
        <v>348</v>
      </c>
      <c r="C246" t="s">
        <v>14692</v>
      </c>
    </row>
    <row r="247" spans="1:3" x14ac:dyDescent="0.3">
      <c r="A247" s="128" t="s">
        <v>9924</v>
      </c>
      <c r="B247" t="s">
        <v>349</v>
      </c>
      <c r="C247" t="s">
        <v>14692</v>
      </c>
    </row>
    <row r="248" spans="1:3" x14ac:dyDescent="0.3">
      <c r="A248" s="128" t="s">
        <v>9925</v>
      </c>
      <c r="B248" t="s">
        <v>351</v>
      </c>
      <c r="C248" t="s">
        <v>14692</v>
      </c>
    </row>
    <row r="249" spans="1:3" x14ac:dyDescent="0.3">
      <c r="A249" s="128" t="s">
        <v>9926</v>
      </c>
      <c r="B249" t="s">
        <v>353</v>
      </c>
      <c r="C249" t="s">
        <v>14692</v>
      </c>
    </row>
    <row r="250" spans="1:3" x14ac:dyDescent="0.3">
      <c r="A250" s="128" t="s">
        <v>9927</v>
      </c>
      <c r="B250" t="s">
        <v>355</v>
      </c>
      <c r="C250" t="s">
        <v>14692</v>
      </c>
    </row>
    <row r="251" spans="1:3" x14ac:dyDescent="0.3">
      <c r="A251" s="128" t="s">
        <v>9928</v>
      </c>
      <c r="B251" t="s">
        <v>356</v>
      </c>
      <c r="C251" t="s">
        <v>14692</v>
      </c>
    </row>
    <row r="252" spans="1:3" x14ac:dyDescent="0.3">
      <c r="A252" s="128" t="s">
        <v>9929</v>
      </c>
      <c r="B252" t="s">
        <v>357</v>
      </c>
      <c r="C252" t="s">
        <v>14692</v>
      </c>
    </row>
    <row r="253" spans="1:3" x14ac:dyDescent="0.3">
      <c r="A253" s="128" t="s">
        <v>9930</v>
      </c>
      <c r="B253" t="s">
        <v>359</v>
      </c>
      <c r="C253" t="s">
        <v>14692</v>
      </c>
    </row>
    <row r="254" spans="1:3" x14ac:dyDescent="0.3">
      <c r="A254" s="128" t="s">
        <v>9931</v>
      </c>
      <c r="B254" t="s">
        <v>360</v>
      </c>
      <c r="C254" t="s">
        <v>14692</v>
      </c>
    </row>
    <row r="255" spans="1:3" x14ac:dyDescent="0.3">
      <c r="A255" s="128" t="s">
        <v>9932</v>
      </c>
      <c r="B255" t="s">
        <v>361</v>
      </c>
      <c r="C255" t="s">
        <v>14692</v>
      </c>
    </row>
    <row r="256" spans="1:3" x14ac:dyDescent="0.3">
      <c r="A256" s="128" t="s">
        <v>9933</v>
      </c>
      <c r="B256" t="s">
        <v>362</v>
      </c>
      <c r="C256" t="s">
        <v>14692</v>
      </c>
    </row>
    <row r="257" spans="1:3" x14ac:dyDescent="0.3">
      <c r="A257" s="128" t="s">
        <v>9934</v>
      </c>
      <c r="B257" t="s">
        <v>363</v>
      </c>
      <c r="C257" t="s">
        <v>14692</v>
      </c>
    </row>
    <row r="258" spans="1:3" x14ac:dyDescent="0.3">
      <c r="A258" s="128" t="s">
        <v>9935</v>
      </c>
      <c r="B258" t="s">
        <v>364</v>
      </c>
      <c r="C258" t="s">
        <v>14692</v>
      </c>
    </row>
    <row r="259" spans="1:3" x14ac:dyDescent="0.3">
      <c r="A259" s="128" t="s">
        <v>9936</v>
      </c>
      <c r="B259" t="s">
        <v>365</v>
      </c>
      <c r="C259" t="s">
        <v>14692</v>
      </c>
    </row>
    <row r="260" spans="1:3" x14ac:dyDescent="0.3">
      <c r="A260" s="128" t="s">
        <v>9937</v>
      </c>
      <c r="B260" t="s">
        <v>367</v>
      </c>
      <c r="C260" t="s">
        <v>14692</v>
      </c>
    </row>
    <row r="261" spans="1:3" x14ac:dyDescent="0.3">
      <c r="A261" s="128" t="s">
        <v>9938</v>
      </c>
      <c r="B261" t="s">
        <v>368</v>
      </c>
      <c r="C261" t="s">
        <v>14692</v>
      </c>
    </row>
    <row r="262" spans="1:3" x14ac:dyDescent="0.3">
      <c r="A262" s="128" t="s">
        <v>9939</v>
      </c>
      <c r="B262" t="s">
        <v>369</v>
      </c>
      <c r="C262" t="s">
        <v>14692</v>
      </c>
    </row>
    <row r="263" spans="1:3" x14ac:dyDescent="0.3">
      <c r="A263" s="128" t="s">
        <v>9940</v>
      </c>
      <c r="B263" t="s">
        <v>370</v>
      </c>
      <c r="C263" t="s">
        <v>14692</v>
      </c>
    </row>
    <row r="264" spans="1:3" x14ac:dyDescent="0.3">
      <c r="A264" s="128" t="s">
        <v>9941</v>
      </c>
      <c r="B264" t="s">
        <v>371</v>
      </c>
      <c r="C264" t="s">
        <v>14692</v>
      </c>
    </row>
    <row r="265" spans="1:3" x14ac:dyDescent="0.3">
      <c r="A265" s="128" t="s">
        <v>9942</v>
      </c>
      <c r="B265" t="s">
        <v>372</v>
      </c>
      <c r="C265" t="s">
        <v>14692</v>
      </c>
    </row>
    <row r="266" spans="1:3" x14ac:dyDescent="0.3">
      <c r="A266" s="128" t="s">
        <v>9943</v>
      </c>
      <c r="B266" t="s">
        <v>373</v>
      </c>
      <c r="C266" t="s">
        <v>14692</v>
      </c>
    </row>
    <row r="267" spans="1:3" x14ac:dyDescent="0.3">
      <c r="A267" s="128" t="s">
        <v>9944</v>
      </c>
      <c r="B267" t="s">
        <v>374</v>
      </c>
      <c r="C267" t="s">
        <v>14692</v>
      </c>
    </row>
    <row r="268" spans="1:3" x14ac:dyDescent="0.3">
      <c r="A268" s="128" t="s">
        <v>9945</v>
      </c>
      <c r="B268" t="s">
        <v>375</v>
      </c>
      <c r="C268" t="s">
        <v>14692</v>
      </c>
    </row>
    <row r="269" spans="1:3" x14ac:dyDescent="0.3">
      <c r="A269" s="128" t="s">
        <v>9946</v>
      </c>
      <c r="B269" t="s">
        <v>376</v>
      </c>
      <c r="C269" t="s">
        <v>14692</v>
      </c>
    </row>
    <row r="270" spans="1:3" x14ac:dyDescent="0.3">
      <c r="A270" s="128" t="s">
        <v>9947</v>
      </c>
      <c r="B270" t="s">
        <v>377</v>
      </c>
      <c r="C270" t="s">
        <v>14692</v>
      </c>
    </row>
    <row r="271" spans="1:3" x14ac:dyDescent="0.3">
      <c r="A271" s="128" t="s">
        <v>9948</v>
      </c>
      <c r="B271" t="s">
        <v>378</v>
      </c>
      <c r="C271" t="s">
        <v>14692</v>
      </c>
    </row>
    <row r="272" spans="1:3" x14ac:dyDescent="0.3">
      <c r="A272" s="128" t="s">
        <v>9949</v>
      </c>
      <c r="B272" t="s">
        <v>379</v>
      </c>
      <c r="C272" t="s">
        <v>14692</v>
      </c>
    </row>
    <row r="273" spans="1:3" x14ac:dyDescent="0.3">
      <c r="A273" s="128" t="s">
        <v>9950</v>
      </c>
      <c r="B273" t="s">
        <v>380</v>
      </c>
      <c r="C273" t="s">
        <v>14692</v>
      </c>
    </row>
    <row r="274" spans="1:3" x14ac:dyDescent="0.3">
      <c r="A274" s="128" t="s">
        <v>9951</v>
      </c>
      <c r="B274" t="s">
        <v>381</v>
      </c>
      <c r="C274" t="s">
        <v>14692</v>
      </c>
    </row>
    <row r="275" spans="1:3" x14ac:dyDescent="0.3">
      <c r="A275" s="128" t="s">
        <v>9952</v>
      </c>
      <c r="B275" t="s">
        <v>382</v>
      </c>
      <c r="C275" t="s">
        <v>14692</v>
      </c>
    </row>
    <row r="276" spans="1:3" x14ac:dyDescent="0.3">
      <c r="A276" s="128" t="s">
        <v>9953</v>
      </c>
      <c r="B276" t="s">
        <v>383</v>
      </c>
      <c r="C276" t="s">
        <v>14692</v>
      </c>
    </row>
    <row r="277" spans="1:3" x14ac:dyDescent="0.3">
      <c r="A277" s="128" t="s">
        <v>9954</v>
      </c>
      <c r="B277" t="s">
        <v>384</v>
      </c>
      <c r="C277" t="s">
        <v>14692</v>
      </c>
    </row>
    <row r="278" spans="1:3" x14ac:dyDescent="0.3">
      <c r="A278" s="128" t="s">
        <v>9955</v>
      </c>
      <c r="B278" t="s">
        <v>385</v>
      </c>
      <c r="C278" t="s">
        <v>14692</v>
      </c>
    </row>
    <row r="279" spans="1:3" x14ac:dyDescent="0.3">
      <c r="A279" s="128" t="s">
        <v>9956</v>
      </c>
      <c r="B279" t="s">
        <v>386</v>
      </c>
      <c r="C279" t="s">
        <v>14692</v>
      </c>
    </row>
    <row r="280" spans="1:3" x14ac:dyDescent="0.3">
      <c r="A280" s="128" t="s">
        <v>9957</v>
      </c>
      <c r="B280" t="s">
        <v>387</v>
      </c>
      <c r="C280" t="s">
        <v>14692</v>
      </c>
    </row>
    <row r="281" spans="1:3" x14ac:dyDescent="0.3">
      <c r="A281" s="128" t="s">
        <v>9958</v>
      </c>
      <c r="B281" t="s">
        <v>388</v>
      </c>
      <c r="C281" t="s">
        <v>14694</v>
      </c>
    </row>
    <row r="282" spans="1:3" x14ac:dyDescent="0.3">
      <c r="A282" s="128" t="s">
        <v>9959</v>
      </c>
      <c r="B282" t="s">
        <v>390</v>
      </c>
      <c r="C282" t="s">
        <v>14694</v>
      </c>
    </row>
    <row r="283" spans="1:3" x14ac:dyDescent="0.3">
      <c r="A283" s="128" t="s">
        <v>9960</v>
      </c>
      <c r="B283" t="s">
        <v>3419</v>
      </c>
      <c r="C283" t="s">
        <v>14694</v>
      </c>
    </row>
    <row r="284" spans="1:3" x14ac:dyDescent="0.3">
      <c r="A284" s="128" t="s">
        <v>9961</v>
      </c>
      <c r="B284" t="s">
        <v>391</v>
      </c>
      <c r="C284" t="s">
        <v>14694</v>
      </c>
    </row>
    <row r="285" spans="1:3" x14ac:dyDescent="0.3">
      <c r="A285" s="128" t="s">
        <v>9962</v>
      </c>
      <c r="B285" t="s">
        <v>392</v>
      </c>
      <c r="C285" t="s">
        <v>14694</v>
      </c>
    </row>
    <row r="286" spans="1:3" x14ac:dyDescent="0.3">
      <c r="A286" s="128" t="s">
        <v>9963</v>
      </c>
      <c r="B286" t="s">
        <v>393</v>
      </c>
      <c r="C286" t="s">
        <v>14694</v>
      </c>
    </row>
    <row r="287" spans="1:3" x14ac:dyDescent="0.3">
      <c r="A287" s="128" t="s">
        <v>9964</v>
      </c>
      <c r="B287" t="s">
        <v>394</v>
      </c>
      <c r="C287" t="s">
        <v>14693</v>
      </c>
    </row>
    <row r="288" spans="1:3" x14ac:dyDescent="0.3">
      <c r="A288" s="128" t="s">
        <v>9965</v>
      </c>
      <c r="B288" t="s">
        <v>397</v>
      </c>
      <c r="C288" t="s">
        <v>14693</v>
      </c>
    </row>
    <row r="289" spans="1:3" x14ac:dyDescent="0.3">
      <c r="A289" s="128" t="s">
        <v>9966</v>
      </c>
      <c r="B289" t="s">
        <v>399</v>
      </c>
      <c r="C289" t="s">
        <v>14693</v>
      </c>
    </row>
    <row r="290" spans="1:3" x14ac:dyDescent="0.3">
      <c r="A290" s="128" t="s">
        <v>9967</v>
      </c>
      <c r="B290" t="s">
        <v>401</v>
      </c>
      <c r="C290" t="s">
        <v>14693</v>
      </c>
    </row>
    <row r="291" spans="1:3" x14ac:dyDescent="0.3">
      <c r="A291" s="128" t="s">
        <v>9968</v>
      </c>
      <c r="B291" t="s">
        <v>403</v>
      </c>
      <c r="C291" t="s">
        <v>14693</v>
      </c>
    </row>
    <row r="292" spans="1:3" x14ac:dyDescent="0.3">
      <c r="A292" s="128" t="s">
        <v>9969</v>
      </c>
      <c r="B292" t="s">
        <v>405</v>
      </c>
      <c r="C292" t="s">
        <v>14693</v>
      </c>
    </row>
    <row r="293" spans="1:3" x14ac:dyDescent="0.3">
      <c r="A293" s="128" t="s">
        <v>9970</v>
      </c>
      <c r="B293" t="s">
        <v>406</v>
      </c>
      <c r="C293" t="s">
        <v>14693</v>
      </c>
    </row>
    <row r="294" spans="1:3" x14ac:dyDescent="0.3">
      <c r="A294" s="128" t="s">
        <v>9971</v>
      </c>
      <c r="B294" t="s">
        <v>408</v>
      </c>
      <c r="C294" t="s">
        <v>14693</v>
      </c>
    </row>
    <row r="295" spans="1:3" x14ac:dyDescent="0.3">
      <c r="A295" s="128" t="s">
        <v>9972</v>
      </c>
      <c r="B295" t="s">
        <v>409</v>
      </c>
      <c r="C295" t="s">
        <v>14693</v>
      </c>
    </row>
    <row r="296" spans="1:3" x14ac:dyDescent="0.3">
      <c r="A296" s="128" t="s">
        <v>9973</v>
      </c>
      <c r="B296" t="s">
        <v>411</v>
      </c>
      <c r="C296" t="s">
        <v>14693</v>
      </c>
    </row>
    <row r="297" spans="1:3" x14ac:dyDescent="0.3">
      <c r="A297" s="128" t="s">
        <v>9974</v>
      </c>
      <c r="B297" t="s">
        <v>412</v>
      </c>
      <c r="C297" t="s">
        <v>14693</v>
      </c>
    </row>
    <row r="298" spans="1:3" x14ac:dyDescent="0.3">
      <c r="A298" s="128" t="s">
        <v>9975</v>
      </c>
      <c r="B298" t="s">
        <v>414</v>
      </c>
      <c r="C298" t="s">
        <v>14693</v>
      </c>
    </row>
    <row r="299" spans="1:3" x14ac:dyDescent="0.3">
      <c r="A299" s="128" t="s">
        <v>9976</v>
      </c>
      <c r="B299" t="s">
        <v>416</v>
      </c>
      <c r="C299" t="s">
        <v>14693</v>
      </c>
    </row>
    <row r="300" spans="1:3" x14ac:dyDescent="0.3">
      <c r="A300" s="128" t="s">
        <v>9977</v>
      </c>
      <c r="B300" t="s">
        <v>417</v>
      </c>
      <c r="C300" t="s">
        <v>14693</v>
      </c>
    </row>
    <row r="301" spans="1:3" x14ac:dyDescent="0.3">
      <c r="A301" s="128" t="s">
        <v>9978</v>
      </c>
      <c r="B301" t="s">
        <v>419</v>
      </c>
      <c r="C301" t="s">
        <v>14693</v>
      </c>
    </row>
    <row r="302" spans="1:3" x14ac:dyDescent="0.3">
      <c r="A302" s="128" t="s">
        <v>9979</v>
      </c>
      <c r="B302" t="s">
        <v>421</v>
      </c>
      <c r="C302" t="s">
        <v>14693</v>
      </c>
    </row>
    <row r="303" spans="1:3" x14ac:dyDescent="0.3">
      <c r="A303" s="128" t="s">
        <v>9980</v>
      </c>
      <c r="B303" t="s">
        <v>423</v>
      </c>
      <c r="C303" t="s">
        <v>14693</v>
      </c>
    </row>
    <row r="304" spans="1:3" x14ac:dyDescent="0.3">
      <c r="A304" s="128" t="s">
        <v>9981</v>
      </c>
      <c r="B304" t="s">
        <v>425</v>
      </c>
      <c r="C304" t="s">
        <v>14693</v>
      </c>
    </row>
    <row r="305" spans="1:3" x14ac:dyDescent="0.3">
      <c r="A305" s="128" t="s">
        <v>9982</v>
      </c>
      <c r="B305" t="s">
        <v>427</v>
      </c>
      <c r="C305" t="s">
        <v>14693</v>
      </c>
    </row>
    <row r="306" spans="1:3" x14ac:dyDescent="0.3">
      <c r="A306" s="128" t="s">
        <v>9983</v>
      </c>
      <c r="B306" t="s">
        <v>428</v>
      </c>
      <c r="C306" t="s">
        <v>14693</v>
      </c>
    </row>
    <row r="307" spans="1:3" x14ac:dyDescent="0.3">
      <c r="A307" s="128" t="s">
        <v>9984</v>
      </c>
      <c r="B307" t="s">
        <v>430</v>
      </c>
      <c r="C307" t="s">
        <v>14693</v>
      </c>
    </row>
    <row r="308" spans="1:3" x14ac:dyDescent="0.3">
      <c r="A308" s="128" t="s">
        <v>9985</v>
      </c>
      <c r="B308" t="s">
        <v>431</v>
      </c>
      <c r="C308" t="s">
        <v>14693</v>
      </c>
    </row>
    <row r="309" spans="1:3" x14ac:dyDescent="0.3">
      <c r="A309" s="128" t="s">
        <v>9986</v>
      </c>
      <c r="B309" t="s">
        <v>433</v>
      </c>
      <c r="C309" t="s">
        <v>14693</v>
      </c>
    </row>
    <row r="310" spans="1:3" x14ac:dyDescent="0.3">
      <c r="A310" s="128" t="s">
        <v>9987</v>
      </c>
      <c r="B310" t="s">
        <v>434</v>
      </c>
      <c r="C310" t="s">
        <v>14693</v>
      </c>
    </row>
    <row r="311" spans="1:3" x14ac:dyDescent="0.3">
      <c r="A311" s="128" t="s">
        <v>9988</v>
      </c>
      <c r="B311" t="s">
        <v>435</v>
      </c>
      <c r="C311" t="s">
        <v>14693</v>
      </c>
    </row>
    <row r="312" spans="1:3" x14ac:dyDescent="0.3">
      <c r="A312" s="128" t="s">
        <v>9989</v>
      </c>
      <c r="B312" t="s">
        <v>436</v>
      </c>
      <c r="C312" t="s">
        <v>14693</v>
      </c>
    </row>
    <row r="313" spans="1:3" x14ac:dyDescent="0.3">
      <c r="A313" s="128" t="s">
        <v>9990</v>
      </c>
      <c r="B313" t="s">
        <v>438</v>
      </c>
      <c r="C313" t="s">
        <v>14693</v>
      </c>
    </row>
    <row r="314" spans="1:3" x14ac:dyDescent="0.3">
      <c r="A314" s="128" t="s">
        <v>9991</v>
      </c>
      <c r="B314" t="s">
        <v>439</v>
      </c>
      <c r="C314" t="s">
        <v>14693</v>
      </c>
    </row>
    <row r="315" spans="1:3" x14ac:dyDescent="0.3">
      <c r="A315" s="128" t="s">
        <v>9992</v>
      </c>
      <c r="B315" t="s">
        <v>440</v>
      </c>
      <c r="C315" t="s">
        <v>14693</v>
      </c>
    </row>
    <row r="316" spans="1:3" x14ac:dyDescent="0.3">
      <c r="A316" s="128" t="s">
        <v>9993</v>
      </c>
      <c r="B316" t="s">
        <v>442</v>
      </c>
      <c r="C316" t="s">
        <v>14693</v>
      </c>
    </row>
    <row r="317" spans="1:3" x14ac:dyDescent="0.3">
      <c r="A317" s="128" t="s">
        <v>9994</v>
      </c>
      <c r="B317" t="s">
        <v>444</v>
      </c>
      <c r="C317" t="s">
        <v>14693</v>
      </c>
    </row>
    <row r="318" spans="1:3" x14ac:dyDescent="0.3">
      <c r="A318" s="128" t="s">
        <v>9995</v>
      </c>
      <c r="B318" t="s">
        <v>445</v>
      </c>
      <c r="C318" t="s">
        <v>14693</v>
      </c>
    </row>
    <row r="319" spans="1:3" x14ac:dyDescent="0.3">
      <c r="A319" s="128" t="s">
        <v>9996</v>
      </c>
      <c r="B319" t="s">
        <v>446</v>
      </c>
      <c r="C319" t="s">
        <v>14693</v>
      </c>
    </row>
    <row r="320" spans="1:3" x14ac:dyDescent="0.3">
      <c r="A320" s="128" t="s">
        <v>9997</v>
      </c>
      <c r="B320" t="s">
        <v>448</v>
      </c>
      <c r="C320" t="s">
        <v>14693</v>
      </c>
    </row>
    <row r="321" spans="1:3" x14ac:dyDescent="0.3">
      <c r="A321" s="128" t="s">
        <v>9998</v>
      </c>
      <c r="B321" t="s">
        <v>450</v>
      </c>
      <c r="C321" t="s">
        <v>14693</v>
      </c>
    </row>
    <row r="322" spans="1:3" x14ac:dyDescent="0.3">
      <c r="A322" s="128" t="s">
        <v>9999</v>
      </c>
      <c r="B322" t="s">
        <v>452</v>
      </c>
      <c r="C322" t="s">
        <v>14693</v>
      </c>
    </row>
    <row r="323" spans="1:3" x14ac:dyDescent="0.3">
      <c r="A323" s="128" t="s">
        <v>10000</v>
      </c>
      <c r="B323" t="s">
        <v>453</v>
      </c>
      <c r="C323" t="s">
        <v>14693</v>
      </c>
    </row>
    <row r="324" spans="1:3" x14ac:dyDescent="0.3">
      <c r="A324" s="128" t="s">
        <v>10001</v>
      </c>
      <c r="B324" t="s">
        <v>454</v>
      </c>
      <c r="C324" t="s">
        <v>14693</v>
      </c>
    </row>
    <row r="325" spans="1:3" x14ac:dyDescent="0.3">
      <c r="A325" s="128" t="s">
        <v>10002</v>
      </c>
      <c r="B325" t="s">
        <v>456</v>
      </c>
      <c r="C325" t="s">
        <v>14693</v>
      </c>
    </row>
    <row r="326" spans="1:3" x14ac:dyDescent="0.3">
      <c r="A326" s="128" t="s">
        <v>10003</v>
      </c>
      <c r="B326" t="s">
        <v>458</v>
      </c>
      <c r="C326" t="s">
        <v>14693</v>
      </c>
    </row>
    <row r="327" spans="1:3" x14ac:dyDescent="0.3">
      <c r="A327" s="128" t="s">
        <v>10004</v>
      </c>
      <c r="B327" t="s">
        <v>460</v>
      </c>
      <c r="C327" t="s">
        <v>14693</v>
      </c>
    </row>
    <row r="328" spans="1:3" x14ac:dyDescent="0.3">
      <c r="A328" s="128" t="s">
        <v>10005</v>
      </c>
      <c r="B328" t="s">
        <v>462</v>
      </c>
      <c r="C328" t="s">
        <v>14693</v>
      </c>
    </row>
    <row r="329" spans="1:3" x14ac:dyDescent="0.3">
      <c r="A329" s="128" t="s">
        <v>10006</v>
      </c>
      <c r="B329" t="s">
        <v>463</v>
      </c>
      <c r="C329" t="s">
        <v>14693</v>
      </c>
    </row>
    <row r="330" spans="1:3" x14ac:dyDescent="0.3">
      <c r="A330" s="128" t="s">
        <v>10007</v>
      </c>
      <c r="B330" t="s">
        <v>465</v>
      </c>
      <c r="C330" t="s">
        <v>14693</v>
      </c>
    </row>
    <row r="331" spans="1:3" x14ac:dyDescent="0.3">
      <c r="A331" s="128" t="s">
        <v>10008</v>
      </c>
      <c r="B331" t="s">
        <v>466</v>
      </c>
      <c r="C331" t="s">
        <v>14693</v>
      </c>
    </row>
    <row r="332" spans="1:3" x14ac:dyDescent="0.3">
      <c r="A332" s="128" t="s">
        <v>10009</v>
      </c>
      <c r="B332" t="s">
        <v>467</v>
      </c>
      <c r="C332" t="s">
        <v>14693</v>
      </c>
    </row>
    <row r="333" spans="1:3" x14ac:dyDescent="0.3">
      <c r="A333" s="128" t="s">
        <v>10010</v>
      </c>
      <c r="B333" t="s">
        <v>468</v>
      </c>
      <c r="C333" t="s">
        <v>14693</v>
      </c>
    </row>
    <row r="334" spans="1:3" x14ac:dyDescent="0.3">
      <c r="A334" s="128" t="s">
        <v>10011</v>
      </c>
      <c r="B334" t="s">
        <v>470</v>
      </c>
      <c r="C334" t="s">
        <v>14693</v>
      </c>
    </row>
    <row r="335" spans="1:3" x14ac:dyDescent="0.3">
      <c r="A335" s="128" t="s">
        <v>10012</v>
      </c>
      <c r="B335" t="s">
        <v>471</v>
      </c>
      <c r="C335" t="s">
        <v>14693</v>
      </c>
    </row>
    <row r="336" spans="1:3" x14ac:dyDescent="0.3">
      <c r="A336" s="128" t="s">
        <v>10013</v>
      </c>
      <c r="B336" t="s">
        <v>472</v>
      </c>
      <c r="C336" t="s">
        <v>14693</v>
      </c>
    </row>
    <row r="337" spans="1:3" x14ac:dyDescent="0.3">
      <c r="A337" s="128" t="s">
        <v>10014</v>
      </c>
      <c r="B337" t="s">
        <v>473</v>
      </c>
      <c r="C337" t="s">
        <v>14693</v>
      </c>
    </row>
    <row r="338" spans="1:3" x14ac:dyDescent="0.3">
      <c r="A338" s="128" t="s">
        <v>10015</v>
      </c>
      <c r="B338" t="s">
        <v>6733</v>
      </c>
      <c r="C338" t="s">
        <v>14693</v>
      </c>
    </row>
    <row r="339" spans="1:3" x14ac:dyDescent="0.3">
      <c r="A339" s="128" t="s">
        <v>10016</v>
      </c>
      <c r="B339" t="s">
        <v>475</v>
      </c>
      <c r="C339" t="s">
        <v>14693</v>
      </c>
    </row>
    <row r="340" spans="1:3" x14ac:dyDescent="0.3">
      <c r="A340" s="128" t="s">
        <v>10017</v>
      </c>
      <c r="B340" t="s">
        <v>476</v>
      </c>
      <c r="C340" t="s">
        <v>14693</v>
      </c>
    </row>
    <row r="341" spans="1:3" x14ac:dyDescent="0.3">
      <c r="A341" s="128" t="s">
        <v>10018</v>
      </c>
      <c r="B341" t="s">
        <v>477</v>
      </c>
      <c r="C341" t="s">
        <v>14693</v>
      </c>
    </row>
    <row r="342" spans="1:3" x14ac:dyDescent="0.3">
      <c r="A342" s="128" t="s">
        <v>10019</v>
      </c>
      <c r="B342" t="s">
        <v>478</v>
      </c>
      <c r="C342" t="s">
        <v>14693</v>
      </c>
    </row>
    <row r="343" spans="1:3" x14ac:dyDescent="0.3">
      <c r="A343" s="128" t="s">
        <v>10020</v>
      </c>
      <c r="B343" t="s">
        <v>481</v>
      </c>
      <c r="C343" t="s">
        <v>14693</v>
      </c>
    </row>
    <row r="344" spans="1:3" x14ac:dyDescent="0.3">
      <c r="A344" s="128" t="s">
        <v>10021</v>
      </c>
      <c r="B344" t="s">
        <v>482</v>
      </c>
      <c r="C344" t="s">
        <v>14693</v>
      </c>
    </row>
    <row r="345" spans="1:3" x14ac:dyDescent="0.3">
      <c r="A345" s="128" t="s">
        <v>10022</v>
      </c>
      <c r="B345" t="s">
        <v>483</v>
      </c>
      <c r="C345" t="s">
        <v>14693</v>
      </c>
    </row>
    <row r="346" spans="1:3" x14ac:dyDescent="0.3">
      <c r="A346" s="128" t="s">
        <v>10023</v>
      </c>
      <c r="B346" t="s">
        <v>484</v>
      </c>
      <c r="C346" t="s">
        <v>14693</v>
      </c>
    </row>
    <row r="347" spans="1:3" x14ac:dyDescent="0.3">
      <c r="A347" s="128" t="s">
        <v>10024</v>
      </c>
      <c r="B347" t="s">
        <v>485</v>
      </c>
      <c r="C347" t="s">
        <v>14693</v>
      </c>
    </row>
    <row r="348" spans="1:3" x14ac:dyDescent="0.3">
      <c r="A348" s="128" t="s">
        <v>10025</v>
      </c>
      <c r="B348" t="s">
        <v>486</v>
      </c>
      <c r="C348" t="s">
        <v>14693</v>
      </c>
    </row>
    <row r="349" spans="1:3" x14ac:dyDescent="0.3">
      <c r="A349" s="128" t="s">
        <v>10026</v>
      </c>
      <c r="B349" t="s">
        <v>2021</v>
      </c>
      <c r="C349" t="s">
        <v>14693</v>
      </c>
    </row>
    <row r="350" spans="1:3" x14ac:dyDescent="0.3">
      <c r="A350" s="128" t="s">
        <v>10027</v>
      </c>
      <c r="B350" t="s">
        <v>2022</v>
      </c>
      <c r="C350" t="s">
        <v>14693</v>
      </c>
    </row>
    <row r="351" spans="1:3" x14ac:dyDescent="0.3">
      <c r="A351" s="128" t="s">
        <v>10028</v>
      </c>
      <c r="B351" t="s">
        <v>2023</v>
      </c>
      <c r="C351" t="s">
        <v>14693</v>
      </c>
    </row>
    <row r="352" spans="1:3" x14ac:dyDescent="0.3">
      <c r="A352" s="128" t="s">
        <v>10029</v>
      </c>
      <c r="B352" t="s">
        <v>2024</v>
      </c>
      <c r="C352" t="s">
        <v>14693</v>
      </c>
    </row>
    <row r="353" spans="1:3" x14ac:dyDescent="0.3">
      <c r="A353" s="128" t="s">
        <v>10030</v>
      </c>
      <c r="B353" t="s">
        <v>487</v>
      </c>
      <c r="C353" t="s">
        <v>14692</v>
      </c>
    </row>
    <row r="354" spans="1:3" x14ac:dyDescent="0.3">
      <c r="A354" s="128" t="s">
        <v>10031</v>
      </c>
      <c r="B354" t="s">
        <v>489</v>
      </c>
      <c r="C354" t="s">
        <v>14692</v>
      </c>
    </row>
    <row r="355" spans="1:3" x14ac:dyDescent="0.3">
      <c r="A355" s="128" t="s">
        <v>10032</v>
      </c>
      <c r="B355" t="s">
        <v>491</v>
      </c>
      <c r="C355" t="s">
        <v>14692</v>
      </c>
    </row>
    <row r="356" spans="1:3" x14ac:dyDescent="0.3">
      <c r="A356" s="128" t="s">
        <v>10033</v>
      </c>
      <c r="B356" t="s">
        <v>492</v>
      </c>
      <c r="C356" t="s">
        <v>14692</v>
      </c>
    </row>
    <row r="357" spans="1:3" x14ac:dyDescent="0.3">
      <c r="A357" s="128" t="s">
        <v>10034</v>
      </c>
      <c r="B357" t="s">
        <v>494</v>
      </c>
      <c r="C357" t="s">
        <v>14692</v>
      </c>
    </row>
    <row r="358" spans="1:3" x14ac:dyDescent="0.3">
      <c r="A358" s="128" t="s">
        <v>10035</v>
      </c>
      <c r="B358" t="s">
        <v>495</v>
      </c>
      <c r="C358" t="s">
        <v>14692</v>
      </c>
    </row>
    <row r="359" spans="1:3" x14ac:dyDescent="0.3">
      <c r="A359" s="128" t="s">
        <v>10036</v>
      </c>
      <c r="B359" t="s">
        <v>496</v>
      </c>
      <c r="C359" t="s">
        <v>14692</v>
      </c>
    </row>
    <row r="360" spans="1:3" x14ac:dyDescent="0.3">
      <c r="A360" s="128" t="s">
        <v>10037</v>
      </c>
      <c r="B360" t="s">
        <v>498</v>
      </c>
      <c r="C360" t="s">
        <v>14692</v>
      </c>
    </row>
    <row r="361" spans="1:3" x14ac:dyDescent="0.3">
      <c r="A361" s="128" t="s">
        <v>10038</v>
      </c>
      <c r="B361" t="s">
        <v>499</v>
      </c>
      <c r="C361" t="s">
        <v>14692</v>
      </c>
    </row>
    <row r="362" spans="1:3" x14ac:dyDescent="0.3">
      <c r="A362" s="128" t="s">
        <v>10039</v>
      </c>
      <c r="B362" t="s">
        <v>500</v>
      </c>
      <c r="C362" t="s">
        <v>14692</v>
      </c>
    </row>
    <row r="363" spans="1:3" x14ac:dyDescent="0.3">
      <c r="A363" s="128" t="s">
        <v>10040</v>
      </c>
      <c r="B363" t="s">
        <v>502</v>
      </c>
      <c r="C363" t="s">
        <v>14692</v>
      </c>
    </row>
    <row r="364" spans="1:3" x14ac:dyDescent="0.3">
      <c r="A364" s="128" t="s">
        <v>10041</v>
      </c>
      <c r="B364" t="s">
        <v>503</v>
      </c>
      <c r="C364" t="s">
        <v>14692</v>
      </c>
    </row>
    <row r="365" spans="1:3" x14ac:dyDescent="0.3">
      <c r="A365" s="128" t="s">
        <v>10042</v>
      </c>
      <c r="B365" t="s">
        <v>505</v>
      </c>
      <c r="C365" t="s">
        <v>14692</v>
      </c>
    </row>
    <row r="366" spans="1:3" x14ac:dyDescent="0.3">
      <c r="A366" s="128" t="s">
        <v>10043</v>
      </c>
      <c r="B366" t="s">
        <v>506</v>
      </c>
      <c r="C366" t="s">
        <v>14692</v>
      </c>
    </row>
    <row r="367" spans="1:3" x14ac:dyDescent="0.3">
      <c r="A367" s="128" t="s">
        <v>10044</v>
      </c>
      <c r="B367" t="s">
        <v>507</v>
      </c>
      <c r="C367" t="s">
        <v>14692</v>
      </c>
    </row>
    <row r="368" spans="1:3" x14ac:dyDescent="0.3">
      <c r="A368" s="128" t="s">
        <v>10045</v>
      </c>
      <c r="B368" t="s">
        <v>508</v>
      </c>
      <c r="C368" t="s">
        <v>14692</v>
      </c>
    </row>
    <row r="369" spans="1:3" x14ac:dyDescent="0.3">
      <c r="A369" s="128" t="s">
        <v>10046</v>
      </c>
      <c r="B369" t="s">
        <v>3467</v>
      </c>
      <c r="C369" t="s">
        <v>14692</v>
      </c>
    </row>
    <row r="370" spans="1:3" x14ac:dyDescent="0.3">
      <c r="A370" s="128" t="s">
        <v>10047</v>
      </c>
      <c r="B370" t="s">
        <v>3467</v>
      </c>
      <c r="C370" t="s">
        <v>14692</v>
      </c>
    </row>
    <row r="371" spans="1:3" x14ac:dyDescent="0.3">
      <c r="A371" s="128" t="s">
        <v>10048</v>
      </c>
      <c r="B371" t="s">
        <v>3467</v>
      </c>
      <c r="C371" t="s">
        <v>14692</v>
      </c>
    </row>
    <row r="372" spans="1:3" x14ac:dyDescent="0.3">
      <c r="A372" s="128" t="s">
        <v>10049</v>
      </c>
      <c r="B372" t="s">
        <v>3467</v>
      </c>
      <c r="C372" t="s">
        <v>14692</v>
      </c>
    </row>
    <row r="373" spans="1:3" x14ac:dyDescent="0.3">
      <c r="A373" s="128" t="s">
        <v>10050</v>
      </c>
      <c r="B373" t="s">
        <v>3468</v>
      </c>
      <c r="C373" t="s">
        <v>14692</v>
      </c>
    </row>
    <row r="374" spans="1:3" x14ac:dyDescent="0.3">
      <c r="A374" s="128" t="s">
        <v>10051</v>
      </c>
      <c r="B374" t="s">
        <v>3469</v>
      </c>
      <c r="C374" t="s">
        <v>14692</v>
      </c>
    </row>
    <row r="375" spans="1:3" x14ac:dyDescent="0.3">
      <c r="A375" s="128" t="s">
        <v>10052</v>
      </c>
      <c r="B375" t="s">
        <v>3468</v>
      </c>
      <c r="C375" t="s">
        <v>14692</v>
      </c>
    </row>
    <row r="376" spans="1:3" x14ac:dyDescent="0.3">
      <c r="A376" s="128" t="s">
        <v>10053</v>
      </c>
      <c r="B376" t="s">
        <v>3470</v>
      </c>
      <c r="C376" t="s">
        <v>14692</v>
      </c>
    </row>
    <row r="377" spans="1:3" x14ac:dyDescent="0.3">
      <c r="A377" s="128" t="s">
        <v>10054</v>
      </c>
      <c r="B377" t="s">
        <v>3468</v>
      </c>
      <c r="C377" t="s">
        <v>14692</v>
      </c>
    </row>
    <row r="378" spans="1:3" x14ac:dyDescent="0.3">
      <c r="A378" s="128" t="s">
        <v>10055</v>
      </c>
      <c r="B378" t="s">
        <v>3471</v>
      </c>
      <c r="C378" t="s">
        <v>14692</v>
      </c>
    </row>
    <row r="379" spans="1:3" x14ac:dyDescent="0.3">
      <c r="A379" s="128" t="s">
        <v>10056</v>
      </c>
      <c r="B379" t="s">
        <v>510</v>
      </c>
      <c r="C379" t="s">
        <v>14692</v>
      </c>
    </row>
    <row r="380" spans="1:3" x14ac:dyDescent="0.3">
      <c r="A380" s="128" t="s">
        <v>10057</v>
      </c>
      <c r="B380" t="s">
        <v>512</v>
      </c>
      <c r="C380" t="s">
        <v>14692</v>
      </c>
    </row>
    <row r="381" spans="1:3" x14ac:dyDescent="0.3">
      <c r="A381" s="128" t="s">
        <v>10058</v>
      </c>
      <c r="B381" t="s">
        <v>513</v>
      </c>
      <c r="C381" t="s">
        <v>14692</v>
      </c>
    </row>
    <row r="382" spans="1:3" x14ac:dyDescent="0.3">
      <c r="A382" s="128" t="s">
        <v>10059</v>
      </c>
      <c r="B382" t="s">
        <v>514</v>
      </c>
      <c r="C382" t="s">
        <v>14692</v>
      </c>
    </row>
    <row r="383" spans="1:3" x14ac:dyDescent="0.3">
      <c r="A383" s="128" t="s">
        <v>10060</v>
      </c>
      <c r="B383" t="s">
        <v>515</v>
      </c>
      <c r="C383" t="s">
        <v>14692</v>
      </c>
    </row>
    <row r="384" spans="1:3" x14ac:dyDescent="0.3">
      <c r="A384" s="128" t="s">
        <v>10061</v>
      </c>
      <c r="B384" t="s">
        <v>516</v>
      </c>
      <c r="C384" t="s">
        <v>14692</v>
      </c>
    </row>
    <row r="385" spans="1:3" x14ac:dyDescent="0.3">
      <c r="A385" s="128" t="s">
        <v>10062</v>
      </c>
      <c r="B385" t="s">
        <v>518</v>
      </c>
      <c r="C385" t="s">
        <v>14692</v>
      </c>
    </row>
    <row r="386" spans="1:3" x14ac:dyDescent="0.3">
      <c r="A386" s="128" t="s">
        <v>10063</v>
      </c>
      <c r="B386" t="s">
        <v>519</v>
      </c>
      <c r="C386" t="s">
        <v>14692</v>
      </c>
    </row>
    <row r="387" spans="1:3" x14ac:dyDescent="0.3">
      <c r="A387" s="128" t="s">
        <v>10064</v>
      </c>
      <c r="B387" t="s">
        <v>520</v>
      </c>
      <c r="C387" t="s">
        <v>14692</v>
      </c>
    </row>
    <row r="388" spans="1:3" x14ac:dyDescent="0.3">
      <c r="A388" s="128" t="s">
        <v>10065</v>
      </c>
      <c r="B388" t="s">
        <v>521</v>
      </c>
      <c r="C388" t="s">
        <v>14692</v>
      </c>
    </row>
    <row r="389" spans="1:3" x14ac:dyDescent="0.3">
      <c r="A389" s="128" t="s">
        <v>10066</v>
      </c>
      <c r="B389" t="s">
        <v>522</v>
      </c>
      <c r="C389" t="s">
        <v>14692</v>
      </c>
    </row>
    <row r="390" spans="1:3" x14ac:dyDescent="0.3">
      <c r="A390" s="128" t="s">
        <v>10067</v>
      </c>
      <c r="B390" t="s">
        <v>523</v>
      </c>
      <c r="C390" t="s">
        <v>14692</v>
      </c>
    </row>
    <row r="391" spans="1:3" x14ac:dyDescent="0.3">
      <c r="A391" s="128" t="s">
        <v>10068</v>
      </c>
      <c r="B391" t="s">
        <v>524</v>
      </c>
      <c r="C391" t="s">
        <v>14692</v>
      </c>
    </row>
    <row r="392" spans="1:3" x14ac:dyDescent="0.3">
      <c r="A392" s="128" t="s">
        <v>10069</v>
      </c>
      <c r="B392" t="s">
        <v>525</v>
      </c>
      <c r="C392" t="s">
        <v>14692</v>
      </c>
    </row>
    <row r="393" spans="1:3" x14ac:dyDescent="0.3">
      <c r="A393" s="128" t="s">
        <v>10070</v>
      </c>
      <c r="B393" t="s">
        <v>526</v>
      </c>
      <c r="C393" t="s">
        <v>14692</v>
      </c>
    </row>
    <row r="394" spans="1:3" x14ac:dyDescent="0.3">
      <c r="A394" s="128" t="s">
        <v>10071</v>
      </c>
      <c r="B394" t="s">
        <v>527</v>
      </c>
      <c r="C394" t="s">
        <v>14692</v>
      </c>
    </row>
    <row r="395" spans="1:3" x14ac:dyDescent="0.3">
      <c r="A395" s="128" t="s">
        <v>10072</v>
      </c>
      <c r="B395" t="s">
        <v>528</v>
      </c>
      <c r="C395" t="s">
        <v>14692</v>
      </c>
    </row>
    <row r="396" spans="1:3" x14ac:dyDescent="0.3">
      <c r="A396" s="128" t="s">
        <v>10073</v>
      </c>
      <c r="B396" t="s">
        <v>529</v>
      </c>
      <c r="C396" t="s">
        <v>14692</v>
      </c>
    </row>
    <row r="397" spans="1:3" x14ac:dyDescent="0.3">
      <c r="A397" s="128" t="s">
        <v>10074</v>
      </c>
      <c r="B397" t="s">
        <v>530</v>
      </c>
      <c r="C397" t="s">
        <v>14692</v>
      </c>
    </row>
    <row r="398" spans="1:3" x14ac:dyDescent="0.3">
      <c r="A398" s="128" t="s">
        <v>10075</v>
      </c>
      <c r="B398" t="s">
        <v>531</v>
      </c>
      <c r="C398" t="s">
        <v>14692</v>
      </c>
    </row>
    <row r="399" spans="1:3" x14ac:dyDescent="0.3">
      <c r="A399" s="128" t="s">
        <v>10076</v>
      </c>
      <c r="B399" t="s">
        <v>532</v>
      </c>
      <c r="C399" t="s">
        <v>14692</v>
      </c>
    </row>
    <row r="400" spans="1:3" x14ac:dyDescent="0.3">
      <c r="A400" s="128" t="s">
        <v>10077</v>
      </c>
      <c r="B400" t="s">
        <v>533</v>
      </c>
      <c r="C400" t="s">
        <v>14692</v>
      </c>
    </row>
    <row r="401" spans="1:3" x14ac:dyDescent="0.3">
      <c r="A401" s="128" t="s">
        <v>10078</v>
      </c>
      <c r="B401" t="s">
        <v>534</v>
      </c>
      <c r="C401" t="s">
        <v>14692</v>
      </c>
    </row>
    <row r="402" spans="1:3" x14ac:dyDescent="0.3">
      <c r="A402" s="128" t="s">
        <v>10079</v>
      </c>
      <c r="B402" t="s">
        <v>535</v>
      </c>
      <c r="C402" t="s">
        <v>14692</v>
      </c>
    </row>
    <row r="403" spans="1:3" x14ac:dyDescent="0.3">
      <c r="A403" s="128" t="s">
        <v>10080</v>
      </c>
      <c r="B403" t="s">
        <v>536</v>
      </c>
      <c r="C403" t="s">
        <v>14692</v>
      </c>
    </row>
    <row r="404" spans="1:3" x14ac:dyDescent="0.3">
      <c r="A404" s="128" t="s">
        <v>10081</v>
      </c>
      <c r="B404" t="s">
        <v>537</v>
      </c>
      <c r="C404" t="s">
        <v>14692</v>
      </c>
    </row>
    <row r="405" spans="1:3" x14ac:dyDescent="0.3">
      <c r="A405" s="128" t="s">
        <v>10082</v>
      </c>
      <c r="B405" t="s">
        <v>538</v>
      </c>
      <c r="C405" t="s">
        <v>14692</v>
      </c>
    </row>
    <row r="406" spans="1:3" x14ac:dyDescent="0.3">
      <c r="A406" s="128" t="s">
        <v>10083</v>
      </c>
      <c r="B406" t="s">
        <v>539</v>
      </c>
      <c r="C406" t="s">
        <v>14692</v>
      </c>
    </row>
    <row r="407" spans="1:3" x14ac:dyDescent="0.3">
      <c r="A407" s="128" t="s">
        <v>10084</v>
      </c>
      <c r="B407" t="s">
        <v>540</v>
      </c>
      <c r="C407" t="s">
        <v>14692</v>
      </c>
    </row>
    <row r="408" spans="1:3" x14ac:dyDescent="0.3">
      <c r="A408" s="128" t="s">
        <v>10085</v>
      </c>
      <c r="B408" t="s">
        <v>541</v>
      </c>
      <c r="C408" t="s">
        <v>14692</v>
      </c>
    </row>
    <row r="409" spans="1:3" x14ac:dyDescent="0.3">
      <c r="A409" s="128" t="s">
        <v>10086</v>
      </c>
      <c r="B409" t="s">
        <v>542</v>
      </c>
      <c r="C409" t="s">
        <v>14692</v>
      </c>
    </row>
    <row r="410" spans="1:3" x14ac:dyDescent="0.3">
      <c r="A410" s="128" t="s">
        <v>10087</v>
      </c>
      <c r="B410" t="s">
        <v>543</v>
      </c>
      <c r="C410" t="s">
        <v>14692</v>
      </c>
    </row>
    <row r="411" spans="1:3" x14ac:dyDescent="0.3">
      <c r="A411" s="128" t="s">
        <v>10088</v>
      </c>
      <c r="B411" t="s">
        <v>544</v>
      </c>
      <c r="C411" t="s">
        <v>14692</v>
      </c>
    </row>
    <row r="412" spans="1:3" x14ac:dyDescent="0.3">
      <c r="A412" s="128" t="s">
        <v>10089</v>
      </c>
      <c r="B412" t="s">
        <v>545</v>
      </c>
      <c r="C412" t="s">
        <v>14692</v>
      </c>
    </row>
    <row r="413" spans="1:3" x14ac:dyDescent="0.3">
      <c r="A413" s="128" t="s">
        <v>10090</v>
      </c>
      <c r="B413" t="s">
        <v>546</v>
      </c>
      <c r="C413" t="s">
        <v>14692</v>
      </c>
    </row>
    <row r="414" spans="1:3" x14ac:dyDescent="0.3">
      <c r="A414" s="128" t="s">
        <v>10091</v>
      </c>
      <c r="B414" t="s">
        <v>547</v>
      </c>
      <c r="C414" t="s">
        <v>14692</v>
      </c>
    </row>
    <row r="415" spans="1:3" x14ac:dyDescent="0.3">
      <c r="A415" s="128" t="s">
        <v>10092</v>
      </c>
      <c r="B415" t="s">
        <v>548</v>
      </c>
      <c r="C415" t="s">
        <v>14692</v>
      </c>
    </row>
    <row r="416" spans="1:3" x14ac:dyDescent="0.3">
      <c r="A416" s="128" t="s">
        <v>10093</v>
      </c>
      <c r="B416" t="s">
        <v>549</v>
      </c>
      <c r="C416" t="s">
        <v>14692</v>
      </c>
    </row>
    <row r="417" spans="1:3" x14ac:dyDescent="0.3">
      <c r="A417" s="128" t="s">
        <v>10094</v>
      </c>
      <c r="B417" t="s">
        <v>550</v>
      </c>
      <c r="C417" t="s">
        <v>14692</v>
      </c>
    </row>
    <row r="418" spans="1:3" x14ac:dyDescent="0.3">
      <c r="A418" s="128" t="s">
        <v>10095</v>
      </c>
      <c r="B418" t="s">
        <v>551</v>
      </c>
      <c r="C418" t="s">
        <v>14692</v>
      </c>
    </row>
    <row r="419" spans="1:3" x14ac:dyDescent="0.3">
      <c r="A419" s="128" t="s">
        <v>10096</v>
      </c>
      <c r="B419" t="s">
        <v>552</v>
      </c>
      <c r="C419" t="s">
        <v>14692</v>
      </c>
    </row>
    <row r="420" spans="1:3" x14ac:dyDescent="0.3">
      <c r="A420" s="128" t="s">
        <v>10097</v>
      </c>
      <c r="B420" t="s">
        <v>553</v>
      </c>
      <c r="C420" t="s">
        <v>14692</v>
      </c>
    </row>
    <row r="421" spans="1:3" x14ac:dyDescent="0.3">
      <c r="A421" s="128" t="s">
        <v>10098</v>
      </c>
      <c r="B421" t="s">
        <v>554</v>
      </c>
      <c r="C421" t="s">
        <v>14692</v>
      </c>
    </row>
    <row r="422" spans="1:3" x14ac:dyDescent="0.3">
      <c r="A422" s="128" t="s">
        <v>10099</v>
      </c>
      <c r="B422" t="s">
        <v>555</v>
      </c>
      <c r="C422" t="s">
        <v>14692</v>
      </c>
    </row>
    <row r="423" spans="1:3" x14ac:dyDescent="0.3">
      <c r="A423" s="128" t="s">
        <v>10100</v>
      </c>
      <c r="B423" t="s">
        <v>556</v>
      </c>
      <c r="C423" t="s">
        <v>14692</v>
      </c>
    </row>
    <row r="424" spans="1:3" x14ac:dyDescent="0.3">
      <c r="A424" s="128" t="s">
        <v>10101</v>
      </c>
      <c r="B424" t="s">
        <v>557</v>
      </c>
      <c r="C424" t="s">
        <v>14692</v>
      </c>
    </row>
    <row r="425" spans="1:3" x14ac:dyDescent="0.3">
      <c r="A425" s="128" t="s">
        <v>10102</v>
      </c>
      <c r="B425" t="s">
        <v>558</v>
      </c>
      <c r="C425" t="s">
        <v>14692</v>
      </c>
    </row>
    <row r="426" spans="1:3" x14ac:dyDescent="0.3">
      <c r="A426" s="128" t="s">
        <v>10103</v>
      </c>
      <c r="B426" t="s">
        <v>559</v>
      </c>
      <c r="C426" t="s">
        <v>14692</v>
      </c>
    </row>
    <row r="427" spans="1:3" x14ac:dyDescent="0.3">
      <c r="A427" s="128" t="s">
        <v>10104</v>
      </c>
      <c r="B427" t="s">
        <v>560</v>
      </c>
      <c r="C427" t="s">
        <v>14692</v>
      </c>
    </row>
    <row r="428" spans="1:3" x14ac:dyDescent="0.3">
      <c r="A428" s="128" t="s">
        <v>10105</v>
      </c>
      <c r="B428" t="s">
        <v>561</v>
      </c>
      <c r="C428" t="s">
        <v>14692</v>
      </c>
    </row>
    <row r="429" spans="1:3" x14ac:dyDescent="0.3">
      <c r="A429" s="128" t="s">
        <v>10106</v>
      </c>
      <c r="B429" t="s">
        <v>562</v>
      </c>
      <c r="C429" t="s">
        <v>14692</v>
      </c>
    </row>
    <row r="430" spans="1:3" x14ac:dyDescent="0.3">
      <c r="A430" s="128" t="s">
        <v>10107</v>
      </c>
      <c r="B430" t="s">
        <v>563</v>
      </c>
      <c r="C430" t="s">
        <v>14692</v>
      </c>
    </row>
    <row r="431" spans="1:3" x14ac:dyDescent="0.3">
      <c r="A431" s="128" t="s">
        <v>10108</v>
      </c>
      <c r="B431" t="s">
        <v>564</v>
      </c>
      <c r="C431" t="s">
        <v>14692</v>
      </c>
    </row>
    <row r="432" spans="1:3" x14ac:dyDescent="0.3">
      <c r="A432" s="128" t="s">
        <v>10109</v>
      </c>
      <c r="B432" t="s">
        <v>565</v>
      </c>
      <c r="C432" t="s">
        <v>14692</v>
      </c>
    </row>
    <row r="433" spans="1:3" x14ac:dyDescent="0.3">
      <c r="A433" s="128" t="s">
        <v>10110</v>
      </c>
      <c r="B433" t="s">
        <v>566</v>
      </c>
      <c r="C433" t="s">
        <v>14692</v>
      </c>
    </row>
    <row r="434" spans="1:3" x14ac:dyDescent="0.3">
      <c r="A434" s="128" t="s">
        <v>10111</v>
      </c>
      <c r="B434" t="s">
        <v>567</v>
      </c>
      <c r="C434" t="s">
        <v>14692</v>
      </c>
    </row>
    <row r="435" spans="1:3" x14ac:dyDescent="0.3">
      <c r="A435" s="128" t="s">
        <v>10112</v>
      </c>
      <c r="B435" t="s">
        <v>568</v>
      </c>
      <c r="C435" t="s">
        <v>14692</v>
      </c>
    </row>
    <row r="436" spans="1:3" x14ac:dyDescent="0.3">
      <c r="A436" s="128" t="s">
        <v>10113</v>
      </c>
      <c r="B436" t="s">
        <v>569</v>
      </c>
      <c r="C436" t="s">
        <v>14692</v>
      </c>
    </row>
    <row r="437" spans="1:3" x14ac:dyDescent="0.3">
      <c r="A437" s="128" t="s">
        <v>10114</v>
      </c>
      <c r="B437" t="s">
        <v>570</v>
      </c>
      <c r="C437" t="s">
        <v>14692</v>
      </c>
    </row>
    <row r="438" spans="1:3" x14ac:dyDescent="0.3">
      <c r="A438" s="128" t="s">
        <v>10115</v>
      </c>
      <c r="B438" t="s">
        <v>571</v>
      </c>
      <c r="C438" t="s">
        <v>14692</v>
      </c>
    </row>
    <row r="439" spans="1:3" x14ac:dyDescent="0.3">
      <c r="A439" s="128" t="s">
        <v>10116</v>
      </c>
      <c r="B439" t="s">
        <v>572</v>
      </c>
      <c r="C439" t="s">
        <v>14692</v>
      </c>
    </row>
    <row r="440" spans="1:3" x14ac:dyDescent="0.3">
      <c r="A440" s="128" t="s">
        <v>10117</v>
      </c>
      <c r="B440" t="s">
        <v>573</v>
      </c>
      <c r="C440" t="s">
        <v>14692</v>
      </c>
    </row>
    <row r="441" spans="1:3" x14ac:dyDescent="0.3">
      <c r="A441" s="128" t="s">
        <v>10118</v>
      </c>
      <c r="B441" t="s">
        <v>574</v>
      </c>
      <c r="C441" t="s">
        <v>14692</v>
      </c>
    </row>
    <row r="442" spans="1:3" x14ac:dyDescent="0.3">
      <c r="A442" s="128" t="s">
        <v>10119</v>
      </c>
      <c r="B442" t="s">
        <v>575</v>
      </c>
      <c r="C442" t="s">
        <v>14692</v>
      </c>
    </row>
    <row r="443" spans="1:3" x14ac:dyDescent="0.3">
      <c r="A443" s="128" t="s">
        <v>10120</v>
      </c>
      <c r="B443" t="s">
        <v>576</v>
      </c>
      <c r="C443" t="s">
        <v>14692</v>
      </c>
    </row>
    <row r="444" spans="1:3" x14ac:dyDescent="0.3">
      <c r="A444" s="128" t="s">
        <v>10121</v>
      </c>
      <c r="B444" t="s">
        <v>577</v>
      </c>
      <c r="C444" t="s">
        <v>14692</v>
      </c>
    </row>
    <row r="445" spans="1:3" x14ac:dyDescent="0.3">
      <c r="A445" s="128" t="s">
        <v>10122</v>
      </c>
      <c r="B445" t="s">
        <v>578</v>
      </c>
      <c r="C445" t="s">
        <v>14692</v>
      </c>
    </row>
    <row r="446" spans="1:3" x14ac:dyDescent="0.3">
      <c r="A446" s="128" t="s">
        <v>10123</v>
      </c>
      <c r="B446" t="s">
        <v>579</v>
      </c>
      <c r="C446" t="s">
        <v>14692</v>
      </c>
    </row>
    <row r="447" spans="1:3" x14ac:dyDescent="0.3">
      <c r="A447" s="128" t="s">
        <v>10124</v>
      </c>
      <c r="B447" t="s">
        <v>580</v>
      </c>
      <c r="C447" t="s">
        <v>14692</v>
      </c>
    </row>
    <row r="448" spans="1:3" x14ac:dyDescent="0.3">
      <c r="A448" s="128" t="s">
        <v>10125</v>
      </c>
      <c r="B448" t="s">
        <v>581</v>
      </c>
      <c r="C448" t="s">
        <v>14692</v>
      </c>
    </row>
    <row r="449" spans="1:3" x14ac:dyDescent="0.3">
      <c r="A449" s="128" t="s">
        <v>10126</v>
      </c>
      <c r="B449" t="s">
        <v>582</v>
      </c>
      <c r="C449" t="s">
        <v>14692</v>
      </c>
    </row>
    <row r="450" spans="1:3" x14ac:dyDescent="0.3">
      <c r="A450" s="128" t="s">
        <v>10127</v>
      </c>
      <c r="B450" t="s">
        <v>583</v>
      </c>
      <c r="C450" t="s">
        <v>14692</v>
      </c>
    </row>
    <row r="451" spans="1:3" x14ac:dyDescent="0.3">
      <c r="A451" s="128" t="s">
        <v>10128</v>
      </c>
      <c r="B451" t="s">
        <v>584</v>
      </c>
      <c r="C451" t="s">
        <v>14692</v>
      </c>
    </row>
    <row r="452" spans="1:3" x14ac:dyDescent="0.3">
      <c r="A452" s="128" t="s">
        <v>10129</v>
      </c>
      <c r="B452" t="s">
        <v>585</v>
      </c>
      <c r="C452" t="s">
        <v>14692</v>
      </c>
    </row>
    <row r="453" spans="1:3" x14ac:dyDescent="0.3">
      <c r="A453" s="128" t="s">
        <v>10130</v>
      </c>
      <c r="B453" t="s">
        <v>586</v>
      </c>
      <c r="C453" t="s">
        <v>14692</v>
      </c>
    </row>
    <row r="454" spans="1:3" x14ac:dyDescent="0.3">
      <c r="A454" s="128" t="s">
        <v>10131</v>
      </c>
      <c r="B454" t="s">
        <v>587</v>
      </c>
      <c r="C454" t="s">
        <v>14692</v>
      </c>
    </row>
    <row r="455" spans="1:3" x14ac:dyDescent="0.3">
      <c r="A455" s="128" t="s">
        <v>10132</v>
      </c>
      <c r="B455" t="s">
        <v>588</v>
      </c>
      <c r="C455" t="s">
        <v>14692</v>
      </c>
    </row>
    <row r="456" spans="1:3" x14ac:dyDescent="0.3">
      <c r="A456" s="128" t="s">
        <v>10133</v>
      </c>
      <c r="B456" t="s">
        <v>589</v>
      </c>
      <c r="C456" t="s">
        <v>14692</v>
      </c>
    </row>
    <row r="457" spans="1:3" x14ac:dyDescent="0.3">
      <c r="A457" s="128" t="s">
        <v>10134</v>
      </c>
      <c r="B457" t="s">
        <v>590</v>
      </c>
      <c r="C457" t="s">
        <v>14692</v>
      </c>
    </row>
    <row r="458" spans="1:3" x14ac:dyDescent="0.3">
      <c r="A458" s="128" t="s">
        <v>10135</v>
      </c>
      <c r="B458" t="s">
        <v>591</v>
      </c>
      <c r="C458" t="s">
        <v>14692</v>
      </c>
    </row>
    <row r="459" spans="1:3" x14ac:dyDescent="0.3">
      <c r="A459" s="128" t="s">
        <v>10136</v>
      </c>
      <c r="B459" t="s">
        <v>592</v>
      </c>
      <c r="C459" t="s">
        <v>14692</v>
      </c>
    </row>
    <row r="460" spans="1:3" x14ac:dyDescent="0.3">
      <c r="A460" s="128" t="s">
        <v>10137</v>
      </c>
      <c r="B460" t="s">
        <v>593</v>
      </c>
      <c r="C460" t="s">
        <v>14692</v>
      </c>
    </row>
    <row r="461" spans="1:3" x14ac:dyDescent="0.3">
      <c r="A461" s="128" t="s">
        <v>10138</v>
      </c>
      <c r="B461" t="s">
        <v>594</v>
      </c>
      <c r="C461" t="s">
        <v>14692</v>
      </c>
    </row>
    <row r="462" spans="1:3" x14ac:dyDescent="0.3">
      <c r="A462" s="128" t="s">
        <v>10139</v>
      </c>
      <c r="B462" t="s">
        <v>595</v>
      </c>
      <c r="C462" t="s">
        <v>14692</v>
      </c>
    </row>
    <row r="463" spans="1:3" x14ac:dyDescent="0.3">
      <c r="A463" s="128" t="s">
        <v>10140</v>
      </c>
      <c r="B463" t="s">
        <v>596</v>
      </c>
      <c r="C463" t="s">
        <v>14692</v>
      </c>
    </row>
    <row r="464" spans="1:3" x14ac:dyDescent="0.3">
      <c r="A464" s="128" t="s">
        <v>10141</v>
      </c>
      <c r="B464" t="s">
        <v>597</v>
      </c>
      <c r="C464" t="s">
        <v>14692</v>
      </c>
    </row>
    <row r="465" spans="1:3" x14ac:dyDescent="0.3">
      <c r="A465" s="128" t="s">
        <v>10142</v>
      </c>
      <c r="B465" t="s">
        <v>598</v>
      </c>
      <c r="C465" t="s">
        <v>14692</v>
      </c>
    </row>
    <row r="466" spans="1:3" x14ac:dyDescent="0.3">
      <c r="A466" s="128" t="s">
        <v>10143</v>
      </c>
      <c r="B466" t="s">
        <v>599</v>
      </c>
      <c r="C466" t="s">
        <v>14692</v>
      </c>
    </row>
    <row r="467" spans="1:3" x14ac:dyDescent="0.3">
      <c r="A467" s="128" t="s">
        <v>10144</v>
      </c>
      <c r="B467" t="s">
        <v>600</v>
      </c>
      <c r="C467" t="s">
        <v>14692</v>
      </c>
    </row>
    <row r="468" spans="1:3" x14ac:dyDescent="0.3">
      <c r="A468" s="128" t="s">
        <v>10145</v>
      </c>
      <c r="B468" t="s">
        <v>601</v>
      </c>
      <c r="C468" t="s">
        <v>14692</v>
      </c>
    </row>
    <row r="469" spans="1:3" x14ac:dyDescent="0.3">
      <c r="A469" s="128" t="s">
        <v>10146</v>
      </c>
      <c r="B469" t="s">
        <v>602</v>
      </c>
      <c r="C469" t="s">
        <v>14692</v>
      </c>
    </row>
    <row r="470" spans="1:3" x14ac:dyDescent="0.3">
      <c r="A470" s="128" t="s">
        <v>10147</v>
      </c>
      <c r="B470" t="s">
        <v>603</v>
      </c>
      <c r="C470" t="s">
        <v>14692</v>
      </c>
    </row>
    <row r="471" spans="1:3" x14ac:dyDescent="0.3">
      <c r="A471" s="128" t="s">
        <v>10148</v>
      </c>
      <c r="B471" t="s">
        <v>604</v>
      </c>
      <c r="C471" t="s">
        <v>14692</v>
      </c>
    </row>
    <row r="472" spans="1:3" x14ac:dyDescent="0.3">
      <c r="A472" s="128" t="s">
        <v>10149</v>
      </c>
      <c r="B472" t="s">
        <v>605</v>
      </c>
      <c r="C472" t="s">
        <v>14692</v>
      </c>
    </row>
    <row r="473" spans="1:3" x14ac:dyDescent="0.3">
      <c r="A473" s="128" t="s">
        <v>10150</v>
      </c>
      <c r="B473" t="s">
        <v>606</v>
      </c>
      <c r="C473" t="s">
        <v>14692</v>
      </c>
    </row>
    <row r="474" spans="1:3" x14ac:dyDescent="0.3">
      <c r="A474" s="128" t="s">
        <v>10151</v>
      </c>
      <c r="B474" t="s">
        <v>607</v>
      </c>
      <c r="C474" t="s">
        <v>14692</v>
      </c>
    </row>
    <row r="475" spans="1:3" x14ac:dyDescent="0.3">
      <c r="A475" s="128" t="s">
        <v>10152</v>
      </c>
      <c r="B475" t="s">
        <v>608</v>
      </c>
      <c r="C475" t="s">
        <v>14692</v>
      </c>
    </row>
    <row r="476" spans="1:3" x14ac:dyDescent="0.3">
      <c r="A476" s="128" t="s">
        <v>10153</v>
      </c>
      <c r="B476" t="s">
        <v>609</v>
      </c>
      <c r="C476" t="s">
        <v>14692</v>
      </c>
    </row>
    <row r="477" spans="1:3" x14ac:dyDescent="0.3">
      <c r="A477" s="128" t="s">
        <v>10154</v>
      </c>
      <c r="B477" t="s">
        <v>610</v>
      </c>
      <c r="C477" t="s">
        <v>14692</v>
      </c>
    </row>
    <row r="478" spans="1:3" x14ac:dyDescent="0.3">
      <c r="A478" s="128" t="s">
        <v>10155</v>
      </c>
      <c r="B478" t="s">
        <v>611</v>
      </c>
      <c r="C478" t="s">
        <v>14692</v>
      </c>
    </row>
    <row r="479" spans="1:3" x14ac:dyDescent="0.3">
      <c r="A479" s="128" t="s">
        <v>10156</v>
      </c>
      <c r="B479" t="s">
        <v>612</v>
      </c>
      <c r="C479" t="s">
        <v>14692</v>
      </c>
    </row>
    <row r="480" spans="1:3" x14ac:dyDescent="0.3">
      <c r="A480" s="128" t="s">
        <v>10157</v>
      </c>
      <c r="B480" t="s">
        <v>613</v>
      </c>
      <c r="C480" t="s">
        <v>14692</v>
      </c>
    </row>
    <row r="481" spans="1:3" x14ac:dyDescent="0.3">
      <c r="A481" s="128" t="s">
        <v>10158</v>
      </c>
      <c r="B481" t="s">
        <v>614</v>
      </c>
      <c r="C481" t="s">
        <v>14692</v>
      </c>
    </row>
    <row r="482" spans="1:3" x14ac:dyDescent="0.3">
      <c r="A482" s="128" t="s">
        <v>10159</v>
      </c>
      <c r="B482" t="s">
        <v>615</v>
      </c>
      <c r="C482" t="s">
        <v>14692</v>
      </c>
    </row>
    <row r="483" spans="1:3" x14ac:dyDescent="0.3">
      <c r="A483" s="128" t="s">
        <v>10160</v>
      </c>
      <c r="B483" t="s">
        <v>616</v>
      </c>
      <c r="C483" t="s">
        <v>14692</v>
      </c>
    </row>
    <row r="484" spans="1:3" x14ac:dyDescent="0.3">
      <c r="A484" s="128" t="s">
        <v>10161</v>
      </c>
      <c r="B484" t="s">
        <v>617</v>
      </c>
      <c r="C484" t="s">
        <v>14692</v>
      </c>
    </row>
    <row r="485" spans="1:3" x14ac:dyDescent="0.3">
      <c r="A485" s="128" t="s">
        <v>10162</v>
      </c>
      <c r="B485" t="s">
        <v>618</v>
      </c>
      <c r="C485" t="s">
        <v>14692</v>
      </c>
    </row>
    <row r="486" spans="1:3" x14ac:dyDescent="0.3">
      <c r="A486" s="128" t="s">
        <v>10163</v>
      </c>
      <c r="B486" t="s">
        <v>619</v>
      </c>
      <c r="C486" t="s">
        <v>14692</v>
      </c>
    </row>
    <row r="487" spans="1:3" x14ac:dyDescent="0.3">
      <c r="A487" s="128" t="s">
        <v>10164</v>
      </c>
      <c r="B487" t="s">
        <v>620</v>
      </c>
      <c r="C487" t="s">
        <v>14692</v>
      </c>
    </row>
    <row r="488" spans="1:3" x14ac:dyDescent="0.3">
      <c r="A488" s="128" t="s">
        <v>10165</v>
      </c>
      <c r="B488" t="s">
        <v>621</v>
      </c>
      <c r="C488" t="s">
        <v>14692</v>
      </c>
    </row>
    <row r="489" spans="1:3" x14ac:dyDescent="0.3">
      <c r="A489" s="128" t="s">
        <v>10166</v>
      </c>
      <c r="B489" t="s">
        <v>622</v>
      </c>
      <c r="C489" t="s">
        <v>14692</v>
      </c>
    </row>
    <row r="490" spans="1:3" x14ac:dyDescent="0.3">
      <c r="A490" s="128" t="s">
        <v>10167</v>
      </c>
      <c r="B490" t="s">
        <v>624</v>
      </c>
      <c r="C490" t="s">
        <v>14692</v>
      </c>
    </row>
    <row r="491" spans="1:3" x14ac:dyDescent="0.3">
      <c r="A491" s="128" t="s">
        <v>10168</v>
      </c>
      <c r="B491" t="s">
        <v>626</v>
      </c>
      <c r="C491" t="s">
        <v>14692</v>
      </c>
    </row>
    <row r="492" spans="1:3" x14ac:dyDescent="0.3">
      <c r="A492" s="128" t="s">
        <v>10169</v>
      </c>
      <c r="B492" t="s">
        <v>627</v>
      </c>
      <c r="C492" t="s">
        <v>14692</v>
      </c>
    </row>
    <row r="493" spans="1:3" x14ac:dyDescent="0.3">
      <c r="A493" s="128" t="s">
        <v>10170</v>
      </c>
      <c r="B493" t="s">
        <v>628</v>
      </c>
      <c r="C493" t="s">
        <v>14692</v>
      </c>
    </row>
    <row r="494" spans="1:3" x14ac:dyDescent="0.3">
      <c r="A494" s="128" t="s">
        <v>10171</v>
      </c>
      <c r="B494" t="s">
        <v>629</v>
      </c>
      <c r="C494" t="s">
        <v>14692</v>
      </c>
    </row>
    <row r="495" spans="1:3" x14ac:dyDescent="0.3">
      <c r="A495" s="128" t="s">
        <v>10172</v>
      </c>
      <c r="B495" t="s">
        <v>630</v>
      </c>
      <c r="C495" t="s">
        <v>14692</v>
      </c>
    </row>
    <row r="496" spans="1:3" x14ac:dyDescent="0.3">
      <c r="A496" s="128" t="s">
        <v>10173</v>
      </c>
      <c r="B496" t="s">
        <v>631</v>
      </c>
      <c r="C496" t="s">
        <v>14692</v>
      </c>
    </row>
    <row r="497" spans="1:3" x14ac:dyDescent="0.3">
      <c r="A497" s="128" t="s">
        <v>10174</v>
      </c>
      <c r="B497" t="s">
        <v>633</v>
      </c>
      <c r="C497" t="s">
        <v>14692</v>
      </c>
    </row>
    <row r="498" spans="1:3" x14ac:dyDescent="0.3">
      <c r="A498" s="128" t="s">
        <v>10175</v>
      </c>
      <c r="B498" t="s">
        <v>634</v>
      </c>
      <c r="C498" t="s">
        <v>14692</v>
      </c>
    </row>
    <row r="499" spans="1:3" x14ac:dyDescent="0.3">
      <c r="A499" s="128" t="s">
        <v>10176</v>
      </c>
      <c r="B499" t="s">
        <v>635</v>
      </c>
      <c r="C499" t="s">
        <v>14692</v>
      </c>
    </row>
    <row r="500" spans="1:3" x14ac:dyDescent="0.3">
      <c r="A500" s="128" t="s">
        <v>10177</v>
      </c>
      <c r="B500" t="s">
        <v>2423</v>
      </c>
      <c r="C500" t="s">
        <v>14692</v>
      </c>
    </row>
    <row r="501" spans="1:3" x14ac:dyDescent="0.3">
      <c r="A501" s="128" t="s">
        <v>10178</v>
      </c>
      <c r="B501" t="s">
        <v>636</v>
      </c>
      <c r="C501" t="s">
        <v>14692</v>
      </c>
    </row>
    <row r="502" spans="1:3" x14ac:dyDescent="0.3">
      <c r="A502" s="128" t="s">
        <v>10179</v>
      </c>
      <c r="B502" t="s">
        <v>638</v>
      </c>
      <c r="C502" t="s">
        <v>14692</v>
      </c>
    </row>
    <row r="503" spans="1:3" x14ac:dyDescent="0.3">
      <c r="A503" s="128" t="s">
        <v>10180</v>
      </c>
      <c r="B503" t="s">
        <v>640</v>
      </c>
      <c r="C503" t="s">
        <v>14692</v>
      </c>
    </row>
    <row r="504" spans="1:3" x14ac:dyDescent="0.3">
      <c r="A504" s="128" t="s">
        <v>10181</v>
      </c>
      <c r="B504" t="s">
        <v>642</v>
      </c>
      <c r="C504" t="s">
        <v>14692</v>
      </c>
    </row>
    <row r="505" spans="1:3" x14ac:dyDescent="0.3">
      <c r="A505" s="128" t="s">
        <v>10182</v>
      </c>
      <c r="B505" t="s">
        <v>643</v>
      </c>
      <c r="C505" t="s">
        <v>14692</v>
      </c>
    </row>
    <row r="506" spans="1:3" x14ac:dyDescent="0.3">
      <c r="A506" s="128" t="s">
        <v>10183</v>
      </c>
      <c r="B506" t="s">
        <v>644</v>
      </c>
      <c r="C506" t="s">
        <v>14692</v>
      </c>
    </row>
    <row r="507" spans="1:3" x14ac:dyDescent="0.3">
      <c r="A507" s="128" t="s">
        <v>10184</v>
      </c>
      <c r="B507" t="s">
        <v>645</v>
      </c>
      <c r="C507" t="s">
        <v>14692</v>
      </c>
    </row>
    <row r="508" spans="1:3" x14ac:dyDescent="0.3">
      <c r="A508" s="128" t="s">
        <v>10185</v>
      </c>
      <c r="B508" t="s">
        <v>646</v>
      </c>
      <c r="C508" t="s">
        <v>14692</v>
      </c>
    </row>
    <row r="509" spans="1:3" x14ac:dyDescent="0.3">
      <c r="A509" s="128" t="s">
        <v>10186</v>
      </c>
      <c r="B509" t="s">
        <v>647</v>
      </c>
      <c r="C509" t="s">
        <v>14692</v>
      </c>
    </row>
    <row r="510" spans="1:3" x14ac:dyDescent="0.3">
      <c r="A510" s="128" t="s">
        <v>10187</v>
      </c>
      <c r="B510" t="s">
        <v>648</v>
      </c>
      <c r="C510" t="s">
        <v>14692</v>
      </c>
    </row>
    <row r="511" spans="1:3" x14ac:dyDescent="0.3">
      <c r="A511" s="128" t="s">
        <v>10188</v>
      </c>
      <c r="B511" t="s">
        <v>649</v>
      </c>
      <c r="C511" t="s">
        <v>14692</v>
      </c>
    </row>
    <row r="512" spans="1:3" x14ac:dyDescent="0.3">
      <c r="A512" s="128" t="s">
        <v>10189</v>
      </c>
      <c r="B512" t="s">
        <v>650</v>
      </c>
      <c r="C512" t="s">
        <v>14692</v>
      </c>
    </row>
    <row r="513" spans="1:3" x14ac:dyDescent="0.3">
      <c r="A513" s="128" t="s">
        <v>10190</v>
      </c>
      <c r="B513" t="s">
        <v>651</v>
      </c>
      <c r="C513" t="s">
        <v>14692</v>
      </c>
    </row>
    <row r="514" spans="1:3" x14ac:dyDescent="0.3">
      <c r="A514" s="128" t="s">
        <v>10191</v>
      </c>
      <c r="B514" t="s">
        <v>652</v>
      </c>
      <c r="C514" t="s">
        <v>14692</v>
      </c>
    </row>
    <row r="515" spans="1:3" x14ac:dyDescent="0.3">
      <c r="A515" s="128" t="s">
        <v>10192</v>
      </c>
      <c r="B515" t="s">
        <v>653</v>
      </c>
      <c r="C515" t="s">
        <v>14692</v>
      </c>
    </row>
    <row r="516" spans="1:3" x14ac:dyDescent="0.3">
      <c r="A516" s="128" t="s">
        <v>10193</v>
      </c>
      <c r="B516" t="s">
        <v>654</v>
      </c>
      <c r="C516" t="s">
        <v>14692</v>
      </c>
    </row>
    <row r="517" spans="1:3" x14ac:dyDescent="0.3">
      <c r="A517" s="128" t="s">
        <v>10194</v>
      </c>
      <c r="B517" t="s">
        <v>655</v>
      </c>
      <c r="C517" t="s">
        <v>14692</v>
      </c>
    </row>
    <row r="518" spans="1:3" x14ac:dyDescent="0.3">
      <c r="A518" s="128" t="s">
        <v>10195</v>
      </c>
      <c r="B518" t="s">
        <v>656</v>
      </c>
      <c r="C518" t="s">
        <v>14692</v>
      </c>
    </row>
    <row r="519" spans="1:3" x14ac:dyDescent="0.3">
      <c r="A519" s="128" t="s">
        <v>10196</v>
      </c>
      <c r="B519" t="s">
        <v>658</v>
      </c>
      <c r="C519" t="s">
        <v>14692</v>
      </c>
    </row>
    <row r="520" spans="1:3" x14ac:dyDescent="0.3">
      <c r="A520" s="128" t="s">
        <v>10197</v>
      </c>
      <c r="B520" t="s">
        <v>659</v>
      </c>
      <c r="C520" t="s">
        <v>14692</v>
      </c>
    </row>
    <row r="521" spans="1:3" x14ac:dyDescent="0.3">
      <c r="A521" s="128" t="s">
        <v>10198</v>
      </c>
      <c r="B521" t="s">
        <v>660</v>
      </c>
      <c r="C521" t="s">
        <v>14692</v>
      </c>
    </row>
    <row r="522" spans="1:3" x14ac:dyDescent="0.3">
      <c r="A522" s="128" t="s">
        <v>10199</v>
      </c>
      <c r="B522" t="s">
        <v>661</v>
      </c>
      <c r="C522" t="s">
        <v>14692</v>
      </c>
    </row>
    <row r="523" spans="1:3" x14ac:dyDescent="0.3">
      <c r="A523" s="128" t="s">
        <v>10200</v>
      </c>
      <c r="B523" t="s">
        <v>662</v>
      </c>
      <c r="C523" t="s">
        <v>14692</v>
      </c>
    </row>
    <row r="524" spans="1:3" x14ac:dyDescent="0.3">
      <c r="A524" s="128" t="s">
        <v>10201</v>
      </c>
      <c r="B524" t="s">
        <v>663</v>
      </c>
      <c r="C524" t="s">
        <v>14692</v>
      </c>
    </row>
    <row r="525" spans="1:3" x14ac:dyDescent="0.3">
      <c r="A525" s="128" t="s">
        <v>10202</v>
      </c>
      <c r="B525" t="s">
        <v>664</v>
      </c>
      <c r="C525" t="s">
        <v>14692</v>
      </c>
    </row>
    <row r="526" spans="1:3" x14ac:dyDescent="0.3">
      <c r="A526" s="128" t="s">
        <v>10203</v>
      </c>
      <c r="B526" t="s">
        <v>665</v>
      </c>
      <c r="C526" t="s">
        <v>14692</v>
      </c>
    </row>
    <row r="527" spans="1:3" x14ac:dyDescent="0.3">
      <c r="A527" s="128" t="s">
        <v>10204</v>
      </c>
      <c r="B527" t="s">
        <v>666</v>
      </c>
      <c r="C527" t="s">
        <v>14692</v>
      </c>
    </row>
    <row r="528" spans="1:3" x14ac:dyDescent="0.3">
      <c r="A528" s="128" t="s">
        <v>10205</v>
      </c>
      <c r="B528" t="s">
        <v>667</v>
      </c>
      <c r="C528" t="s">
        <v>14692</v>
      </c>
    </row>
    <row r="529" spans="1:3" x14ac:dyDescent="0.3">
      <c r="A529" s="128" t="s">
        <v>10206</v>
      </c>
      <c r="B529" t="s">
        <v>668</v>
      </c>
      <c r="C529" t="s">
        <v>14692</v>
      </c>
    </row>
    <row r="530" spans="1:3" x14ac:dyDescent="0.3">
      <c r="A530" s="128" t="s">
        <v>10207</v>
      </c>
      <c r="B530" t="s">
        <v>669</v>
      </c>
      <c r="C530" t="s">
        <v>14692</v>
      </c>
    </row>
    <row r="531" spans="1:3" x14ac:dyDescent="0.3">
      <c r="A531" s="128" t="s">
        <v>10208</v>
      </c>
      <c r="B531" t="s">
        <v>670</v>
      </c>
      <c r="C531" t="s">
        <v>14692</v>
      </c>
    </row>
    <row r="532" spans="1:3" x14ac:dyDescent="0.3">
      <c r="A532" s="128" t="s">
        <v>10209</v>
      </c>
      <c r="B532" t="s">
        <v>672</v>
      </c>
      <c r="C532" t="s">
        <v>14692</v>
      </c>
    </row>
    <row r="533" spans="1:3" x14ac:dyDescent="0.3">
      <c r="A533" s="128" t="s">
        <v>10210</v>
      </c>
      <c r="B533" t="s">
        <v>674</v>
      </c>
      <c r="C533" t="s">
        <v>14692</v>
      </c>
    </row>
    <row r="534" spans="1:3" x14ac:dyDescent="0.3">
      <c r="A534" s="128" t="s">
        <v>10211</v>
      </c>
      <c r="B534" t="s">
        <v>675</v>
      </c>
      <c r="C534" t="s">
        <v>14692</v>
      </c>
    </row>
    <row r="535" spans="1:3" x14ac:dyDescent="0.3">
      <c r="A535" s="128" t="s">
        <v>10212</v>
      </c>
      <c r="B535" t="s">
        <v>676</v>
      </c>
      <c r="C535" t="s">
        <v>14692</v>
      </c>
    </row>
    <row r="536" spans="1:3" x14ac:dyDescent="0.3">
      <c r="A536" s="128" t="s">
        <v>10213</v>
      </c>
      <c r="B536" t="s">
        <v>677</v>
      </c>
      <c r="C536" t="s">
        <v>14692</v>
      </c>
    </row>
    <row r="537" spans="1:3" x14ac:dyDescent="0.3">
      <c r="A537" s="128" t="s">
        <v>10214</v>
      </c>
      <c r="B537" t="s">
        <v>678</v>
      </c>
      <c r="C537" t="s">
        <v>14692</v>
      </c>
    </row>
    <row r="538" spans="1:3" x14ac:dyDescent="0.3">
      <c r="A538" s="128" t="s">
        <v>10215</v>
      </c>
      <c r="B538" t="s">
        <v>679</v>
      </c>
      <c r="C538" t="s">
        <v>14692</v>
      </c>
    </row>
    <row r="539" spans="1:3" x14ac:dyDescent="0.3">
      <c r="A539" s="128" t="s">
        <v>10216</v>
      </c>
      <c r="B539" t="s">
        <v>680</v>
      </c>
      <c r="C539" t="s">
        <v>14692</v>
      </c>
    </row>
    <row r="540" spans="1:3" x14ac:dyDescent="0.3">
      <c r="A540" s="128" t="s">
        <v>10217</v>
      </c>
      <c r="B540" t="s">
        <v>681</v>
      </c>
      <c r="C540" t="s">
        <v>14692</v>
      </c>
    </row>
    <row r="541" spans="1:3" x14ac:dyDescent="0.3">
      <c r="A541" s="128" t="s">
        <v>10218</v>
      </c>
      <c r="B541" t="s">
        <v>682</v>
      </c>
      <c r="C541" t="s">
        <v>14692</v>
      </c>
    </row>
    <row r="542" spans="1:3" x14ac:dyDescent="0.3">
      <c r="A542" s="128" t="s">
        <v>10219</v>
      </c>
      <c r="B542" t="s">
        <v>683</v>
      </c>
      <c r="C542" t="s">
        <v>14692</v>
      </c>
    </row>
    <row r="543" spans="1:3" x14ac:dyDescent="0.3">
      <c r="A543" s="128" t="s">
        <v>10220</v>
      </c>
      <c r="B543" t="s">
        <v>7212</v>
      </c>
      <c r="C543" t="s">
        <v>14695</v>
      </c>
    </row>
    <row r="544" spans="1:3" x14ac:dyDescent="0.3">
      <c r="A544" s="128" t="s">
        <v>10221</v>
      </c>
      <c r="B544" t="s">
        <v>7214</v>
      </c>
      <c r="C544" t="s">
        <v>14695</v>
      </c>
    </row>
    <row r="545" spans="1:3" x14ac:dyDescent="0.3">
      <c r="A545" s="128" t="s">
        <v>10222</v>
      </c>
      <c r="B545" t="s">
        <v>7306</v>
      </c>
      <c r="C545" t="s">
        <v>14695</v>
      </c>
    </row>
    <row r="546" spans="1:3" x14ac:dyDescent="0.3">
      <c r="A546" s="128" t="s">
        <v>10223</v>
      </c>
      <c r="B546" t="s">
        <v>7307</v>
      </c>
      <c r="C546" t="s">
        <v>14695</v>
      </c>
    </row>
    <row r="547" spans="1:3" x14ac:dyDescent="0.3">
      <c r="A547" s="128" t="s">
        <v>10224</v>
      </c>
      <c r="B547" t="s">
        <v>7308</v>
      </c>
      <c r="C547" t="s">
        <v>14695</v>
      </c>
    </row>
    <row r="548" spans="1:3" x14ac:dyDescent="0.3">
      <c r="A548" s="128" t="s">
        <v>10225</v>
      </c>
      <c r="B548" t="s">
        <v>6988</v>
      </c>
      <c r="C548" t="s">
        <v>14695</v>
      </c>
    </row>
    <row r="549" spans="1:3" x14ac:dyDescent="0.3">
      <c r="A549" s="128" t="s">
        <v>10226</v>
      </c>
      <c r="B549" t="s">
        <v>7309</v>
      </c>
      <c r="C549" t="s">
        <v>14695</v>
      </c>
    </row>
    <row r="550" spans="1:3" x14ac:dyDescent="0.3">
      <c r="A550" s="128" t="s">
        <v>10227</v>
      </c>
      <c r="B550" t="s">
        <v>7310</v>
      </c>
      <c r="C550" t="s">
        <v>14695</v>
      </c>
    </row>
    <row r="551" spans="1:3" x14ac:dyDescent="0.3">
      <c r="A551" s="128" t="s">
        <v>10228</v>
      </c>
      <c r="B551" t="s">
        <v>7311</v>
      </c>
      <c r="C551" t="s">
        <v>14695</v>
      </c>
    </row>
    <row r="552" spans="1:3" x14ac:dyDescent="0.3">
      <c r="A552" s="128" t="s">
        <v>10229</v>
      </c>
      <c r="B552" t="s">
        <v>7312</v>
      </c>
      <c r="C552" t="s">
        <v>14695</v>
      </c>
    </row>
    <row r="553" spans="1:3" x14ac:dyDescent="0.3">
      <c r="A553" s="128" t="s">
        <v>10230</v>
      </c>
      <c r="B553" t="s">
        <v>6991</v>
      </c>
      <c r="C553" t="s">
        <v>14695</v>
      </c>
    </row>
    <row r="554" spans="1:3" x14ac:dyDescent="0.3">
      <c r="A554" s="128" t="s">
        <v>10231</v>
      </c>
      <c r="B554" t="s">
        <v>7313</v>
      </c>
      <c r="C554" t="s">
        <v>14695</v>
      </c>
    </row>
    <row r="555" spans="1:3" x14ac:dyDescent="0.3">
      <c r="A555" s="128" t="s">
        <v>10232</v>
      </c>
      <c r="B555" t="s">
        <v>7314</v>
      </c>
      <c r="C555" t="s">
        <v>14695</v>
      </c>
    </row>
    <row r="556" spans="1:3" x14ac:dyDescent="0.3">
      <c r="A556" s="128" t="s">
        <v>10233</v>
      </c>
      <c r="B556" t="s">
        <v>7315</v>
      </c>
      <c r="C556" t="s">
        <v>14695</v>
      </c>
    </row>
    <row r="557" spans="1:3" x14ac:dyDescent="0.3">
      <c r="A557" s="128" t="s">
        <v>10234</v>
      </c>
      <c r="B557" t="s">
        <v>7316</v>
      </c>
      <c r="C557" t="s">
        <v>14695</v>
      </c>
    </row>
    <row r="558" spans="1:3" x14ac:dyDescent="0.3">
      <c r="A558" s="128" t="s">
        <v>10235</v>
      </c>
      <c r="B558" t="s">
        <v>7317</v>
      </c>
      <c r="C558" t="s">
        <v>14695</v>
      </c>
    </row>
    <row r="559" spans="1:3" x14ac:dyDescent="0.3">
      <c r="A559" s="128" t="s">
        <v>10236</v>
      </c>
      <c r="B559" t="s">
        <v>7226</v>
      </c>
      <c r="C559" t="s">
        <v>14695</v>
      </c>
    </row>
    <row r="560" spans="1:3" x14ac:dyDescent="0.3">
      <c r="A560" s="128" t="s">
        <v>10237</v>
      </c>
      <c r="B560" t="s">
        <v>7318</v>
      </c>
      <c r="C560" t="s">
        <v>14695</v>
      </c>
    </row>
    <row r="561" spans="1:3" x14ac:dyDescent="0.3">
      <c r="A561" s="128" t="s">
        <v>10238</v>
      </c>
      <c r="B561" t="s">
        <v>696</v>
      </c>
      <c r="C561" t="s">
        <v>14693</v>
      </c>
    </row>
    <row r="562" spans="1:3" x14ac:dyDescent="0.3">
      <c r="A562" s="128" t="s">
        <v>10239</v>
      </c>
      <c r="B562" t="s">
        <v>698</v>
      </c>
      <c r="C562" t="s">
        <v>14693</v>
      </c>
    </row>
    <row r="563" spans="1:3" x14ac:dyDescent="0.3">
      <c r="A563" s="128" t="s">
        <v>10240</v>
      </c>
      <c r="B563" t="s">
        <v>700</v>
      </c>
      <c r="C563" t="s">
        <v>14693</v>
      </c>
    </row>
    <row r="564" spans="1:3" x14ac:dyDescent="0.3">
      <c r="A564" s="128" t="s">
        <v>10241</v>
      </c>
      <c r="B564" t="s">
        <v>701</v>
      </c>
      <c r="C564" t="s">
        <v>14693</v>
      </c>
    </row>
    <row r="565" spans="1:3" x14ac:dyDescent="0.3">
      <c r="A565" s="128" t="s">
        <v>10242</v>
      </c>
      <c r="B565" t="s">
        <v>702</v>
      </c>
      <c r="C565" t="s">
        <v>14693</v>
      </c>
    </row>
    <row r="566" spans="1:3" x14ac:dyDescent="0.3">
      <c r="A566" s="128" t="s">
        <v>10243</v>
      </c>
      <c r="B566" t="s">
        <v>703</v>
      </c>
      <c r="C566" t="s">
        <v>14693</v>
      </c>
    </row>
    <row r="567" spans="1:3" x14ac:dyDescent="0.3">
      <c r="A567" s="128" t="s">
        <v>10244</v>
      </c>
      <c r="B567" t="s">
        <v>704</v>
      </c>
      <c r="C567" t="s">
        <v>14693</v>
      </c>
    </row>
    <row r="568" spans="1:3" x14ac:dyDescent="0.3">
      <c r="A568" s="128" t="s">
        <v>10245</v>
      </c>
      <c r="B568" t="s">
        <v>705</v>
      </c>
      <c r="C568" t="s">
        <v>14693</v>
      </c>
    </row>
    <row r="569" spans="1:3" x14ac:dyDescent="0.3">
      <c r="A569" s="128" t="s">
        <v>10246</v>
      </c>
      <c r="B569" t="s">
        <v>707</v>
      </c>
      <c r="C569" t="s">
        <v>14693</v>
      </c>
    </row>
    <row r="570" spans="1:3" x14ac:dyDescent="0.3">
      <c r="A570" s="128" t="s">
        <v>10247</v>
      </c>
      <c r="B570" t="s">
        <v>709</v>
      </c>
      <c r="C570" t="s">
        <v>14693</v>
      </c>
    </row>
    <row r="571" spans="1:3" x14ac:dyDescent="0.3">
      <c r="A571" s="128" t="s">
        <v>10248</v>
      </c>
      <c r="B571" t="s">
        <v>711</v>
      </c>
      <c r="C571" t="s">
        <v>14693</v>
      </c>
    </row>
    <row r="572" spans="1:3" x14ac:dyDescent="0.3">
      <c r="A572" s="128" t="s">
        <v>10249</v>
      </c>
      <c r="B572" t="s">
        <v>713</v>
      </c>
      <c r="C572" t="s">
        <v>14693</v>
      </c>
    </row>
    <row r="573" spans="1:3" x14ac:dyDescent="0.3">
      <c r="A573" s="128" t="s">
        <v>10250</v>
      </c>
      <c r="B573" t="s">
        <v>714</v>
      </c>
      <c r="C573" t="s">
        <v>14693</v>
      </c>
    </row>
    <row r="574" spans="1:3" x14ac:dyDescent="0.3">
      <c r="A574" s="128" t="s">
        <v>10251</v>
      </c>
      <c r="B574" t="s">
        <v>715</v>
      </c>
      <c r="C574" t="s">
        <v>14693</v>
      </c>
    </row>
    <row r="575" spans="1:3" x14ac:dyDescent="0.3">
      <c r="A575" s="128" t="s">
        <v>10252</v>
      </c>
      <c r="B575" t="s">
        <v>716</v>
      </c>
      <c r="C575" t="s">
        <v>14693</v>
      </c>
    </row>
    <row r="576" spans="1:3" x14ac:dyDescent="0.3">
      <c r="A576" s="128" t="s">
        <v>10253</v>
      </c>
      <c r="B576" t="s">
        <v>718</v>
      </c>
      <c r="C576" t="s">
        <v>14693</v>
      </c>
    </row>
    <row r="577" spans="1:3" x14ac:dyDescent="0.3">
      <c r="A577" s="128" t="s">
        <v>10254</v>
      </c>
      <c r="B577" t="s">
        <v>719</v>
      </c>
      <c r="C577" t="s">
        <v>14693</v>
      </c>
    </row>
    <row r="578" spans="1:3" x14ac:dyDescent="0.3">
      <c r="A578" s="128" t="s">
        <v>10255</v>
      </c>
      <c r="B578" t="s">
        <v>720</v>
      </c>
      <c r="C578" t="s">
        <v>14693</v>
      </c>
    </row>
    <row r="579" spans="1:3" x14ac:dyDescent="0.3">
      <c r="A579" s="128" t="s">
        <v>10256</v>
      </c>
      <c r="B579" t="s">
        <v>721</v>
      </c>
      <c r="C579" t="s">
        <v>14693</v>
      </c>
    </row>
    <row r="580" spans="1:3" x14ac:dyDescent="0.3">
      <c r="A580" s="128" t="s">
        <v>10257</v>
      </c>
      <c r="B580" t="s">
        <v>4714</v>
      </c>
      <c r="C580" t="s">
        <v>14693</v>
      </c>
    </row>
    <row r="581" spans="1:3" x14ac:dyDescent="0.3">
      <c r="A581" s="128" t="s">
        <v>10258</v>
      </c>
      <c r="B581" t="s">
        <v>724</v>
      </c>
      <c r="C581" t="s">
        <v>14693</v>
      </c>
    </row>
    <row r="582" spans="1:3" x14ac:dyDescent="0.3">
      <c r="A582" s="128" t="s">
        <v>10259</v>
      </c>
      <c r="B582" t="s">
        <v>725</v>
      </c>
      <c r="C582" t="s">
        <v>14693</v>
      </c>
    </row>
    <row r="583" spans="1:3" x14ac:dyDescent="0.3">
      <c r="A583" s="128" t="s">
        <v>10260</v>
      </c>
      <c r="B583" t="s">
        <v>726</v>
      </c>
      <c r="C583" t="s">
        <v>14693</v>
      </c>
    </row>
    <row r="584" spans="1:3" x14ac:dyDescent="0.3">
      <c r="A584" s="128" t="s">
        <v>10261</v>
      </c>
      <c r="B584" t="s">
        <v>727</v>
      </c>
      <c r="C584" t="s">
        <v>14693</v>
      </c>
    </row>
    <row r="585" spans="1:3" x14ac:dyDescent="0.3">
      <c r="A585" s="128" t="s">
        <v>10262</v>
      </c>
      <c r="B585" t="s">
        <v>729</v>
      </c>
      <c r="C585" t="s">
        <v>14693</v>
      </c>
    </row>
    <row r="586" spans="1:3" x14ac:dyDescent="0.3">
      <c r="A586" s="128" t="s">
        <v>10263</v>
      </c>
      <c r="B586" t="s">
        <v>730</v>
      </c>
      <c r="C586" t="s">
        <v>14693</v>
      </c>
    </row>
    <row r="587" spans="1:3" x14ac:dyDescent="0.3">
      <c r="A587" s="128" t="s">
        <v>10264</v>
      </c>
      <c r="B587" t="s">
        <v>732</v>
      </c>
      <c r="C587" t="s">
        <v>14693</v>
      </c>
    </row>
    <row r="588" spans="1:3" x14ac:dyDescent="0.3">
      <c r="A588" s="128" t="s">
        <v>10265</v>
      </c>
      <c r="B588" t="s">
        <v>733</v>
      </c>
      <c r="C588" t="s">
        <v>14693</v>
      </c>
    </row>
    <row r="589" spans="1:3" x14ac:dyDescent="0.3">
      <c r="A589" s="128" t="s">
        <v>10266</v>
      </c>
      <c r="B589" t="s">
        <v>734</v>
      </c>
      <c r="C589" t="s">
        <v>14693</v>
      </c>
    </row>
    <row r="590" spans="1:3" x14ac:dyDescent="0.3">
      <c r="A590" s="128" t="s">
        <v>10267</v>
      </c>
      <c r="B590" t="s">
        <v>735</v>
      </c>
      <c r="C590" t="s">
        <v>14693</v>
      </c>
    </row>
    <row r="591" spans="1:3" x14ac:dyDescent="0.3">
      <c r="A591" s="128" t="s">
        <v>10268</v>
      </c>
      <c r="B591" t="s">
        <v>736</v>
      </c>
      <c r="C591" t="s">
        <v>14693</v>
      </c>
    </row>
    <row r="592" spans="1:3" x14ac:dyDescent="0.3">
      <c r="A592" s="128" t="s">
        <v>10269</v>
      </c>
      <c r="B592" t="s">
        <v>738</v>
      </c>
      <c r="C592" t="s">
        <v>14693</v>
      </c>
    </row>
    <row r="593" spans="1:3" x14ac:dyDescent="0.3">
      <c r="A593" s="128" t="s">
        <v>10270</v>
      </c>
      <c r="B593" t="s">
        <v>739</v>
      </c>
      <c r="C593" t="s">
        <v>14693</v>
      </c>
    </row>
    <row r="594" spans="1:3" x14ac:dyDescent="0.3">
      <c r="A594" s="128" t="s">
        <v>10271</v>
      </c>
      <c r="B594" t="s">
        <v>741</v>
      </c>
      <c r="C594" t="s">
        <v>14693</v>
      </c>
    </row>
    <row r="595" spans="1:3" x14ac:dyDescent="0.3">
      <c r="A595" s="128" t="s">
        <v>10272</v>
      </c>
      <c r="B595" t="s">
        <v>742</v>
      </c>
      <c r="C595" t="s">
        <v>14693</v>
      </c>
    </row>
    <row r="596" spans="1:3" x14ac:dyDescent="0.3">
      <c r="A596" s="128" t="s">
        <v>10273</v>
      </c>
      <c r="B596" t="s">
        <v>744</v>
      </c>
      <c r="C596" t="s">
        <v>14693</v>
      </c>
    </row>
    <row r="597" spans="1:3" x14ac:dyDescent="0.3">
      <c r="A597" s="128" t="s">
        <v>10274</v>
      </c>
      <c r="B597" t="s">
        <v>746</v>
      </c>
      <c r="C597" t="s">
        <v>14693</v>
      </c>
    </row>
    <row r="598" spans="1:3" x14ac:dyDescent="0.3">
      <c r="A598" s="128" t="s">
        <v>10275</v>
      </c>
      <c r="B598" t="s">
        <v>747</v>
      </c>
      <c r="C598" t="s">
        <v>14693</v>
      </c>
    </row>
    <row r="599" spans="1:3" x14ac:dyDescent="0.3">
      <c r="A599" s="128" t="s">
        <v>10276</v>
      </c>
      <c r="B599" t="s">
        <v>749</v>
      </c>
      <c r="C599" t="s">
        <v>14693</v>
      </c>
    </row>
    <row r="600" spans="1:3" x14ac:dyDescent="0.3">
      <c r="A600" s="128" t="s">
        <v>10277</v>
      </c>
      <c r="B600" t="s">
        <v>750</v>
      </c>
      <c r="C600" t="s">
        <v>14693</v>
      </c>
    </row>
    <row r="601" spans="1:3" x14ac:dyDescent="0.3">
      <c r="A601" s="128" t="s">
        <v>10278</v>
      </c>
      <c r="B601" t="s">
        <v>751</v>
      </c>
      <c r="C601" t="s">
        <v>14693</v>
      </c>
    </row>
    <row r="602" spans="1:3" x14ac:dyDescent="0.3">
      <c r="A602" s="128" t="s">
        <v>10279</v>
      </c>
      <c r="B602" t="s">
        <v>752</v>
      </c>
      <c r="C602" t="s">
        <v>14693</v>
      </c>
    </row>
    <row r="603" spans="1:3" x14ac:dyDescent="0.3">
      <c r="A603" s="128" t="s">
        <v>10280</v>
      </c>
      <c r="B603" t="s">
        <v>754</v>
      </c>
      <c r="C603" t="s">
        <v>14693</v>
      </c>
    </row>
    <row r="604" spans="1:3" x14ac:dyDescent="0.3">
      <c r="A604" s="128" t="s">
        <v>10281</v>
      </c>
      <c r="B604" t="s">
        <v>755</v>
      </c>
      <c r="C604" t="s">
        <v>14693</v>
      </c>
    </row>
    <row r="605" spans="1:3" x14ac:dyDescent="0.3">
      <c r="A605" s="128" t="s">
        <v>10282</v>
      </c>
      <c r="B605" t="s">
        <v>756</v>
      </c>
      <c r="C605" t="s">
        <v>14693</v>
      </c>
    </row>
    <row r="606" spans="1:3" x14ac:dyDescent="0.3">
      <c r="A606" s="128" t="s">
        <v>10283</v>
      </c>
      <c r="B606" t="s">
        <v>758</v>
      </c>
      <c r="C606" t="s">
        <v>14693</v>
      </c>
    </row>
    <row r="607" spans="1:3" x14ac:dyDescent="0.3">
      <c r="A607" s="128" t="s">
        <v>10284</v>
      </c>
      <c r="B607" t="s">
        <v>759</v>
      </c>
      <c r="C607" t="s">
        <v>14693</v>
      </c>
    </row>
    <row r="608" spans="1:3" x14ac:dyDescent="0.3">
      <c r="A608" s="128" t="s">
        <v>10285</v>
      </c>
      <c r="B608" t="s">
        <v>760</v>
      </c>
      <c r="C608" t="s">
        <v>14693</v>
      </c>
    </row>
    <row r="609" spans="1:3" x14ac:dyDescent="0.3">
      <c r="A609" s="128" t="s">
        <v>10286</v>
      </c>
      <c r="B609" t="s">
        <v>761</v>
      </c>
      <c r="C609" t="s">
        <v>14693</v>
      </c>
    </row>
    <row r="610" spans="1:3" x14ac:dyDescent="0.3">
      <c r="A610" s="128" t="s">
        <v>10287</v>
      </c>
      <c r="B610" t="s">
        <v>763</v>
      </c>
      <c r="C610" t="s">
        <v>14693</v>
      </c>
    </row>
    <row r="611" spans="1:3" x14ac:dyDescent="0.3">
      <c r="A611" s="128" t="s">
        <v>10288</v>
      </c>
      <c r="B611" t="s">
        <v>764</v>
      </c>
      <c r="C611" t="s">
        <v>14693</v>
      </c>
    </row>
    <row r="612" spans="1:3" x14ac:dyDescent="0.3">
      <c r="A612" s="128" t="s">
        <v>10289</v>
      </c>
      <c r="B612" t="s">
        <v>766</v>
      </c>
      <c r="C612" t="s">
        <v>14693</v>
      </c>
    </row>
    <row r="613" spans="1:3" x14ac:dyDescent="0.3">
      <c r="A613" s="128" t="s">
        <v>10290</v>
      </c>
      <c r="B613" t="s">
        <v>767</v>
      </c>
      <c r="C613" t="s">
        <v>14693</v>
      </c>
    </row>
    <row r="614" spans="1:3" x14ac:dyDescent="0.3">
      <c r="A614" s="128" t="s">
        <v>10291</v>
      </c>
      <c r="B614" t="s">
        <v>768</v>
      </c>
      <c r="C614" t="s">
        <v>14693</v>
      </c>
    </row>
    <row r="615" spans="1:3" x14ac:dyDescent="0.3">
      <c r="A615" s="128" t="s">
        <v>10292</v>
      </c>
      <c r="B615" t="s">
        <v>769</v>
      </c>
      <c r="C615" t="s">
        <v>14693</v>
      </c>
    </row>
    <row r="616" spans="1:3" x14ac:dyDescent="0.3">
      <c r="A616" s="128" t="s">
        <v>10293</v>
      </c>
      <c r="B616" t="s">
        <v>770</v>
      </c>
      <c r="C616" t="s">
        <v>14693</v>
      </c>
    </row>
    <row r="617" spans="1:3" x14ac:dyDescent="0.3">
      <c r="A617" s="128" t="s">
        <v>10294</v>
      </c>
      <c r="B617" t="s">
        <v>771</v>
      </c>
      <c r="C617" t="s">
        <v>14693</v>
      </c>
    </row>
    <row r="618" spans="1:3" x14ac:dyDescent="0.3">
      <c r="A618" s="128" t="s">
        <v>10295</v>
      </c>
      <c r="B618" t="s">
        <v>773</v>
      </c>
      <c r="C618" t="s">
        <v>14693</v>
      </c>
    </row>
    <row r="619" spans="1:3" x14ac:dyDescent="0.3">
      <c r="A619" s="128" t="s">
        <v>10296</v>
      </c>
      <c r="B619" t="s">
        <v>774</v>
      </c>
      <c r="C619" t="s">
        <v>14693</v>
      </c>
    </row>
    <row r="620" spans="1:3" x14ac:dyDescent="0.3">
      <c r="A620" s="128" t="s">
        <v>10297</v>
      </c>
      <c r="B620" t="s">
        <v>775</v>
      </c>
      <c r="C620" t="s">
        <v>14693</v>
      </c>
    </row>
    <row r="621" spans="1:3" x14ac:dyDescent="0.3">
      <c r="A621" s="128" t="s">
        <v>10298</v>
      </c>
      <c r="B621" t="s">
        <v>776</v>
      </c>
      <c r="C621" t="s">
        <v>14693</v>
      </c>
    </row>
    <row r="622" spans="1:3" x14ac:dyDescent="0.3">
      <c r="A622" s="128" t="s">
        <v>10299</v>
      </c>
      <c r="B622" t="s">
        <v>777</v>
      </c>
      <c r="C622" t="s">
        <v>14693</v>
      </c>
    </row>
    <row r="623" spans="1:3" x14ac:dyDescent="0.3">
      <c r="A623" s="128" t="s">
        <v>10300</v>
      </c>
      <c r="B623" t="s">
        <v>778</v>
      </c>
      <c r="C623" t="s">
        <v>14693</v>
      </c>
    </row>
    <row r="624" spans="1:3" x14ac:dyDescent="0.3">
      <c r="A624" s="128" t="s">
        <v>10301</v>
      </c>
      <c r="B624" t="s">
        <v>779</v>
      </c>
      <c r="C624" t="s">
        <v>14693</v>
      </c>
    </row>
    <row r="625" spans="1:3" x14ac:dyDescent="0.3">
      <c r="A625" s="128" t="s">
        <v>10302</v>
      </c>
      <c r="B625" t="s">
        <v>780</v>
      </c>
      <c r="C625" t="s">
        <v>14693</v>
      </c>
    </row>
    <row r="626" spans="1:3" x14ac:dyDescent="0.3">
      <c r="A626" s="128" t="s">
        <v>10303</v>
      </c>
      <c r="B626" t="s">
        <v>781</v>
      </c>
      <c r="C626" t="s">
        <v>14693</v>
      </c>
    </row>
    <row r="627" spans="1:3" x14ac:dyDescent="0.3">
      <c r="A627" s="128" t="s">
        <v>10304</v>
      </c>
      <c r="B627" t="s">
        <v>783</v>
      </c>
      <c r="C627" t="s">
        <v>14693</v>
      </c>
    </row>
    <row r="628" spans="1:3" x14ac:dyDescent="0.3">
      <c r="A628" s="128" t="s">
        <v>10305</v>
      </c>
      <c r="B628" t="s">
        <v>784</v>
      </c>
      <c r="C628" t="s">
        <v>14693</v>
      </c>
    </row>
    <row r="629" spans="1:3" x14ac:dyDescent="0.3">
      <c r="A629" s="128" t="s">
        <v>10306</v>
      </c>
      <c r="B629" t="s">
        <v>785</v>
      </c>
      <c r="C629" t="s">
        <v>14693</v>
      </c>
    </row>
    <row r="630" spans="1:3" x14ac:dyDescent="0.3">
      <c r="A630" s="128" t="s">
        <v>10307</v>
      </c>
      <c r="B630" t="s">
        <v>787</v>
      </c>
      <c r="C630" t="s">
        <v>14693</v>
      </c>
    </row>
    <row r="631" spans="1:3" x14ac:dyDescent="0.3">
      <c r="A631" s="128" t="s">
        <v>10308</v>
      </c>
      <c r="B631" t="s">
        <v>789</v>
      </c>
      <c r="C631" t="s">
        <v>14693</v>
      </c>
    </row>
    <row r="632" spans="1:3" x14ac:dyDescent="0.3">
      <c r="A632" s="128" t="s">
        <v>10309</v>
      </c>
      <c r="B632" t="s">
        <v>791</v>
      </c>
      <c r="C632" t="s">
        <v>14693</v>
      </c>
    </row>
    <row r="633" spans="1:3" x14ac:dyDescent="0.3">
      <c r="A633" s="128" t="s">
        <v>10310</v>
      </c>
      <c r="B633" t="s">
        <v>793</v>
      </c>
      <c r="C633" t="s">
        <v>14693</v>
      </c>
    </row>
    <row r="634" spans="1:3" x14ac:dyDescent="0.3">
      <c r="A634" s="128" t="s">
        <v>10311</v>
      </c>
      <c r="B634" t="s">
        <v>795</v>
      </c>
      <c r="C634" t="s">
        <v>14693</v>
      </c>
    </row>
    <row r="635" spans="1:3" x14ac:dyDescent="0.3">
      <c r="A635" s="128" t="s">
        <v>10312</v>
      </c>
      <c r="B635" t="s">
        <v>797</v>
      </c>
      <c r="C635" t="s">
        <v>14693</v>
      </c>
    </row>
    <row r="636" spans="1:3" x14ac:dyDescent="0.3">
      <c r="A636" s="128" t="s">
        <v>10313</v>
      </c>
      <c r="B636" t="s">
        <v>799</v>
      </c>
      <c r="C636" t="s">
        <v>14693</v>
      </c>
    </row>
    <row r="637" spans="1:3" x14ac:dyDescent="0.3">
      <c r="A637" s="128" t="s">
        <v>10314</v>
      </c>
      <c r="B637" t="s">
        <v>801</v>
      </c>
      <c r="C637" t="s">
        <v>14693</v>
      </c>
    </row>
    <row r="638" spans="1:3" x14ac:dyDescent="0.3">
      <c r="A638" s="128" t="s">
        <v>10315</v>
      </c>
      <c r="B638" t="s">
        <v>802</v>
      </c>
      <c r="C638" t="s">
        <v>14693</v>
      </c>
    </row>
    <row r="639" spans="1:3" x14ac:dyDescent="0.3">
      <c r="A639" s="128" t="s">
        <v>10316</v>
      </c>
      <c r="B639" t="s">
        <v>803</v>
      </c>
      <c r="C639" t="s">
        <v>14693</v>
      </c>
    </row>
    <row r="640" spans="1:3" x14ac:dyDescent="0.3">
      <c r="A640" s="128" t="s">
        <v>10317</v>
      </c>
      <c r="B640" t="s">
        <v>804</v>
      </c>
      <c r="C640" t="s">
        <v>14693</v>
      </c>
    </row>
    <row r="641" spans="1:3" x14ac:dyDescent="0.3">
      <c r="A641" s="128" t="s">
        <v>10318</v>
      </c>
      <c r="B641" t="s">
        <v>805</v>
      </c>
      <c r="C641" t="s">
        <v>14693</v>
      </c>
    </row>
    <row r="642" spans="1:3" x14ac:dyDescent="0.3">
      <c r="A642" s="128" t="s">
        <v>10319</v>
      </c>
      <c r="B642" t="s">
        <v>806</v>
      </c>
      <c r="C642" t="s">
        <v>14693</v>
      </c>
    </row>
    <row r="643" spans="1:3" x14ac:dyDescent="0.3">
      <c r="A643" s="128" t="s">
        <v>10320</v>
      </c>
      <c r="B643" t="s">
        <v>807</v>
      </c>
      <c r="C643" t="s">
        <v>14693</v>
      </c>
    </row>
    <row r="644" spans="1:3" x14ac:dyDescent="0.3">
      <c r="A644" s="128" t="s">
        <v>10321</v>
      </c>
      <c r="B644" t="s">
        <v>808</v>
      </c>
      <c r="C644" t="s">
        <v>14693</v>
      </c>
    </row>
    <row r="645" spans="1:3" x14ac:dyDescent="0.3">
      <c r="A645" s="128" t="s">
        <v>10322</v>
      </c>
      <c r="B645" t="s">
        <v>809</v>
      </c>
      <c r="C645" t="s">
        <v>14693</v>
      </c>
    </row>
    <row r="646" spans="1:3" x14ac:dyDescent="0.3">
      <c r="A646" s="128" t="s">
        <v>10323</v>
      </c>
      <c r="B646" t="s">
        <v>810</v>
      </c>
      <c r="C646" t="s">
        <v>14693</v>
      </c>
    </row>
    <row r="647" spans="1:3" x14ac:dyDescent="0.3">
      <c r="A647" s="128" t="s">
        <v>10324</v>
      </c>
      <c r="B647" t="s">
        <v>812</v>
      </c>
      <c r="C647" t="s">
        <v>14693</v>
      </c>
    </row>
    <row r="648" spans="1:3" x14ac:dyDescent="0.3">
      <c r="A648" s="128" t="s">
        <v>10325</v>
      </c>
      <c r="B648" t="s">
        <v>813</v>
      </c>
      <c r="C648" t="s">
        <v>14693</v>
      </c>
    </row>
    <row r="649" spans="1:3" x14ac:dyDescent="0.3">
      <c r="A649" s="128" t="s">
        <v>10326</v>
      </c>
      <c r="B649" t="s">
        <v>814</v>
      </c>
      <c r="C649" t="s">
        <v>14693</v>
      </c>
    </row>
    <row r="650" spans="1:3" x14ac:dyDescent="0.3">
      <c r="A650" s="128" t="s">
        <v>10327</v>
      </c>
      <c r="B650" t="s">
        <v>815</v>
      </c>
      <c r="C650" t="s">
        <v>14693</v>
      </c>
    </row>
    <row r="651" spans="1:3" x14ac:dyDescent="0.3">
      <c r="A651" s="128" t="s">
        <v>10328</v>
      </c>
      <c r="B651" t="s">
        <v>816</v>
      </c>
      <c r="C651" t="s">
        <v>14693</v>
      </c>
    </row>
    <row r="652" spans="1:3" x14ac:dyDescent="0.3">
      <c r="A652" s="128" t="s">
        <v>10329</v>
      </c>
      <c r="B652" t="s">
        <v>817</v>
      </c>
      <c r="C652" t="s">
        <v>14693</v>
      </c>
    </row>
    <row r="653" spans="1:3" x14ac:dyDescent="0.3">
      <c r="A653" s="128" t="s">
        <v>10330</v>
      </c>
      <c r="B653" t="s">
        <v>818</v>
      </c>
      <c r="C653" t="s">
        <v>14693</v>
      </c>
    </row>
    <row r="654" spans="1:3" x14ac:dyDescent="0.3">
      <c r="A654" s="128" t="s">
        <v>10331</v>
      </c>
      <c r="B654" t="s">
        <v>819</v>
      </c>
      <c r="C654" t="s">
        <v>14693</v>
      </c>
    </row>
    <row r="655" spans="1:3" x14ac:dyDescent="0.3">
      <c r="A655" s="128" t="s">
        <v>10332</v>
      </c>
      <c r="B655" t="s">
        <v>820</v>
      </c>
      <c r="C655" t="s">
        <v>14693</v>
      </c>
    </row>
    <row r="656" spans="1:3" x14ac:dyDescent="0.3">
      <c r="A656" s="128" t="s">
        <v>10333</v>
      </c>
      <c r="B656" t="s">
        <v>822</v>
      </c>
      <c r="C656" t="s">
        <v>14693</v>
      </c>
    </row>
    <row r="657" spans="1:3" x14ac:dyDescent="0.3">
      <c r="A657" s="128" t="s">
        <v>10334</v>
      </c>
      <c r="B657" t="s">
        <v>823</v>
      </c>
      <c r="C657" t="s">
        <v>14693</v>
      </c>
    </row>
    <row r="658" spans="1:3" x14ac:dyDescent="0.3">
      <c r="A658" s="128" t="s">
        <v>10335</v>
      </c>
      <c r="B658" t="s">
        <v>824</v>
      </c>
      <c r="C658" t="s">
        <v>14693</v>
      </c>
    </row>
    <row r="659" spans="1:3" x14ac:dyDescent="0.3">
      <c r="A659" s="128" t="s">
        <v>10336</v>
      </c>
      <c r="B659" t="s">
        <v>825</v>
      </c>
      <c r="C659" t="s">
        <v>14693</v>
      </c>
    </row>
    <row r="660" spans="1:3" x14ac:dyDescent="0.3">
      <c r="A660" s="128" t="s">
        <v>10337</v>
      </c>
      <c r="B660" t="s">
        <v>827</v>
      </c>
      <c r="C660" t="s">
        <v>14693</v>
      </c>
    </row>
    <row r="661" spans="1:3" x14ac:dyDescent="0.3">
      <c r="A661" s="128" t="s">
        <v>10338</v>
      </c>
      <c r="B661" t="s">
        <v>828</v>
      </c>
      <c r="C661" t="s">
        <v>14693</v>
      </c>
    </row>
    <row r="662" spans="1:3" x14ac:dyDescent="0.3">
      <c r="A662" s="128" t="s">
        <v>10339</v>
      </c>
      <c r="B662" t="s">
        <v>829</v>
      </c>
      <c r="C662" t="s">
        <v>14693</v>
      </c>
    </row>
    <row r="663" spans="1:3" x14ac:dyDescent="0.3">
      <c r="A663" s="128" t="s">
        <v>10340</v>
      </c>
      <c r="B663" t="s">
        <v>830</v>
      </c>
      <c r="C663" t="s">
        <v>14693</v>
      </c>
    </row>
    <row r="664" spans="1:3" x14ac:dyDescent="0.3">
      <c r="A664" s="128" t="s">
        <v>10341</v>
      </c>
      <c r="B664" t="s">
        <v>831</v>
      </c>
      <c r="C664" t="s">
        <v>14693</v>
      </c>
    </row>
    <row r="665" spans="1:3" x14ac:dyDescent="0.3">
      <c r="A665" s="128" t="s">
        <v>10342</v>
      </c>
      <c r="B665" t="s">
        <v>832</v>
      </c>
      <c r="C665" t="s">
        <v>14693</v>
      </c>
    </row>
    <row r="666" spans="1:3" x14ac:dyDescent="0.3">
      <c r="A666" s="128" t="s">
        <v>10343</v>
      </c>
      <c r="B666" t="s">
        <v>833</v>
      </c>
      <c r="C666" t="s">
        <v>14693</v>
      </c>
    </row>
    <row r="667" spans="1:3" x14ac:dyDescent="0.3">
      <c r="A667" s="128" t="s">
        <v>10344</v>
      </c>
      <c r="B667" t="s">
        <v>834</v>
      </c>
      <c r="C667" t="s">
        <v>14693</v>
      </c>
    </row>
    <row r="668" spans="1:3" x14ac:dyDescent="0.3">
      <c r="A668" s="128" t="s">
        <v>10345</v>
      </c>
      <c r="B668" t="s">
        <v>835</v>
      </c>
      <c r="C668" t="s">
        <v>14693</v>
      </c>
    </row>
    <row r="669" spans="1:3" x14ac:dyDescent="0.3">
      <c r="A669" s="128" t="s">
        <v>10346</v>
      </c>
      <c r="B669" t="s">
        <v>836</v>
      </c>
      <c r="C669" t="s">
        <v>14693</v>
      </c>
    </row>
    <row r="670" spans="1:3" x14ac:dyDescent="0.3">
      <c r="A670" s="128" t="s">
        <v>10347</v>
      </c>
      <c r="B670" t="s">
        <v>837</v>
      </c>
      <c r="C670" t="s">
        <v>14693</v>
      </c>
    </row>
    <row r="671" spans="1:3" x14ac:dyDescent="0.3">
      <c r="A671" s="128" t="s">
        <v>10348</v>
      </c>
      <c r="B671" t="s">
        <v>838</v>
      </c>
      <c r="C671" t="s">
        <v>14693</v>
      </c>
    </row>
    <row r="672" spans="1:3" x14ac:dyDescent="0.3">
      <c r="A672" s="128" t="s">
        <v>10349</v>
      </c>
      <c r="B672" t="s">
        <v>839</v>
      </c>
      <c r="C672" t="s">
        <v>14693</v>
      </c>
    </row>
    <row r="673" spans="1:3" x14ac:dyDescent="0.3">
      <c r="A673" s="128" t="s">
        <v>10350</v>
      </c>
      <c r="B673" t="s">
        <v>840</v>
      </c>
      <c r="C673" t="s">
        <v>14693</v>
      </c>
    </row>
    <row r="674" spans="1:3" x14ac:dyDescent="0.3">
      <c r="A674" s="128" t="s">
        <v>10351</v>
      </c>
      <c r="B674" t="s">
        <v>841</v>
      </c>
      <c r="C674" t="s">
        <v>14693</v>
      </c>
    </row>
    <row r="675" spans="1:3" x14ac:dyDescent="0.3">
      <c r="A675" s="128" t="s">
        <v>10352</v>
      </c>
      <c r="B675" t="s">
        <v>842</v>
      </c>
      <c r="C675" t="s">
        <v>14693</v>
      </c>
    </row>
    <row r="676" spans="1:3" x14ac:dyDescent="0.3">
      <c r="A676" s="128" t="s">
        <v>10353</v>
      </c>
      <c r="B676" t="s">
        <v>843</v>
      </c>
      <c r="C676" t="s">
        <v>14693</v>
      </c>
    </row>
    <row r="677" spans="1:3" x14ac:dyDescent="0.3">
      <c r="A677" s="128" t="s">
        <v>10354</v>
      </c>
      <c r="B677" t="s">
        <v>844</v>
      </c>
      <c r="C677" t="s">
        <v>14693</v>
      </c>
    </row>
    <row r="678" spans="1:3" x14ac:dyDescent="0.3">
      <c r="A678" s="128" t="s">
        <v>10355</v>
      </c>
      <c r="B678" t="s">
        <v>845</v>
      </c>
      <c r="C678" t="s">
        <v>14693</v>
      </c>
    </row>
    <row r="679" spans="1:3" x14ac:dyDescent="0.3">
      <c r="A679" s="128" t="s">
        <v>10356</v>
      </c>
      <c r="B679" t="s">
        <v>846</v>
      </c>
      <c r="C679" t="s">
        <v>14693</v>
      </c>
    </row>
    <row r="680" spans="1:3" x14ac:dyDescent="0.3">
      <c r="A680" s="128" t="s">
        <v>10357</v>
      </c>
      <c r="B680" t="s">
        <v>847</v>
      </c>
      <c r="C680" t="s">
        <v>14693</v>
      </c>
    </row>
    <row r="681" spans="1:3" x14ac:dyDescent="0.3">
      <c r="A681" s="128" t="s">
        <v>10358</v>
      </c>
      <c r="B681" t="s">
        <v>849</v>
      </c>
      <c r="C681" t="s">
        <v>14693</v>
      </c>
    </row>
    <row r="682" spans="1:3" x14ac:dyDescent="0.3">
      <c r="A682" s="128" t="s">
        <v>10359</v>
      </c>
      <c r="B682" t="s">
        <v>850</v>
      </c>
      <c r="C682" t="s">
        <v>14693</v>
      </c>
    </row>
    <row r="683" spans="1:3" x14ac:dyDescent="0.3">
      <c r="A683" s="128" t="s">
        <v>10360</v>
      </c>
      <c r="B683" t="s">
        <v>955</v>
      </c>
      <c r="C683" t="s">
        <v>14696</v>
      </c>
    </row>
    <row r="684" spans="1:3" x14ac:dyDescent="0.3">
      <c r="A684" s="128" t="s">
        <v>10361</v>
      </c>
      <c r="B684" t="s">
        <v>957</v>
      </c>
      <c r="C684" t="s">
        <v>14696</v>
      </c>
    </row>
    <row r="685" spans="1:3" x14ac:dyDescent="0.3">
      <c r="A685" s="128" t="s">
        <v>10362</v>
      </c>
      <c r="B685" t="s">
        <v>959</v>
      </c>
      <c r="C685" t="s">
        <v>14696</v>
      </c>
    </row>
    <row r="686" spans="1:3" x14ac:dyDescent="0.3">
      <c r="A686" s="128" t="s">
        <v>10363</v>
      </c>
      <c r="B686" t="s">
        <v>961</v>
      </c>
      <c r="C686" t="s">
        <v>14696</v>
      </c>
    </row>
    <row r="687" spans="1:3" x14ac:dyDescent="0.3">
      <c r="A687" s="128" t="s">
        <v>10364</v>
      </c>
      <c r="B687" t="s">
        <v>963</v>
      </c>
      <c r="C687" t="s">
        <v>14696</v>
      </c>
    </row>
    <row r="688" spans="1:3" x14ac:dyDescent="0.3">
      <c r="A688" s="128" t="s">
        <v>10365</v>
      </c>
      <c r="B688" t="s">
        <v>965</v>
      </c>
      <c r="C688" t="s">
        <v>14696</v>
      </c>
    </row>
    <row r="689" spans="1:3" x14ac:dyDescent="0.3">
      <c r="A689" s="128" t="s">
        <v>10366</v>
      </c>
      <c r="B689" t="s">
        <v>967</v>
      </c>
      <c r="C689" t="s">
        <v>14696</v>
      </c>
    </row>
    <row r="690" spans="1:3" x14ac:dyDescent="0.3">
      <c r="A690" s="128" t="s">
        <v>10367</v>
      </c>
      <c r="B690" t="s">
        <v>969</v>
      </c>
      <c r="C690" t="s">
        <v>14696</v>
      </c>
    </row>
    <row r="691" spans="1:3" x14ac:dyDescent="0.3">
      <c r="A691" s="128" t="s">
        <v>10368</v>
      </c>
      <c r="B691" t="s">
        <v>971</v>
      </c>
      <c r="C691" t="s">
        <v>14696</v>
      </c>
    </row>
    <row r="692" spans="1:3" x14ac:dyDescent="0.3">
      <c r="A692" s="128" t="s">
        <v>10369</v>
      </c>
      <c r="B692" t="s">
        <v>973</v>
      </c>
      <c r="C692" t="s">
        <v>14696</v>
      </c>
    </row>
    <row r="693" spans="1:3" x14ac:dyDescent="0.3">
      <c r="A693" s="128" t="s">
        <v>10370</v>
      </c>
      <c r="B693" t="s">
        <v>976</v>
      </c>
      <c r="C693" t="s">
        <v>14696</v>
      </c>
    </row>
    <row r="694" spans="1:3" x14ac:dyDescent="0.3">
      <c r="A694" s="128" t="s">
        <v>10371</v>
      </c>
      <c r="B694" t="s">
        <v>978</v>
      </c>
      <c r="C694" t="s">
        <v>14696</v>
      </c>
    </row>
    <row r="695" spans="1:3" x14ac:dyDescent="0.3">
      <c r="A695" s="128" t="s">
        <v>10372</v>
      </c>
      <c r="B695" t="s">
        <v>980</v>
      </c>
      <c r="C695" t="s">
        <v>14696</v>
      </c>
    </row>
    <row r="696" spans="1:3" x14ac:dyDescent="0.3">
      <c r="A696" s="128" t="s">
        <v>10373</v>
      </c>
      <c r="B696" t="s">
        <v>982</v>
      </c>
      <c r="C696" t="s">
        <v>14696</v>
      </c>
    </row>
    <row r="697" spans="1:3" x14ac:dyDescent="0.3">
      <c r="A697" s="128" t="s">
        <v>10374</v>
      </c>
      <c r="B697" t="s">
        <v>984</v>
      </c>
      <c r="C697" t="s">
        <v>14696</v>
      </c>
    </row>
    <row r="698" spans="1:3" x14ac:dyDescent="0.3">
      <c r="A698" s="128" t="s">
        <v>10375</v>
      </c>
      <c r="B698" t="s">
        <v>986</v>
      </c>
      <c r="C698" t="s">
        <v>14696</v>
      </c>
    </row>
    <row r="699" spans="1:3" x14ac:dyDescent="0.3">
      <c r="A699" s="128" t="s">
        <v>10376</v>
      </c>
      <c r="B699" t="s">
        <v>987</v>
      </c>
      <c r="C699" t="s">
        <v>14696</v>
      </c>
    </row>
    <row r="700" spans="1:3" x14ac:dyDescent="0.3">
      <c r="A700" s="128" t="s">
        <v>10377</v>
      </c>
      <c r="B700" t="s">
        <v>989</v>
      </c>
      <c r="C700" t="s">
        <v>14696</v>
      </c>
    </row>
    <row r="701" spans="1:3" x14ac:dyDescent="0.3">
      <c r="A701" s="128" t="s">
        <v>10378</v>
      </c>
      <c r="B701" t="s">
        <v>990</v>
      </c>
      <c r="C701" t="s">
        <v>14696</v>
      </c>
    </row>
    <row r="702" spans="1:3" x14ac:dyDescent="0.3">
      <c r="A702" s="128" t="s">
        <v>10379</v>
      </c>
      <c r="B702" t="s">
        <v>992</v>
      </c>
      <c r="C702" t="s">
        <v>14696</v>
      </c>
    </row>
    <row r="703" spans="1:3" x14ac:dyDescent="0.3">
      <c r="A703" s="128" t="s">
        <v>10380</v>
      </c>
      <c r="B703" t="s">
        <v>993</v>
      </c>
      <c r="C703" t="s">
        <v>14696</v>
      </c>
    </row>
    <row r="704" spans="1:3" x14ac:dyDescent="0.3">
      <c r="A704" s="128" t="s">
        <v>10381</v>
      </c>
      <c r="B704" t="s">
        <v>995</v>
      </c>
      <c r="C704" t="s">
        <v>14696</v>
      </c>
    </row>
    <row r="705" spans="1:3" x14ac:dyDescent="0.3">
      <c r="A705" s="128" t="s">
        <v>10382</v>
      </c>
      <c r="B705" t="s">
        <v>996</v>
      </c>
      <c r="C705" t="s">
        <v>14696</v>
      </c>
    </row>
    <row r="706" spans="1:3" x14ac:dyDescent="0.3">
      <c r="A706" s="128" t="s">
        <v>10383</v>
      </c>
      <c r="B706" t="s">
        <v>998</v>
      </c>
      <c r="C706" t="s">
        <v>14696</v>
      </c>
    </row>
    <row r="707" spans="1:3" x14ac:dyDescent="0.3">
      <c r="A707" s="128" t="s">
        <v>10384</v>
      </c>
      <c r="B707" t="s">
        <v>1000</v>
      </c>
      <c r="C707" t="s">
        <v>14696</v>
      </c>
    </row>
    <row r="708" spans="1:3" x14ac:dyDescent="0.3">
      <c r="A708" s="128" t="s">
        <v>10385</v>
      </c>
      <c r="B708" t="s">
        <v>1001</v>
      </c>
      <c r="C708" t="s">
        <v>14696</v>
      </c>
    </row>
    <row r="709" spans="1:3" x14ac:dyDescent="0.3">
      <c r="A709" s="128" t="s">
        <v>10386</v>
      </c>
      <c r="B709" t="s">
        <v>1003</v>
      </c>
      <c r="C709" t="s">
        <v>14696</v>
      </c>
    </row>
    <row r="710" spans="1:3" x14ac:dyDescent="0.3">
      <c r="A710" s="128" t="s">
        <v>10387</v>
      </c>
      <c r="B710" t="s">
        <v>1004</v>
      </c>
      <c r="C710" t="s">
        <v>14696</v>
      </c>
    </row>
    <row r="711" spans="1:3" x14ac:dyDescent="0.3">
      <c r="A711" s="128" t="s">
        <v>10388</v>
      </c>
      <c r="B711" t="s">
        <v>1006</v>
      </c>
      <c r="C711" t="s">
        <v>14696</v>
      </c>
    </row>
    <row r="712" spans="1:3" x14ac:dyDescent="0.3">
      <c r="A712" s="128" t="s">
        <v>10389</v>
      </c>
      <c r="B712" t="s">
        <v>1008</v>
      </c>
      <c r="C712" t="s">
        <v>14696</v>
      </c>
    </row>
    <row r="713" spans="1:3" x14ac:dyDescent="0.3">
      <c r="A713" s="128" t="s">
        <v>10390</v>
      </c>
      <c r="B713" t="s">
        <v>1010</v>
      </c>
      <c r="C713" t="s">
        <v>14696</v>
      </c>
    </row>
    <row r="714" spans="1:3" x14ac:dyDescent="0.3">
      <c r="A714" s="128" t="s">
        <v>10391</v>
      </c>
      <c r="B714" t="s">
        <v>1012</v>
      </c>
      <c r="C714" t="s">
        <v>14696</v>
      </c>
    </row>
    <row r="715" spans="1:3" x14ac:dyDescent="0.3">
      <c r="A715" s="128" t="s">
        <v>10392</v>
      </c>
      <c r="B715" t="s">
        <v>1014</v>
      </c>
      <c r="C715" t="s">
        <v>14696</v>
      </c>
    </row>
    <row r="716" spans="1:3" x14ac:dyDescent="0.3">
      <c r="A716" s="128" t="s">
        <v>10393</v>
      </c>
      <c r="B716" t="s">
        <v>1015</v>
      </c>
      <c r="C716" t="s">
        <v>14696</v>
      </c>
    </row>
    <row r="717" spans="1:3" x14ac:dyDescent="0.3">
      <c r="A717" s="128" t="s">
        <v>10394</v>
      </c>
      <c r="B717" t="s">
        <v>1016</v>
      </c>
      <c r="C717" t="s">
        <v>14696</v>
      </c>
    </row>
    <row r="718" spans="1:3" x14ac:dyDescent="0.3">
      <c r="A718" s="128" t="s">
        <v>10395</v>
      </c>
      <c r="B718" t="s">
        <v>1017</v>
      </c>
      <c r="C718" t="s">
        <v>14696</v>
      </c>
    </row>
    <row r="719" spans="1:3" x14ac:dyDescent="0.3">
      <c r="A719" s="128" t="s">
        <v>10396</v>
      </c>
      <c r="B719" t="s">
        <v>1019</v>
      </c>
      <c r="C719" t="s">
        <v>14696</v>
      </c>
    </row>
    <row r="720" spans="1:3" x14ac:dyDescent="0.3">
      <c r="A720" s="128" t="s">
        <v>10397</v>
      </c>
      <c r="B720" t="s">
        <v>1020</v>
      </c>
      <c r="C720" t="s">
        <v>14696</v>
      </c>
    </row>
    <row r="721" spans="1:3" x14ac:dyDescent="0.3">
      <c r="A721" s="128" t="s">
        <v>10398</v>
      </c>
      <c r="B721" t="s">
        <v>1022</v>
      </c>
      <c r="C721" t="s">
        <v>14696</v>
      </c>
    </row>
    <row r="722" spans="1:3" x14ac:dyDescent="0.3">
      <c r="A722" s="128" t="s">
        <v>10399</v>
      </c>
      <c r="B722" t="s">
        <v>1023</v>
      </c>
      <c r="C722" t="s">
        <v>14696</v>
      </c>
    </row>
    <row r="723" spans="1:3" x14ac:dyDescent="0.3">
      <c r="A723" s="128" t="s">
        <v>10400</v>
      </c>
      <c r="B723" t="s">
        <v>1024</v>
      </c>
      <c r="C723" t="s">
        <v>14696</v>
      </c>
    </row>
    <row r="724" spans="1:3" x14ac:dyDescent="0.3">
      <c r="A724" s="128" t="s">
        <v>10401</v>
      </c>
      <c r="B724" t="s">
        <v>1025</v>
      </c>
      <c r="C724" t="s">
        <v>14696</v>
      </c>
    </row>
    <row r="725" spans="1:3" x14ac:dyDescent="0.3">
      <c r="A725" s="128" t="s">
        <v>10402</v>
      </c>
      <c r="B725" t="s">
        <v>1026</v>
      </c>
      <c r="C725" t="s">
        <v>14696</v>
      </c>
    </row>
    <row r="726" spans="1:3" x14ac:dyDescent="0.3">
      <c r="A726" s="128" t="s">
        <v>10403</v>
      </c>
      <c r="B726" t="s">
        <v>1028</v>
      </c>
      <c r="C726" t="s">
        <v>14696</v>
      </c>
    </row>
    <row r="727" spans="1:3" x14ac:dyDescent="0.3">
      <c r="A727" s="128" t="s">
        <v>10404</v>
      </c>
      <c r="B727" t="s">
        <v>1029</v>
      </c>
      <c r="C727" t="s">
        <v>14696</v>
      </c>
    </row>
    <row r="728" spans="1:3" x14ac:dyDescent="0.3">
      <c r="A728" s="128" t="s">
        <v>10405</v>
      </c>
      <c r="B728" t="s">
        <v>1031</v>
      </c>
      <c r="C728" t="s">
        <v>14696</v>
      </c>
    </row>
    <row r="729" spans="1:3" x14ac:dyDescent="0.3">
      <c r="A729" s="128" t="s">
        <v>10406</v>
      </c>
      <c r="B729" t="s">
        <v>1033</v>
      </c>
      <c r="C729" t="s">
        <v>14696</v>
      </c>
    </row>
    <row r="730" spans="1:3" x14ac:dyDescent="0.3">
      <c r="A730" s="128" t="s">
        <v>10407</v>
      </c>
      <c r="B730" t="s">
        <v>1035</v>
      </c>
      <c r="C730" t="s">
        <v>14696</v>
      </c>
    </row>
    <row r="731" spans="1:3" x14ac:dyDescent="0.3">
      <c r="A731" s="128" t="s">
        <v>10408</v>
      </c>
      <c r="B731" t="s">
        <v>1037</v>
      </c>
      <c r="C731" t="s">
        <v>14696</v>
      </c>
    </row>
    <row r="732" spans="1:3" x14ac:dyDescent="0.3">
      <c r="A732" s="128" t="s">
        <v>10409</v>
      </c>
      <c r="B732" t="s">
        <v>1038</v>
      </c>
      <c r="C732" t="s">
        <v>14696</v>
      </c>
    </row>
    <row r="733" spans="1:3" x14ac:dyDescent="0.3">
      <c r="A733" s="128" t="s">
        <v>10410</v>
      </c>
      <c r="B733" t="s">
        <v>1039</v>
      </c>
      <c r="C733" t="s">
        <v>14696</v>
      </c>
    </row>
    <row r="734" spans="1:3" x14ac:dyDescent="0.3">
      <c r="A734" s="128" t="s">
        <v>10411</v>
      </c>
      <c r="B734" t="s">
        <v>1068</v>
      </c>
      <c r="C734" t="s">
        <v>14696</v>
      </c>
    </row>
    <row r="735" spans="1:3" x14ac:dyDescent="0.3">
      <c r="A735" s="128" t="s">
        <v>10412</v>
      </c>
      <c r="B735" t="s">
        <v>1070</v>
      </c>
      <c r="C735" t="s">
        <v>14696</v>
      </c>
    </row>
    <row r="736" spans="1:3" x14ac:dyDescent="0.3">
      <c r="A736" s="128" t="s">
        <v>10413</v>
      </c>
      <c r="B736" t="s">
        <v>1071</v>
      </c>
      <c r="C736" t="s">
        <v>14696</v>
      </c>
    </row>
    <row r="737" spans="1:3" x14ac:dyDescent="0.3">
      <c r="A737" s="128" t="s">
        <v>10414</v>
      </c>
      <c r="B737" t="s">
        <v>1072</v>
      </c>
      <c r="C737" t="s">
        <v>14696</v>
      </c>
    </row>
    <row r="738" spans="1:3" x14ac:dyDescent="0.3">
      <c r="A738" s="128" t="s">
        <v>10415</v>
      </c>
      <c r="B738" t="s">
        <v>1073</v>
      </c>
      <c r="C738" t="s">
        <v>14696</v>
      </c>
    </row>
    <row r="739" spans="1:3" x14ac:dyDescent="0.3">
      <c r="A739" s="128" t="s">
        <v>10416</v>
      </c>
      <c r="B739" t="s">
        <v>1075</v>
      </c>
      <c r="C739" t="s">
        <v>14696</v>
      </c>
    </row>
    <row r="740" spans="1:3" x14ac:dyDescent="0.3">
      <c r="A740" s="128" t="s">
        <v>10417</v>
      </c>
      <c r="B740" t="s">
        <v>1077</v>
      </c>
      <c r="C740" t="s">
        <v>14696</v>
      </c>
    </row>
    <row r="741" spans="1:3" x14ac:dyDescent="0.3">
      <c r="A741" s="128" t="s">
        <v>10418</v>
      </c>
      <c r="B741" t="s">
        <v>1078</v>
      </c>
      <c r="C741" t="s">
        <v>14696</v>
      </c>
    </row>
    <row r="742" spans="1:3" x14ac:dyDescent="0.3">
      <c r="A742" s="128" t="s">
        <v>10419</v>
      </c>
      <c r="B742" t="s">
        <v>1079</v>
      </c>
      <c r="C742" t="s">
        <v>14696</v>
      </c>
    </row>
    <row r="743" spans="1:3" x14ac:dyDescent="0.3">
      <c r="A743" s="128" t="s">
        <v>10420</v>
      </c>
      <c r="B743" t="s">
        <v>1080</v>
      </c>
      <c r="C743" t="s">
        <v>14696</v>
      </c>
    </row>
    <row r="744" spans="1:3" x14ac:dyDescent="0.3">
      <c r="A744" s="128" t="s">
        <v>10421</v>
      </c>
      <c r="B744" t="s">
        <v>1081</v>
      </c>
      <c r="C744" t="s">
        <v>14696</v>
      </c>
    </row>
    <row r="745" spans="1:3" x14ac:dyDescent="0.3">
      <c r="A745" s="128" t="s">
        <v>10422</v>
      </c>
      <c r="B745" t="s">
        <v>1082</v>
      </c>
      <c r="C745" t="s">
        <v>14696</v>
      </c>
    </row>
    <row r="746" spans="1:3" x14ac:dyDescent="0.3">
      <c r="A746" s="128" t="s">
        <v>10423</v>
      </c>
      <c r="B746" t="s">
        <v>1083</v>
      </c>
      <c r="C746" t="s">
        <v>14696</v>
      </c>
    </row>
    <row r="747" spans="1:3" x14ac:dyDescent="0.3">
      <c r="A747" s="128" t="s">
        <v>10424</v>
      </c>
      <c r="B747" t="s">
        <v>1084</v>
      </c>
      <c r="C747" t="s">
        <v>14696</v>
      </c>
    </row>
    <row r="748" spans="1:3" x14ac:dyDescent="0.3">
      <c r="A748" s="128" t="s">
        <v>10425</v>
      </c>
      <c r="B748" t="s">
        <v>1085</v>
      </c>
      <c r="C748" t="s">
        <v>14696</v>
      </c>
    </row>
    <row r="749" spans="1:3" x14ac:dyDescent="0.3">
      <c r="A749" s="128" t="s">
        <v>10426</v>
      </c>
      <c r="B749" t="s">
        <v>1087</v>
      </c>
      <c r="C749" t="s">
        <v>14696</v>
      </c>
    </row>
    <row r="750" spans="1:3" x14ac:dyDescent="0.3">
      <c r="A750" s="128" t="s">
        <v>10427</v>
      </c>
      <c r="B750" t="s">
        <v>1088</v>
      </c>
      <c r="C750" t="s">
        <v>14696</v>
      </c>
    </row>
    <row r="751" spans="1:3" x14ac:dyDescent="0.3">
      <c r="A751" s="128" t="s">
        <v>10428</v>
      </c>
      <c r="B751" t="s">
        <v>1089</v>
      </c>
      <c r="C751" t="s">
        <v>14696</v>
      </c>
    </row>
    <row r="752" spans="1:3" x14ac:dyDescent="0.3">
      <c r="A752" s="128" t="s">
        <v>10429</v>
      </c>
      <c r="B752" t="s">
        <v>1092</v>
      </c>
      <c r="C752" t="s">
        <v>14696</v>
      </c>
    </row>
    <row r="753" spans="1:3" x14ac:dyDescent="0.3">
      <c r="A753" s="128" t="s">
        <v>10430</v>
      </c>
      <c r="B753" t="s">
        <v>1093</v>
      </c>
      <c r="C753" t="s">
        <v>14696</v>
      </c>
    </row>
    <row r="754" spans="1:3" x14ac:dyDescent="0.3">
      <c r="A754" s="128" t="s">
        <v>10431</v>
      </c>
      <c r="B754" t="s">
        <v>1094</v>
      </c>
      <c r="C754" t="s">
        <v>14696</v>
      </c>
    </row>
    <row r="755" spans="1:3" x14ac:dyDescent="0.3">
      <c r="A755" s="128" t="s">
        <v>10432</v>
      </c>
      <c r="B755" t="s">
        <v>1096</v>
      </c>
      <c r="C755" t="s">
        <v>14696</v>
      </c>
    </row>
    <row r="756" spans="1:3" x14ac:dyDescent="0.3">
      <c r="A756" s="128" t="s">
        <v>10433</v>
      </c>
      <c r="B756" t="s">
        <v>1097</v>
      </c>
      <c r="C756" t="s">
        <v>14696</v>
      </c>
    </row>
    <row r="757" spans="1:3" x14ac:dyDescent="0.3">
      <c r="A757" s="128" t="s">
        <v>10434</v>
      </c>
      <c r="B757" t="s">
        <v>1098</v>
      </c>
      <c r="C757" t="s">
        <v>14696</v>
      </c>
    </row>
    <row r="758" spans="1:3" x14ac:dyDescent="0.3">
      <c r="A758" s="128" t="s">
        <v>10435</v>
      </c>
      <c r="B758" t="s">
        <v>1099</v>
      </c>
      <c r="C758" t="s">
        <v>14696</v>
      </c>
    </row>
    <row r="759" spans="1:3" x14ac:dyDescent="0.3">
      <c r="A759" s="128" t="s">
        <v>10436</v>
      </c>
      <c r="B759" t="s">
        <v>1100</v>
      </c>
      <c r="C759" t="s">
        <v>14696</v>
      </c>
    </row>
    <row r="760" spans="1:3" x14ac:dyDescent="0.3">
      <c r="A760" s="128" t="s">
        <v>10437</v>
      </c>
      <c r="B760" t="s">
        <v>1101</v>
      </c>
      <c r="C760" t="s">
        <v>14696</v>
      </c>
    </row>
    <row r="761" spans="1:3" x14ac:dyDescent="0.3">
      <c r="A761" s="128" t="s">
        <v>10438</v>
      </c>
      <c r="B761" t="s">
        <v>1102</v>
      </c>
      <c r="C761" t="s">
        <v>14696</v>
      </c>
    </row>
    <row r="762" spans="1:3" x14ac:dyDescent="0.3">
      <c r="A762" s="128" t="s">
        <v>10439</v>
      </c>
      <c r="B762" t="s">
        <v>1104</v>
      </c>
      <c r="C762" t="s">
        <v>14696</v>
      </c>
    </row>
    <row r="763" spans="1:3" x14ac:dyDescent="0.3">
      <c r="A763" s="128" t="s">
        <v>10440</v>
      </c>
      <c r="B763" t="s">
        <v>1105</v>
      </c>
      <c r="C763" t="s">
        <v>14696</v>
      </c>
    </row>
    <row r="764" spans="1:3" x14ac:dyDescent="0.3">
      <c r="A764" s="128" t="s">
        <v>10441</v>
      </c>
      <c r="B764" t="s">
        <v>1108</v>
      </c>
      <c r="C764" t="s">
        <v>14696</v>
      </c>
    </row>
    <row r="765" spans="1:3" x14ac:dyDescent="0.3">
      <c r="A765" s="128" t="s">
        <v>10442</v>
      </c>
      <c r="B765" t="s">
        <v>1110</v>
      </c>
      <c r="C765" t="s">
        <v>14696</v>
      </c>
    </row>
    <row r="766" spans="1:3" x14ac:dyDescent="0.3">
      <c r="A766" s="128" t="s">
        <v>10443</v>
      </c>
      <c r="B766" t="s">
        <v>1111</v>
      </c>
      <c r="C766" t="s">
        <v>14696</v>
      </c>
    </row>
    <row r="767" spans="1:3" x14ac:dyDescent="0.3">
      <c r="A767" s="128" t="s">
        <v>10444</v>
      </c>
      <c r="B767" t="s">
        <v>1112</v>
      </c>
      <c r="C767" t="s">
        <v>14696</v>
      </c>
    </row>
    <row r="768" spans="1:3" x14ac:dyDescent="0.3">
      <c r="A768" s="128" t="s">
        <v>10445</v>
      </c>
      <c r="B768" t="s">
        <v>1113</v>
      </c>
      <c r="C768" t="s">
        <v>14696</v>
      </c>
    </row>
    <row r="769" spans="1:3" x14ac:dyDescent="0.3">
      <c r="A769" s="128" t="s">
        <v>10446</v>
      </c>
      <c r="B769" t="s">
        <v>1114</v>
      </c>
      <c r="C769" t="s">
        <v>14696</v>
      </c>
    </row>
    <row r="770" spans="1:3" x14ac:dyDescent="0.3">
      <c r="A770" s="128" t="s">
        <v>10447</v>
      </c>
      <c r="B770" t="s">
        <v>1115</v>
      </c>
      <c r="C770" t="s">
        <v>14696</v>
      </c>
    </row>
    <row r="771" spans="1:3" x14ac:dyDescent="0.3">
      <c r="A771" s="128" t="s">
        <v>10448</v>
      </c>
      <c r="B771" t="s">
        <v>1117</v>
      </c>
      <c r="C771" t="s">
        <v>14696</v>
      </c>
    </row>
    <row r="772" spans="1:3" x14ac:dyDescent="0.3">
      <c r="A772" s="128" t="s">
        <v>10449</v>
      </c>
      <c r="B772" t="s">
        <v>1118</v>
      </c>
      <c r="C772" t="s">
        <v>14696</v>
      </c>
    </row>
    <row r="773" spans="1:3" x14ac:dyDescent="0.3">
      <c r="A773" s="128" t="s">
        <v>10450</v>
      </c>
      <c r="B773" t="s">
        <v>1119</v>
      </c>
      <c r="C773" t="s">
        <v>14696</v>
      </c>
    </row>
    <row r="774" spans="1:3" x14ac:dyDescent="0.3">
      <c r="A774" s="128" t="s">
        <v>10451</v>
      </c>
      <c r="B774" t="s">
        <v>1120</v>
      </c>
      <c r="C774" t="s">
        <v>14696</v>
      </c>
    </row>
    <row r="775" spans="1:3" x14ac:dyDescent="0.3">
      <c r="A775" s="128" t="s">
        <v>10452</v>
      </c>
      <c r="B775" t="s">
        <v>1122</v>
      </c>
      <c r="C775" t="s">
        <v>14696</v>
      </c>
    </row>
    <row r="776" spans="1:3" x14ac:dyDescent="0.3">
      <c r="A776" s="128" t="s">
        <v>10453</v>
      </c>
      <c r="B776" t="s">
        <v>1123</v>
      </c>
      <c r="C776" t="s">
        <v>14696</v>
      </c>
    </row>
    <row r="777" spans="1:3" x14ac:dyDescent="0.3">
      <c r="A777" s="128" t="s">
        <v>10454</v>
      </c>
      <c r="B777" t="s">
        <v>1124</v>
      </c>
      <c r="C777" t="s">
        <v>14696</v>
      </c>
    </row>
    <row r="778" spans="1:3" x14ac:dyDescent="0.3">
      <c r="A778" s="128" t="s">
        <v>10455</v>
      </c>
      <c r="B778" t="s">
        <v>1125</v>
      </c>
      <c r="C778" t="s">
        <v>14696</v>
      </c>
    </row>
    <row r="779" spans="1:3" x14ac:dyDescent="0.3">
      <c r="A779" s="128" t="s">
        <v>10456</v>
      </c>
      <c r="B779" t="s">
        <v>1126</v>
      </c>
      <c r="C779" t="s">
        <v>14696</v>
      </c>
    </row>
    <row r="780" spans="1:3" x14ac:dyDescent="0.3">
      <c r="A780" s="128" t="s">
        <v>10457</v>
      </c>
      <c r="B780" t="s">
        <v>1127</v>
      </c>
      <c r="C780" t="s">
        <v>14696</v>
      </c>
    </row>
    <row r="781" spans="1:3" x14ac:dyDescent="0.3">
      <c r="A781" s="128" t="s">
        <v>10458</v>
      </c>
      <c r="B781" t="s">
        <v>1128</v>
      </c>
      <c r="C781" t="s">
        <v>14696</v>
      </c>
    </row>
    <row r="782" spans="1:3" x14ac:dyDescent="0.3">
      <c r="A782" s="128" t="s">
        <v>10459</v>
      </c>
      <c r="B782" t="s">
        <v>1130</v>
      </c>
      <c r="C782" t="s">
        <v>14696</v>
      </c>
    </row>
    <row r="783" spans="1:3" x14ac:dyDescent="0.3">
      <c r="A783" s="128" t="s">
        <v>10460</v>
      </c>
      <c r="B783" t="s">
        <v>1131</v>
      </c>
      <c r="C783" t="s">
        <v>14696</v>
      </c>
    </row>
    <row r="784" spans="1:3" x14ac:dyDescent="0.3">
      <c r="A784" s="128" t="s">
        <v>10461</v>
      </c>
      <c r="B784" t="s">
        <v>1132</v>
      </c>
      <c r="C784" t="s">
        <v>14696</v>
      </c>
    </row>
    <row r="785" spans="1:3" x14ac:dyDescent="0.3">
      <c r="A785" s="128" t="s">
        <v>10462</v>
      </c>
      <c r="B785" t="s">
        <v>1134</v>
      </c>
      <c r="C785" t="s">
        <v>14696</v>
      </c>
    </row>
    <row r="786" spans="1:3" x14ac:dyDescent="0.3">
      <c r="A786" s="128" t="s">
        <v>10463</v>
      </c>
      <c r="B786" t="s">
        <v>1135</v>
      </c>
      <c r="C786" t="s">
        <v>14696</v>
      </c>
    </row>
    <row r="787" spans="1:3" x14ac:dyDescent="0.3">
      <c r="A787" s="128" t="s">
        <v>10464</v>
      </c>
      <c r="B787" t="s">
        <v>1136</v>
      </c>
      <c r="C787" t="s">
        <v>14696</v>
      </c>
    </row>
    <row r="788" spans="1:3" x14ac:dyDescent="0.3">
      <c r="A788" s="128" t="s">
        <v>10465</v>
      </c>
      <c r="B788" t="s">
        <v>1137</v>
      </c>
      <c r="C788" t="s">
        <v>14696</v>
      </c>
    </row>
    <row r="789" spans="1:3" x14ac:dyDescent="0.3">
      <c r="A789" s="128" t="s">
        <v>10466</v>
      </c>
      <c r="B789" t="s">
        <v>1139</v>
      </c>
      <c r="C789" t="s">
        <v>14696</v>
      </c>
    </row>
    <row r="790" spans="1:3" x14ac:dyDescent="0.3">
      <c r="A790" s="128" t="s">
        <v>10467</v>
      </c>
      <c r="B790" t="s">
        <v>1140</v>
      </c>
      <c r="C790" t="s">
        <v>14696</v>
      </c>
    </row>
    <row r="791" spans="1:3" x14ac:dyDescent="0.3">
      <c r="A791" s="128" t="s">
        <v>10468</v>
      </c>
      <c r="B791" t="s">
        <v>1142</v>
      </c>
      <c r="C791" t="s">
        <v>14696</v>
      </c>
    </row>
    <row r="792" spans="1:3" x14ac:dyDescent="0.3">
      <c r="A792" s="128" t="s">
        <v>10469</v>
      </c>
      <c r="B792" t="s">
        <v>1143</v>
      </c>
      <c r="C792" t="s">
        <v>14696</v>
      </c>
    </row>
    <row r="793" spans="1:3" x14ac:dyDescent="0.3">
      <c r="A793" s="128" t="s">
        <v>10470</v>
      </c>
      <c r="B793" t="s">
        <v>1146</v>
      </c>
      <c r="C793" t="s">
        <v>14696</v>
      </c>
    </row>
    <row r="794" spans="1:3" x14ac:dyDescent="0.3">
      <c r="A794" s="128" t="s">
        <v>10471</v>
      </c>
      <c r="B794" t="s">
        <v>852</v>
      </c>
      <c r="C794" t="s">
        <v>14693</v>
      </c>
    </row>
    <row r="795" spans="1:3" x14ac:dyDescent="0.3">
      <c r="A795" s="128" t="s">
        <v>10472</v>
      </c>
      <c r="B795" t="s">
        <v>855</v>
      </c>
      <c r="C795" t="s">
        <v>14693</v>
      </c>
    </row>
    <row r="796" spans="1:3" x14ac:dyDescent="0.3">
      <c r="A796" s="128" t="s">
        <v>10473</v>
      </c>
      <c r="B796" t="s">
        <v>857</v>
      </c>
      <c r="C796" t="s">
        <v>14693</v>
      </c>
    </row>
    <row r="797" spans="1:3" x14ac:dyDescent="0.3">
      <c r="A797" s="128" t="s">
        <v>10474</v>
      </c>
      <c r="B797" t="s">
        <v>859</v>
      </c>
      <c r="C797" t="s">
        <v>14693</v>
      </c>
    </row>
    <row r="798" spans="1:3" x14ac:dyDescent="0.3">
      <c r="A798" s="128" t="s">
        <v>10475</v>
      </c>
      <c r="B798" t="s">
        <v>861</v>
      </c>
      <c r="C798" t="s">
        <v>14693</v>
      </c>
    </row>
    <row r="799" spans="1:3" x14ac:dyDescent="0.3">
      <c r="A799" s="128" t="s">
        <v>10476</v>
      </c>
      <c r="B799" t="s">
        <v>862</v>
      </c>
      <c r="C799" t="s">
        <v>14693</v>
      </c>
    </row>
    <row r="800" spans="1:3" x14ac:dyDescent="0.3">
      <c r="A800" s="128" t="s">
        <v>10477</v>
      </c>
      <c r="B800" t="s">
        <v>863</v>
      </c>
      <c r="C800" t="s">
        <v>14693</v>
      </c>
    </row>
    <row r="801" spans="1:3" x14ac:dyDescent="0.3">
      <c r="A801" s="128" t="s">
        <v>10478</v>
      </c>
      <c r="B801" t="s">
        <v>865</v>
      </c>
      <c r="C801" t="s">
        <v>14693</v>
      </c>
    </row>
    <row r="802" spans="1:3" x14ac:dyDescent="0.3">
      <c r="A802" s="128" t="s">
        <v>10479</v>
      </c>
      <c r="B802" t="s">
        <v>866</v>
      </c>
      <c r="C802" t="s">
        <v>14693</v>
      </c>
    </row>
    <row r="803" spans="1:3" x14ac:dyDescent="0.3">
      <c r="A803" s="128" t="s">
        <v>10480</v>
      </c>
      <c r="B803" t="s">
        <v>867</v>
      </c>
      <c r="C803" t="s">
        <v>14693</v>
      </c>
    </row>
    <row r="804" spans="1:3" x14ac:dyDescent="0.3">
      <c r="A804" s="128" t="s">
        <v>10481</v>
      </c>
      <c r="B804" t="s">
        <v>869</v>
      </c>
      <c r="C804" t="s">
        <v>14693</v>
      </c>
    </row>
    <row r="805" spans="1:3" x14ac:dyDescent="0.3">
      <c r="A805" s="128" t="s">
        <v>10482</v>
      </c>
      <c r="B805" t="s">
        <v>870</v>
      </c>
      <c r="C805" t="s">
        <v>14693</v>
      </c>
    </row>
    <row r="806" spans="1:3" x14ac:dyDescent="0.3">
      <c r="A806" s="128" t="s">
        <v>10483</v>
      </c>
      <c r="B806" t="s">
        <v>872</v>
      </c>
      <c r="C806" t="s">
        <v>14693</v>
      </c>
    </row>
    <row r="807" spans="1:3" x14ac:dyDescent="0.3">
      <c r="A807" s="128" t="s">
        <v>10484</v>
      </c>
      <c r="B807" t="s">
        <v>873</v>
      </c>
      <c r="C807" t="s">
        <v>14693</v>
      </c>
    </row>
    <row r="808" spans="1:3" x14ac:dyDescent="0.3">
      <c r="A808" s="128" t="s">
        <v>10485</v>
      </c>
      <c r="B808" t="s">
        <v>874</v>
      </c>
      <c r="C808" t="s">
        <v>14693</v>
      </c>
    </row>
    <row r="809" spans="1:3" x14ac:dyDescent="0.3">
      <c r="A809" s="128" t="s">
        <v>10486</v>
      </c>
      <c r="B809" t="s">
        <v>875</v>
      </c>
      <c r="C809" t="s">
        <v>14693</v>
      </c>
    </row>
    <row r="810" spans="1:3" x14ac:dyDescent="0.3">
      <c r="A810" s="128" t="s">
        <v>10487</v>
      </c>
      <c r="B810" t="s">
        <v>876</v>
      </c>
      <c r="C810" t="s">
        <v>14693</v>
      </c>
    </row>
    <row r="811" spans="1:3" x14ac:dyDescent="0.3">
      <c r="A811" s="128" t="s">
        <v>10488</v>
      </c>
      <c r="B811" t="s">
        <v>877</v>
      </c>
      <c r="C811" t="s">
        <v>14693</v>
      </c>
    </row>
    <row r="812" spans="1:3" x14ac:dyDescent="0.3">
      <c r="A812" s="128" t="s">
        <v>10489</v>
      </c>
      <c r="B812" t="s">
        <v>878</v>
      </c>
      <c r="C812" t="s">
        <v>14693</v>
      </c>
    </row>
    <row r="813" spans="1:3" x14ac:dyDescent="0.3">
      <c r="A813" s="128" t="s">
        <v>10490</v>
      </c>
      <c r="B813" t="s">
        <v>880</v>
      </c>
      <c r="C813" t="s">
        <v>14693</v>
      </c>
    </row>
    <row r="814" spans="1:3" x14ac:dyDescent="0.3">
      <c r="A814" s="128" t="s">
        <v>10491</v>
      </c>
      <c r="B814" t="s">
        <v>881</v>
      </c>
      <c r="C814" t="s">
        <v>14693</v>
      </c>
    </row>
    <row r="815" spans="1:3" x14ac:dyDescent="0.3">
      <c r="A815" s="128" t="s">
        <v>10492</v>
      </c>
      <c r="B815" t="s">
        <v>882</v>
      </c>
      <c r="C815" t="s">
        <v>14693</v>
      </c>
    </row>
    <row r="816" spans="1:3" x14ac:dyDescent="0.3">
      <c r="A816" s="128" t="s">
        <v>10493</v>
      </c>
      <c r="B816" t="s">
        <v>884</v>
      </c>
      <c r="C816" t="s">
        <v>14693</v>
      </c>
    </row>
    <row r="817" spans="1:3" x14ac:dyDescent="0.3">
      <c r="A817" s="128" t="s">
        <v>10494</v>
      </c>
      <c r="B817" t="s">
        <v>885</v>
      </c>
      <c r="C817" t="s">
        <v>14693</v>
      </c>
    </row>
    <row r="818" spans="1:3" x14ac:dyDescent="0.3">
      <c r="A818" s="128" t="s">
        <v>10495</v>
      </c>
      <c r="B818" t="s">
        <v>886</v>
      </c>
      <c r="C818" t="s">
        <v>14693</v>
      </c>
    </row>
    <row r="819" spans="1:3" x14ac:dyDescent="0.3">
      <c r="A819" s="128" t="s">
        <v>10496</v>
      </c>
      <c r="B819" t="s">
        <v>887</v>
      </c>
      <c r="C819" t="s">
        <v>14693</v>
      </c>
    </row>
    <row r="820" spans="1:3" x14ac:dyDescent="0.3">
      <c r="A820" s="128" t="s">
        <v>10497</v>
      </c>
      <c r="B820" t="s">
        <v>889</v>
      </c>
      <c r="C820" t="s">
        <v>14693</v>
      </c>
    </row>
    <row r="821" spans="1:3" x14ac:dyDescent="0.3">
      <c r="A821" s="128" t="s">
        <v>10498</v>
      </c>
      <c r="B821" t="s">
        <v>891</v>
      </c>
      <c r="C821" t="s">
        <v>14693</v>
      </c>
    </row>
    <row r="822" spans="1:3" x14ac:dyDescent="0.3">
      <c r="A822" s="128" t="s">
        <v>10499</v>
      </c>
      <c r="B822" t="s">
        <v>892</v>
      </c>
      <c r="C822" t="s">
        <v>14693</v>
      </c>
    </row>
    <row r="823" spans="1:3" x14ac:dyDescent="0.3">
      <c r="A823" s="128" t="s">
        <v>10500</v>
      </c>
      <c r="B823" t="s">
        <v>893</v>
      </c>
      <c r="C823" t="s">
        <v>14693</v>
      </c>
    </row>
    <row r="824" spans="1:3" x14ac:dyDescent="0.3">
      <c r="A824" s="128" t="s">
        <v>10501</v>
      </c>
      <c r="B824" t="s">
        <v>895</v>
      </c>
      <c r="C824" t="s">
        <v>14693</v>
      </c>
    </row>
    <row r="825" spans="1:3" x14ac:dyDescent="0.3">
      <c r="A825" s="128" t="s">
        <v>10502</v>
      </c>
      <c r="B825" t="s">
        <v>896</v>
      </c>
      <c r="C825" t="s">
        <v>14693</v>
      </c>
    </row>
    <row r="826" spans="1:3" x14ac:dyDescent="0.3">
      <c r="A826" s="128" t="s">
        <v>10503</v>
      </c>
      <c r="B826" t="s">
        <v>897</v>
      </c>
      <c r="C826" t="s">
        <v>14693</v>
      </c>
    </row>
    <row r="827" spans="1:3" x14ac:dyDescent="0.3">
      <c r="A827" s="128" t="s">
        <v>10504</v>
      </c>
      <c r="B827" t="s">
        <v>899</v>
      </c>
      <c r="C827" t="s">
        <v>14693</v>
      </c>
    </row>
    <row r="828" spans="1:3" x14ac:dyDescent="0.3">
      <c r="A828" s="128" t="s">
        <v>10505</v>
      </c>
      <c r="B828" t="s">
        <v>901</v>
      </c>
      <c r="C828" t="s">
        <v>14693</v>
      </c>
    </row>
    <row r="829" spans="1:3" x14ac:dyDescent="0.3">
      <c r="A829" s="128" t="s">
        <v>10506</v>
      </c>
      <c r="B829" t="s">
        <v>902</v>
      </c>
      <c r="C829" t="s">
        <v>14693</v>
      </c>
    </row>
    <row r="830" spans="1:3" x14ac:dyDescent="0.3">
      <c r="A830" s="128" t="s">
        <v>10507</v>
      </c>
      <c r="B830" t="s">
        <v>903</v>
      </c>
      <c r="C830" t="s">
        <v>14693</v>
      </c>
    </row>
    <row r="831" spans="1:3" x14ac:dyDescent="0.3">
      <c r="A831" s="128" t="s">
        <v>10508</v>
      </c>
      <c r="B831" t="s">
        <v>905</v>
      </c>
      <c r="C831" t="s">
        <v>14693</v>
      </c>
    </row>
    <row r="832" spans="1:3" x14ac:dyDescent="0.3">
      <c r="A832" s="128" t="s">
        <v>10509</v>
      </c>
      <c r="B832" t="s">
        <v>906</v>
      </c>
      <c r="C832" t="s">
        <v>14693</v>
      </c>
    </row>
    <row r="833" spans="1:3" x14ac:dyDescent="0.3">
      <c r="A833" s="128" t="s">
        <v>10510</v>
      </c>
      <c r="B833" t="s">
        <v>907</v>
      </c>
      <c r="C833" t="s">
        <v>14693</v>
      </c>
    </row>
    <row r="834" spans="1:3" x14ac:dyDescent="0.3">
      <c r="A834" s="128" t="s">
        <v>10511</v>
      </c>
      <c r="B834" t="s">
        <v>909</v>
      </c>
      <c r="C834" t="s">
        <v>14693</v>
      </c>
    </row>
    <row r="835" spans="1:3" x14ac:dyDescent="0.3">
      <c r="A835" s="128" t="s">
        <v>10512</v>
      </c>
      <c r="B835" t="s">
        <v>910</v>
      </c>
      <c r="C835" t="s">
        <v>14693</v>
      </c>
    </row>
    <row r="836" spans="1:3" x14ac:dyDescent="0.3">
      <c r="A836" s="128" t="s">
        <v>10513</v>
      </c>
      <c r="B836" t="s">
        <v>911</v>
      </c>
      <c r="C836" t="s">
        <v>14693</v>
      </c>
    </row>
    <row r="837" spans="1:3" x14ac:dyDescent="0.3">
      <c r="A837" s="128" t="s">
        <v>10514</v>
      </c>
      <c r="B837" t="s">
        <v>912</v>
      </c>
      <c r="C837" t="s">
        <v>14693</v>
      </c>
    </row>
    <row r="838" spans="1:3" x14ac:dyDescent="0.3">
      <c r="A838" s="128" t="s">
        <v>10515</v>
      </c>
      <c r="B838" t="s">
        <v>913</v>
      </c>
      <c r="C838" t="s">
        <v>14693</v>
      </c>
    </row>
    <row r="839" spans="1:3" x14ac:dyDescent="0.3">
      <c r="A839" s="128" t="s">
        <v>10516</v>
      </c>
      <c r="B839" t="s">
        <v>914</v>
      </c>
      <c r="C839" t="s">
        <v>14693</v>
      </c>
    </row>
    <row r="840" spans="1:3" x14ac:dyDescent="0.3">
      <c r="A840" s="128" t="s">
        <v>10517</v>
      </c>
      <c r="B840" t="s">
        <v>916</v>
      </c>
      <c r="C840" t="s">
        <v>14693</v>
      </c>
    </row>
    <row r="841" spans="1:3" x14ac:dyDescent="0.3">
      <c r="A841" s="128" t="s">
        <v>10518</v>
      </c>
      <c r="B841" t="s">
        <v>917</v>
      </c>
      <c r="C841" t="s">
        <v>14693</v>
      </c>
    </row>
    <row r="842" spans="1:3" x14ac:dyDescent="0.3">
      <c r="A842" s="128" t="s">
        <v>10519</v>
      </c>
      <c r="B842" t="s">
        <v>919</v>
      </c>
      <c r="C842" t="s">
        <v>14693</v>
      </c>
    </row>
    <row r="843" spans="1:3" x14ac:dyDescent="0.3">
      <c r="A843" s="128" t="s">
        <v>10520</v>
      </c>
      <c r="B843" t="s">
        <v>920</v>
      </c>
      <c r="C843" t="s">
        <v>14693</v>
      </c>
    </row>
    <row r="844" spans="1:3" x14ac:dyDescent="0.3">
      <c r="A844" s="128" t="s">
        <v>10521</v>
      </c>
      <c r="B844" t="s">
        <v>921</v>
      </c>
      <c r="C844" t="s">
        <v>14693</v>
      </c>
    </row>
    <row r="845" spans="1:3" x14ac:dyDescent="0.3">
      <c r="A845" s="128" t="s">
        <v>10522</v>
      </c>
      <c r="B845" t="s">
        <v>922</v>
      </c>
      <c r="C845" t="s">
        <v>14693</v>
      </c>
    </row>
    <row r="846" spans="1:3" x14ac:dyDescent="0.3">
      <c r="A846" s="128" t="s">
        <v>10523</v>
      </c>
      <c r="B846" t="s">
        <v>923</v>
      </c>
      <c r="C846" t="s">
        <v>14693</v>
      </c>
    </row>
    <row r="847" spans="1:3" x14ac:dyDescent="0.3">
      <c r="A847" s="128" t="s">
        <v>10524</v>
      </c>
      <c r="B847" t="s">
        <v>924</v>
      </c>
      <c r="C847" t="s">
        <v>14693</v>
      </c>
    </row>
    <row r="848" spans="1:3" x14ac:dyDescent="0.3">
      <c r="A848" s="128" t="s">
        <v>10525</v>
      </c>
      <c r="B848" t="s">
        <v>926</v>
      </c>
      <c r="C848" t="s">
        <v>14693</v>
      </c>
    </row>
    <row r="849" spans="1:3" x14ac:dyDescent="0.3">
      <c r="A849" s="128" t="s">
        <v>10526</v>
      </c>
      <c r="B849" t="s">
        <v>927</v>
      </c>
      <c r="C849" t="s">
        <v>14693</v>
      </c>
    </row>
    <row r="850" spans="1:3" x14ac:dyDescent="0.3">
      <c r="A850" s="128" t="s">
        <v>10527</v>
      </c>
      <c r="B850" t="s">
        <v>929</v>
      </c>
      <c r="C850" t="s">
        <v>14693</v>
      </c>
    </row>
    <row r="851" spans="1:3" x14ac:dyDescent="0.3">
      <c r="A851" s="128" t="s">
        <v>10528</v>
      </c>
      <c r="B851" t="s">
        <v>930</v>
      </c>
      <c r="C851" t="s">
        <v>14693</v>
      </c>
    </row>
    <row r="852" spans="1:3" x14ac:dyDescent="0.3">
      <c r="A852" s="128" t="s">
        <v>10529</v>
      </c>
      <c r="B852" t="s">
        <v>931</v>
      </c>
      <c r="C852" t="s">
        <v>14693</v>
      </c>
    </row>
    <row r="853" spans="1:3" x14ac:dyDescent="0.3">
      <c r="A853" s="128" t="s">
        <v>10530</v>
      </c>
      <c r="B853" t="s">
        <v>932</v>
      </c>
      <c r="C853" t="s">
        <v>14693</v>
      </c>
    </row>
    <row r="854" spans="1:3" x14ac:dyDescent="0.3">
      <c r="A854" s="128" t="s">
        <v>10531</v>
      </c>
      <c r="B854" t="s">
        <v>933</v>
      </c>
      <c r="C854" t="s">
        <v>14693</v>
      </c>
    </row>
    <row r="855" spans="1:3" x14ac:dyDescent="0.3">
      <c r="A855" s="128" t="s">
        <v>10532</v>
      </c>
      <c r="B855" t="s">
        <v>934</v>
      </c>
      <c r="C855" t="s">
        <v>14693</v>
      </c>
    </row>
    <row r="856" spans="1:3" x14ac:dyDescent="0.3">
      <c r="A856" s="128" t="s">
        <v>10533</v>
      </c>
      <c r="B856" t="s">
        <v>936</v>
      </c>
      <c r="C856" t="s">
        <v>14693</v>
      </c>
    </row>
    <row r="857" spans="1:3" x14ac:dyDescent="0.3">
      <c r="A857" s="128" t="s">
        <v>10534</v>
      </c>
      <c r="B857" t="s">
        <v>938</v>
      </c>
      <c r="C857" t="s">
        <v>14693</v>
      </c>
    </row>
    <row r="858" spans="1:3" x14ac:dyDescent="0.3">
      <c r="A858" s="128" t="s">
        <v>10535</v>
      </c>
      <c r="B858" t="s">
        <v>939</v>
      </c>
      <c r="C858" t="s">
        <v>14693</v>
      </c>
    </row>
    <row r="859" spans="1:3" x14ac:dyDescent="0.3">
      <c r="A859" s="128" t="s">
        <v>10536</v>
      </c>
      <c r="B859" t="s">
        <v>940</v>
      </c>
      <c r="C859" t="s">
        <v>14693</v>
      </c>
    </row>
    <row r="860" spans="1:3" x14ac:dyDescent="0.3">
      <c r="A860" s="128" t="s">
        <v>10537</v>
      </c>
      <c r="B860" t="s">
        <v>941</v>
      </c>
      <c r="C860" t="s">
        <v>14693</v>
      </c>
    </row>
    <row r="861" spans="1:3" x14ac:dyDescent="0.3">
      <c r="A861" s="128" t="s">
        <v>10538</v>
      </c>
      <c r="B861" t="s">
        <v>943</v>
      </c>
      <c r="C861" t="s">
        <v>14693</v>
      </c>
    </row>
    <row r="862" spans="1:3" x14ac:dyDescent="0.3">
      <c r="A862" s="128" t="s">
        <v>10539</v>
      </c>
      <c r="B862" t="s">
        <v>945</v>
      </c>
      <c r="C862" t="s">
        <v>14693</v>
      </c>
    </row>
    <row r="863" spans="1:3" x14ac:dyDescent="0.3">
      <c r="A863" s="128" t="s">
        <v>10540</v>
      </c>
      <c r="B863" t="s">
        <v>946</v>
      </c>
      <c r="C863" t="s">
        <v>14693</v>
      </c>
    </row>
    <row r="864" spans="1:3" x14ac:dyDescent="0.3">
      <c r="A864" s="128" t="s">
        <v>10541</v>
      </c>
      <c r="B864" t="s">
        <v>948</v>
      </c>
      <c r="C864" t="s">
        <v>14693</v>
      </c>
    </row>
    <row r="865" spans="1:3" x14ac:dyDescent="0.3">
      <c r="A865" s="128" t="s">
        <v>10542</v>
      </c>
      <c r="B865" t="s">
        <v>949</v>
      </c>
      <c r="C865" t="s">
        <v>14693</v>
      </c>
    </row>
    <row r="866" spans="1:3" x14ac:dyDescent="0.3">
      <c r="A866" s="128" t="s">
        <v>10543</v>
      </c>
      <c r="B866" t="s">
        <v>951</v>
      </c>
      <c r="C866" t="s">
        <v>14693</v>
      </c>
    </row>
    <row r="867" spans="1:3" x14ac:dyDescent="0.3">
      <c r="A867" s="128" t="s">
        <v>10544</v>
      </c>
      <c r="B867" t="s">
        <v>953</v>
      </c>
      <c r="C867" t="s">
        <v>14693</v>
      </c>
    </row>
    <row r="868" spans="1:3" x14ac:dyDescent="0.3">
      <c r="A868" s="128" t="s">
        <v>10545</v>
      </c>
      <c r="B868" t="s">
        <v>2888</v>
      </c>
      <c r="C868" t="s">
        <v>14693</v>
      </c>
    </row>
    <row r="869" spans="1:3" x14ac:dyDescent="0.3">
      <c r="A869" s="128" t="s">
        <v>10546</v>
      </c>
      <c r="B869" t="s">
        <v>7105</v>
      </c>
      <c r="C869" t="s">
        <v>14692</v>
      </c>
    </row>
    <row r="870" spans="1:3" x14ac:dyDescent="0.3">
      <c r="A870" s="128" t="s">
        <v>10547</v>
      </c>
      <c r="B870" t="s">
        <v>7103</v>
      </c>
      <c r="C870" t="s">
        <v>14692</v>
      </c>
    </row>
    <row r="871" spans="1:3" x14ac:dyDescent="0.3">
      <c r="A871" s="128" t="s">
        <v>10548</v>
      </c>
      <c r="B871" t="s">
        <v>7376</v>
      </c>
      <c r="C871" t="s">
        <v>14692</v>
      </c>
    </row>
    <row r="872" spans="1:3" x14ac:dyDescent="0.3">
      <c r="A872" s="128" t="s">
        <v>10549</v>
      </c>
      <c r="B872" t="s">
        <v>7377</v>
      </c>
      <c r="C872" t="s">
        <v>14692</v>
      </c>
    </row>
    <row r="873" spans="1:3" x14ac:dyDescent="0.3">
      <c r="A873" s="128" t="s">
        <v>10550</v>
      </c>
      <c r="B873" t="s">
        <v>7378</v>
      </c>
      <c r="C873" t="s">
        <v>14692</v>
      </c>
    </row>
    <row r="874" spans="1:3" x14ac:dyDescent="0.3">
      <c r="A874" s="128" t="s">
        <v>10551</v>
      </c>
      <c r="B874" t="s">
        <v>7379</v>
      </c>
      <c r="C874" t="s">
        <v>14692</v>
      </c>
    </row>
    <row r="875" spans="1:3" x14ac:dyDescent="0.3">
      <c r="A875" s="128" t="s">
        <v>10552</v>
      </c>
      <c r="B875" t="s">
        <v>7101</v>
      </c>
      <c r="C875" t="s">
        <v>14692</v>
      </c>
    </row>
    <row r="876" spans="1:3" x14ac:dyDescent="0.3">
      <c r="A876" s="128" t="s">
        <v>10553</v>
      </c>
      <c r="B876" t="s">
        <v>7380</v>
      </c>
      <c r="C876" t="s">
        <v>14692</v>
      </c>
    </row>
    <row r="877" spans="1:3" x14ac:dyDescent="0.3">
      <c r="A877" s="128" t="s">
        <v>10554</v>
      </c>
      <c r="B877" t="s">
        <v>7107</v>
      </c>
      <c r="C877" t="s">
        <v>14692</v>
      </c>
    </row>
    <row r="878" spans="1:3" x14ac:dyDescent="0.3">
      <c r="A878" s="128" t="s">
        <v>10555</v>
      </c>
      <c r="B878" t="s">
        <v>7381</v>
      </c>
      <c r="C878" t="s">
        <v>14692</v>
      </c>
    </row>
    <row r="879" spans="1:3" x14ac:dyDescent="0.3">
      <c r="A879" s="128" t="s">
        <v>10556</v>
      </c>
      <c r="B879" t="s">
        <v>7382</v>
      </c>
      <c r="C879" t="s">
        <v>14692</v>
      </c>
    </row>
    <row r="880" spans="1:3" x14ac:dyDescent="0.3">
      <c r="A880" s="128" t="s">
        <v>10557</v>
      </c>
      <c r="B880" t="s">
        <v>7383</v>
      </c>
      <c r="C880" t="s">
        <v>14692</v>
      </c>
    </row>
    <row r="881" spans="1:3" x14ac:dyDescent="0.3">
      <c r="A881" s="128" t="s">
        <v>10558</v>
      </c>
      <c r="B881" t="s">
        <v>7384</v>
      </c>
      <c r="C881" t="s">
        <v>14692</v>
      </c>
    </row>
    <row r="882" spans="1:3" x14ac:dyDescent="0.3">
      <c r="A882" s="128" t="s">
        <v>10559</v>
      </c>
      <c r="B882" t="s">
        <v>7111</v>
      </c>
      <c r="C882" t="s">
        <v>14692</v>
      </c>
    </row>
    <row r="883" spans="1:3" x14ac:dyDescent="0.3">
      <c r="A883" s="128" t="s">
        <v>10560</v>
      </c>
      <c r="B883" t="s">
        <v>7109</v>
      </c>
      <c r="C883" t="s">
        <v>14692</v>
      </c>
    </row>
    <row r="884" spans="1:3" x14ac:dyDescent="0.3">
      <c r="A884" s="128" t="s">
        <v>10561</v>
      </c>
      <c r="B884" t="s">
        <v>7385</v>
      </c>
      <c r="C884" t="s">
        <v>14692</v>
      </c>
    </row>
    <row r="885" spans="1:3" x14ac:dyDescent="0.3">
      <c r="A885" s="128" t="s">
        <v>10562</v>
      </c>
      <c r="B885" t="s">
        <v>7386</v>
      </c>
      <c r="C885" t="s">
        <v>14692</v>
      </c>
    </row>
    <row r="886" spans="1:3" x14ac:dyDescent="0.3">
      <c r="A886" s="128" t="s">
        <v>10563</v>
      </c>
      <c r="B886" t="s">
        <v>7387</v>
      </c>
      <c r="C886" t="s">
        <v>14692</v>
      </c>
    </row>
    <row r="887" spans="1:3" x14ac:dyDescent="0.3">
      <c r="A887" s="128" t="s">
        <v>10564</v>
      </c>
      <c r="B887" t="s">
        <v>7113</v>
      </c>
      <c r="C887" t="s">
        <v>14692</v>
      </c>
    </row>
    <row r="888" spans="1:3" x14ac:dyDescent="0.3">
      <c r="A888" s="128" t="s">
        <v>10565</v>
      </c>
      <c r="B888" t="s">
        <v>7388</v>
      </c>
      <c r="C888" t="s">
        <v>14692</v>
      </c>
    </row>
    <row r="889" spans="1:3" x14ac:dyDescent="0.3">
      <c r="A889" s="128" t="s">
        <v>10566</v>
      </c>
      <c r="B889" t="s">
        <v>7389</v>
      </c>
      <c r="C889" t="s">
        <v>14692</v>
      </c>
    </row>
    <row r="890" spans="1:3" x14ac:dyDescent="0.3">
      <c r="A890" s="128" t="s">
        <v>10567</v>
      </c>
      <c r="B890" t="s">
        <v>7390</v>
      </c>
      <c r="C890" t="s">
        <v>14692</v>
      </c>
    </row>
    <row r="891" spans="1:3" x14ac:dyDescent="0.3">
      <c r="A891" s="128" t="s">
        <v>10568</v>
      </c>
      <c r="B891" t="s">
        <v>7099</v>
      </c>
      <c r="C891" t="s">
        <v>14692</v>
      </c>
    </row>
    <row r="892" spans="1:3" x14ac:dyDescent="0.3">
      <c r="A892" s="128" t="s">
        <v>10569</v>
      </c>
      <c r="B892" t="s">
        <v>7097</v>
      </c>
      <c r="C892" t="s">
        <v>14692</v>
      </c>
    </row>
    <row r="893" spans="1:3" x14ac:dyDescent="0.3">
      <c r="A893" s="128" t="s">
        <v>10570</v>
      </c>
      <c r="B893" t="s">
        <v>7391</v>
      </c>
      <c r="C893" t="s">
        <v>14692</v>
      </c>
    </row>
    <row r="894" spans="1:3" x14ac:dyDescent="0.3">
      <c r="A894" s="128" t="s">
        <v>10571</v>
      </c>
      <c r="B894" t="s">
        <v>7095</v>
      </c>
      <c r="C894" t="s">
        <v>14692</v>
      </c>
    </row>
    <row r="895" spans="1:3" x14ac:dyDescent="0.3">
      <c r="A895" s="128" t="s">
        <v>10572</v>
      </c>
      <c r="B895" t="s">
        <v>7392</v>
      </c>
      <c r="C895" t="s">
        <v>14692</v>
      </c>
    </row>
    <row r="896" spans="1:3" x14ac:dyDescent="0.3">
      <c r="A896" s="128" t="s">
        <v>10573</v>
      </c>
      <c r="B896" t="s">
        <v>7393</v>
      </c>
      <c r="C896" t="s">
        <v>14692</v>
      </c>
    </row>
    <row r="897" spans="1:3" x14ac:dyDescent="0.3">
      <c r="A897" s="128" t="s">
        <v>10574</v>
      </c>
      <c r="B897" t="s">
        <v>7323</v>
      </c>
      <c r="C897" t="s">
        <v>14697</v>
      </c>
    </row>
    <row r="898" spans="1:3" x14ac:dyDescent="0.3">
      <c r="A898" s="128" t="s">
        <v>10575</v>
      </c>
      <c r="B898" t="s">
        <v>7324</v>
      </c>
      <c r="C898" t="s">
        <v>14697</v>
      </c>
    </row>
    <row r="899" spans="1:3" x14ac:dyDescent="0.3">
      <c r="A899" s="128" t="s">
        <v>10576</v>
      </c>
      <c r="B899" t="s">
        <v>7325</v>
      </c>
      <c r="C899" t="s">
        <v>14697</v>
      </c>
    </row>
    <row r="900" spans="1:3" x14ac:dyDescent="0.3">
      <c r="A900" s="128" t="s">
        <v>10577</v>
      </c>
      <c r="B900" t="s">
        <v>7326</v>
      </c>
      <c r="C900" t="s">
        <v>14697</v>
      </c>
    </row>
    <row r="901" spans="1:3" x14ac:dyDescent="0.3">
      <c r="A901" s="128" t="s">
        <v>10578</v>
      </c>
      <c r="B901" t="s">
        <v>7327</v>
      </c>
      <c r="C901" t="s">
        <v>14697</v>
      </c>
    </row>
    <row r="902" spans="1:3" x14ac:dyDescent="0.3">
      <c r="A902" s="128" t="s">
        <v>10579</v>
      </c>
      <c r="B902" t="s">
        <v>7328</v>
      </c>
      <c r="C902" t="s">
        <v>14697</v>
      </c>
    </row>
    <row r="903" spans="1:3" x14ac:dyDescent="0.3">
      <c r="A903" s="128" t="s">
        <v>10580</v>
      </c>
      <c r="B903" t="s">
        <v>7329</v>
      </c>
      <c r="C903" t="s">
        <v>14697</v>
      </c>
    </row>
    <row r="904" spans="1:3" x14ac:dyDescent="0.3">
      <c r="A904" s="128" t="s">
        <v>10581</v>
      </c>
      <c r="B904" t="s">
        <v>7330</v>
      </c>
      <c r="C904" t="s">
        <v>14697</v>
      </c>
    </row>
    <row r="905" spans="1:3" x14ac:dyDescent="0.3">
      <c r="A905" s="128" t="s">
        <v>10582</v>
      </c>
      <c r="B905" t="s">
        <v>7331</v>
      </c>
      <c r="C905" t="s">
        <v>14697</v>
      </c>
    </row>
    <row r="906" spans="1:3" x14ac:dyDescent="0.3">
      <c r="A906" s="128" t="s">
        <v>10583</v>
      </c>
      <c r="B906" t="s">
        <v>7332</v>
      </c>
      <c r="C906" t="s">
        <v>14697</v>
      </c>
    </row>
    <row r="907" spans="1:3" x14ac:dyDescent="0.3">
      <c r="A907" s="128" t="s">
        <v>10584</v>
      </c>
      <c r="B907" t="s">
        <v>7333</v>
      </c>
      <c r="C907" t="s">
        <v>14697</v>
      </c>
    </row>
    <row r="908" spans="1:3" x14ac:dyDescent="0.3">
      <c r="A908" s="128" t="s">
        <v>10585</v>
      </c>
      <c r="B908" t="s">
        <v>7334</v>
      </c>
      <c r="C908" t="s">
        <v>14697</v>
      </c>
    </row>
    <row r="909" spans="1:3" x14ac:dyDescent="0.3">
      <c r="A909" s="128" t="s">
        <v>10586</v>
      </c>
      <c r="B909" t="s">
        <v>7335</v>
      </c>
      <c r="C909" t="s">
        <v>14697</v>
      </c>
    </row>
    <row r="910" spans="1:3" x14ac:dyDescent="0.3">
      <c r="A910" s="128" t="s">
        <v>10587</v>
      </c>
      <c r="B910" t="s">
        <v>7336</v>
      </c>
      <c r="C910" t="s">
        <v>14697</v>
      </c>
    </row>
    <row r="911" spans="1:3" x14ac:dyDescent="0.3">
      <c r="A911" s="128" t="s">
        <v>10588</v>
      </c>
      <c r="B911" t="s">
        <v>7337</v>
      </c>
      <c r="C911" t="s">
        <v>14697</v>
      </c>
    </row>
    <row r="912" spans="1:3" x14ac:dyDescent="0.3">
      <c r="A912" s="128" t="s">
        <v>10589</v>
      </c>
      <c r="B912" t="s">
        <v>7338</v>
      </c>
      <c r="C912" t="s">
        <v>14697</v>
      </c>
    </row>
    <row r="913" spans="1:3" x14ac:dyDescent="0.3">
      <c r="A913" s="128" t="s">
        <v>10590</v>
      </c>
      <c r="B913" t="s">
        <v>7339</v>
      </c>
      <c r="C913" t="s">
        <v>14697</v>
      </c>
    </row>
    <row r="914" spans="1:3" x14ac:dyDescent="0.3">
      <c r="A914" s="128" t="s">
        <v>10591</v>
      </c>
      <c r="B914" t="s">
        <v>7340</v>
      </c>
      <c r="C914" t="s">
        <v>14697</v>
      </c>
    </row>
    <row r="915" spans="1:3" x14ac:dyDescent="0.3">
      <c r="A915" s="128" t="s">
        <v>10592</v>
      </c>
      <c r="B915" t="s">
        <v>7341</v>
      </c>
      <c r="C915" t="s">
        <v>14697</v>
      </c>
    </row>
    <row r="916" spans="1:3" x14ac:dyDescent="0.3">
      <c r="A916" s="128" t="s">
        <v>10593</v>
      </c>
      <c r="B916" t="s">
        <v>7342</v>
      </c>
      <c r="C916" t="s">
        <v>14697</v>
      </c>
    </row>
    <row r="917" spans="1:3" x14ac:dyDescent="0.3">
      <c r="A917" s="128" t="s">
        <v>10594</v>
      </c>
      <c r="B917" t="s">
        <v>7343</v>
      </c>
      <c r="C917" t="s">
        <v>14697</v>
      </c>
    </row>
    <row r="918" spans="1:3" x14ac:dyDescent="0.3">
      <c r="A918" s="128" t="s">
        <v>10595</v>
      </c>
      <c r="B918" t="s">
        <v>7344</v>
      </c>
      <c r="C918" t="s">
        <v>14697</v>
      </c>
    </row>
    <row r="919" spans="1:3" x14ac:dyDescent="0.3">
      <c r="A919" s="128" t="s">
        <v>10596</v>
      </c>
      <c r="B919" t="s">
        <v>7345</v>
      </c>
      <c r="C919" t="s">
        <v>14697</v>
      </c>
    </row>
    <row r="920" spans="1:3" x14ac:dyDescent="0.3">
      <c r="A920" s="128" t="s">
        <v>10597</v>
      </c>
      <c r="B920" t="s">
        <v>7346</v>
      </c>
      <c r="C920" t="s">
        <v>14697</v>
      </c>
    </row>
    <row r="921" spans="1:3" x14ac:dyDescent="0.3">
      <c r="A921" s="128" t="s">
        <v>10598</v>
      </c>
      <c r="B921" t="s">
        <v>7347</v>
      </c>
      <c r="C921" t="s">
        <v>14697</v>
      </c>
    </row>
    <row r="922" spans="1:3" x14ac:dyDescent="0.3">
      <c r="A922" s="128" t="s">
        <v>10599</v>
      </c>
      <c r="B922" t="s">
        <v>7348</v>
      </c>
      <c r="C922" t="s">
        <v>14697</v>
      </c>
    </row>
    <row r="923" spans="1:3" x14ac:dyDescent="0.3">
      <c r="A923" s="128" t="s">
        <v>10600</v>
      </c>
      <c r="B923" t="s">
        <v>7349</v>
      </c>
      <c r="C923" t="s">
        <v>14697</v>
      </c>
    </row>
    <row r="924" spans="1:3" x14ac:dyDescent="0.3">
      <c r="A924" s="128" t="s">
        <v>10601</v>
      </c>
      <c r="B924" t="s">
        <v>7350</v>
      </c>
      <c r="C924" t="s">
        <v>14697</v>
      </c>
    </row>
    <row r="925" spans="1:3" x14ac:dyDescent="0.3">
      <c r="A925" s="128" t="s">
        <v>10602</v>
      </c>
      <c r="B925" t="s">
        <v>7351</v>
      </c>
      <c r="C925" t="s">
        <v>14697</v>
      </c>
    </row>
    <row r="926" spans="1:3" x14ac:dyDescent="0.3">
      <c r="A926" s="128" t="s">
        <v>10603</v>
      </c>
      <c r="B926" t="s">
        <v>7352</v>
      </c>
      <c r="C926" t="s">
        <v>14697</v>
      </c>
    </row>
    <row r="927" spans="1:3" x14ac:dyDescent="0.3">
      <c r="A927" s="128" t="s">
        <v>10604</v>
      </c>
      <c r="B927" t="s">
        <v>7353</v>
      </c>
      <c r="C927" t="s">
        <v>14697</v>
      </c>
    </row>
    <row r="928" spans="1:3" x14ac:dyDescent="0.3">
      <c r="A928" s="128" t="s">
        <v>10605</v>
      </c>
      <c r="B928" t="s">
        <v>7467</v>
      </c>
      <c r="C928" t="s">
        <v>14697</v>
      </c>
    </row>
    <row r="929" spans="1:3" x14ac:dyDescent="0.3">
      <c r="A929" s="128" t="s">
        <v>10606</v>
      </c>
      <c r="B929" t="s">
        <v>7354</v>
      </c>
      <c r="C929" t="s">
        <v>14697</v>
      </c>
    </row>
    <row r="930" spans="1:3" x14ac:dyDescent="0.3">
      <c r="A930" s="128" t="s">
        <v>10607</v>
      </c>
      <c r="B930" t="s">
        <v>7355</v>
      </c>
      <c r="C930" t="s">
        <v>14697</v>
      </c>
    </row>
    <row r="931" spans="1:3" x14ac:dyDescent="0.3">
      <c r="A931" s="128" t="s">
        <v>10608</v>
      </c>
      <c r="B931" t="s">
        <v>7356</v>
      </c>
      <c r="C931" t="s">
        <v>14697</v>
      </c>
    </row>
    <row r="932" spans="1:3" x14ac:dyDescent="0.3">
      <c r="A932" s="128" t="s">
        <v>10609</v>
      </c>
      <c r="B932" t="s">
        <v>7357</v>
      </c>
      <c r="C932" t="s">
        <v>14697</v>
      </c>
    </row>
    <row r="933" spans="1:3" x14ac:dyDescent="0.3">
      <c r="A933" s="128" t="s">
        <v>10610</v>
      </c>
      <c r="B933" t="s">
        <v>7358</v>
      </c>
      <c r="C933" t="s">
        <v>14697</v>
      </c>
    </row>
    <row r="934" spans="1:3" x14ac:dyDescent="0.3">
      <c r="A934" s="128" t="s">
        <v>10611</v>
      </c>
      <c r="B934" t="s">
        <v>7359</v>
      </c>
      <c r="C934" t="s">
        <v>14697</v>
      </c>
    </row>
    <row r="935" spans="1:3" x14ac:dyDescent="0.3">
      <c r="A935" s="128" t="s">
        <v>10612</v>
      </c>
      <c r="B935" t="s">
        <v>7360</v>
      </c>
      <c r="C935" t="s">
        <v>14697</v>
      </c>
    </row>
    <row r="936" spans="1:3" x14ac:dyDescent="0.3">
      <c r="A936" s="128" t="s">
        <v>10613</v>
      </c>
      <c r="B936" t="s">
        <v>7361</v>
      </c>
      <c r="C936" t="s">
        <v>14697</v>
      </c>
    </row>
    <row r="937" spans="1:3" x14ac:dyDescent="0.3">
      <c r="A937" s="128" t="s">
        <v>10614</v>
      </c>
      <c r="B937" t="s">
        <v>7362</v>
      </c>
      <c r="C937" t="s">
        <v>14697</v>
      </c>
    </row>
    <row r="938" spans="1:3" x14ac:dyDescent="0.3">
      <c r="A938" s="128" t="s">
        <v>10615</v>
      </c>
      <c r="B938" t="s">
        <v>7363</v>
      </c>
      <c r="C938" t="s">
        <v>14697</v>
      </c>
    </row>
    <row r="939" spans="1:3" x14ac:dyDescent="0.3">
      <c r="A939" s="128" t="s">
        <v>10616</v>
      </c>
      <c r="B939" t="s">
        <v>7364</v>
      </c>
      <c r="C939" t="s">
        <v>14697</v>
      </c>
    </row>
    <row r="940" spans="1:3" x14ac:dyDescent="0.3">
      <c r="A940" s="128" t="s">
        <v>10617</v>
      </c>
      <c r="B940" t="s">
        <v>7365</v>
      </c>
      <c r="C940" t="s">
        <v>14697</v>
      </c>
    </row>
    <row r="941" spans="1:3" x14ac:dyDescent="0.3">
      <c r="A941" s="128" t="s">
        <v>10618</v>
      </c>
      <c r="B941" t="s">
        <v>7366</v>
      </c>
      <c r="C941" t="s">
        <v>14697</v>
      </c>
    </row>
    <row r="942" spans="1:3" x14ac:dyDescent="0.3">
      <c r="A942" s="128" t="s">
        <v>10619</v>
      </c>
      <c r="B942" t="s">
        <v>7367</v>
      </c>
      <c r="C942" t="s">
        <v>14697</v>
      </c>
    </row>
    <row r="943" spans="1:3" x14ac:dyDescent="0.3">
      <c r="A943" s="128" t="s">
        <v>10620</v>
      </c>
      <c r="B943" t="s">
        <v>7368</v>
      </c>
      <c r="C943" t="s">
        <v>14697</v>
      </c>
    </row>
    <row r="944" spans="1:3" x14ac:dyDescent="0.3">
      <c r="A944" s="128" t="s">
        <v>10621</v>
      </c>
      <c r="B944" t="s">
        <v>7369</v>
      </c>
      <c r="C944" t="s">
        <v>14697</v>
      </c>
    </row>
    <row r="945" spans="1:3" x14ac:dyDescent="0.3">
      <c r="A945" s="128" t="s">
        <v>10622</v>
      </c>
      <c r="B945" t="s">
        <v>7370</v>
      </c>
      <c r="C945" t="s">
        <v>14697</v>
      </c>
    </row>
    <row r="946" spans="1:3" x14ac:dyDescent="0.3">
      <c r="A946" s="128" t="s">
        <v>10623</v>
      </c>
      <c r="B946" t="s">
        <v>7371</v>
      </c>
      <c r="C946" t="s">
        <v>14697</v>
      </c>
    </row>
    <row r="947" spans="1:3" x14ac:dyDescent="0.3">
      <c r="A947" s="128" t="s">
        <v>10624</v>
      </c>
      <c r="B947" t="s">
        <v>7372</v>
      </c>
      <c r="C947" t="s">
        <v>14697</v>
      </c>
    </row>
    <row r="948" spans="1:3" x14ac:dyDescent="0.3">
      <c r="A948" s="128" t="s">
        <v>10625</v>
      </c>
      <c r="B948" t="s">
        <v>7373</v>
      </c>
      <c r="C948" t="s">
        <v>14697</v>
      </c>
    </row>
    <row r="949" spans="1:3" x14ac:dyDescent="0.3">
      <c r="A949" s="128" t="s">
        <v>10626</v>
      </c>
      <c r="B949" t="s">
        <v>7085</v>
      </c>
      <c r="C949" t="s">
        <v>14697</v>
      </c>
    </row>
    <row r="950" spans="1:3" x14ac:dyDescent="0.3">
      <c r="A950" s="128" t="s">
        <v>10627</v>
      </c>
      <c r="B950" t="s">
        <v>7374</v>
      </c>
      <c r="C950" t="s">
        <v>14697</v>
      </c>
    </row>
    <row r="951" spans="1:3" x14ac:dyDescent="0.3">
      <c r="A951" s="128" t="s">
        <v>10628</v>
      </c>
      <c r="B951" t="s">
        <v>7375</v>
      </c>
      <c r="C951" t="s">
        <v>14697</v>
      </c>
    </row>
    <row r="952" spans="1:3" x14ac:dyDescent="0.3">
      <c r="A952" s="128" t="s">
        <v>10629</v>
      </c>
      <c r="B952" t="s">
        <v>7468</v>
      </c>
      <c r="C952" t="s">
        <v>14697</v>
      </c>
    </row>
    <row r="953" spans="1:3" x14ac:dyDescent="0.3">
      <c r="A953" s="128" t="s">
        <v>10630</v>
      </c>
      <c r="B953" t="s">
        <v>3917</v>
      </c>
      <c r="C953" t="s">
        <v>14698</v>
      </c>
    </row>
    <row r="954" spans="1:3" x14ac:dyDescent="0.3">
      <c r="A954" s="128" t="s">
        <v>10631</v>
      </c>
      <c r="B954" t="s">
        <v>3918</v>
      </c>
      <c r="C954" t="s">
        <v>14698</v>
      </c>
    </row>
    <row r="955" spans="1:3" x14ac:dyDescent="0.3">
      <c r="A955" s="128" t="s">
        <v>10632</v>
      </c>
      <c r="B955" t="s">
        <v>3919</v>
      </c>
      <c r="C955" t="s">
        <v>14698</v>
      </c>
    </row>
    <row r="956" spans="1:3" x14ac:dyDescent="0.3">
      <c r="A956" s="128" t="s">
        <v>10633</v>
      </c>
      <c r="B956" t="s">
        <v>3920</v>
      </c>
      <c r="C956" t="s">
        <v>14698</v>
      </c>
    </row>
    <row r="957" spans="1:3" x14ac:dyDescent="0.3">
      <c r="A957" s="128" t="s">
        <v>10634</v>
      </c>
      <c r="B957" t="s">
        <v>3921</v>
      </c>
      <c r="C957" t="s">
        <v>14698</v>
      </c>
    </row>
    <row r="958" spans="1:3" x14ac:dyDescent="0.3">
      <c r="A958" s="128" t="s">
        <v>10635</v>
      </c>
      <c r="B958" t="s">
        <v>3922</v>
      </c>
      <c r="C958" t="s">
        <v>14698</v>
      </c>
    </row>
    <row r="959" spans="1:3" x14ac:dyDescent="0.3">
      <c r="A959" s="128" t="s">
        <v>10636</v>
      </c>
      <c r="B959" t="s">
        <v>3923</v>
      </c>
      <c r="C959" t="s">
        <v>14698</v>
      </c>
    </row>
    <row r="960" spans="1:3" x14ac:dyDescent="0.3">
      <c r="A960" s="128" t="s">
        <v>10637</v>
      </c>
      <c r="B960" t="s">
        <v>3962</v>
      </c>
      <c r="C960" t="s">
        <v>14693</v>
      </c>
    </row>
    <row r="961" spans="1:3" x14ac:dyDescent="0.3">
      <c r="A961" s="128" t="s">
        <v>10638</v>
      </c>
      <c r="B961" t="s">
        <v>3963</v>
      </c>
      <c r="C961" t="s">
        <v>14693</v>
      </c>
    </row>
    <row r="962" spans="1:3" x14ac:dyDescent="0.3">
      <c r="A962" s="128" t="s">
        <v>10639</v>
      </c>
      <c r="B962" t="s">
        <v>3965</v>
      </c>
      <c r="C962" t="s">
        <v>14699</v>
      </c>
    </row>
    <row r="963" spans="1:3" x14ac:dyDescent="0.3">
      <c r="A963" s="128" t="s">
        <v>10640</v>
      </c>
      <c r="B963" t="s">
        <v>3966</v>
      </c>
      <c r="C963" t="s">
        <v>14699</v>
      </c>
    </row>
    <row r="964" spans="1:3" x14ac:dyDescent="0.3">
      <c r="A964" s="128" t="s">
        <v>10641</v>
      </c>
      <c r="B964" t="s">
        <v>3967</v>
      </c>
      <c r="C964" t="s">
        <v>14699</v>
      </c>
    </row>
    <row r="965" spans="1:3" x14ac:dyDescent="0.3">
      <c r="A965" s="128" t="s">
        <v>10642</v>
      </c>
      <c r="B965" t="s">
        <v>3968</v>
      </c>
      <c r="C965" t="s">
        <v>14699</v>
      </c>
    </row>
    <row r="966" spans="1:3" x14ac:dyDescent="0.3">
      <c r="A966" s="128" t="s">
        <v>10643</v>
      </c>
      <c r="B966" t="s">
        <v>3969</v>
      </c>
      <c r="C966" t="s">
        <v>14699</v>
      </c>
    </row>
    <row r="967" spans="1:3" x14ac:dyDescent="0.3">
      <c r="A967" s="128" t="s">
        <v>10644</v>
      </c>
      <c r="B967" t="s">
        <v>3970</v>
      </c>
      <c r="C967" t="s">
        <v>14699</v>
      </c>
    </row>
    <row r="968" spans="1:3" x14ac:dyDescent="0.3">
      <c r="A968" s="128" t="s">
        <v>10645</v>
      </c>
      <c r="B968" t="s">
        <v>3971</v>
      </c>
      <c r="C968" t="s">
        <v>14699</v>
      </c>
    </row>
    <row r="969" spans="1:3" x14ac:dyDescent="0.3">
      <c r="A969" s="128" t="s">
        <v>10646</v>
      </c>
      <c r="B969" t="s">
        <v>3972</v>
      </c>
      <c r="C969" t="s">
        <v>14699</v>
      </c>
    </row>
    <row r="970" spans="1:3" x14ac:dyDescent="0.3">
      <c r="A970" s="128" t="s">
        <v>10647</v>
      </c>
      <c r="B970" t="s">
        <v>3973</v>
      </c>
      <c r="C970" t="s">
        <v>14699</v>
      </c>
    </row>
    <row r="971" spans="1:3" x14ac:dyDescent="0.3">
      <c r="A971" s="128" t="s">
        <v>10648</v>
      </c>
      <c r="B971" t="s">
        <v>3974</v>
      </c>
      <c r="C971" t="s">
        <v>14699</v>
      </c>
    </row>
    <row r="972" spans="1:3" x14ac:dyDescent="0.3">
      <c r="A972" s="128" t="s">
        <v>10649</v>
      </c>
      <c r="B972" t="s">
        <v>3975</v>
      </c>
      <c r="C972" t="s">
        <v>14699</v>
      </c>
    </row>
    <row r="973" spans="1:3" x14ac:dyDescent="0.3">
      <c r="A973" s="128" t="s">
        <v>10650</v>
      </c>
      <c r="B973" t="s">
        <v>3976</v>
      </c>
      <c r="C973" t="s">
        <v>14699</v>
      </c>
    </row>
    <row r="974" spans="1:3" x14ac:dyDescent="0.3">
      <c r="A974" s="128" t="s">
        <v>10651</v>
      </c>
      <c r="B974" t="s">
        <v>3977</v>
      </c>
      <c r="C974" t="s">
        <v>14699</v>
      </c>
    </row>
    <row r="975" spans="1:3" x14ac:dyDescent="0.3">
      <c r="A975" s="128" t="s">
        <v>10652</v>
      </c>
      <c r="B975" t="s">
        <v>3978</v>
      </c>
      <c r="C975" t="s">
        <v>14699</v>
      </c>
    </row>
    <row r="976" spans="1:3" x14ac:dyDescent="0.3">
      <c r="A976" s="128" t="s">
        <v>10653</v>
      </c>
      <c r="B976" t="s">
        <v>3979</v>
      </c>
      <c r="C976" t="s">
        <v>14699</v>
      </c>
    </row>
    <row r="977" spans="1:3" x14ac:dyDescent="0.3">
      <c r="A977" s="128" t="s">
        <v>10654</v>
      </c>
      <c r="B977" t="s">
        <v>4014</v>
      </c>
      <c r="C977" t="s">
        <v>14700</v>
      </c>
    </row>
    <row r="978" spans="1:3" x14ac:dyDescent="0.3">
      <c r="A978" s="128" t="s">
        <v>10655</v>
      </c>
      <c r="B978" t="s">
        <v>4017</v>
      </c>
      <c r="C978" t="s">
        <v>14700</v>
      </c>
    </row>
    <row r="979" spans="1:3" x14ac:dyDescent="0.3">
      <c r="A979" s="128" t="s">
        <v>10656</v>
      </c>
      <c r="B979" t="s">
        <v>4024</v>
      </c>
      <c r="C979" t="s">
        <v>14700</v>
      </c>
    </row>
    <row r="980" spans="1:3" x14ac:dyDescent="0.3">
      <c r="A980" s="128" t="s">
        <v>10657</v>
      </c>
      <c r="B980" t="s">
        <v>4025</v>
      </c>
      <c r="C980" t="s">
        <v>14700</v>
      </c>
    </row>
    <row r="981" spans="1:3" x14ac:dyDescent="0.3">
      <c r="A981" s="128" t="s">
        <v>10658</v>
      </c>
      <c r="B981" t="s">
        <v>4011</v>
      </c>
      <c r="C981" t="s">
        <v>14700</v>
      </c>
    </row>
    <row r="982" spans="1:3" x14ac:dyDescent="0.3">
      <c r="A982" s="128" t="s">
        <v>10659</v>
      </c>
      <c r="B982" t="s">
        <v>4028</v>
      </c>
      <c r="C982" t="s">
        <v>14700</v>
      </c>
    </row>
    <row r="983" spans="1:3" x14ac:dyDescent="0.3">
      <c r="A983" s="128" t="s">
        <v>10660</v>
      </c>
      <c r="B983" t="s">
        <v>4011</v>
      </c>
      <c r="C983" t="s">
        <v>14700</v>
      </c>
    </row>
    <row r="984" spans="1:3" x14ac:dyDescent="0.3">
      <c r="A984" s="128" t="s">
        <v>10661</v>
      </c>
      <c r="B984" t="s">
        <v>4012</v>
      </c>
      <c r="C984" t="s">
        <v>14700</v>
      </c>
    </row>
    <row r="985" spans="1:3" x14ac:dyDescent="0.3">
      <c r="A985" s="128" t="s">
        <v>10662</v>
      </c>
      <c r="B985" t="s">
        <v>4034</v>
      </c>
      <c r="C985" t="s">
        <v>14693</v>
      </c>
    </row>
    <row r="986" spans="1:3" x14ac:dyDescent="0.3">
      <c r="A986" s="128" t="s">
        <v>10663</v>
      </c>
      <c r="B986" t="s">
        <v>4035</v>
      </c>
      <c r="C986" t="s">
        <v>14693</v>
      </c>
    </row>
    <row r="987" spans="1:3" x14ac:dyDescent="0.3">
      <c r="A987" s="128" t="s">
        <v>10664</v>
      </c>
      <c r="B987" t="s">
        <v>4036</v>
      </c>
      <c r="C987" t="s">
        <v>14693</v>
      </c>
    </row>
    <row r="988" spans="1:3" x14ac:dyDescent="0.3">
      <c r="A988" s="128" t="s">
        <v>10665</v>
      </c>
      <c r="B988" t="s">
        <v>4037</v>
      </c>
      <c r="C988" t="s">
        <v>14693</v>
      </c>
    </row>
    <row r="989" spans="1:3" x14ac:dyDescent="0.3">
      <c r="A989" s="128" t="s">
        <v>10666</v>
      </c>
      <c r="B989" t="s">
        <v>4037</v>
      </c>
      <c r="C989" t="s">
        <v>14693</v>
      </c>
    </row>
    <row r="990" spans="1:3" x14ac:dyDescent="0.3">
      <c r="A990" s="128" t="s">
        <v>10667</v>
      </c>
      <c r="B990" t="s">
        <v>4036</v>
      </c>
      <c r="C990" t="s">
        <v>14693</v>
      </c>
    </row>
    <row r="991" spans="1:3" x14ac:dyDescent="0.3">
      <c r="A991" s="128" t="s">
        <v>10668</v>
      </c>
      <c r="B991" t="s">
        <v>4059</v>
      </c>
      <c r="C991" t="s">
        <v>14700</v>
      </c>
    </row>
    <row r="992" spans="1:3" x14ac:dyDescent="0.3">
      <c r="A992" s="128" t="s">
        <v>10669</v>
      </c>
      <c r="B992" t="s">
        <v>4059</v>
      </c>
      <c r="C992" t="s">
        <v>14700</v>
      </c>
    </row>
    <row r="993" spans="1:3" x14ac:dyDescent="0.3">
      <c r="A993" s="128" t="s">
        <v>10670</v>
      </c>
      <c r="B993" t="s">
        <v>4059</v>
      </c>
      <c r="C993" t="s">
        <v>14700</v>
      </c>
    </row>
    <row r="994" spans="1:3" x14ac:dyDescent="0.3">
      <c r="A994" s="128" t="s">
        <v>10671</v>
      </c>
      <c r="B994" t="s">
        <v>4059</v>
      </c>
      <c r="C994" t="s">
        <v>14700</v>
      </c>
    </row>
    <row r="995" spans="1:3" x14ac:dyDescent="0.3">
      <c r="A995" s="128" t="s">
        <v>10672</v>
      </c>
      <c r="B995" t="s">
        <v>4059</v>
      </c>
      <c r="C995" t="s">
        <v>14700</v>
      </c>
    </row>
    <row r="996" spans="1:3" x14ac:dyDescent="0.3">
      <c r="A996" s="128" t="s">
        <v>10673</v>
      </c>
      <c r="B996" t="s">
        <v>4059</v>
      </c>
      <c r="C996" t="s">
        <v>14700</v>
      </c>
    </row>
    <row r="997" spans="1:3" x14ac:dyDescent="0.3">
      <c r="A997" s="128" t="s">
        <v>10674</v>
      </c>
      <c r="B997" t="s">
        <v>4059</v>
      </c>
      <c r="C997" t="s">
        <v>14700</v>
      </c>
    </row>
    <row r="998" spans="1:3" x14ac:dyDescent="0.3">
      <c r="A998" s="128" t="s">
        <v>10675</v>
      </c>
      <c r="B998" t="s">
        <v>4059</v>
      </c>
      <c r="C998" t="s">
        <v>14700</v>
      </c>
    </row>
    <row r="999" spans="1:3" x14ac:dyDescent="0.3">
      <c r="A999" s="128" t="s">
        <v>10676</v>
      </c>
      <c r="B999" t="s">
        <v>4059</v>
      </c>
      <c r="C999" t="s">
        <v>14700</v>
      </c>
    </row>
    <row r="1000" spans="1:3" x14ac:dyDescent="0.3">
      <c r="A1000" s="128" t="s">
        <v>10677</v>
      </c>
      <c r="B1000" t="s">
        <v>4059</v>
      </c>
      <c r="C1000" t="s">
        <v>14700</v>
      </c>
    </row>
    <row r="1001" spans="1:3" x14ac:dyDescent="0.3">
      <c r="A1001" s="128" t="s">
        <v>10678</v>
      </c>
      <c r="B1001" t="s">
        <v>4063</v>
      </c>
      <c r="C1001" t="s">
        <v>14700</v>
      </c>
    </row>
    <row r="1002" spans="1:3" x14ac:dyDescent="0.3">
      <c r="A1002" s="128" t="s">
        <v>10679</v>
      </c>
      <c r="B1002" t="s">
        <v>4070</v>
      </c>
      <c r="C1002" t="s">
        <v>14693</v>
      </c>
    </row>
    <row r="1003" spans="1:3" x14ac:dyDescent="0.3">
      <c r="A1003" s="128" t="s">
        <v>10680</v>
      </c>
      <c r="B1003" t="s">
        <v>4071</v>
      </c>
      <c r="C1003" t="s">
        <v>14693</v>
      </c>
    </row>
    <row r="1004" spans="1:3" x14ac:dyDescent="0.3">
      <c r="A1004" s="128" t="s">
        <v>10681</v>
      </c>
      <c r="B1004" t="s">
        <v>4072</v>
      </c>
      <c r="C1004" t="s">
        <v>14693</v>
      </c>
    </row>
    <row r="1005" spans="1:3" x14ac:dyDescent="0.3">
      <c r="A1005" s="128" t="s">
        <v>10682</v>
      </c>
      <c r="B1005" t="s">
        <v>4073</v>
      </c>
      <c r="C1005" t="s">
        <v>14693</v>
      </c>
    </row>
    <row r="1006" spans="1:3" x14ac:dyDescent="0.3">
      <c r="A1006" s="128" t="s">
        <v>10683</v>
      </c>
      <c r="B1006" t="s">
        <v>4074</v>
      </c>
      <c r="C1006" t="s">
        <v>14693</v>
      </c>
    </row>
    <row r="1007" spans="1:3" x14ac:dyDescent="0.3">
      <c r="A1007" s="128" t="s">
        <v>10684</v>
      </c>
      <c r="B1007" t="s">
        <v>4075</v>
      </c>
      <c r="C1007" t="s">
        <v>14693</v>
      </c>
    </row>
    <row r="1008" spans="1:3" x14ac:dyDescent="0.3">
      <c r="A1008" s="128" t="s">
        <v>10685</v>
      </c>
      <c r="B1008" t="s">
        <v>4076</v>
      </c>
      <c r="C1008" t="s">
        <v>14693</v>
      </c>
    </row>
    <row r="1009" spans="1:3" x14ac:dyDescent="0.3">
      <c r="A1009" s="128" t="s">
        <v>10686</v>
      </c>
      <c r="B1009" t="s">
        <v>4077</v>
      </c>
      <c r="C1009" t="s">
        <v>14693</v>
      </c>
    </row>
    <row r="1010" spans="1:3" x14ac:dyDescent="0.3">
      <c r="A1010" s="128" t="s">
        <v>10687</v>
      </c>
      <c r="B1010" t="s">
        <v>4078</v>
      </c>
      <c r="C1010" t="s">
        <v>14693</v>
      </c>
    </row>
    <row r="1011" spans="1:3" x14ac:dyDescent="0.3">
      <c r="A1011" s="128" t="s">
        <v>10688</v>
      </c>
      <c r="B1011" t="s">
        <v>4079</v>
      </c>
      <c r="C1011" t="s">
        <v>14693</v>
      </c>
    </row>
    <row r="1012" spans="1:3" x14ac:dyDescent="0.3">
      <c r="A1012" s="128" t="s">
        <v>10689</v>
      </c>
      <c r="B1012" t="s">
        <v>4080</v>
      </c>
      <c r="C1012" t="s">
        <v>14693</v>
      </c>
    </row>
    <row r="1013" spans="1:3" x14ac:dyDescent="0.3">
      <c r="A1013" s="128" t="s">
        <v>10690</v>
      </c>
      <c r="B1013" t="s">
        <v>4081</v>
      </c>
      <c r="C1013" t="s">
        <v>14693</v>
      </c>
    </row>
    <row r="1014" spans="1:3" x14ac:dyDescent="0.3">
      <c r="A1014" s="128" t="s">
        <v>10691</v>
      </c>
      <c r="B1014" t="s">
        <v>4955</v>
      </c>
      <c r="C1014" t="s">
        <v>14693</v>
      </c>
    </row>
    <row r="1015" spans="1:3" x14ac:dyDescent="0.3">
      <c r="A1015" s="128" t="s">
        <v>10692</v>
      </c>
      <c r="B1015">
        <v>235</v>
      </c>
      <c r="C1015" t="s">
        <v>14693</v>
      </c>
    </row>
    <row r="1016" spans="1:3" x14ac:dyDescent="0.3">
      <c r="A1016" s="128" t="s">
        <v>10693</v>
      </c>
      <c r="B1016">
        <v>236</v>
      </c>
      <c r="C1016" t="s">
        <v>14693</v>
      </c>
    </row>
    <row r="1017" spans="1:3" x14ac:dyDescent="0.3">
      <c r="A1017" s="128" t="s">
        <v>10694</v>
      </c>
      <c r="B1017">
        <v>237</v>
      </c>
      <c r="C1017" t="s">
        <v>14693</v>
      </c>
    </row>
    <row r="1018" spans="1:3" x14ac:dyDescent="0.3">
      <c r="A1018" s="128" t="s">
        <v>10695</v>
      </c>
      <c r="B1018">
        <v>238</v>
      </c>
      <c r="C1018" t="s">
        <v>14693</v>
      </c>
    </row>
    <row r="1019" spans="1:3" x14ac:dyDescent="0.3">
      <c r="A1019" s="128" t="s">
        <v>10696</v>
      </c>
      <c r="B1019">
        <v>239</v>
      </c>
      <c r="C1019" t="s">
        <v>14693</v>
      </c>
    </row>
    <row r="1020" spans="1:3" x14ac:dyDescent="0.3">
      <c r="A1020" s="128" t="s">
        <v>10697</v>
      </c>
      <c r="B1020">
        <v>240</v>
      </c>
      <c r="C1020" t="s">
        <v>14693</v>
      </c>
    </row>
    <row r="1021" spans="1:3" x14ac:dyDescent="0.3">
      <c r="A1021" s="128" t="s">
        <v>10698</v>
      </c>
      <c r="B1021">
        <v>241</v>
      </c>
      <c r="C1021" t="s">
        <v>14693</v>
      </c>
    </row>
    <row r="1022" spans="1:3" x14ac:dyDescent="0.3">
      <c r="A1022" s="128" t="s">
        <v>10699</v>
      </c>
      <c r="B1022">
        <v>242</v>
      </c>
      <c r="C1022" t="s">
        <v>14693</v>
      </c>
    </row>
    <row r="1023" spans="1:3" x14ac:dyDescent="0.3">
      <c r="A1023" s="128" t="s">
        <v>10700</v>
      </c>
      <c r="B1023">
        <v>243</v>
      </c>
      <c r="C1023" t="s">
        <v>14693</v>
      </c>
    </row>
    <row r="1024" spans="1:3" x14ac:dyDescent="0.3">
      <c r="A1024" s="128" t="s">
        <v>10701</v>
      </c>
      <c r="B1024">
        <v>244</v>
      </c>
      <c r="C1024" t="s">
        <v>14693</v>
      </c>
    </row>
    <row r="1025" spans="1:3" x14ac:dyDescent="0.3">
      <c r="A1025" s="128" t="s">
        <v>10702</v>
      </c>
      <c r="B1025">
        <v>245</v>
      </c>
      <c r="C1025" t="s">
        <v>14693</v>
      </c>
    </row>
    <row r="1026" spans="1:3" x14ac:dyDescent="0.3">
      <c r="A1026" s="128" t="s">
        <v>10703</v>
      </c>
      <c r="B1026">
        <v>246</v>
      </c>
      <c r="C1026" t="s">
        <v>14693</v>
      </c>
    </row>
    <row r="1027" spans="1:3" x14ac:dyDescent="0.3">
      <c r="A1027" s="128" t="s">
        <v>10704</v>
      </c>
      <c r="B1027">
        <v>247</v>
      </c>
      <c r="C1027" t="s">
        <v>14693</v>
      </c>
    </row>
    <row r="1028" spans="1:3" x14ac:dyDescent="0.3">
      <c r="A1028" s="128" t="s">
        <v>10705</v>
      </c>
      <c r="B1028">
        <v>248</v>
      </c>
      <c r="C1028" t="s">
        <v>14693</v>
      </c>
    </row>
    <row r="1029" spans="1:3" x14ac:dyDescent="0.3">
      <c r="A1029" s="128" t="s">
        <v>10706</v>
      </c>
      <c r="B1029">
        <v>249</v>
      </c>
      <c r="C1029" t="s">
        <v>14693</v>
      </c>
    </row>
    <row r="1030" spans="1:3" x14ac:dyDescent="0.3">
      <c r="A1030" s="128" t="s">
        <v>10707</v>
      </c>
      <c r="B1030">
        <v>250</v>
      </c>
      <c r="C1030" t="s">
        <v>14693</v>
      </c>
    </row>
    <row r="1031" spans="1:3" x14ac:dyDescent="0.3">
      <c r="A1031" s="128" t="s">
        <v>10708</v>
      </c>
      <c r="B1031" t="s">
        <v>4308</v>
      </c>
      <c r="C1031" t="s">
        <v>14693</v>
      </c>
    </row>
    <row r="1032" spans="1:3" x14ac:dyDescent="0.3">
      <c r="A1032" s="128" t="s">
        <v>10709</v>
      </c>
      <c r="B1032" t="s">
        <v>4309</v>
      </c>
      <c r="C1032" t="s">
        <v>14693</v>
      </c>
    </row>
    <row r="1033" spans="1:3" x14ac:dyDescent="0.3">
      <c r="A1033" s="128" t="s">
        <v>10710</v>
      </c>
      <c r="B1033" t="s">
        <v>4310</v>
      </c>
      <c r="C1033" t="s">
        <v>14693</v>
      </c>
    </row>
    <row r="1034" spans="1:3" x14ac:dyDescent="0.3">
      <c r="A1034" s="128" t="s">
        <v>10711</v>
      </c>
      <c r="B1034" t="s">
        <v>4311</v>
      </c>
      <c r="C1034" t="s">
        <v>14693</v>
      </c>
    </row>
    <row r="1035" spans="1:3" x14ac:dyDescent="0.3">
      <c r="A1035" s="128" t="s">
        <v>10712</v>
      </c>
      <c r="B1035" t="s">
        <v>4312</v>
      </c>
      <c r="C1035" t="s">
        <v>14693</v>
      </c>
    </row>
    <row r="1036" spans="1:3" x14ac:dyDescent="0.3">
      <c r="A1036" s="128" t="s">
        <v>10713</v>
      </c>
      <c r="B1036" t="s">
        <v>4313</v>
      </c>
      <c r="C1036" t="s">
        <v>14693</v>
      </c>
    </row>
    <row r="1037" spans="1:3" x14ac:dyDescent="0.3">
      <c r="A1037" s="128" t="s">
        <v>10714</v>
      </c>
      <c r="B1037" t="s">
        <v>4314</v>
      </c>
      <c r="C1037" t="s">
        <v>14693</v>
      </c>
    </row>
    <row r="1038" spans="1:3" x14ac:dyDescent="0.3">
      <c r="A1038" s="128" t="s">
        <v>10715</v>
      </c>
      <c r="B1038" t="s">
        <v>4315</v>
      </c>
      <c r="C1038" t="s">
        <v>14693</v>
      </c>
    </row>
    <row r="1039" spans="1:3" x14ac:dyDescent="0.3">
      <c r="A1039" s="128" t="s">
        <v>10716</v>
      </c>
      <c r="B1039" t="s">
        <v>4316</v>
      </c>
      <c r="C1039" t="s">
        <v>14693</v>
      </c>
    </row>
    <row r="1040" spans="1:3" x14ac:dyDescent="0.3">
      <c r="A1040" s="128" t="s">
        <v>10717</v>
      </c>
      <c r="B1040" t="s">
        <v>4317</v>
      </c>
      <c r="C1040" t="s">
        <v>14693</v>
      </c>
    </row>
    <row r="1041" spans="1:3" x14ac:dyDescent="0.3">
      <c r="A1041" s="128" t="s">
        <v>10718</v>
      </c>
      <c r="B1041" t="s">
        <v>4318</v>
      </c>
      <c r="C1041" t="s">
        <v>14693</v>
      </c>
    </row>
    <row r="1042" spans="1:3" x14ac:dyDescent="0.3">
      <c r="A1042" s="128" t="s">
        <v>10719</v>
      </c>
      <c r="B1042" t="s">
        <v>4319</v>
      </c>
      <c r="C1042" t="s">
        <v>14693</v>
      </c>
    </row>
    <row r="1043" spans="1:3" x14ac:dyDescent="0.3">
      <c r="A1043" s="128" t="s">
        <v>10720</v>
      </c>
      <c r="B1043" t="s">
        <v>4320</v>
      </c>
      <c r="C1043" t="s">
        <v>14693</v>
      </c>
    </row>
    <row r="1044" spans="1:3" x14ac:dyDescent="0.3">
      <c r="A1044" s="128" t="s">
        <v>10721</v>
      </c>
      <c r="B1044" t="s">
        <v>4321</v>
      </c>
      <c r="C1044" t="s">
        <v>14693</v>
      </c>
    </row>
    <row r="1045" spans="1:3" x14ac:dyDescent="0.3">
      <c r="A1045" s="128" t="s">
        <v>10722</v>
      </c>
      <c r="B1045" t="s">
        <v>4322</v>
      </c>
      <c r="C1045" t="s">
        <v>14693</v>
      </c>
    </row>
    <row r="1046" spans="1:3" x14ac:dyDescent="0.3">
      <c r="A1046" s="128" t="s">
        <v>10723</v>
      </c>
      <c r="B1046" t="s">
        <v>4323</v>
      </c>
      <c r="C1046" t="s">
        <v>14693</v>
      </c>
    </row>
    <row r="1047" spans="1:3" x14ac:dyDescent="0.3">
      <c r="A1047" s="128" t="s">
        <v>10724</v>
      </c>
      <c r="B1047" t="s">
        <v>4324</v>
      </c>
      <c r="C1047" t="s">
        <v>14693</v>
      </c>
    </row>
    <row r="1048" spans="1:3" x14ac:dyDescent="0.3">
      <c r="A1048" s="128" t="s">
        <v>10725</v>
      </c>
      <c r="B1048" t="s">
        <v>4325</v>
      </c>
      <c r="C1048" t="s">
        <v>14693</v>
      </c>
    </row>
    <row r="1049" spans="1:3" x14ac:dyDescent="0.3">
      <c r="A1049" s="128" t="s">
        <v>10726</v>
      </c>
      <c r="B1049" t="s">
        <v>4326</v>
      </c>
      <c r="C1049" t="s">
        <v>14693</v>
      </c>
    </row>
    <row r="1050" spans="1:3" x14ac:dyDescent="0.3">
      <c r="A1050" s="128" t="s">
        <v>10727</v>
      </c>
      <c r="B1050" t="s">
        <v>4327</v>
      </c>
      <c r="C1050" t="s">
        <v>14693</v>
      </c>
    </row>
    <row r="1051" spans="1:3" x14ac:dyDescent="0.3">
      <c r="A1051" s="128" t="s">
        <v>10728</v>
      </c>
      <c r="B1051" t="s">
        <v>4328</v>
      </c>
      <c r="C1051" t="s">
        <v>14693</v>
      </c>
    </row>
    <row r="1052" spans="1:3" x14ac:dyDescent="0.3">
      <c r="A1052" s="128" t="s">
        <v>10729</v>
      </c>
      <c r="B1052" t="s">
        <v>4433</v>
      </c>
      <c r="C1052" t="s">
        <v>14693</v>
      </c>
    </row>
    <row r="1053" spans="1:3" x14ac:dyDescent="0.3">
      <c r="A1053" s="128" t="s">
        <v>10730</v>
      </c>
      <c r="B1053" t="s">
        <v>4434</v>
      </c>
      <c r="C1053" t="s">
        <v>14693</v>
      </c>
    </row>
    <row r="1054" spans="1:3" x14ac:dyDescent="0.3">
      <c r="A1054" s="128" t="s">
        <v>10731</v>
      </c>
      <c r="B1054" t="s">
        <v>4435</v>
      </c>
      <c r="C1054" t="s">
        <v>14693</v>
      </c>
    </row>
    <row r="1055" spans="1:3" x14ac:dyDescent="0.3">
      <c r="A1055" s="128" t="s">
        <v>10732</v>
      </c>
      <c r="B1055" t="s">
        <v>4436</v>
      </c>
      <c r="C1055" t="s">
        <v>14693</v>
      </c>
    </row>
    <row r="1056" spans="1:3" x14ac:dyDescent="0.3">
      <c r="A1056" s="128" t="s">
        <v>10733</v>
      </c>
      <c r="B1056" t="s">
        <v>4437</v>
      </c>
      <c r="C1056" t="s">
        <v>14693</v>
      </c>
    </row>
    <row r="1057" spans="1:3" x14ac:dyDescent="0.3">
      <c r="A1057" s="128" t="s">
        <v>10734</v>
      </c>
      <c r="B1057" t="s">
        <v>4438</v>
      </c>
      <c r="C1057" t="s">
        <v>14693</v>
      </c>
    </row>
    <row r="1058" spans="1:3" x14ac:dyDescent="0.3">
      <c r="A1058" s="128" t="s">
        <v>10735</v>
      </c>
      <c r="B1058" t="s">
        <v>4439</v>
      </c>
      <c r="C1058" t="s">
        <v>14693</v>
      </c>
    </row>
    <row r="1059" spans="1:3" x14ac:dyDescent="0.3">
      <c r="A1059" s="128" t="s">
        <v>10736</v>
      </c>
      <c r="B1059" t="s">
        <v>4440</v>
      </c>
      <c r="C1059" t="s">
        <v>14693</v>
      </c>
    </row>
    <row r="1060" spans="1:3" x14ac:dyDescent="0.3">
      <c r="A1060" s="128" t="s">
        <v>10737</v>
      </c>
      <c r="B1060" t="s">
        <v>4441</v>
      </c>
      <c r="C1060" t="s">
        <v>14693</v>
      </c>
    </row>
    <row r="1061" spans="1:3" x14ac:dyDescent="0.3">
      <c r="A1061" s="128" t="s">
        <v>10738</v>
      </c>
      <c r="B1061" t="s">
        <v>4442</v>
      </c>
      <c r="C1061" t="s">
        <v>14693</v>
      </c>
    </row>
    <row r="1062" spans="1:3" x14ac:dyDescent="0.3">
      <c r="A1062" s="128" t="s">
        <v>10739</v>
      </c>
      <c r="B1062" t="s">
        <v>4443</v>
      </c>
      <c r="C1062" t="s">
        <v>14693</v>
      </c>
    </row>
    <row r="1063" spans="1:3" x14ac:dyDescent="0.3">
      <c r="A1063" s="128" t="s">
        <v>10740</v>
      </c>
      <c r="B1063" t="s">
        <v>4444</v>
      </c>
      <c r="C1063" t="s">
        <v>14693</v>
      </c>
    </row>
    <row r="1064" spans="1:3" x14ac:dyDescent="0.3">
      <c r="A1064" s="128" t="s">
        <v>10741</v>
      </c>
      <c r="B1064" t="s">
        <v>4445</v>
      </c>
      <c r="C1064" t="s">
        <v>14693</v>
      </c>
    </row>
    <row r="1065" spans="1:3" x14ac:dyDescent="0.3">
      <c r="A1065" s="128" t="s">
        <v>10742</v>
      </c>
      <c r="B1065" t="s">
        <v>4446</v>
      </c>
      <c r="C1065" t="s">
        <v>14693</v>
      </c>
    </row>
    <row r="1066" spans="1:3" x14ac:dyDescent="0.3">
      <c r="A1066" s="128" t="s">
        <v>10743</v>
      </c>
      <c r="B1066" t="s">
        <v>4447</v>
      </c>
      <c r="C1066" t="s">
        <v>14693</v>
      </c>
    </row>
    <row r="1067" spans="1:3" x14ac:dyDescent="0.3">
      <c r="A1067" s="128" t="s">
        <v>10744</v>
      </c>
      <c r="B1067" t="s">
        <v>4448</v>
      </c>
      <c r="C1067" t="s">
        <v>14693</v>
      </c>
    </row>
    <row r="1068" spans="1:3" x14ac:dyDescent="0.3">
      <c r="A1068" s="128" t="s">
        <v>10745</v>
      </c>
      <c r="B1068" t="s">
        <v>4449</v>
      </c>
      <c r="C1068" t="s">
        <v>14693</v>
      </c>
    </row>
    <row r="1069" spans="1:3" x14ac:dyDescent="0.3">
      <c r="A1069" s="128" t="s">
        <v>10746</v>
      </c>
      <c r="B1069" t="s">
        <v>4450</v>
      </c>
      <c r="C1069" t="s">
        <v>14693</v>
      </c>
    </row>
    <row r="1070" spans="1:3" x14ac:dyDescent="0.3">
      <c r="A1070" s="128" t="s">
        <v>10747</v>
      </c>
      <c r="B1070" t="s">
        <v>4451</v>
      </c>
      <c r="C1070" t="s">
        <v>14693</v>
      </c>
    </row>
    <row r="1071" spans="1:3" x14ac:dyDescent="0.3">
      <c r="A1071" s="128" t="s">
        <v>10748</v>
      </c>
      <c r="B1071" t="s">
        <v>4452</v>
      </c>
      <c r="C1071" t="s">
        <v>14693</v>
      </c>
    </row>
    <row r="1072" spans="1:3" x14ac:dyDescent="0.3">
      <c r="A1072" s="128" t="s">
        <v>10749</v>
      </c>
      <c r="B1072" t="s">
        <v>4453</v>
      </c>
      <c r="C1072" t="s">
        <v>14693</v>
      </c>
    </row>
    <row r="1073" spans="1:3" x14ac:dyDescent="0.3">
      <c r="A1073" s="128" t="s">
        <v>10750</v>
      </c>
      <c r="B1073" t="s">
        <v>4455</v>
      </c>
      <c r="C1073" t="s">
        <v>14693</v>
      </c>
    </row>
    <row r="1074" spans="1:3" x14ac:dyDescent="0.3">
      <c r="A1074" s="128" t="s">
        <v>10751</v>
      </c>
      <c r="B1074" t="s">
        <v>4456</v>
      </c>
      <c r="C1074" t="s">
        <v>14693</v>
      </c>
    </row>
    <row r="1075" spans="1:3" x14ac:dyDescent="0.3">
      <c r="A1075" s="128" t="s">
        <v>10752</v>
      </c>
      <c r="B1075" t="s">
        <v>4457</v>
      </c>
      <c r="C1075" t="s">
        <v>14693</v>
      </c>
    </row>
    <row r="1076" spans="1:3" x14ac:dyDescent="0.3">
      <c r="A1076" s="128" t="s">
        <v>10753</v>
      </c>
      <c r="B1076" t="s">
        <v>4458</v>
      </c>
      <c r="C1076" t="s">
        <v>14693</v>
      </c>
    </row>
    <row r="1077" spans="1:3" x14ac:dyDescent="0.3">
      <c r="A1077" s="128" t="s">
        <v>10754</v>
      </c>
      <c r="B1077" t="s">
        <v>4459</v>
      </c>
      <c r="C1077" t="s">
        <v>14693</v>
      </c>
    </row>
    <row r="1078" spans="1:3" x14ac:dyDescent="0.3">
      <c r="A1078" s="128" t="s">
        <v>10755</v>
      </c>
      <c r="B1078" t="s">
        <v>4460</v>
      </c>
      <c r="C1078" t="s">
        <v>14693</v>
      </c>
    </row>
    <row r="1079" spans="1:3" x14ac:dyDescent="0.3">
      <c r="A1079" s="128" t="s">
        <v>10756</v>
      </c>
      <c r="B1079" t="s">
        <v>4461</v>
      </c>
      <c r="C1079" t="s">
        <v>14693</v>
      </c>
    </row>
    <row r="1080" spans="1:3" x14ac:dyDescent="0.3">
      <c r="A1080" s="128" t="s">
        <v>10757</v>
      </c>
      <c r="B1080" t="s">
        <v>4462</v>
      </c>
      <c r="C1080" t="s">
        <v>14693</v>
      </c>
    </row>
    <row r="1081" spans="1:3" x14ac:dyDescent="0.3">
      <c r="A1081" s="128" t="s">
        <v>10758</v>
      </c>
      <c r="B1081" t="s">
        <v>4463</v>
      </c>
      <c r="C1081" t="s">
        <v>14693</v>
      </c>
    </row>
    <row r="1082" spans="1:3" x14ac:dyDescent="0.3">
      <c r="A1082" s="128" t="s">
        <v>10759</v>
      </c>
      <c r="B1082" t="s">
        <v>4464</v>
      </c>
      <c r="C1082" t="s">
        <v>14693</v>
      </c>
    </row>
    <row r="1083" spans="1:3" x14ac:dyDescent="0.3">
      <c r="A1083" s="128" t="s">
        <v>10760</v>
      </c>
      <c r="B1083" t="s">
        <v>4465</v>
      </c>
      <c r="C1083" t="s">
        <v>14693</v>
      </c>
    </row>
    <row r="1084" spans="1:3" x14ac:dyDescent="0.3">
      <c r="A1084" s="128" t="s">
        <v>10761</v>
      </c>
      <c r="B1084" t="s">
        <v>4793</v>
      </c>
      <c r="C1084" t="s">
        <v>14692</v>
      </c>
    </row>
    <row r="1085" spans="1:3" x14ac:dyDescent="0.3">
      <c r="A1085" s="128" t="s">
        <v>10762</v>
      </c>
      <c r="B1085" t="s">
        <v>4796</v>
      </c>
      <c r="C1085" t="s">
        <v>14692</v>
      </c>
    </row>
    <row r="1086" spans="1:3" x14ac:dyDescent="0.3">
      <c r="A1086" s="128" t="s">
        <v>10763</v>
      </c>
      <c r="B1086" t="s">
        <v>4797</v>
      </c>
      <c r="C1086" t="s">
        <v>14692</v>
      </c>
    </row>
    <row r="1087" spans="1:3" x14ac:dyDescent="0.3">
      <c r="A1087" s="128" t="s">
        <v>10764</v>
      </c>
      <c r="B1087">
        <v>5</v>
      </c>
      <c r="C1087" t="s">
        <v>14699</v>
      </c>
    </row>
    <row r="1088" spans="1:3" x14ac:dyDescent="0.3">
      <c r="A1088" s="128" t="s">
        <v>10765</v>
      </c>
      <c r="B1088">
        <v>6</v>
      </c>
      <c r="C1088" t="s">
        <v>14699</v>
      </c>
    </row>
    <row r="1089" spans="1:3" x14ac:dyDescent="0.3">
      <c r="A1089" s="128" t="s">
        <v>10766</v>
      </c>
      <c r="B1089">
        <v>7</v>
      </c>
      <c r="C1089" t="s">
        <v>14699</v>
      </c>
    </row>
    <row r="1090" spans="1:3" x14ac:dyDescent="0.3">
      <c r="A1090" s="128" t="s">
        <v>10767</v>
      </c>
      <c r="B1090">
        <v>8</v>
      </c>
      <c r="C1090" t="s">
        <v>14699</v>
      </c>
    </row>
    <row r="1091" spans="1:3" x14ac:dyDescent="0.3">
      <c r="A1091" s="128" t="s">
        <v>10768</v>
      </c>
      <c r="B1091">
        <v>9</v>
      </c>
      <c r="C1091" t="s">
        <v>14699</v>
      </c>
    </row>
    <row r="1092" spans="1:3" x14ac:dyDescent="0.3">
      <c r="A1092" s="128" t="s">
        <v>10769</v>
      </c>
      <c r="B1092">
        <v>10</v>
      </c>
      <c r="C1092" t="s">
        <v>14699</v>
      </c>
    </row>
    <row r="1093" spans="1:3" x14ac:dyDescent="0.3">
      <c r="A1093" s="128" t="s">
        <v>10770</v>
      </c>
      <c r="B1093">
        <v>11</v>
      </c>
      <c r="C1093" t="s">
        <v>14699</v>
      </c>
    </row>
    <row r="1094" spans="1:3" x14ac:dyDescent="0.3">
      <c r="A1094" s="128" t="s">
        <v>10771</v>
      </c>
      <c r="B1094">
        <v>12</v>
      </c>
      <c r="C1094" t="s">
        <v>14699</v>
      </c>
    </row>
    <row r="1095" spans="1:3" x14ac:dyDescent="0.3">
      <c r="A1095" s="128" t="s">
        <v>10772</v>
      </c>
      <c r="B1095">
        <v>13</v>
      </c>
      <c r="C1095" t="s">
        <v>14699</v>
      </c>
    </row>
    <row r="1096" spans="1:3" x14ac:dyDescent="0.3">
      <c r="A1096" s="128" t="s">
        <v>10773</v>
      </c>
      <c r="B1096">
        <v>14</v>
      </c>
      <c r="C1096" t="s">
        <v>14699</v>
      </c>
    </row>
    <row r="1097" spans="1:3" x14ac:dyDescent="0.3">
      <c r="A1097" s="128" t="s">
        <v>10774</v>
      </c>
      <c r="B1097">
        <v>15</v>
      </c>
      <c r="C1097" t="s">
        <v>14699</v>
      </c>
    </row>
    <row r="1098" spans="1:3" x14ac:dyDescent="0.3">
      <c r="A1098" s="128" t="s">
        <v>10775</v>
      </c>
      <c r="B1098">
        <v>16</v>
      </c>
      <c r="C1098" t="s">
        <v>14699</v>
      </c>
    </row>
    <row r="1099" spans="1:3" x14ac:dyDescent="0.3">
      <c r="A1099" s="128" t="s">
        <v>10776</v>
      </c>
      <c r="B1099">
        <v>17</v>
      </c>
      <c r="C1099" t="s">
        <v>14699</v>
      </c>
    </row>
    <row r="1100" spans="1:3" x14ac:dyDescent="0.3">
      <c r="A1100" s="128" t="s">
        <v>10777</v>
      </c>
      <c r="B1100">
        <v>18</v>
      </c>
      <c r="C1100" t="s">
        <v>14699</v>
      </c>
    </row>
    <row r="1101" spans="1:3" x14ac:dyDescent="0.3">
      <c r="A1101" s="128" t="s">
        <v>10778</v>
      </c>
      <c r="B1101">
        <v>19</v>
      </c>
      <c r="C1101" t="s">
        <v>14699</v>
      </c>
    </row>
    <row r="1102" spans="1:3" x14ac:dyDescent="0.3">
      <c r="A1102" s="128" t="s">
        <v>10779</v>
      </c>
      <c r="B1102">
        <v>20</v>
      </c>
      <c r="C1102" t="s">
        <v>14699</v>
      </c>
    </row>
    <row r="1103" spans="1:3" x14ac:dyDescent="0.3">
      <c r="A1103" s="128" t="s">
        <v>10780</v>
      </c>
      <c r="B1103" t="s">
        <v>5311</v>
      </c>
      <c r="C1103" t="s">
        <v>14700</v>
      </c>
    </row>
    <row r="1104" spans="1:3" x14ac:dyDescent="0.3">
      <c r="A1104" s="128" t="s">
        <v>10781</v>
      </c>
      <c r="B1104" t="s">
        <v>4935</v>
      </c>
      <c r="C1104" t="s">
        <v>14700</v>
      </c>
    </row>
    <row r="1105" spans="1:3" x14ac:dyDescent="0.3">
      <c r="A1105" s="128" t="s">
        <v>10782</v>
      </c>
      <c r="B1105" t="s">
        <v>4937</v>
      </c>
      <c r="C1105" t="s">
        <v>14700</v>
      </c>
    </row>
    <row r="1106" spans="1:3" x14ac:dyDescent="0.3">
      <c r="A1106" s="128" t="s">
        <v>10783</v>
      </c>
      <c r="B1106" t="s">
        <v>5317</v>
      </c>
      <c r="C1106" t="s">
        <v>14693</v>
      </c>
    </row>
    <row r="1107" spans="1:3" x14ac:dyDescent="0.3">
      <c r="A1107" s="128" t="s">
        <v>10784</v>
      </c>
      <c r="B1107" t="s">
        <v>5422</v>
      </c>
      <c r="C1107" t="s">
        <v>14696</v>
      </c>
    </row>
    <row r="1108" spans="1:3" x14ac:dyDescent="0.3">
      <c r="A1108" s="128" t="s">
        <v>10785</v>
      </c>
      <c r="B1108" t="s">
        <v>5423</v>
      </c>
      <c r="C1108" t="s">
        <v>14696</v>
      </c>
    </row>
    <row r="1109" spans="1:3" x14ac:dyDescent="0.3">
      <c r="A1109" s="128" t="s">
        <v>10786</v>
      </c>
      <c r="B1109" t="s">
        <v>5424</v>
      </c>
      <c r="C1109" t="s">
        <v>14696</v>
      </c>
    </row>
    <row r="1110" spans="1:3" x14ac:dyDescent="0.3">
      <c r="A1110" s="128" t="s">
        <v>10787</v>
      </c>
      <c r="B1110" t="s">
        <v>5425</v>
      </c>
      <c r="C1110" t="s">
        <v>14696</v>
      </c>
    </row>
    <row r="1111" spans="1:3" x14ac:dyDescent="0.3">
      <c r="A1111" s="128" t="s">
        <v>10788</v>
      </c>
      <c r="B1111" t="s">
        <v>5426</v>
      </c>
      <c r="C1111" t="s">
        <v>14696</v>
      </c>
    </row>
    <row r="1112" spans="1:3" x14ac:dyDescent="0.3">
      <c r="A1112" s="128" t="s">
        <v>10789</v>
      </c>
      <c r="B1112" t="s">
        <v>5427</v>
      </c>
      <c r="C1112" t="s">
        <v>14696</v>
      </c>
    </row>
    <row r="1113" spans="1:3" x14ac:dyDescent="0.3">
      <c r="A1113" s="128" t="s">
        <v>10790</v>
      </c>
      <c r="B1113" t="s">
        <v>5428</v>
      </c>
      <c r="C1113" t="s">
        <v>14696</v>
      </c>
    </row>
    <row r="1114" spans="1:3" x14ac:dyDescent="0.3">
      <c r="A1114" s="128" t="s">
        <v>10791</v>
      </c>
      <c r="B1114" t="s">
        <v>5429</v>
      </c>
      <c r="C1114" t="s">
        <v>14696</v>
      </c>
    </row>
    <row r="1115" spans="1:3" x14ac:dyDescent="0.3">
      <c r="A1115" s="128" t="s">
        <v>10792</v>
      </c>
      <c r="B1115" t="s">
        <v>5430</v>
      </c>
      <c r="C1115" t="s">
        <v>14696</v>
      </c>
    </row>
    <row r="1116" spans="1:3" x14ac:dyDescent="0.3">
      <c r="A1116" s="128" t="s">
        <v>10793</v>
      </c>
      <c r="B1116" t="s">
        <v>5431</v>
      </c>
      <c r="C1116" t="s">
        <v>14696</v>
      </c>
    </row>
    <row r="1117" spans="1:3" x14ac:dyDescent="0.3">
      <c r="A1117" s="128" t="s">
        <v>10794</v>
      </c>
      <c r="B1117" t="s">
        <v>5432</v>
      </c>
      <c r="C1117" t="s">
        <v>14696</v>
      </c>
    </row>
    <row r="1118" spans="1:3" x14ac:dyDescent="0.3">
      <c r="A1118" s="128" t="s">
        <v>10795</v>
      </c>
      <c r="B1118" t="s">
        <v>5433</v>
      </c>
      <c r="C1118" t="s">
        <v>14696</v>
      </c>
    </row>
    <row r="1119" spans="1:3" x14ac:dyDescent="0.3">
      <c r="A1119" s="128" t="s">
        <v>10796</v>
      </c>
      <c r="B1119" t="s">
        <v>5434</v>
      </c>
      <c r="C1119" t="s">
        <v>14696</v>
      </c>
    </row>
    <row r="1120" spans="1:3" x14ac:dyDescent="0.3">
      <c r="A1120" s="128" t="s">
        <v>10797</v>
      </c>
      <c r="B1120" t="s">
        <v>5435</v>
      </c>
      <c r="C1120" t="s">
        <v>14696</v>
      </c>
    </row>
    <row r="1121" spans="1:3" x14ac:dyDescent="0.3">
      <c r="A1121" s="128" t="s">
        <v>10798</v>
      </c>
      <c r="B1121" t="s">
        <v>5436</v>
      </c>
      <c r="C1121" t="s">
        <v>14696</v>
      </c>
    </row>
    <row r="1122" spans="1:3" x14ac:dyDescent="0.3">
      <c r="A1122" s="128" t="s">
        <v>10799</v>
      </c>
      <c r="B1122" t="s">
        <v>5437</v>
      </c>
      <c r="C1122" t="s">
        <v>14696</v>
      </c>
    </row>
    <row r="1123" spans="1:3" x14ac:dyDescent="0.3">
      <c r="A1123" s="128" t="s">
        <v>10800</v>
      </c>
      <c r="B1123" t="s">
        <v>5438</v>
      </c>
      <c r="C1123" t="s">
        <v>14696</v>
      </c>
    </row>
    <row r="1124" spans="1:3" x14ac:dyDescent="0.3">
      <c r="A1124" s="128" t="s">
        <v>10801</v>
      </c>
      <c r="B1124" t="s">
        <v>5439</v>
      </c>
      <c r="C1124" t="s">
        <v>14696</v>
      </c>
    </row>
    <row r="1125" spans="1:3" x14ac:dyDescent="0.3">
      <c r="A1125" s="128" t="s">
        <v>10802</v>
      </c>
      <c r="B1125" t="s">
        <v>5440</v>
      </c>
      <c r="C1125" t="s">
        <v>14696</v>
      </c>
    </row>
    <row r="1126" spans="1:3" x14ac:dyDescent="0.3">
      <c r="A1126" s="128" t="s">
        <v>10803</v>
      </c>
      <c r="B1126" t="s">
        <v>5441</v>
      </c>
      <c r="C1126" t="s">
        <v>14696</v>
      </c>
    </row>
    <row r="1127" spans="1:3" x14ac:dyDescent="0.3">
      <c r="A1127" s="128" t="s">
        <v>10804</v>
      </c>
      <c r="B1127" t="s">
        <v>5442</v>
      </c>
      <c r="C1127" t="s">
        <v>14696</v>
      </c>
    </row>
    <row r="1128" spans="1:3" x14ac:dyDescent="0.3">
      <c r="A1128" s="128" t="s">
        <v>10805</v>
      </c>
      <c r="B1128" t="s">
        <v>5443</v>
      </c>
      <c r="C1128" t="s">
        <v>14696</v>
      </c>
    </row>
    <row r="1129" spans="1:3" x14ac:dyDescent="0.3">
      <c r="A1129" s="128" t="s">
        <v>10806</v>
      </c>
      <c r="B1129" t="s">
        <v>5444</v>
      </c>
      <c r="C1129" t="s">
        <v>14696</v>
      </c>
    </row>
    <row r="1130" spans="1:3" x14ac:dyDescent="0.3">
      <c r="A1130" s="128" t="s">
        <v>10807</v>
      </c>
      <c r="B1130" t="s">
        <v>5445</v>
      </c>
      <c r="C1130" t="s">
        <v>14696</v>
      </c>
    </row>
    <row r="1131" spans="1:3" x14ac:dyDescent="0.3">
      <c r="A1131" s="128" t="s">
        <v>10808</v>
      </c>
      <c r="B1131" t="s">
        <v>5446</v>
      </c>
      <c r="C1131" t="s">
        <v>14696</v>
      </c>
    </row>
    <row r="1132" spans="1:3" x14ac:dyDescent="0.3">
      <c r="A1132" s="128" t="s">
        <v>10809</v>
      </c>
      <c r="B1132" t="s">
        <v>5447</v>
      </c>
      <c r="C1132" t="s">
        <v>14696</v>
      </c>
    </row>
    <row r="1133" spans="1:3" x14ac:dyDescent="0.3">
      <c r="A1133" s="128" t="s">
        <v>10810</v>
      </c>
      <c r="B1133" t="s">
        <v>5448</v>
      </c>
      <c r="C1133" t="s">
        <v>14696</v>
      </c>
    </row>
    <row r="1134" spans="1:3" x14ac:dyDescent="0.3">
      <c r="A1134" s="128" t="s">
        <v>10811</v>
      </c>
      <c r="B1134" t="s">
        <v>5449</v>
      </c>
      <c r="C1134" t="s">
        <v>14696</v>
      </c>
    </row>
    <row r="1135" spans="1:3" x14ac:dyDescent="0.3">
      <c r="A1135" s="128" t="s">
        <v>10812</v>
      </c>
      <c r="B1135" t="s">
        <v>5450</v>
      </c>
      <c r="C1135" t="s">
        <v>14696</v>
      </c>
    </row>
    <row r="1136" spans="1:3" x14ac:dyDescent="0.3">
      <c r="A1136" s="128" t="s">
        <v>10813</v>
      </c>
      <c r="B1136" t="s">
        <v>5451</v>
      </c>
      <c r="C1136" t="s">
        <v>14696</v>
      </c>
    </row>
    <row r="1137" spans="1:3" x14ac:dyDescent="0.3">
      <c r="A1137" s="128" t="s">
        <v>10814</v>
      </c>
      <c r="B1137" t="s">
        <v>5452</v>
      </c>
      <c r="C1137" t="s">
        <v>14696</v>
      </c>
    </row>
    <row r="1138" spans="1:3" x14ac:dyDescent="0.3">
      <c r="A1138" s="128" t="s">
        <v>10815</v>
      </c>
      <c r="B1138" t="s">
        <v>5453</v>
      </c>
      <c r="C1138" t="s">
        <v>14696</v>
      </c>
    </row>
    <row r="1139" spans="1:3" x14ac:dyDescent="0.3">
      <c r="A1139" s="128" t="s">
        <v>10816</v>
      </c>
      <c r="B1139" t="s">
        <v>5454</v>
      </c>
      <c r="C1139" t="s">
        <v>14696</v>
      </c>
    </row>
    <row r="1140" spans="1:3" x14ac:dyDescent="0.3">
      <c r="A1140" s="128" t="s">
        <v>10817</v>
      </c>
      <c r="B1140" t="s">
        <v>5455</v>
      </c>
      <c r="C1140" t="s">
        <v>14696</v>
      </c>
    </row>
    <row r="1141" spans="1:3" x14ac:dyDescent="0.3">
      <c r="A1141" s="128" t="s">
        <v>10818</v>
      </c>
      <c r="B1141" t="s">
        <v>5456</v>
      </c>
      <c r="C1141" t="s">
        <v>14696</v>
      </c>
    </row>
    <row r="1142" spans="1:3" x14ac:dyDescent="0.3">
      <c r="A1142" s="128" t="s">
        <v>10819</v>
      </c>
      <c r="B1142" t="s">
        <v>5457</v>
      </c>
      <c r="C1142" t="s">
        <v>14696</v>
      </c>
    </row>
    <row r="1143" spans="1:3" x14ac:dyDescent="0.3">
      <c r="A1143" s="128" t="s">
        <v>10820</v>
      </c>
      <c r="B1143" t="s">
        <v>5458</v>
      </c>
      <c r="C1143" t="s">
        <v>14696</v>
      </c>
    </row>
    <row r="1144" spans="1:3" x14ac:dyDescent="0.3">
      <c r="A1144" s="128" t="s">
        <v>10821</v>
      </c>
      <c r="B1144" t="s">
        <v>5459</v>
      </c>
      <c r="C1144" t="s">
        <v>14696</v>
      </c>
    </row>
    <row r="1145" spans="1:3" x14ac:dyDescent="0.3">
      <c r="A1145" s="128" t="s">
        <v>10822</v>
      </c>
      <c r="B1145" t="s">
        <v>5460</v>
      </c>
      <c r="C1145" t="s">
        <v>14696</v>
      </c>
    </row>
    <row r="1146" spans="1:3" x14ac:dyDescent="0.3">
      <c r="A1146" s="128" t="s">
        <v>10823</v>
      </c>
      <c r="B1146" t="s">
        <v>5461</v>
      </c>
      <c r="C1146" t="s">
        <v>14696</v>
      </c>
    </row>
    <row r="1147" spans="1:3" x14ac:dyDescent="0.3">
      <c r="A1147" s="128" t="s">
        <v>10824</v>
      </c>
      <c r="B1147" t="s">
        <v>5462</v>
      </c>
      <c r="C1147" t="s">
        <v>14696</v>
      </c>
    </row>
    <row r="1148" spans="1:3" x14ac:dyDescent="0.3">
      <c r="A1148" s="128" t="s">
        <v>10825</v>
      </c>
      <c r="B1148" t="s">
        <v>5463</v>
      </c>
      <c r="C1148" t="s">
        <v>14696</v>
      </c>
    </row>
    <row r="1149" spans="1:3" x14ac:dyDescent="0.3">
      <c r="A1149" s="128" t="s">
        <v>10826</v>
      </c>
      <c r="B1149" t="s">
        <v>5464</v>
      </c>
      <c r="C1149" t="s">
        <v>14696</v>
      </c>
    </row>
    <row r="1150" spans="1:3" x14ac:dyDescent="0.3">
      <c r="A1150" s="128" t="s">
        <v>10827</v>
      </c>
      <c r="B1150" t="s">
        <v>5465</v>
      </c>
      <c r="C1150" t="s">
        <v>14696</v>
      </c>
    </row>
    <row r="1151" spans="1:3" x14ac:dyDescent="0.3">
      <c r="A1151" s="128" t="s">
        <v>10828</v>
      </c>
      <c r="B1151" t="s">
        <v>5466</v>
      </c>
      <c r="C1151" t="s">
        <v>14696</v>
      </c>
    </row>
    <row r="1152" spans="1:3" x14ac:dyDescent="0.3">
      <c r="A1152" s="128" t="s">
        <v>10829</v>
      </c>
      <c r="B1152" t="s">
        <v>5467</v>
      </c>
      <c r="C1152" t="s">
        <v>14696</v>
      </c>
    </row>
    <row r="1153" spans="1:3" x14ac:dyDescent="0.3">
      <c r="A1153" s="128" t="s">
        <v>10830</v>
      </c>
      <c r="B1153" t="s">
        <v>5468</v>
      </c>
      <c r="C1153" t="s">
        <v>14696</v>
      </c>
    </row>
    <row r="1154" spans="1:3" x14ac:dyDescent="0.3">
      <c r="A1154" s="128" t="s">
        <v>10831</v>
      </c>
      <c r="B1154" t="s">
        <v>5469</v>
      </c>
      <c r="C1154" t="s">
        <v>14696</v>
      </c>
    </row>
    <row r="1155" spans="1:3" x14ac:dyDescent="0.3">
      <c r="A1155" s="128" t="s">
        <v>10832</v>
      </c>
      <c r="B1155" t="s">
        <v>5470</v>
      </c>
      <c r="C1155" t="s">
        <v>14696</v>
      </c>
    </row>
    <row r="1156" spans="1:3" x14ac:dyDescent="0.3">
      <c r="A1156" s="128" t="s">
        <v>10833</v>
      </c>
      <c r="B1156" t="s">
        <v>5471</v>
      </c>
      <c r="C1156" t="s">
        <v>14696</v>
      </c>
    </row>
    <row r="1157" spans="1:3" x14ac:dyDescent="0.3">
      <c r="A1157" s="128" t="s">
        <v>10834</v>
      </c>
      <c r="B1157" t="s">
        <v>5472</v>
      </c>
      <c r="C1157" t="s">
        <v>14696</v>
      </c>
    </row>
    <row r="1158" spans="1:3" x14ac:dyDescent="0.3">
      <c r="A1158" s="128" t="s">
        <v>10835</v>
      </c>
      <c r="B1158" t="s">
        <v>5473</v>
      </c>
      <c r="C1158" t="s">
        <v>14696</v>
      </c>
    </row>
    <row r="1159" spans="1:3" x14ac:dyDescent="0.3">
      <c r="A1159" s="128" t="s">
        <v>10836</v>
      </c>
      <c r="B1159" t="s">
        <v>5474</v>
      </c>
      <c r="C1159" t="s">
        <v>14696</v>
      </c>
    </row>
    <row r="1160" spans="1:3" x14ac:dyDescent="0.3">
      <c r="A1160" s="128" t="s">
        <v>10837</v>
      </c>
      <c r="B1160" t="s">
        <v>5475</v>
      </c>
      <c r="C1160" t="s">
        <v>14696</v>
      </c>
    </row>
    <row r="1161" spans="1:3" x14ac:dyDescent="0.3">
      <c r="A1161" s="128" t="s">
        <v>10838</v>
      </c>
      <c r="B1161" t="s">
        <v>5476</v>
      </c>
      <c r="C1161" t="s">
        <v>14696</v>
      </c>
    </row>
    <row r="1162" spans="1:3" x14ac:dyDescent="0.3">
      <c r="A1162" s="128" t="s">
        <v>10839</v>
      </c>
      <c r="B1162" t="s">
        <v>5477</v>
      </c>
      <c r="C1162" t="s">
        <v>14696</v>
      </c>
    </row>
    <row r="1163" spans="1:3" x14ac:dyDescent="0.3">
      <c r="A1163" s="128" t="s">
        <v>10840</v>
      </c>
      <c r="B1163" t="s">
        <v>5478</v>
      </c>
      <c r="C1163" t="s">
        <v>14696</v>
      </c>
    </row>
    <row r="1164" spans="1:3" x14ac:dyDescent="0.3">
      <c r="A1164" s="128" t="s">
        <v>10841</v>
      </c>
      <c r="B1164" t="s">
        <v>5789</v>
      </c>
      <c r="C1164" t="s">
        <v>14701</v>
      </c>
    </row>
    <row r="1165" spans="1:3" x14ac:dyDescent="0.3">
      <c r="A1165" s="128" t="s">
        <v>10842</v>
      </c>
      <c r="B1165" t="s">
        <v>5825</v>
      </c>
      <c r="C1165" t="s">
        <v>14696</v>
      </c>
    </row>
    <row r="1166" spans="1:3" x14ac:dyDescent="0.3">
      <c r="A1166" s="128" t="s">
        <v>10843</v>
      </c>
      <c r="B1166" t="s">
        <v>5826</v>
      </c>
      <c r="C1166" t="s">
        <v>14696</v>
      </c>
    </row>
    <row r="1167" spans="1:3" x14ac:dyDescent="0.3">
      <c r="A1167" s="128" t="s">
        <v>10844</v>
      </c>
      <c r="B1167" t="s">
        <v>5827</v>
      </c>
      <c r="C1167" t="s">
        <v>14696</v>
      </c>
    </row>
    <row r="1168" spans="1:3" x14ac:dyDescent="0.3">
      <c r="A1168" s="128" t="s">
        <v>10845</v>
      </c>
      <c r="B1168" t="s">
        <v>5828</v>
      </c>
      <c r="C1168" t="s">
        <v>14696</v>
      </c>
    </row>
    <row r="1169" spans="1:3" x14ac:dyDescent="0.3">
      <c r="A1169" s="128" t="s">
        <v>10846</v>
      </c>
      <c r="B1169" t="s">
        <v>5829</v>
      </c>
      <c r="C1169" t="s">
        <v>14696</v>
      </c>
    </row>
    <row r="1170" spans="1:3" x14ac:dyDescent="0.3">
      <c r="A1170" s="128" t="s">
        <v>10847</v>
      </c>
      <c r="B1170" t="s">
        <v>5830</v>
      </c>
      <c r="C1170" t="s">
        <v>14696</v>
      </c>
    </row>
    <row r="1171" spans="1:3" x14ac:dyDescent="0.3">
      <c r="A1171" s="128" t="s">
        <v>10848</v>
      </c>
      <c r="B1171" t="s">
        <v>5831</v>
      </c>
      <c r="C1171" t="s">
        <v>14696</v>
      </c>
    </row>
    <row r="1172" spans="1:3" x14ac:dyDescent="0.3">
      <c r="A1172" s="128" t="s">
        <v>10849</v>
      </c>
      <c r="B1172" t="s">
        <v>5832</v>
      </c>
      <c r="C1172" t="s">
        <v>14696</v>
      </c>
    </row>
    <row r="1173" spans="1:3" x14ac:dyDescent="0.3">
      <c r="A1173" s="128" t="s">
        <v>10850</v>
      </c>
      <c r="B1173" t="s">
        <v>5833</v>
      </c>
      <c r="C1173" t="s">
        <v>14696</v>
      </c>
    </row>
    <row r="1174" spans="1:3" x14ac:dyDescent="0.3">
      <c r="A1174" s="128" t="s">
        <v>10851</v>
      </c>
      <c r="B1174" t="s">
        <v>5834</v>
      </c>
      <c r="C1174" t="s">
        <v>14696</v>
      </c>
    </row>
    <row r="1175" spans="1:3" x14ac:dyDescent="0.3">
      <c r="A1175" s="128" t="s">
        <v>10852</v>
      </c>
      <c r="B1175" t="s">
        <v>5835</v>
      </c>
      <c r="C1175" t="s">
        <v>14696</v>
      </c>
    </row>
    <row r="1176" spans="1:3" x14ac:dyDescent="0.3">
      <c r="A1176" s="128" t="s">
        <v>10853</v>
      </c>
      <c r="B1176" t="s">
        <v>5836</v>
      </c>
      <c r="C1176" t="s">
        <v>14696</v>
      </c>
    </row>
    <row r="1177" spans="1:3" x14ac:dyDescent="0.3">
      <c r="A1177" s="128" t="s">
        <v>10854</v>
      </c>
      <c r="B1177" t="s">
        <v>5837</v>
      </c>
      <c r="C1177" t="s">
        <v>14696</v>
      </c>
    </row>
    <row r="1178" spans="1:3" x14ac:dyDescent="0.3">
      <c r="A1178" s="128" t="s">
        <v>10855</v>
      </c>
      <c r="B1178" t="s">
        <v>5838</v>
      </c>
      <c r="C1178" t="s">
        <v>14696</v>
      </c>
    </row>
    <row r="1179" spans="1:3" x14ac:dyDescent="0.3">
      <c r="A1179" s="128" t="s">
        <v>10856</v>
      </c>
      <c r="B1179" t="s">
        <v>5839</v>
      </c>
      <c r="C1179" t="s">
        <v>14696</v>
      </c>
    </row>
    <row r="1180" spans="1:3" x14ac:dyDescent="0.3">
      <c r="A1180" s="128" t="s">
        <v>10857</v>
      </c>
      <c r="B1180" t="s">
        <v>5840</v>
      </c>
      <c r="C1180" t="s">
        <v>14696</v>
      </c>
    </row>
    <row r="1181" spans="1:3" x14ac:dyDescent="0.3">
      <c r="A1181" s="128" t="s">
        <v>10858</v>
      </c>
      <c r="B1181" t="s">
        <v>5841</v>
      </c>
      <c r="C1181" t="s">
        <v>14696</v>
      </c>
    </row>
    <row r="1182" spans="1:3" x14ac:dyDescent="0.3">
      <c r="A1182" s="128" t="s">
        <v>10859</v>
      </c>
      <c r="B1182" t="s">
        <v>5842</v>
      </c>
      <c r="C1182" t="s">
        <v>14696</v>
      </c>
    </row>
    <row r="1183" spans="1:3" x14ac:dyDescent="0.3">
      <c r="A1183" s="128" t="s">
        <v>10860</v>
      </c>
      <c r="B1183" t="s">
        <v>5843</v>
      </c>
      <c r="C1183" t="s">
        <v>14696</v>
      </c>
    </row>
    <row r="1184" spans="1:3" x14ac:dyDescent="0.3">
      <c r="A1184" s="128" t="s">
        <v>10861</v>
      </c>
      <c r="B1184" t="s">
        <v>5844</v>
      </c>
      <c r="C1184" t="s">
        <v>14696</v>
      </c>
    </row>
    <row r="1185" spans="1:3" x14ac:dyDescent="0.3">
      <c r="A1185" s="128" t="s">
        <v>10862</v>
      </c>
      <c r="B1185" t="s">
        <v>5845</v>
      </c>
      <c r="C1185" t="s">
        <v>14696</v>
      </c>
    </row>
    <row r="1186" spans="1:3" x14ac:dyDescent="0.3">
      <c r="A1186" s="128" t="s">
        <v>10863</v>
      </c>
      <c r="B1186" t="s">
        <v>5846</v>
      </c>
      <c r="C1186" t="s">
        <v>14696</v>
      </c>
    </row>
    <row r="1187" spans="1:3" x14ac:dyDescent="0.3">
      <c r="A1187" s="128" t="s">
        <v>10864</v>
      </c>
      <c r="B1187" t="s">
        <v>5847</v>
      </c>
      <c r="C1187" t="s">
        <v>14696</v>
      </c>
    </row>
    <row r="1188" spans="1:3" x14ac:dyDescent="0.3">
      <c r="A1188" s="128" t="s">
        <v>10865</v>
      </c>
      <c r="B1188" t="s">
        <v>5848</v>
      </c>
      <c r="C1188" t="s">
        <v>14696</v>
      </c>
    </row>
    <row r="1189" spans="1:3" x14ac:dyDescent="0.3">
      <c r="A1189" s="128" t="s">
        <v>10866</v>
      </c>
      <c r="B1189" t="s">
        <v>5849</v>
      </c>
      <c r="C1189" t="s">
        <v>14696</v>
      </c>
    </row>
    <row r="1190" spans="1:3" x14ac:dyDescent="0.3">
      <c r="A1190" s="128" t="s">
        <v>10867</v>
      </c>
      <c r="B1190" t="s">
        <v>5850</v>
      </c>
      <c r="C1190" t="s">
        <v>14696</v>
      </c>
    </row>
    <row r="1191" spans="1:3" x14ac:dyDescent="0.3">
      <c r="A1191" s="128" t="s">
        <v>10868</v>
      </c>
      <c r="B1191" t="s">
        <v>5851</v>
      </c>
      <c r="C1191" t="s">
        <v>14696</v>
      </c>
    </row>
    <row r="1192" spans="1:3" x14ac:dyDescent="0.3">
      <c r="A1192" s="128" t="s">
        <v>10869</v>
      </c>
      <c r="B1192" t="s">
        <v>5852</v>
      </c>
      <c r="C1192" t="s">
        <v>14696</v>
      </c>
    </row>
    <row r="1193" spans="1:3" x14ac:dyDescent="0.3">
      <c r="A1193" s="128" t="s">
        <v>10870</v>
      </c>
      <c r="B1193" t="s">
        <v>5853</v>
      </c>
      <c r="C1193" t="s">
        <v>14696</v>
      </c>
    </row>
    <row r="1194" spans="1:3" x14ac:dyDescent="0.3">
      <c r="A1194" s="128" t="s">
        <v>10871</v>
      </c>
      <c r="B1194" t="s">
        <v>5854</v>
      </c>
      <c r="C1194" t="s">
        <v>14696</v>
      </c>
    </row>
    <row r="1195" spans="1:3" x14ac:dyDescent="0.3">
      <c r="A1195" s="128" t="s">
        <v>10872</v>
      </c>
      <c r="B1195" t="s">
        <v>5855</v>
      </c>
      <c r="C1195" t="s">
        <v>14696</v>
      </c>
    </row>
    <row r="1196" spans="1:3" x14ac:dyDescent="0.3">
      <c r="A1196" s="128" t="s">
        <v>10873</v>
      </c>
      <c r="B1196" t="s">
        <v>5856</v>
      </c>
      <c r="C1196" t="s">
        <v>14696</v>
      </c>
    </row>
    <row r="1197" spans="1:3" x14ac:dyDescent="0.3">
      <c r="A1197" s="128" t="s">
        <v>10874</v>
      </c>
      <c r="B1197" t="s">
        <v>5857</v>
      </c>
      <c r="C1197" t="s">
        <v>14696</v>
      </c>
    </row>
    <row r="1198" spans="1:3" x14ac:dyDescent="0.3">
      <c r="A1198" s="128" t="s">
        <v>10875</v>
      </c>
      <c r="B1198" t="s">
        <v>5858</v>
      </c>
      <c r="C1198" t="s">
        <v>14696</v>
      </c>
    </row>
    <row r="1199" spans="1:3" x14ac:dyDescent="0.3">
      <c r="A1199" s="128" t="s">
        <v>10876</v>
      </c>
      <c r="B1199" t="s">
        <v>5859</v>
      </c>
      <c r="C1199" t="s">
        <v>14696</v>
      </c>
    </row>
    <row r="1200" spans="1:3" x14ac:dyDescent="0.3">
      <c r="A1200" s="128" t="s">
        <v>10877</v>
      </c>
      <c r="B1200" t="s">
        <v>5860</v>
      </c>
      <c r="C1200" t="s">
        <v>14696</v>
      </c>
    </row>
    <row r="1201" spans="1:3" x14ac:dyDescent="0.3">
      <c r="A1201" s="128" t="s">
        <v>10878</v>
      </c>
      <c r="B1201" t="s">
        <v>5861</v>
      </c>
      <c r="C1201" t="s">
        <v>14696</v>
      </c>
    </row>
    <row r="1202" spans="1:3" x14ac:dyDescent="0.3">
      <c r="A1202" s="128" t="s">
        <v>10879</v>
      </c>
      <c r="B1202" t="s">
        <v>5862</v>
      </c>
      <c r="C1202" t="s">
        <v>14696</v>
      </c>
    </row>
    <row r="1203" spans="1:3" x14ac:dyDescent="0.3">
      <c r="A1203" s="128" t="s">
        <v>10880</v>
      </c>
      <c r="B1203" t="s">
        <v>5863</v>
      </c>
      <c r="C1203" t="s">
        <v>14696</v>
      </c>
    </row>
    <row r="1204" spans="1:3" x14ac:dyDescent="0.3">
      <c r="A1204" s="128" t="s">
        <v>10881</v>
      </c>
      <c r="B1204" t="s">
        <v>5864</v>
      </c>
      <c r="C1204" t="s">
        <v>14696</v>
      </c>
    </row>
    <row r="1205" spans="1:3" x14ac:dyDescent="0.3">
      <c r="A1205" s="128" t="s">
        <v>10882</v>
      </c>
      <c r="B1205" t="s">
        <v>5865</v>
      </c>
      <c r="C1205" t="s">
        <v>14696</v>
      </c>
    </row>
    <row r="1206" spans="1:3" x14ac:dyDescent="0.3">
      <c r="A1206" s="128" t="s">
        <v>10883</v>
      </c>
      <c r="B1206" t="s">
        <v>5866</v>
      </c>
      <c r="C1206" t="s">
        <v>14696</v>
      </c>
    </row>
    <row r="1207" spans="1:3" x14ac:dyDescent="0.3">
      <c r="A1207" s="128" t="s">
        <v>10884</v>
      </c>
      <c r="B1207" t="s">
        <v>5867</v>
      </c>
      <c r="C1207" t="s">
        <v>14696</v>
      </c>
    </row>
    <row r="1208" spans="1:3" x14ac:dyDescent="0.3">
      <c r="A1208" s="128" t="s">
        <v>10885</v>
      </c>
      <c r="B1208" t="s">
        <v>5868</v>
      </c>
      <c r="C1208" t="s">
        <v>14696</v>
      </c>
    </row>
    <row r="1209" spans="1:3" x14ac:dyDescent="0.3">
      <c r="A1209" s="128" t="s">
        <v>10886</v>
      </c>
      <c r="B1209" t="s">
        <v>5869</v>
      </c>
      <c r="C1209" t="s">
        <v>14696</v>
      </c>
    </row>
    <row r="1210" spans="1:3" x14ac:dyDescent="0.3">
      <c r="A1210" s="128" t="s">
        <v>10887</v>
      </c>
      <c r="B1210" t="s">
        <v>5870</v>
      </c>
      <c r="C1210" t="s">
        <v>14696</v>
      </c>
    </row>
    <row r="1211" spans="1:3" x14ac:dyDescent="0.3">
      <c r="A1211" s="128" t="s">
        <v>10888</v>
      </c>
      <c r="B1211" t="s">
        <v>5871</v>
      </c>
      <c r="C1211" t="s">
        <v>14696</v>
      </c>
    </row>
    <row r="1212" spans="1:3" x14ac:dyDescent="0.3">
      <c r="A1212" s="128" t="s">
        <v>10889</v>
      </c>
      <c r="B1212" t="s">
        <v>5872</v>
      </c>
      <c r="C1212" t="s">
        <v>14696</v>
      </c>
    </row>
    <row r="1213" spans="1:3" x14ac:dyDescent="0.3">
      <c r="A1213" s="128" t="s">
        <v>10890</v>
      </c>
      <c r="B1213" t="s">
        <v>5873</v>
      </c>
      <c r="C1213" t="s">
        <v>14696</v>
      </c>
    </row>
    <row r="1214" spans="1:3" x14ac:dyDescent="0.3">
      <c r="A1214" s="128" t="s">
        <v>10891</v>
      </c>
      <c r="B1214" t="s">
        <v>5874</v>
      </c>
      <c r="C1214" t="s">
        <v>14696</v>
      </c>
    </row>
    <row r="1215" spans="1:3" x14ac:dyDescent="0.3">
      <c r="A1215" s="128" t="s">
        <v>10892</v>
      </c>
      <c r="B1215" t="s">
        <v>5875</v>
      </c>
      <c r="C1215" t="s">
        <v>14696</v>
      </c>
    </row>
    <row r="1216" spans="1:3" x14ac:dyDescent="0.3">
      <c r="A1216" s="128" t="s">
        <v>10893</v>
      </c>
      <c r="B1216" t="s">
        <v>5876</v>
      </c>
      <c r="C1216" t="s">
        <v>14696</v>
      </c>
    </row>
    <row r="1217" spans="1:3" x14ac:dyDescent="0.3">
      <c r="A1217" s="128" t="s">
        <v>10894</v>
      </c>
      <c r="B1217" t="s">
        <v>5877</v>
      </c>
      <c r="C1217" t="s">
        <v>14696</v>
      </c>
    </row>
    <row r="1218" spans="1:3" x14ac:dyDescent="0.3">
      <c r="A1218" s="128" t="s">
        <v>10895</v>
      </c>
      <c r="B1218" t="s">
        <v>5878</v>
      </c>
      <c r="C1218" t="s">
        <v>14696</v>
      </c>
    </row>
    <row r="1219" spans="1:3" x14ac:dyDescent="0.3">
      <c r="A1219" s="128" t="s">
        <v>10896</v>
      </c>
      <c r="B1219" t="s">
        <v>5879</v>
      </c>
      <c r="C1219" t="s">
        <v>14696</v>
      </c>
    </row>
    <row r="1220" spans="1:3" x14ac:dyDescent="0.3">
      <c r="A1220" s="128" t="s">
        <v>10897</v>
      </c>
      <c r="B1220" t="s">
        <v>5880</v>
      </c>
      <c r="C1220" t="s">
        <v>14696</v>
      </c>
    </row>
    <row r="1221" spans="1:3" x14ac:dyDescent="0.3">
      <c r="A1221" s="128" t="s">
        <v>10898</v>
      </c>
      <c r="B1221" t="s">
        <v>5881</v>
      </c>
      <c r="C1221" t="s">
        <v>14696</v>
      </c>
    </row>
    <row r="1222" spans="1:3" x14ac:dyDescent="0.3">
      <c r="A1222" s="128" t="s">
        <v>10899</v>
      </c>
      <c r="B1222" t="s">
        <v>5882</v>
      </c>
      <c r="C1222" t="s">
        <v>14696</v>
      </c>
    </row>
    <row r="1223" spans="1:3" x14ac:dyDescent="0.3">
      <c r="A1223" s="128" t="s">
        <v>10900</v>
      </c>
      <c r="B1223" t="s">
        <v>5883</v>
      </c>
      <c r="C1223" t="s">
        <v>14696</v>
      </c>
    </row>
    <row r="1224" spans="1:3" x14ac:dyDescent="0.3">
      <c r="A1224" s="128" t="s">
        <v>10901</v>
      </c>
      <c r="B1224" t="s">
        <v>5884</v>
      </c>
      <c r="C1224" t="s">
        <v>14696</v>
      </c>
    </row>
    <row r="1225" spans="1:3" x14ac:dyDescent="0.3">
      <c r="A1225" s="128" t="s">
        <v>10902</v>
      </c>
      <c r="B1225" t="s">
        <v>5885</v>
      </c>
      <c r="C1225" t="s">
        <v>14696</v>
      </c>
    </row>
    <row r="1226" spans="1:3" x14ac:dyDescent="0.3">
      <c r="A1226" s="128" t="s">
        <v>10903</v>
      </c>
      <c r="B1226" t="s">
        <v>5886</v>
      </c>
      <c r="C1226" t="s">
        <v>14696</v>
      </c>
    </row>
    <row r="1227" spans="1:3" x14ac:dyDescent="0.3">
      <c r="A1227" s="128" t="s">
        <v>10904</v>
      </c>
      <c r="B1227" t="s">
        <v>5887</v>
      </c>
      <c r="C1227" t="s">
        <v>14696</v>
      </c>
    </row>
    <row r="1228" spans="1:3" x14ac:dyDescent="0.3">
      <c r="A1228" s="128" t="s">
        <v>10905</v>
      </c>
      <c r="B1228" t="s">
        <v>5888</v>
      </c>
      <c r="C1228" t="s">
        <v>14696</v>
      </c>
    </row>
    <row r="1229" spans="1:3" x14ac:dyDescent="0.3">
      <c r="A1229" s="128" t="s">
        <v>10906</v>
      </c>
      <c r="B1229" t="s">
        <v>5889</v>
      </c>
      <c r="C1229" t="s">
        <v>14696</v>
      </c>
    </row>
    <row r="1230" spans="1:3" x14ac:dyDescent="0.3">
      <c r="A1230" s="128" t="s">
        <v>10907</v>
      </c>
      <c r="B1230" t="s">
        <v>5890</v>
      </c>
      <c r="C1230" t="s">
        <v>14696</v>
      </c>
    </row>
    <row r="1231" spans="1:3" x14ac:dyDescent="0.3">
      <c r="A1231" s="128" t="s">
        <v>10908</v>
      </c>
      <c r="B1231" t="s">
        <v>5891</v>
      </c>
      <c r="C1231" t="s">
        <v>14696</v>
      </c>
    </row>
    <row r="1232" spans="1:3" x14ac:dyDescent="0.3">
      <c r="A1232" s="128" t="s">
        <v>10909</v>
      </c>
      <c r="B1232" t="s">
        <v>5892</v>
      </c>
      <c r="C1232" t="s">
        <v>14696</v>
      </c>
    </row>
    <row r="1233" spans="1:3" x14ac:dyDescent="0.3">
      <c r="A1233" s="128" t="s">
        <v>10910</v>
      </c>
      <c r="B1233" t="s">
        <v>5893</v>
      </c>
      <c r="C1233" t="s">
        <v>14696</v>
      </c>
    </row>
    <row r="1234" spans="1:3" x14ac:dyDescent="0.3">
      <c r="A1234" s="128" t="s">
        <v>10911</v>
      </c>
      <c r="B1234" t="s">
        <v>5894</v>
      </c>
      <c r="C1234" t="s">
        <v>14696</v>
      </c>
    </row>
    <row r="1235" spans="1:3" x14ac:dyDescent="0.3">
      <c r="A1235" s="128" t="s">
        <v>10912</v>
      </c>
      <c r="B1235" t="s">
        <v>5895</v>
      </c>
      <c r="C1235" t="s">
        <v>14696</v>
      </c>
    </row>
    <row r="1236" spans="1:3" x14ac:dyDescent="0.3">
      <c r="A1236" s="128" t="s">
        <v>10913</v>
      </c>
      <c r="B1236" t="s">
        <v>5896</v>
      </c>
      <c r="C1236" t="s">
        <v>14696</v>
      </c>
    </row>
    <row r="1237" spans="1:3" x14ac:dyDescent="0.3">
      <c r="A1237" s="128" t="s">
        <v>10914</v>
      </c>
      <c r="B1237" t="s">
        <v>5897</v>
      </c>
      <c r="C1237" t="s">
        <v>14696</v>
      </c>
    </row>
    <row r="1238" spans="1:3" x14ac:dyDescent="0.3">
      <c r="A1238" s="128" t="s">
        <v>10915</v>
      </c>
      <c r="B1238" t="s">
        <v>5898</v>
      </c>
      <c r="C1238" t="s">
        <v>14696</v>
      </c>
    </row>
    <row r="1239" spans="1:3" x14ac:dyDescent="0.3">
      <c r="A1239" s="128" t="s">
        <v>10916</v>
      </c>
      <c r="B1239" t="s">
        <v>5899</v>
      </c>
      <c r="C1239" t="s">
        <v>14696</v>
      </c>
    </row>
    <row r="1240" spans="1:3" x14ac:dyDescent="0.3">
      <c r="A1240" s="128" t="s">
        <v>10917</v>
      </c>
      <c r="B1240" t="s">
        <v>5900</v>
      </c>
      <c r="C1240" t="s">
        <v>14696</v>
      </c>
    </row>
    <row r="1241" spans="1:3" x14ac:dyDescent="0.3">
      <c r="A1241" s="128" t="s">
        <v>10918</v>
      </c>
      <c r="B1241" t="s">
        <v>5901</v>
      </c>
      <c r="C1241" t="s">
        <v>14696</v>
      </c>
    </row>
    <row r="1242" spans="1:3" x14ac:dyDescent="0.3">
      <c r="A1242" s="128" t="s">
        <v>10919</v>
      </c>
      <c r="B1242" t="s">
        <v>5902</v>
      </c>
      <c r="C1242" t="s">
        <v>14696</v>
      </c>
    </row>
    <row r="1243" spans="1:3" x14ac:dyDescent="0.3">
      <c r="A1243" s="128" t="s">
        <v>10920</v>
      </c>
      <c r="B1243" t="s">
        <v>5903</v>
      </c>
      <c r="C1243" t="s">
        <v>14696</v>
      </c>
    </row>
    <row r="1244" spans="1:3" x14ac:dyDescent="0.3">
      <c r="A1244" s="128" t="s">
        <v>10921</v>
      </c>
      <c r="B1244" t="s">
        <v>5904</v>
      </c>
      <c r="C1244" t="s">
        <v>14696</v>
      </c>
    </row>
    <row r="1245" spans="1:3" x14ac:dyDescent="0.3">
      <c r="A1245" s="128" t="s">
        <v>10922</v>
      </c>
      <c r="B1245" t="s">
        <v>5905</v>
      </c>
      <c r="C1245" t="s">
        <v>14696</v>
      </c>
    </row>
    <row r="1246" spans="1:3" x14ac:dyDescent="0.3">
      <c r="A1246" s="128" t="s">
        <v>10923</v>
      </c>
      <c r="B1246" t="s">
        <v>5906</v>
      </c>
      <c r="C1246" t="s">
        <v>14696</v>
      </c>
    </row>
    <row r="1247" spans="1:3" x14ac:dyDescent="0.3">
      <c r="A1247" s="128" t="s">
        <v>10924</v>
      </c>
      <c r="B1247" t="s">
        <v>5907</v>
      </c>
      <c r="C1247" t="s">
        <v>14696</v>
      </c>
    </row>
    <row r="1248" spans="1:3" x14ac:dyDescent="0.3">
      <c r="A1248" s="128" t="s">
        <v>10925</v>
      </c>
      <c r="B1248" t="s">
        <v>5908</v>
      </c>
      <c r="C1248" t="s">
        <v>14696</v>
      </c>
    </row>
    <row r="1249" spans="1:3" x14ac:dyDescent="0.3">
      <c r="A1249" s="128" t="s">
        <v>10926</v>
      </c>
      <c r="B1249" t="s">
        <v>5909</v>
      </c>
      <c r="C1249" t="s">
        <v>14696</v>
      </c>
    </row>
    <row r="1250" spans="1:3" x14ac:dyDescent="0.3">
      <c r="A1250" s="128" t="s">
        <v>10927</v>
      </c>
      <c r="B1250" t="s">
        <v>5910</v>
      </c>
      <c r="C1250" t="s">
        <v>14696</v>
      </c>
    </row>
    <row r="1251" spans="1:3" x14ac:dyDescent="0.3">
      <c r="A1251" s="128" t="s">
        <v>10928</v>
      </c>
      <c r="B1251" t="s">
        <v>5911</v>
      </c>
      <c r="C1251" t="s">
        <v>14696</v>
      </c>
    </row>
    <row r="1252" spans="1:3" x14ac:dyDescent="0.3">
      <c r="A1252" s="128" t="s">
        <v>10929</v>
      </c>
      <c r="B1252" t="s">
        <v>5912</v>
      </c>
      <c r="C1252" t="s">
        <v>14696</v>
      </c>
    </row>
    <row r="1253" spans="1:3" x14ac:dyDescent="0.3">
      <c r="A1253" s="128" t="s">
        <v>10930</v>
      </c>
      <c r="B1253" t="s">
        <v>5913</v>
      </c>
      <c r="C1253" t="s">
        <v>14696</v>
      </c>
    </row>
    <row r="1254" spans="1:3" x14ac:dyDescent="0.3">
      <c r="A1254" s="128" t="s">
        <v>10931</v>
      </c>
      <c r="B1254" t="s">
        <v>5914</v>
      </c>
      <c r="C1254" t="s">
        <v>14696</v>
      </c>
    </row>
    <row r="1255" spans="1:3" x14ac:dyDescent="0.3">
      <c r="A1255" s="128" t="s">
        <v>10932</v>
      </c>
      <c r="B1255" t="s">
        <v>5915</v>
      </c>
      <c r="C1255" t="s">
        <v>14696</v>
      </c>
    </row>
    <row r="1256" spans="1:3" x14ac:dyDescent="0.3">
      <c r="A1256" s="128" t="s">
        <v>10933</v>
      </c>
      <c r="B1256" t="s">
        <v>5916</v>
      </c>
      <c r="C1256" t="s">
        <v>14696</v>
      </c>
    </row>
    <row r="1257" spans="1:3" x14ac:dyDescent="0.3">
      <c r="A1257" s="128" t="s">
        <v>10934</v>
      </c>
      <c r="B1257" t="s">
        <v>5917</v>
      </c>
      <c r="C1257" t="s">
        <v>14696</v>
      </c>
    </row>
    <row r="1258" spans="1:3" x14ac:dyDescent="0.3">
      <c r="A1258" s="128" t="s">
        <v>10935</v>
      </c>
      <c r="B1258">
        <v>2015002</v>
      </c>
      <c r="C1258" t="s">
        <v>14693</v>
      </c>
    </row>
    <row r="1259" spans="1:3" x14ac:dyDescent="0.3">
      <c r="A1259" s="128" t="s">
        <v>10936</v>
      </c>
      <c r="B1259">
        <v>2015003</v>
      </c>
      <c r="C1259" t="s">
        <v>14693</v>
      </c>
    </row>
    <row r="1260" spans="1:3" x14ac:dyDescent="0.3">
      <c r="A1260" s="128" t="s">
        <v>10937</v>
      </c>
      <c r="B1260">
        <v>2015005</v>
      </c>
      <c r="C1260" t="s">
        <v>14693</v>
      </c>
    </row>
    <row r="1261" spans="1:3" x14ac:dyDescent="0.3">
      <c r="A1261" s="128" t="s">
        <v>10938</v>
      </c>
      <c r="B1261">
        <v>2015006</v>
      </c>
      <c r="C1261" t="s">
        <v>14693</v>
      </c>
    </row>
    <row r="1262" spans="1:3" x14ac:dyDescent="0.3">
      <c r="A1262" s="128" t="s">
        <v>10939</v>
      </c>
      <c r="B1262">
        <v>2015007</v>
      </c>
      <c r="C1262" t="s">
        <v>14693</v>
      </c>
    </row>
    <row r="1263" spans="1:3" x14ac:dyDescent="0.3">
      <c r="A1263" s="128" t="s">
        <v>10940</v>
      </c>
      <c r="B1263">
        <v>2015008</v>
      </c>
      <c r="C1263" t="s">
        <v>14693</v>
      </c>
    </row>
    <row r="1264" spans="1:3" x14ac:dyDescent="0.3">
      <c r="A1264" s="128" t="s">
        <v>10941</v>
      </c>
      <c r="B1264">
        <v>2015009</v>
      </c>
      <c r="C1264" t="s">
        <v>14693</v>
      </c>
    </row>
    <row r="1265" spans="1:3" x14ac:dyDescent="0.3">
      <c r="A1265" s="128" t="s">
        <v>10942</v>
      </c>
      <c r="B1265">
        <v>2015010</v>
      </c>
      <c r="C1265" t="s">
        <v>14693</v>
      </c>
    </row>
    <row r="1266" spans="1:3" x14ac:dyDescent="0.3">
      <c r="A1266" s="128" t="s">
        <v>10943</v>
      </c>
      <c r="B1266">
        <v>2015011</v>
      </c>
      <c r="C1266" t="s">
        <v>14693</v>
      </c>
    </row>
    <row r="1267" spans="1:3" x14ac:dyDescent="0.3">
      <c r="A1267" s="128" t="s">
        <v>10944</v>
      </c>
      <c r="B1267">
        <v>2015012</v>
      </c>
      <c r="C1267" t="s">
        <v>14693</v>
      </c>
    </row>
    <row r="1268" spans="1:3" x14ac:dyDescent="0.3">
      <c r="A1268" s="128" t="s">
        <v>10945</v>
      </c>
      <c r="B1268">
        <v>2015013</v>
      </c>
      <c r="C1268" t="s">
        <v>14693</v>
      </c>
    </row>
    <row r="1269" spans="1:3" x14ac:dyDescent="0.3">
      <c r="A1269" s="128" t="s">
        <v>10946</v>
      </c>
      <c r="B1269">
        <v>2015014</v>
      </c>
      <c r="C1269" t="s">
        <v>14693</v>
      </c>
    </row>
    <row r="1270" spans="1:3" x14ac:dyDescent="0.3">
      <c r="A1270" s="128" t="s">
        <v>10947</v>
      </c>
      <c r="B1270">
        <v>2015015</v>
      </c>
      <c r="C1270" t="s">
        <v>14693</v>
      </c>
    </row>
    <row r="1271" spans="1:3" x14ac:dyDescent="0.3">
      <c r="A1271" s="128" t="s">
        <v>10948</v>
      </c>
      <c r="B1271">
        <v>2015016</v>
      </c>
      <c r="C1271" t="s">
        <v>14693</v>
      </c>
    </row>
    <row r="1272" spans="1:3" x14ac:dyDescent="0.3">
      <c r="A1272" s="128" t="s">
        <v>10949</v>
      </c>
      <c r="B1272">
        <v>2015017</v>
      </c>
      <c r="C1272" t="s">
        <v>14693</v>
      </c>
    </row>
    <row r="1273" spans="1:3" x14ac:dyDescent="0.3">
      <c r="A1273" s="128" t="s">
        <v>10950</v>
      </c>
      <c r="B1273">
        <v>2015018</v>
      </c>
      <c r="C1273" t="s">
        <v>14693</v>
      </c>
    </row>
    <row r="1274" spans="1:3" x14ac:dyDescent="0.3">
      <c r="A1274" s="128" t="s">
        <v>10951</v>
      </c>
      <c r="B1274">
        <v>2015019</v>
      </c>
      <c r="C1274" t="s">
        <v>14693</v>
      </c>
    </row>
    <row r="1275" spans="1:3" x14ac:dyDescent="0.3">
      <c r="A1275" s="128" t="s">
        <v>10952</v>
      </c>
      <c r="B1275">
        <v>2015020</v>
      </c>
      <c r="C1275" t="s">
        <v>14693</v>
      </c>
    </row>
    <row r="1276" spans="1:3" x14ac:dyDescent="0.3">
      <c r="A1276" s="128" t="s">
        <v>10953</v>
      </c>
      <c r="B1276">
        <v>2015021</v>
      </c>
      <c r="C1276" t="s">
        <v>14693</v>
      </c>
    </row>
    <row r="1277" spans="1:3" x14ac:dyDescent="0.3">
      <c r="A1277" s="128" t="s">
        <v>10954</v>
      </c>
      <c r="B1277">
        <v>2015022</v>
      </c>
      <c r="C1277" t="s">
        <v>14693</v>
      </c>
    </row>
    <row r="1278" spans="1:3" x14ac:dyDescent="0.3">
      <c r="A1278" s="128" t="s">
        <v>10955</v>
      </c>
      <c r="B1278">
        <v>2015023</v>
      </c>
      <c r="C1278" t="s">
        <v>14693</v>
      </c>
    </row>
    <row r="1279" spans="1:3" x14ac:dyDescent="0.3">
      <c r="A1279" s="128" t="s">
        <v>10956</v>
      </c>
      <c r="B1279">
        <v>2015024</v>
      </c>
      <c r="C1279" t="s">
        <v>14693</v>
      </c>
    </row>
    <row r="1280" spans="1:3" x14ac:dyDescent="0.3">
      <c r="A1280" s="128" t="s">
        <v>10957</v>
      </c>
      <c r="B1280">
        <v>2015025</v>
      </c>
      <c r="C1280" t="s">
        <v>14693</v>
      </c>
    </row>
    <row r="1281" spans="1:3" x14ac:dyDescent="0.3">
      <c r="A1281" s="128" t="s">
        <v>10958</v>
      </c>
      <c r="B1281">
        <v>2015026</v>
      </c>
      <c r="C1281" t="s">
        <v>14693</v>
      </c>
    </row>
    <row r="1282" spans="1:3" x14ac:dyDescent="0.3">
      <c r="A1282" s="128" t="s">
        <v>10959</v>
      </c>
      <c r="B1282">
        <v>2015027</v>
      </c>
      <c r="C1282" t="s">
        <v>14693</v>
      </c>
    </row>
    <row r="1283" spans="1:3" x14ac:dyDescent="0.3">
      <c r="A1283" s="128" t="s">
        <v>10960</v>
      </c>
      <c r="B1283">
        <v>2015028</v>
      </c>
      <c r="C1283" t="s">
        <v>14693</v>
      </c>
    </row>
    <row r="1284" spans="1:3" x14ac:dyDescent="0.3">
      <c r="A1284" s="128" t="s">
        <v>10961</v>
      </c>
      <c r="B1284">
        <v>2015029</v>
      </c>
      <c r="C1284" t="s">
        <v>14693</v>
      </c>
    </row>
    <row r="1285" spans="1:3" x14ac:dyDescent="0.3">
      <c r="A1285" s="128" t="s">
        <v>10962</v>
      </c>
      <c r="B1285">
        <v>2015030</v>
      </c>
      <c r="C1285" t="s">
        <v>14693</v>
      </c>
    </row>
    <row r="1286" spans="1:3" x14ac:dyDescent="0.3">
      <c r="A1286" s="128" t="s">
        <v>10963</v>
      </c>
      <c r="B1286">
        <v>2015031</v>
      </c>
      <c r="C1286" t="s">
        <v>14693</v>
      </c>
    </row>
    <row r="1287" spans="1:3" x14ac:dyDescent="0.3">
      <c r="A1287" s="128" t="s">
        <v>10964</v>
      </c>
      <c r="B1287">
        <v>2015032</v>
      </c>
      <c r="C1287" t="s">
        <v>14693</v>
      </c>
    </row>
    <row r="1288" spans="1:3" x14ac:dyDescent="0.3">
      <c r="A1288" s="128" t="s">
        <v>10965</v>
      </c>
      <c r="B1288">
        <v>2015033</v>
      </c>
      <c r="C1288" t="s">
        <v>14693</v>
      </c>
    </row>
    <row r="1289" spans="1:3" x14ac:dyDescent="0.3">
      <c r="A1289" s="128" t="s">
        <v>10966</v>
      </c>
      <c r="B1289">
        <v>2015034</v>
      </c>
      <c r="C1289" t="s">
        <v>14693</v>
      </c>
    </row>
    <row r="1290" spans="1:3" x14ac:dyDescent="0.3">
      <c r="A1290" s="128" t="s">
        <v>10967</v>
      </c>
      <c r="B1290">
        <v>2015035</v>
      </c>
      <c r="C1290" t="s">
        <v>14693</v>
      </c>
    </row>
    <row r="1291" spans="1:3" x14ac:dyDescent="0.3">
      <c r="A1291" s="128" t="s">
        <v>10968</v>
      </c>
      <c r="B1291">
        <v>2015036</v>
      </c>
      <c r="C1291" t="s">
        <v>14693</v>
      </c>
    </row>
    <row r="1292" spans="1:3" x14ac:dyDescent="0.3">
      <c r="A1292" s="128" t="s">
        <v>10969</v>
      </c>
      <c r="B1292">
        <v>2015037</v>
      </c>
      <c r="C1292" t="s">
        <v>14693</v>
      </c>
    </row>
    <row r="1293" spans="1:3" x14ac:dyDescent="0.3">
      <c r="A1293" s="128" t="s">
        <v>10970</v>
      </c>
      <c r="B1293">
        <v>2015038</v>
      </c>
      <c r="C1293" t="s">
        <v>14693</v>
      </c>
    </row>
    <row r="1294" spans="1:3" x14ac:dyDescent="0.3">
      <c r="A1294" s="128" t="s">
        <v>10971</v>
      </c>
      <c r="B1294">
        <v>2015039</v>
      </c>
      <c r="C1294" t="s">
        <v>14693</v>
      </c>
    </row>
    <row r="1295" spans="1:3" x14ac:dyDescent="0.3">
      <c r="A1295" s="128" t="s">
        <v>10972</v>
      </c>
      <c r="B1295">
        <v>2015040</v>
      </c>
      <c r="C1295" t="s">
        <v>14693</v>
      </c>
    </row>
    <row r="1296" spans="1:3" x14ac:dyDescent="0.3">
      <c r="A1296" s="128" t="s">
        <v>10973</v>
      </c>
      <c r="B1296">
        <v>2015041</v>
      </c>
      <c r="C1296" t="s">
        <v>14693</v>
      </c>
    </row>
    <row r="1297" spans="1:3" x14ac:dyDescent="0.3">
      <c r="A1297" s="128" t="s">
        <v>10974</v>
      </c>
      <c r="B1297">
        <v>2015042</v>
      </c>
      <c r="C1297" t="s">
        <v>14693</v>
      </c>
    </row>
    <row r="1298" spans="1:3" x14ac:dyDescent="0.3">
      <c r="A1298" s="128" t="s">
        <v>10975</v>
      </c>
      <c r="B1298">
        <v>2015043</v>
      </c>
      <c r="C1298" t="s">
        <v>14693</v>
      </c>
    </row>
    <row r="1299" spans="1:3" x14ac:dyDescent="0.3">
      <c r="A1299" s="128" t="s">
        <v>10976</v>
      </c>
      <c r="B1299">
        <v>2015044</v>
      </c>
      <c r="C1299" t="s">
        <v>14693</v>
      </c>
    </row>
    <row r="1300" spans="1:3" x14ac:dyDescent="0.3">
      <c r="A1300" s="128" t="s">
        <v>10977</v>
      </c>
      <c r="B1300">
        <v>2015045</v>
      </c>
      <c r="C1300" t="s">
        <v>14693</v>
      </c>
    </row>
    <row r="1301" spans="1:3" x14ac:dyDescent="0.3">
      <c r="A1301" s="128" t="s">
        <v>10978</v>
      </c>
      <c r="B1301">
        <v>2015046</v>
      </c>
      <c r="C1301" t="s">
        <v>14693</v>
      </c>
    </row>
    <row r="1302" spans="1:3" x14ac:dyDescent="0.3">
      <c r="A1302" s="128" t="s">
        <v>10979</v>
      </c>
      <c r="B1302">
        <v>2015047</v>
      </c>
      <c r="C1302" t="s">
        <v>14693</v>
      </c>
    </row>
    <row r="1303" spans="1:3" x14ac:dyDescent="0.3">
      <c r="A1303" s="128" t="s">
        <v>10980</v>
      </c>
      <c r="B1303">
        <v>2015048</v>
      </c>
      <c r="C1303" t="s">
        <v>14693</v>
      </c>
    </row>
    <row r="1304" spans="1:3" x14ac:dyDescent="0.3">
      <c r="A1304" s="128" t="s">
        <v>10981</v>
      </c>
      <c r="B1304">
        <v>2015049</v>
      </c>
      <c r="C1304" t="s">
        <v>14693</v>
      </c>
    </row>
    <row r="1305" spans="1:3" x14ac:dyDescent="0.3">
      <c r="A1305" s="128" t="s">
        <v>10982</v>
      </c>
      <c r="B1305">
        <v>2015050</v>
      </c>
      <c r="C1305" t="s">
        <v>14693</v>
      </c>
    </row>
    <row r="1306" spans="1:3" x14ac:dyDescent="0.3">
      <c r="A1306" s="128" t="s">
        <v>10983</v>
      </c>
      <c r="B1306">
        <v>2015051</v>
      </c>
      <c r="C1306" t="s">
        <v>14693</v>
      </c>
    </row>
    <row r="1307" spans="1:3" x14ac:dyDescent="0.3">
      <c r="A1307" s="128" t="s">
        <v>10984</v>
      </c>
      <c r="B1307">
        <v>2015052</v>
      </c>
      <c r="C1307" t="s">
        <v>14693</v>
      </c>
    </row>
    <row r="1308" spans="1:3" x14ac:dyDescent="0.3">
      <c r="A1308" s="128" t="s">
        <v>10985</v>
      </c>
      <c r="B1308">
        <v>2015053</v>
      </c>
      <c r="C1308" t="s">
        <v>14693</v>
      </c>
    </row>
    <row r="1309" spans="1:3" x14ac:dyDescent="0.3">
      <c r="A1309" s="128" t="s">
        <v>10986</v>
      </c>
      <c r="B1309">
        <v>2015054</v>
      </c>
      <c r="C1309" t="s">
        <v>14693</v>
      </c>
    </row>
    <row r="1310" spans="1:3" x14ac:dyDescent="0.3">
      <c r="A1310" s="128" t="s">
        <v>10987</v>
      </c>
      <c r="B1310">
        <v>2015055</v>
      </c>
      <c r="C1310" t="s">
        <v>14693</v>
      </c>
    </row>
    <row r="1311" spans="1:3" x14ac:dyDescent="0.3">
      <c r="A1311" s="128" t="s">
        <v>10988</v>
      </c>
      <c r="B1311">
        <v>2015057</v>
      </c>
      <c r="C1311" t="s">
        <v>14693</v>
      </c>
    </row>
    <row r="1312" spans="1:3" x14ac:dyDescent="0.3">
      <c r="A1312" s="128" t="s">
        <v>10989</v>
      </c>
      <c r="B1312">
        <v>2015058</v>
      </c>
      <c r="C1312" t="s">
        <v>14693</v>
      </c>
    </row>
    <row r="1313" spans="1:3" x14ac:dyDescent="0.3">
      <c r="A1313" s="128" t="s">
        <v>10990</v>
      </c>
      <c r="B1313">
        <v>2015059</v>
      </c>
      <c r="C1313" t="s">
        <v>14693</v>
      </c>
    </row>
    <row r="1314" spans="1:3" x14ac:dyDescent="0.3">
      <c r="A1314" s="128" t="s">
        <v>10991</v>
      </c>
      <c r="B1314">
        <v>2015060</v>
      </c>
      <c r="C1314" t="s">
        <v>14693</v>
      </c>
    </row>
    <row r="1315" spans="1:3" x14ac:dyDescent="0.3">
      <c r="A1315" s="128" t="s">
        <v>10992</v>
      </c>
      <c r="B1315">
        <v>2015061</v>
      </c>
      <c r="C1315" t="s">
        <v>14693</v>
      </c>
    </row>
    <row r="1316" spans="1:3" x14ac:dyDescent="0.3">
      <c r="A1316" s="128" t="s">
        <v>10993</v>
      </c>
      <c r="B1316">
        <v>2015062</v>
      </c>
      <c r="C1316" t="s">
        <v>14693</v>
      </c>
    </row>
    <row r="1317" spans="1:3" x14ac:dyDescent="0.3">
      <c r="A1317" s="128" t="s">
        <v>10994</v>
      </c>
      <c r="B1317">
        <v>2015064</v>
      </c>
      <c r="C1317" t="s">
        <v>14693</v>
      </c>
    </row>
    <row r="1318" spans="1:3" x14ac:dyDescent="0.3">
      <c r="A1318" s="128" t="s">
        <v>10995</v>
      </c>
      <c r="B1318">
        <v>2015065</v>
      </c>
      <c r="C1318" t="s">
        <v>14693</v>
      </c>
    </row>
    <row r="1319" spans="1:3" x14ac:dyDescent="0.3">
      <c r="A1319" s="128" t="s">
        <v>10996</v>
      </c>
      <c r="B1319">
        <v>2015066</v>
      </c>
      <c r="C1319" t="s">
        <v>14693</v>
      </c>
    </row>
    <row r="1320" spans="1:3" x14ac:dyDescent="0.3">
      <c r="A1320" s="128" t="s">
        <v>10997</v>
      </c>
      <c r="B1320">
        <v>2015067</v>
      </c>
      <c r="C1320" t="s">
        <v>14693</v>
      </c>
    </row>
    <row r="1321" spans="1:3" x14ac:dyDescent="0.3">
      <c r="A1321" s="128" t="s">
        <v>10998</v>
      </c>
      <c r="B1321">
        <v>2015068</v>
      </c>
      <c r="C1321" t="s">
        <v>14693</v>
      </c>
    </row>
    <row r="1322" spans="1:3" x14ac:dyDescent="0.3">
      <c r="A1322" s="128" t="s">
        <v>10999</v>
      </c>
      <c r="B1322">
        <v>2015069</v>
      </c>
      <c r="C1322" t="s">
        <v>14693</v>
      </c>
    </row>
    <row r="1323" spans="1:3" x14ac:dyDescent="0.3">
      <c r="A1323" s="128" t="s">
        <v>11000</v>
      </c>
      <c r="B1323">
        <v>2015070</v>
      </c>
      <c r="C1323" t="s">
        <v>14693</v>
      </c>
    </row>
    <row r="1324" spans="1:3" x14ac:dyDescent="0.3">
      <c r="A1324" s="128" t="s">
        <v>11001</v>
      </c>
      <c r="B1324">
        <v>2015071</v>
      </c>
      <c r="C1324" t="s">
        <v>14693</v>
      </c>
    </row>
    <row r="1325" spans="1:3" x14ac:dyDescent="0.3">
      <c r="A1325" s="128" t="s">
        <v>11002</v>
      </c>
      <c r="B1325">
        <v>2015072</v>
      </c>
      <c r="C1325" t="s">
        <v>14693</v>
      </c>
    </row>
    <row r="1326" spans="1:3" x14ac:dyDescent="0.3">
      <c r="A1326" s="128" t="s">
        <v>11003</v>
      </c>
      <c r="B1326">
        <v>2015073</v>
      </c>
      <c r="C1326" t="s">
        <v>14693</v>
      </c>
    </row>
    <row r="1327" spans="1:3" x14ac:dyDescent="0.3">
      <c r="A1327" s="128" t="s">
        <v>11004</v>
      </c>
      <c r="B1327">
        <v>2015074</v>
      </c>
      <c r="C1327" t="s">
        <v>14693</v>
      </c>
    </row>
    <row r="1328" spans="1:3" x14ac:dyDescent="0.3">
      <c r="A1328" s="128" t="s">
        <v>11005</v>
      </c>
      <c r="B1328">
        <v>2015075</v>
      </c>
      <c r="C1328" t="s">
        <v>14693</v>
      </c>
    </row>
    <row r="1329" spans="1:3" x14ac:dyDescent="0.3">
      <c r="A1329" s="128" t="s">
        <v>11006</v>
      </c>
      <c r="B1329">
        <v>2015076</v>
      </c>
      <c r="C1329" t="s">
        <v>14693</v>
      </c>
    </row>
    <row r="1330" spans="1:3" x14ac:dyDescent="0.3">
      <c r="A1330" s="128" t="s">
        <v>11007</v>
      </c>
      <c r="B1330" t="s">
        <v>14045</v>
      </c>
      <c r="C1330" t="s">
        <v>14693</v>
      </c>
    </row>
    <row r="1331" spans="1:3" x14ac:dyDescent="0.3">
      <c r="A1331" s="128" t="s">
        <v>11008</v>
      </c>
      <c r="B1331" t="s">
        <v>14046</v>
      </c>
      <c r="C1331" t="s">
        <v>14693</v>
      </c>
    </row>
    <row r="1332" spans="1:3" x14ac:dyDescent="0.3">
      <c r="A1332" s="128" t="s">
        <v>11009</v>
      </c>
      <c r="B1332" t="s">
        <v>14049</v>
      </c>
      <c r="C1332" t="s">
        <v>14693</v>
      </c>
    </row>
    <row r="1333" spans="1:3" x14ac:dyDescent="0.3">
      <c r="A1333" s="128" t="s">
        <v>11010</v>
      </c>
      <c r="B1333">
        <v>2015063</v>
      </c>
      <c r="C1333" t="s">
        <v>14693</v>
      </c>
    </row>
    <row r="1334" spans="1:3" x14ac:dyDescent="0.3">
      <c r="A1334" s="128" t="s">
        <v>11011</v>
      </c>
      <c r="B1334" t="s">
        <v>6271</v>
      </c>
      <c r="C1334" t="s">
        <v>14693</v>
      </c>
    </row>
    <row r="1335" spans="1:3" x14ac:dyDescent="0.3">
      <c r="A1335" s="128" t="s">
        <v>11012</v>
      </c>
      <c r="B1335" t="s">
        <v>6272</v>
      </c>
      <c r="C1335" t="s">
        <v>14693</v>
      </c>
    </row>
    <row r="1336" spans="1:3" x14ac:dyDescent="0.3">
      <c r="A1336" s="128" t="s">
        <v>11013</v>
      </c>
      <c r="B1336" t="s">
        <v>6273</v>
      </c>
      <c r="C1336" t="s">
        <v>14693</v>
      </c>
    </row>
    <row r="1337" spans="1:3" x14ac:dyDescent="0.3">
      <c r="A1337" s="128" t="s">
        <v>11014</v>
      </c>
      <c r="B1337" t="s">
        <v>6274</v>
      </c>
      <c r="C1337" t="s">
        <v>14693</v>
      </c>
    </row>
    <row r="1338" spans="1:3" x14ac:dyDescent="0.3">
      <c r="A1338" s="128" t="s">
        <v>11015</v>
      </c>
      <c r="B1338" t="s">
        <v>6275</v>
      </c>
      <c r="C1338" t="s">
        <v>14693</v>
      </c>
    </row>
    <row r="1339" spans="1:3" x14ac:dyDescent="0.3">
      <c r="A1339" s="128" t="s">
        <v>11016</v>
      </c>
      <c r="B1339" t="s">
        <v>6276</v>
      </c>
      <c r="C1339" t="s">
        <v>14693</v>
      </c>
    </row>
    <row r="1340" spans="1:3" x14ac:dyDescent="0.3">
      <c r="A1340" s="128" t="s">
        <v>11017</v>
      </c>
      <c r="B1340" t="s">
        <v>6277</v>
      </c>
      <c r="C1340" t="s">
        <v>14693</v>
      </c>
    </row>
    <row r="1341" spans="1:3" x14ac:dyDescent="0.3">
      <c r="A1341" s="128" t="s">
        <v>11018</v>
      </c>
      <c r="B1341" t="s">
        <v>6629</v>
      </c>
      <c r="C1341" t="s">
        <v>14693</v>
      </c>
    </row>
    <row r="1342" spans="1:3" x14ac:dyDescent="0.3">
      <c r="A1342" s="128" t="s">
        <v>11019</v>
      </c>
      <c r="B1342" t="s">
        <v>6278</v>
      </c>
      <c r="C1342" t="s">
        <v>14693</v>
      </c>
    </row>
    <row r="1343" spans="1:3" x14ac:dyDescent="0.3">
      <c r="A1343" s="128" t="s">
        <v>11020</v>
      </c>
      <c r="B1343" t="s">
        <v>6279</v>
      </c>
      <c r="C1343" t="s">
        <v>14693</v>
      </c>
    </row>
    <row r="1344" spans="1:3" x14ac:dyDescent="0.3">
      <c r="A1344" s="128" t="s">
        <v>11021</v>
      </c>
      <c r="B1344" t="s">
        <v>6280</v>
      </c>
      <c r="C1344" t="s">
        <v>14693</v>
      </c>
    </row>
    <row r="1345" spans="1:3" x14ac:dyDescent="0.3">
      <c r="A1345" s="128" t="s">
        <v>11022</v>
      </c>
      <c r="B1345" t="s">
        <v>6281</v>
      </c>
      <c r="C1345" t="s">
        <v>14693</v>
      </c>
    </row>
    <row r="1346" spans="1:3" x14ac:dyDescent="0.3">
      <c r="A1346" s="128" t="s">
        <v>11023</v>
      </c>
      <c r="B1346" t="s">
        <v>6282</v>
      </c>
      <c r="C1346" t="s">
        <v>14693</v>
      </c>
    </row>
    <row r="1347" spans="1:3" x14ac:dyDescent="0.3">
      <c r="A1347" s="128" t="s">
        <v>11024</v>
      </c>
      <c r="B1347" t="s">
        <v>6283</v>
      </c>
      <c r="C1347" t="s">
        <v>14693</v>
      </c>
    </row>
    <row r="1348" spans="1:3" x14ac:dyDescent="0.3">
      <c r="A1348" s="128" t="s">
        <v>11025</v>
      </c>
      <c r="B1348" t="s">
        <v>6284</v>
      </c>
      <c r="C1348" t="s">
        <v>14693</v>
      </c>
    </row>
    <row r="1349" spans="1:3" x14ac:dyDescent="0.3">
      <c r="A1349" s="128" t="s">
        <v>11026</v>
      </c>
      <c r="B1349" t="s">
        <v>6285</v>
      </c>
      <c r="C1349" t="s">
        <v>14693</v>
      </c>
    </row>
    <row r="1350" spans="1:3" x14ac:dyDescent="0.3">
      <c r="A1350" s="128" t="s">
        <v>11027</v>
      </c>
      <c r="B1350" t="s">
        <v>6286</v>
      </c>
      <c r="C1350" t="s">
        <v>14693</v>
      </c>
    </row>
    <row r="1351" spans="1:3" x14ac:dyDescent="0.3">
      <c r="A1351" s="128" t="s">
        <v>11028</v>
      </c>
      <c r="B1351" t="s">
        <v>6287</v>
      </c>
      <c r="C1351" t="s">
        <v>14693</v>
      </c>
    </row>
    <row r="1352" spans="1:3" x14ac:dyDescent="0.3">
      <c r="A1352" s="128" t="s">
        <v>11029</v>
      </c>
      <c r="B1352" t="s">
        <v>6288</v>
      </c>
      <c r="C1352" t="s">
        <v>14693</v>
      </c>
    </row>
    <row r="1353" spans="1:3" x14ac:dyDescent="0.3">
      <c r="A1353" s="128" t="s">
        <v>11030</v>
      </c>
      <c r="B1353" t="s">
        <v>6289</v>
      </c>
      <c r="C1353" t="s">
        <v>14693</v>
      </c>
    </row>
    <row r="1354" spans="1:3" x14ac:dyDescent="0.3">
      <c r="A1354" s="128" t="s">
        <v>11031</v>
      </c>
      <c r="B1354" t="s">
        <v>6290</v>
      </c>
      <c r="C1354" t="s">
        <v>14693</v>
      </c>
    </row>
    <row r="1355" spans="1:3" x14ac:dyDescent="0.3">
      <c r="A1355" s="128" t="s">
        <v>11032</v>
      </c>
      <c r="B1355" t="s">
        <v>6291</v>
      </c>
      <c r="C1355" t="s">
        <v>14693</v>
      </c>
    </row>
    <row r="1356" spans="1:3" x14ac:dyDescent="0.3">
      <c r="A1356" s="128" t="s">
        <v>11033</v>
      </c>
      <c r="B1356" t="s">
        <v>6292</v>
      </c>
      <c r="C1356" t="s">
        <v>14693</v>
      </c>
    </row>
    <row r="1357" spans="1:3" x14ac:dyDescent="0.3">
      <c r="A1357" s="128" t="s">
        <v>11034</v>
      </c>
      <c r="B1357" t="s">
        <v>6293</v>
      </c>
      <c r="C1357" t="s">
        <v>14693</v>
      </c>
    </row>
    <row r="1358" spans="1:3" x14ac:dyDescent="0.3">
      <c r="A1358" s="128" t="s">
        <v>11035</v>
      </c>
      <c r="B1358" t="s">
        <v>6294</v>
      </c>
      <c r="C1358" t="s">
        <v>14693</v>
      </c>
    </row>
    <row r="1359" spans="1:3" x14ac:dyDescent="0.3">
      <c r="A1359" s="128" t="s">
        <v>11036</v>
      </c>
      <c r="B1359" t="s">
        <v>6295</v>
      </c>
      <c r="C1359" t="s">
        <v>14693</v>
      </c>
    </row>
    <row r="1360" spans="1:3" x14ac:dyDescent="0.3">
      <c r="A1360" s="128" t="s">
        <v>11037</v>
      </c>
      <c r="B1360" t="s">
        <v>6296</v>
      </c>
      <c r="C1360" t="s">
        <v>14693</v>
      </c>
    </row>
    <row r="1361" spans="1:3" x14ac:dyDescent="0.3">
      <c r="A1361" s="128" t="s">
        <v>11038</v>
      </c>
      <c r="B1361" t="s">
        <v>6297</v>
      </c>
      <c r="C1361" t="s">
        <v>14693</v>
      </c>
    </row>
    <row r="1362" spans="1:3" x14ac:dyDescent="0.3">
      <c r="A1362" s="128" t="s">
        <v>11039</v>
      </c>
      <c r="B1362" t="s">
        <v>6298</v>
      </c>
      <c r="C1362" t="s">
        <v>14693</v>
      </c>
    </row>
    <row r="1363" spans="1:3" x14ac:dyDescent="0.3">
      <c r="A1363" s="128" t="s">
        <v>11040</v>
      </c>
      <c r="B1363" t="s">
        <v>6299</v>
      </c>
      <c r="C1363" t="s">
        <v>14693</v>
      </c>
    </row>
    <row r="1364" spans="1:3" x14ac:dyDescent="0.3">
      <c r="A1364" s="128" t="s">
        <v>11041</v>
      </c>
      <c r="B1364" t="s">
        <v>6300</v>
      </c>
      <c r="C1364" t="s">
        <v>14693</v>
      </c>
    </row>
    <row r="1365" spans="1:3" x14ac:dyDescent="0.3">
      <c r="A1365" s="128" t="s">
        <v>11042</v>
      </c>
      <c r="B1365" t="s">
        <v>6301</v>
      </c>
      <c r="C1365" t="s">
        <v>14693</v>
      </c>
    </row>
    <row r="1366" spans="1:3" x14ac:dyDescent="0.3">
      <c r="A1366" s="128" t="s">
        <v>11043</v>
      </c>
      <c r="B1366" t="s">
        <v>6302</v>
      </c>
      <c r="C1366" t="s">
        <v>14693</v>
      </c>
    </row>
    <row r="1367" spans="1:3" x14ac:dyDescent="0.3">
      <c r="A1367" s="128" t="s">
        <v>11044</v>
      </c>
      <c r="B1367" t="s">
        <v>6303</v>
      </c>
      <c r="C1367" t="s">
        <v>14693</v>
      </c>
    </row>
    <row r="1368" spans="1:3" x14ac:dyDescent="0.3">
      <c r="A1368" s="128" t="s">
        <v>11045</v>
      </c>
      <c r="B1368" t="s">
        <v>6304</v>
      </c>
      <c r="C1368" t="s">
        <v>14693</v>
      </c>
    </row>
    <row r="1369" spans="1:3" x14ac:dyDescent="0.3">
      <c r="A1369" s="128" t="s">
        <v>11046</v>
      </c>
      <c r="B1369" t="s">
        <v>6305</v>
      </c>
      <c r="C1369" t="s">
        <v>14693</v>
      </c>
    </row>
    <row r="1370" spans="1:3" x14ac:dyDescent="0.3">
      <c r="A1370" s="128" t="s">
        <v>11047</v>
      </c>
      <c r="B1370" t="s">
        <v>6306</v>
      </c>
      <c r="C1370" t="s">
        <v>14693</v>
      </c>
    </row>
    <row r="1371" spans="1:3" x14ac:dyDescent="0.3">
      <c r="A1371" s="128" t="s">
        <v>11048</v>
      </c>
      <c r="B1371" t="s">
        <v>6307</v>
      </c>
      <c r="C1371" t="s">
        <v>14693</v>
      </c>
    </row>
    <row r="1372" spans="1:3" x14ac:dyDescent="0.3">
      <c r="A1372" s="128" t="s">
        <v>11049</v>
      </c>
      <c r="B1372" t="s">
        <v>6308</v>
      </c>
      <c r="C1372" t="s">
        <v>14693</v>
      </c>
    </row>
    <row r="1373" spans="1:3" x14ac:dyDescent="0.3">
      <c r="A1373" s="128" t="s">
        <v>11050</v>
      </c>
      <c r="B1373" t="s">
        <v>6309</v>
      </c>
      <c r="C1373" t="s">
        <v>14693</v>
      </c>
    </row>
    <row r="1374" spans="1:3" x14ac:dyDescent="0.3">
      <c r="A1374" s="128" t="s">
        <v>11051</v>
      </c>
      <c r="B1374" t="s">
        <v>6310</v>
      </c>
      <c r="C1374" t="s">
        <v>14693</v>
      </c>
    </row>
    <row r="1375" spans="1:3" x14ac:dyDescent="0.3">
      <c r="A1375" s="128" t="s">
        <v>11052</v>
      </c>
      <c r="B1375" t="s">
        <v>6311</v>
      </c>
      <c r="C1375" t="s">
        <v>14693</v>
      </c>
    </row>
    <row r="1376" spans="1:3" x14ac:dyDescent="0.3">
      <c r="A1376" s="128" t="s">
        <v>11053</v>
      </c>
      <c r="B1376" t="s">
        <v>6312</v>
      </c>
      <c r="C1376" t="s">
        <v>14693</v>
      </c>
    </row>
    <row r="1377" spans="1:3" x14ac:dyDescent="0.3">
      <c r="A1377" s="128" t="s">
        <v>11054</v>
      </c>
      <c r="B1377" t="s">
        <v>6313</v>
      </c>
      <c r="C1377" t="s">
        <v>14693</v>
      </c>
    </row>
    <row r="1378" spans="1:3" x14ac:dyDescent="0.3">
      <c r="A1378" s="128" t="s">
        <v>11055</v>
      </c>
      <c r="B1378" t="s">
        <v>6314</v>
      </c>
      <c r="C1378" t="s">
        <v>14693</v>
      </c>
    </row>
    <row r="1379" spans="1:3" x14ac:dyDescent="0.3">
      <c r="A1379" s="128" t="s">
        <v>11056</v>
      </c>
      <c r="B1379" t="s">
        <v>6315</v>
      </c>
      <c r="C1379" t="s">
        <v>14693</v>
      </c>
    </row>
    <row r="1380" spans="1:3" x14ac:dyDescent="0.3">
      <c r="A1380" s="128" t="s">
        <v>11057</v>
      </c>
      <c r="B1380" t="s">
        <v>6316</v>
      </c>
      <c r="C1380" t="s">
        <v>14693</v>
      </c>
    </row>
    <row r="1381" spans="1:3" x14ac:dyDescent="0.3">
      <c r="A1381" s="128" t="s">
        <v>11058</v>
      </c>
      <c r="B1381" t="s">
        <v>6317</v>
      </c>
      <c r="C1381" t="s">
        <v>14693</v>
      </c>
    </row>
    <row r="1382" spans="1:3" x14ac:dyDescent="0.3">
      <c r="A1382" s="128" t="s">
        <v>11059</v>
      </c>
      <c r="B1382" t="s">
        <v>6318</v>
      </c>
      <c r="C1382" t="s">
        <v>14693</v>
      </c>
    </row>
    <row r="1383" spans="1:3" x14ac:dyDescent="0.3">
      <c r="A1383" s="128" t="s">
        <v>11060</v>
      </c>
      <c r="B1383" t="s">
        <v>6319</v>
      </c>
      <c r="C1383" t="s">
        <v>14693</v>
      </c>
    </row>
    <row r="1384" spans="1:3" x14ac:dyDescent="0.3">
      <c r="A1384" s="128" t="s">
        <v>11061</v>
      </c>
      <c r="B1384" t="s">
        <v>6320</v>
      </c>
      <c r="C1384" t="s">
        <v>14693</v>
      </c>
    </row>
    <row r="1385" spans="1:3" x14ac:dyDescent="0.3">
      <c r="A1385" s="128" t="s">
        <v>11062</v>
      </c>
      <c r="B1385" t="s">
        <v>6321</v>
      </c>
      <c r="C1385" t="s">
        <v>14693</v>
      </c>
    </row>
    <row r="1386" spans="1:3" x14ac:dyDescent="0.3">
      <c r="A1386" s="128" t="s">
        <v>11063</v>
      </c>
      <c r="B1386" t="s">
        <v>6322</v>
      </c>
      <c r="C1386" t="s">
        <v>14693</v>
      </c>
    </row>
    <row r="1387" spans="1:3" x14ac:dyDescent="0.3">
      <c r="A1387" s="128" t="s">
        <v>11064</v>
      </c>
      <c r="B1387" t="s">
        <v>6323</v>
      </c>
      <c r="C1387" t="s">
        <v>14693</v>
      </c>
    </row>
    <row r="1388" spans="1:3" x14ac:dyDescent="0.3">
      <c r="A1388" s="128" t="s">
        <v>11065</v>
      </c>
      <c r="B1388" t="s">
        <v>6324</v>
      </c>
      <c r="C1388" t="s">
        <v>14693</v>
      </c>
    </row>
    <row r="1389" spans="1:3" x14ac:dyDescent="0.3">
      <c r="A1389" s="128" t="s">
        <v>11066</v>
      </c>
      <c r="B1389" t="s">
        <v>6325</v>
      </c>
      <c r="C1389" t="s">
        <v>14693</v>
      </c>
    </row>
    <row r="1390" spans="1:3" x14ac:dyDescent="0.3">
      <c r="A1390" s="128" t="s">
        <v>11067</v>
      </c>
      <c r="B1390" t="s">
        <v>6326</v>
      </c>
      <c r="C1390" t="s">
        <v>14693</v>
      </c>
    </row>
    <row r="1391" spans="1:3" x14ac:dyDescent="0.3">
      <c r="A1391" s="128" t="s">
        <v>11068</v>
      </c>
      <c r="B1391" t="s">
        <v>6327</v>
      </c>
      <c r="C1391" t="s">
        <v>14693</v>
      </c>
    </row>
    <row r="1392" spans="1:3" x14ac:dyDescent="0.3">
      <c r="A1392" s="128" t="s">
        <v>11069</v>
      </c>
      <c r="B1392" t="s">
        <v>6328</v>
      </c>
      <c r="C1392" t="s">
        <v>14693</v>
      </c>
    </row>
    <row r="1393" spans="1:3" x14ac:dyDescent="0.3">
      <c r="A1393" s="128" t="s">
        <v>11070</v>
      </c>
      <c r="B1393" t="s">
        <v>6329</v>
      </c>
      <c r="C1393" t="s">
        <v>14693</v>
      </c>
    </row>
    <row r="1394" spans="1:3" x14ac:dyDescent="0.3">
      <c r="A1394" s="128" t="s">
        <v>11071</v>
      </c>
      <c r="B1394" t="s">
        <v>6330</v>
      </c>
      <c r="C1394" t="s">
        <v>14693</v>
      </c>
    </row>
    <row r="1395" spans="1:3" x14ac:dyDescent="0.3">
      <c r="A1395" s="128" t="s">
        <v>11072</v>
      </c>
      <c r="B1395" t="s">
        <v>6442</v>
      </c>
      <c r="C1395" t="s">
        <v>14702</v>
      </c>
    </row>
    <row r="1396" spans="1:3" x14ac:dyDescent="0.3">
      <c r="A1396" s="128" t="s">
        <v>11073</v>
      </c>
      <c r="B1396" t="s">
        <v>6443</v>
      </c>
      <c r="C1396" t="s">
        <v>14702</v>
      </c>
    </row>
    <row r="1397" spans="1:3" x14ac:dyDescent="0.3">
      <c r="A1397" s="128" t="s">
        <v>11074</v>
      </c>
      <c r="B1397" t="s">
        <v>6444</v>
      </c>
      <c r="C1397" t="s">
        <v>14702</v>
      </c>
    </row>
    <row r="1398" spans="1:3" x14ac:dyDescent="0.3">
      <c r="A1398" s="128" t="s">
        <v>11075</v>
      </c>
      <c r="B1398" t="s">
        <v>6445</v>
      </c>
      <c r="C1398" t="s">
        <v>14702</v>
      </c>
    </row>
    <row r="1399" spans="1:3" x14ac:dyDescent="0.3">
      <c r="A1399" s="128" t="s">
        <v>11076</v>
      </c>
      <c r="B1399" t="s">
        <v>6446</v>
      </c>
      <c r="C1399" t="s">
        <v>14702</v>
      </c>
    </row>
    <row r="1400" spans="1:3" x14ac:dyDescent="0.3">
      <c r="A1400" s="128" t="s">
        <v>11077</v>
      </c>
      <c r="B1400" t="s">
        <v>6447</v>
      </c>
      <c r="C1400" t="s">
        <v>14702</v>
      </c>
    </row>
    <row r="1401" spans="1:3" x14ac:dyDescent="0.3">
      <c r="A1401" s="128" t="s">
        <v>11078</v>
      </c>
      <c r="B1401" t="s">
        <v>6448</v>
      </c>
      <c r="C1401" t="s">
        <v>14702</v>
      </c>
    </row>
    <row r="1402" spans="1:3" x14ac:dyDescent="0.3">
      <c r="A1402" s="128" t="s">
        <v>11079</v>
      </c>
      <c r="B1402" t="s">
        <v>6449</v>
      </c>
      <c r="C1402" t="s">
        <v>14702</v>
      </c>
    </row>
    <row r="1403" spans="1:3" x14ac:dyDescent="0.3">
      <c r="A1403" s="128" t="s">
        <v>11080</v>
      </c>
      <c r="B1403" t="s">
        <v>6450</v>
      </c>
      <c r="C1403" t="s">
        <v>14702</v>
      </c>
    </row>
    <row r="1404" spans="1:3" x14ac:dyDescent="0.3">
      <c r="A1404" s="128" t="s">
        <v>11081</v>
      </c>
      <c r="B1404" t="s">
        <v>6451</v>
      </c>
      <c r="C1404" t="s">
        <v>14702</v>
      </c>
    </row>
    <row r="1405" spans="1:3" x14ac:dyDescent="0.3">
      <c r="A1405" s="128" t="s">
        <v>11082</v>
      </c>
      <c r="B1405" t="s">
        <v>6452</v>
      </c>
      <c r="C1405" t="s">
        <v>14702</v>
      </c>
    </row>
    <row r="1406" spans="1:3" x14ac:dyDescent="0.3">
      <c r="A1406" s="128" t="s">
        <v>11083</v>
      </c>
      <c r="B1406" t="s">
        <v>6453</v>
      </c>
      <c r="C1406" t="s">
        <v>14702</v>
      </c>
    </row>
    <row r="1407" spans="1:3" x14ac:dyDescent="0.3">
      <c r="A1407" s="128" t="s">
        <v>11084</v>
      </c>
      <c r="B1407" t="s">
        <v>6454</v>
      </c>
      <c r="C1407" t="s">
        <v>14702</v>
      </c>
    </row>
    <row r="1408" spans="1:3" x14ac:dyDescent="0.3">
      <c r="A1408" s="128" t="s">
        <v>11085</v>
      </c>
      <c r="B1408" t="s">
        <v>6455</v>
      </c>
      <c r="C1408" t="s">
        <v>14702</v>
      </c>
    </row>
    <row r="1409" spans="1:3" x14ac:dyDescent="0.3">
      <c r="A1409" s="128" t="s">
        <v>11086</v>
      </c>
      <c r="B1409" t="s">
        <v>6456</v>
      </c>
      <c r="C1409" t="s">
        <v>14702</v>
      </c>
    </row>
    <row r="1410" spans="1:3" x14ac:dyDescent="0.3">
      <c r="A1410" s="128" t="s">
        <v>11087</v>
      </c>
      <c r="B1410" t="s">
        <v>6457</v>
      </c>
      <c r="C1410" t="s">
        <v>14702</v>
      </c>
    </row>
    <row r="1411" spans="1:3" x14ac:dyDescent="0.3">
      <c r="A1411" s="128" t="s">
        <v>11088</v>
      </c>
      <c r="B1411" t="s">
        <v>6458</v>
      </c>
      <c r="C1411" t="s">
        <v>14702</v>
      </c>
    </row>
    <row r="1412" spans="1:3" x14ac:dyDescent="0.3">
      <c r="A1412" s="128" t="s">
        <v>11089</v>
      </c>
      <c r="B1412" t="s">
        <v>6459</v>
      </c>
      <c r="C1412" t="s">
        <v>14702</v>
      </c>
    </row>
    <row r="1413" spans="1:3" x14ac:dyDescent="0.3">
      <c r="A1413" s="128" t="s">
        <v>11090</v>
      </c>
      <c r="B1413" t="s">
        <v>6460</v>
      </c>
      <c r="C1413" t="s">
        <v>14702</v>
      </c>
    </row>
    <row r="1414" spans="1:3" x14ac:dyDescent="0.3">
      <c r="A1414" s="128" t="s">
        <v>11091</v>
      </c>
      <c r="B1414" t="s">
        <v>6461</v>
      </c>
      <c r="C1414" t="s">
        <v>14702</v>
      </c>
    </row>
    <row r="1415" spans="1:3" x14ac:dyDescent="0.3">
      <c r="A1415" s="128" t="s">
        <v>11092</v>
      </c>
      <c r="B1415" t="s">
        <v>6462</v>
      </c>
      <c r="C1415" t="s">
        <v>14702</v>
      </c>
    </row>
    <row r="1416" spans="1:3" x14ac:dyDescent="0.3">
      <c r="A1416" s="128" t="s">
        <v>11093</v>
      </c>
      <c r="B1416" t="s">
        <v>6463</v>
      </c>
      <c r="C1416" t="s">
        <v>14702</v>
      </c>
    </row>
    <row r="1417" spans="1:3" x14ac:dyDescent="0.3">
      <c r="A1417" s="128" t="s">
        <v>11094</v>
      </c>
      <c r="B1417" t="s">
        <v>6464</v>
      </c>
      <c r="C1417" t="s">
        <v>14702</v>
      </c>
    </row>
    <row r="1418" spans="1:3" x14ac:dyDescent="0.3">
      <c r="A1418" s="128" t="s">
        <v>11095</v>
      </c>
      <c r="B1418" t="s">
        <v>6465</v>
      </c>
      <c r="C1418" t="s">
        <v>14702</v>
      </c>
    </row>
    <row r="1419" spans="1:3" x14ac:dyDescent="0.3">
      <c r="A1419" s="128" t="s">
        <v>11096</v>
      </c>
      <c r="B1419" t="s">
        <v>6466</v>
      </c>
      <c r="C1419" t="s">
        <v>14702</v>
      </c>
    </row>
    <row r="1420" spans="1:3" x14ac:dyDescent="0.3">
      <c r="A1420" s="128" t="s">
        <v>11097</v>
      </c>
      <c r="B1420" t="s">
        <v>6467</v>
      </c>
      <c r="C1420" t="s">
        <v>14702</v>
      </c>
    </row>
    <row r="1421" spans="1:3" x14ac:dyDescent="0.3">
      <c r="A1421" s="128" t="s">
        <v>11098</v>
      </c>
      <c r="B1421" t="s">
        <v>6468</v>
      </c>
      <c r="C1421" t="s">
        <v>14702</v>
      </c>
    </row>
    <row r="1422" spans="1:3" x14ac:dyDescent="0.3">
      <c r="A1422" s="128" t="s">
        <v>11099</v>
      </c>
      <c r="B1422" t="s">
        <v>6469</v>
      </c>
      <c r="C1422" t="s">
        <v>14702</v>
      </c>
    </row>
    <row r="1423" spans="1:3" x14ac:dyDescent="0.3">
      <c r="A1423" s="128" t="s">
        <v>11100</v>
      </c>
      <c r="B1423" t="s">
        <v>6470</v>
      </c>
      <c r="C1423" t="s">
        <v>14702</v>
      </c>
    </row>
    <row r="1424" spans="1:3" x14ac:dyDescent="0.3">
      <c r="A1424" s="128" t="s">
        <v>11101</v>
      </c>
      <c r="B1424" t="s">
        <v>6471</v>
      </c>
      <c r="C1424" t="s">
        <v>14702</v>
      </c>
    </row>
    <row r="1425" spans="1:3" x14ac:dyDescent="0.3">
      <c r="A1425" s="128" t="s">
        <v>11102</v>
      </c>
      <c r="B1425" t="s">
        <v>6472</v>
      </c>
      <c r="C1425" t="s">
        <v>14702</v>
      </c>
    </row>
    <row r="1426" spans="1:3" x14ac:dyDescent="0.3">
      <c r="A1426" s="128" t="s">
        <v>11103</v>
      </c>
      <c r="B1426" t="s">
        <v>6473</v>
      </c>
      <c r="C1426" t="s">
        <v>14702</v>
      </c>
    </row>
    <row r="1427" spans="1:3" x14ac:dyDescent="0.3">
      <c r="A1427" s="128" t="s">
        <v>11104</v>
      </c>
      <c r="B1427" t="s">
        <v>6474</v>
      </c>
      <c r="C1427" t="s">
        <v>14702</v>
      </c>
    </row>
    <row r="1428" spans="1:3" x14ac:dyDescent="0.3">
      <c r="A1428" s="128" t="s">
        <v>11105</v>
      </c>
      <c r="B1428" t="s">
        <v>6475</v>
      </c>
      <c r="C1428" t="s">
        <v>14702</v>
      </c>
    </row>
    <row r="1429" spans="1:3" x14ac:dyDescent="0.3">
      <c r="A1429" s="128" t="s">
        <v>11106</v>
      </c>
      <c r="B1429" t="s">
        <v>6476</v>
      </c>
      <c r="C1429" t="s">
        <v>14702</v>
      </c>
    </row>
    <row r="1430" spans="1:3" x14ac:dyDescent="0.3">
      <c r="A1430" s="128" t="s">
        <v>11107</v>
      </c>
      <c r="B1430" t="s">
        <v>6477</v>
      </c>
      <c r="C1430" t="s">
        <v>14702</v>
      </c>
    </row>
    <row r="1431" spans="1:3" x14ac:dyDescent="0.3">
      <c r="A1431" s="128" t="s">
        <v>11108</v>
      </c>
      <c r="B1431" t="s">
        <v>6478</v>
      </c>
      <c r="C1431" t="s">
        <v>14702</v>
      </c>
    </row>
    <row r="1432" spans="1:3" x14ac:dyDescent="0.3">
      <c r="A1432" s="128" t="s">
        <v>11109</v>
      </c>
      <c r="B1432" t="s">
        <v>6479</v>
      </c>
      <c r="C1432" t="s">
        <v>14702</v>
      </c>
    </row>
    <row r="1433" spans="1:3" x14ac:dyDescent="0.3">
      <c r="A1433" s="128" t="s">
        <v>11110</v>
      </c>
      <c r="B1433" t="s">
        <v>6480</v>
      </c>
      <c r="C1433" t="s">
        <v>14702</v>
      </c>
    </row>
    <row r="1434" spans="1:3" x14ac:dyDescent="0.3">
      <c r="A1434" s="128" t="s">
        <v>11111</v>
      </c>
      <c r="B1434" t="s">
        <v>6481</v>
      </c>
      <c r="C1434" t="s">
        <v>14702</v>
      </c>
    </row>
    <row r="1435" spans="1:3" x14ac:dyDescent="0.3">
      <c r="A1435" s="128" t="s">
        <v>11112</v>
      </c>
      <c r="B1435" t="s">
        <v>6482</v>
      </c>
      <c r="C1435" t="s">
        <v>14702</v>
      </c>
    </row>
    <row r="1436" spans="1:3" x14ac:dyDescent="0.3">
      <c r="A1436" s="128" t="s">
        <v>11113</v>
      </c>
      <c r="B1436" t="s">
        <v>6483</v>
      </c>
      <c r="C1436" t="s">
        <v>14702</v>
      </c>
    </row>
    <row r="1437" spans="1:3" x14ac:dyDescent="0.3">
      <c r="A1437" s="128" t="s">
        <v>11114</v>
      </c>
      <c r="B1437" t="s">
        <v>6484</v>
      </c>
      <c r="C1437" t="s">
        <v>14702</v>
      </c>
    </row>
    <row r="1438" spans="1:3" x14ac:dyDescent="0.3">
      <c r="A1438" s="128" t="s">
        <v>11115</v>
      </c>
      <c r="B1438" t="s">
        <v>6485</v>
      </c>
      <c r="C1438" t="s">
        <v>14702</v>
      </c>
    </row>
    <row r="1439" spans="1:3" x14ac:dyDescent="0.3">
      <c r="A1439" s="128" t="s">
        <v>11116</v>
      </c>
      <c r="B1439" t="s">
        <v>6486</v>
      </c>
      <c r="C1439" t="s">
        <v>14702</v>
      </c>
    </row>
    <row r="1440" spans="1:3" x14ac:dyDescent="0.3">
      <c r="A1440" s="128" t="s">
        <v>11117</v>
      </c>
      <c r="B1440" t="s">
        <v>6487</v>
      </c>
      <c r="C1440" t="s">
        <v>14702</v>
      </c>
    </row>
    <row r="1441" spans="1:3" x14ac:dyDescent="0.3">
      <c r="A1441" s="128" t="s">
        <v>11118</v>
      </c>
      <c r="B1441" t="s">
        <v>6488</v>
      </c>
      <c r="C1441" t="s">
        <v>14702</v>
      </c>
    </row>
    <row r="1442" spans="1:3" x14ac:dyDescent="0.3">
      <c r="A1442" s="128" t="s">
        <v>11119</v>
      </c>
      <c r="B1442" t="s">
        <v>6489</v>
      </c>
      <c r="C1442" t="s">
        <v>14702</v>
      </c>
    </row>
    <row r="1443" spans="1:3" x14ac:dyDescent="0.3">
      <c r="A1443" s="128" t="s">
        <v>11120</v>
      </c>
      <c r="B1443" t="s">
        <v>6490</v>
      </c>
      <c r="C1443" t="s">
        <v>14702</v>
      </c>
    </row>
    <row r="1444" spans="1:3" x14ac:dyDescent="0.3">
      <c r="A1444" s="128" t="s">
        <v>11121</v>
      </c>
      <c r="B1444" t="s">
        <v>6491</v>
      </c>
      <c r="C1444" t="s">
        <v>14702</v>
      </c>
    </row>
    <row r="1445" spans="1:3" x14ac:dyDescent="0.3">
      <c r="A1445" s="128" t="s">
        <v>11122</v>
      </c>
      <c r="B1445" t="s">
        <v>6492</v>
      </c>
      <c r="C1445" t="s">
        <v>14702</v>
      </c>
    </row>
    <row r="1446" spans="1:3" x14ac:dyDescent="0.3">
      <c r="A1446" s="128" t="s">
        <v>11123</v>
      </c>
      <c r="B1446" t="s">
        <v>6493</v>
      </c>
      <c r="C1446" t="s">
        <v>14702</v>
      </c>
    </row>
    <row r="1447" spans="1:3" x14ac:dyDescent="0.3">
      <c r="A1447" s="128" t="s">
        <v>11124</v>
      </c>
      <c r="B1447" t="s">
        <v>6494</v>
      </c>
      <c r="C1447" t="s">
        <v>14702</v>
      </c>
    </row>
    <row r="1448" spans="1:3" x14ac:dyDescent="0.3">
      <c r="A1448" s="128" t="s">
        <v>11125</v>
      </c>
      <c r="B1448" t="s">
        <v>6495</v>
      </c>
      <c r="C1448" t="s">
        <v>14702</v>
      </c>
    </row>
    <row r="1449" spans="1:3" x14ac:dyDescent="0.3">
      <c r="A1449" s="128" t="s">
        <v>11126</v>
      </c>
      <c r="B1449" t="s">
        <v>6496</v>
      </c>
      <c r="C1449" t="s">
        <v>14702</v>
      </c>
    </row>
    <row r="1450" spans="1:3" x14ac:dyDescent="0.3">
      <c r="A1450" s="128" t="s">
        <v>11127</v>
      </c>
      <c r="B1450" t="s">
        <v>6497</v>
      </c>
      <c r="C1450" t="s">
        <v>14702</v>
      </c>
    </row>
    <row r="1451" spans="1:3" x14ac:dyDescent="0.3">
      <c r="A1451" s="128" t="s">
        <v>11128</v>
      </c>
      <c r="B1451" t="s">
        <v>6498</v>
      </c>
      <c r="C1451" t="s">
        <v>14702</v>
      </c>
    </row>
    <row r="1452" spans="1:3" x14ac:dyDescent="0.3">
      <c r="A1452" s="128" t="s">
        <v>11129</v>
      </c>
      <c r="B1452" t="s">
        <v>6499</v>
      </c>
      <c r="C1452" t="s">
        <v>14702</v>
      </c>
    </row>
    <row r="1453" spans="1:3" x14ac:dyDescent="0.3">
      <c r="A1453" s="128" t="s">
        <v>11130</v>
      </c>
      <c r="B1453" t="s">
        <v>6500</v>
      </c>
      <c r="C1453" t="s">
        <v>14702</v>
      </c>
    </row>
    <row r="1454" spans="1:3" x14ac:dyDescent="0.3">
      <c r="A1454" s="128" t="s">
        <v>11131</v>
      </c>
      <c r="B1454" t="s">
        <v>6501</v>
      </c>
      <c r="C1454" t="s">
        <v>14702</v>
      </c>
    </row>
    <row r="1455" spans="1:3" x14ac:dyDescent="0.3">
      <c r="A1455" s="128" t="s">
        <v>11132</v>
      </c>
      <c r="B1455" t="s">
        <v>6502</v>
      </c>
      <c r="C1455" t="s">
        <v>14702</v>
      </c>
    </row>
    <row r="1456" spans="1:3" x14ac:dyDescent="0.3">
      <c r="A1456" s="128" t="s">
        <v>11133</v>
      </c>
      <c r="B1456" t="s">
        <v>6503</v>
      </c>
      <c r="C1456" t="s">
        <v>14702</v>
      </c>
    </row>
    <row r="1457" spans="1:3" x14ac:dyDescent="0.3">
      <c r="A1457" s="128" t="s">
        <v>11134</v>
      </c>
      <c r="B1457" t="s">
        <v>6504</v>
      </c>
      <c r="C1457" t="s">
        <v>14702</v>
      </c>
    </row>
    <row r="1458" spans="1:3" x14ac:dyDescent="0.3">
      <c r="A1458" s="128" t="s">
        <v>11135</v>
      </c>
      <c r="B1458" t="s">
        <v>6505</v>
      </c>
      <c r="C1458" t="s">
        <v>14702</v>
      </c>
    </row>
    <row r="1459" spans="1:3" x14ac:dyDescent="0.3">
      <c r="A1459" s="128" t="s">
        <v>11136</v>
      </c>
      <c r="B1459" t="s">
        <v>6506</v>
      </c>
      <c r="C1459" t="s">
        <v>14702</v>
      </c>
    </row>
    <row r="1460" spans="1:3" x14ac:dyDescent="0.3">
      <c r="A1460" s="128" t="s">
        <v>11137</v>
      </c>
      <c r="B1460" t="s">
        <v>6507</v>
      </c>
      <c r="C1460" t="s">
        <v>14702</v>
      </c>
    </row>
    <row r="1461" spans="1:3" x14ac:dyDescent="0.3">
      <c r="A1461" s="128" t="s">
        <v>11138</v>
      </c>
      <c r="B1461" t="s">
        <v>6508</v>
      </c>
      <c r="C1461" t="s">
        <v>14702</v>
      </c>
    </row>
    <row r="1462" spans="1:3" x14ac:dyDescent="0.3">
      <c r="A1462" s="128" t="s">
        <v>11139</v>
      </c>
      <c r="B1462" t="s">
        <v>6509</v>
      </c>
      <c r="C1462" t="s">
        <v>14702</v>
      </c>
    </row>
    <row r="1463" spans="1:3" x14ac:dyDescent="0.3">
      <c r="A1463" s="128" t="s">
        <v>11140</v>
      </c>
      <c r="B1463" t="s">
        <v>6510</v>
      </c>
      <c r="C1463" t="s">
        <v>14702</v>
      </c>
    </row>
    <row r="1464" spans="1:3" x14ac:dyDescent="0.3">
      <c r="A1464" s="128" t="s">
        <v>11141</v>
      </c>
      <c r="B1464" t="s">
        <v>6511</v>
      </c>
      <c r="C1464" t="s">
        <v>14702</v>
      </c>
    </row>
    <row r="1465" spans="1:3" x14ac:dyDescent="0.3">
      <c r="A1465" s="128" t="s">
        <v>11142</v>
      </c>
      <c r="B1465" t="s">
        <v>6512</v>
      </c>
      <c r="C1465" t="s">
        <v>14702</v>
      </c>
    </row>
    <row r="1466" spans="1:3" x14ac:dyDescent="0.3">
      <c r="A1466" s="128" t="s">
        <v>11143</v>
      </c>
      <c r="B1466" t="s">
        <v>6427</v>
      </c>
      <c r="C1466" t="s">
        <v>14692</v>
      </c>
    </row>
    <row r="1467" spans="1:3" x14ac:dyDescent="0.3">
      <c r="A1467" s="128" t="s">
        <v>11144</v>
      </c>
      <c r="B1467" t="s">
        <v>6428</v>
      </c>
      <c r="C1467" t="s">
        <v>14692</v>
      </c>
    </row>
    <row r="1468" spans="1:3" x14ac:dyDescent="0.3">
      <c r="A1468" s="128" t="s">
        <v>11145</v>
      </c>
      <c r="B1468" t="s">
        <v>14703</v>
      </c>
      <c r="C1468" t="s">
        <v>14692</v>
      </c>
    </row>
    <row r="1469" spans="1:3" x14ac:dyDescent="0.3">
      <c r="A1469" s="128" t="s">
        <v>11146</v>
      </c>
      <c r="B1469" t="s">
        <v>14704</v>
      </c>
      <c r="C1469" t="s">
        <v>14692</v>
      </c>
    </row>
    <row r="1470" spans="1:3" x14ac:dyDescent="0.3">
      <c r="A1470" s="128" t="s">
        <v>11147</v>
      </c>
      <c r="B1470" t="s">
        <v>14705</v>
      </c>
      <c r="C1470" t="s">
        <v>14692</v>
      </c>
    </row>
    <row r="1471" spans="1:3" x14ac:dyDescent="0.3">
      <c r="A1471" s="128" t="s">
        <v>11148</v>
      </c>
      <c r="B1471" t="s">
        <v>14706</v>
      </c>
      <c r="C1471" t="s">
        <v>14692</v>
      </c>
    </row>
    <row r="1472" spans="1:3" x14ac:dyDescent="0.3">
      <c r="A1472" s="128" t="s">
        <v>11149</v>
      </c>
      <c r="B1472" t="s">
        <v>6408</v>
      </c>
      <c r="C1472" t="s">
        <v>14707</v>
      </c>
    </row>
    <row r="1473" spans="1:3" x14ac:dyDescent="0.3">
      <c r="A1473" s="128" t="s">
        <v>11150</v>
      </c>
      <c r="B1473" t="s">
        <v>6409</v>
      </c>
      <c r="C1473" t="s">
        <v>14707</v>
      </c>
    </row>
    <row r="1474" spans="1:3" x14ac:dyDescent="0.3">
      <c r="A1474" s="128" t="s">
        <v>11151</v>
      </c>
      <c r="B1474" t="s">
        <v>6410</v>
      </c>
      <c r="C1474" t="s">
        <v>14707</v>
      </c>
    </row>
    <row r="1475" spans="1:3" x14ac:dyDescent="0.3">
      <c r="A1475" s="128" t="s">
        <v>11152</v>
      </c>
      <c r="B1475" t="s">
        <v>6411</v>
      </c>
      <c r="C1475" t="s">
        <v>14707</v>
      </c>
    </row>
    <row r="1476" spans="1:3" x14ac:dyDescent="0.3">
      <c r="A1476" s="128" t="s">
        <v>11153</v>
      </c>
      <c r="B1476" t="s">
        <v>6412</v>
      </c>
      <c r="C1476" t="s">
        <v>14707</v>
      </c>
    </row>
    <row r="1477" spans="1:3" x14ac:dyDescent="0.3">
      <c r="A1477" s="128" t="s">
        <v>11154</v>
      </c>
      <c r="B1477" t="s">
        <v>6413</v>
      </c>
      <c r="C1477" t="s">
        <v>14707</v>
      </c>
    </row>
    <row r="1478" spans="1:3" x14ac:dyDescent="0.3">
      <c r="A1478" s="128" t="s">
        <v>11155</v>
      </c>
      <c r="B1478" t="s">
        <v>6414</v>
      </c>
      <c r="C1478" t="s">
        <v>14707</v>
      </c>
    </row>
    <row r="1479" spans="1:3" x14ac:dyDescent="0.3">
      <c r="A1479" s="128" t="s">
        <v>11156</v>
      </c>
      <c r="B1479" t="s">
        <v>6415</v>
      </c>
      <c r="C1479" t="s">
        <v>14707</v>
      </c>
    </row>
    <row r="1480" spans="1:3" x14ac:dyDescent="0.3">
      <c r="A1480" s="128" t="s">
        <v>11157</v>
      </c>
      <c r="B1480" t="s">
        <v>6416</v>
      </c>
      <c r="C1480" t="s">
        <v>14707</v>
      </c>
    </row>
    <row r="1481" spans="1:3" x14ac:dyDescent="0.3">
      <c r="A1481" s="128" t="s">
        <v>11158</v>
      </c>
      <c r="B1481" t="s">
        <v>6417</v>
      </c>
      <c r="C1481" t="s">
        <v>14707</v>
      </c>
    </row>
    <row r="1482" spans="1:3" x14ac:dyDescent="0.3">
      <c r="A1482" s="128" t="s">
        <v>11159</v>
      </c>
      <c r="B1482" t="s">
        <v>6418</v>
      </c>
      <c r="C1482" t="s">
        <v>14707</v>
      </c>
    </row>
    <row r="1483" spans="1:3" x14ac:dyDescent="0.3">
      <c r="A1483" s="128" t="s">
        <v>11160</v>
      </c>
      <c r="B1483" t="s">
        <v>6419</v>
      </c>
      <c r="C1483" t="s">
        <v>14707</v>
      </c>
    </row>
    <row r="1484" spans="1:3" x14ac:dyDescent="0.3">
      <c r="A1484" s="128" t="s">
        <v>11161</v>
      </c>
      <c r="B1484" t="s">
        <v>6429</v>
      </c>
      <c r="C1484" t="s">
        <v>14693</v>
      </c>
    </row>
    <row r="1485" spans="1:3" x14ac:dyDescent="0.3">
      <c r="A1485" s="128" t="s">
        <v>11162</v>
      </c>
      <c r="B1485" t="s">
        <v>6430</v>
      </c>
      <c r="C1485" t="s">
        <v>14693</v>
      </c>
    </row>
    <row r="1486" spans="1:3" x14ac:dyDescent="0.3">
      <c r="A1486" s="128" t="s">
        <v>11163</v>
      </c>
      <c r="B1486" t="s">
        <v>6431</v>
      </c>
      <c r="C1486" t="s">
        <v>14693</v>
      </c>
    </row>
    <row r="1487" spans="1:3" x14ac:dyDescent="0.3">
      <c r="A1487" s="128" t="s">
        <v>11164</v>
      </c>
      <c r="B1487" t="s">
        <v>6432</v>
      </c>
      <c r="C1487" t="s">
        <v>14693</v>
      </c>
    </row>
    <row r="1488" spans="1:3" x14ac:dyDescent="0.3">
      <c r="A1488" s="128" t="s">
        <v>11165</v>
      </c>
      <c r="B1488" t="s">
        <v>6433</v>
      </c>
      <c r="C1488" t="s">
        <v>14693</v>
      </c>
    </row>
    <row r="1489" spans="1:3" x14ac:dyDescent="0.3">
      <c r="A1489" s="128" t="s">
        <v>11166</v>
      </c>
      <c r="B1489" t="s">
        <v>6434</v>
      </c>
      <c r="C1489" t="s">
        <v>14693</v>
      </c>
    </row>
    <row r="1490" spans="1:3" x14ac:dyDescent="0.3">
      <c r="A1490" s="128" t="s">
        <v>11167</v>
      </c>
      <c r="B1490" t="s">
        <v>6435</v>
      </c>
      <c r="C1490" t="s">
        <v>14693</v>
      </c>
    </row>
    <row r="1491" spans="1:3" x14ac:dyDescent="0.3">
      <c r="A1491" s="128" t="s">
        <v>11168</v>
      </c>
      <c r="B1491" t="s">
        <v>6440</v>
      </c>
      <c r="C1491" t="s">
        <v>14708</v>
      </c>
    </row>
    <row r="1492" spans="1:3" x14ac:dyDescent="0.3">
      <c r="A1492" s="128" t="s">
        <v>11169</v>
      </c>
      <c r="B1492" t="s">
        <v>6441</v>
      </c>
      <c r="C1492" t="s">
        <v>14708</v>
      </c>
    </row>
    <row r="1493" spans="1:3" x14ac:dyDescent="0.3">
      <c r="A1493" s="128" t="s">
        <v>11170</v>
      </c>
      <c r="B1493">
        <v>1995121</v>
      </c>
    </row>
    <row r="1494" spans="1:3" x14ac:dyDescent="0.3">
      <c r="A1494" s="128" t="s">
        <v>11171</v>
      </c>
      <c r="B1494">
        <v>19990004</v>
      </c>
    </row>
  </sheetData>
  <printOptions gridLines="1"/>
  <pageMargins left="0.7" right="0.7" top="0.75" bottom="0.75" header="0.3" footer="0.3"/>
  <pageSetup scale="95"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46"/>
  <sheetViews>
    <sheetView workbookViewId="0">
      <selection activeCell="B28" sqref="B28"/>
    </sheetView>
  </sheetViews>
  <sheetFormatPr defaultRowHeight="14.25" x14ac:dyDescent="0.45"/>
  <cols>
    <col min="1" max="1" width="25.53125" style="33" customWidth="1"/>
    <col min="2" max="2" width="23.33203125" customWidth="1"/>
    <col min="3" max="3" width="20.1328125" customWidth="1"/>
    <col min="4" max="4" width="25.53125" customWidth="1"/>
    <col min="5" max="5" width="71.33203125" customWidth="1"/>
    <col min="6" max="6" width="40.86328125" customWidth="1"/>
  </cols>
  <sheetData>
    <row r="1" spans="1:6" ht="31.25" x14ac:dyDescent="0.3">
      <c r="A1" s="6" t="s">
        <v>7485</v>
      </c>
      <c r="B1" s="2" t="s">
        <v>7483</v>
      </c>
      <c r="C1" s="2" t="s">
        <v>7484</v>
      </c>
      <c r="D1" s="6" t="s">
        <v>7485</v>
      </c>
      <c r="E1" s="2" t="s">
        <v>7486</v>
      </c>
      <c r="F1" s="11" t="s">
        <v>7487</v>
      </c>
    </row>
    <row r="2" spans="1:6" ht="15.6" x14ac:dyDescent="0.3">
      <c r="A2" s="38" t="s">
        <v>6745</v>
      </c>
      <c r="B2" s="12" t="s">
        <v>7488</v>
      </c>
      <c r="C2" s="12"/>
      <c r="D2" s="18" t="s">
        <v>6745</v>
      </c>
      <c r="E2" s="15" t="s">
        <v>7489</v>
      </c>
      <c r="F2" s="13" t="s">
        <v>7490</v>
      </c>
    </row>
    <row r="3" spans="1:6" ht="15.6" x14ac:dyDescent="0.3">
      <c r="A3" s="38" t="s">
        <v>7099</v>
      </c>
      <c r="B3" s="12" t="s">
        <v>7488</v>
      </c>
      <c r="C3" s="10"/>
      <c r="D3" s="18" t="s">
        <v>7099</v>
      </c>
      <c r="E3" s="17" t="s">
        <v>7491</v>
      </c>
      <c r="F3" s="13" t="s">
        <v>7492</v>
      </c>
    </row>
    <row r="4" spans="1:6" ht="15.6" x14ac:dyDescent="0.3">
      <c r="A4" s="38" t="s">
        <v>4797</v>
      </c>
      <c r="B4" s="12" t="s">
        <v>7488</v>
      </c>
      <c r="C4" s="10"/>
      <c r="D4" s="18" t="s">
        <v>4797</v>
      </c>
      <c r="E4" s="24" t="s">
        <v>7493</v>
      </c>
      <c r="F4" s="13" t="s">
        <v>7494</v>
      </c>
    </row>
    <row r="5" spans="1:6" ht="15.6" x14ac:dyDescent="0.3">
      <c r="A5" s="38" t="s">
        <v>7113</v>
      </c>
      <c r="B5" s="12" t="s">
        <v>7488</v>
      </c>
      <c r="C5" s="10"/>
      <c r="D5" s="18" t="s">
        <v>7113</v>
      </c>
      <c r="E5" s="17" t="s">
        <v>7495</v>
      </c>
      <c r="F5" s="13" t="s">
        <v>7496</v>
      </c>
    </row>
    <row r="6" spans="1:6" ht="15.6" x14ac:dyDescent="0.3">
      <c r="A6" s="38" t="s">
        <v>525</v>
      </c>
      <c r="B6" s="12" t="s">
        <v>7488</v>
      </c>
      <c r="C6" s="10"/>
      <c r="D6" s="18" t="s">
        <v>525</v>
      </c>
      <c r="E6" s="17" t="s">
        <v>7497</v>
      </c>
      <c r="F6" s="13" t="s">
        <v>7498</v>
      </c>
    </row>
    <row r="7" spans="1:6" ht="15.6" x14ac:dyDescent="0.3">
      <c r="A7" s="38" t="s">
        <v>3905</v>
      </c>
      <c r="B7" s="12" t="s">
        <v>7488</v>
      </c>
      <c r="C7" s="10"/>
      <c r="D7" s="18" t="s">
        <v>3905</v>
      </c>
      <c r="E7" s="17" t="s">
        <v>7499</v>
      </c>
      <c r="F7" s="13" t="s">
        <v>7500</v>
      </c>
    </row>
    <row r="8" spans="1:6" ht="15.6" x14ac:dyDescent="0.3">
      <c r="A8" s="38" t="s">
        <v>4878</v>
      </c>
      <c r="B8" s="12" t="s">
        <v>7488</v>
      </c>
      <c r="C8" s="10"/>
      <c r="D8" s="18" t="s">
        <v>4878</v>
      </c>
      <c r="E8" s="17" t="s">
        <v>7501</v>
      </c>
      <c r="F8" s="13" t="s">
        <v>7502</v>
      </c>
    </row>
    <row r="9" spans="1:6" ht="15.6" x14ac:dyDescent="0.3">
      <c r="A9" s="38" t="s">
        <v>3897</v>
      </c>
      <c r="B9" s="12" t="s">
        <v>7488</v>
      </c>
      <c r="C9" s="10"/>
      <c r="D9" s="18" t="s">
        <v>3897</v>
      </c>
      <c r="E9" s="17" t="s">
        <v>7503</v>
      </c>
      <c r="F9" s="13" t="s">
        <v>7504</v>
      </c>
    </row>
    <row r="10" spans="1:6" ht="15.6" x14ac:dyDescent="0.3">
      <c r="A10" s="38" t="s">
        <v>4702</v>
      </c>
      <c r="B10" s="12" t="s">
        <v>7488</v>
      </c>
      <c r="C10" s="10"/>
      <c r="D10" s="18" t="s">
        <v>4702</v>
      </c>
      <c r="E10" s="17" t="s">
        <v>7505</v>
      </c>
      <c r="F10" s="13" t="s">
        <v>7506</v>
      </c>
    </row>
    <row r="11" spans="1:6" ht="15.6" x14ac:dyDescent="0.3">
      <c r="A11" s="38" t="s">
        <v>1438</v>
      </c>
      <c r="B11" s="12" t="s">
        <v>7488</v>
      </c>
      <c r="C11" s="10"/>
      <c r="D11" s="18" t="s">
        <v>1438</v>
      </c>
      <c r="E11" s="17" t="s">
        <v>7507</v>
      </c>
      <c r="F11" s="13" t="s">
        <v>7508</v>
      </c>
    </row>
    <row r="12" spans="1:6" ht="15.6" x14ac:dyDescent="0.3">
      <c r="A12" s="38" t="s">
        <v>3882</v>
      </c>
      <c r="B12" s="12" t="s">
        <v>7488</v>
      </c>
      <c r="C12" s="10"/>
      <c r="D12" s="18" t="s">
        <v>3882</v>
      </c>
      <c r="E12" s="17" t="s">
        <v>7509</v>
      </c>
      <c r="F12" s="13" t="s">
        <v>7510</v>
      </c>
    </row>
    <row r="13" spans="1:6" ht="15.6" x14ac:dyDescent="0.3">
      <c r="A13" s="38" t="s">
        <v>3883</v>
      </c>
      <c r="B13" s="12" t="s">
        <v>7488</v>
      </c>
      <c r="C13" s="10"/>
      <c r="D13" s="18" t="s">
        <v>3883</v>
      </c>
      <c r="E13" s="17" t="s">
        <v>7511</v>
      </c>
      <c r="F13" s="13" t="s">
        <v>7512</v>
      </c>
    </row>
    <row r="14" spans="1:6" ht="15.6" x14ac:dyDescent="0.3">
      <c r="A14" s="38" t="s">
        <v>3877</v>
      </c>
      <c r="B14" s="12" t="s">
        <v>7488</v>
      </c>
      <c r="C14" s="10"/>
      <c r="D14" s="18" t="s">
        <v>3877</v>
      </c>
      <c r="E14" s="17" t="s">
        <v>7513</v>
      </c>
      <c r="F14" s="13" t="s">
        <v>7514</v>
      </c>
    </row>
    <row r="15" spans="1:6" ht="15.6" x14ac:dyDescent="0.3">
      <c r="A15" s="38" t="s">
        <v>4822</v>
      </c>
      <c r="B15" s="12" t="s">
        <v>7488</v>
      </c>
      <c r="C15" s="10"/>
      <c r="D15" s="18" t="s">
        <v>4822</v>
      </c>
      <c r="E15" s="17" t="s">
        <v>7515</v>
      </c>
      <c r="F15" s="13" t="s">
        <v>7516</v>
      </c>
    </row>
    <row r="16" spans="1:6" ht="15.5" x14ac:dyDescent="0.45">
      <c r="A16" s="38" t="s">
        <v>4670</v>
      </c>
      <c r="B16" s="12" t="s">
        <v>7488</v>
      </c>
      <c r="C16" s="10"/>
      <c r="D16" s="18" t="s">
        <v>4670</v>
      </c>
      <c r="E16" s="17" t="s">
        <v>7517</v>
      </c>
      <c r="F16" s="13" t="s">
        <v>7518</v>
      </c>
    </row>
    <row r="17" spans="1:6" ht="15.5" x14ac:dyDescent="0.45">
      <c r="A17" s="38" t="s">
        <v>3910</v>
      </c>
      <c r="B17" s="12" t="s">
        <v>7488</v>
      </c>
      <c r="C17" s="10"/>
      <c r="D17" s="18" t="s">
        <v>3910</v>
      </c>
      <c r="E17" s="17" t="s">
        <v>7519</v>
      </c>
      <c r="F17" s="13" t="s">
        <v>7520</v>
      </c>
    </row>
    <row r="18" spans="1:6" ht="15.5" x14ac:dyDescent="0.45">
      <c r="A18" s="38" t="s">
        <v>2072</v>
      </c>
      <c r="B18" s="12" t="s">
        <v>7488</v>
      </c>
      <c r="C18" s="10"/>
      <c r="D18" s="18" t="s">
        <v>2072</v>
      </c>
      <c r="E18" s="17" t="s">
        <v>7521</v>
      </c>
      <c r="F18" s="13" t="s">
        <v>7522</v>
      </c>
    </row>
    <row r="19" spans="1:6" ht="15.5" x14ac:dyDescent="0.45">
      <c r="A19" s="38" t="s">
        <v>3915</v>
      </c>
      <c r="B19" s="12" t="s">
        <v>7488</v>
      </c>
      <c r="C19" s="10"/>
      <c r="D19" s="18" t="s">
        <v>3915</v>
      </c>
      <c r="E19" s="17" t="s">
        <v>7523</v>
      </c>
      <c r="F19" s="13" t="s">
        <v>7524</v>
      </c>
    </row>
    <row r="20" spans="1:6" ht="15.5" x14ac:dyDescent="0.45">
      <c r="A20" s="38" t="s">
        <v>4713</v>
      </c>
      <c r="B20" s="12" t="s">
        <v>7488</v>
      </c>
      <c r="C20" s="10"/>
      <c r="D20" s="18" t="s">
        <v>4713</v>
      </c>
      <c r="E20" s="17" t="s">
        <v>7525</v>
      </c>
      <c r="F20" s="13" t="s">
        <v>7526</v>
      </c>
    </row>
    <row r="21" spans="1:6" ht="15.5" x14ac:dyDescent="0.45">
      <c r="A21" s="38" t="s">
        <v>5318</v>
      </c>
      <c r="B21" s="12" t="s">
        <v>7488</v>
      </c>
      <c r="C21" s="10"/>
      <c r="D21" s="18" t="s">
        <v>5318</v>
      </c>
      <c r="E21" s="17" t="s">
        <v>7527</v>
      </c>
      <c r="F21" s="13" t="s">
        <v>7528</v>
      </c>
    </row>
    <row r="22" spans="1:6" ht="15.5" x14ac:dyDescent="0.45">
      <c r="A22" s="39" t="s">
        <v>4869</v>
      </c>
      <c r="B22" s="12" t="s">
        <v>7488</v>
      </c>
      <c r="C22" s="10"/>
      <c r="D22" s="19" t="s">
        <v>4869</v>
      </c>
      <c r="E22" s="15" t="s">
        <v>7529</v>
      </c>
      <c r="F22" s="13" t="s">
        <v>7530</v>
      </c>
    </row>
    <row r="23" spans="1:6" ht="15.5" x14ac:dyDescent="0.45">
      <c r="A23" s="38" t="s">
        <v>4882</v>
      </c>
      <c r="B23" s="12" t="s">
        <v>7488</v>
      </c>
      <c r="C23" s="10"/>
      <c r="D23" s="18" t="s">
        <v>4882</v>
      </c>
      <c r="E23" s="17" t="s">
        <v>7531</v>
      </c>
      <c r="F23" s="13" t="s">
        <v>7532</v>
      </c>
    </row>
    <row r="24" spans="1:6" ht="15.5" x14ac:dyDescent="0.45">
      <c r="A24" s="38" t="s">
        <v>4927</v>
      </c>
      <c r="B24" s="12" t="s">
        <v>7488</v>
      </c>
      <c r="C24" s="10"/>
      <c r="D24" s="18" t="s">
        <v>4927</v>
      </c>
      <c r="E24" s="17" t="s">
        <v>7533</v>
      </c>
      <c r="F24" s="13" t="s">
        <v>7534</v>
      </c>
    </row>
    <row r="25" spans="1:6" ht="15.5" x14ac:dyDescent="0.45">
      <c r="A25" s="39" t="s">
        <v>4952</v>
      </c>
      <c r="B25" s="12" t="s">
        <v>7488</v>
      </c>
      <c r="C25" s="10"/>
      <c r="D25" s="19" t="s">
        <v>4952</v>
      </c>
      <c r="E25" s="15" t="s">
        <v>7535</v>
      </c>
      <c r="F25" s="13" t="s">
        <v>7536</v>
      </c>
    </row>
    <row r="26" spans="1:6" ht="15.5" x14ac:dyDescent="0.45">
      <c r="A26" s="39" t="s">
        <v>4902</v>
      </c>
      <c r="B26" s="12" t="s">
        <v>7488</v>
      </c>
      <c r="C26" s="10"/>
      <c r="D26" s="19" t="s">
        <v>4902</v>
      </c>
      <c r="E26" s="15" t="s">
        <v>7537</v>
      </c>
      <c r="F26" s="13" t="s">
        <v>7538</v>
      </c>
    </row>
    <row r="27" spans="1:6" ht="15.5" x14ac:dyDescent="0.45">
      <c r="A27" s="39" t="s">
        <v>4841</v>
      </c>
      <c r="B27" s="12" t="s">
        <v>7488</v>
      </c>
      <c r="C27" s="10"/>
      <c r="D27" s="19" t="s">
        <v>4841</v>
      </c>
      <c r="E27" s="15" t="s">
        <v>7539</v>
      </c>
      <c r="F27" s="13" t="s">
        <v>7540</v>
      </c>
    </row>
    <row r="28" spans="1:6" ht="15.5" x14ac:dyDescent="0.45">
      <c r="A28" s="38" t="s">
        <v>4855</v>
      </c>
      <c r="B28" s="12" t="s">
        <v>7488</v>
      </c>
      <c r="C28" s="10"/>
      <c r="D28" s="18" t="s">
        <v>4855</v>
      </c>
      <c r="E28" s="17" t="s">
        <v>7541</v>
      </c>
      <c r="F28" s="13" t="s">
        <v>7542</v>
      </c>
    </row>
    <row r="29" spans="1:6" ht="15.5" x14ac:dyDescent="0.45">
      <c r="A29" s="38" t="s">
        <v>6736</v>
      </c>
      <c r="B29" s="12" t="s">
        <v>7488</v>
      </c>
      <c r="C29" s="10"/>
      <c r="D29" s="18" t="s">
        <v>6736</v>
      </c>
      <c r="E29" s="17" t="s">
        <v>7543</v>
      </c>
      <c r="F29" s="13" t="s">
        <v>7544</v>
      </c>
    </row>
    <row r="30" spans="1:6" ht="15.5" x14ac:dyDescent="0.45">
      <c r="A30" s="39" t="s">
        <v>4911</v>
      </c>
      <c r="B30" s="12" t="s">
        <v>7488</v>
      </c>
      <c r="C30" s="10"/>
      <c r="D30" s="19" t="s">
        <v>4911</v>
      </c>
      <c r="E30" s="15" t="s">
        <v>7543</v>
      </c>
      <c r="F30" s="13" t="s">
        <v>7545</v>
      </c>
    </row>
    <row r="31" spans="1:6" ht="15.5" x14ac:dyDescent="0.45">
      <c r="A31" s="38" t="s">
        <v>6737</v>
      </c>
      <c r="B31" s="12" t="s">
        <v>7488</v>
      </c>
      <c r="C31" s="10"/>
      <c r="D31" s="18" t="s">
        <v>6737</v>
      </c>
      <c r="E31" s="17" t="s">
        <v>7543</v>
      </c>
      <c r="F31" s="13" t="s">
        <v>7546</v>
      </c>
    </row>
    <row r="32" spans="1:6" ht="15.5" x14ac:dyDescent="0.45">
      <c r="A32" s="38" t="s">
        <v>4816</v>
      </c>
      <c r="B32" s="12" t="s">
        <v>7488</v>
      </c>
      <c r="C32" s="10"/>
      <c r="D32" s="18" t="s">
        <v>4816</v>
      </c>
      <c r="E32" s="17" t="s">
        <v>7541</v>
      </c>
      <c r="F32" s="13" t="s">
        <v>7547</v>
      </c>
    </row>
    <row r="33" spans="1:6" ht="15.5" x14ac:dyDescent="0.45">
      <c r="A33" s="38" t="s">
        <v>2343</v>
      </c>
      <c r="B33" s="12" t="s">
        <v>7488</v>
      </c>
      <c r="C33" s="10"/>
      <c r="D33" s="18" t="s">
        <v>2343</v>
      </c>
      <c r="E33" s="17" t="s">
        <v>7548</v>
      </c>
      <c r="F33" s="13" t="s">
        <v>7549</v>
      </c>
    </row>
    <row r="34" spans="1:6" ht="15.5" x14ac:dyDescent="0.45">
      <c r="A34" s="38" t="s">
        <v>2221</v>
      </c>
      <c r="B34" s="12" t="s">
        <v>7488</v>
      </c>
      <c r="C34" s="10"/>
      <c r="D34" s="18" t="s">
        <v>2221</v>
      </c>
      <c r="E34" s="17" t="s">
        <v>7550</v>
      </c>
      <c r="F34" s="13" t="s">
        <v>7551</v>
      </c>
    </row>
    <row r="35" spans="1:6" ht="15.6" x14ac:dyDescent="0.3">
      <c r="A35" s="38" t="s">
        <v>2175</v>
      </c>
      <c r="B35" s="12" t="s">
        <v>7488</v>
      </c>
      <c r="C35" s="10"/>
      <c r="D35" s="18" t="s">
        <v>2175</v>
      </c>
      <c r="E35" s="17" t="s">
        <v>7552</v>
      </c>
      <c r="F35" s="13" t="s">
        <v>7553</v>
      </c>
    </row>
    <row r="36" spans="1:6" ht="15.6" x14ac:dyDescent="0.3">
      <c r="A36" s="38" t="s">
        <v>4805</v>
      </c>
      <c r="B36" s="12" t="s">
        <v>7488</v>
      </c>
      <c r="C36" s="10"/>
      <c r="D36" s="18" t="s">
        <v>4805</v>
      </c>
      <c r="E36" s="17" t="s">
        <v>7554</v>
      </c>
      <c r="F36" s="13" t="s">
        <v>7555</v>
      </c>
    </row>
    <row r="37" spans="1:6" ht="15.6" x14ac:dyDescent="0.3">
      <c r="A37" s="38" t="s">
        <v>5668</v>
      </c>
      <c r="B37" s="12" t="s">
        <v>7488</v>
      </c>
      <c r="C37" s="10"/>
      <c r="D37" s="18" t="s">
        <v>5668</v>
      </c>
      <c r="E37" s="17" t="s">
        <v>7556</v>
      </c>
      <c r="F37" s="13" t="s">
        <v>7557</v>
      </c>
    </row>
    <row r="38" spans="1:6" ht="15.6" x14ac:dyDescent="0.3">
      <c r="A38" s="39" t="s">
        <v>6752</v>
      </c>
      <c r="B38" s="12" t="s">
        <v>7488</v>
      </c>
      <c r="C38" s="10"/>
      <c r="D38" s="19" t="s">
        <v>6752</v>
      </c>
      <c r="E38" s="15" t="s">
        <v>7558</v>
      </c>
      <c r="F38" s="13" t="s">
        <v>7559</v>
      </c>
    </row>
    <row r="39" spans="1:6" ht="15.4" x14ac:dyDescent="0.45">
      <c r="A39" s="38" t="s">
        <v>4796</v>
      </c>
      <c r="B39" s="12" t="s">
        <v>7488</v>
      </c>
      <c r="C39" s="10"/>
      <c r="D39" s="18" t="s">
        <v>4796</v>
      </c>
      <c r="E39" s="17" t="s">
        <v>7560</v>
      </c>
      <c r="F39" s="13" t="s">
        <v>7561</v>
      </c>
    </row>
    <row r="40" spans="1:6" ht="15.4" x14ac:dyDescent="0.45">
      <c r="A40" s="38" t="s">
        <v>3896</v>
      </c>
      <c r="B40" s="12" t="s">
        <v>7488</v>
      </c>
      <c r="C40" s="10"/>
      <c r="D40" s="18" t="s">
        <v>3896</v>
      </c>
      <c r="E40" s="17" t="s">
        <v>7562</v>
      </c>
      <c r="F40" s="13" t="s">
        <v>7563</v>
      </c>
    </row>
    <row r="41" spans="1:6" ht="15.4" x14ac:dyDescent="0.45">
      <c r="A41" s="38" t="s">
        <v>4833</v>
      </c>
      <c r="B41" s="12" t="s">
        <v>7488</v>
      </c>
      <c r="C41" s="10"/>
      <c r="D41" s="18" t="s">
        <v>4833</v>
      </c>
      <c r="E41" s="17" t="s">
        <v>7564</v>
      </c>
      <c r="F41" s="13" t="s">
        <v>7565</v>
      </c>
    </row>
    <row r="42" spans="1:6" ht="15.4" x14ac:dyDescent="0.45">
      <c r="A42" s="38" t="s">
        <v>3902</v>
      </c>
      <c r="B42" s="12" t="s">
        <v>7488</v>
      </c>
      <c r="C42" s="10"/>
      <c r="D42" s="18" t="s">
        <v>3902</v>
      </c>
      <c r="E42" s="17" t="s">
        <v>7566</v>
      </c>
      <c r="F42" s="13" t="s">
        <v>7567</v>
      </c>
    </row>
    <row r="43" spans="1:6" ht="15.4" x14ac:dyDescent="0.45">
      <c r="A43" s="38" t="s">
        <v>4831</v>
      </c>
      <c r="B43" s="12" t="s">
        <v>7488</v>
      </c>
      <c r="C43" s="10"/>
      <c r="D43" s="18" t="s">
        <v>4831</v>
      </c>
      <c r="E43" s="17" t="s">
        <v>7568</v>
      </c>
      <c r="F43" s="13" t="s">
        <v>7569</v>
      </c>
    </row>
    <row r="44" spans="1:6" ht="15.4" x14ac:dyDescent="0.45">
      <c r="A44" s="38" t="s">
        <v>1434</v>
      </c>
      <c r="B44" s="12" t="s">
        <v>7488</v>
      </c>
      <c r="C44" s="10"/>
      <c r="D44" s="18" t="s">
        <v>1434</v>
      </c>
      <c r="E44" s="17" t="s">
        <v>7570</v>
      </c>
      <c r="F44" s="13" t="s">
        <v>7571</v>
      </c>
    </row>
    <row r="45" spans="1:6" ht="15.4" x14ac:dyDescent="0.45">
      <c r="A45" s="38" t="s">
        <v>1443</v>
      </c>
      <c r="B45" s="12" t="s">
        <v>7488</v>
      </c>
      <c r="C45" s="10"/>
      <c r="D45" s="18" t="s">
        <v>1443</v>
      </c>
      <c r="E45" s="17" t="s">
        <v>7572</v>
      </c>
      <c r="F45" s="13" t="s">
        <v>7573</v>
      </c>
    </row>
    <row r="46" spans="1:6" ht="15.4" x14ac:dyDescent="0.45">
      <c r="A46" s="38" t="s">
        <v>1648</v>
      </c>
      <c r="B46" s="12" t="s">
        <v>7488</v>
      </c>
      <c r="C46" s="10"/>
      <c r="D46" s="18" t="s">
        <v>1648</v>
      </c>
      <c r="E46" s="17" t="s">
        <v>7574</v>
      </c>
      <c r="F46" s="13" t="s">
        <v>7575</v>
      </c>
    </row>
    <row r="47" spans="1:6" ht="15.4" x14ac:dyDescent="0.45">
      <c r="A47" s="38" t="s">
        <v>1653</v>
      </c>
      <c r="B47" s="12" t="s">
        <v>7488</v>
      </c>
      <c r="C47" s="10"/>
      <c r="D47" s="18" t="s">
        <v>1653</v>
      </c>
      <c r="E47" s="17" t="s">
        <v>7574</v>
      </c>
      <c r="F47" s="13" t="s">
        <v>7576</v>
      </c>
    </row>
    <row r="48" spans="1:6" ht="15.4" x14ac:dyDescent="0.45">
      <c r="A48" s="38" t="s">
        <v>1445</v>
      </c>
      <c r="B48" s="12" t="s">
        <v>7488</v>
      </c>
      <c r="C48" s="10"/>
      <c r="D48" s="18" t="s">
        <v>1445</v>
      </c>
      <c r="E48" s="17" t="s">
        <v>7577</v>
      </c>
      <c r="F48" s="13" t="s">
        <v>7578</v>
      </c>
    </row>
    <row r="49" spans="1:6" ht="15.4" x14ac:dyDescent="0.45">
      <c r="A49" s="38" t="s">
        <v>1447</v>
      </c>
      <c r="B49" s="12" t="s">
        <v>7488</v>
      </c>
      <c r="C49" s="10"/>
      <c r="D49" s="18" t="s">
        <v>1447</v>
      </c>
      <c r="E49" s="17" t="s">
        <v>7579</v>
      </c>
      <c r="F49" s="13" t="s">
        <v>7580</v>
      </c>
    </row>
    <row r="50" spans="1:6" ht="15.4" x14ac:dyDescent="0.45">
      <c r="A50" s="38" t="s">
        <v>4638</v>
      </c>
      <c r="B50" s="12" t="s">
        <v>7488</v>
      </c>
      <c r="C50" s="10"/>
      <c r="D50" s="18" t="s">
        <v>4638</v>
      </c>
      <c r="E50" s="17" t="s">
        <v>7581</v>
      </c>
      <c r="F50" s="13" t="s">
        <v>7582</v>
      </c>
    </row>
    <row r="51" spans="1:6" ht="15.4" x14ac:dyDescent="0.45">
      <c r="A51" s="39" t="s">
        <v>3903</v>
      </c>
      <c r="B51" s="12" t="s">
        <v>7488</v>
      </c>
      <c r="C51" s="10"/>
      <c r="D51" s="19" t="s">
        <v>3903</v>
      </c>
      <c r="E51" s="15" t="s">
        <v>7583</v>
      </c>
      <c r="F51" s="13" t="s">
        <v>7584</v>
      </c>
    </row>
    <row r="52" spans="1:6" ht="15.4" x14ac:dyDescent="0.45">
      <c r="A52" s="38" t="s">
        <v>4723</v>
      </c>
      <c r="B52" s="12" t="s">
        <v>7488</v>
      </c>
      <c r="C52" s="10"/>
      <c r="D52" s="18" t="s">
        <v>4723</v>
      </c>
      <c r="E52" s="17" t="s">
        <v>7585</v>
      </c>
      <c r="F52" s="13" t="s">
        <v>7586</v>
      </c>
    </row>
    <row r="53" spans="1:6" ht="15.4" x14ac:dyDescent="0.45">
      <c r="A53" s="38" t="s">
        <v>7480</v>
      </c>
      <c r="B53" s="12" t="s">
        <v>7488</v>
      </c>
      <c r="C53" s="10"/>
      <c r="D53" s="18" t="s">
        <v>7480</v>
      </c>
      <c r="E53" s="17" t="s">
        <v>7587</v>
      </c>
      <c r="F53" s="13" t="s">
        <v>7588</v>
      </c>
    </row>
    <row r="54" spans="1:6" ht="15.4" x14ac:dyDescent="0.45">
      <c r="A54" s="38" t="s">
        <v>3909</v>
      </c>
      <c r="B54" s="12" t="s">
        <v>7488</v>
      </c>
      <c r="C54" s="10"/>
      <c r="D54" s="18" t="s">
        <v>3909</v>
      </c>
      <c r="E54" s="17" t="s">
        <v>7589</v>
      </c>
      <c r="F54" s="13" t="s">
        <v>7590</v>
      </c>
    </row>
    <row r="55" spans="1:6" ht="15.4" x14ac:dyDescent="0.45">
      <c r="A55" s="38" t="s">
        <v>4710</v>
      </c>
      <c r="B55" s="12" t="s">
        <v>7488</v>
      </c>
      <c r="C55" s="10"/>
      <c r="D55" s="18" t="s">
        <v>4710</v>
      </c>
      <c r="E55" s="17" t="s">
        <v>7591</v>
      </c>
      <c r="F55" s="13" t="s">
        <v>7592</v>
      </c>
    </row>
    <row r="56" spans="1:6" ht="15.4" x14ac:dyDescent="0.45">
      <c r="A56" s="38" t="s">
        <v>2075</v>
      </c>
      <c r="B56" s="12" t="s">
        <v>7488</v>
      </c>
      <c r="C56" s="10"/>
      <c r="D56" s="18" t="s">
        <v>2075</v>
      </c>
      <c r="E56" s="17" t="s">
        <v>7593</v>
      </c>
      <c r="F56" s="13" t="s">
        <v>7594</v>
      </c>
    </row>
    <row r="57" spans="1:6" ht="15.4" x14ac:dyDescent="0.45">
      <c r="A57" s="38" t="s">
        <v>2070</v>
      </c>
      <c r="B57" s="12" t="s">
        <v>7488</v>
      </c>
      <c r="C57" s="10"/>
      <c r="D57" s="18" t="s">
        <v>2070</v>
      </c>
      <c r="E57" s="17" t="s">
        <v>7593</v>
      </c>
      <c r="F57" s="13" t="s">
        <v>7595</v>
      </c>
    </row>
    <row r="58" spans="1:6" ht="15.4" x14ac:dyDescent="0.45">
      <c r="A58" s="38" t="s">
        <v>1439</v>
      </c>
      <c r="B58" s="12" t="s">
        <v>7488</v>
      </c>
      <c r="C58" s="10"/>
      <c r="D58" s="18" t="s">
        <v>1439</v>
      </c>
      <c r="E58" s="17" t="s">
        <v>7596</v>
      </c>
      <c r="F58" s="13" t="s">
        <v>7597</v>
      </c>
    </row>
    <row r="59" spans="1:6" ht="15.4" x14ac:dyDescent="0.45">
      <c r="A59" s="39" t="s">
        <v>4726</v>
      </c>
      <c r="B59" s="12" t="s">
        <v>7488</v>
      </c>
      <c r="C59" s="10"/>
      <c r="D59" s="19" t="s">
        <v>4726</v>
      </c>
      <c r="E59" s="15" t="s">
        <v>7598</v>
      </c>
      <c r="F59" s="13" t="s">
        <v>7599</v>
      </c>
    </row>
    <row r="60" spans="1:6" ht="15.4" x14ac:dyDescent="0.45">
      <c r="A60" s="38" t="s">
        <v>4860</v>
      </c>
      <c r="B60" s="12" t="s">
        <v>7488</v>
      </c>
      <c r="C60" s="10"/>
      <c r="D60" s="18" t="s">
        <v>4860</v>
      </c>
      <c r="E60" s="17" t="s">
        <v>7600</v>
      </c>
      <c r="F60" s="13" t="s">
        <v>7601</v>
      </c>
    </row>
    <row r="61" spans="1:6" ht="15.4" x14ac:dyDescent="0.45">
      <c r="A61" s="38" t="s">
        <v>4840</v>
      </c>
      <c r="B61" s="12" t="s">
        <v>7488</v>
      </c>
      <c r="C61" s="10"/>
      <c r="D61" s="18" t="s">
        <v>4840</v>
      </c>
      <c r="E61" s="17" t="s">
        <v>7602</v>
      </c>
      <c r="F61" s="13" t="s">
        <v>7603</v>
      </c>
    </row>
    <row r="62" spans="1:6" ht="15.4" x14ac:dyDescent="0.45">
      <c r="A62" s="38" t="s">
        <v>1732</v>
      </c>
      <c r="B62" s="12" t="s">
        <v>7488</v>
      </c>
      <c r="C62" s="10"/>
      <c r="D62" s="18" t="s">
        <v>1732</v>
      </c>
      <c r="E62" s="17" t="s">
        <v>7604</v>
      </c>
      <c r="F62" s="13" t="s">
        <v>7605</v>
      </c>
    </row>
    <row r="63" spans="1:6" ht="15.4" x14ac:dyDescent="0.45">
      <c r="A63" s="38" t="s">
        <v>4790</v>
      </c>
      <c r="B63" s="12" t="s">
        <v>7488</v>
      </c>
      <c r="C63" s="10"/>
      <c r="D63" s="18" t="s">
        <v>4790</v>
      </c>
      <c r="E63" s="17" t="s">
        <v>7606</v>
      </c>
      <c r="F63" s="13" t="s">
        <v>7607</v>
      </c>
    </row>
    <row r="64" spans="1:6" ht="15.4" x14ac:dyDescent="0.45">
      <c r="A64" s="38" t="s">
        <v>1734</v>
      </c>
      <c r="B64" s="12" t="s">
        <v>7488</v>
      </c>
      <c r="C64" s="10"/>
      <c r="D64" s="18" t="s">
        <v>1734</v>
      </c>
      <c r="E64" s="17" t="s">
        <v>7608</v>
      </c>
      <c r="F64" s="13" t="s">
        <v>7609</v>
      </c>
    </row>
    <row r="65" spans="1:6" ht="15.4" x14ac:dyDescent="0.45">
      <c r="A65" s="38" t="s">
        <v>1735</v>
      </c>
      <c r="B65" s="12" t="s">
        <v>7488</v>
      </c>
      <c r="C65" s="10"/>
      <c r="D65" s="18" t="s">
        <v>1735</v>
      </c>
      <c r="E65" s="17" t="s">
        <v>7608</v>
      </c>
      <c r="F65" s="13" t="s">
        <v>7610</v>
      </c>
    </row>
    <row r="66" spans="1:6" ht="15.4" x14ac:dyDescent="0.45">
      <c r="A66" s="38" t="s">
        <v>2338</v>
      </c>
      <c r="B66" s="12" t="s">
        <v>7488</v>
      </c>
      <c r="C66" s="10"/>
      <c r="D66" s="18" t="s">
        <v>2338</v>
      </c>
      <c r="E66" s="17" t="s">
        <v>7611</v>
      </c>
      <c r="F66" s="13" t="s">
        <v>7612</v>
      </c>
    </row>
    <row r="67" spans="1:6" ht="15.4" x14ac:dyDescent="0.45">
      <c r="A67" s="38" t="s">
        <v>2339</v>
      </c>
      <c r="B67" s="12" t="s">
        <v>7488</v>
      </c>
      <c r="C67" s="10"/>
      <c r="D67" s="18" t="s">
        <v>2339</v>
      </c>
      <c r="E67" s="17" t="s">
        <v>7611</v>
      </c>
      <c r="F67" s="13" t="s">
        <v>7613</v>
      </c>
    </row>
    <row r="68" spans="1:6" ht="15.4" x14ac:dyDescent="0.45">
      <c r="A68" s="38" t="s">
        <v>2340</v>
      </c>
      <c r="B68" s="12" t="s">
        <v>7488</v>
      </c>
      <c r="C68" s="10"/>
      <c r="D68" s="18" t="s">
        <v>2340</v>
      </c>
      <c r="E68" s="17" t="s">
        <v>7614</v>
      </c>
      <c r="F68" s="13" t="s">
        <v>7615</v>
      </c>
    </row>
    <row r="69" spans="1:6" ht="15.4" x14ac:dyDescent="0.45">
      <c r="A69" s="38" t="s">
        <v>4764</v>
      </c>
      <c r="B69" s="12" t="s">
        <v>7488</v>
      </c>
      <c r="C69" s="10"/>
      <c r="D69" s="18" t="s">
        <v>4764</v>
      </c>
      <c r="E69" s="17" t="s">
        <v>7616</v>
      </c>
      <c r="F69" s="13" t="s">
        <v>7617</v>
      </c>
    </row>
    <row r="70" spans="1:6" ht="15.4" x14ac:dyDescent="0.45">
      <c r="A70" s="38" t="s">
        <v>2348</v>
      </c>
      <c r="B70" s="12" t="s">
        <v>7488</v>
      </c>
      <c r="C70" s="10"/>
      <c r="D70" s="18" t="s">
        <v>2348</v>
      </c>
      <c r="E70" s="17" t="s">
        <v>7618</v>
      </c>
      <c r="F70" s="13" t="s">
        <v>7619</v>
      </c>
    </row>
    <row r="71" spans="1:6" ht="15.4" x14ac:dyDescent="0.45">
      <c r="A71" s="38" t="s">
        <v>2224</v>
      </c>
      <c r="B71" s="12" t="s">
        <v>7488</v>
      </c>
      <c r="C71" s="10"/>
      <c r="D71" s="18" t="s">
        <v>2224</v>
      </c>
      <c r="E71" s="17" t="s">
        <v>7620</v>
      </c>
      <c r="F71" s="13" t="s">
        <v>7621</v>
      </c>
    </row>
    <row r="72" spans="1:6" ht="15.4" x14ac:dyDescent="0.45">
      <c r="A72" s="38" t="s">
        <v>2225</v>
      </c>
      <c r="B72" s="12" t="s">
        <v>7488</v>
      </c>
      <c r="C72" s="10"/>
      <c r="D72" s="18" t="s">
        <v>2225</v>
      </c>
      <c r="E72" s="17" t="s">
        <v>7622</v>
      </c>
      <c r="F72" s="13" t="s">
        <v>7623</v>
      </c>
    </row>
    <row r="73" spans="1:6" ht="15.4" x14ac:dyDescent="0.45">
      <c r="A73" s="38" t="s">
        <v>2226</v>
      </c>
      <c r="B73" s="12" t="s">
        <v>7488</v>
      </c>
      <c r="C73" s="10"/>
      <c r="D73" s="18" t="s">
        <v>2226</v>
      </c>
      <c r="E73" s="17" t="s">
        <v>7620</v>
      </c>
      <c r="F73" s="13" t="s">
        <v>7624</v>
      </c>
    </row>
    <row r="74" spans="1:6" ht="15.4" x14ac:dyDescent="0.45">
      <c r="A74" s="38" t="s">
        <v>2169</v>
      </c>
      <c r="B74" s="12" t="s">
        <v>7488</v>
      </c>
      <c r="C74" s="10"/>
      <c r="D74" s="18" t="s">
        <v>2169</v>
      </c>
      <c r="E74" s="17" t="s">
        <v>7625</v>
      </c>
      <c r="F74" s="13" t="s">
        <v>7626</v>
      </c>
    </row>
    <row r="75" spans="1:6" ht="15.4" x14ac:dyDescent="0.45">
      <c r="A75" s="38" t="s">
        <v>2170</v>
      </c>
      <c r="B75" s="12" t="s">
        <v>7488</v>
      </c>
      <c r="C75" s="10"/>
      <c r="D75" s="18" t="s">
        <v>2170</v>
      </c>
      <c r="E75" s="17" t="s">
        <v>7627</v>
      </c>
      <c r="F75" s="13" t="s">
        <v>7628</v>
      </c>
    </row>
    <row r="76" spans="1:6" ht="15.4" x14ac:dyDescent="0.45">
      <c r="A76" s="38" t="s">
        <v>2172</v>
      </c>
      <c r="B76" s="12" t="s">
        <v>7488</v>
      </c>
      <c r="C76" s="10"/>
      <c r="D76" s="18" t="s">
        <v>2172</v>
      </c>
      <c r="E76" s="17" t="s">
        <v>7629</v>
      </c>
      <c r="F76" s="13" t="s">
        <v>7630</v>
      </c>
    </row>
    <row r="77" spans="1:6" ht="15.4" x14ac:dyDescent="0.45">
      <c r="A77" s="38" t="s">
        <v>2176</v>
      </c>
      <c r="B77" s="12" t="s">
        <v>7488</v>
      </c>
      <c r="C77" s="10"/>
      <c r="D77" s="18" t="s">
        <v>2176</v>
      </c>
      <c r="E77" s="17" t="s">
        <v>7631</v>
      </c>
      <c r="F77" s="13" t="s">
        <v>7632</v>
      </c>
    </row>
    <row r="78" spans="1:6" ht="15.4" x14ac:dyDescent="0.45">
      <c r="A78" s="38" t="s">
        <v>2182</v>
      </c>
      <c r="B78" s="12" t="s">
        <v>7488</v>
      </c>
      <c r="C78" s="10"/>
      <c r="D78" s="18" t="s">
        <v>2182</v>
      </c>
      <c r="E78" s="17" t="s">
        <v>7633</v>
      </c>
      <c r="F78" s="13" t="s">
        <v>7634</v>
      </c>
    </row>
    <row r="79" spans="1:6" ht="15.4" x14ac:dyDescent="0.45">
      <c r="A79" s="38" t="s">
        <v>2413</v>
      </c>
      <c r="B79" s="12" t="s">
        <v>7488</v>
      </c>
      <c r="C79" s="10"/>
      <c r="D79" s="18" t="s">
        <v>2413</v>
      </c>
      <c r="E79" s="17" t="s">
        <v>7635</v>
      </c>
      <c r="F79" s="13" t="s">
        <v>7636</v>
      </c>
    </row>
    <row r="80" spans="1:6" ht="15.4" x14ac:dyDescent="0.45">
      <c r="A80" s="38" t="s">
        <v>3878</v>
      </c>
      <c r="B80" s="12" t="s">
        <v>7488</v>
      </c>
      <c r="C80" s="10"/>
      <c r="D80" s="18" t="s">
        <v>3878</v>
      </c>
      <c r="E80" s="17" t="s">
        <v>7637</v>
      </c>
      <c r="F80" s="13" t="s">
        <v>7638</v>
      </c>
    </row>
    <row r="81" spans="1:6" ht="15.4" x14ac:dyDescent="0.45">
      <c r="A81" s="38" t="s">
        <v>4804</v>
      </c>
      <c r="B81" s="12" t="s">
        <v>7488</v>
      </c>
      <c r="C81" s="10"/>
      <c r="D81" s="18" t="s">
        <v>4804</v>
      </c>
      <c r="E81" s="17" t="s">
        <v>7639</v>
      </c>
      <c r="F81" s="13" t="s">
        <v>7640</v>
      </c>
    </row>
    <row r="82" spans="1:6" ht="15.4" x14ac:dyDescent="0.45">
      <c r="A82" s="38" t="s">
        <v>4808</v>
      </c>
      <c r="B82" s="12" t="s">
        <v>7488</v>
      </c>
      <c r="C82" s="10"/>
      <c r="D82" s="18" t="s">
        <v>4808</v>
      </c>
      <c r="E82" s="17" t="s">
        <v>7641</v>
      </c>
      <c r="F82" s="13" t="s">
        <v>7642</v>
      </c>
    </row>
    <row r="83" spans="1:6" ht="15.4" x14ac:dyDescent="0.45">
      <c r="A83" s="38" t="s">
        <v>4810</v>
      </c>
      <c r="B83" s="12" t="s">
        <v>7488</v>
      </c>
      <c r="C83" s="10"/>
      <c r="D83" s="18" t="s">
        <v>4810</v>
      </c>
      <c r="E83" s="17" t="s">
        <v>7643</v>
      </c>
      <c r="F83" s="13" t="s">
        <v>7644</v>
      </c>
    </row>
    <row r="84" spans="1:6" ht="15.4" x14ac:dyDescent="0.45">
      <c r="A84" s="38" t="s">
        <v>1037</v>
      </c>
      <c r="B84" s="12" t="s">
        <v>7488</v>
      </c>
      <c r="C84" s="10"/>
      <c r="D84" s="18" t="s">
        <v>1037</v>
      </c>
      <c r="E84" s="17" t="s">
        <v>7645</v>
      </c>
      <c r="F84" s="13" t="s">
        <v>7646</v>
      </c>
    </row>
    <row r="85" spans="1:6" ht="15.4" x14ac:dyDescent="0.45">
      <c r="A85" s="38" t="s">
        <v>4807</v>
      </c>
      <c r="B85" s="12" t="s">
        <v>7488</v>
      </c>
      <c r="C85" s="10"/>
      <c r="D85" s="18" t="s">
        <v>4807</v>
      </c>
      <c r="E85" s="17" t="s">
        <v>7647</v>
      </c>
      <c r="F85" s="13" t="s">
        <v>7648</v>
      </c>
    </row>
    <row r="86" spans="1:6" ht="15.4" x14ac:dyDescent="0.45">
      <c r="A86" s="38" t="s">
        <v>4803</v>
      </c>
      <c r="B86" s="12" t="s">
        <v>7488</v>
      </c>
      <c r="C86" s="10"/>
      <c r="D86" s="18" t="s">
        <v>4803</v>
      </c>
      <c r="E86" s="17" t="s">
        <v>7649</v>
      </c>
      <c r="F86" s="13" t="s">
        <v>7650</v>
      </c>
    </row>
    <row r="87" spans="1:6" ht="15.4" x14ac:dyDescent="0.45">
      <c r="A87" s="38" t="s">
        <v>5670</v>
      </c>
      <c r="B87" s="12" t="s">
        <v>7488</v>
      </c>
      <c r="C87" s="10"/>
      <c r="D87" s="18" t="s">
        <v>5670</v>
      </c>
      <c r="E87" s="17" t="s">
        <v>7651</v>
      </c>
      <c r="F87" s="13" t="s">
        <v>7652</v>
      </c>
    </row>
    <row r="88" spans="1:6" ht="15.4" x14ac:dyDescent="0.45">
      <c r="A88" s="38" t="s">
        <v>4950</v>
      </c>
      <c r="B88" s="12" t="s">
        <v>7488</v>
      </c>
      <c r="C88" s="10"/>
      <c r="D88" s="18" t="s">
        <v>4950</v>
      </c>
      <c r="E88" s="17" t="s">
        <v>7653</v>
      </c>
      <c r="F88" s="13" t="s">
        <v>7654</v>
      </c>
    </row>
    <row r="89" spans="1:6" ht="15.4" x14ac:dyDescent="0.45">
      <c r="A89" s="38" t="s">
        <v>4949</v>
      </c>
      <c r="B89" s="12" t="s">
        <v>7488</v>
      </c>
      <c r="C89" s="10"/>
      <c r="D89" s="18" t="s">
        <v>4949</v>
      </c>
      <c r="E89" s="17" t="s">
        <v>7655</v>
      </c>
      <c r="F89" s="13" t="s">
        <v>7656</v>
      </c>
    </row>
    <row r="90" spans="1:6" ht="15.4" x14ac:dyDescent="0.45">
      <c r="A90" s="38" t="s">
        <v>4786</v>
      </c>
      <c r="B90" s="12" t="s">
        <v>7488</v>
      </c>
      <c r="C90" s="10"/>
      <c r="D90" s="18" t="s">
        <v>4786</v>
      </c>
      <c r="E90" s="17" t="s">
        <v>7657</v>
      </c>
      <c r="F90" s="13" t="s">
        <v>7658</v>
      </c>
    </row>
    <row r="91" spans="1:6" ht="15.4" x14ac:dyDescent="0.45">
      <c r="A91" s="38" t="s">
        <v>4787</v>
      </c>
      <c r="B91" s="12" t="s">
        <v>7488</v>
      </c>
      <c r="C91" s="10"/>
      <c r="D91" s="18" t="s">
        <v>4787</v>
      </c>
      <c r="E91" s="17" t="s">
        <v>7659</v>
      </c>
      <c r="F91" s="13" t="s">
        <v>7660</v>
      </c>
    </row>
    <row r="92" spans="1:6" ht="15.4" x14ac:dyDescent="0.45">
      <c r="A92" s="39" t="s">
        <v>7087</v>
      </c>
      <c r="B92" s="12" t="s">
        <v>7488</v>
      </c>
      <c r="C92" s="10"/>
      <c r="D92" s="19" t="s">
        <v>7087</v>
      </c>
      <c r="E92" s="15" t="s">
        <v>7661</v>
      </c>
      <c r="F92" s="13" t="s">
        <v>7662</v>
      </c>
    </row>
    <row r="93" spans="1:6" ht="15.4" x14ac:dyDescent="0.45">
      <c r="A93" s="38" t="s">
        <v>7085</v>
      </c>
      <c r="B93" s="12" t="s">
        <v>7488</v>
      </c>
      <c r="C93" s="10"/>
      <c r="D93" s="18" t="s">
        <v>7085</v>
      </c>
      <c r="E93" s="17" t="s">
        <v>7663</v>
      </c>
      <c r="F93" s="13" t="s">
        <v>7664</v>
      </c>
    </row>
    <row r="94" spans="1:6" ht="15.4" x14ac:dyDescent="0.45">
      <c r="A94" s="39" t="s">
        <v>7083</v>
      </c>
      <c r="B94" s="12" t="s">
        <v>7488</v>
      </c>
      <c r="C94" s="10"/>
      <c r="D94" s="19" t="s">
        <v>7083</v>
      </c>
      <c r="E94" s="15" t="s">
        <v>7665</v>
      </c>
      <c r="F94" s="13" t="s">
        <v>7666</v>
      </c>
    </row>
    <row r="95" spans="1:6" ht="15.4" x14ac:dyDescent="0.45">
      <c r="A95" s="38" t="s">
        <v>3880</v>
      </c>
      <c r="B95" s="12" t="s">
        <v>7488</v>
      </c>
      <c r="C95" s="10"/>
      <c r="D95" s="18" t="s">
        <v>3880</v>
      </c>
      <c r="E95" s="17" t="s">
        <v>7667</v>
      </c>
      <c r="F95" s="13" t="s">
        <v>7668</v>
      </c>
    </row>
    <row r="96" spans="1:6" ht="15.4" x14ac:dyDescent="0.45">
      <c r="A96" s="38" t="s">
        <v>4828</v>
      </c>
      <c r="B96" s="12" t="s">
        <v>7488</v>
      </c>
      <c r="C96" s="10"/>
      <c r="D96" s="18" t="s">
        <v>4828</v>
      </c>
      <c r="E96" s="17" t="s">
        <v>7669</v>
      </c>
      <c r="F96" s="13" t="s">
        <v>7670</v>
      </c>
    </row>
    <row r="97" spans="1:6" ht="15.4" x14ac:dyDescent="0.45">
      <c r="A97" s="38" t="s">
        <v>4694</v>
      </c>
      <c r="B97" s="12" t="s">
        <v>7488</v>
      </c>
      <c r="C97" s="10"/>
      <c r="D97" s="18" t="s">
        <v>4694</v>
      </c>
      <c r="E97" s="17" t="s">
        <v>7671</v>
      </c>
      <c r="F97" s="13" t="s">
        <v>7672</v>
      </c>
    </row>
    <row r="98" spans="1:6" ht="15.4" x14ac:dyDescent="0.45">
      <c r="A98" s="38" t="s">
        <v>1440</v>
      </c>
      <c r="B98" s="12" t="s">
        <v>7488</v>
      </c>
      <c r="C98" s="10"/>
      <c r="D98" s="18" t="s">
        <v>1440</v>
      </c>
      <c r="E98" s="17" t="s">
        <v>7669</v>
      </c>
      <c r="F98" s="13" t="s">
        <v>7673</v>
      </c>
    </row>
    <row r="99" spans="1:6" ht="15.4" x14ac:dyDescent="0.45">
      <c r="A99" s="38" t="s">
        <v>4856</v>
      </c>
      <c r="B99" s="12" t="s">
        <v>7488</v>
      </c>
      <c r="C99" s="10"/>
      <c r="D99" s="18" t="s">
        <v>4856</v>
      </c>
      <c r="E99" s="15" t="s">
        <v>7674</v>
      </c>
      <c r="F99" s="13" t="s">
        <v>7675</v>
      </c>
    </row>
    <row r="100" spans="1:6" ht="15.4" x14ac:dyDescent="0.45">
      <c r="A100" s="38" t="s">
        <v>4858</v>
      </c>
      <c r="B100" s="12" t="s">
        <v>7488</v>
      </c>
      <c r="C100" s="10"/>
      <c r="D100" s="18" t="s">
        <v>4858</v>
      </c>
      <c r="E100" s="15" t="s">
        <v>7676</v>
      </c>
      <c r="F100" s="13" t="s">
        <v>7677</v>
      </c>
    </row>
    <row r="101" spans="1:6" ht="15.4" x14ac:dyDescent="0.45">
      <c r="A101" s="38" t="s">
        <v>4859</v>
      </c>
      <c r="B101" s="12" t="s">
        <v>7488</v>
      </c>
      <c r="C101" s="10"/>
      <c r="D101" s="18" t="s">
        <v>4859</v>
      </c>
      <c r="E101" s="15" t="s">
        <v>7676</v>
      </c>
      <c r="F101" s="13" t="s">
        <v>7678</v>
      </c>
    </row>
    <row r="102" spans="1:6" ht="15.4" x14ac:dyDescent="0.45">
      <c r="A102" s="38" t="s">
        <v>4915</v>
      </c>
      <c r="B102" s="12" t="s">
        <v>7488</v>
      </c>
      <c r="C102" s="10"/>
      <c r="D102" s="18" t="s">
        <v>4915</v>
      </c>
      <c r="E102" s="17" t="s">
        <v>7679</v>
      </c>
      <c r="F102" s="13" t="s">
        <v>7680</v>
      </c>
    </row>
    <row r="103" spans="1:6" ht="15.4" x14ac:dyDescent="0.45">
      <c r="A103" s="38" t="s">
        <v>4932</v>
      </c>
      <c r="B103" s="12" t="s">
        <v>7488</v>
      </c>
      <c r="C103" s="10"/>
      <c r="D103" s="18" t="s">
        <v>4932</v>
      </c>
      <c r="E103" s="17" t="s">
        <v>7681</v>
      </c>
      <c r="F103" s="13" t="s">
        <v>7682</v>
      </c>
    </row>
    <row r="104" spans="1:6" ht="15.4" x14ac:dyDescent="0.45">
      <c r="A104" s="38" t="s">
        <v>4744</v>
      </c>
      <c r="B104" s="12" t="s">
        <v>7488</v>
      </c>
      <c r="C104" s="10"/>
      <c r="D104" s="18" t="s">
        <v>4744</v>
      </c>
      <c r="E104" s="17" t="s">
        <v>7606</v>
      </c>
      <c r="F104" s="13" t="s">
        <v>7683</v>
      </c>
    </row>
    <row r="105" spans="1:6" ht="15.4" x14ac:dyDescent="0.45">
      <c r="A105" s="38" t="s">
        <v>4813</v>
      </c>
      <c r="B105" s="12" t="s">
        <v>7488</v>
      </c>
      <c r="C105" s="10"/>
      <c r="D105" s="18" t="s">
        <v>4813</v>
      </c>
      <c r="E105" s="17" t="s">
        <v>7684</v>
      </c>
      <c r="F105" s="13" t="s">
        <v>7685</v>
      </c>
    </row>
    <row r="106" spans="1:6" ht="15.4" x14ac:dyDescent="0.45">
      <c r="A106" s="38" t="s">
        <v>5671</v>
      </c>
      <c r="B106" s="12" t="s">
        <v>7488</v>
      </c>
      <c r="C106" s="10"/>
      <c r="D106" s="18" t="s">
        <v>5671</v>
      </c>
      <c r="E106" s="17" t="s">
        <v>7686</v>
      </c>
      <c r="F106" s="13" t="s">
        <v>7687</v>
      </c>
    </row>
    <row r="107" spans="1:6" ht="15.4" x14ac:dyDescent="0.45">
      <c r="A107" s="38" t="s">
        <v>4801</v>
      </c>
      <c r="B107" s="12" t="s">
        <v>7488</v>
      </c>
      <c r="C107" s="10"/>
      <c r="D107" s="18" t="s">
        <v>4801</v>
      </c>
      <c r="E107" s="17" t="s">
        <v>7688</v>
      </c>
      <c r="F107" s="13" t="s">
        <v>7689</v>
      </c>
    </row>
    <row r="108" spans="1:6" ht="15.4" x14ac:dyDescent="0.45">
      <c r="A108" s="39" t="s">
        <v>6753</v>
      </c>
      <c r="B108" s="12" t="s">
        <v>7488</v>
      </c>
      <c r="C108" s="10"/>
      <c r="D108" s="19" t="s">
        <v>6753</v>
      </c>
      <c r="E108" s="15" t="s">
        <v>7690</v>
      </c>
      <c r="F108" s="13" t="s">
        <v>7691</v>
      </c>
    </row>
    <row r="109" spans="1:6" ht="15.4" x14ac:dyDescent="0.45">
      <c r="A109" s="38" t="s">
        <v>6988</v>
      </c>
      <c r="B109" s="12" t="s">
        <v>7488</v>
      </c>
      <c r="C109" s="10"/>
      <c r="D109" s="18" t="s">
        <v>6988</v>
      </c>
      <c r="E109" s="17" t="s">
        <v>7692</v>
      </c>
      <c r="F109" s="13" t="s">
        <v>7693</v>
      </c>
    </row>
    <row r="110" spans="1:6" ht="15.4" x14ac:dyDescent="0.45">
      <c r="A110" s="40" t="s">
        <v>7101</v>
      </c>
      <c r="B110" s="12" t="s">
        <v>7488</v>
      </c>
      <c r="C110" s="10"/>
      <c r="D110" s="25" t="s">
        <v>7101</v>
      </c>
      <c r="E110" s="17" t="s">
        <v>7694</v>
      </c>
      <c r="F110" s="13" t="s">
        <v>7695</v>
      </c>
    </row>
    <row r="111" spans="1:6" ht="15.4" x14ac:dyDescent="0.45">
      <c r="A111" s="38" t="s">
        <v>6710</v>
      </c>
      <c r="B111" s="12" t="s">
        <v>7488</v>
      </c>
      <c r="C111" s="10"/>
      <c r="D111" s="18" t="s">
        <v>6710</v>
      </c>
      <c r="E111" s="17" t="s">
        <v>7696</v>
      </c>
      <c r="F111" s="13" t="s">
        <v>7697</v>
      </c>
    </row>
    <row r="112" spans="1:6" ht="15.4" x14ac:dyDescent="0.45">
      <c r="A112" s="38" t="s">
        <v>6711</v>
      </c>
      <c r="B112" s="12" t="s">
        <v>7488</v>
      </c>
      <c r="C112" s="10"/>
      <c r="D112" s="18" t="s">
        <v>6711</v>
      </c>
      <c r="E112" s="17" t="s">
        <v>7698</v>
      </c>
      <c r="F112" s="13" t="s">
        <v>7699</v>
      </c>
    </row>
    <row r="113" spans="1:6" ht="15.4" x14ac:dyDescent="0.45">
      <c r="A113" s="38" t="s">
        <v>6712</v>
      </c>
      <c r="B113" s="12" t="s">
        <v>7488</v>
      </c>
      <c r="C113" s="10"/>
      <c r="D113" s="18" t="s">
        <v>6712</v>
      </c>
      <c r="E113" s="17" t="s">
        <v>7700</v>
      </c>
      <c r="F113" s="13" t="s">
        <v>7701</v>
      </c>
    </row>
    <row r="114" spans="1:6" ht="15.4" x14ac:dyDescent="0.45">
      <c r="A114" s="38" t="s">
        <v>1444</v>
      </c>
      <c r="B114" s="12" t="s">
        <v>7488</v>
      </c>
      <c r="C114" s="10"/>
      <c r="D114" s="18" t="s">
        <v>1444</v>
      </c>
      <c r="E114" s="17" t="s">
        <v>7702</v>
      </c>
      <c r="F114" s="13" t="s">
        <v>7703</v>
      </c>
    </row>
    <row r="115" spans="1:6" ht="15.4" x14ac:dyDescent="0.45">
      <c r="A115" s="38" t="s">
        <v>3881</v>
      </c>
      <c r="B115" s="12" t="s">
        <v>7488</v>
      </c>
      <c r="C115" s="10"/>
      <c r="D115" s="18" t="s">
        <v>3881</v>
      </c>
      <c r="E115" s="17" t="s">
        <v>7704</v>
      </c>
      <c r="F115" s="13" t="s">
        <v>7705</v>
      </c>
    </row>
    <row r="116" spans="1:6" ht="15.4" x14ac:dyDescent="0.45">
      <c r="A116" s="38" t="s">
        <v>1651</v>
      </c>
      <c r="B116" s="12" t="s">
        <v>7488</v>
      </c>
      <c r="C116" s="10"/>
      <c r="D116" s="18" t="s">
        <v>1651</v>
      </c>
      <c r="E116" s="17" t="s">
        <v>7706</v>
      </c>
      <c r="F116" s="13" t="s">
        <v>7707</v>
      </c>
    </row>
    <row r="117" spans="1:6" ht="15.4" x14ac:dyDescent="0.45">
      <c r="A117" s="38" t="s">
        <v>4674</v>
      </c>
      <c r="B117" s="12" t="s">
        <v>7488</v>
      </c>
      <c r="C117" s="10"/>
      <c r="D117" s="18" t="s">
        <v>4674</v>
      </c>
      <c r="E117" s="17" t="s">
        <v>7704</v>
      </c>
      <c r="F117" s="13" t="s">
        <v>7708</v>
      </c>
    </row>
    <row r="118" spans="1:6" ht="15.4" x14ac:dyDescent="0.45">
      <c r="A118" s="38" t="s">
        <v>4913</v>
      </c>
      <c r="B118" s="12" t="s">
        <v>7488</v>
      </c>
      <c r="C118" s="10"/>
      <c r="D118" s="18" t="s">
        <v>4913</v>
      </c>
      <c r="E118" s="17" t="s">
        <v>7709</v>
      </c>
      <c r="F118" s="13" t="s">
        <v>7710</v>
      </c>
    </row>
    <row r="119" spans="1:6" ht="15.4" x14ac:dyDescent="0.45">
      <c r="A119" s="38" t="s">
        <v>2342</v>
      </c>
      <c r="B119" s="12" t="s">
        <v>7488</v>
      </c>
      <c r="C119" s="10"/>
      <c r="D119" s="18" t="s">
        <v>2342</v>
      </c>
      <c r="E119" s="17" t="s">
        <v>7711</v>
      </c>
      <c r="F119" s="13" t="s">
        <v>7712</v>
      </c>
    </row>
    <row r="120" spans="1:6" ht="15.4" x14ac:dyDescent="0.45">
      <c r="A120" s="38" t="s">
        <v>4791</v>
      </c>
      <c r="B120" s="12" t="s">
        <v>7488</v>
      </c>
      <c r="C120" s="10"/>
      <c r="D120" s="18" t="s">
        <v>4791</v>
      </c>
      <c r="E120" s="17" t="s">
        <v>7711</v>
      </c>
      <c r="F120" s="13" t="s">
        <v>7713</v>
      </c>
    </row>
    <row r="121" spans="1:6" ht="15.4" x14ac:dyDescent="0.45">
      <c r="A121" s="38" t="s">
        <v>4792</v>
      </c>
      <c r="B121" s="12" t="s">
        <v>7488</v>
      </c>
      <c r="C121" s="10"/>
      <c r="D121" s="18" t="s">
        <v>4792</v>
      </c>
      <c r="E121" s="17" t="s">
        <v>7714</v>
      </c>
      <c r="F121" s="13" t="s">
        <v>7715</v>
      </c>
    </row>
    <row r="122" spans="1:6" ht="15.4" x14ac:dyDescent="0.45">
      <c r="A122" s="38" t="s">
        <v>2181</v>
      </c>
      <c r="B122" s="12" t="s">
        <v>7488</v>
      </c>
      <c r="C122" s="10"/>
      <c r="D122" s="18" t="s">
        <v>2181</v>
      </c>
      <c r="E122" s="17" t="s">
        <v>7716</v>
      </c>
      <c r="F122" s="13" t="s">
        <v>7717</v>
      </c>
    </row>
    <row r="123" spans="1:6" ht="15.4" x14ac:dyDescent="0.45">
      <c r="A123" s="38" t="s">
        <v>2411</v>
      </c>
      <c r="B123" s="12" t="s">
        <v>7488</v>
      </c>
      <c r="C123" s="10"/>
      <c r="D123" s="18" t="s">
        <v>2411</v>
      </c>
      <c r="E123" s="17" t="s">
        <v>7718</v>
      </c>
      <c r="F123" s="13" t="s">
        <v>7719</v>
      </c>
    </row>
    <row r="124" spans="1:6" ht="15.4" x14ac:dyDescent="0.45">
      <c r="A124" s="38" t="s">
        <v>4812</v>
      </c>
      <c r="B124" s="12" t="s">
        <v>7488</v>
      </c>
      <c r="C124" s="10"/>
      <c r="D124" s="18" t="s">
        <v>4812</v>
      </c>
      <c r="E124" s="17" t="s">
        <v>7720</v>
      </c>
      <c r="F124" s="13" t="s">
        <v>7721</v>
      </c>
    </row>
    <row r="125" spans="1:6" ht="15.4" x14ac:dyDescent="0.45">
      <c r="A125" s="38" t="s">
        <v>4799</v>
      </c>
      <c r="B125" s="12" t="s">
        <v>7488</v>
      </c>
      <c r="C125" s="10"/>
      <c r="D125" s="18" t="s">
        <v>4799</v>
      </c>
      <c r="E125" s="17" t="s">
        <v>7722</v>
      </c>
      <c r="F125" s="13" t="s">
        <v>7723</v>
      </c>
    </row>
    <row r="126" spans="1:6" ht="15.4" x14ac:dyDescent="0.45">
      <c r="A126" s="38" t="s">
        <v>6991</v>
      </c>
      <c r="B126" s="12" t="s">
        <v>7488</v>
      </c>
      <c r="C126" s="10"/>
      <c r="D126" s="18" t="s">
        <v>6991</v>
      </c>
      <c r="E126" s="17" t="s">
        <v>7724</v>
      </c>
      <c r="F126" s="13" t="s">
        <v>7725</v>
      </c>
    </row>
    <row r="127" spans="1:6" ht="15.4" x14ac:dyDescent="0.45">
      <c r="A127" s="38" t="s">
        <v>7226</v>
      </c>
      <c r="B127" s="12" t="s">
        <v>7488</v>
      </c>
      <c r="C127" s="10"/>
      <c r="D127" s="18" t="s">
        <v>7226</v>
      </c>
      <c r="E127" s="17" t="s">
        <v>7726</v>
      </c>
      <c r="F127" s="13" t="s">
        <v>7727</v>
      </c>
    </row>
    <row r="128" spans="1:6" ht="15.4" x14ac:dyDescent="0.45">
      <c r="A128" s="38" t="s">
        <v>7214</v>
      </c>
      <c r="B128" s="12" t="s">
        <v>7488</v>
      </c>
      <c r="C128" s="10"/>
      <c r="D128" s="18" t="s">
        <v>7214</v>
      </c>
      <c r="E128" s="17" t="s">
        <v>7728</v>
      </c>
      <c r="F128" s="13" t="s">
        <v>7729</v>
      </c>
    </row>
    <row r="129" spans="1:6" ht="15.4" x14ac:dyDescent="0.45">
      <c r="A129" s="38" t="s">
        <v>4793</v>
      </c>
      <c r="B129" s="12" t="s">
        <v>7488</v>
      </c>
      <c r="C129" s="10"/>
      <c r="D129" s="18" t="s">
        <v>4793</v>
      </c>
      <c r="E129" s="17" t="s">
        <v>7560</v>
      </c>
      <c r="F129" s="13" t="s">
        <v>7730</v>
      </c>
    </row>
    <row r="130" spans="1:6" ht="15.4" x14ac:dyDescent="0.45">
      <c r="A130" s="40" t="s">
        <v>7111</v>
      </c>
      <c r="B130" s="12" t="s">
        <v>7488</v>
      </c>
      <c r="C130" s="10"/>
      <c r="D130" s="25" t="s">
        <v>7111</v>
      </c>
      <c r="E130" s="17" t="s">
        <v>7731</v>
      </c>
      <c r="F130" s="13" t="s">
        <v>7732</v>
      </c>
    </row>
    <row r="131" spans="1:6" ht="15.4" x14ac:dyDescent="0.45">
      <c r="A131" s="40" t="s">
        <v>7107</v>
      </c>
      <c r="B131" s="12" t="s">
        <v>7488</v>
      </c>
      <c r="C131" s="10"/>
      <c r="D131" s="25" t="s">
        <v>7107</v>
      </c>
      <c r="E131" s="17" t="s">
        <v>7733</v>
      </c>
      <c r="F131" s="13" t="s">
        <v>7734</v>
      </c>
    </row>
    <row r="132" spans="1:6" ht="15.4" x14ac:dyDescent="0.45">
      <c r="A132" s="40" t="s">
        <v>7105</v>
      </c>
      <c r="B132" s="12" t="s">
        <v>7488</v>
      </c>
      <c r="C132" s="10"/>
      <c r="D132" s="25" t="s">
        <v>7105</v>
      </c>
      <c r="E132" s="17" t="s">
        <v>7735</v>
      </c>
      <c r="F132" s="13" t="s">
        <v>7736</v>
      </c>
    </row>
    <row r="133" spans="1:6" ht="15.4" x14ac:dyDescent="0.45">
      <c r="A133" s="38" t="s">
        <v>556</v>
      </c>
      <c r="B133" s="12" t="s">
        <v>7488</v>
      </c>
      <c r="C133" s="10"/>
      <c r="D133" s="18" t="s">
        <v>556</v>
      </c>
      <c r="E133" s="17" t="s">
        <v>7737</v>
      </c>
      <c r="F133" s="13" t="s">
        <v>7738</v>
      </c>
    </row>
    <row r="134" spans="1:6" ht="15.4" x14ac:dyDescent="0.45">
      <c r="A134" s="38" t="s">
        <v>7481</v>
      </c>
      <c r="B134" s="12" t="s">
        <v>7488</v>
      </c>
      <c r="C134" s="10"/>
      <c r="D134" s="18" t="s">
        <v>7481</v>
      </c>
      <c r="E134" s="17" t="s">
        <v>7739</v>
      </c>
      <c r="F134" s="13" t="s">
        <v>7740</v>
      </c>
    </row>
    <row r="135" spans="1:6" ht="15.4" x14ac:dyDescent="0.45">
      <c r="A135" s="38" t="s">
        <v>327</v>
      </c>
      <c r="B135" s="12" t="s">
        <v>7488</v>
      </c>
      <c r="C135" s="10"/>
      <c r="D135" s="18" t="s">
        <v>327</v>
      </c>
      <c r="E135" s="17" t="s">
        <v>7741</v>
      </c>
      <c r="F135" s="13" t="s">
        <v>7742</v>
      </c>
    </row>
    <row r="136" spans="1:6" ht="15.4" x14ac:dyDescent="0.45">
      <c r="A136" s="40" t="s">
        <v>7095</v>
      </c>
      <c r="B136" s="12" t="s">
        <v>7488</v>
      </c>
      <c r="C136" s="10"/>
      <c r="D136" s="25" t="s">
        <v>7095</v>
      </c>
      <c r="E136" s="17" t="s">
        <v>7743</v>
      </c>
      <c r="F136" s="13" t="s">
        <v>7744</v>
      </c>
    </row>
    <row r="137" spans="1:6" ht="15.4" x14ac:dyDescent="0.45">
      <c r="A137" s="38" t="s">
        <v>4688</v>
      </c>
      <c r="B137" s="12" t="s">
        <v>7488</v>
      </c>
      <c r="C137" s="10"/>
      <c r="D137" s="18" t="s">
        <v>4688</v>
      </c>
      <c r="E137" s="17" t="s">
        <v>7745</v>
      </c>
      <c r="F137" s="13" t="s">
        <v>7746</v>
      </c>
    </row>
    <row r="138" spans="1:6" ht="15.4" x14ac:dyDescent="0.45">
      <c r="A138" s="38" t="s">
        <v>4691</v>
      </c>
      <c r="B138" s="12" t="s">
        <v>7488</v>
      </c>
      <c r="C138" s="10"/>
      <c r="D138" s="18" t="s">
        <v>4691</v>
      </c>
      <c r="E138" s="17" t="s">
        <v>7747</v>
      </c>
      <c r="F138" s="13" t="s">
        <v>7748</v>
      </c>
    </row>
    <row r="139" spans="1:6" ht="15.4" x14ac:dyDescent="0.45">
      <c r="A139" s="39" t="s">
        <v>3911</v>
      </c>
      <c r="B139" s="12" t="s">
        <v>7488</v>
      </c>
      <c r="C139" s="10"/>
      <c r="D139" s="19" t="s">
        <v>3911</v>
      </c>
      <c r="E139" s="15" t="s">
        <v>7749</v>
      </c>
      <c r="F139" s="13" t="s">
        <v>7750</v>
      </c>
    </row>
    <row r="140" spans="1:6" ht="15.4" x14ac:dyDescent="0.45">
      <c r="A140" s="38" t="s">
        <v>3907</v>
      </c>
      <c r="B140" s="12" t="s">
        <v>7488</v>
      </c>
      <c r="C140" s="10"/>
      <c r="D140" s="18" t="s">
        <v>3907</v>
      </c>
      <c r="E140" s="17" t="s">
        <v>7751</v>
      </c>
      <c r="F140" s="13" t="s">
        <v>7752</v>
      </c>
    </row>
    <row r="141" spans="1:6" ht="15.4" x14ac:dyDescent="0.45">
      <c r="A141" s="38" t="s">
        <v>4875</v>
      </c>
      <c r="B141" s="12" t="s">
        <v>7488</v>
      </c>
      <c r="C141" s="10"/>
      <c r="D141" s="18" t="s">
        <v>4875</v>
      </c>
      <c r="E141" s="17" t="s">
        <v>7753</v>
      </c>
      <c r="F141" s="13" t="s">
        <v>7754</v>
      </c>
    </row>
    <row r="142" spans="1:6" ht="15.4" x14ac:dyDescent="0.45">
      <c r="A142" s="38" t="s">
        <v>4700</v>
      </c>
      <c r="B142" s="12" t="s">
        <v>7488</v>
      </c>
      <c r="C142" s="10"/>
      <c r="D142" s="18" t="s">
        <v>4700</v>
      </c>
      <c r="E142" s="17" t="s">
        <v>7755</v>
      </c>
      <c r="F142" s="13" t="s">
        <v>7756</v>
      </c>
    </row>
    <row r="143" spans="1:6" ht="15.4" x14ac:dyDescent="0.45">
      <c r="A143" s="38" t="s">
        <v>1436</v>
      </c>
      <c r="B143" s="12" t="s">
        <v>7488</v>
      </c>
      <c r="C143" s="10"/>
      <c r="D143" s="18" t="s">
        <v>1436</v>
      </c>
      <c r="E143" s="17" t="s">
        <v>7757</v>
      </c>
      <c r="F143" s="13" t="s">
        <v>7758</v>
      </c>
    </row>
    <row r="144" spans="1:6" ht="15.4" x14ac:dyDescent="0.45">
      <c r="A144" s="38" t="s">
        <v>1646</v>
      </c>
      <c r="B144" s="12" t="s">
        <v>7488</v>
      </c>
      <c r="C144" s="10"/>
      <c r="D144" s="18" t="s">
        <v>1646</v>
      </c>
      <c r="E144" s="17" t="s">
        <v>7759</v>
      </c>
      <c r="F144" s="13" t="s">
        <v>7760</v>
      </c>
    </row>
    <row r="145" spans="1:6" ht="15.4" x14ac:dyDescent="0.45">
      <c r="A145" s="38" t="s">
        <v>1645</v>
      </c>
      <c r="B145" s="12" t="s">
        <v>7488</v>
      </c>
      <c r="C145" s="10"/>
      <c r="D145" s="18" t="s">
        <v>1645</v>
      </c>
      <c r="E145" s="17" t="s">
        <v>7761</v>
      </c>
      <c r="F145" s="13" t="s">
        <v>7762</v>
      </c>
    </row>
    <row r="146" spans="1:6" ht="15.4" x14ac:dyDescent="0.45">
      <c r="A146" s="38" t="s">
        <v>3885</v>
      </c>
      <c r="B146" s="12" t="s">
        <v>7488</v>
      </c>
      <c r="C146" s="10"/>
      <c r="D146" s="18" t="s">
        <v>3885</v>
      </c>
      <c r="E146" s="17" t="s">
        <v>7763</v>
      </c>
      <c r="F146" s="13" t="s">
        <v>7764</v>
      </c>
    </row>
    <row r="147" spans="1:6" ht="15.4" x14ac:dyDescent="0.45">
      <c r="A147" s="38" t="s">
        <v>3886</v>
      </c>
      <c r="B147" s="12" t="s">
        <v>7488</v>
      </c>
      <c r="C147" s="10"/>
      <c r="D147" s="18" t="s">
        <v>3886</v>
      </c>
      <c r="E147" s="17" t="s">
        <v>7765</v>
      </c>
      <c r="F147" s="13" t="s">
        <v>7766</v>
      </c>
    </row>
    <row r="148" spans="1:6" ht="15.4" x14ac:dyDescent="0.45">
      <c r="A148" s="38" t="s">
        <v>3889</v>
      </c>
      <c r="B148" s="12" t="s">
        <v>7488</v>
      </c>
      <c r="C148" s="10"/>
      <c r="D148" s="18" t="s">
        <v>3889</v>
      </c>
      <c r="E148" s="17" t="s">
        <v>7767</v>
      </c>
      <c r="F148" s="13" t="s">
        <v>7768</v>
      </c>
    </row>
    <row r="149" spans="1:6" ht="15.4" x14ac:dyDescent="0.45">
      <c r="A149" s="38" t="s">
        <v>3888</v>
      </c>
      <c r="B149" s="12" t="s">
        <v>7488</v>
      </c>
      <c r="C149" s="10"/>
      <c r="D149" s="18" t="s">
        <v>3888</v>
      </c>
      <c r="E149" s="17" t="s">
        <v>7769</v>
      </c>
      <c r="F149" s="13" t="s">
        <v>7770</v>
      </c>
    </row>
    <row r="150" spans="1:6" ht="15.4" x14ac:dyDescent="0.45">
      <c r="A150" s="38" t="s">
        <v>4814</v>
      </c>
      <c r="B150" s="12" t="s">
        <v>7488</v>
      </c>
      <c r="C150" s="10"/>
      <c r="D150" s="18" t="s">
        <v>4814</v>
      </c>
      <c r="E150" s="17" t="s">
        <v>7771</v>
      </c>
      <c r="F150" s="13" t="s">
        <v>7772</v>
      </c>
    </row>
    <row r="151" spans="1:6" ht="15.4" x14ac:dyDescent="0.45">
      <c r="A151" s="38" t="s">
        <v>1649</v>
      </c>
      <c r="B151" s="12" t="s">
        <v>7488</v>
      </c>
      <c r="C151" s="10"/>
      <c r="D151" s="18" t="s">
        <v>1649</v>
      </c>
      <c r="E151" s="17" t="s">
        <v>7761</v>
      </c>
      <c r="F151" s="13" t="s">
        <v>7773</v>
      </c>
    </row>
    <row r="152" spans="1:6" ht="15.4" x14ac:dyDescent="0.45">
      <c r="A152" s="38" t="s">
        <v>1654</v>
      </c>
      <c r="B152" s="12" t="s">
        <v>7488</v>
      </c>
      <c r="C152" s="10"/>
      <c r="D152" s="18" t="s">
        <v>1654</v>
      </c>
      <c r="E152" s="17" t="s">
        <v>7769</v>
      </c>
      <c r="F152" s="13" t="s">
        <v>7774</v>
      </c>
    </row>
    <row r="153" spans="1:6" ht="15.4" x14ac:dyDescent="0.45">
      <c r="A153" s="38" t="s">
        <v>4815</v>
      </c>
      <c r="B153" s="12" t="s">
        <v>7488</v>
      </c>
      <c r="C153" s="10"/>
      <c r="D153" s="18" t="s">
        <v>4815</v>
      </c>
      <c r="E153" s="17" t="s">
        <v>7775</v>
      </c>
      <c r="F153" s="13" t="s">
        <v>7776</v>
      </c>
    </row>
    <row r="154" spans="1:6" ht="15.4" x14ac:dyDescent="0.45">
      <c r="A154" s="38" t="s">
        <v>4739</v>
      </c>
      <c r="B154" s="12" t="s">
        <v>7488</v>
      </c>
      <c r="C154" s="10"/>
      <c r="D154" s="18" t="s">
        <v>4739</v>
      </c>
      <c r="E154" s="17" t="s">
        <v>7767</v>
      </c>
      <c r="F154" s="13" t="s">
        <v>7777</v>
      </c>
    </row>
    <row r="155" spans="1:6" ht="15.4" x14ac:dyDescent="0.45">
      <c r="A155" s="38" t="s">
        <v>3914</v>
      </c>
      <c r="B155" s="12" t="s">
        <v>7488</v>
      </c>
      <c r="C155" s="10"/>
      <c r="D155" s="18" t="s">
        <v>3914</v>
      </c>
      <c r="E155" s="17" t="s">
        <v>7778</v>
      </c>
      <c r="F155" s="13" t="s">
        <v>7779</v>
      </c>
    </row>
    <row r="156" spans="1:6" ht="15.4" x14ac:dyDescent="0.45">
      <c r="A156" s="38" t="s">
        <v>4661</v>
      </c>
      <c r="B156" s="12" t="s">
        <v>7488</v>
      </c>
      <c r="C156" s="10"/>
      <c r="D156" s="18" t="s">
        <v>4661</v>
      </c>
      <c r="E156" s="17" t="s">
        <v>7780</v>
      </c>
      <c r="F156" s="13" t="s">
        <v>7781</v>
      </c>
    </row>
    <row r="157" spans="1:6" ht="15.4" x14ac:dyDescent="0.45">
      <c r="A157" s="38" t="s">
        <v>3904</v>
      </c>
      <c r="B157" s="12" t="s">
        <v>7488</v>
      </c>
      <c r="C157" s="10"/>
      <c r="D157" s="18" t="s">
        <v>3904</v>
      </c>
      <c r="E157" s="17" t="s">
        <v>7782</v>
      </c>
      <c r="F157" s="13" t="s">
        <v>7783</v>
      </c>
    </row>
    <row r="158" spans="1:6" ht="15.4" x14ac:dyDescent="0.45">
      <c r="A158" s="38" t="s">
        <v>2068</v>
      </c>
      <c r="B158" s="12" t="s">
        <v>7488</v>
      </c>
      <c r="C158" s="10"/>
      <c r="D158" s="18" t="s">
        <v>2068</v>
      </c>
      <c r="E158" s="17" t="s">
        <v>7647</v>
      </c>
      <c r="F158" s="13" t="s">
        <v>7784</v>
      </c>
    </row>
    <row r="159" spans="1:6" ht="15.4" x14ac:dyDescent="0.45">
      <c r="A159" s="38" t="s">
        <v>4876</v>
      </c>
      <c r="B159" s="12" t="s">
        <v>7488</v>
      </c>
      <c r="C159" s="10"/>
      <c r="D159" s="18" t="s">
        <v>4876</v>
      </c>
      <c r="E159" s="17" t="s">
        <v>7785</v>
      </c>
      <c r="F159" s="13" t="s">
        <v>7786</v>
      </c>
    </row>
    <row r="160" spans="1:6" ht="15.4" x14ac:dyDescent="0.45">
      <c r="A160" s="38" t="s">
        <v>3475</v>
      </c>
      <c r="B160" s="12" t="s">
        <v>7488</v>
      </c>
      <c r="C160" s="10"/>
      <c r="D160" s="18" t="s">
        <v>3475</v>
      </c>
      <c r="E160" s="17" t="s">
        <v>7787</v>
      </c>
      <c r="F160" s="13" t="s">
        <v>7788</v>
      </c>
    </row>
    <row r="161" spans="1:6" ht="15.4" x14ac:dyDescent="0.45">
      <c r="A161" s="38" t="s">
        <v>3908</v>
      </c>
      <c r="B161" s="12" t="s">
        <v>7488</v>
      </c>
      <c r="C161" s="10"/>
      <c r="D161" s="18" t="s">
        <v>3908</v>
      </c>
      <c r="E161" s="17" t="s">
        <v>7789</v>
      </c>
      <c r="F161" s="13" t="s">
        <v>7790</v>
      </c>
    </row>
    <row r="162" spans="1:6" ht="15.4" x14ac:dyDescent="0.45">
      <c r="A162" s="38" t="s">
        <v>4707</v>
      </c>
      <c r="B162" s="12" t="s">
        <v>7488</v>
      </c>
      <c r="C162" s="10"/>
      <c r="D162" s="18" t="s">
        <v>4707</v>
      </c>
      <c r="E162" s="17" t="s">
        <v>7791</v>
      </c>
      <c r="F162" s="13" t="s">
        <v>7792</v>
      </c>
    </row>
    <row r="163" spans="1:6" ht="15.4" x14ac:dyDescent="0.45">
      <c r="A163" s="38" t="s">
        <v>2073</v>
      </c>
      <c r="B163" s="12" t="s">
        <v>7488</v>
      </c>
      <c r="C163" s="10"/>
      <c r="D163" s="18" t="s">
        <v>2073</v>
      </c>
      <c r="E163" s="17" t="s">
        <v>7793</v>
      </c>
      <c r="F163" s="13" t="s">
        <v>7794</v>
      </c>
    </row>
    <row r="164" spans="1:6" ht="15.4" x14ac:dyDescent="0.45">
      <c r="A164" s="38" t="s">
        <v>3912</v>
      </c>
      <c r="B164" s="12" t="s">
        <v>7488</v>
      </c>
      <c r="C164" s="10"/>
      <c r="D164" s="18" t="s">
        <v>3912</v>
      </c>
      <c r="E164" s="17" t="s">
        <v>7795</v>
      </c>
      <c r="F164" s="13" t="s">
        <v>7796</v>
      </c>
    </row>
    <row r="165" spans="1:6" ht="15.4" x14ac:dyDescent="0.45">
      <c r="A165" s="38" t="s">
        <v>4715</v>
      </c>
      <c r="B165" s="12" t="s">
        <v>7488</v>
      </c>
      <c r="C165" s="10"/>
      <c r="D165" s="18" t="s">
        <v>4715</v>
      </c>
      <c r="E165" s="17" t="s">
        <v>7797</v>
      </c>
      <c r="F165" s="13" t="s">
        <v>7798</v>
      </c>
    </row>
    <row r="166" spans="1:6" ht="15.4" x14ac:dyDescent="0.45">
      <c r="A166" s="38" t="s">
        <v>4718</v>
      </c>
      <c r="B166" s="12" t="s">
        <v>7488</v>
      </c>
      <c r="C166" s="10"/>
      <c r="D166" s="18" t="s">
        <v>4718</v>
      </c>
      <c r="E166" s="17" t="s">
        <v>7799</v>
      </c>
      <c r="F166" s="13" t="s">
        <v>7800</v>
      </c>
    </row>
    <row r="167" spans="1:6" ht="15.4" x14ac:dyDescent="0.45">
      <c r="A167" s="39" t="s">
        <v>3895</v>
      </c>
      <c r="B167" s="12" t="s">
        <v>7488</v>
      </c>
      <c r="C167" s="10"/>
      <c r="D167" s="19" t="s">
        <v>3895</v>
      </c>
      <c r="E167" s="15" t="s">
        <v>7801</v>
      </c>
      <c r="F167" s="13" t="s">
        <v>7802</v>
      </c>
    </row>
    <row r="168" spans="1:6" ht="15.4" x14ac:dyDescent="0.45">
      <c r="A168" s="38" t="s">
        <v>4649</v>
      </c>
      <c r="B168" s="12" t="s">
        <v>7488</v>
      </c>
      <c r="C168" s="10"/>
      <c r="D168" s="18" t="s">
        <v>4649</v>
      </c>
      <c r="E168" s="17" t="s">
        <v>7803</v>
      </c>
      <c r="F168" s="13" t="s">
        <v>7804</v>
      </c>
    </row>
    <row r="169" spans="1:6" ht="15.4" x14ac:dyDescent="0.45">
      <c r="A169" s="38" t="s">
        <v>1644</v>
      </c>
      <c r="B169" s="12" t="s">
        <v>7488</v>
      </c>
      <c r="C169" s="10"/>
      <c r="D169" s="18" t="s">
        <v>1644</v>
      </c>
      <c r="E169" s="17" t="s">
        <v>7805</v>
      </c>
      <c r="F169" s="13" t="s">
        <v>7806</v>
      </c>
    </row>
    <row r="170" spans="1:6" ht="15.4" x14ac:dyDescent="0.45">
      <c r="A170" s="38" t="s">
        <v>7482</v>
      </c>
      <c r="B170" s="12" t="s">
        <v>7488</v>
      </c>
      <c r="C170" s="10"/>
      <c r="D170" s="18" t="s">
        <v>7482</v>
      </c>
      <c r="E170" s="17" t="s">
        <v>7807</v>
      </c>
      <c r="F170" s="13" t="s">
        <v>7808</v>
      </c>
    </row>
    <row r="171" spans="1:6" ht="15.4" x14ac:dyDescent="0.45">
      <c r="A171" s="38" t="s">
        <v>1453</v>
      </c>
      <c r="B171" s="12" t="s">
        <v>7488</v>
      </c>
      <c r="C171" s="10"/>
      <c r="D171" s="18" t="s">
        <v>1453</v>
      </c>
      <c r="E171" s="17" t="s">
        <v>7809</v>
      </c>
      <c r="F171" s="13" t="s">
        <v>7810</v>
      </c>
    </row>
    <row r="172" spans="1:6" ht="15.4" x14ac:dyDescent="0.45">
      <c r="A172" s="39" t="s">
        <v>4886</v>
      </c>
      <c r="B172" s="12" t="s">
        <v>7488</v>
      </c>
      <c r="C172" s="10"/>
      <c r="D172" s="19" t="s">
        <v>4886</v>
      </c>
      <c r="E172" s="15" t="s">
        <v>7811</v>
      </c>
      <c r="F172" s="13" t="s">
        <v>7812</v>
      </c>
    </row>
    <row r="173" spans="1:6" ht="15.4" x14ac:dyDescent="0.45">
      <c r="A173" s="38" t="s">
        <v>4928</v>
      </c>
      <c r="B173" s="12" t="s">
        <v>7488</v>
      </c>
      <c r="C173" s="10"/>
      <c r="D173" s="18" t="s">
        <v>4928</v>
      </c>
      <c r="E173" s="17" t="s">
        <v>7813</v>
      </c>
      <c r="F173" s="13" t="s">
        <v>7814</v>
      </c>
    </row>
    <row r="174" spans="1:6" ht="15.4" x14ac:dyDescent="0.45">
      <c r="A174" s="38" t="s">
        <v>4907</v>
      </c>
      <c r="B174" s="12" t="s">
        <v>7488</v>
      </c>
      <c r="C174" s="10"/>
      <c r="D174" s="18" t="s">
        <v>4907</v>
      </c>
      <c r="E174" s="17" t="s">
        <v>7815</v>
      </c>
      <c r="F174" s="13" t="s">
        <v>7816</v>
      </c>
    </row>
    <row r="175" spans="1:6" ht="15.4" x14ac:dyDescent="0.45">
      <c r="A175" s="38" t="s">
        <v>4843</v>
      </c>
      <c r="B175" s="12" t="s">
        <v>7488</v>
      </c>
      <c r="C175" s="10"/>
      <c r="D175" s="18" t="s">
        <v>4843</v>
      </c>
      <c r="E175" s="17" t="s">
        <v>7817</v>
      </c>
      <c r="F175" s="13" t="s">
        <v>7818</v>
      </c>
    </row>
    <row r="176" spans="1:6" ht="15.4" x14ac:dyDescent="0.45">
      <c r="A176" s="38" t="s">
        <v>4844</v>
      </c>
      <c r="B176" s="12" t="s">
        <v>7488</v>
      </c>
      <c r="C176" s="10"/>
      <c r="D176" s="18" t="s">
        <v>4844</v>
      </c>
      <c r="E176" s="17" t="s">
        <v>7819</v>
      </c>
      <c r="F176" s="13" t="s">
        <v>7820</v>
      </c>
    </row>
    <row r="177" spans="1:6" ht="15.4" x14ac:dyDescent="0.45">
      <c r="A177" s="38" t="s">
        <v>4842</v>
      </c>
      <c r="B177" s="12" t="s">
        <v>7488</v>
      </c>
      <c r="C177" s="10"/>
      <c r="D177" s="18" t="s">
        <v>4842</v>
      </c>
      <c r="E177" s="27" t="s">
        <v>7821</v>
      </c>
      <c r="F177" s="13" t="s">
        <v>7822</v>
      </c>
    </row>
    <row r="178" spans="1:6" ht="15.4" x14ac:dyDescent="0.45">
      <c r="A178" s="38" t="s">
        <v>4851</v>
      </c>
      <c r="B178" s="12" t="s">
        <v>7488</v>
      </c>
      <c r="C178" s="10"/>
      <c r="D178" s="18" t="s">
        <v>4851</v>
      </c>
      <c r="E178" s="17" t="s">
        <v>7823</v>
      </c>
      <c r="F178" s="13" t="s">
        <v>7824</v>
      </c>
    </row>
    <row r="179" spans="1:6" ht="15.4" x14ac:dyDescent="0.45">
      <c r="A179" s="38" t="s">
        <v>4879</v>
      </c>
      <c r="B179" s="12" t="s">
        <v>7488</v>
      </c>
      <c r="C179" s="10"/>
      <c r="D179" s="18" t="s">
        <v>4879</v>
      </c>
      <c r="E179" s="17" t="s">
        <v>7825</v>
      </c>
      <c r="F179" s="13" t="s">
        <v>7826</v>
      </c>
    </row>
    <row r="180" spans="1:6" ht="15.4" x14ac:dyDescent="0.45">
      <c r="A180" s="38" t="s">
        <v>4852</v>
      </c>
      <c r="B180" s="12" t="s">
        <v>7488</v>
      </c>
      <c r="C180" s="10"/>
      <c r="D180" s="18" t="s">
        <v>4852</v>
      </c>
      <c r="E180" s="17" t="s">
        <v>7521</v>
      </c>
      <c r="F180" s="13" t="s">
        <v>7827</v>
      </c>
    </row>
    <row r="181" spans="1:6" ht="15.4" x14ac:dyDescent="0.45">
      <c r="A181" s="38" t="s">
        <v>4839</v>
      </c>
      <c r="B181" s="12" t="s">
        <v>7488</v>
      </c>
      <c r="C181" s="10"/>
      <c r="D181" s="18" t="s">
        <v>4839</v>
      </c>
      <c r="E181" s="17" t="s">
        <v>7828</v>
      </c>
      <c r="F181" s="13" t="s">
        <v>7829</v>
      </c>
    </row>
    <row r="182" spans="1:6" ht="15.4" x14ac:dyDescent="0.45">
      <c r="A182" s="38" t="s">
        <v>4853</v>
      </c>
      <c r="B182" s="12" t="s">
        <v>7488</v>
      </c>
      <c r="C182" s="10"/>
      <c r="D182" s="18" t="s">
        <v>4853</v>
      </c>
      <c r="E182" s="17" t="s">
        <v>7830</v>
      </c>
      <c r="F182" s="13" t="s">
        <v>7831</v>
      </c>
    </row>
    <row r="183" spans="1:6" ht="15.4" x14ac:dyDescent="0.45">
      <c r="A183" s="38" t="s">
        <v>4947</v>
      </c>
      <c r="B183" s="12" t="s">
        <v>7488</v>
      </c>
      <c r="C183" s="10"/>
      <c r="D183" s="18" t="s">
        <v>4947</v>
      </c>
      <c r="E183" s="17" t="s">
        <v>7832</v>
      </c>
      <c r="F183" s="13" t="s">
        <v>7833</v>
      </c>
    </row>
    <row r="184" spans="1:6" ht="15.4" x14ac:dyDescent="0.45">
      <c r="A184" s="38" t="s">
        <v>4943</v>
      </c>
      <c r="B184" s="12" t="s">
        <v>7488</v>
      </c>
      <c r="C184" s="10"/>
      <c r="D184" s="18" t="s">
        <v>4943</v>
      </c>
      <c r="E184" s="17" t="s">
        <v>7834</v>
      </c>
      <c r="F184" s="13" t="s">
        <v>7835</v>
      </c>
    </row>
    <row r="185" spans="1:6" ht="15.4" x14ac:dyDescent="0.45">
      <c r="A185" s="38" t="s">
        <v>3418</v>
      </c>
      <c r="B185" s="12" t="s">
        <v>7488</v>
      </c>
      <c r="C185" s="10"/>
      <c r="D185" s="18" t="s">
        <v>3418</v>
      </c>
      <c r="E185" s="17" t="s">
        <v>7836</v>
      </c>
      <c r="F185" s="13" t="s">
        <v>7837</v>
      </c>
    </row>
    <row r="186" spans="1:6" ht="15.4" x14ac:dyDescent="0.45">
      <c r="A186" s="38" t="s">
        <v>1728</v>
      </c>
      <c r="B186" s="12" t="s">
        <v>7488</v>
      </c>
      <c r="C186" s="10"/>
      <c r="D186" s="18" t="s">
        <v>1728</v>
      </c>
      <c r="E186" s="17" t="s">
        <v>7838</v>
      </c>
      <c r="F186" s="13" t="s">
        <v>7839</v>
      </c>
    </row>
    <row r="187" spans="1:6" ht="15.4" x14ac:dyDescent="0.45">
      <c r="A187" s="38" t="s">
        <v>1729</v>
      </c>
      <c r="B187" s="12" t="s">
        <v>7488</v>
      </c>
      <c r="C187" s="10"/>
      <c r="D187" s="18" t="s">
        <v>1729</v>
      </c>
      <c r="E187" s="17" t="s">
        <v>7840</v>
      </c>
      <c r="F187" s="13" t="s">
        <v>7841</v>
      </c>
    </row>
    <row r="188" spans="1:6" ht="15.4" x14ac:dyDescent="0.45">
      <c r="A188" s="38" t="s">
        <v>1730</v>
      </c>
      <c r="B188" s="12" t="s">
        <v>7488</v>
      </c>
      <c r="C188" s="10"/>
      <c r="D188" s="18" t="s">
        <v>1730</v>
      </c>
      <c r="E188" s="17" t="s">
        <v>7842</v>
      </c>
      <c r="F188" s="13" t="s">
        <v>7843</v>
      </c>
    </row>
    <row r="189" spans="1:6" ht="15.4" x14ac:dyDescent="0.45">
      <c r="A189" s="38" t="s">
        <v>3900</v>
      </c>
      <c r="B189" s="12" t="s">
        <v>7488</v>
      </c>
      <c r="C189" s="10"/>
      <c r="D189" s="18" t="s">
        <v>3900</v>
      </c>
      <c r="E189" s="17" t="s">
        <v>7844</v>
      </c>
      <c r="F189" s="13" t="s">
        <v>7845</v>
      </c>
    </row>
    <row r="190" spans="1:6" ht="15.4" x14ac:dyDescent="0.45">
      <c r="A190" s="38" t="s">
        <v>2337</v>
      </c>
      <c r="B190" s="12" t="s">
        <v>7488</v>
      </c>
      <c r="C190" s="10"/>
      <c r="D190" s="18" t="s">
        <v>2337</v>
      </c>
      <c r="E190" s="17" t="s">
        <v>7497</v>
      </c>
      <c r="F190" s="13" t="s">
        <v>7846</v>
      </c>
    </row>
    <row r="191" spans="1:6" ht="15.4" x14ac:dyDescent="0.45">
      <c r="A191" s="38" t="s">
        <v>2344</v>
      </c>
      <c r="B191" s="12" t="s">
        <v>7488</v>
      </c>
      <c r="C191" s="10"/>
      <c r="D191" s="18" t="s">
        <v>2344</v>
      </c>
      <c r="E191" s="17" t="s">
        <v>7847</v>
      </c>
      <c r="F191" s="13" t="s">
        <v>7848</v>
      </c>
    </row>
    <row r="192" spans="1:6" ht="15.4" x14ac:dyDescent="0.45">
      <c r="A192" s="38" t="s">
        <v>2345</v>
      </c>
      <c r="B192" s="12" t="s">
        <v>7488</v>
      </c>
      <c r="C192" s="10"/>
      <c r="D192" s="18" t="s">
        <v>2345</v>
      </c>
      <c r="E192" s="17" t="s">
        <v>7849</v>
      </c>
      <c r="F192" s="13" t="s">
        <v>7850</v>
      </c>
    </row>
    <row r="193" spans="1:6" ht="15.4" x14ac:dyDescent="0.45">
      <c r="A193" s="38" t="s">
        <v>2351</v>
      </c>
      <c r="B193" s="12" t="s">
        <v>7488</v>
      </c>
      <c r="C193" s="10"/>
      <c r="D193" s="18" t="s">
        <v>2351</v>
      </c>
      <c r="E193" s="17" t="s">
        <v>7497</v>
      </c>
      <c r="F193" s="13" t="s">
        <v>7851</v>
      </c>
    </row>
    <row r="194" spans="1:6" ht="15.4" x14ac:dyDescent="0.45">
      <c r="A194" s="38" t="s">
        <v>2223</v>
      </c>
      <c r="B194" s="12" t="s">
        <v>7488</v>
      </c>
      <c r="C194" s="10"/>
      <c r="D194" s="18" t="s">
        <v>2223</v>
      </c>
      <c r="E194" s="17" t="s">
        <v>7852</v>
      </c>
      <c r="F194" s="13" t="s">
        <v>7853</v>
      </c>
    </row>
    <row r="195" spans="1:6" ht="15.4" x14ac:dyDescent="0.45">
      <c r="A195" s="38" t="s">
        <v>4778</v>
      </c>
      <c r="B195" s="12" t="s">
        <v>7488</v>
      </c>
      <c r="C195" s="10"/>
      <c r="D195" s="18" t="s">
        <v>4778</v>
      </c>
      <c r="E195" s="17" t="s">
        <v>7854</v>
      </c>
      <c r="F195" s="13" t="s">
        <v>7855</v>
      </c>
    </row>
    <row r="196" spans="1:6" ht="15.4" x14ac:dyDescent="0.45">
      <c r="A196" s="38" t="s">
        <v>2162</v>
      </c>
      <c r="B196" s="12" t="s">
        <v>7488</v>
      </c>
      <c r="C196" s="10"/>
      <c r="D196" s="18" t="s">
        <v>2162</v>
      </c>
      <c r="E196" s="17" t="s">
        <v>7856</v>
      </c>
      <c r="F196" s="13" t="s">
        <v>7857</v>
      </c>
    </row>
    <row r="197" spans="1:6" ht="15.4" x14ac:dyDescent="0.45">
      <c r="A197" s="38" t="s">
        <v>2164</v>
      </c>
      <c r="B197" s="12" t="s">
        <v>7488</v>
      </c>
      <c r="C197" s="10"/>
      <c r="D197" s="18" t="s">
        <v>2164</v>
      </c>
      <c r="E197" s="17" t="s">
        <v>7858</v>
      </c>
      <c r="F197" s="13" t="s">
        <v>7859</v>
      </c>
    </row>
    <row r="198" spans="1:6" ht="15.4" x14ac:dyDescent="0.45">
      <c r="A198" s="38" t="s">
        <v>2165</v>
      </c>
      <c r="B198" s="12" t="s">
        <v>7488</v>
      </c>
      <c r="C198" s="10"/>
      <c r="D198" s="18" t="s">
        <v>2165</v>
      </c>
      <c r="E198" s="17" t="s">
        <v>7860</v>
      </c>
      <c r="F198" s="13" t="s">
        <v>7861</v>
      </c>
    </row>
    <row r="199" spans="1:6" ht="15.4" x14ac:dyDescent="0.45">
      <c r="A199" s="38" t="s">
        <v>2166</v>
      </c>
      <c r="B199" s="12" t="s">
        <v>7488</v>
      </c>
      <c r="C199" s="10"/>
      <c r="D199" s="18" t="s">
        <v>2166</v>
      </c>
      <c r="E199" s="17" t="s">
        <v>7629</v>
      </c>
      <c r="F199" s="13" t="s">
        <v>7862</v>
      </c>
    </row>
    <row r="200" spans="1:6" ht="15.4" x14ac:dyDescent="0.45">
      <c r="A200" s="38" t="s">
        <v>2173</v>
      </c>
      <c r="B200" s="12" t="s">
        <v>7488</v>
      </c>
      <c r="C200" s="10"/>
      <c r="D200" s="18" t="s">
        <v>2173</v>
      </c>
      <c r="E200" s="17" t="s">
        <v>7858</v>
      </c>
      <c r="F200" s="13" t="s">
        <v>7863</v>
      </c>
    </row>
    <row r="201" spans="1:6" ht="15.4" x14ac:dyDescent="0.45">
      <c r="A201" s="38" t="s">
        <v>2177</v>
      </c>
      <c r="B201" s="12" t="s">
        <v>7488</v>
      </c>
      <c r="C201" s="10"/>
      <c r="D201" s="18" t="s">
        <v>2177</v>
      </c>
      <c r="E201" s="17" t="s">
        <v>7864</v>
      </c>
      <c r="F201" s="13" t="s">
        <v>7865</v>
      </c>
    </row>
    <row r="202" spans="1:6" ht="15.4" x14ac:dyDescent="0.45">
      <c r="A202" s="38" t="s">
        <v>2179</v>
      </c>
      <c r="B202" s="12" t="s">
        <v>7488</v>
      </c>
      <c r="C202" s="10"/>
      <c r="D202" s="18" t="s">
        <v>2179</v>
      </c>
      <c r="E202" s="17" t="s">
        <v>7866</v>
      </c>
      <c r="F202" s="13" t="s">
        <v>7867</v>
      </c>
    </row>
    <row r="203" spans="1:6" ht="15.4" x14ac:dyDescent="0.45">
      <c r="A203" s="38" t="s">
        <v>6723</v>
      </c>
      <c r="B203" s="12" t="s">
        <v>7488</v>
      </c>
      <c r="C203" s="10"/>
      <c r="D203" s="18" t="s">
        <v>6723</v>
      </c>
      <c r="E203" s="17" t="s">
        <v>7868</v>
      </c>
      <c r="F203" s="13" t="s">
        <v>7869</v>
      </c>
    </row>
    <row r="204" spans="1:6" ht="15.4" x14ac:dyDescent="0.45">
      <c r="A204" s="38" t="s">
        <v>6724</v>
      </c>
      <c r="B204" s="12" t="s">
        <v>7488</v>
      </c>
      <c r="C204" s="10"/>
      <c r="D204" s="18" t="s">
        <v>6724</v>
      </c>
      <c r="E204" s="17" t="s">
        <v>7868</v>
      </c>
      <c r="F204" s="13" t="s">
        <v>7870</v>
      </c>
    </row>
    <row r="205" spans="1:6" ht="15.4" x14ac:dyDescent="0.45">
      <c r="A205" s="38" t="s">
        <v>2414</v>
      </c>
      <c r="B205" s="12" t="s">
        <v>7488</v>
      </c>
      <c r="C205" s="10"/>
      <c r="D205" s="18" t="s">
        <v>2414</v>
      </c>
      <c r="E205" s="17" t="s">
        <v>7871</v>
      </c>
      <c r="F205" s="13" t="s">
        <v>7872</v>
      </c>
    </row>
    <row r="206" spans="1:6" ht="15.4" x14ac:dyDescent="0.45">
      <c r="A206" s="38" t="s">
        <v>2416</v>
      </c>
      <c r="B206" s="12" t="s">
        <v>7488</v>
      </c>
      <c r="C206" s="10"/>
      <c r="D206" s="18" t="s">
        <v>2416</v>
      </c>
      <c r="E206" s="17" t="s">
        <v>7635</v>
      </c>
      <c r="F206" s="13" t="s">
        <v>7873</v>
      </c>
    </row>
    <row r="207" spans="1:6" ht="15.4" x14ac:dyDescent="0.45">
      <c r="A207" s="39" t="s">
        <v>6725</v>
      </c>
      <c r="B207" s="12" t="s">
        <v>7488</v>
      </c>
      <c r="C207" s="10"/>
      <c r="D207" s="19" t="s">
        <v>6725</v>
      </c>
      <c r="E207" s="15" t="s">
        <v>7874</v>
      </c>
      <c r="F207" s="13" t="s">
        <v>7875</v>
      </c>
    </row>
    <row r="208" spans="1:6" ht="15.4" x14ac:dyDescent="0.45">
      <c r="A208" s="38" t="s">
        <v>6713</v>
      </c>
      <c r="B208" s="12" t="s">
        <v>7488</v>
      </c>
      <c r="C208" s="10"/>
      <c r="D208" s="18" t="s">
        <v>6713</v>
      </c>
      <c r="E208" s="17" t="s">
        <v>7876</v>
      </c>
      <c r="F208" s="13" t="s">
        <v>7877</v>
      </c>
    </row>
    <row r="209" spans="1:6" ht="15.4" x14ac:dyDescent="0.45">
      <c r="A209" s="38" t="s">
        <v>4809</v>
      </c>
      <c r="B209" s="12" t="s">
        <v>7488</v>
      </c>
      <c r="C209" s="10"/>
      <c r="D209" s="18" t="s">
        <v>4809</v>
      </c>
      <c r="E209" s="17" t="s">
        <v>7878</v>
      </c>
      <c r="F209" s="13" t="s">
        <v>7879</v>
      </c>
    </row>
    <row r="210" spans="1:6" ht="15.4" x14ac:dyDescent="0.45">
      <c r="A210" s="38" t="s">
        <v>4811</v>
      </c>
      <c r="B210" s="12" t="s">
        <v>7488</v>
      </c>
      <c r="C210" s="10"/>
      <c r="D210" s="18" t="s">
        <v>4811</v>
      </c>
      <c r="E210" s="17" t="s">
        <v>7880</v>
      </c>
      <c r="F210" s="13" t="s">
        <v>7881</v>
      </c>
    </row>
    <row r="211" spans="1:6" ht="15.4" x14ac:dyDescent="0.45">
      <c r="A211" s="38" t="s">
        <v>1100</v>
      </c>
      <c r="B211" s="12" t="s">
        <v>7488</v>
      </c>
      <c r="C211" s="10"/>
      <c r="D211" s="18" t="s">
        <v>1100</v>
      </c>
      <c r="E211" s="17" t="s">
        <v>7882</v>
      </c>
      <c r="F211" s="13" t="s">
        <v>7883</v>
      </c>
    </row>
    <row r="212" spans="1:6" ht="15.4" x14ac:dyDescent="0.45">
      <c r="A212" s="38" t="s">
        <v>4865</v>
      </c>
      <c r="B212" s="12" t="s">
        <v>7488</v>
      </c>
      <c r="C212" s="10"/>
      <c r="D212" s="18" t="s">
        <v>4865</v>
      </c>
      <c r="E212" s="17" t="s">
        <v>7884</v>
      </c>
      <c r="F212" s="13" t="s">
        <v>7885</v>
      </c>
    </row>
    <row r="213" spans="1:6" ht="15.4" x14ac:dyDescent="0.45">
      <c r="A213" s="38" t="s">
        <v>4745</v>
      </c>
      <c r="B213" s="12" t="s">
        <v>7488</v>
      </c>
      <c r="C213" s="10"/>
      <c r="D213" s="18" t="s">
        <v>4745</v>
      </c>
      <c r="E213" s="17" t="s">
        <v>7886</v>
      </c>
      <c r="F213" s="13" t="s">
        <v>7887</v>
      </c>
    </row>
    <row r="214" spans="1:6" ht="15.4" x14ac:dyDescent="0.45">
      <c r="A214" s="38" t="s">
        <v>5669</v>
      </c>
      <c r="B214" s="12" t="s">
        <v>7488</v>
      </c>
      <c r="C214" s="10"/>
      <c r="D214" s="18" t="s">
        <v>5669</v>
      </c>
      <c r="E214" s="17" t="s">
        <v>7888</v>
      </c>
      <c r="F214" s="13" t="s">
        <v>7889</v>
      </c>
    </row>
    <row r="215" spans="1:6" ht="15.4" x14ac:dyDescent="0.45">
      <c r="A215" s="38" t="s">
        <v>4951</v>
      </c>
      <c r="B215" s="12" t="s">
        <v>7488</v>
      </c>
      <c r="C215" s="10"/>
      <c r="D215" s="18" t="s">
        <v>4951</v>
      </c>
      <c r="E215" s="17" t="s">
        <v>7809</v>
      </c>
      <c r="F215" s="13" t="s">
        <v>7890</v>
      </c>
    </row>
    <row r="216" spans="1:6" ht="15.4" x14ac:dyDescent="0.45">
      <c r="A216" s="38" t="s">
        <v>4788</v>
      </c>
      <c r="B216" s="12" t="s">
        <v>7488</v>
      </c>
      <c r="C216" s="10"/>
      <c r="D216" s="18" t="s">
        <v>4788</v>
      </c>
      <c r="E216" s="17" t="s">
        <v>7891</v>
      </c>
      <c r="F216" s="13" t="s">
        <v>7892</v>
      </c>
    </row>
    <row r="217" spans="1:6" ht="15.4" x14ac:dyDescent="0.45">
      <c r="A217" s="38" t="s">
        <v>4821</v>
      </c>
      <c r="B217" s="12" t="s">
        <v>7488</v>
      </c>
      <c r="C217" s="10"/>
      <c r="D217" s="18" t="s">
        <v>4821</v>
      </c>
      <c r="E217" s="17" t="s">
        <v>7893</v>
      </c>
      <c r="F217" s="13" t="s">
        <v>7894</v>
      </c>
    </row>
    <row r="218" spans="1:6" ht="15.4" x14ac:dyDescent="0.45">
      <c r="A218" s="38" t="s">
        <v>3913</v>
      </c>
      <c r="B218" s="12" t="s">
        <v>7488</v>
      </c>
      <c r="C218" s="10"/>
      <c r="D218" s="18" t="s">
        <v>3913</v>
      </c>
      <c r="E218" s="17" t="s">
        <v>7895</v>
      </c>
      <c r="F218" s="13" t="s">
        <v>7896</v>
      </c>
    </row>
    <row r="219" spans="1:6" ht="15.4" x14ac:dyDescent="0.45">
      <c r="A219" s="38" t="s">
        <v>3476</v>
      </c>
      <c r="B219" s="12" t="s">
        <v>7488</v>
      </c>
      <c r="C219" s="10"/>
      <c r="D219" s="18" t="s">
        <v>3476</v>
      </c>
      <c r="E219" s="17" t="s">
        <v>7897</v>
      </c>
      <c r="F219" s="13" t="s">
        <v>7898</v>
      </c>
    </row>
    <row r="220" spans="1:6" ht="15.4" x14ac:dyDescent="0.45">
      <c r="A220" s="38" t="s">
        <v>3898</v>
      </c>
      <c r="B220" s="12" t="s">
        <v>7488</v>
      </c>
      <c r="C220" s="10"/>
      <c r="D220" s="18" t="s">
        <v>3898</v>
      </c>
      <c r="E220" s="17" t="s">
        <v>7805</v>
      </c>
      <c r="F220" s="13" t="s">
        <v>7899</v>
      </c>
    </row>
    <row r="221" spans="1:6" ht="15.4" x14ac:dyDescent="0.45">
      <c r="A221" s="38" t="s">
        <v>3477</v>
      </c>
      <c r="B221" s="12" t="s">
        <v>7488</v>
      </c>
      <c r="C221" s="10"/>
      <c r="D221" s="18" t="s">
        <v>3477</v>
      </c>
      <c r="E221" s="17" t="s">
        <v>7900</v>
      </c>
      <c r="F221" s="13" t="s">
        <v>7901</v>
      </c>
    </row>
    <row r="222" spans="1:6" ht="15.4" x14ac:dyDescent="0.45">
      <c r="A222" s="38" t="s">
        <v>2350</v>
      </c>
      <c r="B222" s="12" t="s">
        <v>7488</v>
      </c>
      <c r="C222" s="10"/>
      <c r="D222" s="18" t="s">
        <v>2350</v>
      </c>
      <c r="E222" s="17" t="s">
        <v>7739</v>
      </c>
      <c r="F222" s="13" t="s">
        <v>7902</v>
      </c>
    </row>
    <row r="223" spans="1:6" ht="15.4" x14ac:dyDescent="0.45">
      <c r="A223" s="38" t="s">
        <v>2168</v>
      </c>
      <c r="B223" s="12" t="s">
        <v>7488</v>
      </c>
      <c r="C223" s="10"/>
      <c r="D223" s="18" t="s">
        <v>2168</v>
      </c>
      <c r="E223" s="17" t="s">
        <v>7552</v>
      </c>
      <c r="F223" s="13" t="s">
        <v>7903</v>
      </c>
    </row>
    <row r="224" spans="1:6" ht="15.4" x14ac:dyDescent="0.45">
      <c r="A224" s="38" t="s">
        <v>2183</v>
      </c>
      <c r="B224" s="12" t="s">
        <v>7488</v>
      </c>
      <c r="C224" s="10"/>
      <c r="D224" s="18" t="s">
        <v>2183</v>
      </c>
      <c r="E224" s="17" t="s">
        <v>7552</v>
      </c>
      <c r="F224" s="13" t="s">
        <v>7904</v>
      </c>
    </row>
    <row r="225" spans="1:6" ht="15.4" x14ac:dyDescent="0.45">
      <c r="A225" s="38" t="s">
        <v>4800</v>
      </c>
      <c r="B225" s="12" t="s">
        <v>7488</v>
      </c>
      <c r="C225" s="10"/>
      <c r="D225" s="18" t="s">
        <v>4800</v>
      </c>
      <c r="E225" s="17" t="s">
        <v>7722</v>
      </c>
      <c r="F225" s="13" t="s">
        <v>7905</v>
      </c>
    </row>
    <row r="226" spans="1:6" ht="15.4" x14ac:dyDescent="0.45">
      <c r="A226" s="38" t="s">
        <v>7212</v>
      </c>
      <c r="B226" s="12" t="s">
        <v>7488</v>
      </c>
      <c r="C226" s="10"/>
      <c r="D226" s="18" t="s">
        <v>7212</v>
      </c>
      <c r="E226" s="17" t="s">
        <v>7906</v>
      </c>
      <c r="F226" s="13" t="s">
        <v>7907</v>
      </c>
    </row>
    <row r="227" spans="1:6" ht="15.4" x14ac:dyDescent="0.45">
      <c r="A227" s="39" t="s">
        <v>6742</v>
      </c>
      <c r="B227" s="12" t="s">
        <v>7488</v>
      </c>
      <c r="C227" s="10"/>
      <c r="D227" s="19" t="s">
        <v>6742</v>
      </c>
      <c r="E227" s="15" t="s">
        <v>7908</v>
      </c>
      <c r="F227" s="13" t="s">
        <v>7909</v>
      </c>
    </row>
    <row r="228" spans="1:6" ht="15.4" x14ac:dyDescent="0.45">
      <c r="A228" s="38" t="s">
        <v>7097</v>
      </c>
      <c r="B228" s="12" t="s">
        <v>7488</v>
      </c>
      <c r="C228" s="10"/>
      <c r="D228" s="18" t="s">
        <v>7097</v>
      </c>
      <c r="E228" s="17" t="s">
        <v>7910</v>
      </c>
      <c r="F228" s="13" t="s">
        <v>7911</v>
      </c>
    </row>
    <row r="229" spans="1:6" ht="15.4" x14ac:dyDescent="0.45">
      <c r="A229" s="38" t="s">
        <v>4941</v>
      </c>
      <c r="B229" s="12" t="s">
        <v>7488</v>
      </c>
      <c r="C229" s="10"/>
      <c r="D229" s="18" t="s">
        <v>4941</v>
      </c>
      <c r="E229" s="17" t="s">
        <v>7912</v>
      </c>
      <c r="F229" s="13" t="s">
        <v>7913</v>
      </c>
    </row>
    <row r="230" spans="1:6" ht="15.4" x14ac:dyDescent="0.45">
      <c r="A230" s="38" t="s">
        <v>3478</v>
      </c>
      <c r="B230" s="12" t="s">
        <v>7488</v>
      </c>
      <c r="C230" s="10"/>
      <c r="D230" s="18" t="s">
        <v>3478</v>
      </c>
      <c r="E230" s="17" t="s">
        <v>7847</v>
      </c>
      <c r="F230" s="13" t="s">
        <v>7914</v>
      </c>
    </row>
    <row r="231" spans="1:6" ht="15.4" x14ac:dyDescent="0.45">
      <c r="A231" s="38" t="s">
        <v>2167</v>
      </c>
      <c r="B231" s="12" t="s">
        <v>7488</v>
      </c>
      <c r="C231" s="10"/>
      <c r="D231" s="18" t="s">
        <v>2167</v>
      </c>
      <c r="E231" s="17" t="s">
        <v>7860</v>
      </c>
      <c r="F231" s="13" t="s">
        <v>7915</v>
      </c>
    </row>
    <row r="232" spans="1:6" ht="15.4" x14ac:dyDescent="0.45">
      <c r="A232" s="38" t="s">
        <v>2171</v>
      </c>
      <c r="B232" s="12" t="s">
        <v>7488</v>
      </c>
      <c r="C232" s="10"/>
      <c r="D232" s="18" t="s">
        <v>2171</v>
      </c>
      <c r="E232" s="17" t="s">
        <v>7916</v>
      </c>
      <c r="F232" s="13" t="s">
        <v>7917</v>
      </c>
    </row>
    <row r="233" spans="1:6" ht="15.4" x14ac:dyDescent="0.45">
      <c r="A233" s="38" t="s">
        <v>2174</v>
      </c>
      <c r="B233" s="12" t="s">
        <v>7488</v>
      </c>
      <c r="C233" s="10"/>
      <c r="D233" s="18" t="s">
        <v>2174</v>
      </c>
      <c r="E233" s="17" t="s">
        <v>7918</v>
      </c>
      <c r="F233" s="13" t="s">
        <v>7919</v>
      </c>
    </row>
    <row r="234" spans="1:6" ht="15.4" x14ac:dyDescent="0.45">
      <c r="A234" s="38" t="s">
        <v>2421</v>
      </c>
      <c r="B234" s="12" t="s">
        <v>7488</v>
      </c>
      <c r="C234" s="10"/>
      <c r="D234" s="18" t="s">
        <v>2421</v>
      </c>
      <c r="E234" s="17" t="s">
        <v>7920</v>
      </c>
      <c r="F234" s="13" t="s">
        <v>7921</v>
      </c>
    </row>
    <row r="235" spans="1:6" ht="15.4" x14ac:dyDescent="0.45">
      <c r="A235" s="38" t="s">
        <v>1754</v>
      </c>
      <c r="B235" s="12" t="s">
        <v>7488</v>
      </c>
      <c r="C235" s="10"/>
      <c r="D235" s="18" t="s">
        <v>1754</v>
      </c>
      <c r="E235" s="17" t="s">
        <v>7922</v>
      </c>
      <c r="F235" s="13" t="s">
        <v>7923</v>
      </c>
    </row>
    <row r="236" spans="1:6" ht="15.4" x14ac:dyDescent="0.45">
      <c r="A236" s="38" t="s">
        <v>4785</v>
      </c>
      <c r="B236" s="12" t="s">
        <v>7488</v>
      </c>
      <c r="C236" s="10"/>
      <c r="D236" s="18" t="s">
        <v>4785</v>
      </c>
      <c r="E236" s="17" t="s">
        <v>7503</v>
      </c>
      <c r="F236" s="13" t="s">
        <v>7924</v>
      </c>
    </row>
    <row r="237" spans="1:6" ht="15.4" x14ac:dyDescent="0.45">
      <c r="A237" s="38" t="s">
        <v>4819</v>
      </c>
      <c r="B237" s="12" t="s">
        <v>7488</v>
      </c>
      <c r="C237" s="10"/>
      <c r="D237" s="18" t="s">
        <v>4819</v>
      </c>
      <c r="E237" s="17" t="s">
        <v>7925</v>
      </c>
      <c r="F237" s="13" t="s">
        <v>7926</v>
      </c>
    </row>
    <row r="238" spans="1:6" ht="15.4" x14ac:dyDescent="0.45">
      <c r="A238" s="38" t="s">
        <v>2341</v>
      </c>
      <c r="B238" s="12" t="s">
        <v>7488</v>
      </c>
      <c r="C238" s="10"/>
      <c r="D238" s="18" t="s">
        <v>2341</v>
      </c>
      <c r="E238" s="17" t="s">
        <v>7927</v>
      </c>
      <c r="F238" s="13" t="s">
        <v>7928</v>
      </c>
    </row>
    <row r="239" spans="1:6" ht="15.4" x14ac:dyDescent="0.45">
      <c r="A239" s="38" t="s">
        <v>2163</v>
      </c>
      <c r="B239" s="12" t="s">
        <v>7488</v>
      </c>
      <c r="C239" s="10"/>
      <c r="D239" s="18" t="s">
        <v>2163</v>
      </c>
      <c r="E239" s="17" t="s">
        <v>7856</v>
      </c>
      <c r="F239" s="13" t="s">
        <v>7929</v>
      </c>
    </row>
    <row r="240" spans="1:6" ht="15.4" x14ac:dyDescent="0.45">
      <c r="A240" s="38" t="s">
        <v>2180</v>
      </c>
      <c r="B240" s="12" t="s">
        <v>7488</v>
      </c>
      <c r="C240" s="10"/>
      <c r="D240" s="18" t="s">
        <v>2180</v>
      </c>
      <c r="E240" s="17" t="s">
        <v>7714</v>
      </c>
      <c r="F240" s="13" t="s">
        <v>7930</v>
      </c>
    </row>
    <row r="241" spans="1:6" ht="15.4" x14ac:dyDescent="0.45">
      <c r="A241" s="38" t="s">
        <v>2184</v>
      </c>
      <c r="B241" s="12" t="s">
        <v>7488</v>
      </c>
      <c r="C241" s="10"/>
      <c r="D241" s="18" t="s">
        <v>2184</v>
      </c>
      <c r="E241" s="17" t="s">
        <v>7631</v>
      </c>
      <c r="F241" s="13" t="s">
        <v>7931</v>
      </c>
    </row>
    <row r="242" spans="1:6" ht="15.4" x14ac:dyDescent="0.45">
      <c r="A242" s="38" t="s">
        <v>4751</v>
      </c>
      <c r="B242" s="12" t="s">
        <v>7488</v>
      </c>
      <c r="C242" s="10"/>
      <c r="D242" s="18" t="s">
        <v>4751</v>
      </c>
      <c r="E242" s="17" t="s">
        <v>7842</v>
      </c>
      <c r="F242" s="13" t="s">
        <v>7932</v>
      </c>
    </row>
    <row r="243" spans="1:6" ht="15.4" x14ac:dyDescent="0.45">
      <c r="A243" s="38" t="s">
        <v>2422</v>
      </c>
      <c r="B243" s="12" t="s">
        <v>7488</v>
      </c>
      <c r="C243" s="10"/>
      <c r="D243" s="18" t="s">
        <v>2422</v>
      </c>
      <c r="E243" s="17" t="s">
        <v>7933</v>
      </c>
      <c r="F243" s="13" t="s">
        <v>7934</v>
      </c>
    </row>
    <row r="244" spans="1:6" ht="15.4" x14ac:dyDescent="0.45">
      <c r="A244" s="38" t="s">
        <v>3906</v>
      </c>
      <c r="B244" s="12" t="s">
        <v>7488</v>
      </c>
      <c r="C244" s="10"/>
      <c r="D244" s="18" t="s">
        <v>3906</v>
      </c>
      <c r="E244" s="17" t="s">
        <v>7935</v>
      </c>
      <c r="F244" s="13" t="s">
        <v>7936</v>
      </c>
    </row>
    <row r="245" spans="1:6" ht="15.4" x14ac:dyDescent="0.45">
      <c r="A245" s="38" t="s">
        <v>2178</v>
      </c>
      <c r="B245" s="12" t="s">
        <v>7488</v>
      </c>
      <c r="C245" s="10"/>
      <c r="D245" s="18" t="s">
        <v>2178</v>
      </c>
      <c r="E245" s="17" t="s">
        <v>7937</v>
      </c>
      <c r="F245" s="13" t="s">
        <v>7938</v>
      </c>
    </row>
    <row r="246" spans="1:6" ht="15.4" x14ac:dyDescent="0.45">
      <c r="A246" s="38" t="s">
        <v>4728</v>
      </c>
      <c r="B246" s="12" t="s">
        <v>7488</v>
      </c>
      <c r="C246" s="10"/>
      <c r="D246" s="18" t="s">
        <v>4728</v>
      </c>
      <c r="E246" s="17" t="s">
        <v>7939</v>
      </c>
      <c r="F246" s="13" t="s">
        <v>7940</v>
      </c>
    </row>
    <row r="247" spans="1:6" ht="15.4" x14ac:dyDescent="0.45">
      <c r="A247" s="38" t="s">
        <v>1731</v>
      </c>
      <c r="B247" s="12" t="s">
        <v>7488</v>
      </c>
      <c r="C247" s="10"/>
      <c r="D247" s="18" t="s">
        <v>1731</v>
      </c>
      <c r="E247" s="17" t="s">
        <v>7604</v>
      </c>
      <c r="F247" s="13" t="s">
        <v>7941</v>
      </c>
    </row>
    <row r="248" spans="1:6" ht="15.4" x14ac:dyDescent="0.45">
      <c r="A248" s="38" t="s">
        <v>2222</v>
      </c>
      <c r="B248" s="12" t="s">
        <v>7488</v>
      </c>
      <c r="C248" s="10"/>
      <c r="D248" s="18" t="s">
        <v>2222</v>
      </c>
      <c r="E248" s="17" t="s">
        <v>7942</v>
      </c>
      <c r="F248" s="13" t="s">
        <v>7943</v>
      </c>
    </row>
    <row r="249" spans="1:6" ht="15.4" x14ac:dyDescent="0.45">
      <c r="A249" s="38" t="s">
        <v>2412</v>
      </c>
      <c r="B249" s="12" t="s">
        <v>7488</v>
      </c>
      <c r="C249" s="10"/>
      <c r="D249" s="18" t="s">
        <v>2412</v>
      </c>
      <c r="E249" s="17" t="s">
        <v>7944</v>
      </c>
      <c r="F249" s="13" t="s">
        <v>7945</v>
      </c>
    </row>
    <row r="250" spans="1:6" ht="15.4" x14ac:dyDescent="0.45">
      <c r="A250" s="38" t="s">
        <v>2418</v>
      </c>
      <c r="B250" s="12" t="s">
        <v>7488</v>
      </c>
      <c r="C250" s="10"/>
      <c r="D250" s="18" t="s">
        <v>2418</v>
      </c>
      <c r="E250" s="17" t="s">
        <v>7944</v>
      </c>
      <c r="F250" s="13" t="s">
        <v>7946</v>
      </c>
    </row>
    <row r="251" spans="1:6" ht="15.4" x14ac:dyDescent="0.45">
      <c r="A251" s="38" t="s">
        <v>2420</v>
      </c>
      <c r="B251" s="12" t="s">
        <v>7488</v>
      </c>
      <c r="C251" s="10"/>
      <c r="D251" s="18" t="s">
        <v>2420</v>
      </c>
      <c r="E251" s="17" t="s">
        <v>7933</v>
      </c>
      <c r="F251" s="13" t="s">
        <v>7947</v>
      </c>
    </row>
    <row r="252" spans="1:6" ht="15.4" x14ac:dyDescent="0.45">
      <c r="A252" s="38" t="s">
        <v>7318</v>
      </c>
      <c r="B252" s="12" t="s">
        <v>7488</v>
      </c>
      <c r="C252" s="10"/>
      <c r="D252" s="18" t="s">
        <v>7318</v>
      </c>
      <c r="E252" s="17" t="s">
        <v>7948</v>
      </c>
      <c r="F252" s="13" t="s">
        <v>7949</v>
      </c>
    </row>
    <row r="253" spans="1:6" ht="15.4" x14ac:dyDescent="0.45">
      <c r="A253" s="38" t="s">
        <v>7103</v>
      </c>
      <c r="B253" s="12" t="s">
        <v>7488</v>
      </c>
      <c r="C253" s="10"/>
      <c r="D253" s="18" t="s">
        <v>7103</v>
      </c>
      <c r="E253" s="17" t="s">
        <v>7735</v>
      </c>
      <c r="F253" s="13" t="s">
        <v>7950</v>
      </c>
    </row>
    <row r="254" spans="1:6" ht="15.4" x14ac:dyDescent="0.45">
      <c r="A254" s="38" t="s">
        <v>7109</v>
      </c>
      <c r="B254" s="12" t="s">
        <v>7488</v>
      </c>
      <c r="C254" s="10"/>
      <c r="D254" s="18" t="s">
        <v>7109</v>
      </c>
      <c r="E254" s="17" t="s">
        <v>7731</v>
      </c>
      <c r="F254" s="13" t="s">
        <v>7951</v>
      </c>
    </row>
    <row r="255" spans="1:6" ht="15.4" x14ac:dyDescent="0.45">
      <c r="A255" s="38" t="s">
        <v>4857</v>
      </c>
      <c r="B255" s="12" t="s">
        <v>7488</v>
      </c>
      <c r="C255" s="10"/>
      <c r="D255" s="18" t="s">
        <v>4857</v>
      </c>
      <c r="E255" s="17" t="s">
        <v>7674</v>
      </c>
      <c r="F255" s="13" t="s">
        <v>7952</v>
      </c>
    </row>
    <row r="256" spans="1:6" ht="15.4" x14ac:dyDescent="0.45">
      <c r="A256" s="38" t="s">
        <v>2349</v>
      </c>
      <c r="B256" s="12" t="s">
        <v>7488</v>
      </c>
      <c r="C256" s="10"/>
      <c r="D256" s="18" t="s">
        <v>2349</v>
      </c>
      <c r="E256" s="17" t="s">
        <v>7618</v>
      </c>
      <c r="F256" s="13" t="s">
        <v>7953</v>
      </c>
    </row>
    <row r="257" spans="1:6" ht="15.4" x14ac:dyDescent="0.45">
      <c r="A257" s="38" t="s">
        <v>4931</v>
      </c>
      <c r="B257" s="12" t="s">
        <v>7488</v>
      </c>
      <c r="C257" s="10"/>
      <c r="D257" s="18" t="s">
        <v>4931</v>
      </c>
      <c r="E257" s="17" t="s">
        <v>7954</v>
      </c>
      <c r="F257" s="13" t="s">
        <v>7955</v>
      </c>
    </row>
    <row r="258" spans="1:6" ht="15.4" x14ac:dyDescent="0.45">
      <c r="A258" s="38" t="s">
        <v>2415</v>
      </c>
      <c r="B258" s="12" t="s">
        <v>7488</v>
      </c>
      <c r="C258" s="10"/>
      <c r="D258" s="18" t="s">
        <v>2415</v>
      </c>
      <c r="E258" s="17" t="s">
        <v>7956</v>
      </c>
      <c r="F258" s="13" t="s">
        <v>7957</v>
      </c>
    </row>
    <row r="259" spans="1:6" ht="15.4" x14ac:dyDescent="0.45">
      <c r="A259" s="38" t="s">
        <v>3899</v>
      </c>
      <c r="B259" s="12" t="s">
        <v>7488</v>
      </c>
      <c r="C259" s="10"/>
      <c r="D259" s="18" t="s">
        <v>3899</v>
      </c>
      <c r="E259" s="17" t="s">
        <v>7844</v>
      </c>
      <c r="F259" s="13" t="s">
        <v>7958</v>
      </c>
    </row>
    <row r="260" spans="1:6" ht="15.4" x14ac:dyDescent="0.45">
      <c r="A260" s="38" t="s">
        <v>1755</v>
      </c>
      <c r="B260" s="12" t="s">
        <v>7488</v>
      </c>
      <c r="C260" s="10"/>
      <c r="D260" s="18" t="s">
        <v>1755</v>
      </c>
      <c r="E260" s="17" t="s">
        <v>7554</v>
      </c>
      <c r="F260" s="13" t="s">
        <v>7959</v>
      </c>
    </row>
    <row r="261" spans="1:6" ht="15.4" x14ac:dyDescent="0.45">
      <c r="A261" s="39" t="s">
        <v>6748</v>
      </c>
      <c r="B261" s="12" t="s">
        <v>7488</v>
      </c>
      <c r="C261" s="10"/>
      <c r="D261" s="19" t="s">
        <v>6748</v>
      </c>
      <c r="E261" s="15" t="s">
        <v>7960</v>
      </c>
      <c r="F261" s="13" t="s">
        <v>7961</v>
      </c>
    </row>
    <row r="262" spans="1:6" ht="15.4" x14ac:dyDescent="0.45">
      <c r="A262" s="38" t="s">
        <v>1733</v>
      </c>
      <c r="B262" s="12" t="s">
        <v>7488</v>
      </c>
      <c r="C262" s="10"/>
      <c r="D262" s="18" t="s">
        <v>1733</v>
      </c>
      <c r="E262" s="17" t="s">
        <v>7962</v>
      </c>
      <c r="F262" s="13" t="s">
        <v>7963</v>
      </c>
    </row>
    <row r="263" spans="1:6" ht="15.4" x14ac:dyDescent="0.45">
      <c r="A263" s="39" t="s">
        <v>6976</v>
      </c>
      <c r="B263" s="12" t="s">
        <v>7488</v>
      </c>
      <c r="C263" s="10"/>
      <c r="D263" s="19" t="s">
        <v>6976</v>
      </c>
      <c r="E263" s="15" t="s">
        <v>7964</v>
      </c>
      <c r="F263" s="13" t="s">
        <v>7965</v>
      </c>
    </row>
    <row r="264" spans="1:6" ht="15.4" x14ac:dyDescent="0.45">
      <c r="A264" s="38" t="s">
        <v>2417</v>
      </c>
      <c r="B264" s="12" t="s">
        <v>7488</v>
      </c>
      <c r="C264" s="10"/>
      <c r="D264" s="18" t="s">
        <v>2417</v>
      </c>
      <c r="E264" s="17" t="s">
        <v>7871</v>
      </c>
      <c r="F264" s="13" t="s">
        <v>7966</v>
      </c>
    </row>
    <row r="265" spans="1:6" ht="15.4" x14ac:dyDescent="0.45">
      <c r="A265" s="41" t="s">
        <v>2419</v>
      </c>
      <c r="B265" s="20" t="s">
        <v>7488</v>
      </c>
      <c r="C265" s="21"/>
      <c r="D265" s="28" t="s">
        <v>2419</v>
      </c>
      <c r="E265" s="22" t="s">
        <v>7956</v>
      </c>
      <c r="F265" s="23" t="s">
        <v>7967</v>
      </c>
    </row>
    <row r="266" spans="1:6" ht="15.4" x14ac:dyDescent="0.45">
      <c r="A266" s="37" t="s">
        <v>7968</v>
      </c>
      <c r="B266" s="12" t="s">
        <v>7488</v>
      </c>
      <c r="C266" s="10"/>
      <c r="D266" s="14" t="s">
        <v>7968</v>
      </c>
      <c r="E266" s="26" t="s">
        <v>7969</v>
      </c>
      <c r="F266" s="16" t="s">
        <v>7970</v>
      </c>
    </row>
    <row r="267" spans="1:6" ht="15.4" x14ac:dyDescent="0.45">
      <c r="A267" s="37" t="s">
        <v>7971</v>
      </c>
      <c r="B267" s="12" t="s">
        <v>7488</v>
      </c>
      <c r="C267" s="10"/>
      <c r="D267" s="14" t="s">
        <v>7971</v>
      </c>
      <c r="E267" s="26" t="s">
        <v>7969</v>
      </c>
      <c r="F267" s="16" t="s">
        <v>7972</v>
      </c>
    </row>
    <row r="268" spans="1:6" ht="15.4" x14ac:dyDescent="0.45">
      <c r="A268" s="37" t="s">
        <v>7973</v>
      </c>
      <c r="B268" s="12" t="s">
        <v>7488</v>
      </c>
      <c r="C268" s="10"/>
      <c r="D268" s="14" t="s">
        <v>7973</v>
      </c>
      <c r="E268" s="26" t="s">
        <v>7974</v>
      </c>
      <c r="F268" s="16" t="s">
        <v>7975</v>
      </c>
    </row>
    <row r="269" spans="1:6" ht="15.4" x14ac:dyDescent="0.45">
      <c r="A269" s="37" t="s">
        <v>7976</v>
      </c>
      <c r="B269" s="12" t="s">
        <v>7488</v>
      </c>
      <c r="C269" s="10"/>
      <c r="D269" s="14" t="s">
        <v>7976</v>
      </c>
      <c r="E269" s="26" t="s">
        <v>7977</v>
      </c>
      <c r="F269" s="16" t="s">
        <v>7978</v>
      </c>
    </row>
    <row r="270" spans="1:6" ht="15.4" x14ac:dyDescent="0.45">
      <c r="A270" s="37" t="s">
        <v>7979</v>
      </c>
      <c r="B270" s="12" t="s">
        <v>7488</v>
      </c>
      <c r="C270" s="10"/>
      <c r="D270" s="14" t="s">
        <v>7979</v>
      </c>
      <c r="E270" s="26" t="s">
        <v>7977</v>
      </c>
      <c r="F270" s="16" t="s">
        <v>7980</v>
      </c>
    </row>
    <row r="271" spans="1:6" ht="15.4" x14ac:dyDescent="0.45">
      <c r="A271" s="37" t="s">
        <v>7981</v>
      </c>
      <c r="B271" s="12" t="s">
        <v>7488</v>
      </c>
      <c r="C271" s="10"/>
      <c r="D271" s="14" t="s">
        <v>7981</v>
      </c>
      <c r="E271" s="26" t="s">
        <v>7982</v>
      </c>
      <c r="F271" s="16" t="s">
        <v>7983</v>
      </c>
    </row>
    <row r="272" spans="1:6" ht="15.4" x14ac:dyDescent="0.45">
      <c r="A272" s="37" t="s">
        <v>7984</v>
      </c>
      <c r="B272" s="12" t="s">
        <v>7488</v>
      </c>
      <c r="C272" s="10"/>
      <c r="D272" s="14" t="s">
        <v>7984</v>
      </c>
      <c r="E272" s="26" t="s">
        <v>7985</v>
      </c>
      <c r="F272" s="16" t="s">
        <v>7986</v>
      </c>
    </row>
    <row r="273" spans="1:6" ht="15.4" x14ac:dyDescent="0.45">
      <c r="A273" s="37" t="s">
        <v>7987</v>
      </c>
      <c r="B273" s="12" t="s">
        <v>7488</v>
      </c>
      <c r="C273" s="10"/>
      <c r="D273" s="14" t="s">
        <v>7987</v>
      </c>
      <c r="E273" s="26" t="s">
        <v>7982</v>
      </c>
      <c r="F273" s="16" t="s">
        <v>7988</v>
      </c>
    </row>
    <row r="274" spans="1:6" ht="15.4" x14ac:dyDescent="0.45">
      <c r="A274" s="37" t="s">
        <v>7989</v>
      </c>
      <c r="B274" s="12" t="s">
        <v>7488</v>
      </c>
      <c r="C274" s="10"/>
      <c r="D274" s="14" t="s">
        <v>7989</v>
      </c>
      <c r="E274" s="26" t="s">
        <v>7990</v>
      </c>
      <c r="F274" s="16" t="s">
        <v>7991</v>
      </c>
    </row>
    <row r="275" spans="1:6" ht="15.4" x14ac:dyDescent="0.45">
      <c r="A275" s="37" t="s">
        <v>7992</v>
      </c>
      <c r="B275" s="12" t="s">
        <v>7488</v>
      </c>
      <c r="C275" s="10"/>
      <c r="D275" s="14" t="s">
        <v>7992</v>
      </c>
      <c r="E275" s="26" t="s">
        <v>7990</v>
      </c>
      <c r="F275" s="16" t="s">
        <v>7993</v>
      </c>
    </row>
    <row r="276" spans="1:6" ht="15.4" x14ac:dyDescent="0.45">
      <c r="A276" s="37" t="s">
        <v>7994</v>
      </c>
      <c r="B276" s="12" t="s">
        <v>7488</v>
      </c>
      <c r="C276" s="10"/>
      <c r="D276" s="14" t="s">
        <v>7994</v>
      </c>
      <c r="E276" s="26" t="s">
        <v>7985</v>
      </c>
      <c r="F276" s="16" t="s">
        <v>7995</v>
      </c>
    </row>
    <row r="277" spans="1:6" ht="15.4" x14ac:dyDescent="0.45">
      <c r="A277" s="37" t="s">
        <v>7996</v>
      </c>
      <c r="B277" s="12" t="s">
        <v>7488</v>
      </c>
      <c r="C277" s="10"/>
      <c r="D277" s="14" t="s">
        <v>7996</v>
      </c>
      <c r="E277" s="26" t="s">
        <v>7997</v>
      </c>
      <c r="F277" s="16" t="s">
        <v>7998</v>
      </c>
    </row>
    <row r="278" spans="1:6" ht="15.4" x14ac:dyDescent="0.45">
      <c r="A278" s="37" t="s">
        <v>7999</v>
      </c>
      <c r="B278" s="12" t="s">
        <v>7488</v>
      </c>
      <c r="C278" s="10"/>
      <c r="D278" s="14" t="s">
        <v>7999</v>
      </c>
      <c r="E278" s="26" t="s">
        <v>7997</v>
      </c>
      <c r="F278" s="16" t="s">
        <v>8000</v>
      </c>
    </row>
    <row r="279" spans="1:6" ht="15.4" x14ac:dyDescent="0.45">
      <c r="A279" s="37" t="s">
        <v>8001</v>
      </c>
      <c r="B279" s="12" t="s">
        <v>7488</v>
      </c>
      <c r="C279" s="10"/>
      <c r="D279" s="14" t="s">
        <v>8001</v>
      </c>
      <c r="E279" s="26" t="s">
        <v>7997</v>
      </c>
      <c r="F279" s="16" t="s">
        <v>8002</v>
      </c>
    </row>
    <row r="280" spans="1:6" ht="15.4" x14ac:dyDescent="0.45">
      <c r="A280" s="37" t="s">
        <v>8003</v>
      </c>
      <c r="B280" s="12" t="s">
        <v>7488</v>
      </c>
      <c r="C280" s="10"/>
      <c r="D280" s="14" t="s">
        <v>8003</v>
      </c>
      <c r="E280" s="26" t="s">
        <v>7997</v>
      </c>
      <c r="F280" s="16" t="s">
        <v>8004</v>
      </c>
    </row>
    <row r="281" spans="1:6" ht="15.4" x14ac:dyDescent="0.45">
      <c r="A281" s="37" t="s">
        <v>8005</v>
      </c>
      <c r="B281" s="12" t="s">
        <v>7488</v>
      </c>
      <c r="C281" s="10"/>
      <c r="D281" s="14" t="s">
        <v>8005</v>
      </c>
      <c r="E281" s="26" t="s">
        <v>8006</v>
      </c>
      <c r="F281" s="16" t="s">
        <v>8007</v>
      </c>
    </row>
    <row r="282" spans="1:6" ht="15.4" x14ac:dyDescent="0.45">
      <c r="A282" s="37" t="s">
        <v>8008</v>
      </c>
      <c r="B282" s="12" t="s">
        <v>7488</v>
      </c>
      <c r="C282" s="10"/>
      <c r="D282" s="14" t="s">
        <v>8008</v>
      </c>
      <c r="E282" s="26" t="s">
        <v>8006</v>
      </c>
      <c r="F282" s="16" t="s">
        <v>8009</v>
      </c>
    </row>
    <row r="283" spans="1:6" ht="15.4" x14ac:dyDescent="0.45">
      <c r="A283" s="37" t="s">
        <v>8010</v>
      </c>
      <c r="B283" s="12" t="s">
        <v>7488</v>
      </c>
      <c r="C283" s="10"/>
      <c r="D283" s="14" t="s">
        <v>8010</v>
      </c>
      <c r="E283" s="26" t="s">
        <v>8011</v>
      </c>
      <c r="F283" s="16" t="s">
        <v>8012</v>
      </c>
    </row>
    <row r="284" spans="1:6" ht="15.4" x14ac:dyDescent="0.45">
      <c r="A284" s="37" t="s">
        <v>8013</v>
      </c>
      <c r="B284" s="12" t="s">
        <v>7488</v>
      </c>
      <c r="C284" s="10"/>
      <c r="D284" s="14" t="s">
        <v>8013</v>
      </c>
      <c r="E284" s="26" t="s">
        <v>8014</v>
      </c>
      <c r="F284" s="16" t="s">
        <v>8015</v>
      </c>
    </row>
    <row r="285" spans="1:6" ht="15.4" x14ac:dyDescent="0.45">
      <c r="A285" s="37" t="s">
        <v>8016</v>
      </c>
      <c r="B285" s="12" t="s">
        <v>7488</v>
      </c>
      <c r="C285" s="10"/>
      <c r="D285" s="14" t="s">
        <v>8016</v>
      </c>
      <c r="E285" s="26" t="s">
        <v>7974</v>
      </c>
      <c r="F285" s="16" t="s">
        <v>8017</v>
      </c>
    </row>
    <row r="286" spans="1:6" ht="15.4" x14ac:dyDescent="0.45">
      <c r="A286" s="37" t="s">
        <v>8018</v>
      </c>
      <c r="B286" s="12" t="s">
        <v>7488</v>
      </c>
      <c r="C286" s="10"/>
      <c r="D286" s="14" t="s">
        <v>8018</v>
      </c>
      <c r="E286" s="26" t="s">
        <v>8019</v>
      </c>
      <c r="F286" s="16" t="s">
        <v>8020</v>
      </c>
    </row>
    <row r="287" spans="1:6" ht="15.4" x14ac:dyDescent="0.45">
      <c r="A287" s="37" t="s">
        <v>8021</v>
      </c>
      <c r="B287" s="12" t="s">
        <v>7488</v>
      </c>
      <c r="C287" s="10"/>
      <c r="D287" s="14" t="s">
        <v>8021</v>
      </c>
      <c r="E287" s="26" t="s">
        <v>8022</v>
      </c>
      <c r="F287" s="16" t="s">
        <v>8023</v>
      </c>
    </row>
    <row r="288" spans="1:6" ht="15.4" x14ac:dyDescent="0.45">
      <c r="A288" s="37" t="s">
        <v>8024</v>
      </c>
      <c r="B288" s="12" t="s">
        <v>7488</v>
      </c>
      <c r="C288" s="10"/>
      <c r="D288" s="14" t="s">
        <v>8024</v>
      </c>
      <c r="E288" s="26" t="s">
        <v>8025</v>
      </c>
      <c r="F288" s="16" t="s">
        <v>8026</v>
      </c>
    </row>
    <row r="289" spans="1:6" ht="15.4" x14ac:dyDescent="0.45">
      <c r="A289" s="37" t="s">
        <v>8027</v>
      </c>
      <c r="B289" s="12" t="s">
        <v>7488</v>
      </c>
      <c r="C289" s="10"/>
      <c r="D289" s="14" t="s">
        <v>8027</v>
      </c>
      <c r="E289" s="26" t="s">
        <v>8025</v>
      </c>
      <c r="F289" s="16" t="s">
        <v>8028</v>
      </c>
    </row>
    <row r="290" spans="1:6" ht="15.4" x14ac:dyDescent="0.45">
      <c r="A290" s="37" t="s">
        <v>8029</v>
      </c>
      <c r="B290" s="12" t="s">
        <v>7488</v>
      </c>
      <c r="C290" s="10"/>
      <c r="D290" s="14" t="s">
        <v>8029</v>
      </c>
      <c r="E290" s="26" t="s">
        <v>8030</v>
      </c>
      <c r="F290" s="16" t="s">
        <v>8031</v>
      </c>
    </row>
    <row r="291" spans="1:6" ht="15.4" x14ac:dyDescent="0.45">
      <c r="A291" s="37" t="s">
        <v>8032</v>
      </c>
      <c r="B291" s="12" t="s">
        <v>7488</v>
      </c>
      <c r="C291" s="10"/>
      <c r="D291" s="14" t="s">
        <v>8032</v>
      </c>
      <c r="E291" s="26" t="s">
        <v>8033</v>
      </c>
      <c r="F291" s="16" t="s">
        <v>8034</v>
      </c>
    </row>
    <row r="292" spans="1:6" ht="15.4" x14ac:dyDescent="0.45">
      <c r="A292" s="37" t="s">
        <v>8035</v>
      </c>
      <c r="B292" s="12" t="s">
        <v>7488</v>
      </c>
      <c r="C292" s="10"/>
      <c r="D292" s="14" t="s">
        <v>8035</v>
      </c>
      <c r="E292" s="26" t="s">
        <v>8036</v>
      </c>
      <c r="F292" s="16" t="s">
        <v>8037</v>
      </c>
    </row>
    <row r="293" spans="1:6" ht="15.4" x14ac:dyDescent="0.45">
      <c r="A293" s="37" t="s">
        <v>8038</v>
      </c>
      <c r="B293" s="12" t="s">
        <v>7488</v>
      </c>
      <c r="C293" s="10"/>
      <c r="D293" s="14" t="s">
        <v>8038</v>
      </c>
      <c r="E293" s="26" t="s">
        <v>7969</v>
      </c>
      <c r="F293" s="16" t="s">
        <v>8039</v>
      </c>
    </row>
    <row r="294" spans="1:6" ht="15.4" x14ac:dyDescent="0.45">
      <c r="A294" s="37" t="s">
        <v>8040</v>
      </c>
      <c r="B294" s="12" t="s">
        <v>7488</v>
      </c>
      <c r="C294" s="10"/>
      <c r="D294" s="14" t="s">
        <v>8040</v>
      </c>
      <c r="E294" s="26" t="s">
        <v>8041</v>
      </c>
      <c r="F294" s="16" t="s">
        <v>8042</v>
      </c>
    </row>
    <row r="295" spans="1:6" ht="15.4" x14ac:dyDescent="0.45">
      <c r="A295" s="37" t="s">
        <v>8043</v>
      </c>
      <c r="B295" s="12" t="s">
        <v>7488</v>
      </c>
      <c r="C295" s="10"/>
      <c r="D295" s="14" t="s">
        <v>8043</v>
      </c>
      <c r="E295" s="26" t="s">
        <v>7969</v>
      </c>
      <c r="F295" s="16" t="s">
        <v>8044</v>
      </c>
    </row>
    <row r="296" spans="1:6" ht="15.4" x14ac:dyDescent="0.45">
      <c r="A296" s="37" t="s">
        <v>8045</v>
      </c>
      <c r="B296" s="12" t="s">
        <v>7488</v>
      </c>
      <c r="C296" s="10"/>
      <c r="D296" s="14" t="s">
        <v>8045</v>
      </c>
      <c r="E296" s="26" t="s">
        <v>8046</v>
      </c>
      <c r="F296" s="16" t="s">
        <v>8047</v>
      </c>
    </row>
    <row r="297" spans="1:6" ht="15.4" x14ac:dyDescent="0.45">
      <c r="A297" s="36" t="s">
        <v>8048</v>
      </c>
      <c r="B297" s="12" t="s">
        <v>7488</v>
      </c>
      <c r="C297" s="10"/>
      <c r="D297" s="7" t="s">
        <v>8048</v>
      </c>
      <c r="E297" s="8" t="s">
        <v>8049</v>
      </c>
      <c r="F297" s="7"/>
    </row>
    <row r="298" spans="1:6" ht="15.4" x14ac:dyDescent="0.45">
      <c r="A298" s="36" t="s">
        <v>5565</v>
      </c>
      <c r="B298" s="12" t="s">
        <v>7488</v>
      </c>
      <c r="C298" s="10"/>
      <c r="D298" s="7" t="s">
        <v>5565</v>
      </c>
      <c r="E298" s="8" t="s">
        <v>8050</v>
      </c>
      <c r="F298" s="7"/>
    </row>
    <row r="299" spans="1:6" ht="15.4" x14ac:dyDescent="0.45">
      <c r="A299" s="42" t="s">
        <v>2347</v>
      </c>
      <c r="B299" s="12" t="s">
        <v>7488</v>
      </c>
      <c r="C299" s="10"/>
      <c r="D299" s="29" t="s">
        <v>2347</v>
      </c>
      <c r="E299" s="8" t="s">
        <v>8051</v>
      </c>
      <c r="F299" s="7"/>
    </row>
    <row r="300" spans="1:6" ht="15.4" x14ac:dyDescent="0.45">
      <c r="A300" s="43" t="s">
        <v>1456</v>
      </c>
      <c r="B300" s="9" t="s">
        <v>7488</v>
      </c>
      <c r="C300" s="30" t="s">
        <v>8052</v>
      </c>
      <c r="D300" s="31" t="s">
        <v>1456</v>
      </c>
      <c r="E300" s="32" t="s">
        <v>8053</v>
      </c>
      <c r="F300" s="35" t="s">
        <v>8140</v>
      </c>
    </row>
    <row r="301" spans="1:6" ht="15.4" x14ac:dyDescent="0.45">
      <c r="A301" s="35" t="s">
        <v>990</v>
      </c>
      <c r="B301" s="4" t="s">
        <v>7488</v>
      </c>
      <c r="C301" s="5" t="s">
        <v>8054</v>
      </c>
      <c r="D301" s="1" t="s">
        <v>990</v>
      </c>
      <c r="E301" s="3" t="s">
        <v>8055</v>
      </c>
      <c r="F301" s="35" t="s">
        <v>8141</v>
      </c>
    </row>
    <row r="302" spans="1:6" ht="15.4" x14ac:dyDescent="0.45">
      <c r="A302" s="35" t="s">
        <v>4826</v>
      </c>
      <c r="B302" s="4" t="s">
        <v>7488</v>
      </c>
      <c r="C302" s="5" t="s">
        <v>8056</v>
      </c>
      <c r="D302" s="1" t="s">
        <v>4826</v>
      </c>
      <c r="E302" s="3" t="s">
        <v>8057</v>
      </c>
      <c r="F302" s="35" t="s">
        <v>8142</v>
      </c>
    </row>
    <row r="303" spans="1:6" ht="15.4" x14ac:dyDescent="0.45">
      <c r="A303" s="35" t="s">
        <v>4827</v>
      </c>
      <c r="B303" s="4" t="s">
        <v>7488</v>
      </c>
      <c r="C303" s="5" t="s">
        <v>8058</v>
      </c>
      <c r="D303" s="1" t="s">
        <v>4827</v>
      </c>
      <c r="E303" s="3" t="s">
        <v>8059</v>
      </c>
      <c r="F303" s="35" t="s">
        <v>8143</v>
      </c>
    </row>
    <row r="304" spans="1:6" ht="15.4" x14ac:dyDescent="0.45">
      <c r="A304" s="35" t="s">
        <v>1650</v>
      </c>
      <c r="B304" s="4" t="s">
        <v>7488</v>
      </c>
      <c r="C304" s="5" t="s">
        <v>8060</v>
      </c>
      <c r="D304" s="1" t="s">
        <v>1650</v>
      </c>
      <c r="E304" s="3" t="s">
        <v>8061</v>
      </c>
      <c r="F304" s="35" t="s">
        <v>8144</v>
      </c>
    </row>
    <row r="305" spans="1:6" ht="15.4" x14ac:dyDescent="0.45">
      <c r="A305" s="35" t="s">
        <v>3892</v>
      </c>
      <c r="B305" s="4" t="s">
        <v>7488</v>
      </c>
      <c r="C305" s="5" t="s">
        <v>8062</v>
      </c>
      <c r="D305" s="1" t="s">
        <v>3892</v>
      </c>
      <c r="E305" s="3" t="s">
        <v>7974</v>
      </c>
      <c r="F305" s="35" t="s">
        <v>8145</v>
      </c>
    </row>
    <row r="306" spans="1:6" ht="15.4" x14ac:dyDescent="0.45">
      <c r="A306" s="35" t="s">
        <v>1448</v>
      </c>
      <c r="B306" s="4" t="s">
        <v>7488</v>
      </c>
      <c r="C306" s="5" t="s">
        <v>8063</v>
      </c>
      <c r="D306" s="1" t="s">
        <v>1448</v>
      </c>
      <c r="E306" s="3" t="s">
        <v>8064</v>
      </c>
      <c r="F306" s="35" t="s">
        <v>8146</v>
      </c>
    </row>
    <row r="307" spans="1:6" ht="15.4" x14ac:dyDescent="0.45">
      <c r="A307" s="35" t="s">
        <v>4930</v>
      </c>
      <c r="B307" s="4" t="s">
        <v>7488</v>
      </c>
      <c r="C307" s="5" t="s">
        <v>8065</v>
      </c>
      <c r="D307" s="1" t="s">
        <v>4930</v>
      </c>
      <c r="E307" s="3" t="s">
        <v>8064</v>
      </c>
      <c r="F307" s="35" t="s">
        <v>8147</v>
      </c>
    </row>
    <row r="308" spans="1:6" ht="15.4" x14ac:dyDescent="0.45">
      <c r="A308" s="35" t="s">
        <v>3901</v>
      </c>
      <c r="B308" s="4" t="s">
        <v>7488</v>
      </c>
      <c r="C308" s="5" t="s">
        <v>8066</v>
      </c>
      <c r="D308" s="1" t="s">
        <v>3901</v>
      </c>
      <c r="E308" s="3" t="s">
        <v>8067</v>
      </c>
      <c r="F308" s="35" t="s">
        <v>8148</v>
      </c>
    </row>
    <row r="309" spans="1:6" ht="15.4" x14ac:dyDescent="0.45">
      <c r="A309" s="35" t="s">
        <v>1652</v>
      </c>
      <c r="B309" s="4" t="s">
        <v>7488</v>
      </c>
      <c r="C309" s="5" t="s">
        <v>8068</v>
      </c>
      <c r="D309" s="1" t="s">
        <v>1652</v>
      </c>
      <c r="E309" s="3" t="s">
        <v>8069</v>
      </c>
      <c r="F309" s="35" t="s">
        <v>8149</v>
      </c>
    </row>
    <row r="310" spans="1:6" ht="15.4" x14ac:dyDescent="0.45">
      <c r="A310" s="35" t="s">
        <v>2069</v>
      </c>
      <c r="B310" s="4" t="s">
        <v>7488</v>
      </c>
      <c r="C310" s="5" t="s">
        <v>8070</v>
      </c>
      <c r="D310" s="1" t="s">
        <v>2069</v>
      </c>
      <c r="E310" s="3" t="s">
        <v>8071</v>
      </c>
      <c r="F310" s="35" t="s">
        <v>8150</v>
      </c>
    </row>
    <row r="311" spans="1:6" ht="15.4" x14ac:dyDescent="0.45">
      <c r="A311" s="35" t="s">
        <v>2071</v>
      </c>
      <c r="B311" s="4" t="s">
        <v>7488</v>
      </c>
      <c r="C311" s="5" t="s">
        <v>8072</v>
      </c>
      <c r="D311" s="1" t="s">
        <v>2071</v>
      </c>
      <c r="E311" s="3" t="s">
        <v>8073</v>
      </c>
      <c r="F311" s="35" t="s">
        <v>8151</v>
      </c>
    </row>
    <row r="312" spans="1:6" ht="15.4" x14ac:dyDescent="0.45">
      <c r="A312" s="35" t="s">
        <v>3884</v>
      </c>
      <c r="B312" s="4" t="s">
        <v>7488</v>
      </c>
      <c r="C312" s="5" t="s">
        <v>8074</v>
      </c>
      <c r="D312" s="1" t="s">
        <v>3884</v>
      </c>
      <c r="E312" s="3" t="s">
        <v>8075</v>
      </c>
      <c r="F312" s="35" t="s">
        <v>8152</v>
      </c>
    </row>
    <row r="313" spans="1:6" ht="15.4" x14ac:dyDescent="0.45">
      <c r="A313" s="35" t="s">
        <v>1446</v>
      </c>
      <c r="B313" s="4" t="s">
        <v>7488</v>
      </c>
      <c r="C313" s="5" t="s">
        <v>8076</v>
      </c>
      <c r="D313" s="1" t="s">
        <v>1446</v>
      </c>
      <c r="E313" s="3" t="s">
        <v>8077</v>
      </c>
      <c r="F313" s="35" t="s">
        <v>8153</v>
      </c>
    </row>
    <row r="314" spans="1:6" ht="15.4" x14ac:dyDescent="0.45">
      <c r="A314" s="35" t="s">
        <v>1647</v>
      </c>
      <c r="B314" s="4" t="s">
        <v>7488</v>
      </c>
      <c r="C314" s="5" t="s">
        <v>8078</v>
      </c>
      <c r="D314" s="1" t="s">
        <v>1647</v>
      </c>
      <c r="E314" s="3" t="s">
        <v>8079</v>
      </c>
      <c r="F314" s="35" t="s">
        <v>8154</v>
      </c>
    </row>
    <row r="315" spans="1:6" ht="15.4" x14ac:dyDescent="0.45">
      <c r="A315" s="35" t="s">
        <v>3879</v>
      </c>
      <c r="B315" s="4" t="s">
        <v>7488</v>
      </c>
      <c r="C315" s="5" t="s">
        <v>8080</v>
      </c>
      <c r="D315" s="1" t="s">
        <v>3879</v>
      </c>
      <c r="E315" s="3" t="s">
        <v>8081</v>
      </c>
      <c r="F315" s="35" t="s">
        <v>8155</v>
      </c>
    </row>
    <row r="316" spans="1:6" ht="15.4" x14ac:dyDescent="0.45">
      <c r="A316" s="35" t="s">
        <v>4829</v>
      </c>
      <c r="B316" s="4" t="s">
        <v>7488</v>
      </c>
      <c r="C316" s="5" t="s">
        <v>8082</v>
      </c>
      <c r="D316" s="1" t="s">
        <v>4829</v>
      </c>
      <c r="E316" s="3" t="s">
        <v>8083</v>
      </c>
      <c r="F316" s="35" t="s">
        <v>8156</v>
      </c>
    </row>
    <row r="317" spans="1:6" ht="15.4" x14ac:dyDescent="0.45">
      <c r="A317" s="35" t="s">
        <v>1450</v>
      </c>
      <c r="B317" s="4" t="s">
        <v>7488</v>
      </c>
      <c r="C317" s="5" t="s">
        <v>8084</v>
      </c>
      <c r="D317" s="1" t="s">
        <v>1450</v>
      </c>
      <c r="E317" s="3" t="s">
        <v>8085</v>
      </c>
      <c r="F317" s="35" t="s">
        <v>8157</v>
      </c>
    </row>
    <row r="318" spans="1:6" ht="15.4" x14ac:dyDescent="0.45">
      <c r="A318" s="35" t="s">
        <v>4926</v>
      </c>
      <c r="B318" s="4" t="s">
        <v>7488</v>
      </c>
      <c r="C318" s="5" t="s">
        <v>8086</v>
      </c>
      <c r="D318" s="1" t="s">
        <v>4926</v>
      </c>
      <c r="E318" s="3" t="s">
        <v>8087</v>
      </c>
      <c r="F318" s="35" t="s">
        <v>8158</v>
      </c>
    </row>
    <row r="319" spans="1:6" ht="15.4" x14ac:dyDescent="0.45">
      <c r="A319" s="35" t="s">
        <v>1455</v>
      </c>
      <c r="B319" s="4" t="s">
        <v>7488</v>
      </c>
      <c r="C319" s="5" t="s">
        <v>8088</v>
      </c>
      <c r="D319" s="1" t="s">
        <v>1455</v>
      </c>
      <c r="E319" s="3" t="s">
        <v>8089</v>
      </c>
      <c r="F319" s="35" t="s">
        <v>8159</v>
      </c>
    </row>
    <row r="320" spans="1:6" ht="15.4" x14ac:dyDescent="0.45">
      <c r="A320" s="35" t="s">
        <v>1435</v>
      </c>
      <c r="B320" s="4" t="s">
        <v>7488</v>
      </c>
      <c r="C320" s="5" t="s">
        <v>8090</v>
      </c>
      <c r="D320" s="1" t="s">
        <v>1435</v>
      </c>
      <c r="E320" s="3" t="s">
        <v>8091</v>
      </c>
      <c r="F320" s="35" t="s">
        <v>8160</v>
      </c>
    </row>
    <row r="321" spans="1:6" ht="15.4" x14ac:dyDescent="0.45">
      <c r="A321" s="35" t="s">
        <v>4909</v>
      </c>
      <c r="B321" s="4" t="s">
        <v>7488</v>
      </c>
      <c r="C321" s="5" t="s">
        <v>8092</v>
      </c>
      <c r="D321" s="1" t="s">
        <v>4909</v>
      </c>
      <c r="E321" s="3" t="s">
        <v>8093</v>
      </c>
      <c r="F321" s="35" t="s">
        <v>8161</v>
      </c>
    </row>
    <row r="322" spans="1:6" ht="15.4" x14ac:dyDescent="0.45">
      <c r="A322" s="35" t="s">
        <v>4908</v>
      </c>
      <c r="B322" s="4" t="s">
        <v>7488</v>
      </c>
      <c r="C322" s="5" t="s">
        <v>8094</v>
      </c>
      <c r="D322" s="1" t="s">
        <v>4908</v>
      </c>
      <c r="E322" s="3" t="s">
        <v>8095</v>
      </c>
      <c r="F322" s="35" t="s">
        <v>8162</v>
      </c>
    </row>
    <row r="323" spans="1:6" ht="15.4" x14ac:dyDescent="0.45">
      <c r="A323" s="35" t="s">
        <v>3893</v>
      </c>
      <c r="B323" s="4" t="s">
        <v>7488</v>
      </c>
      <c r="C323" s="5" t="s">
        <v>8096</v>
      </c>
      <c r="D323" s="1" t="s">
        <v>3893</v>
      </c>
      <c r="E323" s="3" t="s">
        <v>8097</v>
      </c>
      <c r="F323" s="35" t="s">
        <v>8163</v>
      </c>
    </row>
    <row r="324" spans="1:6" ht="15.4" x14ac:dyDescent="0.45">
      <c r="A324" s="35" t="s">
        <v>1433</v>
      </c>
      <c r="B324" s="4" t="s">
        <v>7488</v>
      </c>
      <c r="C324" s="5" t="s">
        <v>8098</v>
      </c>
      <c r="D324" s="1" t="s">
        <v>1433</v>
      </c>
      <c r="E324" s="3" t="s">
        <v>8099</v>
      </c>
      <c r="F324" s="35" t="s">
        <v>8164</v>
      </c>
    </row>
    <row r="325" spans="1:6" ht="15.4" x14ac:dyDescent="0.45">
      <c r="A325" s="35" t="s">
        <v>4845</v>
      </c>
      <c r="B325" s="4" t="s">
        <v>7488</v>
      </c>
      <c r="C325" s="5" t="s">
        <v>8100</v>
      </c>
      <c r="D325" s="1" t="s">
        <v>4845</v>
      </c>
      <c r="E325" s="3" t="s">
        <v>8101</v>
      </c>
      <c r="F325" s="35" t="s">
        <v>8165</v>
      </c>
    </row>
    <row r="326" spans="1:6" ht="15.4" x14ac:dyDescent="0.45">
      <c r="A326" s="35" t="s">
        <v>4846</v>
      </c>
      <c r="B326" s="4" t="s">
        <v>7488</v>
      </c>
      <c r="C326" s="5" t="s">
        <v>8102</v>
      </c>
      <c r="D326" s="1" t="s">
        <v>4846</v>
      </c>
      <c r="E326" s="3" t="s">
        <v>8103</v>
      </c>
      <c r="F326" s="35" t="s">
        <v>8166</v>
      </c>
    </row>
    <row r="327" spans="1:6" ht="15.4" x14ac:dyDescent="0.45">
      <c r="A327" s="35" t="s">
        <v>4864</v>
      </c>
      <c r="B327" s="4" t="s">
        <v>7488</v>
      </c>
      <c r="C327" s="5" t="s">
        <v>8104</v>
      </c>
      <c r="D327" s="1" t="s">
        <v>4864</v>
      </c>
      <c r="E327" s="3" t="s">
        <v>8105</v>
      </c>
      <c r="F327" s="35" t="s">
        <v>8167</v>
      </c>
    </row>
    <row r="328" spans="1:6" ht="15.4" x14ac:dyDescent="0.45">
      <c r="A328" s="35" t="s">
        <v>5672</v>
      </c>
      <c r="B328" s="4" t="s">
        <v>7488</v>
      </c>
      <c r="C328" s="5" t="s">
        <v>8106</v>
      </c>
      <c r="D328" s="1" t="s">
        <v>5672</v>
      </c>
      <c r="E328" s="3" t="s">
        <v>8105</v>
      </c>
      <c r="F328" s="35" t="s">
        <v>8168</v>
      </c>
    </row>
    <row r="329" spans="1:6" ht="15.4" x14ac:dyDescent="0.45">
      <c r="A329" s="35" t="s">
        <v>3894</v>
      </c>
      <c r="B329" s="4" t="s">
        <v>7488</v>
      </c>
      <c r="C329" s="5" t="s">
        <v>8107</v>
      </c>
      <c r="D329" s="1" t="s">
        <v>3894</v>
      </c>
      <c r="E329" s="3" t="s">
        <v>8108</v>
      </c>
      <c r="F329" s="35" t="s">
        <v>8169</v>
      </c>
    </row>
    <row r="330" spans="1:6" ht="15.4" x14ac:dyDescent="0.45">
      <c r="A330" s="35" t="s">
        <v>1454</v>
      </c>
      <c r="B330" s="4" t="s">
        <v>7488</v>
      </c>
      <c r="C330" s="5" t="s">
        <v>8109</v>
      </c>
      <c r="D330" s="1" t="s">
        <v>1454</v>
      </c>
      <c r="E330" s="3" t="s">
        <v>8110</v>
      </c>
      <c r="F330" s="35" t="s">
        <v>8170</v>
      </c>
    </row>
    <row r="331" spans="1:6" ht="15.4" x14ac:dyDescent="0.45">
      <c r="A331" s="35" t="s">
        <v>1437</v>
      </c>
      <c r="B331" s="4" t="s">
        <v>7488</v>
      </c>
      <c r="C331" s="5" t="s">
        <v>8111</v>
      </c>
      <c r="D331" s="1" t="s">
        <v>1437</v>
      </c>
      <c r="E331" s="3" t="s">
        <v>8112</v>
      </c>
      <c r="F331" s="35" t="s">
        <v>8171</v>
      </c>
    </row>
    <row r="332" spans="1:6" ht="15.4" x14ac:dyDescent="0.45">
      <c r="A332" s="35" t="s">
        <v>4848</v>
      </c>
      <c r="B332" s="4" t="s">
        <v>7488</v>
      </c>
      <c r="C332" s="5" t="s">
        <v>8113</v>
      </c>
      <c r="D332" s="1" t="s">
        <v>4848</v>
      </c>
      <c r="E332" s="3" t="s">
        <v>8112</v>
      </c>
      <c r="F332" s="35" t="s">
        <v>8172</v>
      </c>
    </row>
    <row r="333" spans="1:6" ht="15.4" x14ac:dyDescent="0.45">
      <c r="A333" s="35" t="s">
        <v>4849</v>
      </c>
      <c r="B333" s="4" t="s">
        <v>7488</v>
      </c>
      <c r="C333" s="5" t="s">
        <v>8114</v>
      </c>
      <c r="D333" s="1" t="s">
        <v>4849</v>
      </c>
      <c r="E333" s="3" t="s">
        <v>8049</v>
      </c>
      <c r="F333" s="35" t="s">
        <v>8173</v>
      </c>
    </row>
    <row r="334" spans="1:6" ht="15.4" x14ac:dyDescent="0.45">
      <c r="A334" s="35" t="s">
        <v>1452</v>
      </c>
      <c r="B334" s="4" t="s">
        <v>7488</v>
      </c>
      <c r="C334" s="5" t="s">
        <v>8115</v>
      </c>
      <c r="D334" s="1" t="s">
        <v>1452</v>
      </c>
      <c r="E334" s="3" t="s">
        <v>8116</v>
      </c>
      <c r="F334" s="35" t="s">
        <v>8174</v>
      </c>
    </row>
    <row r="335" spans="1:6" ht="15.4" x14ac:dyDescent="0.45">
      <c r="A335" s="35" t="s">
        <v>4862</v>
      </c>
      <c r="B335" s="4" t="s">
        <v>7488</v>
      </c>
      <c r="C335" s="5" t="s">
        <v>8117</v>
      </c>
      <c r="D335" s="1" t="s">
        <v>4862</v>
      </c>
      <c r="E335" s="3" t="s">
        <v>8118</v>
      </c>
      <c r="F335" s="35" t="s">
        <v>8175</v>
      </c>
    </row>
    <row r="336" spans="1:6" ht="15.4" x14ac:dyDescent="0.45">
      <c r="A336" s="35" t="s">
        <v>4863</v>
      </c>
      <c r="B336" s="4" t="s">
        <v>7488</v>
      </c>
      <c r="C336" s="5" t="s">
        <v>8119</v>
      </c>
      <c r="D336" s="1" t="s">
        <v>4863</v>
      </c>
      <c r="E336" s="3" t="s">
        <v>8120</v>
      </c>
      <c r="F336" s="35" t="s">
        <v>8176</v>
      </c>
    </row>
    <row r="337" spans="1:6" ht="15.4" x14ac:dyDescent="0.45">
      <c r="A337" s="35" t="s">
        <v>1451</v>
      </c>
      <c r="B337" s="4" t="s">
        <v>7488</v>
      </c>
      <c r="C337" s="5" t="s">
        <v>8121</v>
      </c>
      <c r="D337" s="1" t="s">
        <v>1451</v>
      </c>
      <c r="E337" s="3" t="s">
        <v>8122</v>
      </c>
      <c r="F337" s="35" t="s">
        <v>8177</v>
      </c>
    </row>
    <row r="338" spans="1:6" ht="15.4" x14ac:dyDescent="0.45">
      <c r="A338" s="35" t="s">
        <v>4722</v>
      </c>
      <c r="B338" s="4" t="s">
        <v>7488</v>
      </c>
      <c r="C338" s="5" t="s">
        <v>8123</v>
      </c>
      <c r="D338" s="1" t="s">
        <v>4722</v>
      </c>
      <c r="E338" s="3" t="s">
        <v>8124</v>
      </c>
      <c r="F338" s="35" t="s">
        <v>8178</v>
      </c>
    </row>
    <row r="339" spans="1:6" ht="15.4" x14ac:dyDescent="0.45">
      <c r="A339" s="35" t="s">
        <v>1441</v>
      </c>
      <c r="B339" s="4" t="s">
        <v>7488</v>
      </c>
      <c r="C339" s="5" t="s">
        <v>8125</v>
      </c>
      <c r="D339" s="1" t="s">
        <v>1441</v>
      </c>
      <c r="E339" s="3" t="s">
        <v>8126</v>
      </c>
      <c r="F339" s="35" t="s">
        <v>8179</v>
      </c>
    </row>
    <row r="340" spans="1:6" ht="15.4" x14ac:dyDescent="0.45">
      <c r="A340" s="35" t="s">
        <v>1442</v>
      </c>
      <c r="B340" s="4" t="s">
        <v>7488</v>
      </c>
      <c r="C340" s="5" t="s">
        <v>8127</v>
      </c>
      <c r="D340" s="1" t="s">
        <v>1442</v>
      </c>
      <c r="E340" s="3" t="s">
        <v>8128</v>
      </c>
      <c r="F340" s="35" t="s">
        <v>8180</v>
      </c>
    </row>
    <row r="341" spans="1:6" ht="15.4" x14ac:dyDescent="0.45">
      <c r="A341" s="35" t="s">
        <v>1449</v>
      </c>
      <c r="B341" s="4" t="s">
        <v>7488</v>
      </c>
      <c r="C341" s="5" t="s">
        <v>8129</v>
      </c>
      <c r="D341" s="1" t="s">
        <v>1449</v>
      </c>
      <c r="E341" s="3" t="s">
        <v>8130</v>
      </c>
      <c r="F341" s="35" t="s">
        <v>8181</v>
      </c>
    </row>
    <row r="342" spans="1:6" ht="15.4" x14ac:dyDescent="0.45">
      <c r="A342" s="35" t="s">
        <v>4824</v>
      </c>
      <c r="B342" s="4" t="s">
        <v>7488</v>
      </c>
      <c r="C342" s="5" t="s">
        <v>8131</v>
      </c>
      <c r="D342" s="1" t="s">
        <v>4824</v>
      </c>
      <c r="E342" s="3" t="s">
        <v>8132</v>
      </c>
      <c r="F342" s="35" t="s">
        <v>8182</v>
      </c>
    </row>
    <row r="343" spans="1:6" ht="15.4" x14ac:dyDescent="0.45">
      <c r="A343" s="35" t="s">
        <v>4929</v>
      </c>
      <c r="B343" s="4" t="s">
        <v>7488</v>
      </c>
      <c r="C343" s="5" t="s">
        <v>8133</v>
      </c>
      <c r="D343" s="1" t="s">
        <v>4929</v>
      </c>
      <c r="E343" s="3" t="s">
        <v>8050</v>
      </c>
      <c r="F343" s="35" t="s">
        <v>8183</v>
      </c>
    </row>
    <row r="344" spans="1:6" ht="15.4" x14ac:dyDescent="0.45">
      <c r="A344" s="35" t="s">
        <v>4835</v>
      </c>
      <c r="B344" s="4" t="s">
        <v>7488</v>
      </c>
      <c r="C344" s="5" t="s">
        <v>8134</v>
      </c>
      <c r="D344" s="1" t="s">
        <v>4835</v>
      </c>
      <c r="E344" s="3" t="s">
        <v>8135</v>
      </c>
      <c r="F344" s="35" t="s">
        <v>8184</v>
      </c>
    </row>
    <row r="345" spans="1:6" ht="15.4" x14ac:dyDescent="0.45">
      <c r="A345" s="35" t="s">
        <v>2067</v>
      </c>
      <c r="B345" s="4" t="s">
        <v>7488</v>
      </c>
      <c r="C345" s="5" t="s">
        <v>8136</v>
      </c>
      <c r="D345" s="1" t="s">
        <v>2067</v>
      </c>
      <c r="E345" s="3" t="s">
        <v>8137</v>
      </c>
      <c r="F345" s="35" t="s">
        <v>8185</v>
      </c>
    </row>
    <row r="346" spans="1:6" ht="15.4" x14ac:dyDescent="0.45">
      <c r="A346" s="35" t="s">
        <v>3887</v>
      </c>
      <c r="B346" s="4" t="s">
        <v>7488</v>
      </c>
      <c r="C346" s="5" t="s">
        <v>8138</v>
      </c>
      <c r="D346" s="1" t="s">
        <v>3887</v>
      </c>
      <c r="E346" s="3" t="s">
        <v>8139</v>
      </c>
      <c r="F346" s="35" t="s">
        <v>8186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522"/>
  <sheetViews>
    <sheetView workbookViewId="0">
      <pane ySplit="1" topLeftCell="A278" activePane="bottomLeft" state="frozen"/>
      <selection pane="bottomLeft" activeCell="C304" sqref="C304"/>
    </sheetView>
  </sheetViews>
  <sheetFormatPr defaultRowHeight="14.25" x14ac:dyDescent="0.45"/>
  <cols>
    <col min="1" max="1" width="29.53125" customWidth="1"/>
    <col min="8" max="8" width="25.86328125" customWidth="1"/>
    <col min="9" max="9" width="30.86328125" customWidth="1"/>
    <col min="10" max="10" width="31.86328125" customWidth="1"/>
    <col min="11" max="11" width="16.1328125" customWidth="1"/>
    <col min="12" max="12" width="17.46484375" customWidth="1"/>
  </cols>
  <sheetData>
    <row r="1" spans="1:31" s="34" customFormat="1" ht="14.45" x14ac:dyDescent="0.3">
      <c r="A1" s="34" t="s">
        <v>8308</v>
      </c>
      <c r="B1" s="34" t="s">
        <v>8309</v>
      </c>
      <c r="C1" s="34" t="s">
        <v>8310</v>
      </c>
      <c r="D1" s="34" t="s">
        <v>8311</v>
      </c>
      <c r="E1" s="34" t="s">
        <v>8312</v>
      </c>
      <c r="F1" s="34" t="s">
        <v>8313</v>
      </c>
      <c r="G1" s="34" t="s">
        <v>8314</v>
      </c>
      <c r="H1" s="34" t="s">
        <v>8315</v>
      </c>
      <c r="I1" s="34" t="s">
        <v>8316</v>
      </c>
      <c r="J1" s="34" t="s">
        <v>8317</v>
      </c>
      <c r="K1" s="34" t="s">
        <v>8318</v>
      </c>
      <c r="L1" s="34" t="s">
        <v>8319</v>
      </c>
      <c r="M1" s="34" t="s">
        <v>8320</v>
      </c>
      <c r="N1" s="34" t="s">
        <v>8321</v>
      </c>
      <c r="O1" s="34" t="s">
        <v>8322</v>
      </c>
      <c r="P1" s="34" t="s">
        <v>8323</v>
      </c>
      <c r="Q1" s="34" t="s">
        <v>8324</v>
      </c>
      <c r="R1" s="34" t="s">
        <v>8325</v>
      </c>
      <c r="S1" s="34" t="s">
        <v>8326</v>
      </c>
      <c r="T1" s="34" t="s">
        <v>8327</v>
      </c>
      <c r="U1" s="34" t="s">
        <v>8328</v>
      </c>
      <c r="V1" s="34" t="s">
        <v>2033</v>
      </c>
      <c r="W1" s="34" t="s">
        <v>1759</v>
      </c>
      <c r="X1" s="34" t="s">
        <v>8329</v>
      </c>
      <c r="Y1" s="34" t="s">
        <v>8330</v>
      </c>
      <c r="Z1" s="34" t="s">
        <v>8331</v>
      </c>
      <c r="AA1" s="34" t="s">
        <v>8332</v>
      </c>
      <c r="AB1" s="34" t="s">
        <v>8333</v>
      </c>
      <c r="AC1" s="34" t="s">
        <v>8334</v>
      </c>
      <c r="AD1" s="34" t="s">
        <v>8335</v>
      </c>
      <c r="AE1" s="34" t="s">
        <v>8336</v>
      </c>
    </row>
    <row r="2" spans="1:31" ht="14.45" x14ac:dyDescent="0.3">
      <c r="A2" s="46" t="s">
        <v>7085</v>
      </c>
      <c r="B2" s="46"/>
      <c r="C2" s="46"/>
      <c r="D2" s="46"/>
      <c r="E2" s="46"/>
      <c r="F2" s="46"/>
      <c r="G2" s="46"/>
      <c r="H2" s="46"/>
      <c r="I2" s="46" t="s">
        <v>8337</v>
      </c>
      <c r="J2" s="46" t="s">
        <v>8337</v>
      </c>
      <c r="K2" s="46" t="s">
        <v>2326</v>
      </c>
      <c r="L2" s="46" t="s">
        <v>8338</v>
      </c>
      <c r="M2" s="46"/>
      <c r="N2" s="46"/>
      <c r="O2" s="46"/>
      <c r="P2" s="46"/>
      <c r="Q2" s="46"/>
      <c r="R2" s="46"/>
      <c r="S2" s="46"/>
      <c r="T2" s="46"/>
      <c r="U2" s="46"/>
      <c r="V2" s="46"/>
      <c r="W2" s="46"/>
      <c r="X2" s="46"/>
      <c r="Y2" s="46"/>
      <c r="Z2" s="46"/>
      <c r="AA2" s="46"/>
      <c r="AB2" s="46"/>
      <c r="AC2" s="46"/>
      <c r="AD2" s="46"/>
      <c r="AE2" s="46"/>
    </row>
    <row r="3" spans="1:31" ht="14.45" x14ac:dyDescent="0.3">
      <c r="A3" s="46" t="s">
        <v>7087</v>
      </c>
      <c r="B3" s="46"/>
      <c r="C3" s="46"/>
      <c r="D3" s="46"/>
      <c r="E3" s="46"/>
      <c r="F3" s="46"/>
      <c r="G3" s="46"/>
      <c r="H3" s="46"/>
      <c r="I3" s="46" t="s">
        <v>3721</v>
      </c>
      <c r="J3" s="46" t="s">
        <v>3721</v>
      </c>
      <c r="K3" s="46" t="s">
        <v>2326</v>
      </c>
      <c r="L3" s="46" t="s">
        <v>8338</v>
      </c>
      <c r="M3" s="46"/>
      <c r="N3" s="46"/>
      <c r="O3" s="46"/>
      <c r="P3" s="46"/>
      <c r="Q3" s="46"/>
      <c r="R3" s="46"/>
      <c r="S3" s="46"/>
      <c r="T3" s="46"/>
      <c r="U3" s="46"/>
      <c r="V3" s="46"/>
      <c r="W3" s="46"/>
      <c r="X3" s="46"/>
      <c r="Y3" s="46"/>
      <c r="Z3" s="46"/>
      <c r="AA3" s="46"/>
      <c r="AB3" s="46"/>
      <c r="AC3" s="46"/>
      <c r="AD3" s="46"/>
      <c r="AE3" s="46"/>
    </row>
    <row r="4" spans="1:31" ht="14.45" x14ac:dyDescent="0.3">
      <c r="A4" s="46" t="s">
        <v>7358</v>
      </c>
      <c r="B4" s="46"/>
      <c r="C4" s="46"/>
      <c r="D4" s="46"/>
      <c r="E4" s="46"/>
      <c r="F4" s="46"/>
      <c r="G4" s="46"/>
      <c r="H4" s="46"/>
      <c r="I4" s="46" t="s">
        <v>3726</v>
      </c>
      <c r="J4" s="46" t="s">
        <v>3726</v>
      </c>
      <c r="K4" s="46" t="s">
        <v>2326</v>
      </c>
      <c r="L4" s="46"/>
      <c r="M4" s="46"/>
      <c r="N4" s="46"/>
      <c r="O4" s="46"/>
      <c r="P4" s="46"/>
      <c r="Q4" s="46"/>
      <c r="R4" s="46"/>
      <c r="S4" s="46"/>
      <c r="T4" s="46"/>
      <c r="U4" s="46"/>
      <c r="V4" s="46"/>
      <c r="W4" s="46"/>
      <c r="X4" s="46"/>
      <c r="Y4" s="46"/>
      <c r="Z4" s="46"/>
      <c r="AA4" s="46"/>
      <c r="AB4" s="46"/>
      <c r="AC4" s="46"/>
      <c r="AD4" s="46"/>
      <c r="AE4" s="46"/>
    </row>
    <row r="5" spans="1:31" ht="14.45" x14ac:dyDescent="0.3">
      <c r="A5" s="46" t="s">
        <v>7342</v>
      </c>
      <c r="B5" s="46"/>
      <c r="C5" s="46"/>
      <c r="D5" s="46"/>
      <c r="E5" s="46"/>
      <c r="F5" s="46"/>
      <c r="G5" s="46"/>
      <c r="H5" s="46"/>
      <c r="I5" s="46" t="s">
        <v>3710</v>
      </c>
      <c r="J5" s="46" t="s">
        <v>3710</v>
      </c>
      <c r="K5" s="46" t="s">
        <v>2326</v>
      </c>
      <c r="L5" s="46"/>
      <c r="M5" s="46"/>
      <c r="N5" s="46"/>
      <c r="O5" s="46"/>
      <c r="P5" s="46"/>
      <c r="Q5" s="46"/>
      <c r="R5" s="46"/>
      <c r="S5" s="46"/>
      <c r="T5" s="46"/>
      <c r="U5" s="46"/>
      <c r="V5" s="46"/>
      <c r="W5" s="46"/>
      <c r="X5" s="46"/>
      <c r="Y5" s="46"/>
      <c r="Z5" s="46"/>
      <c r="AA5" s="46"/>
      <c r="AB5" s="46"/>
      <c r="AC5" s="46"/>
      <c r="AD5" s="46"/>
      <c r="AE5" s="46"/>
    </row>
    <row r="6" spans="1:31" ht="14.45" x14ac:dyDescent="0.3">
      <c r="A6" s="46" t="s">
        <v>7328</v>
      </c>
      <c r="B6" s="46"/>
      <c r="C6" s="46"/>
      <c r="D6" s="46"/>
      <c r="E6" s="46"/>
      <c r="F6" s="46"/>
      <c r="G6" s="46"/>
      <c r="H6" s="46"/>
      <c r="I6" s="46" t="s">
        <v>3696</v>
      </c>
      <c r="J6" s="46" t="s">
        <v>3696</v>
      </c>
      <c r="K6" s="46" t="s">
        <v>2326</v>
      </c>
      <c r="L6" s="46"/>
      <c r="M6" s="46"/>
      <c r="N6" s="46"/>
      <c r="O6" s="46"/>
      <c r="P6" s="46"/>
      <c r="Q6" s="46"/>
      <c r="R6" s="46"/>
      <c r="S6" s="46"/>
      <c r="T6" s="46"/>
      <c r="U6" s="46"/>
      <c r="V6" s="46"/>
      <c r="W6" s="46"/>
      <c r="X6" s="46"/>
      <c r="Y6" s="46"/>
      <c r="Z6" s="46"/>
      <c r="AA6" s="46"/>
      <c r="AB6" s="46"/>
      <c r="AC6" s="46"/>
      <c r="AD6" s="46"/>
      <c r="AE6" s="46"/>
    </row>
    <row r="7" spans="1:31" ht="14.45" x14ac:dyDescent="0.3">
      <c r="A7" s="46" t="s">
        <v>7367</v>
      </c>
      <c r="B7" s="46"/>
      <c r="C7" s="46"/>
      <c r="D7" s="46"/>
      <c r="E7" s="46"/>
      <c r="F7" s="46"/>
      <c r="G7" s="46"/>
      <c r="H7" s="46"/>
      <c r="I7" s="46" t="s">
        <v>3735</v>
      </c>
      <c r="J7" s="46" t="s">
        <v>3735</v>
      </c>
      <c r="K7" s="46" t="s">
        <v>2326</v>
      </c>
      <c r="L7" s="46"/>
      <c r="M7" s="46"/>
      <c r="N7" s="46"/>
      <c r="O7" s="46"/>
      <c r="P7" s="46"/>
      <c r="Q7" s="46"/>
      <c r="R7" s="46"/>
      <c r="S7" s="46"/>
      <c r="T7" s="46"/>
      <c r="U7" s="46"/>
      <c r="V7" s="46"/>
      <c r="W7" s="46"/>
      <c r="X7" s="46"/>
      <c r="Y7" s="46"/>
      <c r="Z7" s="46"/>
      <c r="AA7" s="46"/>
      <c r="AB7" s="46"/>
      <c r="AC7" s="46"/>
      <c r="AD7" s="46"/>
      <c r="AE7" s="46"/>
    </row>
    <row r="8" spans="1:31" ht="14.45" x14ac:dyDescent="0.3">
      <c r="A8" s="46" t="s">
        <v>7354</v>
      </c>
      <c r="B8" s="46"/>
      <c r="C8" s="46"/>
      <c r="D8" s="46"/>
      <c r="E8" s="46"/>
      <c r="F8" s="46"/>
      <c r="G8" s="46"/>
      <c r="H8" s="46"/>
      <c r="I8" s="46" t="s">
        <v>3722</v>
      </c>
      <c r="J8" s="46" t="s">
        <v>3722</v>
      </c>
      <c r="K8" s="46" t="s">
        <v>2326</v>
      </c>
      <c r="L8" s="46"/>
      <c r="M8" s="46"/>
      <c r="N8" s="46"/>
      <c r="O8" s="46"/>
      <c r="P8" s="46"/>
      <c r="Q8" s="46"/>
      <c r="R8" s="46"/>
      <c r="S8" s="46"/>
      <c r="T8" s="46"/>
      <c r="U8" s="46"/>
      <c r="V8" s="46"/>
      <c r="W8" s="46"/>
      <c r="X8" s="46"/>
      <c r="Y8" s="46"/>
      <c r="Z8" s="46"/>
      <c r="AA8" s="46"/>
      <c r="AB8" s="46"/>
      <c r="AC8" s="46"/>
      <c r="AD8" s="46"/>
      <c r="AE8" s="46"/>
    </row>
    <row r="9" spans="1:31" ht="14.45" x14ac:dyDescent="0.3">
      <c r="A9" s="46" t="s">
        <v>7356</v>
      </c>
      <c r="B9" s="46"/>
      <c r="C9" s="46"/>
      <c r="D9" s="46"/>
      <c r="E9" s="46"/>
      <c r="F9" s="46"/>
      <c r="G9" s="46"/>
      <c r="H9" s="46"/>
      <c r="I9" s="46" t="s">
        <v>8339</v>
      </c>
      <c r="J9" s="46" t="s">
        <v>8339</v>
      </c>
      <c r="K9" s="46" t="s">
        <v>2326</v>
      </c>
      <c r="L9" s="46"/>
      <c r="M9" s="46"/>
      <c r="N9" s="46"/>
      <c r="O9" s="46"/>
      <c r="P9" s="46"/>
      <c r="Q9" s="46"/>
      <c r="R9" s="46"/>
      <c r="S9" s="46"/>
      <c r="T9" s="46"/>
      <c r="U9" s="46"/>
      <c r="V9" s="46"/>
      <c r="W9" s="46"/>
      <c r="X9" s="46"/>
      <c r="Y9" s="46"/>
      <c r="Z9" s="46"/>
      <c r="AA9" s="46"/>
      <c r="AB9" s="46"/>
      <c r="AC9" s="46"/>
      <c r="AD9" s="46"/>
      <c r="AE9" s="46"/>
    </row>
    <row r="10" spans="1:31" ht="14.45" x14ac:dyDescent="0.3">
      <c r="A10" s="46" t="s">
        <v>7326</v>
      </c>
      <c r="B10" s="46"/>
      <c r="C10" s="46"/>
      <c r="D10" s="46"/>
      <c r="E10" s="46"/>
      <c r="F10" s="46"/>
      <c r="G10" s="46"/>
      <c r="H10" s="46"/>
      <c r="I10" s="46" t="s">
        <v>3694</v>
      </c>
      <c r="J10" s="46" t="s">
        <v>3694</v>
      </c>
      <c r="K10" s="46" t="s">
        <v>2326</v>
      </c>
      <c r="L10" s="46"/>
      <c r="M10" s="46"/>
      <c r="N10" s="46"/>
      <c r="O10" s="46"/>
      <c r="P10" s="46"/>
      <c r="Q10" s="46"/>
      <c r="R10" s="46"/>
      <c r="S10" s="46"/>
      <c r="T10" s="46"/>
      <c r="U10" s="46"/>
      <c r="V10" s="46"/>
      <c r="W10" s="46"/>
      <c r="X10" s="46"/>
      <c r="Y10" s="46"/>
      <c r="Z10" s="46"/>
      <c r="AA10" s="46"/>
      <c r="AB10" s="46"/>
      <c r="AC10" s="46"/>
      <c r="AD10" s="46"/>
      <c r="AE10" s="46"/>
    </row>
    <row r="11" spans="1:31" ht="14.45" x14ac:dyDescent="0.3">
      <c r="A11" s="46" t="s">
        <v>7337</v>
      </c>
      <c r="B11" s="46"/>
      <c r="C11" s="46"/>
      <c r="D11" s="46"/>
      <c r="E11" s="46"/>
      <c r="F11" s="46"/>
      <c r="G11" s="46"/>
      <c r="H11" s="46"/>
      <c r="I11" s="46" t="s">
        <v>3705</v>
      </c>
      <c r="J11" s="46" t="s">
        <v>3705</v>
      </c>
      <c r="K11" s="46" t="s">
        <v>2326</v>
      </c>
      <c r="L11" s="46"/>
      <c r="M11" s="46"/>
      <c r="N11" s="46"/>
      <c r="O11" s="46"/>
      <c r="P11" s="46"/>
      <c r="Q11" s="46"/>
      <c r="R11" s="46"/>
      <c r="S11" s="46"/>
      <c r="T11" s="46"/>
      <c r="U11" s="46"/>
      <c r="V11" s="46"/>
      <c r="W11" s="46"/>
      <c r="X11" s="46"/>
      <c r="Y11" s="46"/>
      <c r="Z11" s="46"/>
      <c r="AA11" s="46"/>
      <c r="AB11" s="46"/>
      <c r="AC11" s="46"/>
      <c r="AD11" s="46"/>
      <c r="AE11" s="46"/>
    </row>
    <row r="12" spans="1:31" ht="14.45" x14ac:dyDescent="0.3">
      <c r="A12" s="46" t="s">
        <v>7336</v>
      </c>
      <c r="B12" s="46"/>
      <c r="C12" s="46"/>
      <c r="D12" s="46"/>
      <c r="E12" s="46"/>
      <c r="F12" s="46"/>
      <c r="G12" s="46"/>
      <c r="H12" s="46"/>
      <c r="I12" s="46" t="s">
        <v>3704</v>
      </c>
      <c r="J12" s="46" t="s">
        <v>3704</v>
      </c>
      <c r="K12" s="46" t="s">
        <v>2326</v>
      </c>
      <c r="L12" s="46"/>
      <c r="M12" s="46"/>
      <c r="N12" s="46"/>
      <c r="O12" s="46"/>
      <c r="P12" s="46"/>
      <c r="Q12" s="46"/>
      <c r="R12" s="46"/>
      <c r="S12" s="46"/>
      <c r="T12" s="46"/>
      <c r="U12" s="46"/>
      <c r="V12" s="46"/>
      <c r="W12" s="46"/>
      <c r="X12" s="46"/>
      <c r="Y12" s="46"/>
      <c r="Z12" s="46"/>
      <c r="AA12" s="46"/>
      <c r="AB12" s="46"/>
      <c r="AC12" s="46"/>
      <c r="AD12" s="46"/>
      <c r="AE12" s="46"/>
    </row>
    <row r="13" spans="1:31" ht="14.45" x14ac:dyDescent="0.3">
      <c r="A13" s="46" t="s">
        <v>7341</v>
      </c>
      <c r="B13" s="46"/>
      <c r="C13" s="46"/>
      <c r="D13" s="46"/>
      <c r="E13" s="46"/>
      <c r="F13" s="46"/>
      <c r="G13" s="46"/>
      <c r="H13" s="46"/>
      <c r="I13" s="46" t="s">
        <v>3709</v>
      </c>
      <c r="J13" s="46" t="s">
        <v>3709</v>
      </c>
      <c r="K13" s="46" t="s">
        <v>2326</v>
      </c>
      <c r="L13" s="46"/>
      <c r="M13" s="46"/>
      <c r="N13" s="46"/>
      <c r="O13" s="46"/>
      <c r="P13" s="46"/>
      <c r="Q13" s="46"/>
      <c r="R13" s="46"/>
      <c r="S13" s="46"/>
      <c r="T13" s="46"/>
      <c r="U13" s="46"/>
      <c r="V13" s="46"/>
      <c r="W13" s="46"/>
      <c r="X13" s="46"/>
      <c r="Y13" s="46"/>
      <c r="Z13" s="46"/>
      <c r="AA13" s="46"/>
      <c r="AB13" s="46"/>
      <c r="AC13" s="46"/>
      <c r="AD13" s="46"/>
      <c r="AE13" s="46"/>
    </row>
    <row r="14" spans="1:31" ht="14.45" x14ac:dyDescent="0.3">
      <c r="A14" s="46" t="s">
        <v>7359</v>
      </c>
      <c r="B14" s="46"/>
      <c r="C14" s="46"/>
      <c r="D14" s="46"/>
      <c r="E14" s="46"/>
      <c r="F14" s="46"/>
      <c r="G14" s="46"/>
      <c r="H14" s="46"/>
      <c r="I14" s="46" t="s">
        <v>3727</v>
      </c>
      <c r="J14" s="46" t="s">
        <v>3727</v>
      </c>
      <c r="K14" s="46" t="s">
        <v>2326</v>
      </c>
      <c r="L14" s="46"/>
      <c r="M14" s="46"/>
      <c r="N14" s="46"/>
      <c r="O14" s="46"/>
      <c r="P14" s="46"/>
      <c r="Q14" s="46"/>
      <c r="R14" s="46"/>
      <c r="S14" s="46"/>
      <c r="T14" s="46"/>
      <c r="U14" s="46"/>
      <c r="V14" s="46"/>
      <c r="W14" s="46"/>
      <c r="X14" s="46"/>
      <c r="Y14" s="46"/>
      <c r="Z14" s="46"/>
      <c r="AA14" s="46"/>
      <c r="AB14" s="46"/>
      <c r="AC14" s="46"/>
      <c r="AD14" s="46"/>
      <c r="AE14" s="46"/>
    </row>
    <row r="15" spans="1:31" ht="14.45" x14ac:dyDescent="0.3">
      <c r="A15" s="46" t="s">
        <v>7334</v>
      </c>
      <c r="B15" s="46"/>
      <c r="C15" s="46"/>
      <c r="D15" s="46"/>
      <c r="E15" s="46"/>
      <c r="F15" s="46"/>
      <c r="G15" s="46"/>
      <c r="H15" s="46"/>
      <c r="I15" s="46" t="s">
        <v>3702</v>
      </c>
      <c r="J15" s="46" t="s">
        <v>3702</v>
      </c>
      <c r="K15" s="46" t="s">
        <v>2326</v>
      </c>
      <c r="L15" s="46"/>
      <c r="M15" s="46"/>
      <c r="N15" s="46"/>
      <c r="O15" s="46"/>
      <c r="P15" s="46"/>
      <c r="Q15" s="46"/>
      <c r="R15" s="46"/>
      <c r="S15" s="46"/>
      <c r="T15" s="46"/>
      <c r="U15" s="46"/>
      <c r="V15" s="46"/>
      <c r="W15" s="46"/>
      <c r="X15" s="46"/>
      <c r="Y15" s="46"/>
      <c r="Z15" s="46"/>
      <c r="AA15" s="46"/>
      <c r="AB15" s="46"/>
      <c r="AC15" s="46"/>
      <c r="AD15" s="46"/>
      <c r="AE15" s="46"/>
    </row>
    <row r="16" spans="1:31" ht="14.45" x14ac:dyDescent="0.3">
      <c r="A16" s="46" t="s">
        <v>7331</v>
      </c>
      <c r="B16" s="46"/>
      <c r="C16" s="46"/>
      <c r="D16" s="46"/>
      <c r="E16" s="46"/>
      <c r="F16" s="46"/>
      <c r="G16" s="46"/>
      <c r="H16" s="46"/>
      <c r="I16" s="46" t="s">
        <v>3699</v>
      </c>
      <c r="J16" s="46" t="s">
        <v>3699</v>
      </c>
      <c r="K16" s="46" t="s">
        <v>2326</v>
      </c>
      <c r="L16" s="46"/>
      <c r="M16" s="46"/>
      <c r="N16" s="46"/>
      <c r="O16" s="46"/>
      <c r="P16" s="46"/>
      <c r="Q16" s="46"/>
      <c r="R16" s="46"/>
      <c r="S16" s="46"/>
      <c r="T16" s="46"/>
      <c r="U16" s="46"/>
      <c r="V16" s="46"/>
      <c r="W16" s="46"/>
      <c r="X16" s="46"/>
      <c r="Y16" s="46"/>
      <c r="Z16" s="46"/>
      <c r="AA16" s="46"/>
      <c r="AB16" s="46"/>
      <c r="AC16" s="46"/>
      <c r="AD16" s="46"/>
      <c r="AE16" s="46"/>
    </row>
    <row r="17" spans="1:11" ht="14.45" x14ac:dyDescent="0.3">
      <c r="A17" s="46" t="s">
        <v>7360</v>
      </c>
      <c r="B17" s="46"/>
      <c r="C17" s="46"/>
      <c r="D17" s="46"/>
      <c r="E17" s="46"/>
      <c r="F17" s="46"/>
      <c r="G17" s="46"/>
      <c r="H17" s="46"/>
      <c r="I17" s="46" t="s">
        <v>3728</v>
      </c>
      <c r="J17" s="46" t="s">
        <v>3728</v>
      </c>
      <c r="K17" s="46" t="s">
        <v>2326</v>
      </c>
    </row>
    <row r="18" spans="1:11" ht="14.45" x14ac:dyDescent="0.3">
      <c r="A18" s="46" t="s">
        <v>7330</v>
      </c>
      <c r="B18" s="46"/>
      <c r="C18" s="46"/>
      <c r="D18" s="46"/>
      <c r="E18" s="46"/>
      <c r="F18" s="46"/>
      <c r="G18" s="46"/>
      <c r="H18" s="46"/>
      <c r="I18" s="46" t="s">
        <v>3698</v>
      </c>
      <c r="J18" s="46" t="s">
        <v>3698</v>
      </c>
      <c r="K18" s="46" t="s">
        <v>2326</v>
      </c>
    </row>
    <row r="19" spans="1:11" ht="14.45" x14ac:dyDescent="0.3">
      <c r="A19" s="46" t="s">
        <v>7323</v>
      </c>
      <c r="B19" s="46"/>
      <c r="C19" s="46"/>
      <c r="D19" s="46"/>
      <c r="E19" s="46"/>
      <c r="F19" s="46"/>
      <c r="G19" s="46"/>
      <c r="H19" s="46"/>
      <c r="I19" s="46" t="s">
        <v>3691</v>
      </c>
      <c r="J19" s="46" t="s">
        <v>3691</v>
      </c>
      <c r="K19" s="46" t="s">
        <v>2326</v>
      </c>
    </row>
    <row r="20" spans="1:11" ht="14.45" x14ac:dyDescent="0.3">
      <c r="A20" s="46" t="s">
        <v>7368</v>
      </c>
      <c r="B20" s="46"/>
      <c r="C20" s="46"/>
      <c r="D20" s="46"/>
      <c r="E20" s="46"/>
      <c r="F20" s="46"/>
      <c r="G20" s="46"/>
      <c r="H20" s="46"/>
      <c r="I20" s="46" t="s">
        <v>3736</v>
      </c>
      <c r="J20" s="46" t="s">
        <v>3736</v>
      </c>
      <c r="K20" s="46" t="s">
        <v>2326</v>
      </c>
    </row>
    <row r="21" spans="1:11" ht="14.45" x14ac:dyDescent="0.3">
      <c r="A21" s="46" t="s">
        <v>7340</v>
      </c>
      <c r="B21" s="46"/>
      <c r="C21" s="46"/>
      <c r="D21" s="46"/>
      <c r="E21" s="46"/>
      <c r="F21" s="46"/>
      <c r="G21" s="46"/>
      <c r="H21" s="46"/>
      <c r="I21" s="46" t="s">
        <v>3708</v>
      </c>
      <c r="J21" s="46" t="s">
        <v>3708</v>
      </c>
      <c r="K21" s="46" t="s">
        <v>2326</v>
      </c>
    </row>
    <row r="22" spans="1:11" ht="14.45" x14ac:dyDescent="0.3">
      <c r="A22" s="46" t="s">
        <v>7335</v>
      </c>
      <c r="B22" s="46"/>
      <c r="C22" s="46"/>
      <c r="D22" s="46"/>
      <c r="E22" s="46"/>
      <c r="F22" s="46"/>
      <c r="G22" s="46"/>
      <c r="H22" s="46"/>
      <c r="I22" s="46" t="s">
        <v>3703</v>
      </c>
      <c r="J22" s="46" t="s">
        <v>3703</v>
      </c>
      <c r="K22" s="46" t="s">
        <v>2326</v>
      </c>
    </row>
    <row r="23" spans="1:11" ht="14.45" x14ac:dyDescent="0.3">
      <c r="A23" s="46" t="s">
        <v>7366</v>
      </c>
      <c r="B23" s="46"/>
      <c r="C23" s="46"/>
      <c r="D23" s="46"/>
      <c r="E23" s="46"/>
      <c r="F23" s="46"/>
      <c r="G23" s="46"/>
      <c r="H23" s="46"/>
      <c r="I23" s="46" t="s">
        <v>3734</v>
      </c>
      <c r="J23" s="46" t="s">
        <v>3734</v>
      </c>
      <c r="K23" s="46" t="s">
        <v>2326</v>
      </c>
    </row>
    <row r="24" spans="1:11" ht="14.45" x14ac:dyDescent="0.3">
      <c r="A24" s="46" t="s">
        <v>7369</v>
      </c>
      <c r="B24" s="46"/>
      <c r="C24" s="46"/>
      <c r="D24" s="46"/>
      <c r="E24" s="46"/>
      <c r="F24" s="46"/>
      <c r="G24" s="46"/>
      <c r="H24" s="46"/>
      <c r="I24" s="46" t="s">
        <v>3737</v>
      </c>
      <c r="J24" s="46" t="s">
        <v>3737</v>
      </c>
      <c r="K24" s="46" t="s">
        <v>2326</v>
      </c>
    </row>
    <row r="25" spans="1:11" ht="14.45" x14ac:dyDescent="0.3">
      <c r="A25" s="46" t="s">
        <v>7329</v>
      </c>
      <c r="B25" s="46"/>
      <c r="C25" s="46"/>
      <c r="D25" s="46"/>
      <c r="E25" s="46"/>
      <c r="F25" s="46"/>
      <c r="G25" s="46"/>
      <c r="H25" s="46"/>
      <c r="I25" s="46" t="s">
        <v>3697</v>
      </c>
      <c r="J25" s="46" t="s">
        <v>3697</v>
      </c>
      <c r="K25" s="46" t="s">
        <v>2326</v>
      </c>
    </row>
    <row r="26" spans="1:11" ht="14.45" x14ac:dyDescent="0.3">
      <c r="A26" s="46" t="s">
        <v>7338</v>
      </c>
      <c r="B26" s="46"/>
      <c r="C26" s="46"/>
      <c r="D26" s="46"/>
      <c r="E26" s="46"/>
      <c r="F26" s="46"/>
      <c r="G26" s="46"/>
      <c r="H26" s="46"/>
      <c r="I26" s="46" t="s">
        <v>3706</v>
      </c>
      <c r="J26" s="46" t="s">
        <v>3706</v>
      </c>
      <c r="K26" s="46" t="s">
        <v>2326</v>
      </c>
    </row>
    <row r="27" spans="1:11" ht="14.45" x14ac:dyDescent="0.3">
      <c r="A27" s="46" t="s">
        <v>7355</v>
      </c>
      <c r="B27" s="46"/>
      <c r="C27" s="46"/>
      <c r="D27" s="46"/>
      <c r="E27" s="46"/>
      <c r="F27" s="46"/>
      <c r="G27" s="46"/>
      <c r="H27" s="46"/>
      <c r="I27" s="46" t="s">
        <v>3723</v>
      </c>
      <c r="J27" s="46" t="s">
        <v>3723</v>
      </c>
      <c r="K27" s="46" t="s">
        <v>2326</v>
      </c>
    </row>
    <row r="28" spans="1:11" ht="14.45" x14ac:dyDescent="0.3">
      <c r="A28" s="46" t="s">
        <v>7327</v>
      </c>
      <c r="B28" s="46"/>
      <c r="C28" s="46"/>
      <c r="D28" s="46"/>
      <c r="E28" s="46"/>
      <c r="F28" s="46"/>
      <c r="G28" s="46"/>
      <c r="H28" s="46"/>
      <c r="I28" s="46" t="s">
        <v>3695</v>
      </c>
      <c r="J28" s="46" t="s">
        <v>3695</v>
      </c>
      <c r="K28" s="46" t="s">
        <v>2326</v>
      </c>
    </row>
    <row r="29" spans="1:11" ht="14.45" x14ac:dyDescent="0.3">
      <c r="A29" s="46" t="s">
        <v>7332</v>
      </c>
      <c r="B29" s="46"/>
      <c r="C29" s="46"/>
      <c r="D29" s="46"/>
      <c r="E29" s="46"/>
      <c r="F29" s="46"/>
      <c r="G29" s="46"/>
      <c r="H29" s="46"/>
      <c r="I29" s="46" t="s">
        <v>3700</v>
      </c>
      <c r="J29" s="46" t="s">
        <v>3700</v>
      </c>
      <c r="K29" s="46" t="s">
        <v>2326</v>
      </c>
    </row>
    <row r="30" spans="1:11" ht="14.45" x14ac:dyDescent="0.3">
      <c r="A30" s="46" t="s">
        <v>7333</v>
      </c>
      <c r="B30" s="46"/>
      <c r="C30" s="46"/>
      <c r="D30" s="46"/>
      <c r="E30" s="46"/>
      <c r="F30" s="46"/>
      <c r="G30" s="46"/>
      <c r="H30" s="46"/>
      <c r="I30" s="46" t="s">
        <v>3701</v>
      </c>
      <c r="J30" s="46" t="s">
        <v>3701</v>
      </c>
      <c r="K30" s="46" t="s">
        <v>2326</v>
      </c>
    </row>
    <row r="31" spans="1:11" ht="14.45" x14ac:dyDescent="0.3">
      <c r="A31" s="46" t="s">
        <v>7364</v>
      </c>
      <c r="B31" s="46"/>
      <c r="C31" s="46"/>
      <c r="D31" s="46"/>
      <c r="E31" s="46"/>
      <c r="F31" s="46"/>
      <c r="G31" s="46"/>
      <c r="H31" s="46"/>
      <c r="I31" s="46" t="s">
        <v>3732</v>
      </c>
      <c r="J31" s="46" t="s">
        <v>3732</v>
      </c>
      <c r="K31" s="46" t="s">
        <v>2326</v>
      </c>
    </row>
    <row r="32" spans="1:11" ht="14.45" x14ac:dyDescent="0.3">
      <c r="A32" s="46" t="s">
        <v>7365</v>
      </c>
      <c r="B32" s="46"/>
      <c r="C32" s="46"/>
      <c r="D32" s="46"/>
      <c r="E32" s="46"/>
      <c r="F32" s="46"/>
      <c r="G32" s="46"/>
      <c r="H32" s="46"/>
      <c r="I32" s="46" t="s">
        <v>3733</v>
      </c>
      <c r="J32" s="46" t="s">
        <v>3733</v>
      </c>
      <c r="K32" s="46" t="s">
        <v>2326</v>
      </c>
    </row>
    <row r="33" spans="1:31" ht="14.45" x14ac:dyDescent="0.3">
      <c r="A33" s="46" t="s">
        <v>7325</v>
      </c>
      <c r="B33" s="46"/>
      <c r="C33" s="46"/>
      <c r="D33" s="46"/>
      <c r="E33" s="46"/>
      <c r="F33" s="46"/>
      <c r="G33" s="46"/>
      <c r="H33" s="46"/>
      <c r="I33" s="46" t="s">
        <v>3693</v>
      </c>
      <c r="J33" s="46" t="s">
        <v>3693</v>
      </c>
      <c r="K33" s="46" t="s">
        <v>2326</v>
      </c>
      <c r="L33" s="46"/>
      <c r="M33" s="46"/>
      <c r="N33" s="46"/>
      <c r="O33" s="46"/>
      <c r="P33" s="46"/>
      <c r="Q33" s="46"/>
      <c r="R33" s="46"/>
      <c r="S33" s="46"/>
      <c r="T33" s="46"/>
      <c r="U33" s="46"/>
      <c r="V33" s="46"/>
      <c r="W33" s="46"/>
      <c r="X33" s="46"/>
      <c r="Y33" s="46"/>
      <c r="Z33" s="46"/>
      <c r="AA33" s="46"/>
      <c r="AB33" s="46"/>
      <c r="AC33" s="46"/>
      <c r="AD33" s="46"/>
      <c r="AE33" s="46"/>
    </row>
    <row r="34" spans="1:31" ht="14.45" x14ac:dyDescent="0.3">
      <c r="A34" s="46" t="s">
        <v>7339</v>
      </c>
      <c r="B34" s="46"/>
      <c r="C34" s="46"/>
      <c r="D34" s="46"/>
      <c r="E34" s="46"/>
      <c r="F34" s="46"/>
      <c r="G34" s="46"/>
      <c r="H34" s="46"/>
      <c r="I34" s="46" t="s">
        <v>3707</v>
      </c>
      <c r="J34" s="46" t="s">
        <v>3707</v>
      </c>
      <c r="K34" s="46" t="s">
        <v>2326</v>
      </c>
      <c r="L34" s="46"/>
      <c r="M34" s="46"/>
      <c r="N34" s="46"/>
      <c r="O34" s="46"/>
      <c r="P34" s="46"/>
      <c r="Q34" s="46"/>
      <c r="R34" s="46"/>
      <c r="S34" s="46"/>
      <c r="T34" s="46"/>
      <c r="U34" s="46"/>
      <c r="V34" s="46"/>
      <c r="W34" s="46"/>
      <c r="X34" s="46"/>
      <c r="Y34" s="46"/>
      <c r="Z34" s="46"/>
      <c r="AA34" s="46"/>
      <c r="AB34" s="46"/>
      <c r="AC34" s="46"/>
      <c r="AD34" s="46"/>
      <c r="AE34" s="46"/>
    </row>
    <row r="35" spans="1:31" ht="14.45" x14ac:dyDescent="0.3">
      <c r="A35" s="46" t="s">
        <v>7343</v>
      </c>
      <c r="B35" s="46"/>
      <c r="C35" s="46"/>
      <c r="D35" s="46"/>
      <c r="E35" s="46"/>
      <c r="F35" s="46"/>
      <c r="G35" s="46"/>
      <c r="H35" s="46"/>
      <c r="I35" s="46" t="s">
        <v>3711</v>
      </c>
      <c r="J35" s="46" t="s">
        <v>3711</v>
      </c>
      <c r="K35" s="46" t="s">
        <v>2326</v>
      </c>
      <c r="L35" s="46"/>
      <c r="M35" s="46"/>
      <c r="N35" s="46"/>
      <c r="O35" s="46"/>
      <c r="P35" s="46"/>
      <c r="Q35" s="46"/>
      <c r="R35" s="46"/>
      <c r="S35" s="46"/>
      <c r="T35" s="46"/>
      <c r="U35" s="46"/>
      <c r="V35" s="46"/>
      <c r="W35" s="46"/>
      <c r="X35" s="46"/>
      <c r="Y35" s="46"/>
      <c r="Z35" s="46"/>
      <c r="AA35" s="46"/>
      <c r="AB35" s="46"/>
      <c r="AC35" s="46"/>
      <c r="AD35" s="46"/>
      <c r="AE35" s="46"/>
    </row>
    <row r="36" spans="1:31" ht="14.45" x14ac:dyDescent="0.3">
      <c r="A36" s="46" t="s">
        <v>7373</v>
      </c>
      <c r="B36" s="46"/>
      <c r="C36" s="46"/>
      <c r="D36" s="46"/>
      <c r="E36" s="46"/>
      <c r="F36" s="46"/>
      <c r="G36" s="46"/>
      <c r="H36" s="46"/>
      <c r="I36" s="46" t="s">
        <v>3741</v>
      </c>
      <c r="J36" s="46" t="s">
        <v>3741</v>
      </c>
      <c r="K36" s="46" t="s">
        <v>2326</v>
      </c>
      <c r="L36" s="46"/>
      <c r="M36" s="46"/>
      <c r="N36" s="46"/>
      <c r="O36" s="46"/>
      <c r="P36" s="46"/>
      <c r="Q36" s="46"/>
      <c r="R36" s="46"/>
      <c r="S36" s="46"/>
      <c r="T36" s="46"/>
      <c r="U36" s="46"/>
      <c r="V36" s="46"/>
      <c r="W36" s="46"/>
      <c r="X36" s="46"/>
      <c r="Y36" s="46"/>
      <c r="Z36" s="46"/>
      <c r="AA36" s="46"/>
      <c r="AB36" s="46"/>
      <c r="AC36" s="46"/>
      <c r="AD36" s="46"/>
      <c r="AE36" s="46"/>
    </row>
    <row r="37" spans="1:31" ht="14.45" x14ac:dyDescent="0.3">
      <c r="A37" s="46" t="s">
        <v>7357</v>
      </c>
      <c r="B37" s="46"/>
      <c r="C37" s="46"/>
      <c r="D37" s="46"/>
      <c r="E37" s="46"/>
      <c r="F37" s="46"/>
      <c r="G37" s="46"/>
      <c r="H37" s="46"/>
      <c r="I37" s="46" t="s">
        <v>3725</v>
      </c>
      <c r="J37" s="46" t="s">
        <v>3725</v>
      </c>
      <c r="K37" s="46" t="s">
        <v>2326</v>
      </c>
      <c r="L37" s="46"/>
      <c r="M37" s="46"/>
      <c r="N37" s="46"/>
      <c r="O37" s="46"/>
      <c r="P37" s="46"/>
      <c r="Q37" s="46"/>
      <c r="R37" s="46"/>
      <c r="S37" s="46"/>
      <c r="T37" s="46"/>
      <c r="U37" s="46"/>
      <c r="V37" s="46"/>
      <c r="W37" s="46"/>
      <c r="X37" s="46"/>
      <c r="Y37" s="46"/>
      <c r="Z37" s="46"/>
      <c r="AA37" s="46"/>
      <c r="AB37" s="46"/>
      <c r="AC37" s="46"/>
      <c r="AD37" s="46"/>
      <c r="AE37" s="46"/>
    </row>
    <row r="38" spans="1:31" ht="14.45" x14ac:dyDescent="0.3">
      <c r="A38" s="46" t="s">
        <v>7324</v>
      </c>
      <c r="B38" s="46"/>
      <c r="C38" s="46"/>
      <c r="D38" s="46"/>
      <c r="E38" s="46"/>
      <c r="F38" s="46"/>
      <c r="G38" s="46"/>
      <c r="H38" s="46"/>
      <c r="I38" s="46" t="s">
        <v>3692</v>
      </c>
      <c r="J38" s="46" t="s">
        <v>8340</v>
      </c>
      <c r="K38" s="46"/>
      <c r="L38" s="46"/>
      <c r="M38" s="46"/>
      <c r="N38" s="46"/>
      <c r="O38" s="46"/>
      <c r="P38" s="46"/>
      <c r="Q38" s="46"/>
      <c r="R38" s="46"/>
      <c r="S38" s="46"/>
      <c r="T38" s="46"/>
      <c r="U38" s="46"/>
      <c r="V38" s="46"/>
      <c r="W38" s="46"/>
      <c r="X38" s="46"/>
      <c r="Y38" s="46"/>
      <c r="Z38" s="46"/>
      <c r="AA38" s="46"/>
      <c r="AB38" s="46"/>
      <c r="AC38" s="46"/>
      <c r="AD38" s="46"/>
      <c r="AE38" s="46"/>
    </row>
    <row r="39" spans="1:31" ht="14.45" x14ac:dyDescent="0.3">
      <c r="A39" s="46" t="s">
        <v>7083</v>
      </c>
      <c r="B39" s="46"/>
      <c r="C39" s="46"/>
      <c r="D39" s="46"/>
      <c r="E39" s="46"/>
      <c r="F39" s="46"/>
      <c r="G39" s="46"/>
      <c r="H39" s="46"/>
      <c r="I39" s="46" t="s">
        <v>3744</v>
      </c>
      <c r="J39" s="46" t="s">
        <v>3744</v>
      </c>
      <c r="K39" s="46" t="s">
        <v>2326</v>
      </c>
      <c r="L39" s="46"/>
      <c r="M39" s="46"/>
      <c r="N39" s="46"/>
      <c r="O39" s="46"/>
      <c r="P39" s="46"/>
      <c r="Q39" s="46"/>
      <c r="R39" s="46"/>
      <c r="S39" s="46"/>
      <c r="T39" s="46"/>
      <c r="U39" s="46"/>
      <c r="V39" s="46"/>
      <c r="W39" s="46"/>
      <c r="X39" s="46"/>
      <c r="Y39" s="46"/>
      <c r="Z39" s="46"/>
      <c r="AA39" s="46"/>
      <c r="AB39" s="46"/>
      <c r="AC39" s="46"/>
      <c r="AD39" s="46"/>
      <c r="AE39" s="46"/>
    </row>
    <row r="40" spans="1:31" ht="14.45" x14ac:dyDescent="0.3">
      <c r="A40" s="46" t="s">
        <v>7374</v>
      </c>
      <c r="B40" s="46"/>
      <c r="C40" s="46"/>
      <c r="D40" s="46"/>
      <c r="E40" s="46"/>
      <c r="F40" s="46"/>
      <c r="G40" s="46"/>
      <c r="H40" s="46"/>
      <c r="I40" s="46" t="s">
        <v>8341</v>
      </c>
      <c r="J40" s="46" t="s">
        <v>8341</v>
      </c>
      <c r="K40" s="46" t="s">
        <v>2326</v>
      </c>
      <c r="L40" s="46"/>
      <c r="M40" s="46"/>
      <c r="N40" s="46"/>
      <c r="O40" s="46"/>
      <c r="P40" s="46"/>
      <c r="Q40" s="46"/>
      <c r="R40" s="46"/>
      <c r="S40" s="46"/>
      <c r="T40" s="46"/>
      <c r="U40" s="46"/>
      <c r="V40" s="46"/>
      <c r="W40" s="46"/>
      <c r="X40" s="46"/>
      <c r="Y40" s="46"/>
      <c r="Z40" s="46"/>
      <c r="AA40" s="46"/>
      <c r="AB40" s="46"/>
      <c r="AC40" s="46"/>
      <c r="AD40" s="46"/>
      <c r="AE40" s="46"/>
    </row>
    <row r="41" spans="1:31" ht="14.45" x14ac:dyDescent="0.3">
      <c r="A41" s="46" t="s">
        <v>7375</v>
      </c>
      <c r="B41" s="46"/>
      <c r="C41" s="46"/>
      <c r="D41" s="46"/>
      <c r="E41" s="46"/>
      <c r="F41" s="46"/>
      <c r="G41" s="46"/>
      <c r="H41" s="46"/>
      <c r="I41" s="46" t="s">
        <v>8342</v>
      </c>
      <c r="J41" s="46" t="s">
        <v>8342</v>
      </c>
      <c r="K41" s="46" t="s">
        <v>2326</v>
      </c>
      <c r="L41" s="46"/>
      <c r="M41" s="46"/>
      <c r="N41" s="46"/>
      <c r="O41" s="46"/>
      <c r="P41" s="46"/>
      <c r="Q41" s="46"/>
      <c r="R41" s="46"/>
      <c r="S41" s="46"/>
      <c r="T41" s="46"/>
      <c r="U41" s="46"/>
      <c r="V41" s="46"/>
      <c r="W41" s="46"/>
      <c r="X41" s="46"/>
      <c r="Y41" s="46"/>
      <c r="Z41" s="46"/>
      <c r="AA41" s="46"/>
      <c r="AB41" s="46"/>
      <c r="AC41" s="46"/>
      <c r="AD41" s="46"/>
      <c r="AE41" s="46"/>
    </row>
    <row r="42" spans="1:31" ht="14.45" x14ac:dyDescent="0.3">
      <c r="A42" s="46" t="s">
        <v>7353</v>
      </c>
      <c r="B42" s="46"/>
      <c r="C42" s="46"/>
      <c r="D42" s="46"/>
      <c r="E42" s="46"/>
      <c r="F42" s="46"/>
      <c r="G42" s="46"/>
      <c r="H42" s="46"/>
      <c r="I42" s="46" t="s">
        <v>3720</v>
      </c>
      <c r="J42" s="46" t="s">
        <v>3720</v>
      </c>
      <c r="K42" s="46" t="s">
        <v>2326</v>
      </c>
      <c r="L42" s="46"/>
      <c r="M42" s="46"/>
      <c r="N42" s="46"/>
      <c r="O42" s="46"/>
      <c r="P42" s="46"/>
      <c r="Q42" s="46"/>
      <c r="R42" s="46"/>
      <c r="S42" s="46"/>
      <c r="T42" s="46"/>
      <c r="U42" s="46"/>
      <c r="V42" s="46"/>
      <c r="W42" s="46"/>
      <c r="X42" s="46"/>
      <c r="Y42" s="46"/>
      <c r="Z42" s="46"/>
      <c r="AA42" s="46"/>
      <c r="AB42" s="46"/>
      <c r="AC42" s="46"/>
      <c r="AD42" s="46"/>
      <c r="AE42" s="46"/>
    </row>
    <row r="43" spans="1:31" ht="14.45" x14ac:dyDescent="0.3">
      <c r="A43" s="46" t="s">
        <v>4638</v>
      </c>
      <c r="B43" s="46"/>
      <c r="C43" s="46" t="s">
        <v>8343</v>
      </c>
      <c r="D43" s="46">
        <v>1</v>
      </c>
      <c r="E43" s="46">
        <v>1</v>
      </c>
      <c r="F43" s="46" t="s">
        <v>8344</v>
      </c>
      <c r="G43" s="46" t="s">
        <v>1415</v>
      </c>
      <c r="H43" s="46" t="s">
        <v>4638</v>
      </c>
      <c r="I43" s="46" t="s">
        <v>2505</v>
      </c>
      <c r="J43" s="46" t="s">
        <v>2505</v>
      </c>
      <c r="K43" s="46" t="s">
        <v>2326</v>
      </c>
      <c r="L43" s="46" t="s">
        <v>8345</v>
      </c>
      <c r="M43" s="46" t="s">
        <v>7015</v>
      </c>
      <c r="N43" s="46" t="s">
        <v>697</v>
      </c>
      <c r="O43" s="46" t="s">
        <v>2703</v>
      </c>
      <c r="P43" s="46" t="s">
        <v>1415</v>
      </c>
      <c r="Q43" s="46">
        <v>175315</v>
      </c>
      <c r="R43" s="46"/>
      <c r="S43" s="46" t="s">
        <v>4639</v>
      </c>
      <c r="T43" s="46" t="s">
        <v>8346</v>
      </c>
      <c r="U43" s="46"/>
      <c r="V43" s="46"/>
      <c r="W43" s="46" t="s">
        <v>6835</v>
      </c>
      <c r="X43" s="46" t="s">
        <v>6815</v>
      </c>
      <c r="Y43" s="46" t="s">
        <v>1171</v>
      </c>
      <c r="Z43" s="46">
        <v>35.594166999999999</v>
      </c>
      <c r="AA43" s="46">
        <v>-94.258055999999996</v>
      </c>
      <c r="AB43" s="46" t="s">
        <v>7016</v>
      </c>
      <c r="AC43" s="46" t="s">
        <v>8347</v>
      </c>
      <c r="AD43" s="46" t="s">
        <v>8343</v>
      </c>
      <c r="AE43" s="46" t="s">
        <v>8348</v>
      </c>
    </row>
    <row r="44" spans="1:31" ht="14.45" x14ac:dyDescent="0.3">
      <c r="A44" s="46" t="s">
        <v>4851</v>
      </c>
      <c r="B44" s="46"/>
      <c r="C44" s="46" t="s">
        <v>2326</v>
      </c>
      <c r="D44" s="46">
        <v>3</v>
      </c>
      <c r="E44" s="46">
        <v>4</v>
      </c>
      <c r="F44" s="46" t="s">
        <v>8349</v>
      </c>
      <c r="G44" s="46" t="s">
        <v>1415</v>
      </c>
      <c r="H44" s="46" t="s">
        <v>4851</v>
      </c>
      <c r="I44" s="46" t="s">
        <v>8350</v>
      </c>
      <c r="J44" s="46" t="s">
        <v>2505</v>
      </c>
      <c r="K44" s="46"/>
      <c r="L44" s="46" t="s">
        <v>8345</v>
      </c>
      <c r="M44" s="46" t="s">
        <v>4451</v>
      </c>
      <c r="N44" s="46" t="s">
        <v>1319</v>
      </c>
      <c r="O44" s="46" t="s">
        <v>8351</v>
      </c>
      <c r="P44" s="46"/>
      <c r="Q44" s="46"/>
      <c r="R44" s="46"/>
      <c r="S44" s="46"/>
      <c r="T44" s="46"/>
      <c r="U44" s="46"/>
      <c r="V44" s="46"/>
      <c r="W44" s="46"/>
      <c r="X44" s="46"/>
      <c r="Y44" s="46"/>
      <c r="Z44" s="46" t="s">
        <v>4235</v>
      </c>
      <c r="AA44" s="46" t="s">
        <v>4235</v>
      </c>
      <c r="AB44" s="46" t="s">
        <v>4235</v>
      </c>
      <c r="AC44" s="46" t="s">
        <v>8347</v>
      </c>
      <c r="AD44" s="46" t="s">
        <v>8347</v>
      </c>
      <c r="AE44" s="46" t="s">
        <v>8348</v>
      </c>
    </row>
    <row r="45" spans="1:31" ht="14.45" x14ac:dyDescent="0.3">
      <c r="A45" s="46" t="s">
        <v>7345</v>
      </c>
      <c r="B45" s="46"/>
      <c r="C45" s="46"/>
      <c r="D45" s="46"/>
      <c r="E45" s="46"/>
      <c r="F45" s="46"/>
      <c r="G45" s="46"/>
      <c r="H45" s="46"/>
      <c r="I45" s="46" t="s">
        <v>3713</v>
      </c>
      <c r="J45" s="46" t="s">
        <v>3713</v>
      </c>
      <c r="K45" s="46" t="s">
        <v>2326</v>
      </c>
      <c r="L45" s="46"/>
      <c r="M45" s="46"/>
      <c r="N45" s="46"/>
      <c r="O45" s="46"/>
      <c r="P45" s="46"/>
      <c r="Q45" s="46"/>
      <c r="R45" s="46"/>
      <c r="S45" s="46"/>
      <c r="T45" s="46"/>
      <c r="U45" s="46"/>
      <c r="V45" s="46"/>
      <c r="W45" s="46"/>
      <c r="X45" s="46"/>
      <c r="Y45" s="46"/>
      <c r="Z45" s="46"/>
      <c r="AA45" s="46"/>
      <c r="AB45" s="46"/>
      <c r="AC45" s="46"/>
      <c r="AD45" s="46"/>
      <c r="AE45" s="46"/>
    </row>
    <row r="46" spans="1:31" ht="14.45" x14ac:dyDescent="0.3">
      <c r="A46" s="46" t="s">
        <v>2166</v>
      </c>
      <c r="B46" s="46"/>
      <c r="C46" s="46" t="s">
        <v>8343</v>
      </c>
      <c r="D46" s="46">
        <v>2</v>
      </c>
      <c r="E46" s="46">
        <v>2</v>
      </c>
      <c r="F46" s="46" t="s">
        <v>8352</v>
      </c>
      <c r="G46" s="46" t="s">
        <v>1416</v>
      </c>
      <c r="H46" s="46" t="s">
        <v>2166</v>
      </c>
      <c r="I46" s="46" t="s">
        <v>2082</v>
      </c>
      <c r="J46" s="46" t="s">
        <v>8353</v>
      </c>
      <c r="K46" s="46"/>
      <c r="L46" s="46" t="s">
        <v>8354</v>
      </c>
      <c r="M46" s="46" t="s">
        <v>294</v>
      </c>
      <c r="N46" s="46" t="s">
        <v>8355</v>
      </c>
      <c r="O46" s="46" t="s">
        <v>8356</v>
      </c>
      <c r="P46" s="46"/>
      <c r="Q46" s="46">
        <v>175555</v>
      </c>
      <c r="R46" s="46"/>
      <c r="S46" s="46"/>
      <c r="T46" s="46"/>
      <c r="U46" s="46"/>
      <c r="V46" s="46"/>
      <c r="W46" s="46"/>
      <c r="X46" s="46" t="s">
        <v>2101</v>
      </c>
      <c r="Y46" s="46" t="s">
        <v>2100</v>
      </c>
      <c r="Z46" s="46">
        <v>18.171268869999999</v>
      </c>
      <c r="AA46" s="46">
        <v>-97.035847559999993</v>
      </c>
      <c r="AB46" s="46" t="s">
        <v>4634</v>
      </c>
      <c r="AC46" s="46" t="s">
        <v>8347</v>
      </c>
      <c r="AD46" s="46" t="s">
        <v>8347</v>
      </c>
      <c r="AE46" s="46" t="s">
        <v>8348</v>
      </c>
    </row>
    <row r="47" spans="1:31" ht="14.45" x14ac:dyDescent="0.3">
      <c r="A47" s="46" t="s">
        <v>2172</v>
      </c>
      <c r="B47" s="46"/>
      <c r="C47" s="46" t="s">
        <v>8343</v>
      </c>
      <c r="D47" s="46">
        <v>2</v>
      </c>
      <c r="E47" s="46">
        <v>2</v>
      </c>
      <c r="F47" s="46" t="s">
        <v>8357</v>
      </c>
      <c r="G47" s="46" t="s">
        <v>1416</v>
      </c>
      <c r="H47" s="46" t="s">
        <v>2172</v>
      </c>
      <c r="I47" s="46" t="s">
        <v>2082</v>
      </c>
      <c r="J47" s="46" t="s">
        <v>8353</v>
      </c>
      <c r="K47" s="46"/>
      <c r="L47" s="46" t="s">
        <v>8354</v>
      </c>
      <c r="M47" s="46" t="s">
        <v>322</v>
      </c>
      <c r="N47" s="46" t="s">
        <v>8355</v>
      </c>
      <c r="O47" s="46" t="s">
        <v>8358</v>
      </c>
      <c r="P47" s="46"/>
      <c r="Q47" s="46">
        <v>175528</v>
      </c>
      <c r="R47" s="46"/>
      <c r="S47" s="46"/>
      <c r="T47" s="46"/>
      <c r="U47" s="46"/>
      <c r="V47" s="46"/>
      <c r="W47" s="46"/>
      <c r="X47" s="46" t="s">
        <v>2101</v>
      </c>
      <c r="Y47" s="46" t="s">
        <v>2100</v>
      </c>
      <c r="Z47" s="46">
        <v>17.536872540000001</v>
      </c>
      <c r="AA47" s="46">
        <v>-96.953844720000006</v>
      </c>
      <c r="AB47" s="46" t="s">
        <v>4634</v>
      </c>
      <c r="AC47" s="46" t="s">
        <v>8347</v>
      </c>
      <c r="AD47" s="46" t="s">
        <v>8343</v>
      </c>
      <c r="AE47" s="46" t="s">
        <v>8348</v>
      </c>
    </row>
    <row r="48" spans="1:31" ht="14.45" x14ac:dyDescent="0.3">
      <c r="A48" s="46" t="s">
        <v>4886</v>
      </c>
      <c r="B48" s="46"/>
      <c r="C48" s="46"/>
      <c r="D48" s="46">
        <v>4</v>
      </c>
      <c r="E48" s="46">
        <v>5</v>
      </c>
      <c r="F48" s="46" t="s">
        <v>8359</v>
      </c>
      <c r="G48" s="46" t="s">
        <v>1415</v>
      </c>
      <c r="H48" s="46" t="s">
        <v>4886</v>
      </c>
      <c r="I48" s="46" t="s">
        <v>6423</v>
      </c>
      <c r="J48" s="46" t="s">
        <v>6423</v>
      </c>
      <c r="K48" s="46" t="s">
        <v>2326</v>
      </c>
      <c r="L48" s="46"/>
      <c r="M48" s="46" t="s">
        <v>4072</v>
      </c>
      <c r="N48" s="46" t="s">
        <v>1319</v>
      </c>
      <c r="O48" s="46"/>
      <c r="P48" s="46"/>
      <c r="Q48" s="46"/>
      <c r="R48" s="46" t="s">
        <v>8360</v>
      </c>
      <c r="S48" s="46"/>
      <c r="T48" s="46"/>
      <c r="U48" s="46"/>
      <c r="V48" s="46"/>
      <c r="W48" s="46"/>
      <c r="X48" s="46"/>
      <c r="Y48" s="46"/>
      <c r="Z48" s="46"/>
      <c r="AA48" s="46"/>
      <c r="AB48" s="46"/>
      <c r="AC48" s="46"/>
      <c r="AD48" s="46"/>
      <c r="AE48" s="46" t="s">
        <v>8361</v>
      </c>
    </row>
    <row r="49" spans="1:31" ht="14.45" x14ac:dyDescent="0.3">
      <c r="A49" s="46" t="s">
        <v>8362</v>
      </c>
      <c r="B49" s="46" t="s">
        <v>2326</v>
      </c>
      <c r="C49" s="46"/>
      <c r="D49" s="46"/>
      <c r="E49" s="46"/>
      <c r="F49" s="46"/>
      <c r="G49" s="46"/>
      <c r="H49" s="46"/>
      <c r="I49" s="46" t="s">
        <v>8363</v>
      </c>
      <c r="J49" s="46" t="s">
        <v>8363</v>
      </c>
      <c r="K49" s="46" t="s">
        <v>2326</v>
      </c>
      <c r="L49" s="46"/>
      <c r="M49" s="46"/>
      <c r="N49" s="46"/>
      <c r="O49" s="46"/>
      <c r="P49" s="46"/>
      <c r="Q49" s="46"/>
      <c r="R49" s="46"/>
      <c r="S49" s="46"/>
      <c r="T49" s="46"/>
      <c r="U49" s="46"/>
      <c r="V49" s="46"/>
      <c r="W49" s="46"/>
      <c r="X49" s="46"/>
      <c r="Y49" s="46"/>
      <c r="Z49" s="46"/>
      <c r="AA49" s="46"/>
      <c r="AB49" s="46"/>
      <c r="AC49" s="46"/>
      <c r="AD49" s="46"/>
      <c r="AE49" s="46"/>
    </row>
    <row r="50" spans="1:31" ht="14.45" x14ac:dyDescent="0.3">
      <c r="A50" s="46" t="s">
        <v>6753</v>
      </c>
      <c r="B50" s="46"/>
      <c r="C50" s="46"/>
      <c r="D50" s="46">
        <v>4</v>
      </c>
      <c r="E50" s="46">
        <v>5</v>
      </c>
      <c r="F50" s="46" t="s">
        <v>8364</v>
      </c>
      <c r="G50" s="46" t="s">
        <v>2451</v>
      </c>
      <c r="H50" s="46">
        <v>34</v>
      </c>
      <c r="I50" s="46" t="s">
        <v>6774</v>
      </c>
      <c r="J50" s="46" t="s">
        <v>6774</v>
      </c>
      <c r="K50" s="46" t="s">
        <v>2326</v>
      </c>
      <c r="L50" s="46"/>
      <c r="M50" s="46" t="s">
        <v>6753</v>
      </c>
      <c r="N50" s="46" t="s">
        <v>3654</v>
      </c>
      <c r="O50" s="46"/>
      <c r="P50" s="46"/>
      <c r="Q50" s="46"/>
      <c r="R50" s="46"/>
      <c r="S50" s="46"/>
      <c r="T50" s="46"/>
      <c r="U50" s="46"/>
      <c r="V50" s="46"/>
      <c r="W50" s="46"/>
      <c r="X50" s="46"/>
      <c r="Y50" s="46"/>
      <c r="Z50" s="46"/>
      <c r="AA50" s="46"/>
      <c r="AB50" s="46"/>
      <c r="AC50" s="46"/>
      <c r="AD50" s="46"/>
      <c r="AE50" s="46"/>
    </row>
    <row r="51" spans="1:31" x14ac:dyDescent="0.45">
      <c r="A51" s="46" t="s">
        <v>8365</v>
      </c>
      <c r="B51" s="46"/>
      <c r="C51" s="46" t="s">
        <v>8366</v>
      </c>
      <c r="D51" s="46">
        <v>2</v>
      </c>
      <c r="E51" s="46">
        <v>2</v>
      </c>
      <c r="F51" s="46" t="s">
        <v>8367</v>
      </c>
      <c r="G51" s="46" t="s">
        <v>1416</v>
      </c>
      <c r="H51" s="46" t="s">
        <v>8365</v>
      </c>
      <c r="I51" s="46" t="s">
        <v>6774</v>
      </c>
      <c r="J51" s="46" t="s">
        <v>6774</v>
      </c>
      <c r="K51" s="46" t="s">
        <v>2326</v>
      </c>
      <c r="L51" s="46" t="s">
        <v>8368</v>
      </c>
      <c r="M51" s="46" t="s">
        <v>8369</v>
      </c>
      <c r="N51" s="46" t="s">
        <v>8355</v>
      </c>
      <c r="O51" s="46" t="s">
        <v>8370</v>
      </c>
      <c r="P51" s="46"/>
      <c r="Q51" s="46"/>
      <c r="R51" s="46"/>
      <c r="S51" s="46"/>
      <c r="T51" s="46"/>
      <c r="U51" s="46"/>
      <c r="V51" s="46" t="s">
        <v>8371</v>
      </c>
      <c r="W51" s="46"/>
      <c r="X51" s="46" t="s">
        <v>8372</v>
      </c>
      <c r="Y51" s="46" t="s">
        <v>2100</v>
      </c>
      <c r="Z51" s="46">
        <v>19.935006000000001</v>
      </c>
      <c r="AA51" s="46">
        <v>-97.965130000000002</v>
      </c>
      <c r="AB51" s="46" t="s">
        <v>8373</v>
      </c>
      <c r="AC51" s="46" t="s">
        <v>8347</v>
      </c>
      <c r="AD51" s="46" t="s">
        <v>8347</v>
      </c>
      <c r="AE51" s="46" t="s">
        <v>8348</v>
      </c>
    </row>
    <row r="52" spans="1:31" ht="14.45" x14ac:dyDescent="0.3">
      <c r="A52" s="46" t="s">
        <v>6976</v>
      </c>
      <c r="B52" s="46"/>
      <c r="C52" s="46" t="s">
        <v>8343</v>
      </c>
      <c r="D52" s="46">
        <v>2</v>
      </c>
      <c r="E52" s="46">
        <v>2</v>
      </c>
      <c r="F52" s="46" t="s">
        <v>8374</v>
      </c>
      <c r="G52" s="46" t="s">
        <v>1416</v>
      </c>
      <c r="H52" s="46" t="s">
        <v>6976</v>
      </c>
      <c r="I52" s="46" t="s">
        <v>6774</v>
      </c>
      <c r="J52" s="46" t="s">
        <v>6774</v>
      </c>
      <c r="K52" s="46" t="s">
        <v>2326</v>
      </c>
      <c r="L52" s="46" t="s">
        <v>8375</v>
      </c>
      <c r="M52" s="46" t="s">
        <v>6977</v>
      </c>
      <c r="N52" s="46" t="s">
        <v>8355</v>
      </c>
      <c r="O52" s="46" t="s">
        <v>2100</v>
      </c>
      <c r="P52" s="46"/>
      <c r="Q52" s="46"/>
      <c r="R52" s="46"/>
      <c r="S52" s="46"/>
      <c r="T52" s="46"/>
      <c r="U52" s="46"/>
      <c r="V52" s="46"/>
      <c r="W52" s="46"/>
      <c r="X52" s="46" t="e">
        <v>#N/A</v>
      </c>
      <c r="Y52" s="46" t="s">
        <v>2100</v>
      </c>
      <c r="Z52" s="46" t="s">
        <v>4235</v>
      </c>
      <c r="AA52" s="46" t="s">
        <v>4235</v>
      </c>
      <c r="AB52" s="46" t="s">
        <v>4235</v>
      </c>
      <c r="AC52" s="46" t="s">
        <v>8347</v>
      </c>
      <c r="AD52" s="46" t="s">
        <v>8347</v>
      </c>
      <c r="AE52" s="46" t="s">
        <v>8348</v>
      </c>
    </row>
    <row r="53" spans="1:31" x14ac:dyDescent="0.45">
      <c r="A53" s="46" t="s">
        <v>4786</v>
      </c>
      <c r="B53" s="46"/>
      <c r="C53" s="46" t="s">
        <v>8343</v>
      </c>
      <c r="D53" s="46">
        <v>2</v>
      </c>
      <c r="E53" s="46">
        <v>2</v>
      </c>
      <c r="F53" s="46" t="s">
        <v>8376</v>
      </c>
      <c r="G53" s="46" t="s">
        <v>1417</v>
      </c>
      <c r="H53" s="46" t="s">
        <v>4786</v>
      </c>
      <c r="I53" s="46" t="s">
        <v>5571</v>
      </c>
      <c r="J53" s="46" t="s">
        <v>5571</v>
      </c>
      <c r="K53" s="46" t="s">
        <v>2326</v>
      </c>
      <c r="L53" s="46" t="s">
        <v>8377</v>
      </c>
      <c r="M53" s="46" t="s">
        <v>4786</v>
      </c>
      <c r="N53" s="46" t="s">
        <v>8355</v>
      </c>
      <c r="O53" s="46" t="s">
        <v>8378</v>
      </c>
      <c r="P53" s="46"/>
      <c r="Q53" s="46"/>
      <c r="R53" s="46"/>
      <c r="S53" s="46"/>
      <c r="T53" s="46"/>
      <c r="U53" s="46"/>
      <c r="V53" s="46"/>
      <c r="W53" s="46"/>
      <c r="X53" s="46" t="s">
        <v>389</v>
      </c>
      <c r="Y53" s="46" t="s">
        <v>1171</v>
      </c>
      <c r="Z53" s="46">
        <v>38.059193</v>
      </c>
      <c r="AA53" s="46">
        <v>-121.33983600000001</v>
      </c>
      <c r="AB53" s="46" t="s">
        <v>8379</v>
      </c>
      <c r="AC53" s="46" t="s">
        <v>8347</v>
      </c>
      <c r="AD53" s="46" t="s">
        <v>8343</v>
      </c>
      <c r="AE53" s="46" t="s">
        <v>8348</v>
      </c>
    </row>
    <row r="54" spans="1:31" ht="14.45" x14ac:dyDescent="0.3">
      <c r="A54" s="46" t="s">
        <v>3896</v>
      </c>
      <c r="B54" s="46"/>
      <c r="C54" s="46" t="s">
        <v>8343</v>
      </c>
      <c r="D54" s="46">
        <v>2</v>
      </c>
      <c r="E54" s="46">
        <v>2</v>
      </c>
      <c r="F54" s="46" t="s">
        <v>8380</v>
      </c>
      <c r="G54" s="46" t="s">
        <v>1415</v>
      </c>
      <c r="H54" s="46" t="s">
        <v>3896</v>
      </c>
      <c r="I54" s="46" t="s">
        <v>8381</v>
      </c>
      <c r="J54" s="46" t="s">
        <v>8381</v>
      </c>
      <c r="K54" s="46" t="s">
        <v>2326</v>
      </c>
      <c r="L54" s="46" t="s">
        <v>8377</v>
      </c>
      <c r="M54" s="46" t="s">
        <v>8382</v>
      </c>
      <c r="N54" s="46" t="s">
        <v>1827</v>
      </c>
      <c r="O54" s="46" t="s">
        <v>8383</v>
      </c>
      <c r="P54" s="46" t="s">
        <v>8384</v>
      </c>
      <c r="Q54" s="46">
        <v>174697</v>
      </c>
      <c r="R54" s="46"/>
      <c r="S54" s="46"/>
      <c r="T54" s="46"/>
      <c r="U54" s="46"/>
      <c r="V54" s="46"/>
      <c r="W54" s="46" t="s">
        <v>6045</v>
      </c>
      <c r="X54" s="46" t="s">
        <v>389</v>
      </c>
      <c r="Y54" s="46" t="s">
        <v>1171</v>
      </c>
      <c r="Z54" s="46">
        <v>32.601494000000002</v>
      </c>
      <c r="AA54" s="46">
        <v>-116.69696999999999</v>
      </c>
      <c r="AB54" s="46" t="s">
        <v>6944</v>
      </c>
      <c r="AC54" s="46" t="s">
        <v>8347</v>
      </c>
      <c r="AD54" s="46" t="s">
        <v>8343</v>
      </c>
      <c r="AE54" s="46" t="s">
        <v>8348</v>
      </c>
    </row>
    <row r="55" spans="1:31" ht="14.45" x14ac:dyDescent="0.3">
      <c r="A55" s="46" t="s">
        <v>3899</v>
      </c>
      <c r="B55" s="46"/>
      <c r="C55" s="46" t="s">
        <v>8343</v>
      </c>
      <c r="D55" s="46">
        <v>2</v>
      </c>
      <c r="E55" s="46">
        <v>2</v>
      </c>
      <c r="F55" s="46" t="s">
        <v>8385</v>
      </c>
      <c r="G55" s="46" t="s">
        <v>1416</v>
      </c>
      <c r="H55" s="46" t="s">
        <v>3899</v>
      </c>
      <c r="I55" s="46" t="s">
        <v>8386</v>
      </c>
      <c r="J55" s="46" t="s">
        <v>8386</v>
      </c>
      <c r="K55" s="46" t="s">
        <v>2326</v>
      </c>
      <c r="L55" s="46" t="s">
        <v>8387</v>
      </c>
      <c r="M55" s="46" t="s">
        <v>254</v>
      </c>
      <c r="N55" s="46" t="s">
        <v>8355</v>
      </c>
      <c r="O55" s="47" t="s">
        <v>8388</v>
      </c>
      <c r="P55" s="46"/>
      <c r="Q55" s="46">
        <v>175718</v>
      </c>
      <c r="R55" s="46"/>
      <c r="S55" s="46"/>
      <c r="T55" s="46"/>
      <c r="U55" s="46"/>
      <c r="V55" s="46"/>
      <c r="W55" s="46"/>
      <c r="X55" s="46" t="s">
        <v>1514</v>
      </c>
      <c r="Y55" s="46" t="s">
        <v>1171</v>
      </c>
      <c r="Z55" s="46">
        <v>32.064590000000003</v>
      </c>
      <c r="AA55" s="46">
        <v>-112.7127558</v>
      </c>
      <c r="AB55" s="46" t="s">
        <v>4632</v>
      </c>
      <c r="AC55" s="46" t="s">
        <v>8347</v>
      </c>
      <c r="AD55" s="46" t="s">
        <v>8343</v>
      </c>
      <c r="AE55" s="46" t="s">
        <v>517</v>
      </c>
    </row>
    <row r="56" spans="1:31" ht="14.45" x14ac:dyDescent="0.3">
      <c r="A56" s="46" t="s">
        <v>3900</v>
      </c>
      <c r="B56" s="46"/>
      <c r="C56" s="46" t="s">
        <v>8343</v>
      </c>
      <c r="D56" s="46">
        <v>2</v>
      </c>
      <c r="E56" s="46">
        <v>2</v>
      </c>
      <c r="F56" s="46" t="s">
        <v>8389</v>
      </c>
      <c r="G56" s="46" t="s">
        <v>1416</v>
      </c>
      <c r="H56" s="46" t="s">
        <v>3900</v>
      </c>
      <c r="I56" s="46" t="s">
        <v>8386</v>
      </c>
      <c r="J56" s="46" t="s">
        <v>8386</v>
      </c>
      <c r="K56" s="46" t="s">
        <v>2326</v>
      </c>
      <c r="L56" s="46" t="s">
        <v>8387</v>
      </c>
      <c r="M56" s="46" t="s">
        <v>256</v>
      </c>
      <c r="N56" s="46" t="s">
        <v>8355</v>
      </c>
      <c r="O56" s="47" t="s">
        <v>8390</v>
      </c>
      <c r="P56" s="46"/>
      <c r="Q56" s="46">
        <v>175719</v>
      </c>
      <c r="R56" s="46"/>
      <c r="S56" s="46"/>
      <c r="T56" s="46"/>
      <c r="U56" s="46"/>
      <c r="V56" s="46"/>
      <c r="W56" s="46"/>
      <c r="X56" s="46" t="s">
        <v>1514</v>
      </c>
      <c r="Y56" s="46" t="s">
        <v>1171</v>
      </c>
      <c r="Z56" s="46">
        <v>32.064929999999997</v>
      </c>
      <c r="AA56" s="46">
        <v>-112.7128045</v>
      </c>
      <c r="AB56" s="46" t="s">
        <v>4632</v>
      </c>
      <c r="AC56" s="46" t="s">
        <v>8347</v>
      </c>
      <c r="AD56" s="46" t="s">
        <v>8343</v>
      </c>
      <c r="AE56" s="46" t="s">
        <v>517</v>
      </c>
    </row>
    <row r="57" spans="1:31" ht="14.45" x14ac:dyDescent="0.3">
      <c r="A57" s="46" t="s">
        <v>4826</v>
      </c>
      <c r="B57" s="46"/>
      <c r="C57" s="46" t="s">
        <v>2326</v>
      </c>
      <c r="D57" s="46">
        <v>3</v>
      </c>
      <c r="E57" s="46">
        <v>4</v>
      </c>
      <c r="F57" s="46" t="s">
        <v>8391</v>
      </c>
      <c r="G57" s="46" t="s">
        <v>1415</v>
      </c>
      <c r="H57" s="46" t="s">
        <v>4826</v>
      </c>
      <c r="I57" s="46" t="s">
        <v>991</v>
      </c>
      <c r="J57" s="46" t="s">
        <v>991</v>
      </c>
      <c r="K57" s="46" t="s">
        <v>2326</v>
      </c>
      <c r="L57" s="46" t="s">
        <v>8392</v>
      </c>
      <c r="M57" s="46" t="s">
        <v>746</v>
      </c>
      <c r="N57" s="46" t="s">
        <v>8393</v>
      </c>
      <c r="O57" s="46" t="s">
        <v>8394</v>
      </c>
      <c r="P57" s="46"/>
      <c r="Q57" s="46">
        <v>175336</v>
      </c>
      <c r="R57" s="46" t="s">
        <v>8395</v>
      </c>
      <c r="S57" s="46"/>
      <c r="T57" s="46"/>
      <c r="U57" s="46"/>
      <c r="V57" s="46" t="s">
        <v>8396</v>
      </c>
      <c r="W57" s="46" t="s">
        <v>2521</v>
      </c>
      <c r="X57" s="46" t="s">
        <v>3484</v>
      </c>
      <c r="Y57" s="46" t="s">
        <v>1171</v>
      </c>
      <c r="Z57" s="46">
        <v>39.9347718</v>
      </c>
      <c r="AA57" s="46">
        <v>-89.801610299999993</v>
      </c>
      <c r="AB57" s="46" t="s">
        <v>4634</v>
      </c>
      <c r="AC57" s="46" t="s">
        <v>8343</v>
      </c>
      <c r="AD57" s="46" t="s">
        <v>8347</v>
      </c>
      <c r="AE57" s="46" t="s">
        <v>517</v>
      </c>
    </row>
    <row r="58" spans="1:31" ht="14.45" x14ac:dyDescent="0.3">
      <c r="A58" s="46" t="s">
        <v>1456</v>
      </c>
      <c r="B58" s="46"/>
      <c r="C58" s="46" t="s">
        <v>8343</v>
      </c>
      <c r="D58" s="46">
        <v>1</v>
      </c>
      <c r="E58" s="46">
        <v>1</v>
      </c>
      <c r="F58" s="46" t="s">
        <v>8397</v>
      </c>
      <c r="G58" s="46" t="s">
        <v>1415</v>
      </c>
      <c r="H58" s="46" t="s">
        <v>1456</v>
      </c>
      <c r="I58" s="46" t="s">
        <v>991</v>
      </c>
      <c r="J58" s="46" t="s">
        <v>991</v>
      </c>
      <c r="K58" s="46" t="s">
        <v>2326</v>
      </c>
      <c r="L58" s="46" t="s">
        <v>8398</v>
      </c>
      <c r="M58" s="46" t="s">
        <v>219</v>
      </c>
      <c r="N58" s="46" t="s">
        <v>1319</v>
      </c>
      <c r="O58" s="46" t="s">
        <v>1413</v>
      </c>
      <c r="P58" s="46" t="s">
        <v>8399</v>
      </c>
      <c r="Q58" s="46">
        <v>174462</v>
      </c>
      <c r="R58" s="46"/>
      <c r="S58" s="46"/>
      <c r="T58" s="46"/>
      <c r="U58" s="46"/>
      <c r="V58" s="46"/>
      <c r="W58" s="46" t="s">
        <v>4640</v>
      </c>
      <c r="X58" s="46" t="s">
        <v>4641</v>
      </c>
      <c r="Y58" s="46" t="s">
        <v>1171</v>
      </c>
      <c r="Z58" s="46">
        <v>45.367983000000002</v>
      </c>
      <c r="AA58" s="46">
        <v>-93.219303999999994</v>
      </c>
      <c r="AB58" s="46" t="s">
        <v>4642</v>
      </c>
      <c r="AC58" s="46" t="s">
        <v>8343</v>
      </c>
      <c r="AD58" s="46" t="s">
        <v>8343</v>
      </c>
      <c r="AE58" s="46" t="s">
        <v>517</v>
      </c>
    </row>
    <row r="59" spans="1:31" ht="14.45" x14ac:dyDescent="0.3">
      <c r="A59" s="46" t="s">
        <v>4827</v>
      </c>
      <c r="B59" s="46"/>
      <c r="C59" s="46" t="s">
        <v>2326</v>
      </c>
      <c r="D59" s="46">
        <v>3</v>
      </c>
      <c r="E59" s="46">
        <v>4</v>
      </c>
      <c r="F59" s="46" t="s">
        <v>8400</v>
      </c>
      <c r="G59" s="46" t="s">
        <v>1415</v>
      </c>
      <c r="H59" s="46" t="s">
        <v>4827</v>
      </c>
      <c r="I59" s="46" t="s">
        <v>991</v>
      </c>
      <c r="J59" s="46" t="s">
        <v>991</v>
      </c>
      <c r="K59" s="46" t="s">
        <v>2326</v>
      </c>
      <c r="L59" s="46" t="s">
        <v>8401</v>
      </c>
      <c r="M59" s="46" t="s">
        <v>8402</v>
      </c>
      <c r="N59" s="46" t="s">
        <v>1319</v>
      </c>
      <c r="O59" s="46" t="s">
        <v>8403</v>
      </c>
      <c r="P59" s="46"/>
      <c r="Q59" s="46">
        <v>174513</v>
      </c>
      <c r="R59" s="46" t="s">
        <v>8395</v>
      </c>
      <c r="S59" s="46"/>
      <c r="T59" s="46"/>
      <c r="U59" s="46"/>
      <c r="V59" s="46"/>
      <c r="W59" s="46" t="s">
        <v>6808</v>
      </c>
      <c r="X59" s="46" t="s">
        <v>6807</v>
      </c>
      <c r="Y59" s="46" t="s">
        <v>1171</v>
      </c>
      <c r="Z59" s="46">
        <v>41.866545000000002</v>
      </c>
      <c r="AA59" s="46">
        <v>-86.349920999999995</v>
      </c>
      <c r="AB59" s="46" t="s">
        <v>8404</v>
      </c>
      <c r="AC59" s="46" t="s">
        <v>8343</v>
      </c>
      <c r="AD59" s="46" t="s">
        <v>8347</v>
      </c>
      <c r="AE59" s="46" t="s">
        <v>517</v>
      </c>
    </row>
    <row r="60" spans="1:31" ht="14.45" x14ac:dyDescent="0.3">
      <c r="A60" s="46" t="s">
        <v>990</v>
      </c>
      <c r="B60" s="46"/>
      <c r="C60" s="46" t="s">
        <v>2326</v>
      </c>
      <c r="D60" s="46">
        <v>3</v>
      </c>
      <c r="E60" s="46">
        <v>4</v>
      </c>
      <c r="F60" s="46" t="s">
        <v>8405</v>
      </c>
      <c r="G60" s="46" t="s">
        <v>1417</v>
      </c>
      <c r="H60" s="46" t="s">
        <v>990</v>
      </c>
      <c r="I60" s="46" t="s">
        <v>991</v>
      </c>
      <c r="J60" s="46" t="s">
        <v>991</v>
      </c>
      <c r="K60" s="46" t="s">
        <v>2326</v>
      </c>
      <c r="L60" s="46" t="s">
        <v>8406</v>
      </c>
      <c r="M60" s="46" t="s">
        <v>990</v>
      </c>
      <c r="N60" s="46" t="s">
        <v>8355</v>
      </c>
      <c r="O60" s="46" t="s">
        <v>8407</v>
      </c>
      <c r="P60" s="46"/>
      <c r="Q60" s="46"/>
      <c r="R60" s="46"/>
      <c r="S60" s="46"/>
      <c r="T60" s="46"/>
      <c r="U60" s="46"/>
      <c r="V60" s="46"/>
      <c r="W60" s="46" t="s">
        <v>3492</v>
      </c>
      <c r="X60" s="46" t="s">
        <v>6839</v>
      </c>
      <c r="Y60" s="46" t="s">
        <v>1171</v>
      </c>
      <c r="Z60" s="46">
        <v>36.021818000000003</v>
      </c>
      <c r="AA60" s="46">
        <v>-79.016068000000004</v>
      </c>
      <c r="AB60" s="46" t="s">
        <v>8408</v>
      </c>
      <c r="AC60" s="46" t="s">
        <v>8343</v>
      </c>
      <c r="AD60" s="46" t="s">
        <v>8347</v>
      </c>
      <c r="AE60" s="46" t="s">
        <v>517</v>
      </c>
    </row>
    <row r="61" spans="1:31" ht="14.45" x14ac:dyDescent="0.3">
      <c r="A61" s="46" t="s">
        <v>8409</v>
      </c>
      <c r="B61" s="46" t="s">
        <v>2326</v>
      </c>
      <c r="C61" s="46"/>
      <c r="D61" s="46"/>
      <c r="E61" s="46"/>
      <c r="F61" s="46"/>
      <c r="G61" s="46"/>
      <c r="H61" s="46"/>
      <c r="I61" s="46" t="s">
        <v>8410</v>
      </c>
      <c r="J61" s="46" t="s">
        <v>8411</v>
      </c>
      <c r="K61" s="46"/>
      <c r="L61" s="46" t="s">
        <v>8338</v>
      </c>
      <c r="M61" s="46"/>
      <c r="N61" s="46"/>
      <c r="O61" s="46"/>
      <c r="P61" s="46"/>
      <c r="Q61" s="46"/>
      <c r="R61" s="46"/>
      <c r="S61" s="46"/>
      <c r="T61" s="46"/>
      <c r="U61" s="46"/>
      <c r="V61" s="46"/>
      <c r="W61" s="46"/>
      <c r="X61" s="46"/>
      <c r="Y61" s="46"/>
      <c r="Z61" s="46"/>
      <c r="AA61" s="46"/>
      <c r="AB61" s="46"/>
      <c r="AC61" s="46"/>
      <c r="AD61" s="46"/>
      <c r="AE61" s="46"/>
    </row>
    <row r="62" spans="1:31" ht="14.45" x14ac:dyDescent="0.3">
      <c r="A62" s="46" t="s">
        <v>4839</v>
      </c>
      <c r="B62" s="46"/>
      <c r="C62" s="46" t="s">
        <v>2326</v>
      </c>
      <c r="D62" s="46">
        <v>3</v>
      </c>
      <c r="E62" s="46">
        <v>4</v>
      </c>
      <c r="F62" s="46" t="s">
        <v>8412</v>
      </c>
      <c r="G62" s="46" t="s">
        <v>1415</v>
      </c>
      <c r="H62" s="46" t="s">
        <v>4839</v>
      </c>
      <c r="I62" s="46" t="s">
        <v>8413</v>
      </c>
      <c r="J62" s="46" t="s">
        <v>8413</v>
      </c>
      <c r="K62" s="46" t="s">
        <v>2326</v>
      </c>
      <c r="L62" s="46"/>
      <c r="M62" s="46" t="s">
        <v>163</v>
      </c>
      <c r="N62" s="46" t="s">
        <v>697</v>
      </c>
      <c r="O62" s="46"/>
      <c r="P62" s="46"/>
      <c r="Q62" s="46"/>
      <c r="R62" s="46"/>
      <c r="S62" s="46"/>
      <c r="T62" s="46"/>
      <c r="U62" s="46"/>
      <c r="V62" s="46"/>
      <c r="W62" s="46"/>
      <c r="X62" s="46"/>
      <c r="Y62" s="46"/>
      <c r="Z62" s="46">
        <v>35.270167000000001</v>
      </c>
      <c r="AA62" s="46">
        <v>112.460167</v>
      </c>
      <c r="AB62" s="46" t="s">
        <v>4665</v>
      </c>
      <c r="AC62" s="46" t="s">
        <v>8347</v>
      </c>
      <c r="AD62" s="46" t="s">
        <v>8347</v>
      </c>
      <c r="AE62" s="46" t="s">
        <v>517</v>
      </c>
    </row>
    <row r="63" spans="1:31" ht="14.45" x14ac:dyDescent="0.3">
      <c r="A63" s="46" t="s">
        <v>7350</v>
      </c>
      <c r="B63" s="46"/>
      <c r="C63" s="46"/>
      <c r="D63" s="46"/>
      <c r="E63" s="46"/>
      <c r="F63" s="46"/>
      <c r="G63" s="46"/>
      <c r="H63" s="46"/>
      <c r="I63" s="46" t="s">
        <v>8414</v>
      </c>
      <c r="J63" s="46" t="s">
        <v>8413</v>
      </c>
      <c r="K63" s="46"/>
      <c r="L63" s="46"/>
      <c r="M63" s="46"/>
      <c r="N63" s="46"/>
      <c r="O63" s="46"/>
      <c r="P63" s="46"/>
      <c r="Q63" s="46"/>
      <c r="R63" s="46"/>
      <c r="S63" s="46"/>
      <c r="T63" s="46"/>
      <c r="U63" s="46"/>
      <c r="V63" s="46"/>
      <c r="W63" s="46"/>
      <c r="X63" s="46"/>
      <c r="Y63" s="46"/>
      <c r="Z63" s="46"/>
      <c r="AA63" s="46"/>
      <c r="AB63" s="46"/>
      <c r="AC63" s="46"/>
      <c r="AD63" s="46"/>
      <c r="AE63" s="46"/>
    </row>
    <row r="64" spans="1:31" ht="14.45" x14ac:dyDescent="0.3">
      <c r="A64" s="46" t="s">
        <v>4940</v>
      </c>
      <c r="B64" s="46"/>
      <c r="C64" s="46"/>
      <c r="D64" s="46">
        <v>4</v>
      </c>
      <c r="E64" s="46">
        <v>5</v>
      </c>
      <c r="F64" s="46" t="s">
        <v>8385</v>
      </c>
      <c r="G64" s="46" t="s">
        <v>8415</v>
      </c>
      <c r="H64" s="46" t="s">
        <v>4940</v>
      </c>
      <c r="I64" s="46" t="s">
        <v>4057</v>
      </c>
      <c r="J64" s="46" t="s">
        <v>4057</v>
      </c>
      <c r="K64" s="46" t="s">
        <v>2326</v>
      </c>
      <c r="L64" s="46"/>
      <c r="M64" s="46" t="s">
        <v>8416</v>
      </c>
      <c r="N64" s="46"/>
      <c r="O64" s="46"/>
      <c r="P64" s="46"/>
      <c r="Q64" s="46"/>
      <c r="R64" s="46"/>
      <c r="S64" s="46"/>
      <c r="T64" s="46"/>
      <c r="U64" s="46"/>
      <c r="V64" s="46"/>
      <c r="W64" s="46"/>
      <c r="X64" s="46"/>
      <c r="Y64" s="46"/>
      <c r="Z64" s="46"/>
      <c r="AA64" s="46"/>
      <c r="AB64" s="46"/>
      <c r="AC64" s="46" t="s">
        <v>5298</v>
      </c>
      <c r="AD64" s="46" t="s">
        <v>5298</v>
      </c>
      <c r="AE64" s="46" t="s">
        <v>8361</v>
      </c>
    </row>
    <row r="65" spans="1:31" ht="14.45" x14ac:dyDescent="0.3">
      <c r="A65" s="46" t="s">
        <v>1650</v>
      </c>
      <c r="B65" s="46"/>
      <c r="C65" s="46" t="s">
        <v>8343</v>
      </c>
      <c r="D65" s="46">
        <v>1</v>
      </c>
      <c r="E65" s="46">
        <v>1</v>
      </c>
      <c r="F65" s="46" t="s">
        <v>8367</v>
      </c>
      <c r="G65" s="46" t="s">
        <v>1415</v>
      </c>
      <c r="H65" s="46" t="s">
        <v>1650</v>
      </c>
      <c r="I65" s="46" t="s">
        <v>1043</v>
      </c>
      <c r="J65" s="46" t="s">
        <v>1043</v>
      </c>
      <c r="K65" s="46" t="s">
        <v>2326</v>
      </c>
      <c r="L65" s="46" t="s">
        <v>8387</v>
      </c>
      <c r="M65" s="46" t="s">
        <v>243</v>
      </c>
      <c r="N65" s="46" t="s">
        <v>8355</v>
      </c>
      <c r="O65" s="46" t="s">
        <v>8417</v>
      </c>
      <c r="P65" s="46" t="s">
        <v>8418</v>
      </c>
      <c r="Q65" s="46">
        <v>174229</v>
      </c>
      <c r="R65" s="46"/>
      <c r="S65" s="46"/>
      <c r="T65" s="46"/>
      <c r="U65" s="46"/>
      <c r="V65" s="46"/>
      <c r="W65" s="46"/>
      <c r="X65" s="46" t="s">
        <v>1514</v>
      </c>
      <c r="Y65" s="46" t="s">
        <v>1171</v>
      </c>
      <c r="Z65" s="46">
        <v>31.44959506</v>
      </c>
      <c r="AA65" s="46">
        <v>-109.2431153</v>
      </c>
      <c r="AB65" s="46" t="s">
        <v>4634</v>
      </c>
      <c r="AC65" s="46" t="s">
        <v>8343</v>
      </c>
      <c r="AD65" s="46" t="s">
        <v>8343</v>
      </c>
      <c r="AE65" s="46" t="s">
        <v>517</v>
      </c>
    </row>
    <row r="66" spans="1:31" ht="14.45" x14ac:dyDescent="0.3">
      <c r="A66" s="46" t="s">
        <v>4649</v>
      </c>
      <c r="B66" s="46"/>
      <c r="C66" s="46" t="s">
        <v>8343</v>
      </c>
      <c r="D66" s="46">
        <v>1</v>
      </c>
      <c r="E66" s="46">
        <v>1</v>
      </c>
      <c r="F66" s="46" t="s">
        <v>8419</v>
      </c>
      <c r="G66" s="46" t="s">
        <v>1415</v>
      </c>
      <c r="H66" s="46" t="s">
        <v>4649</v>
      </c>
      <c r="I66" s="46" t="s">
        <v>1043</v>
      </c>
      <c r="J66" s="46" t="s">
        <v>1043</v>
      </c>
      <c r="K66" s="46" t="s">
        <v>2326</v>
      </c>
      <c r="L66" s="46" t="s">
        <v>8420</v>
      </c>
      <c r="M66" s="46" t="s">
        <v>2888</v>
      </c>
      <c r="N66" s="46" t="s">
        <v>697</v>
      </c>
      <c r="O66" s="46" t="s">
        <v>8421</v>
      </c>
      <c r="P66" s="46" t="s">
        <v>1415</v>
      </c>
      <c r="Q66" s="46">
        <v>175255</v>
      </c>
      <c r="R66" s="46"/>
      <c r="S66" s="46" t="s">
        <v>4650</v>
      </c>
      <c r="T66" s="46" t="s">
        <v>8422</v>
      </c>
      <c r="U66" s="46"/>
      <c r="V66" s="46"/>
      <c r="W66" s="46"/>
      <c r="X66" s="46" t="s">
        <v>6865</v>
      </c>
      <c r="Y66" s="46" t="s">
        <v>1171</v>
      </c>
      <c r="Z66" s="46">
        <v>34.519939999999998</v>
      </c>
      <c r="AA66" s="46">
        <v>-105.87009</v>
      </c>
      <c r="AB66" s="46" t="s">
        <v>4651</v>
      </c>
      <c r="AC66" s="46" t="s">
        <v>8347</v>
      </c>
      <c r="AD66" s="46" t="s">
        <v>8347</v>
      </c>
      <c r="AE66" s="46" t="s">
        <v>517</v>
      </c>
    </row>
    <row r="67" spans="1:31" ht="21.75" customHeight="1" x14ac:dyDescent="0.3">
      <c r="A67" s="46" t="s">
        <v>4843</v>
      </c>
      <c r="B67" s="46"/>
      <c r="C67" s="46" t="s">
        <v>2326</v>
      </c>
      <c r="D67" s="46">
        <v>3</v>
      </c>
      <c r="E67" s="46">
        <v>4</v>
      </c>
      <c r="F67" s="46" t="s">
        <v>8423</v>
      </c>
      <c r="G67" s="46" t="s">
        <v>1415</v>
      </c>
      <c r="H67" s="46" t="s">
        <v>4843</v>
      </c>
      <c r="I67" s="46" t="s">
        <v>1043</v>
      </c>
      <c r="J67" s="46" t="s">
        <v>1043</v>
      </c>
      <c r="K67" s="46" t="s">
        <v>2326</v>
      </c>
      <c r="L67" s="46" t="s">
        <v>8387</v>
      </c>
      <c r="M67" s="46" t="s">
        <v>223</v>
      </c>
      <c r="N67" s="46" t="s">
        <v>8355</v>
      </c>
      <c r="O67" s="48" t="s">
        <v>8424</v>
      </c>
      <c r="P67" s="46"/>
      <c r="Q67" s="46"/>
      <c r="R67" s="46"/>
      <c r="S67" s="46"/>
      <c r="T67" s="46"/>
      <c r="U67" s="46"/>
      <c r="V67" s="46"/>
      <c r="W67" s="46"/>
      <c r="X67" s="46"/>
      <c r="Y67" s="46"/>
      <c r="Z67" s="46">
        <v>31.897233109999998</v>
      </c>
      <c r="AA67" s="46">
        <v>-109.2431153</v>
      </c>
      <c r="AB67" s="46" t="s">
        <v>4634</v>
      </c>
      <c r="AC67" s="46" t="s">
        <v>8347</v>
      </c>
      <c r="AD67" s="46" t="s">
        <v>8347</v>
      </c>
      <c r="AE67" s="46" t="s">
        <v>517</v>
      </c>
    </row>
    <row r="68" spans="1:31" ht="14.45" x14ac:dyDescent="0.3">
      <c r="A68" s="46" t="s">
        <v>3429</v>
      </c>
      <c r="B68" s="46" t="s">
        <v>2326</v>
      </c>
      <c r="C68" s="46"/>
      <c r="D68" s="46"/>
      <c r="E68" s="46"/>
      <c r="F68" s="46"/>
      <c r="G68" s="46"/>
      <c r="H68" s="46"/>
      <c r="I68" s="46" t="s">
        <v>8425</v>
      </c>
      <c r="J68" s="46" t="s">
        <v>8425</v>
      </c>
      <c r="K68" s="46" t="s">
        <v>2326</v>
      </c>
      <c r="L68" s="46"/>
      <c r="M68" s="46"/>
      <c r="N68" s="46"/>
      <c r="O68" s="46"/>
      <c r="P68" s="46"/>
      <c r="Q68" s="46"/>
      <c r="R68" s="46"/>
      <c r="S68" s="46"/>
      <c r="T68" s="46"/>
      <c r="U68" s="46"/>
      <c r="V68" s="46"/>
      <c r="W68" s="46"/>
      <c r="X68" s="46"/>
      <c r="Y68" s="46"/>
      <c r="Z68" s="46"/>
      <c r="AA68" s="46"/>
      <c r="AB68" s="46"/>
      <c r="AC68" s="46"/>
      <c r="AD68" s="46"/>
      <c r="AE68" s="46"/>
    </row>
    <row r="69" spans="1:31" ht="14.45" x14ac:dyDescent="0.3">
      <c r="A69" s="46" t="s">
        <v>8426</v>
      </c>
      <c r="B69" s="46" t="s">
        <v>2326</v>
      </c>
      <c r="C69" s="46"/>
      <c r="D69" s="46"/>
      <c r="E69" s="46"/>
      <c r="F69" s="46"/>
      <c r="G69" s="46"/>
      <c r="H69" s="46"/>
      <c r="I69" s="46" t="s">
        <v>8425</v>
      </c>
      <c r="J69" s="46" t="s">
        <v>8425</v>
      </c>
      <c r="K69" s="46" t="s">
        <v>2326</v>
      </c>
      <c r="L69" s="46"/>
      <c r="M69" s="46"/>
      <c r="N69" s="46"/>
      <c r="O69" s="46"/>
      <c r="P69" s="46"/>
      <c r="Q69" s="46"/>
      <c r="R69" s="46"/>
      <c r="S69" s="46"/>
      <c r="T69" s="46"/>
      <c r="U69" s="46"/>
      <c r="V69" s="46"/>
      <c r="W69" s="46"/>
      <c r="X69" s="46"/>
      <c r="Y69" s="46"/>
      <c r="Z69" s="46"/>
      <c r="AA69" s="46"/>
      <c r="AB69" s="46"/>
      <c r="AC69" s="46"/>
      <c r="AD69" s="46"/>
      <c r="AE69" s="46"/>
    </row>
    <row r="70" spans="1:31" ht="14.45" x14ac:dyDescent="0.3">
      <c r="A70" s="46" t="s">
        <v>8427</v>
      </c>
      <c r="B70" s="46" t="s">
        <v>2326</v>
      </c>
      <c r="C70" s="46"/>
      <c r="D70" s="46"/>
      <c r="E70" s="46"/>
      <c r="F70" s="46"/>
      <c r="G70" s="46"/>
      <c r="H70" s="46"/>
      <c r="I70" s="46" t="s">
        <v>8428</v>
      </c>
      <c r="J70" s="46" t="s">
        <v>8428</v>
      </c>
      <c r="K70" s="46" t="s">
        <v>2326</v>
      </c>
      <c r="L70" s="46"/>
      <c r="M70" s="46"/>
      <c r="N70" s="46"/>
      <c r="O70" s="46"/>
      <c r="P70" s="46"/>
      <c r="Q70" s="46"/>
      <c r="R70" s="46"/>
      <c r="S70" s="46"/>
      <c r="T70" s="46"/>
      <c r="U70" s="46"/>
      <c r="V70" s="46"/>
      <c r="W70" s="46"/>
      <c r="X70" s="46"/>
      <c r="Y70" s="46"/>
      <c r="Z70" s="46"/>
      <c r="AA70" s="46"/>
      <c r="AB70" s="46"/>
      <c r="AC70" s="46"/>
      <c r="AD70" s="46"/>
      <c r="AE70" s="46"/>
    </row>
    <row r="71" spans="1:31" ht="14.45" x14ac:dyDescent="0.3">
      <c r="A71" s="46" t="s">
        <v>4728</v>
      </c>
      <c r="B71" s="46"/>
      <c r="C71" s="46" t="s">
        <v>8343</v>
      </c>
      <c r="D71" s="46">
        <v>2</v>
      </c>
      <c r="E71" s="46">
        <v>2</v>
      </c>
      <c r="F71" s="46" t="s">
        <v>8429</v>
      </c>
      <c r="G71" s="46" t="s">
        <v>1415</v>
      </c>
      <c r="H71" s="46" t="s">
        <v>4728</v>
      </c>
      <c r="I71" s="46" t="s">
        <v>2473</v>
      </c>
      <c r="J71" s="46" t="s">
        <v>2473</v>
      </c>
      <c r="K71" s="46" t="s">
        <v>2326</v>
      </c>
      <c r="L71" s="46" t="s">
        <v>8430</v>
      </c>
      <c r="M71" s="46" t="s">
        <v>7060</v>
      </c>
      <c r="N71" s="46" t="s">
        <v>697</v>
      </c>
      <c r="O71" s="46" t="s">
        <v>2737</v>
      </c>
      <c r="P71" s="46" t="s">
        <v>1415</v>
      </c>
      <c r="Q71" s="46">
        <v>175321</v>
      </c>
      <c r="R71" s="46"/>
      <c r="S71" s="46" t="s">
        <v>4729</v>
      </c>
      <c r="T71" s="46"/>
      <c r="U71" s="46"/>
      <c r="V71" s="46"/>
      <c r="W71" s="46" t="s">
        <v>6866</v>
      </c>
      <c r="X71" s="46" t="s">
        <v>6802</v>
      </c>
      <c r="Y71" s="46" t="s">
        <v>1171</v>
      </c>
      <c r="Z71" s="46">
        <v>32.034677000000002</v>
      </c>
      <c r="AA71" s="46">
        <v>-84.538049999999998</v>
      </c>
      <c r="AB71" s="46" t="s">
        <v>7061</v>
      </c>
      <c r="AC71" s="46" t="s">
        <v>8347</v>
      </c>
      <c r="AD71" s="46" t="s">
        <v>8347</v>
      </c>
      <c r="AE71" s="46" t="s">
        <v>8348</v>
      </c>
    </row>
    <row r="72" spans="1:31" ht="14.45" x14ac:dyDescent="0.3">
      <c r="A72" s="46" t="s">
        <v>4710</v>
      </c>
      <c r="B72" s="46"/>
      <c r="C72" s="46" t="s">
        <v>8343</v>
      </c>
      <c r="D72" s="46">
        <v>1</v>
      </c>
      <c r="E72" s="46">
        <v>1</v>
      </c>
      <c r="F72" s="46" t="s">
        <v>8431</v>
      </c>
      <c r="G72" s="46" t="s">
        <v>1415</v>
      </c>
      <c r="H72" s="46" t="s">
        <v>4710</v>
      </c>
      <c r="I72" s="46" t="s">
        <v>2473</v>
      </c>
      <c r="J72" s="46" t="s">
        <v>2473</v>
      </c>
      <c r="K72" s="46" t="s">
        <v>2326</v>
      </c>
      <c r="L72" s="46" t="s">
        <v>8432</v>
      </c>
      <c r="M72" s="46" t="s">
        <v>751</v>
      </c>
      <c r="N72" s="46" t="s">
        <v>697</v>
      </c>
      <c r="O72" s="46" t="s">
        <v>2673</v>
      </c>
      <c r="P72" s="46" t="s">
        <v>1415</v>
      </c>
      <c r="Q72" s="46">
        <v>175251</v>
      </c>
      <c r="R72" s="46"/>
      <c r="S72" s="46"/>
      <c r="T72" s="46" t="s">
        <v>8433</v>
      </c>
      <c r="U72" s="46" t="s">
        <v>8434</v>
      </c>
      <c r="V72" s="46"/>
      <c r="W72" s="46" t="s">
        <v>8435</v>
      </c>
      <c r="X72" s="46" t="s">
        <v>3676</v>
      </c>
      <c r="Y72" s="46" t="s">
        <v>1171</v>
      </c>
      <c r="Z72" s="46">
        <v>32.892918000000002</v>
      </c>
      <c r="AA72" s="46">
        <v>-93.448505999999995</v>
      </c>
      <c r="AB72" s="46" t="s">
        <v>4711</v>
      </c>
      <c r="AC72" s="46" t="s">
        <v>8347</v>
      </c>
      <c r="AD72" s="46" t="s">
        <v>8343</v>
      </c>
      <c r="AE72" s="46" t="s">
        <v>8348</v>
      </c>
    </row>
    <row r="73" spans="1:31" ht="14.45" x14ac:dyDescent="0.3">
      <c r="A73" s="46" t="s">
        <v>3912</v>
      </c>
      <c r="B73" s="46"/>
      <c r="C73" s="46" t="s">
        <v>8343</v>
      </c>
      <c r="D73" s="46">
        <v>1</v>
      </c>
      <c r="E73" s="46">
        <v>1</v>
      </c>
      <c r="F73" s="46" t="s">
        <v>8436</v>
      </c>
      <c r="G73" s="46" t="s">
        <v>1415</v>
      </c>
      <c r="H73" s="46" t="s">
        <v>3912</v>
      </c>
      <c r="I73" s="46" t="s">
        <v>2512</v>
      </c>
      <c r="J73" s="46" t="s">
        <v>2512</v>
      </c>
      <c r="K73" s="46" t="s">
        <v>2326</v>
      </c>
      <c r="L73" s="46" t="s">
        <v>8430</v>
      </c>
      <c r="M73" s="46" t="s">
        <v>6920</v>
      </c>
      <c r="N73" s="46" t="s">
        <v>697</v>
      </c>
      <c r="O73" s="46" t="s">
        <v>2726</v>
      </c>
      <c r="P73" s="46" t="s">
        <v>1415</v>
      </c>
      <c r="Q73" s="46">
        <v>175342</v>
      </c>
      <c r="R73" s="46"/>
      <c r="S73" s="46" t="s">
        <v>4712</v>
      </c>
      <c r="T73" s="46" t="s">
        <v>8437</v>
      </c>
      <c r="U73" s="46" t="s">
        <v>8438</v>
      </c>
      <c r="V73" s="46"/>
      <c r="W73" s="46" t="s">
        <v>6825</v>
      </c>
      <c r="X73" s="46" t="s">
        <v>6802</v>
      </c>
      <c r="Y73" s="46" t="s">
        <v>1171</v>
      </c>
      <c r="Z73" s="46">
        <v>31.468422</v>
      </c>
      <c r="AA73" s="46">
        <v>-84.938350999999997</v>
      </c>
      <c r="AB73" s="46" t="s">
        <v>6921</v>
      </c>
      <c r="AC73" s="46" t="s">
        <v>8347</v>
      </c>
      <c r="AD73" s="46" t="s">
        <v>8343</v>
      </c>
      <c r="AE73" s="46" t="s">
        <v>517</v>
      </c>
    </row>
    <row r="74" spans="1:31" ht="14.45" x14ac:dyDescent="0.3">
      <c r="A74" s="46" t="s">
        <v>1728</v>
      </c>
      <c r="B74" s="46"/>
      <c r="C74" s="46" t="s">
        <v>8343</v>
      </c>
      <c r="D74" s="46">
        <v>2</v>
      </c>
      <c r="E74" s="46">
        <v>2</v>
      </c>
      <c r="F74" s="46" t="s">
        <v>8439</v>
      </c>
      <c r="G74" s="46" t="s">
        <v>1416</v>
      </c>
      <c r="H74" s="46" t="s">
        <v>1728</v>
      </c>
      <c r="I74" s="46" t="s">
        <v>2512</v>
      </c>
      <c r="J74" s="46" t="s">
        <v>2512</v>
      </c>
      <c r="K74" s="46" t="s">
        <v>2326</v>
      </c>
      <c r="L74" s="46" t="s">
        <v>8440</v>
      </c>
      <c r="M74" s="46" t="s">
        <v>261</v>
      </c>
      <c r="N74" s="46" t="s">
        <v>8355</v>
      </c>
      <c r="O74" s="46" t="s">
        <v>8441</v>
      </c>
      <c r="P74" s="46" t="s">
        <v>8442</v>
      </c>
      <c r="Q74" s="46">
        <v>175162</v>
      </c>
      <c r="R74" s="46"/>
      <c r="S74" s="46"/>
      <c r="T74" s="46"/>
      <c r="U74" s="46"/>
      <c r="V74" s="46"/>
      <c r="W74" s="46"/>
      <c r="X74" s="46" t="s">
        <v>1665</v>
      </c>
      <c r="Y74" s="46" t="s">
        <v>1171</v>
      </c>
      <c r="Z74" s="46">
        <v>29.976949999999999</v>
      </c>
      <c r="AA74" s="46">
        <v>-82.762649999999994</v>
      </c>
      <c r="AB74" s="46" t="s">
        <v>4634</v>
      </c>
      <c r="AC74" s="46" t="s">
        <v>8347</v>
      </c>
      <c r="AD74" s="46" t="s">
        <v>8347</v>
      </c>
      <c r="AE74" s="46" t="s">
        <v>517</v>
      </c>
    </row>
    <row r="75" spans="1:31" ht="14.45" x14ac:dyDescent="0.3">
      <c r="A75" s="46" t="s">
        <v>8443</v>
      </c>
      <c r="B75" s="46" t="s">
        <v>2326</v>
      </c>
      <c r="C75" s="46"/>
      <c r="D75" s="46"/>
      <c r="E75" s="46"/>
      <c r="F75" s="46"/>
      <c r="G75" s="46"/>
      <c r="H75" s="46"/>
      <c r="I75" s="46" t="s">
        <v>8444</v>
      </c>
      <c r="J75" s="46" t="s">
        <v>8444</v>
      </c>
      <c r="K75" s="46" t="s">
        <v>2326</v>
      </c>
      <c r="L75" s="46" t="s">
        <v>8338</v>
      </c>
      <c r="M75" s="46"/>
      <c r="N75" s="46"/>
      <c r="O75" s="46"/>
      <c r="P75" s="46"/>
      <c r="Q75" s="46"/>
      <c r="R75" s="46"/>
      <c r="S75" s="46"/>
      <c r="T75" s="46"/>
      <c r="U75" s="46"/>
      <c r="V75" s="46"/>
      <c r="W75" s="46"/>
      <c r="X75" s="46"/>
      <c r="Y75" s="46"/>
      <c r="Z75" s="46"/>
      <c r="AA75" s="46"/>
      <c r="AB75" s="46"/>
      <c r="AC75" s="46"/>
      <c r="AD75" s="46"/>
      <c r="AE75" s="46"/>
    </row>
    <row r="76" spans="1:31" ht="14.45" x14ac:dyDescent="0.3">
      <c r="A76" s="46" t="s">
        <v>4931</v>
      </c>
      <c r="B76" s="46"/>
      <c r="C76" s="46"/>
      <c r="D76" s="46">
        <v>5</v>
      </c>
      <c r="E76" s="46">
        <v>6</v>
      </c>
      <c r="F76" s="46" t="s">
        <v>8445</v>
      </c>
      <c r="G76" s="46" t="s">
        <v>1415</v>
      </c>
      <c r="H76" s="46" t="s">
        <v>4931</v>
      </c>
      <c r="I76" s="46" t="s">
        <v>954</v>
      </c>
      <c r="J76" s="46" t="s">
        <v>954</v>
      </c>
      <c r="K76" s="46" t="s">
        <v>2326</v>
      </c>
      <c r="L76" s="46"/>
      <c r="M76" s="46" t="s">
        <v>4446</v>
      </c>
      <c r="N76" s="46" t="s">
        <v>1319</v>
      </c>
      <c r="O76" s="46"/>
      <c r="P76" s="46"/>
      <c r="Q76" s="46"/>
      <c r="R76" s="46" t="s">
        <v>8360</v>
      </c>
      <c r="S76" s="46"/>
      <c r="T76" s="46"/>
      <c r="U76" s="46"/>
      <c r="V76" s="46"/>
      <c r="W76" s="46"/>
      <c r="X76" s="46"/>
      <c r="Y76" s="46"/>
      <c r="Z76" s="46"/>
      <c r="AA76" s="46"/>
      <c r="AB76" s="46"/>
      <c r="AC76" s="46"/>
      <c r="AD76" s="46"/>
      <c r="AE76" s="46"/>
    </row>
    <row r="77" spans="1:31" ht="14.45" x14ac:dyDescent="0.3">
      <c r="A77" s="46" t="s">
        <v>6741</v>
      </c>
      <c r="B77" s="46"/>
      <c r="C77" s="46"/>
      <c r="D77" s="46">
        <v>4</v>
      </c>
      <c r="E77" s="46">
        <v>5</v>
      </c>
      <c r="F77" s="46" t="s">
        <v>8446</v>
      </c>
      <c r="G77" s="46" t="s">
        <v>2451</v>
      </c>
      <c r="H77" s="46">
        <v>21</v>
      </c>
      <c r="I77" s="46" t="s">
        <v>6771</v>
      </c>
      <c r="J77" s="46" t="s">
        <v>6771</v>
      </c>
      <c r="K77" s="46" t="s">
        <v>2326</v>
      </c>
      <c r="L77" s="46" t="s">
        <v>8375</v>
      </c>
      <c r="M77" s="46" t="s">
        <v>6741</v>
      </c>
      <c r="N77" s="46" t="s">
        <v>3654</v>
      </c>
      <c r="O77" s="46"/>
      <c r="P77" s="46"/>
      <c r="Q77" s="46"/>
      <c r="R77" s="46"/>
      <c r="S77" s="46"/>
      <c r="T77" s="46"/>
      <c r="U77" s="46"/>
      <c r="V77" s="46"/>
      <c r="W77" s="46"/>
      <c r="X77" s="46"/>
      <c r="Y77" s="46"/>
      <c r="Z77" s="46"/>
      <c r="AA77" s="46"/>
      <c r="AB77" s="46"/>
      <c r="AC77" s="46"/>
      <c r="AD77" s="46"/>
      <c r="AE77" s="46"/>
    </row>
    <row r="78" spans="1:31" ht="14.45" x14ac:dyDescent="0.3">
      <c r="A78" s="46" t="s">
        <v>6747</v>
      </c>
      <c r="B78" s="46"/>
      <c r="C78" s="46"/>
      <c r="D78" s="46">
        <v>4</v>
      </c>
      <c r="E78" s="46">
        <v>5</v>
      </c>
      <c r="F78" s="46" t="s">
        <v>8447</v>
      </c>
      <c r="G78" s="46" t="s">
        <v>2451</v>
      </c>
      <c r="H78" s="46">
        <v>28</v>
      </c>
      <c r="I78" s="46" t="s">
        <v>6771</v>
      </c>
      <c r="J78" s="46" t="s">
        <v>6771</v>
      </c>
      <c r="K78" s="46" t="s">
        <v>2326</v>
      </c>
      <c r="L78" s="46" t="s">
        <v>8375</v>
      </c>
      <c r="M78" s="46" t="s">
        <v>6747</v>
      </c>
      <c r="N78" s="46" t="s">
        <v>3654</v>
      </c>
      <c r="O78" s="46"/>
      <c r="P78" s="46"/>
      <c r="Q78" s="46"/>
      <c r="R78" s="46"/>
      <c r="S78" s="46"/>
      <c r="T78" s="46"/>
      <c r="U78" s="46"/>
      <c r="V78" s="46"/>
      <c r="W78" s="46"/>
      <c r="X78" s="46"/>
      <c r="Y78" s="46"/>
      <c r="Z78" s="46"/>
      <c r="AA78" s="46"/>
      <c r="AB78" s="46"/>
      <c r="AC78" s="46"/>
      <c r="AD78" s="46"/>
      <c r="AE78" s="46"/>
    </row>
    <row r="79" spans="1:31" ht="14.45" x14ac:dyDescent="0.3">
      <c r="A79" s="46" t="s">
        <v>2073</v>
      </c>
      <c r="B79" s="46"/>
      <c r="C79" s="46" t="s">
        <v>8343</v>
      </c>
      <c r="D79" s="46">
        <v>2</v>
      </c>
      <c r="E79" s="46">
        <v>2</v>
      </c>
      <c r="F79" s="46" t="s">
        <v>8448</v>
      </c>
      <c r="G79" s="46" t="s">
        <v>1415</v>
      </c>
      <c r="H79" s="46" t="s">
        <v>2073</v>
      </c>
      <c r="I79" s="46" t="s">
        <v>5919</v>
      </c>
      <c r="J79" s="46" t="s">
        <v>5919</v>
      </c>
      <c r="K79" s="46" t="s">
        <v>2326</v>
      </c>
      <c r="L79" s="46" t="s">
        <v>8377</v>
      </c>
      <c r="M79" s="46" t="s">
        <v>8449</v>
      </c>
      <c r="N79" s="46" t="s">
        <v>8355</v>
      </c>
      <c r="O79" s="46" t="s">
        <v>8450</v>
      </c>
      <c r="P79" s="46" t="s">
        <v>1415</v>
      </c>
      <c r="Q79" s="46">
        <v>174687</v>
      </c>
      <c r="R79" s="46"/>
      <c r="S79" s="46"/>
      <c r="T79" s="46" t="s">
        <v>1318</v>
      </c>
      <c r="U79" s="46" t="s">
        <v>1318</v>
      </c>
      <c r="V79" s="46" t="s">
        <v>2032</v>
      </c>
      <c r="W79" s="46"/>
      <c r="X79" s="46" t="s">
        <v>389</v>
      </c>
      <c r="Y79" s="46" t="s">
        <v>1171</v>
      </c>
      <c r="Z79" s="46">
        <v>39.198371000000002</v>
      </c>
      <c r="AA79" s="46">
        <v>-123.055976</v>
      </c>
      <c r="AB79" s="46" t="s">
        <v>6949</v>
      </c>
      <c r="AC79" s="46" t="s">
        <v>8347</v>
      </c>
      <c r="AD79" s="46" t="s">
        <v>8343</v>
      </c>
      <c r="AE79" s="46" t="s">
        <v>517</v>
      </c>
    </row>
    <row r="80" spans="1:31" ht="14.45" x14ac:dyDescent="0.3">
      <c r="A80" s="46" t="s">
        <v>3892</v>
      </c>
      <c r="B80" s="46"/>
      <c r="C80" s="46" t="s">
        <v>8343</v>
      </c>
      <c r="D80" s="46">
        <v>1</v>
      </c>
      <c r="E80" s="46">
        <v>1</v>
      </c>
      <c r="F80" s="46" t="s">
        <v>8451</v>
      </c>
      <c r="G80" s="46" t="s">
        <v>1415</v>
      </c>
      <c r="H80" s="46" t="s">
        <v>3892</v>
      </c>
      <c r="I80" s="46" t="s">
        <v>5919</v>
      </c>
      <c r="J80" s="46" t="s">
        <v>5919</v>
      </c>
      <c r="K80" s="46" t="s">
        <v>2326</v>
      </c>
      <c r="L80" s="46" t="s">
        <v>8377</v>
      </c>
      <c r="M80" s="46" t="s">
        <v>8452</v>
      </c>
      <c r="N80" s="46" t="s">
        <v>1827</v>
      </c>
      <c r="O80" s="46" t="s">
        <v>1948</v>
      </c>
      <c r="P80" s="46" t="s">
        <v>8384</v>
      </c>
      <c r="Q80" s="46">
        <v>174692</v>
      </c>
      <c r="R80" s="46"/>
      <c r="S80" s="46"/>
      <c r="T80" s="46"/>
      <c r="U80" s="46"/>
      <c r="V80" s="46"/>
      <c r="W80" s="46" t="s">
        <v>7117</v>
      </c>
      <c r="X80" s="46" t="s">
        <v>389</v>
      </c>
      <c r="Y80" s="46" t="s">
        <v>1171</v>
      </c>
      <c r="Z80" s="46">
        <v>38.411670000000001</v>
      </c>
      <c r="AA80" s="46">
        <v>-122.04917</v>
      </c>
      <c r="AB80" s="46" t="s">
        <v>4709</v>
      </c>
      <c r="AC80" s="46" t="s">
        <v>8343</v>
      </c>
      <c r="AD80" s="46" t="s">
        <v>8347</v>
      </c>
      <c r="AE80" s="46" t="s">
        <v>517</v>
      </c>
    </row>
    <row r="81" spans="1:31" ht="14.45" x14ac:dyDescent="0.3">
      <c r="A81" s="46" t="s">
        <v>4930</v>
      </c>
      <c r="B81" s="46"/>
      <c r="C81" s="46"/>
      <c r="D81" s="46">
        <v>4</v>
      </c>
      <c r="E81" s="46">
        <v>5</v>
      </c>
      <c r="F81" s="46" t="s">
        <v>8445</v>
      </c>
      <c r="G81" s="46" t="s">
        <v>1415</v>
      </c>
      <c r="H81" s="46" t="s">
        <v>4930</v>
      </c>
      <c r="I81" s="46" t="s">
        <v>1005</v>
      </c>
      <c r="J81" s="46" t="s">
        <v>1005</v>
      </c>
      <c r="K81" s="46" t="s">
        <v>2326</v>
      </c>
      <c r="L81" s="46"/>
      <c r="M81" s="46" t="s">
        <v>774</v>
      </c>
      <c r="N81" s="46" t="s">
        <v>697</v>
      </c>
      <c r="O81" s="46"/>
      <c r="P81" s="46"/>
      <c r="Q81" s="46"/>
      <c r="R81" s="46" t="s">
        <v>8453</v>
      </c>
      <c r="S81" s="46"/>
      <c r="T81" s="46"/>
      <c r="U81" s="46"/>
      <c r="V81" s="46"/>
      <c r="W81" s="46"/>
      <c r="X81" s="46"/>
      <c r="Y81" s="46"/>
      <c r="Z81" s="46"/>
      <c r="AA81" s="46"/>
      <c r="AB81" s="46"/>
      <c r="AC81" s="46"/>
      <c r="AD81" s="46"/>
      <c r="AE81" s="46"/>
    </row>
    <row r="82" spans="1:31" ht="14.45" x14ac:dyDescent="0.3">
      <c r="A82" s="46" t="s">
        <v>1448</v>
      </c>
      <c r="B82" s="46"/>
      <c r="C82" s="46" t="s">
        <v>8343</v>
      </c>
      <c r="D82" s="46">
        <v>1</v>
      </c>
      <c r="E82" s="46">
        <v>1</v>
      </c>
      <c r="F82" s="46" t="s">
        <v>8454</v>
      </c>
      <c r="G82" s="46" t="s">
        <v>1415</v>
      </c>
      <c r="H82" s="46" t="s">
        <v>1448</v>
      </c>
      <c r="I82" s="46" t="s">
        <v>1005</v>
      </c>
      <c r="J82" s="46" t="s">
        <v>1005</v>
      </c>
      <c r="K82" s="46" t="s">
        <v>2326</v>
      </c>
      <c r="L82" s="46" t="s">
        <v>8392</v>
      </c>
      <c r="M82" s="46" t="s">
        <v>198</v>
      </c>
      <c r="N82" s="46" t="s">
        <v>1319</v>
      </c>
      <c r="O82" s="46" t="s">
        <v>1399</v>
      </c>
      <c r="P82" s="46" t="s">
        <v>8384</v>
      </c>
      <c r="Q82" s="46">
        <v>174534</v>
      </c>
      <c r="R82" s="46"/>
      <c r="S82" s="46"/>
      <c r="T82" s="46"/>
      <c r="U82" s="46"/>
      <c r="V82" s="46"/>
      <c r="W82" s="46" t="s">
        <v>4643</v>
      </c>
      <c r="X82" s="46" t="s">
        <v>3484</v>
      </c>
      <c r="Y82" s="46" t="s">
        <v>1171</v>
      </c>
      <c r="Z82" s="46">
        <v>41.740864000000002</v>
      </c>
      <c r="AA82" s="46">
        <v>-87.860335000000006</v>
      </c>
      <c r="AB82" s="46" t="s">
        <v>4644</v>
      </c>
      <c r="AC82" s="46" t="s">
        <v>8343</v>
      </c>
      <c r="AD82" s="46" t="s">
        <v>8343</v>
      </c>
      <c r="AE82" s="46" t="s">
        <v>517</v>
      </c>
    </row>
    <row r="83" spans="1:31" ht="14.45" x14ac:dyDescent="0.3">
      <c r="A83" s="46" t="s">
        <v>4788</v>
      </c>
      <c r="B83" s="46"/>
      <c r="C83" s="46" t="s">
        <v>8455</v>
      </c>
      <c r="D83" s="46">
        <v>2</v>
      </c>
      <c r="E83" s="46">
        <v>3</v>
      </c>
      <c r="F83" s="46" t="s">
        <v>8380</v>
      </c>
      <c r="G83" s="46" t="s">
        <v>1417</v>
      </c>
      <c r="H83" s="46" t="s">
        <v>4788</v>
      </c>
      <c r="I83" s="46" t="s">
        <v>1005</v>
      </c>
      <c r="J83" s="46" t="s">
        <v>1005</v>
      </c>
      <c r="K83" s="46" t="s">
        <v>2326</v>
      </c>
      <c r="L83" s="46" t="s">
        <v>8456</v>
      </c>
      <c r="M83" s="46" t="s">
        <v>4788</v>
      </c>
      <c r="N83" s="46" t="s">
        <v>8355</v>
      </c>
      <c r="O83" s="46" t="s">
        <v>8457</v>
      </c>
      <c r="P83" s="46"/>
      <c r="Q83" s="46"/>
      <c r="R83" s="46"/>
      <c r="S83" s="46"/>
      <c r="T83" s="46"/>
      <c r="U83" s="46"/>
      <c r="V83" s="46"/>
      <c r="W83" s="46"/>
      <c r="X83" s="46" t="s">
        <v>3485</v>
      </c>
      <c r="Y83" s="46" t="s">
        <v>1171</v>
      </c>
      <c r="Z83" s="46">
        <v>42.459473000000003</v>
      </c>
      <c r="AA83" s="46">
        <v>-76.502257</v>
      </c>
      <c r="AB83" s="46" t="s">
        <v>8408</v>
      </c>
      <c r="AC83" s="46" t="s">
        <v>8347</v>
      </c>
      <c r="AD83" s="46" t="s">
        <v>8347</v>
      </c>
      <c r="AE83" s="46" t="s">
        <v>517</v>
      </c>
    </row>
    <row r="84" spans="1:31" ht="14.45" x14ac:dyDescent="0.3">
      <c r="A84" s="46" t="s">
        <v>4952</v>
      </c>
      <c r="B84" s="46"/>
      <c r="C84" s="46"/>
      <c r="D84" s="46">
        <v>4</v>
      </c>
      <c r="E84" s="46">
        <v>5</v>
      </c>
      <c r="F84" s="46" t="s">
        <v>8374</v>
      </c>
      <c r="G84" s="46" t="s">
        <v>8415</v>
      </c>
      <c r="H84" s="46" t="s">
        <v>4952</v>
      </c>
      <c r="I84" s="46" t="s">
        <v>4052</v>
      </c>
      <c r="J84" s="46" t="s">
        <v>4052</v>
      </c>
      <c r="K84" s="46" t="s">
        <v>2326</v>
      </c>
      <c r="L84" s="46"/>
      <c r="M84" s="46" t="s">
        <v>4053</v>
      </c>
      <c r="N84" s="46"/>
      <c r="O84" s="46"/>
      <c r="P84" s="46"/>
      <c r="Q84" s="46"/>
      <c r="R84" s="46"/>
      <c r="S84" s="46"/>
      <c r="T84" s="46"/>
      <c r="U84" s="46"/>
      <c r="V84" s="46"/>
      <c r="W84" s="46"/>
      <c r="X84" s="46"/>
      <c r="Y84" s="46"/>
      <c r="Z84" s="46"/>
      <c r="AA84" s="46"/>
      <c r="AB84" s="46"/>
      <c r="AC84" s="46" t="s">
        <v>5298</v>
      </c>
      <c r="AD84" s="46" t="s">
        <v>5298</v>
      </c>
      <c r="AE84" s="46" t="s">
        <v>8361</v>
      </c>
    </row>
    <row r="85" spans="1:31" ht="14.45" x14ac:dyDescent="0.3">
      <c r="A85" s="46" t="s">
        <v>3901</v>
      </c>
      <c r="B85" s="46"/>
      <c r="C85" s="46" t="s">
        <v>8343</v>
      </c>
      <c r="D85" s="46">
        <v>1</v>
      </c>
      <c r="E85" s="46">
        <v>1</v>
      </c>
      <c r="F85" s="46" t="s">
        <v>8458</v>
      </c>
      <c r="G85" s="46" t="s">
        <v>1415</v>
      </c>
      <c r="H85" s="46" t="s">
        <v>3901</v>
      </c>
      <c r="I85" s="46" t="s">
        <v>2472</v>
      </c>
      <c r="J85" s="46" t="s">
        <v>2472</v>
      </c>
      <c r="K85" s="46" t="s">
        <v>2326</v>
      </c>
      <c r="L85" s="46" t="s">
        <v>8459</v>
      </c>
      <c r="M85" s="46" t="s">
        <v>6908</v>
      </c>
      <c r="N85" s="46" t="s">
        <v>697</v>
      </c>
      <c r="O85" s="46" t="s">
        <v>2705</v>
      </c>
      <c r="P85" s="46" t="s">
        <v>1415</v>
      </c>
      <c r="Q85" s="46">
        <v>175278</v>
      </c>
      <c r="R85" s="46"/>
      <c r="S85" s="46" t="s">
        <v>4645</v>
      </c>
      <c r="T85" s="46"/>
      <c r="U85" s="46"/>
      <c r="V85" s="46"/>
      <c r="W85" s="46" t="s">
        <v>8460</v>
      </c>
      <c r="X85" s="46" t="s">
        <v>8461</v>
      </c>
      <c r="Y85" s="46" t="s">
        <v>1171</v>
      </c>
      <c r="Z85" s="46">
        <v>34.014263999999997</v>
      </c>
      <c r="AA85" s="46">
        <v>-86.006640000000004</v>
      </c>
      <c r="AB85" s="46" t="s">
        <v>4646</v>
      </c>
      <c r="AC85" s="46" t="s">
        <v>8343</v>
      </c>
      <c r="AD85" s="46" t="s">
        <v>8343</v>
      </c>
      <c r="AE85" s="46" t="s">
        <v>517</v>
      </c>
    </row>
    <row r="86" spans="1:31" ht="14.45" x14ac:dyDescent="0.3">
      <c r="A86" s="46" t="s">
        <v>3913</v>
      </c>
      <c r="B86" s="46"/>
      <c r="C86" s="46" t="s">
        <v>8343</v>
      </c>
      <c r="D86" s="46">
        <v>2</v>
      </c>
      <c r="E86" s="46">
        <v>2</v>
      </c>
      <c r="F86" s="46" t="s">
        <v>8462</v>
      </c>
      <c r="G86" s="46" t="s">
        <v>1415</v>
      </c>
      <c r="H86" s="46" t="s">
        <v>3913</v>
      </c>
      <c r="I86" s="46" t="s">
        <v>2472</v>
      </c>
      <c r="J86" s="46" t="s">
        <v>2472</v>
      </c>
      <c r="K86" s="46" t="s">
        <v>2326</v>
      </c>
      <c r="L86" s="46" t="s">
        <v>8459</v>
      </c>
      <c r="M86" s="46" t="s">
        <v>768</v>
      </c>
      <c r="N86" s="46" t="s">
        <v>697</v>
      </c>
      <c r="O86" s="46" t="s">
        <v>2684</v>
      </c>
      <c r="P86" s="46" t="s">
        <v>1415</v>
      </c>
      <c r="Q86" s="46">
        <v>175334</v>
      </c>
      <c r="R86" s="46"/>
      <c r="S86" s="46"/>
      <c r="T86" s="46" t="s">
        <v>8463</v>
      </c>
      <c r="U86" s="46"/>
      <c r="V86" s="46" t="s">
        <v>6792</v>
      </c>
      <c r="W86" s="46" t="s">
        <v>8460</v>
      </c>
      <c r="X86" s="46" t="s">
        <v>8461</v>
      </c>
      <c r="Y86" s="46" t="s">
        <v>1171</v>
      </c>
      <c r="Z86" s="46">
        <v>34.014263999999997</v>
      </c>
      <c r="AA86" s="46">
        <v>-86.006640000000004</v>
      </c>
      <c r="AB86" s="46" t="s">
        <v>4646</v>
      </c>
      <c r="AC86" s="46" t="s">
        <v>8347</v>
      </c>
      <c r="AD86" s="46" t="s">
        <v>8343</v>
      </c>
      <c r="AE86" s="46" t="s">
        <v>517</v>
      </c>
    </row>
    <row r="87" spans="1:31" ht="14.45" x14ac:dyDescent="0.3">
      <c r="A87" s="46" t="s">
        <v>8464</v>
      </c>
      <c r="B87" s="46"/>
      <c r="C87" s="46"/>
      <c r="D87" s="46"/>
      <c r="E87" s="46"/>
      <c r="F87" s="46"/>
      <c r="G87" s="46"/>
      <c r="H87" s="46"/>
      <c r="I87" s="46" t="s">
        <v>3648</v>
      </c>
      <c r="J87" s="46" t="s">
        <v>3648</v>
      </c>
      <c r="K87" s="46" t="s">
        <v>2326</v>
      </c>
      <c r="L87" s="46" t="s">
        <v>8338</v>
      </c>
      <c r="M87" s="46"/>
      <c r="N87" s="46"/>
      <c r="O87" s="46"/>
      <c r="P87" s="46"/>
      <c r="Q87" s="46"/>
      <c r="R87" s="46"/>
      <c r="S87" s="46"/>
      <c r="T87" s="46"/>
      <c r="U87" s="46"/>
      <c r="V87" s="46"/>
      <c r="W87" s="46"/>
      <c r="X87" s="46"/>
      <c r="Y87" s="46"/>
      <c r="Z87" s="46"/>
      <c r="AA87" s="46"/>
      <c r="AB87" s="46"/>
      <c r="AC87" s="46"/>
      <c r="AD87" s="46"/>
      <c r="AE87" s="46"/>
    </row>
    <row r="88" spans="1:31" ht="14.45" x14ac:dyDescent="0.3">
      <c r="A88" s="46" t="s">
        <v>8465</v>
      </c>
      <c r="B88" s="46"/>
      <c r="C88" s="46"/>
      <c r="D88" s="46"/>
      <c r="E88" s="46"/>
      <c r="F88" s="46"/>
      <c r="G88" s="46"/>
      <c r="H88" s="46"/>
      <c r="I88" s="46" t="s">
        <v>3648</v>
      </c>
      <c r="J88" s="46" t="s">
        <v>3648</v>
      </c>
      <c r="K88" s="46" t="s">
        <v>2326</v>
      </c>
      <c r="L88" s="46" t="s">
        <v>8338</v>
      </c>
      <c r="M88" s="46"/>
      <c r="N88" s="46"/>
      <c r="O88" s="46"/>
      <c r="P88" s="46"/>
      <c r="Q88" s="46"/>
      <c r="R88" s="46"/>
      <c r="S88" s="46"/>
      <c r="T88" s="46"/>
      <c r="U88" s="46"/>
      <c r="V88" s="46"/>
      <c r="W88" s="46"/>
      <c r="X88" s="46"/>
      <c r="Y88" s="46"/>
      <c r="Z88" s="46"/>
      <c r="AA88" s="46"/>
      <c r="AB88" s="46"/>
      <c r="AC88" s="46"/>
      <c r="AD88" s="46"/>
      <c r="AE88" s="46"/>
    </row>
    <row r="89" spans="1:31" ht="14.45" x14ac:dyDescent="0.3">
      <c r="A89" s="46" t="s">
        <v>8466</v>
      </c>
      <c r="B89" s="46"/>
      <c r="C89" s="46"/>
      <c r="D89" s="46"/>
      <c r="E89" s="46"/>
      <c r="F89" s="46"/>
      <c r="G89" s="46"/>
      <c r="H89" s="46"/>
      <c r="I89" s="46" t="s">
        <v>3648</v>
      </c>
      <c r="J89" s="46" t="s">
        <v>3648</v>
      </c>
      <c r="K89" s="46" t="s">
        <v>2326</v>
      </c>
      <c r="L89" s="46" t="s">
        <v>8338</v>
      </c>
      <c r="M89" s="46"/>
      <c r="N89" s="46"/>
      <c r="O89" s="46"/>
      <c r="P89" s="46"/>
      <c r="Q89" s="46"/>
      <c r="R89" s="46"/>
      <c r="S89" s="46"/>
      <c r="T89" s="46"/>
      <c r="U89" s="46"/>
      <c r="V89" s="46"/>
      <c r="W89" s="46"/>
      <c r="X89" s="46"/>
      <c r="Y89" s="46"/>
      <c r="Z89" s="46"/>
      <c r="AA89" s="46"/>
      <c r="AB89" s="46"/>
      <c r="AC89" s="46"/>
      <c r="AD89" s="46"/>
      <c r="AE89" s="46"/>
    </row>
    <row r="90" spans="1:31" ht="14.45" x14ac:dyDescent="0.3">
      <c r="A90" s="46" t="s">
        <v>7099</v>
      </c>
      <c r="B90" s="46"/>
      <c r="C90" s="46"/>
      <c r="D90" s="46"/>
      <c r="E90" s="46"/>
      <c r="F90" s="46"/>
      <c r="G90" s="46"/>
      <c r="H90" s="46"/>
      <c r="I90" s="46" t="s">
        <v>1830</v>
      </c>
      <c r="J90" s="46" t="s">
        <v>3648</v>
      </c>
      <c r="K90" s="46"/>
      <c r="L90" s="46" t="s">
        <v>8338</v>
      </c>
      <c r="M90" s="46"/>
      <c r="N90" s="46"/>
      <c r="O90" s="46"/>
      <c r="P90" s="46"/>
      <c r="Q90" s="46"/>
      <c r="R90" s="46"/>
      <c r="S90" s="46"/>
      <c r="T90" s="46"/>
      <c r="U90" s="46"/>
      <c r="V90" s="46"/>
      <c r="W90" s="46"/>
      <c r="X90" s="46"/>
      <c r="Y90" s="46"/>
      <c r="Z90" s="46"/>
      <c r="AA90" s="46"/>
      <c r="AB90" s="46"/>
      <c r="AC90" s="46"/>
      <c r="AD90" s="46"/>
      <c r="AE90" s="46"/>
    </row>
    <row r="91" spans="1:31" ht="14.45" x14ac:dyDescent="0.3">
      <c r="A91" s="46" t="s">
        <v>7097</v>
      </c>
      <c r="B91" s="46"/>
      <c r="C91" s="46"/>
      <c r="D91" s="46"/>
      <c r="E91" s="46"/>
      <c r="F91" s="46"/>
      <c r="G91" s="46"/>
      <c r="H91" s="46"/>
      <c r="I91" s="46" t="s">
        <v>1830</v>
      </c>
      <c r="J91" s="46" t="s">
        <v>3648</v>
      </c>
      <c r="K91" s="46"/>
      <c r="L91" s="46" t="s">
        <v>8338</v>
      </c>
      <c r="M91" s="46"/>
      <c r="N91" s="46"/>
      <c r="O91" s="46"/>
      <c r="P91" s="46"/>
      <c r="Q91" s="46"/>
      <c r="R91" s="46"/>
      <c r="S91" s="46"/>
      <c r="T91" s="46"/>
      <c r="U91" s="46"/>
      <c r="V91" s="46"/>
      <c r="W91" s="46"/>
      <c r="X91" s="46"/>
      <c r="Y91" s="46"/>
      <c r="Z91" s="46"/>
      <c r="AA91" s="46"/>
      <c r="AB91" s="46"/>
      <c r="AC91" s="46"/>
      <c r="AD91" s="46"/>
      <c r="AE91" s="46"/>
    </row>
    <row r="92" spans="1:31" ht="14.45" x14ac:dyDescent="0.3">
      <c r="A92" s="46" t="s">
        <v>4903</v>
      </c>
      <c r="B92" s="46"/>
      <c r="C92" s="46"/>
      <c r="D92" s="46">
        <v>4</v>
      </c>
      <c r="E92" s="46">
        <v>5</v>
      </c>
      <c r="F92" s="46" t="s">
        <v>8467</v>
      </c>
      <c r="G92" s="46" t="s">
        <v>8415</v>
      </c>
      <c r="H92" s="46" t="s">
        <v>4903</v>
      </c>
      <c r="I92" s="46" t="s">
        <v>3062</v>
      </c>
      <c r="J92" s="46" t="s">
        <v>3062</v>
      </c>
      <c r="K92" s="46" t="s">
        <v>2326</v>
      </c>
      <c r="L92" s="46"/>
      <c r="M92" s="46" t="s">
        <v>8468</v>
      </c>
      <c r="N92" s="46"/>
      <c r="O92" s="46"/>
      <c r="P92" s="46"/>
      <c r="Q92" s="46"/>
      <c r="R92" s="46"/>
      <c r="S92" s="46"/>
      <c r="T92" s="46"/>
      <c r="U92" s="46"/>
      <c r="V92" s="46"/>
      <c r="W92" s="46"/>
      <c r="X92" s="46"/>
      <c r="Y92" s="46"/>
      <c r="Z92" s="46"/>
      <c r="AA92" s="46"/>
      <c r="AB92" s="46"/>
      <c r="AC92" s="46" t="s">
        <v>5298</v>
      </c>
      <c r="AD92" s="46" t="s">
        <v>5298</v>
      </c>
      <c r="AE92" s="46" t="s">
        <v>8361</v>
      </c>
    </row>
    <row r="93" spans="1:31" ht="14.45" x14ac:dyDescent="0.3">
      <c r="A93" s="46" t="s">
        <v>3902</v>
      </c>
      <c r="B93" s="46"/>
      <c r="C93" s="46" t="s">
        <v>8343</v>
      </c>
      <c r="D93" s="46">
        <v>1</v>
      </c>
      <c r="E93" s="46">
        <v>1</v>
      </c>
      <c r="F93" s="46" t="s">
        <v>8469</v>
      </c>
      <c r="G93" s="46" t="s">
        <v>1415</v>
      </c>
      <c r="H93" s="46" t="s">
        <v>3902</v>
      </c>
      <c r="I93" s="46" t="s">
        <v>2481</v>
      </c>
      <c r="J93" s="46" t="s">
        <v>2481</v>
      </c>
      <c r="K93" s="46" t="s">
        <v>2326</v>
      </c>
      <c r="L93" s="46" t="s">
        <v>8470</v>
      </c>
      <c r="M93" s="46" t="s">
        <v>7019</v>
      </c>
      <c r="N93" s="46" t="s">
        <v>697</v>
      </c>
      <c r="O93" s="46" t="s">
        <v>8471</v>
      </c>
      <c r="P93" s="46" t="s">
        <v>8472</v>
      </c>
      <c r="Q93" s="46"/>
      <c r="R93" s="46"/>
      <c r="S93" s="46"/>
      <c r="T93" s="46"/>
      <c r="U93" s="46"/>
      <c r="V93" s="46"/>
      <c r="W93" s="46" t="s">
        <v>6823</v>
      </c>
      <c r="X93" s="46" t="s">
        <v>3670</v>
      </c>
      <c r="Y93" s="46" t="s">
        <v>1171</v>
      </c>
      <c r="Z93" s="46">
        <v>31.483419000000001</v>
      </c>
      <c r="AA93" s="46">
        <v>-97.514465999999999</v>
      </c>
      <c r="AB93" s="46" t="s">
        <v>7020</v>
      </c>
      <c r="AC93" s="46" t="s">
        <v>8347</v>
      </c>
      <c r="AD93" s="46" t="s">
        <v>8343</v>
      </c>
      <c r="AE93" s="46" t="s">
        <v>8348</v>
      </c>
    </row>
    <row r="94" spans="1:31" x14ac:dyDescent="0.45">
      <c r="A94" s="46" t="s">
        <v>3903</v>
      </c>
      <c r="B94" s="46"/>
      <c r="C94" s="46" t="s">
        <v>8343</v>
      </c>
      <c r="D94" s="46">
        <v>2</v>
      </c>
      <c r="E94" s="46">
        <v>2</v>
      </c>
      <c r="F94" s="46" t="s">
        <v>3101</v>
      </c>
      <c r="G94" s="46" t="s">
        <v>1415</v>
      </c>
      <c r="H94" s="46" t="s">
        <v>3903</v>
      </c>
      <c r="I94" s="46" t="s">
        <v>2481</v>
      </c>
      <c r="J94" s="46" t="s">
        <v>2481</v>
      </c>
      <c r="K94" s="46" t="s">
        <v>2326</v>
      </c>
      <c r="L94" s="46" t="s">
        <v>8470</v>
      </c>
      <c r="M94" s="46" t="s">
        <v>739</v>
      </c>
      <c r="N94" s="46" t="s">
        <v>697</v>
      </c>
      <c r="O94" s="46" t="s">
        <v>8473</v>
      </c>
      <c r="P94" s="46" t="s">
        <v>1415</v>
      </c>
      <c r="Q94" s="46">
        <v>175398</v>
      </c>
      <c r="R94" s="46"/>
      <c r="S94" s="46"/>
      <c r="T94" s="46" t="s">
        <v>8474</v>
      </c>
      <c r="U94" s="46" t="s">
        <v>8475</v>
      </c>
      <c r="V94" s="46"/>
      <c r="W94" s="46"/>
      <c r="X94" s="46"/>
      <c r="Y94" s="46"/>
      <c r="Z94" s="46" t="s">
        <v>4235</v>
      </c>
      <c r="AA94" s="46" t="s">
        <v>4235</v>
      </c>
      <c r="AB94" s="46" t="s">
        <v>8476</v>
      </c>
      <c r="AC94" s="46" t="s">
        <v>8347</v>
      </c>
      <c r="AD94" s="46" t="s">
        <v>8347</v>
      </c>
      <c r="AE94" s="46" t="s">
        <v>8348</v>
      </c>
    </row>
    <row r="95" spans="1:31" ht="14.45" x14ac:dyDescent="0.3">
      <c r="A95" s="46" t="s">
        <v>4938</v>
      </c>
      <c r="B95" s="46"/>
      <c r="C95" s="46"/>
      <c r="D95" s="46">
        <v>4</v>
      </c>
      <c r="E95" s="46">
        <v>5</v>
      </c>
      <c r="F95" s="46" t="s">
        <v>8477</v>
      </c>
      <c r="G95" s="46" t="s">
        <v>8415</v>
      </c>
      <c r="H95" s="46" t="s">
        <v>4938</v>
      </c>
      <c r="I95" s="46" t="s">
        <v>3063</v>
      </c>
      <c r="J95" s="46" t="s">
        <v>3063</v>
      </c>
      <c r="K95" s="46" t="s">
        <v>2326</v>
      </c>
      <c r="L95" s="46"/>
      <c r="M95" s="46" t="s">
        <v>8478</v>
      </c>
      <c r="N95" s="46"/>
      <c r="O95" s="46"/>
      <c r="P95" s="46"/>
      <c r="Q95" s="46"/>
      <c r="R95" s="46"/>
      <c r="S95" s="46"/>
      <c r="T95" s="46"/>
      <c r="U95" s="46"/>
      <c r="V95" s="46"/>
      <c r="W95" s="46"/>
      <c r="X95" s="46"/>
      <c r="Y95" s="46"/>
      <c r="Z95" s="46"/>
      <c r="AA95" s="46"/>
      <c r="AB95" s="46"/>
      <c r="AC95" s="46" t="s">
        <v>5298</v>
      </c>
      <c r="AD95" s="46" t="s">
        <v>5298</v>
      </c>
      <c r="AE95" s="46" t="s">
        <v>8361</v>
      </c>
    </row>
    <row r="96" spans="1:31" ht="14.45" x14ac:dyDescent="0.3">
      <c r="A96" s="46" t="s">
        <v>4904</v>
      </c>
      <c r="B96" s="46"/>
      <c r="C96" s="46"/>
      <c r="D96" s="46">
        <v>4</v>
      </c>
      <c r="E96" s="46">
        <v>5</v>
      </c>
      <c r="F96" s="46" t="s">
        <v>8479</v>
      </c>
      <c r="G96" s="46" t="s">
        <v>8415</v>
      </c>
      <c r="H96" s="46" t="s">
        <v>4904</v>
      </c>
      <c r="I96" s="46" t="s">
        <v>3063</v>
      </c>
      <c r="J96" s="46" t="s">
        <v>3063</v>
      </c>
      <c r="K96" s="46" t="s">
        <v>2326</v>
      </c>
      <c r="L96" s="46"/>
      <c r="M96" s="46" t="s">
        <v>8480</v>
      </c>
      <c r="N96" s="46"/>
      <c r="O96" s="46"/>
      <c r="P96" s="46"/>
      <c r="Q96" s="46"/>
      <c r="R96" s="46"/>
      <c r="S96" s="46"/>
      <c r="T96" s="46"/>
      <c r="U96" s="46"/>
      <c r="V96" s="46"/>
      <c r="W96" s="46"/>
      <c r="X96" s="46"/>
      <c r="Y96" s="46"/>
      <c r="Z96" s="46"/>
      <c r="AA96" s="46"/>
      <c r="AB96" s="46"/>
      <c r="AC96" s="46" t="s">
        <v>5298</v>
      </c>
      <c r="AD96" s="46" t="s">
        <v>5298</v>
      </c>
      <c r="AE96" s="46" t="s">
        <v>8361</v>
      </c>
    </row>
    <row r="97" spans="1:31" ht="14.45" x14ac:dyDescent="0.3">
      <c r="A97" s="46" t="s">
        <v>4906</v>
      </c>
      <c r="B97" s="46"/>
      <c r="C97" s="46"/>
      <c r="D97" s="46">
        <v>4</v>
      </c>
      <c r="E97" s="46">
        <v>5</v>
      </c>
      <c r="F97" s="46" t="s">
        <v>8400</v>
      </c>
      <c r="G97" s="46" t="s">
        <v>8415</v>
      </c>
      <c r="H97" s="46" t="s">
        <v>4906</v>
      </c>
      <c r="I97" s="46" t="s">
        <v>3063</v>
      </c>
      <c r="J97" s="46" t="s">
        <v>3063</v>
      </c>
      <c r="K97" s="46" t="s">
        <v>2326</v>
      </c>
      <c r="L97" s="46"/>
      <c r="M97" s="46" t="s">
        <v>8481</v>
      </c>
      <c r="N97" s="46"/>
      <c r="O97" s="46"/>
      <c r="P97" s="46"/>
      <c r="Q97" s="46"/>
      <c r="R97" s="46"/>
      <c r="S97" s="46"/>
      <c r="T97" s="46"/>
      <c r="U97" s="46"/>
      <c r="V97" s="46"/>
      <c r="W97" s="46"/>
      <c r="X97" s="46"/>
      <c r="Y97" s="46"/>
      <c r="Z97" s="46"/>
      <c r="AA97" s="46"/>
      <c r="AB97" s="46"/>
      <c r="AC97" s="46" t="s">
        <v>5298</v>
      </c>
      <c r="AD97" s="46" t="s">
        <v>5298</v>
      </c>
      <c r="AE97" s="46" t="s">
        <v>8361</v>
      </c>
    </row>
    <row r="98" spans="1:31" ht="14.45" x14ac:dyDescent="0.3">
      <c r="A98" s="46" t="s">
        <v>3895</v>
      </c>
      <c r="B98" s="46"/>
      <c r="C98" s="46" t="s">
        <v>8343</v>
      </c>
      <c r="D98" s="46">
        <v>1</v>
      </c>
      <c r="E98" s="46">
        <v>1</v>
      </c>
      <c r="F98" s="46" t="s">
        <v>8445</v>
      </c>
      <c r="G98" s="46" t="s">
        <v>1415</v>
      </c>
      <c r="H98" s="46" t="s">
        <v>3895</v>
      </c>
      <c r="I98" s="46" t="s">
        <v>1852</v>
      </c>
      <c r="J98" s="46" t="s">
        <v>1852</v>
      </c>
      <c r="K98" s="46" t="s">
        <v>2326</v>
      </c>
      <c r="L98" s="46"/>
      <c r="M98" s="46" t="s">
        <v>8482</v>
      </c>
      <c r="N98" s="46" t="s">
        <v>1827</v>
      </c>
      <c r="O98" s="46" t="s">
        <v>8483</v>
      </c>
      <c r="P98" s="46" t="s">
        <v>8384</v>
      </c>
      <c r="Q98" s="46">
        <v>174702</v>
      </c>
      <c r="R98" s="46"/>
      <c r="S98" s="46"/>
      <c r="T98" s="46"/>
      <c r="U98" s="46"/>
      <c r="V98" s="46"/>
      <c r="W98" s="46"/>
      <c r="X98" s="46"/>
      <c r="Y98" s="46"/>
      <c r="Z98" s="46">
        <v>51.477178000000002</v>
      </c>
      <c r="AA98" s="46">
        <v>-0.296875</v>
      </c>
      <c r="AB98" s="46" t="s">
        <v>8484</v>
      </c>
      <c r="AC98" s="46" t="s">
        <v>8347</v>
      </c>
      <c r="AD98" s="46" t="s">
        <v>8343</v>
      </c>
      <c r="AE98" s="46" t="s">
        <v>517</v>
      </c>
    </row>
    <row r="99" spans="1:31" ht="14.45" x14ac:dyDescent="0.3">
      <c r="A99" s="46" t="s">
        <v>4723</v>
      </c>
      <c r="B99" s="46"/>
      <c r="C99" s="46" t="s">
        <v>8343</v>
      </c>
      <c r="D99" s="46">
        <v>2</v>
      </c>
      <c r="E99" s="46">
        <v>2</v>
      </c>
      <c r="F99" s="46" t="s">
        <v>8485</v>
      </c>
      <c r="G99" s="46" t="s">
        <v>1415</v>
      </c>
      <c r="H99" s="46" t="s">
        <v>4723</v>
      </c>
      <c r="I99" s="46" t="s">
        <v>3064</v>
      </c>
      <c r="J99" s="46" t="s">
        <v>3064</v>
      </c>
      <c r="K99" s="46" t="s">
        <v>2326</v>
      </c>
      <c r="L99" s="46" t="s">
        <v>8486</v>
      </c>
      <c r="M99" s="46" t="s">
        <v>875</v>
      </c>
      <c r="N99" s="46" t="s">
        <v>697</v>
      </c>
      <c r="O99" s="46" t="s">
        <v>8487</v>
      </c>
      <c r="P99" s="46" t="s">
        <v>8488</v>
      </c>
      <c r="Q99" s="46"/>
      <c r="R99" s="46"/>
      <c r="S99" s="46" t="s">
        <v>4724</v>
      </c>
      <c r="T99" s="46"/>
      <c r="U99" s="46"/>
      <c r="V99" s="46" t="s">
        <v>7454</v>
      </c>
      <c r="W99" s="46"/>
      <c r="X99" s="46"/>
      <c r="Y99" s="46" t="s">
        <v>2100</v>
      </c>
      <c r="Z99" s="46">
        <v>25.643757999999998</v>
      </c>
      <c r="AA99" s="46">
        <v>-100.21169</v>
      </c>
      <c r="AB99" s="46" t="s">
        <v>4725</v>
      </c>
      <c r="AC99" s="46" t="s">
        <v>8347</v>
      </c>
      <c r="AD99" s="46" t="s">
        <v>8347</v>
      </c>
      <c r="AE99" s="46" t="s">
        <v>8348</v>
      </c>
    </row>
    <row r="100" spans="1:31" ht="14.45" x14ac:dyDescent="0.3">
      <c r="A100" s="46" t="s">
        <v>4726</v>
      </c>
      <c r="B100" s="46"/>
      <c r="C100" s="46" t="s">
        <v>8343</v>
      </c>
      <c r="D100" s="46">
        <v>2</v>
      </c>
      <c r="E100" s="46">
        <v>2</v>
      </c>
      <c r="F100" s="46" t="s">
        <v>8489</v>
      </c>
      <c r="G100" s="46" t="s">
        <v>1415</v>
      </c>
      <c r="H100" s="46" t="s">
        <v>4726</v>
      </c>
      <c r="I100" s="46" t="s">
        <v>3064</v>
      </c>
      <c r="J100" s="46" t="s">
        <v>3064</v>
      </c>
      <c r="K100" s="46" t="s">
        <v>2326</v>
      </c>
      <c r="L100" s="46" t="s">
        <v>8490</v>
      </c>
      <c r="M100" s="46" t="s">
        <v>874</v>
      </c>
      <c r="N100" s="46" t="s">
        <v>697</v>
      </c>
      <c r="O100" s="46" t="s">
        <v>8491</v>
      </c>
      <c r="P100" s="46" t="s">
        <v>8488</v>
      </c>
      <c r="Q100" s="46"/>
      <c r="R100" s="46"/>
      <c r="S100" s="46" t="s">
        <v>4727</v>
      </c>
      <c r="T100" s="46"/>
      <c r="U100" s="46"/>
      <c r="V100" s="46"/>
      <c r="W100" s="46"/>
      <c r="X100" s="46"/>
      <c r="Y100" s="46"/>
      <c r="Z100" s="46" t="s">
        <v>4235</v>
      </c>
      <c r="AA100" s="46" t="s">
        <v>4235</v>
      </c>
      <c r="AB100" s="46" t="s">
        <v>4235</v>
      </c>
      <c r="AC100" s="46" t="s">
        <v>8347</v>
      </c>
      <c r="AD100" s="46" t="s">
        <v>8343</v>
      </c>
      <c r="AE100" s="46" t="s">
        <v>8348</v>
      </c>
    </row>
    <row r="101" spans="1:31" ht="14.45" x14ac:dyDescent="0.3">
      <c r="A101" s="46" t="s">
        <v>2345</v>
      </c>
      <c r="B101" s="46"/>
      <c r="C101" s="46" t="s">
        <v>8343</v>
      </c>
      <c r="D101" s="46">
        <v>2</v>
      </c>
      <c r="E101" s="46">
        <v>2</v>
      </c>
      <c r="F101" s="46" t="s">
        <v>8492</v>
      </c>
      <c r="G101" s="46" t="s">
        <v>1416</v>
      </c>
      <c r="H101" s="46" t="s">
        <v>2345</v>
      </c>
      <c r="I101" s="46" t="s">
        <v>1842</v>
      </c>
      <c r="J101" s="46" t="s">
        <v>1842</v>
      </c>
      <c r="K101" s="46" t="s">
        <v>2326</v>
      </c>
      <c r="L101" s="46" t="s">
        <v>8493</v>
      </c>
      <c r="M101" s="46" t="s">
        <v>575</v>
      </c>
      <c r="N101" s="46" t="s">
        <v>8355</v>
      </c>
      <c r="O101" s="46" t="s">
        <v>8494</v>
      </c>
      <c r="P101" s="46" t="s">
        <v>8442</v>
      </c>
      <c r="Q101" s="46">
        <v>175903</v>
      </c>
      <c r="R101" s="46"/>
      <c r="S101" s="46" t="s">
        <v>4766</v>
      </c>
      <c r="T101" s="46"/>
      <c r="U101" s="46"/>
      <c r="V101" s="46"/>
      <c r="W101" s="46"/>
      <c r="X101" s="46" t="s">
        <v>2268</v>
      </c>
      <c r="Y101" s="46" t="s">
        <v>2100</v>
      </c>
      <c r="Z101" s="46">
        <v>19.618933179999999</v>
      </c>
      <c r="AA101" s="46">
        <v>-103.56193759999999</v>
      </c>
      <c r="AB101" s="46" t="s">
        <v>4634</v>
      </c>
      <c r="AC101" s="46" t="s">
        <v>8347</v>
      </c>
      <c r="AD101" s="46" t="s">
        <v>8343</v>
      </c>
      <c r="AE101" s="46" t="s">
        <v>8348</v>
      </c>
    </row>
    <row r="102" spans="1:31" ht="14.45" x14ac:dyDescent="0.3">
      <c r="A102" s="46" t="s">
        <v>2222</v>
      </c>
      <c r="B102" s="46"/>
      <c r="C102" s="46" t="s">
        <v>8343</v>
      </c>
      <c r="D102" s="46">
        <v>2</v>
      </c>
      <c r="E102" s="46">
        <v>2</v>
      </c>
      <c r="F102" s="46" t="s">
        <v>8495</v>
      </c>
      <c r="G102" s="46" t="s">
        <v>1416</v>
      </c>
      <c r="H102" s="46" t="s">
        <v>2222</v>
      </c>
      <c r="I102" s="46" t="s">
        <v>1842</v>
      </c>
      <c r="J102" s="46" t="s">
        <v>1842</v>
      </c>
      <c r="K102" s="46" t="s">
        <v>2326</v>
      </c>
      <c r="L102" s="46" t="s">
        <v>8496</v>
      </c>
      <c r="M102" s="46" t="s">
        <v>47</v>
      </c>
      <c r="N102" s="46" t="s">
        <v>8355</v>
      </c>
      <c r="O102" s="46" t="s">
        <v>8497</v>
      </c>
      <c r="P102" s="46" t="s">
        <v>8442</v>
      </c>
      <c r="Q102" s="46">
        <v>175895</v>
      </c>
      <c r="R102" s="46"/>
      <c r="S102" s="46" t="s">
        <v>4771</v>
      </c>
      <c r="T102" s="46"/>
      <c r="U102" s="46"/>
      <c r="V102" s="46"/>
      <c r="W102" s="46"/>
      <c r="X102" s="46" t="s">
        <v>2186</v>
      </c>
      <c r="Y102" s="46" t="s">
        <v>2100</v>
      </c>
      <c r="Z102" s="46">
        <v>19.453344000000001</v>
      </c>
      <c r="AA102" s="46">
        <v>-101.731678</v>
      </c>
      <c r="AB102" s="46" t="s">
        <v>4772</v>
      </c>
      <c r="AC102" s="46" t="s">
        <v>8347</v>
      </c>
      <c r="AD102" s="46" t="s">
        <v>8343</v>
      </c>
      <c r="AE102" s="46" t="s">
        <v>8348</v>
      </c>
    </row>
    <row r="103" spans="1:31" ht="14.45" x14ac:dyDescent="0.3">
      <c r="A103" s="46" t="s">
        <v>4764</v>
      </c>
      <c r="B103" s="46"/>
      <c r="C103" s="46" t="s">
        <v>8343</v>
      </c>
      <c r="D103" s="46">
        <v>2</v>
      </c>
      <c r="E103" s="46">
        <v>2</v>
      </c>
      <c r="F103" s="46" t="s">
        <v>8498</v>
      </c>
      <c r="G103" s="46" t="s">
        <v>1416</v>
      </c>
      <c r="H103" s="46" t="s">
        <v>4764</v>
      </c>
      <c r="I103" s="46" t="s">
        <v>2076</v>
      </c>
      <c r="J103" s="46" t="s">
        <v>2076</v>
      </c>
      <c r="K103" s="46" t="s">
        <v>2326</v>
      </c>
      <c r="L103" s="46" t="s">
        <v>8493</v>
      </c>
      <c r="M103" s="46" t="s">
        <v>551</v>
      </c>
      <c r="N103" s="46" t="s">
        <v>8355</v>
      </c>
      <c r="O103" s="46" t="s">
        <v>8494</v>
      </c>
      <c r="P103" s="46" t="s">
        <v>8442</v>
      </c>
      <c r="Q103" s="46">
        <v>176041</v>
      </c>
      <c r="R103" s="46"/>
      <c r="S103" s="46" t="s">
        <v>4765</v>
      </c>
      <c r="T103" s="46"/>
      <c r="U103" s="46"/>
      <c r="V103" s="46"/>
      <c r="W103" s="46"/>
      <c r="X103" s="46" t="s">
        <v>2268</v>
      </c>
      <c r="Y103" s="46" t="s">
        <v>2100</v>
      </c>
      <c r="Z103" s="46">
        <v>19.635458360000001</v>
      </c>
      <c r="AA103" s="46">
        <v>-104.3307899</v>
      </c>
      <c r="AB103" s="46" t="s">
        <v>4634</v>
      </c>
      <c r="AC103" s="46" t="s">
        <v>8347</v>
      </c>
      <c r="AD103" s="46" t="s">
        <v>8343</v>
      </c>
      <c r="AE103" s="46" t="s">
        <v>8348</v>
      </c>
    </row>
    <row r="104" spans="1:31" ht="14.45" x14ac:dyDescent="0.3">
      <c r="A104" s="46" t="s">
        <v>2170</v>
      </c>
      <c r="B104" s="46"/>
      <c r="C104" s="46" t="s">
        <v>8343</v>
      </c>
      <c r="D104" s="46">
        <v>2</v>
      </c>
      <c r="E104" s="46">
        <v>2</v>
      </c>
      <c r="F104" s="46" t="s">
        <v>8499</v>
      </c>
      <c r="G104" s="46" t="s">
        <v>1416</v>
      </c>
      <c r="H104" s="46" t="s">
        <v>2170</v>
      </c>
      <c r="I104" s="46" t="s">
        <v>2076</v>
      </c>
      <c r="J104" s="46" t="s">
        <v>2076</v>
      </c>
      <c r="K104" s="46" t="s">
        <v>2326</v>
      </c>
      <c r="L104" s="46" t="s">
        <v>8354</v>
      </c>
      <c r="M104" s="46" t="s">
        <v>310</v>
      </c>
      <c r="N104" s="46" t="s">
        <v>8355</v>
      </c>
      <c r="O104" s="46" t="s">
        <v>8500</v>
      </c>
      <c r="P104" s="46" t="s">
        <v>8442</v>
      </c>
      <c r="Q104" s="46">
        <v>175552</v>
      </c>
      <c r="R104" s="46"/>
      <c r="S104" s="46" t="s">
        <v>4760</v>
      </c>
      <c r="T104" s="46"/>
      <c r="U104" s="46"/>
      <c r="V104" s="46"/>
      <c r="W104" s="46"/>
      <c r="X104" s="46" t="s">
        <v>2101</v>
      </c>
      <c r="Y104" s="46" t="s">
        <v>2100</v>
      </c>
      <c r="Z104" s="46">
        <v>17.843290870000001</v>
      </c>
      <c r="AA104" s="46">
        <v>-96.887434310000003</v>
      </c>
      <c r="AB104" s="46" t="s">
        <v>4634</v>
      </c>
      <c r="AC104" s="46" t="s">
        <v>8347</v>
      </c>
      <c r="AD104" s="46" t="s">
        <v>8343</v>
      </c>
      <c r="AE104" s="46" t="s">
        <v>8348</v>
      </c>
    </row>
    <row r="105" spans="1:31" ht="14.45" x14ac:dyDescent="0.3">
      <c r="A105" s="46" t="s">
        <v>4870</v>
      </c>
      <c r="B105" s="46"/>
      <c r="C105" s="46"/>
      <c r="D105" s="46">
        <v>4</v>
      </c>
      <c r="E105" s="46">
        <v>5</v>
      </c>
      <c r="F105" s="46" t="s">
        <v>8429</v>
      </c>
      <c r="G105" s="46" t="s">
        <v>8501</v>
      </c>
      <c r="H105" s="46" t="s">
        <v>4870</v>
      </c>
      <c r="I105" s="46" t="s">
        <v>6422</v>
      </c>
      <c r="J105" s="46" t="s">
        <v>6422</v>
      </c>
      <c r="K105" s="46" t="s">
        <v>2326</v>
      </c>
      <c r="L105" s="46"/>
      <c r="M105" s="46" t="s">
        <v>3918</v>
      </c>
      <c r="N105" s="46" t="s">
        <v>8355</v>
      </c>
      <c r="O105" s="46"/>
      <c r="P105" s="46"/>
      <c r="Q105" s="46"/>
      <c r="R105" s="46" t="s">
        <v>3945</v>
      </c>
      <c r="S105" s="46"/>
      <c r="T105" s="46"/>
      <c r="U105" s="46"/>
      <c r="V105" s="46"/>
      <c r="W105" s="46"/>
      <c r="X105" s="46"/>
      <c r="Y105" s="46"/>
      <c r="Z105" s="46"/>
      <c r="AA105" s="46"/>
      <c r="AB105" s="46"/>
      <c r="AC105" s="46" t="s">
        <v>5298</v>
      </c>
      <c r="AD105" s="46" t="s">
        <v>5298</v>
      </c>
      <c r="AE105" s="46" t="s">
        <v>8361</v>
      </c>
    </row>
    <row r="106" spans="1:31" ht="14.45" x14ac:dyDescent="0.3">
      <c r="A106" s="46" t="s">
        <v>4954</v>
      </c>
      <c r="B106" s="46"/>
      <c r="C106" s="46"/>
      <c r="D106" s="46">
        <v>4</v>
      </c>
      <c r="E106" s="46">
        <v>5</v>
      </c>
      <c r="F106" s="46" t="s">
        <v>8376</v>
      </c>
      <c r="G106" s="46" t="s">
        <v>8415</v>
      </c>
      <c r="H106" s="46" t="s">
        <v>4954</v>
      </c>
      <c r="I106" s="46" t="s">
        <v>6422</v>
      </c>
      <c r="J106" s="46" t="s">
        <v>6422</v>
      </c>
      <c r="K106" s="46" t="s">
        <v>2326</v>
      </c>
      <c r="L106" s="46"/>
      <c r="M106" s="46" t="s">
        <v>8502</v>
      </c>
      <c r="N106" s="46"/>
      <c r="O106" s="46"/>
      <c r="P106" s="46"/>
      <c r="Q106" s="46"/>
      <c r="R106" s="46"/>
      <c r="S106" s="46"/>
      <c r="T106" s="46"/>
      <c r="U106" s="46"/>
      <c r="V106" s="46"/>
      <c r="W106" s="46"/>
      <c r="X106" s="46"/>
      <c r="Y106" s="46"/>
      <c r="Z106" s="46"/>
      <c r="AA106" s="46"/>
      <c r="AB106" s="46"/>
      <c r="AC106" s="46" t="s">
        <v>5298</v>
      </c>
      <c r="AD106" s="46" t="s">
        <v>5298</v>
      </c>
      <c r="AE106" s="46" t="s">
        <v>8361</v>
      </c>
    </row>
    <row r="107" spans="1:31" ht="14.45" x14ac:dyDescent="0.3">
      <c r="A107" s="46" t="s">
        <v>4933</v>
      </c>
      <c r="B107" s="46"/>
      <c r="C107" s="46"/>
      <c r="D107" s="46">
        <v>4</v>
      </c>
      <c r="E107" s="46">
        <v>5</v>
      </c>
      <c r="F107" s="46" t="s">
        <v>8458</v>
      </c>
      <c r="G107" s="46" t="s">
        <v>8415</v>
      </c>
      <c r="H107" s="46" t="s">
        <v>4933</v>
      </c>
      <c r="I107" s="46" t="s">
        <v>6422</v>
      </c>
      <c r="J107" s="46" t="s">
        <v>6422</v>
      </c>
      <c r="K107" s="46" t="s">
        <v>2326</v>
      </c>
      <c r="L107" s="46"/>
      <c r="M107" s="46" t="s">
        <v>8503</v>
      </c>
      <c r="N107" s="46"/>
      <c r="O107" s="46"/>
      <c r="P107" s="46"/>
      <c r="Q107" s="46"/>
      <c r="R107" s="46"/>
      <c r="S107" s="46"/>
      <c r="T107" s="46"/>
      <c r="U107" s="46"/>
      <c r="V107" s="46"/>
      <c r="W107" s="46"/>
      <c r="X107" s="46"/>
      <c r="Y107" s="46"/>
      <c r="Z107" s="46"/>
      <c r="AA107" s="46"/>
      <c r="AB107" s="46"/>
      <c r="AC107" s="46" t="s">
        <v>5298</v>
      </c>
      <c r="AD107" s="46" t="s">
        <v>5298</v>
      </c>
      <c r="AE107" s="46" t="s">
        <v>8361</v>
      </c>
    </row>
    <row r="108" spans="1:31" ht="14.45" x14ac:dyDescent="0.3">
      <c r="A108" s="46" t="s">
        <v>4936</v>
      </c>
      <c r="B108" s="46"/>
      <c r="C108" s="46"/>
      <c r="D108" s="46">
        <v>4</v>
      </c>
      <c r="E108" s="46">
        <v>5</v>
      </c>
      <c r="F108" s="46" t="s">
        <v>8504</v>
      </c>
      <c r="G108" s="46" t="s">
        <v>8415</v>
      </c>
      <c r="H108" s="46" t="s">
        <v>4936</v>
      </c>
      <c r="I108" s="46" t="s">
        <v>6422</v>
      </c>
      <c r="J108" s="46" t="s">
        <v>6422</v>
      </c>
      <c r="K108" s="46" t="s">
        <v>2326</v>
      </c>
      <c r="L108" s="46"/>
      <c r="M108" s="46" t="s">
        <v>4937</v>
      </c>
      <c r="N108" s="46"/>
      <c r="O108" s="46"/>
      <c r="P108" s="46"/>
      <c r="Q108" s="46"/>
      <c r="R108" s="46"/>
      <c r="S108" s="46"/>
      <c r="T108" s="46"/>
      <c r="U108" s="46"/>
      <c r="V108" s="46"/>
      <c r="W108" s="46"/>
      <c r="X108" s="46"/>
      <c r="Y108" s="46"/>
      <c r="Z108" s="46"/>
      <c r="AA108" s="46"/>
      <c r="AB108" s="46"/>
      <c r="AC108" s="46" t="s">
        <v>5298</v>
      </c>
      <c r="AD108" s="46" t="s">
        <v>5298</v>
      </c>
      <c r="AE108" s="46" t="s">
        <v>8361</v>
      </c>
    </row>
    <row r="109" spans="1:31" ht="14.45" x14ac:dyDescent="0.3">
      <c r="A109" s="46" t="s">
        <v>4704</v>
      </c>
      <c r="B109" s="46"/>
      <c r="C109" s="46" t="s">
        <v>8343</v>
      </c>
      <c r="D109" s="46">
        <v>1</v>
      </c>
      <c r="E109" s="46">
        <v>1</v>
      </c>
      <c r="F109" s="46" t="s">
        <v>8495</v>
      </c>
      <c r="G109" s="46" t="s">
        <v>1415</v>
      </c>
      <c r="H109" s="46" t="s">
        <v>4704</v>
      </c>
      <c r="I109" s="46" t="s">
        <v>1116</v>
      </c>
      <c r="J109" s="46" t="s">
        <v>1116</v>
      </c>
      <c r="K109" s="46" t="s">
        <v>2326</v>
      </c>
      <c r="L109" s="46" t="s">
        <v>8440</v>
      </c>
      <c r="M109" s="46" t="s">
        <v>877</v>
      </c>
      <c r="N109" s="46" t="s">
        <v>697</v>
      </c>
      <c r="O109" s="46" t="s">
        <v>8505</v>
      </c>
      <c r="P109" s="46" t="s">
        <v>8488</v>
      </c>
      <c r="Q109" s="46"/>
      <c r="R109" s="46"/>
      <c r="S109" s="46" t="s">
        <v>4705</v>
      </c>
      <c r="T109" s="46"/>
      <c r="U109" s="46"/>
      <c r="V109" s="46"/>
      <c r="W109" s="46"/>
      <c r="X109" s="46" t="s">
        <v>1665</v>
      </c>
      <c r="Y109" s="46" t="s">
        <v>1171</v>
      </c>
      <c r="Z109" s="46">
        <v>29.815436999999999</v>
      </c>
      <c r="AA109" s="46">
        <v>-84.932002999999995</v>
      </c>
      <c r="AB109" s="46" t="s">
        <v>4706</v>
      </c>
      <c r="AC109" s="46" t="s">
        <v>8347</v>
      </c>
      <c r="AD109" s="46" t="s">
        <v>8347</v>
      </c>
      <c r="AE109" s="46" t="s">
        <v>517</v>
      </c>
    </row>
    <row r="110" spans="1:31" ht="14.45" x14ac:dyDescent="0.3">
      <c r="A110" s="46" t="s">
        <v>3476</v>
      </c>
      <c r="B110" s="46"/>
      <c r="C110" s="46" t="s">
        <v>8343</v>
      </c>
      <c r="D110" s="46">
        <v>2</v>
      </c>
      <c r="E110" s="46">
        <v>2</v>
      </c>
      <c r="F110" s="46" t="s">
        <v>8405</v>
      </c>
      <c r="G110" s="46" t="s">
        <v>1416</v>
      </c>
      <c r="H110" s="46" t="s">
        <v>3476</v>
      </c>
      <c r="I110" s="46" t="s">
        <v>1116</v>
      </c>
      <c r="J110" s="46" t="s">
        <v>1116</v>
      </c>
      <c r="K110" s="46" t="s">
        <v>2326</v>
      </c>
      <c r="L110" s="46" t="s">
        <v>8440</v>
      </c>
      <c r="M110" s="46" t="s">
        <v>262</v>
      </c>
      <c r="N110" s="46" t="s">
        <v>8355</v>
      </c>
      <c r="O110" s="46" t="s">
        <v>8506</v>
      </c>
      <c r="P110" s="46" t="s">
        <v>8442</v>
      </c>
      <c r="Q110" s="46">
        <v>175169</v>
      </c>
      <c r="R110" s="46"/>
      <c r="S110" s="46"/>
      <c r="T110" s="46"/>
      <c r="U110" s="46"/>
      <c r="V110" s="46"/>
      <c r="W110" s="46"/>
      <c r="X110" s="46" t="s">
        <v>1665</v>
      </c>
      <c r="Y110" s="46" t="s">
        <v>1171</v>
      </c>
      <c r="Z110" s="46">
        <v>29.900183330000001</v>
      </c>
      <c r="AA110" s="46">
        <v>-82.580200000000005</v>
      </c>
      <c r="AB110" s="46" t="s">
        <v>4634</v>
      </c>
      <c r="AC110" s="46" t="s">
        <v>8347</v>
      </c>
      <c r="AD110" s="46" t="s">
        <v>8343</v>
      </c>
      <c r="AE110" s="46" t="s">
        <v>517</v>
      </c>
    </row>
    <row r="111" spans="1:31" x14ac:dyDescent="0.45">
      <c r="A111" s="46" t="s">
        <v>1652</v>
      </c>
      <c r="B111" s="46"/>
      <c r="C111" s="46" t="s">
        <v>8343</v>
      </c>
      <c r="D111" s="46">
        <v>1</v>
      </c>
      <c r="E111" s="46">
        <v>1</v>
      </c>
      <c r="F111" s="46" t="s">
        <v>8504</v>
      </c>
      <c r="G111" s="46" t="s">
        <v>1415</v>
      </c>
      <c r="H111" s="46" t="s">
        <v>1652</v>
      </c>
      <c r="I111" s="46" t="s">
        <v>970</v>
      </c>
      <c r="J111" s="46" t="s">
        <v>970</v>
      </c>
      <c r="K111" s="46" t="s">
        <v>2326</v>
      </c>
      <c r="L111" s="46" t="s">
        <v>8387</v>
      </c>
      <c r="M111" s="46" t="s">
        <v>245</v>
      </c>
      <c r="N111" s="46" t="s">
        <v>8355</v>
      </c>
      <c r="O111" s="46" t="s">
        <v>8417</v>
      </c>
      <c r="P111" s="46" t="s">
        <v>8418</v>
      </c>
      <c r="Q111" s="46">
        <v>174230</v>
      </c>
      <c r="R111" s="46" t="s">
        <v>8507</v>
      </c>
      <c r="S111" s="46" t="s">
        <v>4647</v>
      </c>
      <c r="T111" s="46"/>
      <c r="U111" s="46"/>
      <c r="V111" s="46"/>
      <c r="W111" s="46"/>
      <c r="X111" s="46" t="s">
        <v>1514</v>
      </c>
      <c r="Y111" s="46" t="s">
        <v>1171</v>
      </c>
      <c r="Z111" s="46">
        <v>31.43347498</v>
      </c>
      <c r="AA111" s="46">
        <v>-109.2431153</v>
      </c>
      <c r="AB111" s="46" t="s">
        <v>4634</v>
      </c>
      <c r="AC111" s="46" t="s">
        <v>8343</v>
      </c>
      <c r="AD111" s="46" t="s">
        <v>8343</v>
      </c>
      <c r="AE111" s="46" t="s">
        <v>8508</v>
      </c>
    </row>
    <row r="112" spans="1:31" ht="14.45" x14ac:dyDescent="0.3">
      <c r="A112" s="46" t="s">
        <v>2069</v>
      </c>
      <c r="B112" s="46"/>
      <c r="C112" s="46" t="s">
        <v>8343</v>
      </c>
      <c r="D112" s="46">
        <v>1</v>
      </c>
      <c r="E112" s="46">
        <v>1</v>
      </c>
      <c r="F112" s="46" t="s">
        <v>8477</v>
      </c>
      <c r="G112" s="46" t="s">
        <v>1415</v>
      </c>
      <c r="H112" s="46" t="s">
        <v>2069</v>
      </c>
      <c r="I112" s="46" t="s">
        <v>970</v>
      </c>
      <c r="J112" s="46" t="s">
        <v>970</v>
      </c>
      <c r="K112" s="46" t="s">
        <v>2326</v>
      </c>
      <c r="L112" s="46" t="s">
        <v>8377</v>
      </c>
      <c r="M112" s="46" t="s">
        <v>8509</v>
      </c>
      <c r="N112" s="46" t="s">
        <v>8355</v>
      </c>
      <c r="O112" s="46" t="s">
        <v>8510</v>
      </c>
      <c r="P112" s="46" t="s">
        <v>8511</v>
      </c>
      <c r="Q112" s="46">
        <v>174682</v>
      </c>
      <c r="R112" s="46"/>
      <c r="S112" s="46" t="s">
        <v>4648</v>
      </c>
      <c r="T112" s="46"/>
      <c r="U112" s="46"/>
      <c r="V112" s="46"/>
      <c r="W112" s="46"/>
      <c r="X112" s="46" t="s">
        <v>389</v>
      </c>
      <c r="Y112" s="46" t="s">
        <v>1171</v>
      </c>
      <c r="Z112" s="46">
        <v>38.757995999999999</v>
      </c>
      <c r="AA112" s="46">
        <v>-120.548892</v>
      </c>
      <c r="AB112" s="46" t="s">
        <v>6930</v>
      </c>
      <c r="AC112" s="46" t="s">
        <v>8343</v>
      </c>
      <c r="AD112" s="46" t="s">
        <v>8347</v>
      </c>
      <c r="AE112" s="46" t="s">
        <v>8508</v>
      </c>
    </row>
    <row r="113" spans="1:31" ht="14.45" x14ac:dyDescent="0.3">
      <c r="A113" s="46" t="s">
        <v>4860</v>
      </c>
      <c r="B113" s="46"/>
      <c r="C113" s="46" t="s">
        <v>2326</v>
      </c>
      <c r="D113" s="46">
        <v>3</v>
      </c>
      <c r="E113" s="46">
        <v>4</v>
      </c>
      <c r="F113" s="46" t="s">
        <v>8451</v>
      </c>
      <c r="G113" s="46" t="s">
        <v>1415</v>
      </c>
      <c r="H113" s="46" t="s">
        <v>4860</v>
      </c>
      <c r="I113" s="46" t="s">
        <v>970</v>
      </c>
      <c r="J113" s="46" t="s">
        <v>970</v>
      </c>
      <c r="K113" s="46" t="s">
        <v>2326</v>
      </c>
      <c r="L113" s="46" t="s">
        <v>8377</v>
      </c>
      <c r="M113" s="46" t="s">
        <v>408</v>
      </c>
      <c r="N113" s="46" t="s">
        <v>1827</v>
      </c>
      <c r="O113" s="46" t="s">
        <v>1922</v>
      </c>
      <c r="P113" s="46"/>
      <c r="Q113" s="46"/>
      <c r="R113" s="46"/>
      <c r="S113" s="46"/>
      <c r="T113" s="46"/>
      <c r="U113" s="46"/>
      <c r="V113" s="46"/>
      <c r="W113" s="46"/>
      <c r="X113" s="46"/>
      <c r="Y113" s="46"/>
      <c r="Z113" s="46">
        <v>33.068890000000003</v>
      </c>
      <c r="AA113" s="46">
        <v>-116.54528000000001</v>
      </c>
      <c r="AB113" s="46" t="s">
        <v>4861</v>
      </c>
      <c r="AC113" s="46" t="s">
        <v>8347</v>
      </c>
      <c r="AD113" s="46" t="s">
        <v>8347</v>
      </c>
      <c r="AE113" s="46" t="s">
        <v>8508</v>
      </c>
    </row>
    <row r="114" spans="1:31" ht="14.45" x14ac:dyDescent="0.3">
      <c r="A114" s="46" t="s">
        <v>3430</v>
      </c>
      <c r="B114" s="46" t="s">
        <v>2326</v>
      </c>
      <c r="C114" s="46"/>
      <c r="D114" s="46"/>
      <c r="E114" s="46"/>
      <c r="F114" s="46"/>
      <c r="G114" s="46"/>
      <c r="H114" s="46"/>
      <c r="I114" s="46" t="s">
        <v>8512</v>
      </c>
      <c r="J114" s="46" t="s">
        <v>8512</v>
      </c>
      <c r="K114" s="46" t="s">
        <v>2326</v>
      </c>
      <c r="L114" s="46"/>
      <c r="M114" s="46"/>
      <c r="N114" s="46"/>
      <c r="O114" s="46"/>
      <c r="P114" s="46"/>
      <c r="Q114" s="46"/>
      <c r="R114" s="46"/>
      <c r="S114" s="46"/>
      <c r="T114" s="46"/>
      <c r="U114" s="46"/>
      <c r="V114" s="46"/>
      <c r="W114" s="46"/>
      <c r="X114" s="46"/>
      <c r="Y114" s="46"/>
      <c r="Z114" s="46"/>
      <c r="AA114" s="46"/>
      <c r="AB114" s="46"/>
      <c r="AC114" s="46"/>
      <c r="AD114" s="46"/>
      <c r="AE114" s="46"/>
    </row>
    <row r="115" spans="1:31" ht="14.45" x14ac:dyDescent="0.3">
      <c r="A115" s="46" t="s">
        <v>8513</v>
      </c>
      <c r="B115" s="46" t="s">
        <v>2326</v>
      </c>
      <c r="C115" s="46"/>
      <c r="D115" s="46"/>
      <c r="E115" s="46"/>
      <c r="F115" s="46"/>
      <c r="G115" s="46"/>
      <c r="H115" s="46"/>
      <c r="I115" s="46" t="s">
        <v>8512</v>
      </c>
      <c r="J115" s="46" t="s">
        <v>8512</v>
      </c>
      <c r="K115" s="46" t="s">
        <v>2326</v>
      </c>
      <c r="L115" s="46"/>
      <c r="M115" s="46"/>
      <c r="N115" s="46"/>
      <c r="O115" s="46"/>
      <c r="P115" s="46"/>
      <c r="Q115" s="46"/>
      <c r="R115" s="46"/>
      <c r="S115" s="46"/>
      <c r="T115" s="46"/>
      <c r="U115" s="46"/>
      <c r="V115" s="46"/>
      <c r="W115" s="46"/>
      <c r="X115" s="46"/>
      <c r="Y115" s="46"/>
      <c r="Z115" s="46"/>
      <c r="AA115" s="46"/>
      <c r="AB115" s="46"/>
      <c r="AC115" s="46"/>
      <c r="AD115" s="46"/>
      <c r="AE115" s="46"/>
    </row>
    <row r="116" spans="1:31" ht="14.45" x14ac:dyDescent="0.3">
      <c r="A116" s="46" t="s">
        <v>8514</v>
      </c>
      <c r="B116" s="46" t="s">
        <v>2326</v>
      </c>
      <c r="C116" s="46"/>
      <c r="D116" s="46"/>
      <c r="E116" s="46"/>
      <c r="F116" s="46"/>
      <c r="G116" s="46"/>
      <c r="H116" s="46"/>
      <c r="I116" s="46" t="s">
        <v>8515</v>
      </c>
      <c r="J116" s="46" t="s">
        <v>8515</v>
      </c>
      <c r="K116" s="46" t="s">
        <v>2326</v>
      </c>
      <c r="L116" s="46"/>
      <c r="M116" s="46"/>
      <c r="N116" s="46"/>
      <c r="O116" s="46"/>
      <c r="P116" s="46"/>
      <c r="Q116" s="46"/>
      <c r="R116" s="46"/>
      <c r="S116" s="46"/>
      <c r="T116" s="46"/>
      <c r="U116" s="46"/>
      <c r="V116" s="46"/>
      <c r="W116" s="46"/>
      <c r="X116" s="46"/>
      <c r="Y116" s="46"/>
      <c r="Z116" s="46"/>
      <c r="AA116" s="46"/>
      <c r="AB116" s="46"/>
      <c r="AC116" s="46"/>
      <c r="AD116" s="46"/>
      <c r="AE116" s="46"/>
    </row>
    <row r="117" spans="1:31" ht="14.45" x14ac:dyDescent="0.3">
      <c r="A117" s="46" t="s">
        <v>4900</v>
      </c>
      <c r="B117" s="46"/>
      <c r="C117" s="46"/>
      <c r="D117" s="46">
        <v>5</v>
      </c>
      <c r="E117" s="46">
        <v>6</v>
      </c>
      <c r="F117" s="46" t="s">
        <v>8448</v>
      </c>
      <c r="G117" s="46" t="s">
        <v>8415</v>
      </c>
      <c r="H117" s="46" t="s">
        <v>4900</v>
      </c>
      <c r="I117" s="46" t="s">
        <v>8516</v>
      </c>
      <c r="J117" s="46" t="s">
        <v>8516</v>
      </c>
      <c r="K117" s="46" t="s">
        <v>2326</v>
      </c>
      <c r="L117" s="46"/>
      <c r="M117" s="46" t="s">
        <v>8517</v>
      </c>
      <c r="N117" s="46"/>
      <c r="O117" s="46"/>
      <c r="P117" s="46"/>
      <c r="Q117" s="46"/>
      <c r="R117" s="46"/>
      <c r="S117" s="46"/>
      <c r="T117" s="46"/>
      <c r="U117" s="46"/>
      <c r="V117" s="46"/>
      <c r="W117" s="46"/>
      <c r="X117" s="46"/>
      <c r="Y117" s="46"/>
      <c r="Z117" s="46"/>
      <c r="AA117" s="46"/>
      <c r="AB117" s="46"/>
      <c r="AC117" s="46" t="s">
        <v>5298</v>
      </c>
      <c r="AD117" s="46" t="s">
        <v>5298</v>
      </c>
      <c r="AE117" s="46" t="s">
        <v>8361</v>
      </c>
    </row>
    <row r="118" spans="1:31" ht="14.45" x14ac:dyDescent="0.3">
      <c r="A118" s="46" t="s">
        <v>4814</v>
      </c>
      <c r="B118" s="46"/>
      <c r="C118" s="46" t="s">
        <v>2326</v>
      </c>
      <c r="D118" s="46">
        <v>3</v>
      </c>
      <c r="E118" s="46">
        <v>4</v>
      </c>
      <c r="F118" s="46" t="s">
        <v>8518</v>
      </c>
      <c r="G118" s="46" t="s">
        <v>1415</v>
      </c>
      <c r="H118" s="46" t="s">
        <v>4814</v>
      </c>
      <c r="I118" s="46" t="s">
        <v>988</v>
      </c>
      <c r="J118" s="46" t="s">
        <v>988</v>
      </c>
      <c r="K118" s="46" t="s">
        <v>2326</v>
      </c>
      <c r="L118" s="46" t="s">
        <v>8519</v>
      </c>
      <c r="M118" s="46" t="s">
        <v>8520</v>
      </c>
      <c r="N118" s="46" t="s">
        <v>1319</v>
      </c>
      <c r="O118" s="46" t="s">
        <v>1386</v>
      </c>
      <c r="P118" s="46"/>
      <c r="Q118" s="46">
        <v>174546</v>
      </c>
      <c r="R118" s="46" t="s">
        <v>8521</v>
      </c>
      <c r="S118" s="46"/>
      <c r="T118" s="46"/>
      <c r="U118" s="46"/>
      <c r="V118" s="46"/>
      <c r="W118" s="46" t="s">
        <v>8522</v>
      </c>
      <c r="X118" s="46" t="s">
        <v>4664</v>
      </c>
      <c r="Y118" s="46" t="s">
        <v>1171</v>
      </c>
      <c r="Z118" s="46">
        <v>37.827556000000001</v>
      </c>
      <c r="AA118" s="46">
        <v>-90.258416999999994</v>
      </c>
      <c r="AB118" s="46" t="s">
        <v>4634</v>
      </c>
      <c r="AC118" s="46" t="s">
        <v>8347</v>
      </c>
      <c r="AD118" s="46" t="s">
        <v>8347</v>
      </c>
      <c r="AE118" s="46" t="s">
        <v>8348</v>
      </c>
    </row>
    <row r="119" spans="1:31" ht="14.45" x14ac:dyDescent="0.3">
      <c r="A119" s="46" t="s">
        <v>4815</v>
      </c>
      <c r="B119" s="46"/>
      <c r="C119" s="46" t="s">
        <v>2326</v>
      </c>
      <c r="D119" s="46">
        <v>3</v>
      </c>
      <c r="E119" s="46">
        <v>4</v>
      </c>
      <c r="F119" s="46" t="s">
        <v>8523</v>
      </c>
      <c r="G119" s="46" t="s">
        <v>1415</v>
      </c>
      <c r="H119" s="46" t="s">
        <v>4815</v>
      </c>
      <c r="I119" s="46" t="s">
        <v>988</v>
      </c>
      <c r="J119" s="46" t="s">
        <v>988</v>
      </c>
      <c r="K119" s="46" t="s">
        <v>2326</v>
      </c>
      <c r="L119" s="46" t="s">
        <v>8524</v>
      </c>
      <c r="M119" s="46" t="s">
        <v>8525</v>
      </c>
      <c r="N119" s="46" t="s">
        <v>1319</v>
      </c>
      <c r="O119" s="46" t="s">
        <v>1394</v>
      </c>
      <c r="P119" s="46"/>
      <c r="Q119" s="46">
        <v>174509</v>
      </c>
      <c r="R119" s="46" t="s">
        <v>8521</v>
      </c>
      <c r="S119" s="46"/>
      <c r="T119" s="46"/>
      <c r="U119" s="46"/>
      <c r="V119" s="46"/>
      <c r="W119" s="46" t="s">
        <v>7026</v>
      </c>
      <c r="X119" s="46" t="s">
        <v>6811</v>
      </c>
      <c r="Y119" s="46" t="s">
        <v>1171</v>
      </c>
      <c r="Z119" s="46">
        <v>40.428165999999997</v>
      </c>
      <c r="AA119" s="46">
        <v>-74.394271000000003</v>
      </c>
      <c r="AB119" s="46" t="s">
        <v>7027</v>
      </c>
      <c r="AC119" s="46" t="s">
        <v>8347</v>
      </c>
      <c r="AD119" s="46" t="s">
        <v>8347</v>
      </c>
      <c r="AE119" s="46" t="s">
        <v>8348</v>
      </c>
    </row>
    <row r="120" spans="1:31" x14ac:dyDescent="0.45">
      <c r="A120" s="46" t="s">
        <v>3418</v>
      </c>
      <c r="B120" s="46"/>
      <c r="C120" s="46" t="s">
        <v>8343</v>
      </c>
      <c r="D120" s="46">
        <v>1</v>
      </c>
      <c r="E120" s="46">
        <v>1</v>
      </c>
      <c r="F120" s="46" t="s">
        <v>8526</v>
      </c>
      <c r="G120" s="46" t="s">
        <v>1415</v>
      </c>
      <c r="H120" s="46" t="s">
        <v>3418</v>
      </c>
      <c r="I120" s="46" t="s">
        <v>988</v>
      </c>
      <c r="J120" s="46" t="s">
        <v>988</v>
      </c>
      <c r="K120" s="46" t="s">
        <v>2326</v>
      </c>
      <c r="L120" s="46" t="s">
        <v>8392</v>
      </c>
      <c r="M120" s="46" t="s">
        <v>7024</v>
      </c>
      <c r="N120" s="46" t="s">
        <v>8355</v>
      </c>
      <c r="O120" s="46" t="s">
        <v>8527</v>
      </c>
      <c r="P120" s="46" t="s">
        <v>1415</v>
      </c>
      <c r="Q120" s="46">
        <v>162052</v>
      </c>
      <c r="R120" s="46" t="s">
        <v>8528</v>
      </c>
      <c r="S120" s="46"/>
      <c r="T120" s="46"/>
      <c r="U120" s="46"/>
      <c r="V120" s="46"/>
      <c r="W120" s="46" t="s">
        <v>3413</v>
      </c>
      <c r="X120" s="46" t="s">
        <v>3484</v>
      </c>
      <c r="Y120" s="46" t="s">
        <v>1171</v>
      </c>
      <c r="Z120" s="46">
        <v>37.615400000000001</v>
      </c>
      <c r="AA120" s="46">
        <v>-88.271083000000004</v>
      </c>
      <c r="AB120" s="46" t="s">
        <v>4634</v>
      </c>
      <c r="AC120" s="46" t="s">
        <v>8347</v>
      </c>
      <c r="AD120" s="46" t="s">
        <v>8343</v>
      </c>
      <c r="AE120" s="46" t="s">
        <v>8348</v>
      </c>
    </row>
    <row r="121" spans="1:31" ht="14.45" x14ac:dyDescent="0.3">
      <c r="A121" s="46" t="s">
        <v>2176</v>
      </c>
      <c r="B121" s="46"/>
      <c r="C121" s="46" t="s">
        <v>8343</v>
      </c>
      <c r="D121" s="46">
        <v>2</v>
      </c>
      <c r="E121" s="46">
        <v>2</v>
      </c>
      <c r="F121" s="46" t="s">
        <v>8431</v>
      </c>
      <c r="G121" s="46" t="s">
        <v>1416</v>
      </c>
      <c r="H121" s="46" t="s">
        <v>2176</v>
      </c>
      <c r="I121" s="46" t="s">
        <v>2090</v>
      </c>
      <c r="J121" s="46" t="s">
        <v>2082</v>
      </c>
      <c r="K121" s="46"/>
      <c r="L121" s="46" t="s">
        <v>8354</v>
      </c>
      <c r="M121" s="46" t="s">
        <v>339</v>
      </c>
      <c r="N121" s="46" t="s">
        <v>8355</v>
      </c>
      <c r="O121" s="46" t="s">
        <v>8529</v>
      </c>
      <c r="P121" s="46"/>
      <c r="Q121" s="46">
        <v>175708</v>
      </c>
      <c r="R121" s="46"/>
      <c r="S121" s="46"/>
      <c r="T121" s="46"/>
      <c r="U121" s="46"/>
      <c r="V121" s="46"/>
      <c r="W121" s="46"/>
      <c r="X121" s="46" t="s">
        <v>2101</v>
      </c>
      <c r="Y121" s="46" t="s">
        <v>2100</v>
      </c>
      <c r="Z121" s="46">
        <v>16.488423780000002</v>
      </c>
      <c r="AA121" s="46">
        <v>-96.983584129999997</v>
      </c>
      <c r="AB121" s="46" t="s">
        <v>4634</v>
      </c>
      <c r="AC121" s="46" t="s">
        <v>8347</v>
      </c>
      <c r="AD121" s="46" t="s">
        <v>8347</v>
      </c>
      <c r="AE121" s="46" t="s">
        <v>8348</v>
      </c>
    </row>
    <row r="122" spans="1:31" ht="14.45" x14ac:dyDescent="0.3">
      <c r="A122" s="46" t="s">
        <v>2184</v>
      </c>
      <c r="B122" s="46"/>
      <c r="C122" s="46" t="s">
        <v>8343</v>
      </c>
      <c r="D122" s="46">
        <v>2</v>
      </c>
      <c r="E122" s="46">
        <v>2</v>
      </c>
      <c r="F122" s="46" t="s">
        <v>8530</v>
      </c>
      <c r="G122" s="46" t="s">
        <v>1416</v>
      </c>
      <c r="H122" s="46" t="s">
        <v>2184</v>
      </c>
      <c r="I122" s="46" t="s">
        <v>2090</v>
      </c>
      <c r="J122" s="46" t="s">
        <v>2082</v>
      </c>
      <c r="K122" s="46"/>
      <c r="L122" s="46" t="s">
        <v>8354</v>
      </c>
      <c r="M122" s="46" t="s">
        <v>384</v>
      </c>
      <c r="N122" s="46" t="s">
        <v>8355</v>
      </c>
      <c r="O122" s="46" t="s">
        <v>8531</v>
      </c>
      <c r="P122" s="46"/>
      <c r="Q122" s="46">
        <v>175513</v>
      </c>
      <c r="R122" s="46"/>
      <c r="S122" s="46"/>
      <c r="T122" s="46"/>
      <c r="U122" s="46"/>
      <c r="V122" s="46"/>
      <c r="W122" s="46"/>
      <c r="X122" s="46" t="s">
        <v>2101</v>
      </c>
      <c r="Y122" s="46" t="s">
        <v>2100</v>
      </c>
      <c r="Z122" s="46">
        <v>16.983075509999999</v>
      </c>
      <c r="AA122" s="46">
        <v>-96.153919209999998</v>
      </c>
      <c r="AB122" s="46" t="s">
        <v>4634</v>
      </c>
      <c r="AC122" s="46" t="s">
        <v>8347</v>
      </c>
      <c r="AD122" s="46" t="s">
        <v>8343</v>
      </c>
      <c r="AE122" s="46" t="s">
        <v>8348</v>
      </c>
    </row>
    <row r="123" spans="1:31" ht="14.45" x14ac:dyDescent="0.3">
      <c r="A123" s="46" t="s">
        <v>2162</v>
      </c>
      <c r="B123" s="46"/>
      <c r="C123" s="46" t="s">
        <v>8343</v>
      </c>
      <c r="D123" s="46">
        <v>2</v>
      </c>
      <c r="E123" s="46">
        <v>2</v>
      </c>
      <c r="F123" s="46" t="s">
        <v>8400</v>
      </c>
      <c r="G123" s="46" t="s">
        <v>1416</v>
      </c>
      <c r="H123" s="46" t="s">
        <v>2162</v>
      </c>
      <c r="I123" s="46" t="s">
        <v>2078</v>
      </c>
      <c r="J123" s="46" t="s">
        <v>2078</v>
      </c>
      <c r="K123" s="46" t="s">
        <v>2326</v>
      </c>
      <c r="L123" s="46" t="s">
        <v>8354</v>
      </c>
      <c r="M123" s="46" t="s">
        <v>285</v>
      </c>
      <c r="N123" s="46" t="s">
        <v>8355</v>
      </c>
      <c r="O123" s="46" t="s">
        <v>8356</v>
      </c>
      <c r="P123" s="46"/>
      <c r="Q123" s="46">
        <v>175550</v>
      </c>
      <c r="R123" s="46"/>
      <c r="S123" s="46"/>
      <c r="T123" s="46"/>
      <c r="U123" s="46"/>
      <c r="V123" s="46"/>
      <c r="W123" s="46"/>
      <c r="X123" s="46" t="s">
        <v>2101</v>
      </c>
      <c r="Y123" s="46" t="s">
        <v>2100</v>
      </c>
      <c r="Z123" s="46">
        <v>18.17986887</v>
      </c>
      <c r="AA123" s="46">
        <v>-97.04693288</v>
      </c>
      <c r="AB123" s="46" t="s">
        <v>4634</v>
      </c>
      <c r="AC123" s="46" t="s">
        <v>8347</v>
      </c>
      <c r="AD123" s="46" t="s">
        <v>8343</v>
      </c>
      <c r="AE123" s="46" t="s">
        <v>8348</v>
      </c>
    </row>
    <row r="124" spans="1:31" ht="14.45" x14ac:dyDescent="0.3">
      <c r="A124" s="46" t="s">
        <v>2163</v>
      </c>
      <c r="B124" s="46"/>
      <c r="C124" s="46" t="s">
        <v>8343</v>
      </c>
      <c r="D124" s="46">
        <v>2</v>
      </c>
      <c r="E124" s="46">
        <v>2</v>
      </c>
      <c r="F124" s="46" t="s">
        <v>8532</v>
      </c>
      <c r="G124" s="46" t="s">
        <v>1416</v>
      </c>
      <c r="H124" s="46" t="s">
        <v>2163</v>
      </c>
      <c r="I124" s="46" t="s">
        <v>2078</v>
      </c>
      <c r="J124" s="46" t="s">
        <v>2078</v>
      </c>
      <c r="K124" s="46" t="s">
        <v>2326</v>
      </c>
      <c r="L124" s="46" t="s">
        <v>8354</v>
      </c>
      <c r="M124" s="46" t="s">
        <v>288</v>
      </c>
      <c r="N124" s="46" t="s">
        <v>8355</v>
      </c>
      <c r="O124" s="46" t="s">
        <v>8356</v>
      </c>
      <c r="P124" s="46"/>
      <c r="Q124" s="46">
        <v>175709</v>
      </c>
      <c r="R124" s="46"/>
      <c r="S124" s="46"/>
      <c r="T124" s="46"/>
      <c r="U124" s="46"/>
      <c r="V124" s="46"/>
      <c r="W124" s="46"/>
      <c r="X124" s="46" t="s">
        <v>2101</v>
      </c>
      <c r="Y124" s="46" t="s">
        <v>2100</v>
      </c>
      <c r="Z124" s="46">
        <v>18.17986887</v>
      </c>
      <c r="AA124" s="46">
        <v>-97.04693288</v>
      </c>
      <c r="AB124" s="46" t="s">
        <v>4634</v>
      </c>
      <c r="AC124" s="46" t="s">
        <v>8347</v>
      </c>
      <c r="AD124" s="46" t="s">
        <v>8343</v>
      </c>
      <c r="AE124" s="46" t="s">
        <v>8348</v>
      </c>
    </row>
    <row r="125" spans="1:31" ht="14.45" x14ac:dyDescent="0.3">
      <c r="A125" s="46" t="s">
        <v>4797</v>
      </c>
      <c r="B125" s="46"/>
      <c r="C125" s="46" t="s">
        <v>2326</v>
      </c>
      <c r="D125" s="46">
        <v>3</v>
      </c>
      <c r="E125" s="46">
        <v>4</v>
      </c>
      <c r="F125" s="46" t="s">
        <v>8533</v>
      </c>
      <c r="G125" s="46" t="s">
        <v>1416</v>
      </c>
      <c r="H125" s="46" t="s">
        <v>4797</v>
      </c>
      <c r="I125" s="46" t="s">
        <v>4798</v>
      </c>
      <c r="J125" s="46" t="s">
        <v>4798</v>
      </c>
      <c r="K125" s="46" t="s">
        <v>2326</v>
      </c>
      <c r="L125" s="46" t="s">
        <v>4795</v>
      </c>
      <c r="M125" s="46" t="s">
        <v>4797</v>
      </c>
      <c r="N125" s="46" t="s">
        <v>8355</v>
      </c>
      <c r="O125" s="46" t="s">
        <v>4795</v>
      </c>
      <c r="P125" s="46"/>
      <c r="Q125" s="46"/>
      <c r="R125" s="46"/>
      <c r="S125" s="46"/>
      <c r="T125" s="46"/>
      <c r="U125" s="46"/>
      <c r="V125" s="46"/>
      <c r="W125" s="46"/>
      <c r="X125" s="46"/>
      <c r="Y125" s="46" t="s">
        <v>4795</v>
      </c>
      <c r="Z125" s="46">
        <v>9.8861159999999995</v>
      </c>
      <c r="AA125" s="46">
        <v>-83.921087</v>
      </c>
      <c r="AB125" s="46" t="s">
        <v>8534</v>
      </c>
      <c r="AC125" s="46" t="s">
        <v>8347</v>
      </c>
      <c r="AD125" s="46" t="s">
        <v>8347</v>
      </c>
      <c r="AE125" s="46" t="s">
        <v>517</v>
      </c>
    </row>
    <row r="126" spans="1:31" ht="14.45" x14ac:dyDescent="0.3">
      <c r="A126" s="46" t="s">
        <v>4797</v>
      </c>
      <c r="B126" s="46"/>
      <c r="C126" s="46"/>
      <c r="D126" s="46"/>
      <c r="E126" s="46"/>
      <c r="F126" s="46"/>
      <c r="G126" s="46"/>
      <c r="H126" s="46"/>
      <c r="I126" s="46" t="s">
        <v>4798</v>
      </c>
      <c r="J126" s="46" t="s">
        <v>4798</v>
      </c>
      <c r="K126" s="46" t="s">
        <v>2326</v>
      </c>
      <c r="L126" s="46"/>
      <c r="M126" s="46"/>
      <c r="N126" s="46"/>
      <c r="O126" s="46"/>
      <c r="P126" s="46"/>
      <c r="Q126" s="46"/>
      <c r="R126" s="46"/>
      <c r="S126" s="46"/>
      <c r="T126" s="46"/>
      <c r="U126" s="46"/>
      <c r="V126" s="46"/>
      <c r="W126" s="46"/>
      <c r="X126" s="46"/>
      <c r="Y126" s="46"/>
      <c r="Z126" s="46"/>
      <c r="AA126" s="46"/>
      <c r="AB126" s="46"/>
      <c r="AC126" s="46"/>
      <c r="AD126" s="46"/>
      <c r="AE126" s="46"/>
    </row>
    <row r="127" spans="1:31" ht="14.45" x14ac:dyDescent="0.3">
      <c r="A127" s="46" t="s">
        <v>4911</v>
      </c>
      <c r="B127" s="46" t="s">
        <v>2326</v>
      </c>
      <c r="C127" s="46"/>
      <c r="D127" s="46">
        <v>4</v>
      </c>
      <c r="E127" s="46">
        <v>5</v>
      </c>
      <c r="F127" s="46" t="s">
        <v>8535</v>
      </c>
      <c r="G127" s="46" t="s">
        <v>1415</v>
      </c>
      <c r="H127" s="46" t="s">
        <v>4911</v>
      </c>
      <c r="I127" s="46" t="s">
        <v>1138</v>
      </c>
      <c r="J127" s="46" t="s">
        <v>1138</v>
      </c>
      <c r="K127" s="46" t="s">
        <v>2326</v>
      </c>
      <c r="L127" s="46" t="s">
        <v>8377</v>
      </c>
      <c r="M127" s="46" t="s">
        <v>4912</v>
      </c>
      <c r="N127" s="46" t="s">
        <v>8536</v>
      </c>
      <c r="O127" s="46" t="s">
        <v>4236</v>
      </c>
      <c r="P127" s="46"/>
      <c r="Q127" s="46"/>
      <c r="R127" s="46"/>
      <c r="S127" s="46"/>
      <c r="T127" s="46"/>
      <c r="U127" s="46"/>
      <c r="V127" s="46"/>
      <c r="W127" s="46"/>
      <c r="X127" s="46"/>
      <c r="Y127" s="46"/>
      <c r="Z127" s="46"/>
      <c r="AA127" s="46"/>
      <c r="AB127" s="46"/>
      <c r="AC127" s="46"/>
      <c r="AD127" s="46"/>
      <c r="AE127" s="46"/>
    </row>
    <row r="128" spans="1:31" ht="14.45" x14ac:dyDescent="0.3">
      <c r="A128" s="46" t="s">
        <v>7212</v>
      </c>
      <c r="B128" s="46"/>
      <c r="C128" s="46"/>
      <c r="D128" s="46">
        <v>4</v>
      </c>
      <c r="E128" s="46">
        <v>5</v>
      </c>
      <c r="F128" s="46" t="s">
        <v>8537</v>
      </c>
      <c r="G128" s="46" t="s">
        <v>2451</v>
      </c>
      <c r="H128" s="46">
        <v>1</v>
      </c>
      <c r="I128" s="46" t="s">
        <v>3079</v>
      </c>
      <c r="J128" s="46" t="s">
        <v>3079</v>
      </c>
      <c r="K128" s="46" t="s">
        <v>2326</v>
      </c>
      <c r="L128" s="46" t="s">
        <v>8375</v>
      </c>
      <c r="M128" s="46" t="s">
        <v>7212</v>
      </c>
      <c r="N128" s="46" t="s">
        <v>3654</v>
      </c>
      <c r="O128" s="46"/>
      <c r="P128" s="46"/>
      <c r="Q128" s="46"/>
      <c r="R128" s="46"/>
      <c r="S128" s="46"/>
      <c r="T128" s="46"/>
      <c r="U128" s="46"/>
      <c r="V128" s="46"/>
      <c r="W128" s="46"/>
      <c r="X128" s="46"/>
      <c r="Y128" s="46"/>
      <c r="Z128" s="46"/>
      <c r="AA128" s="46"/>
      <c r="AB128" s="46"/>
      <c r="AC128" s="46"/>
      <c r="AD128" s="46"/>
      <c r="AE128" s="46"/>
    </row>
    <row r="129" spans="1:31" ht="14.45" x14ac:dyDescent="0.3">
      <c r="A129" s="46" t="s">
        <v>7214</v>
      </c>
      <c r="B129" s="46"/>
      <c r="C129" s="46"/>
      <c r="D129" s="46">
        <v>4</v>
      </c>
      <c r="E129" s="46">
        <v>5</v>
      </c>
      <c r="F129" s="46" t="s">
        <v>8448</v>
      </c>
      <c r="G129" s="46" t="s">
        <v>2451</v>
      </c>
      <c r="H129" s="46">
        <v>2</v>
      </c>
      <c r="I129" s="46" t="s">
        <v>3079</v>
      </c>
      <c r="J129" s="46" t="s">
        <v>3079</v>
      </c>
      <c r="K129" s="46" t="s">
        <v>2326</v>
      </c>
      <c r="L129" s="46" t="s">
        <v>8538</v>
      </c>
      <c r="M129" s="46" t="s">
        <v>7214</v>
      </c>
      <c r="N129" s="46" t="s">
        <v>3654</v>
      </c>
      <c r="O129" s="46"/>
      <c r="P129" s="46"/>
      <c r="Q129" s="46"/>
      <c r="R129" s="46"/>
      <c r="S129" s="46"/>
      <c r="T129" s="46"/>
      <c r="U129" s="46"/>
      <c r="V129" s="46"/>
      <c r="W129" s="46"/>
      <c r="X129" s="46"/>
      <c r="Y129" s="46"/>
      <c r="Z129" s="46"/>
      <c r="AA129" s="46"/>
      <c r="AB129" s="46"/>
      <c r="AC129" s="46"/>
      <c r="AD129" s="46"/>
      <c r="AE129" s="46"/>
    </row>
    <row r="130" spans="1:31" ht="14.45" x14ac:dyDescent="0.3">
      <c r="A130" s="46" t="s">
        <v>2413</v>
      </c>
      <c r="B130" s="46"/>
      <c r="C130" s="46" t="s">
        <v>8343</v>
      </c>
      <c r="D130" s="46">
        <v>2</v>
      </c>
      <c r="E130" s="46">
        <v>2</v>
      </c>
      <c r="F130" s="46" t="s">
        <v>8539</v>
      </c>
      <c r="G130" s="46" t="s">
        <v>1416</v>
      </c>
      <c r="H130" s="46" t="s">
        <v>2413</v>
      </c>
      <c r="I130" s="46" t="s">
        <v>8540</v>
      </c>
      <c r="J130" s="46" t="s">
        <v>8540</v>
      </c>
      <c r="K130" s="46" t="s">
        <v>2326</v>
      </c>
      <c r="L130" s="46" t="s">
        <v>623</v>
      </c>
      <c r="M130" s="46" t="s">
        <v>636</v>
      </c>
      <c r="N130" s="46" t="s">
        <v>8355</v>
      </c>
      <c r="O130" s="46" t="s">
        <v>8541</v>
      </c>
      <c r="P130" s="46"/>
      <c r="Q130" s="46">
        <v>176584</v>
      </c>
      <c r="R130" s="46"/>
      <c r="S130" s="46"/>
      <c r="T130" s="46"/>
      <c r="U130" s="46"/>
      <c r="V130" s="46"/>
      <c r="W130" s="46"/>
      <c r="X130" s="46">
        <v>0</v>
      </c>
      <c r="Y130" s="46" t="s">
        <v>623</v>
      </c>
      <c r="Z130" s="46">
        <v>14.02504205</v>
      </c>
      <c r="AA130" s="46">
        <v>-87.071384190000003</v>
      </c>
      <c r="AB130" s="46" t="s">
        <v>4632</v>
      </c>
      <c r="AC130" s="46" t="s">
        <v>8347</v>
      </c>
      <c r="AD130" s="46" t="s">
        <v>8347</v>
      </c>
      <c r="AE130" s="46" t="s">
        <v>8348</v>
      </c>
    </row>
    <row r="131" spans="1:31" ht="14.45" x14ac:dyDescent="0.3">
      <c r="A131" s="46" t="s">
        <v>2416</v>
      </c>
      <c r="B131" s="46"/>
      <c r="C131" s="46" t="s">
        <v>8343</v>
      </c>
      <c r="D131" s="46">
        <v>1</v>
      </c>
      <c r="E131" s="46">
        <v>1</v>
      </c>
      <c r="F131" s="46" t="s">
        <v>8380</v>
      </c>
      <c r="G131" s="46" t="s">
        <v>1416</v>
      </c>
      <c r="H131" s="46" t="s">
        <v>2416</v>
      </c>
      <c r="I131" s="46" t="s">
        <v>8540</v>
      </c>
      <c r="J131" s="46" t="s">
        <v>8540</v>
      </c>
      <c r="K131" s="46" t="s">
        <v>2326</v>
      </c>
      <c r="L131" s="46" t="s">
        <v>623</v>
      </c>
      <c r="M131" s="46" t="s">
        <v>659</v>
      </c>
      <c r="N131" s="46" t="s">
        <v>8355</v>
      </c>
      <c r="O131" s="46" t="s">
        <v>8541</v>
      </c>
      <c r="P131" s="46" t="s">
        <v>1415</v>
      </c>
      <c r="Q131" s="46">
        <v>176593</v>
      </c>
      <c r="R131" s="46"/>
      <c r="S131" s="46"/>
      <c r="T131" s="46"/>
      <c r="U131" s="46"/>
      <c r="V131" s="46"/>
      <c r="W131" s="46"/>
      <c r="X131" s="46"/>
      <c r="Y131" s="46" t="s">
        <v>623</v>
      </c>
      <c r="Z131" s="46">
        <v>14.027374910000001</v>
      </c>
      <c r="AA131" s="46">
        <v>-87.071301559999995</v>
      </c>
      <c r="AB131" s="46" t="s">
        <v>4632</v>
      </c>
      <c r="AC131" s="46" t="s">
        <v>8347</v>
      </c>
      <c r="AD131" s="46" t="s">
        <v>8343</v>
      </c>
      <c r="AE131" s="46" t="s">
        <v>8348</v>
      </c>
    </row>
    <row r="132" spans="1:31" ht="14.45" x14ac:dyDescent="0.3">
      <c r="A132" s="46" t="s">
        <v>4793</v>
      </c>
      <c r="B132" s="46"/>
      <c r="C132" s="46" t="s">
        <v>2326</v>
      </c>
      <c r="D132" s="46">
        <v>3</v>
      </c>
      <c r="E132" s="46">
        <v>4</v>
      </c>
      <c r="F132" s="46" t="s">
        <v>3101</v>
      </c>
      <c r="G132" s="46" t="s">
        <v>1416</v>
      </c>
      <c r="H132" s="46" t="s">
        <v>4793</v>
      </c>
      <c r="I132" s="46" t="s">
        <v>4794</v>
      </c>
      <c r="J132" s="46" t="s">
        <v>4794</v>
      </c>
      <c r="K132" s="46" t="s">
        <v>2326</v>
      </c>
      <c r="L132" s="46" t="s">
        <v>4795</v>
      </c>
      <c r="M132" s="46" t="s">
        <v>4793</v>
      </c>
      <c r="N132" s="46" t="s">
        <v>8355</v>
      </c>
      <c r="O132" s="46" t="s">
        <v>4795</v>
      </c>
      <c r="P132" s="46"/>
      <c r="Q132" s="46"/>
      <c r="R132" s="46"/>
      <c r="S132" s="46"/>
      <c r="T132" s="46"/>
      <c r="U132" s="46"/>
      <c r="V132" s="46"/>
      <c r="W132" s="46"/>
      <c r="X132" s="46"/>
      <c r="Y132" s="46" t="s">
        <v>4795</v>
      </c>
      <c r="Z132" s="46">
        <v>9.8861159999999995</v>
      </c>
      <c r="AA132" s="46">
        <v>-83.921087</v>
      </c>
      <c r="AB132" s="46" t="s">
        <v>8534</v>
      </c>
      <c r="AC132" s="46" t="s">
        <v>8347</v>
      </c>
      <c r="AD132" s="46" t="s">
        <v>8347</v>
      </c>
      <c r="AE132" s="46" t="s">
        <v>8348</v>
      </c>
    </row>
    <row r="133" spans="1:31" ht="14.45" x14ac:dyDescent="0.3">
      <c r="A133" s="46" t="s">
        <v>4796</v>
      </c>
      <c r="B133" s="46"/>
      <c r="C133" s="46" t="s">
        <v>2326</v>
      </c>
      <c r="D133" s="46">
        <v>3</v>
      </c>
      <c r="E133" s="46">
        <v>4</v>
      </c>
      <c r="F133" s="46" t="s">
        <v>8542</v>
      </c>
      <c r="G133" s="46" t="s">
        <v>1416</v>
      </c>
      <c r="H133" s="46" t="s">
        <v>4796</v>
      </c>
      <c r="I133" s="46" t="s">
        <v>4794</v>
      </c>
      <c r="J133" s="46" t="s">
        <v>4794</v>
      </c>
      <c r="K133" s="46" t="s">
        <v>2326</v>
      </c>
      <c r="L133" s="46" t="s">
        <v>8543</v>
      </c>
      <c r="M133" s="46" t="s">
        <v>4796</v>
      </c>
      <c r="N133" s="46" t="s">
        <v>8355</v>
      </c>
      <c r="O133" s="46" t="s">
        <v>4795</v>
      </c>
      <c r="P133" s="46"/>
      <c r="Q133" s="46"/>
      <c r="R133" s="46"/>
      <c r="S133" s="46"/>
      <c r="T133" s="46"/>
      <c r="U133" s="46"/>
      <c r="V133" s="46"/>
      <c r="W133" s="46"/>
      <c r="X133" s="46"/>
      <c r="Y133" s="46" t="s">
        <v>4795</v>
      </c>
      <c r="Z133" s="46">
        <v>9.8861159999999995</v>
      </c>
      <c r="AA133" s="46">
        <v>-83.921087</v>
      </c>
      <c r="AB133" s="46" t="s">
        <v>8534</v>
      </c>
      <c r="AC133" s="46" t="s">
        <v>8347</v>
      </c>
      <c r="AD133" s="46" t="s">
        <v>8347</v>
      </c>
      <c r="AE133" s="46" t="s">
        <v>8348</v>
      </c>
    </row>
    <row r="134" spans="1:31" ht="14.45" x14ac:dyDescent="0.3">
      <c r="A134" s="46" t="s">
        <v>2341</v>
      </c>
      <c r="B134" s="46"/>
      <c r="C134" s="46" t="s">
        <v>8343</v>
      </c>
      <c r="D134" s="46">
        <v>2</v>
      </c>
      <c r="E134" s="46">
        <v>2</v>
      </c>
      <c r="F134" s="46" t="s">
        <v>8544</v>
      </c>
      <c r="G134" s="46" t="s">
        <v>1416</v>
      </c>
      <c r="H134" s="46" t="s">
        <v>2341</v>
      </c>
      <c r="I134" s="46" t="s">
        <v>1841</v>
      </c>
      <c r="J134" s="46" t="s">
        <v>1841</v>
      </c>
      <c r="K134" s="46" t="s">
        <v>2326</v>
      </c>
      <c r="L134" s="46" t="s">
        <v>8493</v>
      </c>
      <c r="M134" s="46" t="s">
        <v>531</v>
      </c>
      <c r="N134" s="46" t="s">
        <v>8355</v>
      </c>
      <c r="O134" s="46" t="s">
        <v>8545</v>
      </c>
      <c r="P134" s="46" t="s">
        <v>8442</v>
      </c>
      <c r="Q134" s="46">
        <v>175908</v>
      </c>
      <c r="R134" s="46"/>
      <c r="S134" s="46" t="s">
        <v>4757</v>
      </c>
      <c r="T134" s="46"/>
      <c r="U134" s="46"/>
      <c r="V134" s="46"/>
      <c r="W134" s="46"/>
      <c r="X134" s="46" t="s">
        <v>2268</v>
      </c>
      <c r="Y134" s="46" t="s">
        <v>2100</v>
      </c>
      <c r="Z134" s="46">
        <v>20.79757227</v>
      </c>
      <c r="AA134" s="46">
        <v>-103.8545618</v>
      </c>
      <c r="AB134" s="46" t="s">
        <v>4634</v>
      </c>
      <c r="AC134" s="46" t="s">
        <v>8347</v>
      </c>
      <c r="AD134" s="46" t="s">
        <v>8347</v>
      </c>
      <c r="AE134" s="46" t="s">
        <v>8348</v>
      </c>
    </row>
    <row r="135" spans="1:31" ht="14.45" x14ac:dyDescent="0.3">
      <c r="A135" s="46" t="s">
        <v>4778</v>
      </c>
      <c r="B135" s="46"/>
      <c r="C135" s="46" t="s">
        <v>8343</v>
      </c>
      <c r="D135" s="46">
        <v>2</v>
      </c>
      <c r="E135" s="46">
        <v>2</v>
      </c>
      <c r="F135" s="46" t="s">
        <v>8546</v>
      </c>
      <c r="G135" s="46" t="s">
        <v>1416</v>
      </c>
      <c r="H135" s="46" t="s">
        <v>4778</v>
      </c>
      <c r="I135" s="46" t="s">
        <v>1841</v>
      </c>
      <c r="J135" s="46" t="s">
        <v>1841</v>
      </c>
      <c r="K135" s="46" t="s">
        <v>2326</v>
      </c>
      <c r="L135" s="46" t="s">
        <v>8496</v>
      </c>
      <c r="M135" s="46" t="s">
        <v>135</v>
      </c>
      <c r="N135" s="46"/>
      <c r="O135" s="46" t="s">
        <v>8547</v>
      </c>
      <c r="P135" s="46" t="s">
        <v>8442</v>
      </c>
      <c r="Q135" s="46">
        <v>175892</v>
      </c>
      <c r="R135" s="46"/>
      <c r="S135" s="46" t="s">
        <v>4779</v>
      </c>
      <c r="T135" s="46"/>
      <c r="U135" s="46"/>
      <c r="V135" s="46"/>
      <c r="W135" s="46"/>
      <c r="X135" s="46"/>
      <c r="Y135" s="46"/>
      <c r="Z135" s="46">
        <v>19.566735000000001</v>
      </c>
      <c r="AA135" s="46">
        <v>-101.706762</v>
      </c>
      <c r="AB135" s="46" t="s">
        <v>4780</v>
      </c>
      <c r="AC135" s="46" t="s">
        <v>8347</v>
      </c>
      <c r="AD135" s="46" t="s">
        <v>8343</v>
      </c>
      <c r="AE135" s="46" t="s">
        <v>8348</v>
      </c>
    </row>
    <row r="136" spans="1:31" ht="14.45" x14ac:dyDescent="0.3">
      <c r="A136" s="46" t="s">
        <v>2224</v>
      </c>
      <c r="B136" s="46"/>
      <c r="C136" s="46" t="s">
        <v>8343</v>
      </c>
      <c r="D136" s="46">
        <v>2</v>
      </c>
      <c r="E136" s="46">
        <v>2</v>
      </c>
      <c r="F136" s="46" t="s">
        <v>8548</v>
      </c>
      <c r="G136" s="46" t="s">
        <v>1416</v>
      </c>
      <c r="H136" s="46" t="s">
        <v>2224</v>
      </c>
      <c r="I136" s="46" t="s">
        <v>1835</v>
      </c>
      <c r="J136" s="46" t="s">
        <v>1835</v>
      </c>
      <c r="K136" s="46" t="s">
        <v>2326</v>
      </c>
      <c r="L136" s="46" t="s">
        <v>8496</v>
      </c>
      <c r="M136" s="46" t="s">
        <v>64</v>
      </c>
      <c r="N136" s="46" t="s">
        <v>8355</v>
      </c>
      <c r="O136" s="46" t="s">
        <v>8549</v>
      </c>
      <c r="P136" s="46" t="s">
        <v>8442</v>
      </c>
      <c r="Q136" s="46">
        <v>175913</v>
      </c>
      <c r="R136" s="46"/>
      <c r="S136" s="46" t="s">
        <v>4774</v>
      </c>
      <c r="T136" s="46"/>
      <c r="U136" s="46"/>
      <c r="V136" s="46"/>
      <c r="W136" s="46"/>
      <c r="X136" s="46" t="s">
        <v>2186</v>
      </c>
      <c r="Y136" s="46" t="s">
        <v>2100</v>
      </c>
      <c r="Z136" s="46">
        <v>19.412796</v>
      </c>
      <c r="AA136" s="46">
        <v>-101.70479</v>
      </c>
      <c r="AB136" s="46" t="s">
        <v>4775</v>
      </c>
      <c r="AC136" s="46" t="s">
        <v>8347</v>
      </c>
      <c r="AD136" s="46" t="s">
        <v>8343</v>
      </c>
      <c r="AE136" s="46" t="s">
        <v>8348</v>
      </c>
    </row>
    <row r="137" spans="1:31" ht="14.45" x14ac:dyDescent="0.3">
      <c r="A137" s="46" t="s">
        <v>2226</v>
      </c>
      <c r="B137" s="46"/>
      <c r="C137" s="46" t="s">
        <v>8343</v>
      </c>
      <c r="D137" s="46">
        <v>2</v>
      </c>
      <c r="E137" s="46">
        <v>2</v>
      </c>
      <c r="F137" s="46" t="s">
        <v>8550</v>
      </c>
      <c r="G137" s="46" t="s">
        <v>1416</v>
      </c>
      <c r="H137" s="46" t="s">
        <v>2226</v>
      </c>
      <c r="I137" s="46" t="s">
        <v>1835</v>
      </c>
      <c r="J137" s="46" t="s">
        <v>1835</v>
      </c>
      <c r="K137" s="46" t="s">
        <v>2326</v>
      </c>
      <c r="L137" s="46" t="s">
        <v>8496</v>
      </c>
      <c r="M137" s="46" t="s">
        <v>128</v>
      </c>
      <c r="N137" s="46" t="s">
        <v>8355</v>
      </c>
      <c r="O137" s="46" t="s">
        <v>8551</v>
      </c>
      <c r="P137" s="46" t="s">
        <v>8442</v>
      </c>
      <c r="Q137" s="46">
        <v>175893</v>
      </c>
      <c r="R137" s="46"/>
      <c r="S137" s="46" t="s">
        <v>4758</v>
      </c>
      <c r="T137" s="46"/>
      <c r="U137" s="46"/>
      <c r="V137" s="46"/>
      <c r="W137" s="46"/>
      <c r="X137" s="46" t="s">
        <v>2186</v>
      </c>
      <c r="Y137" s="46" t="s">
        <v>2100</v>
      </c>
      <c r="Z137" s="46">
        <v>19.528055999999999</v>
      </c>
      <c r="AA137" s="46">
        <v>-101.255556</v>
      </c>
      <c r="AB137" s="46" t="s">
        <v>4759</v>
      </c>
      <c r="AC137" s="46" t="s">
        <v>8347</v>
      </c>
      <c r="AD137" s="46" t="s">
        <v>8343</v>
      </c>
      <c r="AE137" s="46" t="s">
        <v>8348</v>
      </c>
    </row>
    <row r="138" spans="1:31" ht="14.45" x14ac:dyDescent="0.3">
      <c r="A138" s="46" t="s">
        <v>4871</v>
      </c>
      <c r="B138" s="46"/>
      <c r="C138" s="46"/>
      <c r="D138" s="46">
        <v>4</v>
      </c>
      <c r="E138" s="46">
        <v>5</v>
      </c>
      <c r="F138" s="46" t="s">
        <v>8462</v>
      </c>
      <c r="G138" s="46" t="s">
        <v>8501</v>
      </c>
      <c r="H138" s="46" t="s">
        <v>4871</v>
      </c>
      <c r="I138" s="46" t="s">
        <v>8552</v>
      </c>
      <c r="J138" s="46" t="s">
        <v>8552</v>
      </c>
      <c r="K138" s="46" t="s">
        <v>2326</v>
      </c>
      <c r="L138" s="46"/>
      <c r="M138" s="46" t="s">
        <v>3919</v>
      </c>
      <c r="N138" s="46" t="s">
        <v>8355</v>
      </c>
      <c r="O138" s="46"/>
      <c r="P138" s="46"/>
      <c r="Q138" s="46"/>
      <c r="R138" s="46" t="s">
        <v>3945</v>
      </c>
      <c r="S138" s="46"/>
      <c r="T138" s="46"/>
      <c r="U138" s="46"/>
      <c r="V138" s="46"/>
      <c r="W138" s="46"/>
      <c r="X138" s="46"/>
      <c r="Y138" s="46"/>
      <c r="Z138" s="46"/>
      <c r="AA138" s="46"/>
      <c r="AB138" s="46"/>
      <c r="AC138" s="46" t="s">
        <v>5298</v>
      </c>
      <c r="AD138" s="46" t="s">
        <v>5298</v>
      </c>
      <c r="AE138" s="46" t="s">
        <v>8361</v>
      </c>
    </row>
    <row r="139" spans="1:31" ht="14.45" x14ac:dyDescent="0.3">
      <c r="A139" s="46" t="s">
        <v>2180</v>
      </c>
      <c r="B139" s="46"/>
      <c r="C139" s="46" t="s">
        <v>8343</v>
      </c>
      <c r="D139" s="46">
        <v>2</v>
      </c>
      <c r="E139" s="46">
        <v>2</v>
      </c>
      <c r="F139" s="46" t="s">
        <v>8535</v>
      </c>
      <c r="G139" s="46" t="s">
        <v>1416</v>
      </c>
      <c r="H139" s="46" t="s">
        <v>2180</v>
      </c>
      <c r="I139" s="46" t="s">
        <v>2093</v>
      </c>
      <c r="J139" s="46" t="s">
        <v>2093</v>
      </c>
      <c r="K139" s="46" t="s">
        <v>2326</v>
      </c>
      <c r="L139" s="46" t="s">
        <v>8354</v>
      </c>
      <c r="M139" s="46" t="s">
        <v>363</v>
      </c>
      <c r="N139" s="46" t="s">
        <v>8355</v>
      </c>
      <c r="O139" s="46" t="s">
        <v>8553</v>
      </c>
      <c r="P139" s="46"/>
      <c r="Q139" s="46">
        <v>175546</v>
      </c>
      <c r="R139" s="46"/>
      <c r="S139" s="46"/>
      <c r="T139" s="46"/>
      <c r="U139" s="46"/>
      <c r="V139" s="46"/>
      <c r="W139" s="46"/>
      <c r="X139" s="46" t="s">
        <v>2101</v>
      </c>
      <c r="Y139" s="46" t="s">
        <v>2100</v>
      </c>
      <c r="Z139" s="46">
        <v>15.96251316</v>
      </c>
      <c r="AA139" s="46">
        <v>-96.458622349999999</v>
      </c>
      <c r="AB139" s="46" t="s">
        <v>4634</v>
      </c>
      <c r="AC139" s="46" t="s">
        <v>8347</v>
      </c>
      <c r="AD139" s="46" t="s">
        <v>8343</v>
      </c>
      <c r="AE139" s="46" t="s">
        <v>8348</v>
      </c>
    </row>
    <row r="140" spans="1:31" ht="14.45" x14ac:dyDescent="0.3">
      <c r="A140" s="46" t="s">
        <v>4792</v>
      </c>
      <c r="B140" s="46"/>
      <c r="C140" s="46" t="s">
        <v>2326</v>
      </c>
      <c r="D140" s="46">
        <v>3</v>
      </c>
      <c r="E140" s="46">
        <v>4</v>
      </c>
      <c r="F140" s="46" t="s">
        <v>8429</v>
      </c>
      <c r="G140" s="46" t="s">
        <v>1416</v>
      </c>
      <c r="H140" s="46" t="s">
        <v>4792</v>
      </c>
      <c r="I140" s="46" t="s">
        <v>8554</v>
      </c>
      <c r="J140" s="46" t="s">
        <v>2093</v>
      </c>
      <c r="K140" s="46"/>
      <c r="L140" s="46" t="s">
        <v>8354</v>
      </c>
      <c r="M140" s="46" t="s">
        <v>349</v>
      </c>
      <c r="N140" s="46" t="s">
        <v>8355</v>
      </c>
      <c r="O140" s="46"/>
      <c r="P140" s="46"/>
      <c r="Q140" s="46">
        <v>175499</v>
      </c>
      <c r="R140" s="46"/>
      <c r="S140" s="46"/>
      <c r="T140" s="46"/>
      <c r="U140" s="46"/>
      <c r="V140" s="46"/>
      <c r="W140" s="46"/>
      <c r="X140" s="46" t="s">
        <v>2101</v>
      </c>
      <c r="Y140" s="46" t="s">
        <v>2100</v>
      </c>
      <c r="Z140" s="46">
        <v>16.216488770000002</v>
      </c>
      <c r="AA140" s="46">
        <v>-97.137411749999998</v>
      </c>
      <c r="AB140" s="46" t="s">
        <v>4634</v>
      </c>
      <c r="AC140" s="46" t="s">
        <v>8347</v>
      </c>
      <c r="AD140" s="46" t="s">
        <v>8347</v>
      </c>
      <c r="AE140" s="46" t="s">
        <v>8348</v>
      </c>
    </row>
    <row r="141" spans="1:31" ht="14.45" x14ac:dyDescent="0.3">
      <c r="A141" s="46" t="s">
        <v>4702</v>
      </c>
      <c r="B141" s="46"/>
      <c r="C141" s="46" t="s">
        <v>8343</v>
      </c>
      <c r="D141" s="46">
        <v>1</v>
      </c>
      <c r="E141" s="46">
        <v>1</v>
      </c>
      <c r="F141" s="46" t="s">
        <v>8498</v>
      </c>
      <c r="G141" s="46" t="s">
        <v>1415</v>
      </c>
      <c r="H141" s="46" t="s">
        <v>4702</v>
      </c>
      <c r="I141" s="46" t="s">
        <v>2511</v>
      </c>
      <c r="J141" s="46" t="s">
        <v>2511</v>
      </c>
      <c r="K141" s="46" t="s">
        <v>2326</v>
      </c>
      <c r="L141" s="46"/>
      <c r="M141" s="46" t="s">
        <v>7193</v>
      </c>
      <c r="N141" s="46" t="s">
        <v>697</v>
      </c>
      <c r="O141" s="46" t="s">
        <v>2723</v>
      </c>
      <c r="P141" s="46" t="s">
        <v>1415</v>
      </c>
      <c r="Q141" s="46">
        <v>175227</v>
      </c>
      <c r="R141" s="46"/>
      <c r="S141" s="46"/>
      <c r="T141" s="46" t="s">
        <v>8555</v>
      </c>
      <c r="U141" s="46" t="s">
        <v>8556</v>
      </c>
      <c r="V141" s="46" t="s">
        <v>6827</v>
      </c>
      <c r="W141" s="46"/>
      <c r="X141" s="46"/>
      <c r="Y141" s="46" t="s">
        <v>6826</v>
      </c>
      <c r="Z141" s="46">
        <v>48.129866</v>
      </c>
      <c r="AA141" s="46">
        <v>21.387589999999999</v>
      </c>
      <c r="AB141" s="46" t="s">
        <v>7194</v>
      </c>
      <c r="AC141" s="46" t="s">
        <v>8347</v>
      </c>
      <c r="AD141" s="46" t="s">
        <v>8343</v>
      </c>
      <c r="AE141" s="46" t="s">
        <v>517</v>
      </c>
    </row>
    <row r="142" spans="1:31" ht="14.45" x14ac:dyDescent="0.3">
      <c r="A142" s="46" t="s">
        <v>6991</v>
      </c>
      <c r="B142" s="46"/>
      <c r="C142" s="46"/>
      <c r="D142" s="46">
        <v>4</v>
      </c>
      <c r="E142" s="46">
        <v>5</v>
      </c>
      <c r="F142" s="46" t="s">
        <v>8557</v>
      </c>
      <c r="G142" s="46" t="s">
        <v>2451</v>
      </c>
      <c r="H142" s="46">
        <v>11</v>
      </c>
      <c r="I142" s="46" t="s">
        <v>691</v>
      </c>
      <c r="J142" s="46" t="s">
        <v>691</v>
      </c>
      <c r="K142" s="46" t="s">
        <v>2326</v>
      </c>
      <c r="L142" s="46"/>
      <c r="M142" s="46" t="s">
        <v>6991</v>
      </c>
      <c r="N142" s="46" t="s">
        <v>3654</v>
      </c>
      <c r="O142" s="46"/>
      <c r="P142" s="46"/>
      <c r="Q142" s="46"/>
      <c r="R142" s="46"/>
      <c r="S142" s="46"/>
      <c r="T142" s="46"/>
      <c r="U142" s="46"/>
      <c r="V142" s="46"/>
      <c r="W142" s="46"/>
      <c r="X142" s="46"/>
      <c r="Y142" s="46"/>
      <c r="Z142" s="46"/>
      <c r="AA142" s="46"/>
      <c r="AB142" s="46"/>
      <c r="AC142" s="46"/>
      <c r="AD142" s="46"/>
      <c r="AE142" s="46"/>
    </row>
    <row r="143" spans="1:31" ht="14.45" x14ac:dyDescent="0.3">
      <c r="A143" s="46" t="s">
        <v>4879</v>
      </c>
      <c r="B143" s="46"/>
      <c r="C143" s="46"/>
      <c r="D143" s="46">
        <v>4</v>
      </c>
      <c r="E143" s="46">
        <v>5</v>
      </c>
      <c r="F143" s="46" t="s">
        <v>8558</v>
      </c>
      <c r="G143" s="46" t="s">
        <v>1415</v>
      </c>
      <c r="H143" s="46" t="s">
        <v>4879</v>
      </c>
      <c r="I143" s="46" t="s">
        <v>8559</v>
      </c>
      <c r="J143" s="46" t="s">
        <v>8559</v>
      </c>
      <c r="K143" s="46" t="s">
        <v>2326</v>
      </c>
      <c r="L143" s="46"/>
      <c r="M143" s="46" t="s">
        <v>4076</v>
      </c>
      <c r="N143" s="46" t="s">
        <v>1319</v>
      </c>
      <c r="O143" s="46"/>
      <c r="P143" s="46"/>
      <c r="Q143" s="46"/>
      <c r="R143" s="46"/>
      <c r="S143" s="46"/>
      <c r="T143" s="46"/>
      <c r="U143" s="46"/>
      <c r="V143" s="46"/>
      <c r="W143" s="46"/>
      <c r="X143" s="46"/>
      <c r="Y143" s="46"/>
      <c r="Z143" s="46"/>
      <c r="AA143" s="46"/>
      <c r="AB143" s="46"/>
      <c r="AC143" s="46"/>
      <c r="AD143" s="46"/>
      <c r="AE143" s="46"/>
    </row>
    <row r="144" spans="1:31" ht="14.45" x14ac:dyDescent="0.3">
      <c r="A144" s="46" t="s">
        <v>2344</v>
      </c>
      <c r="B144" s="46"/>
      <c r="C144" s="46" t="s">
        <v>8343</v>
      </c>
      <c r="D144" s="46">
        <v>2</v>
      </c>
      <c r="E144" s="46">
        <v>2</v>
      </c>
      <c r="F144" s="46" t="s">
        <v>8560</v>
      </c>
      <c r="G144" s="46" t="s">
        <v>1416</v>
      </c>
      <c r="H144" s="46" t="s">
        <v>2344</v>
      </c>
      <c r="I144" s="46" t="s">
        <v>8561</v>
      </c>
      <c r="J144" s="46" t="s">
        <v>8561</v>
      </c>
      <c r="K144" s="46" t="s">
        <v>2326</v>
      </c>
      <c r="L144" s="46" t="s">
        <v>8493</v>
      </c>
      <c r="M144" s="46" t="s">
        <v>563</v>
      </c>
      <c r="N144" s="46" t="s">
        <v>8355</v>
      </c>
      <c r="O144" s="46" t="s">
        <v>8562</v>
      </c>
      <c r="P144" s="46" t="s">
        <v>8442</v>
      </c>
      <c r="Q144" s="46">
        <v>175911</v>
      </c>
      <c r="R144" s="46"/>
      <c r="S144" s="46" t="s">
        <v>4749</v>
      </c>
      <c r="T144" s="46"/>
      <c r="U144" s="46"/>
      <c r="V144" s="46"/>
      <c r="W144" s="46"/>
      <c r="X144" s="46" t="s">
        <v>2268</v>
      </c>
      <c r="Y144" s="46" t="s">
        <v>2100</v>
      </c>
      <c r="Z144" s="46">
        <v>19.625792350000001</v>
      </c>
      <c r="AA144" s="46">
        <v>-103.5423565</v>
      </c>
      <c r="AB144" s="46" t="s">
        <v>4634</v>
      </c>
      <c r="AC144" s="46" t="s">
        <v>8347</v>
      </c>
      <c r="AD144" s="46" t="s">
        <v>8343</v>
      </c>
      <c r="AE144" s="46" t="s">
        <v>517</v>
      </c>
    </row>
    <row r="145" spans="1:31" ht="14.45" x14ac:dyDescent="0.3">
      <c r="A145" s="46" t="s">
        <v>3478</v>
      </c>
      <c r="B145" s="46"/>
      <c r="C145" s="46" t="s">
        <v>8343</v>
      </c>
      <c r="D145" s="46">
        <v>2</v>
      </c>
      <c r="E145" s="46">
        <v>2</v>
      </c>
      <c r="F145" s="46" t="s">
        <v>8359</v>
      </c>
      <c r="G145" s="46" t="s">
        <v>1416</v>
      </c>
      <c r="H145" s="46" t="s">
        <v>3478</v>
      </c>
      <c r="I145" s="46" t="s">
        <v>8561</v>
      </c>
      <c r="J145" s="46" t="s">
        <v>8561</v>
      </c>
      <c r="K145" s="46" t="s">
        <v>2326</v>
      </c>
      <c r="L145" s="46" t="s">
        <v>8493</v>
      </c>
      <c r="M145" s="46" t="s">
        <v>618</v>
      </c>
      <c r="N145" s="46" t="s">
        <v>8355</v>
      </c>
      <c r="O145" s="46" t="s">
        <v>8563</v>
      </c>
      <c r="P145" s="46" t="s">
        <v>8442</v>
      </c>
      <c r="Q145" s="46">
        <v>175915</v>
      </c>
      <c r="R145" s="46"/>
      <c r="S145" s="46" t="s">
        <v>4748</v>
      </c>
      <c r="T145" s="46"/>
      <c r="U145" s="46"/>
      <c r="V145" s="46"/>
      <c r="W145" s="46"/>
      <c r="X145" s="46" t="s">
        <v>2268</v>
      </c>
      <c r="Y145" s="46" t="s">
        <v>2100</v>
      </c>
      <c r="Z145" s="46">
        <v>20.499211299999999</v>
      </c>
      <c r="AA145" s="46">
        <v>-103.0308642</v>
      </c>
      <c r="AB145" s="46" t="s">
        <v>4634</v>
      </c>
      <c r="AC145" s="46" t="s">
        <v>8347</v>
      </c>
      <c r="AD145" s="46" t="s">
        <v>8343</v>
      </c>
      <c r="AE145" s="46" t="s">
        <v>517</v>
      </c>
    </row>
    <row r="146" spans="1:31" ht="18" customHeight="1" x14ac:dyDescent="0.3">
      <c r="A146" s="46" t="s">
        <v>3882</v>
      </c>
      <c r="B146" s="46"/>
      <c r="C146" s="46" t="s">
        <v>8343</v>
      </c>
      <c r="D146" s="46">
        <v>1</v>
      </c>
      <c r="E146" s="46">
        <v>1</v>
      </c>
      <c r="F146" s="46" t="s">
        <v>8564</v>
      </c>
      <c r="G146" s="46" t="s">
        <v>1415</v>
      </c>
      <c r="H146" s="46" t="s">
        <v>3882</v>
      </c>
      <c r="I146" s="46" t="s">
        <v>1838</v>
      </c>
      <c r="J146" s="46" t="s">
        <v>1838</v>
      </c>
      <c r="K146" s="46" t="s">
        <v>2326</v>
      </c>
      <c r="L146" s="46" t="s">
        <v>8565</v>
      </c>
      <c r="M146" s="46" t="s">
        <v>8566</v>
      </c>
      <c r="N146" s="46" t="s">
        <v>1827</v>
      </c>
      <c r="O146" s="48" t="s">
        <v>8567</v>
      </c>
      <c r="P146" s="46" t="s">
        <v>8384</v>
      </c>
      <c r="Q146" s="46">
        <v>174586</v>
      </c>
      <c r="R146" s="46"/>
      <c r="S146" s="46"/>
      <c r="T146" s="46"/>
      <c r="U146" s="46"/>
      <c r="V146" s="46"/>
      <c r="W146" s="46"/>
      <c r="X146" s="46" t="s">
        <v>7249</v>
      </c>
      <c r="Y146" s="46" t="s">
        <v>2100</v>
      </c>
      <c r="Z146" s="46">
        <v>21.018203</v>
      </c>
      <c r="AA146" s="46">
        <v>-101.258511</v>
      </c>
      <c r="AB146" s="46" t="s">
        <v>7250</v>
      </c>
      <c r="AC146" s="46" t="s">
        <v>8347</v>
      </c>
      <c r="AD146" s="46" t="s">
        <v>8343</v>
      </c>
      <c r="AE146" s="46" t="s">
        <v>517</v>
      </c>
    </row>
    <row r="147" spans="1:31" ht="14.45" x14ac:dyDescent="0.3">
      <c r="A147" s="46" t="s">
        <v>3890</v>
      </c>
      <c r="B147" s="46" t="s">
        <v>2326</v>
      </c>
      <c r="C147" s="46" t="s">
        <v>8343</v>
      </c>
      <c r="D147" s="46">
        <v>1</v>
      </c>
      <c r="E147" s="46">
        <v>1</v>
      </c>
      <c r="F147" s="46" t="s">
        <v>8537</v>
      </c>
      <c r="G147" s="46" t="s">
        <v>1415</v>
      </c>
      <c r="H147" s="46" t="s">
        <v>3890</v>
      </c>
      <c r="I147" s="46" t="s">
        <v>966</v>
      </c>
      <c r="J147" s="46" t="s">
        <v>966</v>
      </c>
      <c r="K147" s="46" t="s">
        <v>2326</v>
      </c>
      <c r="L147" s="46" t="s">
        <v>8377</v>
      </c>
      <c r="M147" s="46" t="s">
        <v>8568</v>
      </c>
      <c r="N147" s="46" t="s">
        <v>1827</v>
      </c>
      <c r="O147" s="46" t="s">
        <v>8569</v>
      </c>
      <c r="P147" s="46" t="s">
        <v>8384</v>
      </c>
      <c r="Q147" s="46">
        <v>174693</v>
      </c>
      <c r="R147" s="46" t="s">
        <v>8570</v>
      </c>
      <c r="S147" s="46" t="s">
        <v>4652</v>
      </c>
      <c r="T147" s="46"/>
      <c r="U147" s="46"/>
      <c r="V147" s="46"/>
      <c r="W147" s="46"/>
      <c r="X147" s="46" t="s">
        <v>389</v>
      </c>
      <c r="Y147" s="46" t="s">
        <v>1171</v>
      </c>
      <c r="Z147" s="46">
        <v>39.168151000000002</v>
      </c>
      <c r="AA147" s="46">
        <v>-121.521575</v>
      </c>
      <c r="AB147" s="46" t="s">
        <v>8571</v>
      </c>
      <c r="AC147" s="46" t="s">
        <v>8347</v>
      </c>
      <c r="AD147" s="46" t="s">
        <v>8343</v>
      </c>
      <c r="AE147" s="46" t="s">
        <v>517</v>
      </c>
    </row>
    <row r="148" spans="1:31" ht="14.45" x14ac:dyDescent="0.3">
      <c r="A148" s="46" t="s">
        <v>2071</v>
      </c>
      <c r="B148" s="46"/>
      <c r="C148" s="46" t="s">
        <v>8343</v>
      </c>
      <c r="D148" s="46">
        <v>1</v>
      </c>
      <c r="E148" s="46">
        <v>1</v>
      </c>
      <c r="F148" s="46" t="s">
        <v>8448</v>
      </c>
      <c r="G148" s="46" t="s">
        <v>1415</v>
      </c>
      <c r="H148" s="46" t="s">
        <v>2071</v>
      </c>
      <c r="I148" s="46" t="s">
        <v>966</v>
      </c>
      <c r="J148" s="46" t="s">
        <v>966</v>
      </c>
      <c r="K148" s="46" t="s">
        <v>2326</v>
      </c>
      <c r="L148" s="46" t="s">
        <v>8377</v>
      </c>
      <c r="M148" s="46" t="s">
        <v>8572</v>
      </c>
      <c r="N148" s="46" t="s">
        <v>8355</v>
      </c>
      <c r="O148" s="46" t="s">
        <v>8573</v>
      </c>
      <c r="P148" s="46" t="s">
        <v>8511</v>
      </c>
      <c r="Q148" s="46">
        <v>174681</v>
      </c>
      <c r="R148" s="46"/>
      <c r="S148" s="46" t="s">
        <v>4653</v>
      </c>
      <c r="T148" s="46"/>
      <c r="U148" s="46"/>
      <c r="V148" s="46"/>
      <c r="W148" s="46"/>
      <c r="X148" s="46" t="s">
        <v>389</v>
      </c>
      <c r="Y148" s="46" t="s">
        <v>1171</v>
      </c>
      <c r="Z148" s="46">
        <v>38.696153000000002</v>
      </c>
      <c r="AA148" s="46">
        <v>-120.887322</v>
      </c>
      <c r="AB148" s="46" t="s">
        <v>7131</v>
      </c>
      <c r="AC148" s="46" t="s">
        <v>8343</v>
      </c>
      <c r="AD148" s="46" t="s">
        <v>8347</v>
      </c>
      <c r="AE148" s="46" t="s">
        <v>517</v>
      </c>
    </row>
    <row r="149" spans="1:31" ht="14.45" x14ac:dyDescent="0.3">
      <c r="A149" s="46" t="s">
        <v>4855</v>
      </c>
      <c r="B149" s="46"/>
      <c r="C149" s="46" t="s">
        <v>2326</v>
      </c>
      <c r="D149" s="46">
        <v>3</v>
      </c>
      <c r="E149" s="46">
        <v>4</v>
      </c>
      <c r="F149" s="46" t="s">
        <v>8574</v>
      </c>
      <c r="G149" s="46" t="s">
        <v>1415</v>
      </c>
      <c r="H149" s="46" t="s">
        <v>4855</v>
      </c>
      <c r="I149" s="46" t="s">
        <v>966</v>
      </c>
      <c r="J149" s="46" t="s">
        <v>966</v>
      </c>
      <c r="K149" s="46" t="s">
        <v>2326</v>
      </c>
      <c r="L149" s="46" t="s">
        <v>8377</v>
      </c>
      <c r="M149" s="46" t="s">
        <v>442</v>
      </c>
      <c r="N149" s="46" t="s">
        <v>1827</v>
      </c>
      <c r="O149" s="46" t="s">
        <v>1943</v>
      </c>
      <c r="P149" s="46"/>
      <c r="Q149" s="46"/>
      <c r="R149" s="46"/>
      <c r="S149" s="46"/>
      <c r="T149" s="46"/>
      <c r="U149" s="46"/>
      <c r="V149" s="46"/>
      <c r="W149" s="46"/>
      <c r="X149" s="46"/>
      <c r="Y149" s="46"/>
      <c r="Z149" s="46">
        <v>38.411670000000001</v>
      </c>
      <c r="AA149" s="46">
        <v>-122.04917</v>
      </c>
      <c r="AB149" s="46" t="s">
        <v>4709</v>
      </c>
      <c r="AC149" s="46" t="s">
        <v>8347</v>
      </c>
      <c r="AD149" s="46" t="s">
        <v>8347</v>
      </c>
      <c r="AE149" s="46" t="s">
        <v>517</v>
      </c>
    </row>
    <row r="150" spans="1:31" x14ac:dyDescent="0.45">
      <c r="A150" s="46" t="s">
        <v>4816</v>
      </c>
      <c r="B150" s="46"/>
      <c r="C150" s="46" t="s">
        <v>2326</v>
      </c>
      <c r="D150" s="46">
        <v>3</v>
      </c>
      <c r="E150" s="46">
        <v>4</v>
      </c>
      <c r="F150" s="46" t="s">
        <v>8558</v>
      </c>
      <c r="G150" s="46" t="s">
        <v>1415</v>
      </c>
      <c r="H150" s="46" t="s">
        <v>4816</v>
      </c>
      <c r="I150" s="46" t="s">
        <v>966</v>
      </c>
      <c r="J150" s="46" t="s">
        <v>966</v>
      </c>
      <c r="K150" s="46" t="s">
        <v>2326</v>
      </c>
      <c r="L150" s="46" t="s">
        <v>8377</v>
      </c>
      <c r="M150" s="46" t="s">
        <v>444</v>
      </c>
      <c r="N150" s="46" t="s">
        <v>1827</v>
      </c>
      <c r="O150" s="46" t="s">
        <v>1944</v>
      </c>
      <c r="P150" s="46"/>
      <c r="Q150" s="46">
        <v>174694</v>
      </c>
      <c r="R150" s="46" t="s">
        <v>8395</v>
      </c>
      <c r="S150" s="46" t="s">
        <v>4817</v>
      </c>
      <c r="T150" s="46"/>
      <c r="U150" s="46"/>
      <c r="V150" s="46"/>
      <c r="W150" s="46"/>
      <c r="X150" s="46"/>
      <c r="Y150" s="46"/>
      <c r="Z150" s="46">
        <v>38.454116999999997</v>
      </c>
      <c r="AA150" s="46">
        <v>-121.840951</v>
      </c>
      <c r="AB150" s="46" t="s">
        <v>8575</v>
      </c>
      <c r="AC150" s="46" t="s">
        <v>8347</v>
      </c>
      <c r="AD150" s="46" t="s">
        <v>8347</v>
      </c>
      <c r="AE150" s="46" t="s">
        <v>517</v>
      </c>
    </row>
    <row r="151" spans="1:31" ht="14.45" x14ac:dyDescent="0.3">
      <c r="A151" s="46" t="s">
        <v>3432</v>
      </c>
      <c r="B151" s="46" t="s">
        <v>2326</v>
      </c>
      <c r="C151" s="46"/>
      <c r="D151" s="46"/>
      <c r="E151" s="46"/>
      <c r="F151" s="46"/>
      <c r="G151" s="46"/>
      <c r="H151" s="46"/>
      <c r="I151" s="46" t="s">
        <v>8576</v>
      </c>
      <c r="J151" s="46" t="s">
        <v>8576</v>
      </c>
      <c r="K151" s="46" t="s">
        <v>2326</v>
      </c>
      <c r="L151" s="46"/>
      <c r="M151" s="46"/>
      <c r="N151" s="46"/>
      <c r="O151" s="46"/>
      <c r="P151" s="46"/>
      <c r="Q151" s="46"/>
      <c r="R151" s="46"/>
      <c r="S151" s="46"/>
      <c r="T151" s="46"/>
      <c r="U151" s="46"/>
      <c r="V151" s="46"/>
      <c r="W151" s="46"/>
      <c r="X151" s="46"/>
      <c r="Y151" s="46"/>
      <c r="Z151" s="46"/>
      <c r="AA151" s="46"/>
      <c r="AB151" s="46"/>
      <c r="AC151" s="46"/>
      <c r="AD151" s="46"/>
      <c r="AE151" s="46"/>
    </row>
    <row r="152" spans="1:31" ht="14.45" x14ac:dyDescent="0.3">
      <c r="A152" s="46" t="s">
        <v>8577</v>
      </c>
      <c r="B152" s="46" t="s">
        <v>2326</v>
      </c>
      <c r="C152" s="46"/>
      <c r="D152" s="46"/>
      <c r="E152" s="46"/>
      <c r="F152" s="46"/>
      <c r="G152" s="46"/>
      <c r="H152" s="46"/>
      <c r="I152" s="46" t="s">
        <v>8576</v>
      </c>
      <c r="J152" s="46" t="s">
        <v>8576</v>
      </c>
      <c r="K152" s="46" t="s">
        <v>2326</v>
      </c>
      <c r="L152" s="46"/>
      <c r="M152" s="46"/>
      <c r="N152" s="46"/>
      <c r="O152" s="46"/>
      <c r="P152" s="46"/>
      <c r="Q152" s="46"/>
      <c r="R152" s="46"/>
      <c r="S152" s="46"/>
      <c r="T152" s="46"/>
      <c r="U152" s="46"/>
      <c r="V152" s="46"/>
      <c r="W152" s="46"/>
      <c r="X152" s="46"/>
      <c r="Y152" s="46"/>
      <c r="Z152" s="46"/>
      <c r="AA152" s="46"/>
      <c r="AB152" s="46"/>
      <c r="AC152" s="46"/>
      <c r="AD152" s="46"/>
      <c r="AE152" s="46"/>
    </row>
    <row r="153" spans="1:31" ht="14.45" x14ac:dyDescent="0.3">
      <c r="A153" s="46" t="s">
        <v>8578</v>
      </c>
      <c r="B153" s="46" t="s">
        <v>2326</v>
      </c>
      <c r="C153" s="46"/>
      <c r="D153" s="46"/>
      <c r="E153" s="46"/>
      <c r="F153" s="46"/>
      <c r="G153" s="46"/>
      <c r="H153" s="46"/>
      <c r="I153" s="46" t="s">
        <v>8579</v>
      </c>
      <c r="J153" s="46" t="s">
        <v>8579</v>
      </c>
      <c r="K153" s="46" t="s">
        <v>2326</v>
      </c>
      <c r="L153" s="46"/>
      <c r="M153" s="46"/>
      <c r="N153" s="46"/>
      <c r="O153" s="46"/>
      <c r="P153" s="46"/>
      <c r="Q153" s="46"/>
      <c r="R153" s="46"/>
      <c r="S153" s="46"/>
      <c r="T153" s="46"/>
      <c r="U153" s="46"/>
      <c r="V153" s="46"/>
      <c r="W153" s="46"/>
      <c r="X153" s="46"/>
      <c r="Y153" s="46"/>
      <c r="Z153" s="46"/>
      <c r="AA153" s="46"/>
      <c r="AB153" s="46"/>
      <c r="AC153" s="46"/>
      <c r="AD153" s="46"/>
      <c r="AE153" s="46"/>
    </row>
    <row r="154" spans="1:31" ht="14.45" x14ac:dyDescent="0.3">
      <c r="A154" s="46" t="s">
        <v>5668</v>
      </c>
      <c r="B154" s="46"/>
      <c r="C154" s="46" t="s">
        <v>2326</v>
      </c>
      <c r="D154" s="46">
        <v>3</v>
      </c>
      <c r="E154" s="46">
        <v>4</v>
      </c>
      <c r="F154" s="46" t="s">
        <v>8447</v>
      </c>
      <c r="G154" s="46" t="s">
        <v>1417</v>
      </c>
      <c r="H154" s="46" t="s">
        <v>5668</v>
      </c>
      <c r="I154" s="46" t="s">
        <v>1133</v>
      </c>
      <c r="J154" s="46" t="s">
        <v>1133</v>
      </c>
      <c r="K154" s="46" t="s">
        <v>2326</v>
      </c>
      <c r="L154" s="46" t="s">
        <v>8377</v>
      </c>
      <c r="M154" s="46" t="s">
        <v>5668</v>
      </c>
      <c r="N154" s="46" t="s">
        <v>8355</v>
      </c>
      <c r="O154" s="46"/>
      <c r="P154" s="46"/>
      <c r="Q154" s="46"/>
      <c r="R154" s="46"/>
      <c r="S154" s="46"/>
      <c r="T154" s="46"/>
      <c r="U154" s="46"/>
      <c r="V154" s="46"/>
      <c r="W154" s="46"/>
      <c r="X154" s="46"/>
      <c r="Y154" s="46" t="s">
        <v>1171</v>
      </c>
      <c r="Z154" s="46">
        <v>34.018000000000001</v>
      </c>
      <c r="AA154" s="46">
        <v>-118.381</v>
      </c>
      <c r="AB154" s="46" t="s">
        <v>8408</v>
      </c>
      <c r="AC154" s="46" t="s">
        <v>8347</v>
      </c>
      <c r="AD154" s="46" t="s">
        <v>8347</v>
      </c>
      <c r="AE154" s="46" t="s">
        <v>517</v>
      </c>
    </row>
    <row r="155" spans="1:31" ht="14.45" x14ac:dyDescent="0.3">
      <c r="A155" s="46" t="s">
        <v>3897</v>
      </c>
      <c r="B155" s="46"/>
      <c r="C155" s="46" t="s">
        <v>8343</v>
      </c>
      <c r="D155" s="46">
        <v>1</v>
      </c>
      <c r="E155" s="46">
        <v>1</v>
      </c>
      <c r="F155" s="46" t="s">
        <v>8580</v>
      </c>
      <c r="G155" s="46" t="s">
        <v>1415</v>
      </c>
      <c r="H155" s="46" t="s">
        <v>3897</v>
      </c>
      <c r="I155" s="46" t="s">
        <v>1857</v>
      </c>
      <c r="J155" s="46" t="s">
        <v>1857</v>
      </c>
      <c r="K155" s="46" t="s">
        <v>2326</v>
      </c>
      <c r="L155" s="46" t="s">
        <v>8377</v>
      </c>
      <c r="M155" s="46" t="s">
        <v>8581</v>
      </c>
      <c r="N155" s="46" t="s">
        <v>1827</v>
      </c>
      <c r="O155" s="46" t="s">
        <v>8582</v>
      </c>
      <c r="P155" s="46" t="s">
        <v>8384</v>
      </c>
      <c r="Q155" s="46">
        <v>174677</v>
      </c>
      <c r="R155" s="46"/>
      <c r="S155" s="46"/>
      <c r="T155" s="46"/>
      <c r="U155" s="46"/>
      <c r="V155" s="46"/>
      <c r="W155" s="46"/>
      <c r="X155" s="46" t="s">
        <v>389</v>
      </c>
      <c r="Y155" s="46" t="s">
        <v>1171</v>
      </c>
      <c r="Z155" s="46">
        <v>38.512650000000001</v>
      </c>
      <c r="AA155" s="46">
        <v>-122.48304</v>
      </c>
      <c r="AB155" s="46" t="s">
        <v>8583</v>
      </c>
      <c r="AC155" s="46" t="s">
        <v>8347</v>
      </c>
      <c r="AD155" s="46" t="s">
        <v>8343</v>
      </c>
      <c r="AE155" s="46" t="s">
        <v>517</v>
      </c>
    </row>
    <row r="156" spans="1:31" ht="14.45" x14ac:dyDescent="0.3">
      <c r="A156" s="46" t="s">
        <v>4785</v>
      </c>
      <c r="B156" s="46" t="s">
        <v>2326</v>
      </c>
      <c r="C156" s="46" t="s">
        <v>8343</v>
      </c>
      <c r="D156" s="46">
        <v>2</v>
      </c>
      <c r="E156" s="46">
        <v>2</v>
      </c>
      <c r="F156" s="46" t="s">
        <v>8584</v>
      </c>
      <c r="G156" s="46" t="s">
        <v>1417</v>
      </c>
      <c r="H156" s="46" t="s">
        <v>4785</v>
      </c>
      <c r="I156" s="46" t="s">
        <v>1857</v>
      </c>
      <c r="J156" s="46" t="s">
        <v>1857</v>
      </c>
      <c r="K156" s="46" t="s">
        <v>2326</v>
      </c>
      <c r="L156" s="46" t="s">
        <v>8377</v>
      </c>
      <c r="M156" s="46" t="s">
        <v>4785</v>
      </c>
      <c r="N156" s="46" t="s">
        <v>8355</v>
      </c>
      <c r="O156" s="46" t="s">
        <v>8378</v>
      </c>
      <c r="P156" s="46"/>
      <c r="Q156" s="46"/>
      <c r="R156" s="46"/>
      <c r="S156" s="46"/>
      <c r="T156" s="46"/>
      <c r="U156" s="46"/>
      <c r="V156" s="46"/>
      <c r="W156" s="46"/>
      <c r="X156" s="46" t="s">
        <v>389</v>
      </c>
      <c r="Y156" s="46" t="s">
        <v>1171</v>
      </c>
      <c r="Z156" s="46">
        <v>38.512650000000001</v>
      </c>
      <c r="AA156" s="46">
        <v>-122.48304</v>
      </c>
      <c r="AB156" s="46" t="s">
        <v>8585</v>
      </c>
      <c r="AC156" s="46" t="s">
        <v>8347</v>
      </c>
      <c r="AD156" s="46" t="s">
        <v>8343</v>
      </c>
      <c r="AE156" s="46" t="s">
        <v>517</v>
      </c>
    </row>
    <row r="157" spans="1:31" ht="14.45" x14ac:dyDescent="0.3">
      <c r="A157" s="46" t="s">
        <v>3426</v>
      </c>
      <c r="B157" s="46" t="s">
        <v>2326</v>
      </c>
      <c r="C157" s="46"/>
      <c r="D157" s="46"/>
      <c r="E157" s="46"/>
      <c r="F157" s="46"/>
      <c r="G157" s="46"/>
      <c r="H157" s="46"/>
      <c r="I157" s="46" t="s">
        <v>8586</v>
      </c>
      <c r="J157" s="46" t="s">
        <v>8586</v>
      </c>
      <c r="K157" s="46" t="s">
        <v>2326</v>
      </c>
      <c r="L157" s="46"/>
      <c r="M157" s="46"/>
      <c r="N157" s="46"/>
      <c r="O157" s="46"/>
      <c r="P157" s="46"/>
      <c r="Q157" s="46"/>
      <c r="R157" s="46"/>
      <c r="S157" s="46"/>
      <c r="T157" s="46"/>
      <c r="U157" s="46"/>
      <c r="V157" s="46"/>
      <c r="W157" s="46"/>
      <c r="X157" s="46"/>
      <c r="Y157" s="46"/>
      <c r="Z157" s="46"/>
      <c r="AA157" s="46"/>
      <c r="AB157" s="46"/>
      <c r="AC157" s="46"/>
      <c r="AD157" s="46"/>
      <c r="AE157" s="46"/>
    </row>
    <row r="158" spans="1:31" ht="14.45" x14ac:dyDescent="0.3">
      <c r="A158" s="46" t="s">
        <v>8587</v>
      </c>
      <c r="B158" s="46" t="s">
        <v>2326</v>
      </c>
      <c r="C158" s="46"/>
      <c r="D158" s="46"/>
      <c r="E158" s="46"/>
      <c r="F158" s="46"/>
      <c r="G158" s="46"/>
      <c r="H158" s="46"/>
      <c r="I158" s="46" t="s">
        <v>8586</v>
      </c>
      <c r="J158" s="46" t="s">
        <v>8586</v>
      </c>
      <c r="K158" s="46" t="s">
        <v>2326</v>
      </c>
      <c r="L158" s="46"/>
      <c r="M158" s="46"/>
      <c r="N158" s="46"/>
      <c r="O158" s="46"/>
      <c r="P158" s="46"/>
      <c r="Q158" s="46"/>
      <c r="R158" s="46"/>
      <c r="S158" s="46"/>
      <c r="T158" s="46"/>
      <c r="U158" s="46"/>
      <c r="V158" s="46"/>
      <c r="W158" s="46"/>
      <c r="X158" s="46"/>
      <c r="Y158" s="46"/>
      <c r="Z158" s="46"/>
      <c r="AA158" s="46"/>
      <c r="AB158" s="46"/>
      <c r="AC158" s="46"/>
      <c r="AD158" s="46"/>
      <c r="AE158" s="46"/>
    </row>
    <row r="159" spans="1:31" ht="14.45" x14ac:dyDescent="0.3">
      <c r="A159" s="46" t="s">
        <v>8588</v>
      </c>
      <c r="B159" s="46" t="s">
        <v>2326</v>
      </c>
      <c r="C159" s="46"/>
      <c r="D159" s="46"/>
      <c r="E159" s="46"/>
      <c r="F159" s="46"/>
      <c r="G159" s="46"/>
      <c r="H159" s="46"/>
      <c r="I159" s="46" t="s">
        <v>8589</v>
      </c>
      <c r="J159" s="46" t="s">
        <v>8589</v>
      </c>
      <c r="K159" s="46" t="s">
        <v>2326</v>
      </c>
      <c r="L159" s="46"/>
      <c r="M159" s="46"/>
      <c r="N159" s="46"/>
      <c r="O159" s="46"/>
      <c r="P159" s="46"/>
      <c r="Q159" s="46"/>
      <c r="R159" s="46"/>
      <c r="S159" s="46"/>
      <c r="T159" s="46"/>
      <c r="U159" s="46"/>
      <c r="V159" s="46"/>
      <c r="W159" s="46"/>
      <c r="X159" s="46"/>
      <c r="Y159" s="46"/>
      <c r="Z159" s="46"/>
      <c r="AA159" s="46"/>
      <c r="AB159" s="46"/>
      <c r="AC159" s="46"/>
      <c r="AD159" s="46"/>
      <c r="AE159" s="46"/>
    </row>
    <row r="160" spans="1:31" ht="14.45" x14ac:dyDescent="0.3">
      <c r="A160" s="46" t="s">
        <v>2348</v>
      </c>
      <c r="B160" s="46"/>
      <c r="C160" s="46" t="s">
        <v>8343</v>
      </c>
      <c r="D160" s="46">
        <v>1</v>
      </c>
      <c r="E160" s="46">
        <v>1</v>
      </c>
      <c r="F160" s="46" t="s">
        <v>8429</v>
      </c>
      <c r="G160" s="46" t="s">
        <v>1416</v>
      </c>
      <c r="H160" s="46" t="s">
        <v>2348</v>
      </c>
      <c r="I160" s="46" t="s">
        <v>8590</v>
      </c>
      <c r="J160" s="46" t="s">
        <v>8590</v>
      </c>
      <c r="K160" s="46" t="s">
        <v>2326</v>
      </c>
      <c r="L160" s="46" t="s">
        <v>8493</v>
      </c>
      <c r="M160" s="46" t="s">
        <v>600</v>
      </c>
      <c r="N160" s="46" t="s">
        <v>8355</v>
      </c>
      <c r="O160" s="46" t="s">
        <v>8591</v>
      </c>
      <c r="P160" s="46" t="s">
        <v>8442</v>
      </c>
      <c r="Q160" s="46">
        <v>175906</v>
      </c>
      <c r="R160" s="46"/>
      <c r="S160" s="46" t="s">
        <v>4633</v>
      </c>
      <c r="T160" s="46"/>
      <c r="U160" s="46"/>
      <c r="V160" s="46"/>
      <c r="W160" s="46"/>
      <c r="X160" s="46" t="s">
        <v>2268</v>
      </c>
      <c r="Y160" s="46" t="s">
        <v>2100</v>
      </c>
      <c r="Z160" s="46">
        <v>20.66090123</v>
      </c>
      <c r="AA160" s="46">
        <v>-102.4734047</v>
      </c>
      <c r="AB160" s="46" t="s">
        <v>4634</v>
      </c>
      <c r="AC160" s="46" t="s">
        <v>8347</v>
      </c>
      <c r="AD160" s="46" t="s">
        <v>8343</v>
      </c>
      <c r="AE160" s="46" t="s">
        <v>8348</v>
      </c>
    </row>
    <row r="161" spans="1:31" ht="14.45" x14ac:dyDescent="0.3">
      <c r="A161" s="46" t="s">
        <v>2349</v>
      </c>
      <c r="B161" s="46"/>
      <c r="C161" s="46" t="s">
        <v>8343</v>
      </c>
      <c r="D161" s="46">
        <v>1</v>
      </c>
      <c r="E161" s="46">
        <v>1</v>
      </c>
      <c r="F161" s="46" t="s">
        <v>8462</v>
      </c>
      <c r="G161" s="46" t="s">
        <v>1416</v>
      </c>
      <c r="H161" s="46" t="s">
        <v>2349</v>
      </c>
      <c r="I161" s="46" t="s">
        <v>8590</v>
      </c>
      <c r="J161" s="46" t="s">
        <v>8590</v>
      </c>
      <c r="K161" s="46" t="s">
        <v>2326</v>
      </c>
      <c r="L161" s="46" t="s">
        <v>8493</v>
      </c>
      <c r="M161" s="46" t="s">
        <v>605</v>
      </c>
      <c r="N161" s="46" t="s">
        <v>8355</v>
      </c>
      <c r="O161" s="46" t="s">
        <v>8591</v>
      </c>
      <c r="P161" s="46" t="s">
        <v>8442</v>
      </c>
      <c r="Q161" s="46">
        <v>175904</v>
      </c>
      <c r="R161" s="46"/>
      <c r="S161" s="46" t="s">
        <v>4635</v>
      </c>
      <c r="T161" s="46"/>
      <c r="U161" s="46"/>
      <c r="V161" s="46"/>
      <c r="W161" s="46"/>
      <c r="X161" s="46" t="s">
        <v>2268</v>
      </c>
      <c r="Y161" s="46" t="s">
        <v>2100</v>
      </c>
      <c r="Z161" s="46">
        <v>20.66090123</v>
      </c>
      <c r="AA161" s="46">
        <v>-102.4734047</v>
      </c>
      <c r="AB161" s="46">
        <v>0</v>
      </c>
      <c r="AC161" s="46" t="s">
        <v>8347</v>
      </c>
      <c r="AD161" s="46" t="s">
        <v>8347</v>
      </c>
      <c r="AE161" s="46" t="s">
        <v>8348</v>
      </c>
    </row>
    <row r="162" spans="1:31" ht="14.45" x14ac:dyDescent="0.3">
      <c r="A162" s="46" t="s">
        <v>1734</v>
      </c>
      <c r="B162" s="46"/>
      <c r="C162" s="46" t="s">
        <v>8343</v>
      </c>
      <c r="D162" s="46">
        <v>2</v>
      </c>
      <c r="E162" s="46">
        <v>2</v>
      </c>
      <c r="F162" s="46" t="s">
        <v>8592</v>
      </c>
      <c r="G162" s="46" t="s">
        <v>1416</v>
      </c>
      <c r="H162" s="46" t="s">
        <v>1734</v>
      </c>
      <c r="I162" s="46" t="s">
        <v>8593</v>
      </c>
      <c r="J162" s="46" t="s">
        <v>8593</v>
      </c>
      <c r="K162" s="46" t="s">
        <v>2326</v>
      </c>
      <c r="L162" s="46" t="s">
        <v>8440</v>
      </c>
      <c r="M162" s="46" t="s">
        <v>277</v>
      </c>
      <c r="N162" s="46" t="s">
        <v>8355</v>
      </c>
      <c r="O162" s="46" t="s">
        <v>8594</v>
      </c>
      <c r="P162" s="46" t="s">
        <v>8442</v>
      </c>
      <c r="Q162" s="46">
        <v>175165</v>
      </c>
      <c r="R162" s="46"/>
      <c r="S162" s="46"/>
      <c r="T162" s="46"/>
      <c r="U162" s="46"/>
      <c r="V162" s="46"/>
      <c r="W162" s="46"/>
      <c r="X162" s="46" t="s">
        <v>1665</v>
      </c>
      <c r="Y162" s="46" t="s">
        <v>1171</v>
      </c>
      <c r="Z162" s="46">
        <v>29.715216999999999</v>
      </c>
      <c r="AA162" s="46">
        <v>-82.446250000000006</v>
      </c>
      <c r="AB162" s="46" t="s">
        <v>4634</v>
      </c>
      <c r="AC162" s="46" t="s">
        <v>8347</v>
      </c>
      <c r="AD162" s="46" t="s">
        <v>8343</v>
      </c>
      <c r="AE162" s="46" t="s">
        <v>8348</v>
      </c>
    </row>
    <row r="163" spans="1:31" ht="14.45" x14ac:dyDescent="0.3">
      <c r="A163" s="46" t="s">
        <v>1735</v>
      </c>
      <c r="B163" s="46"/>
      <c r="C163" s="46" t="s">
        <v>8343</v>
      </c>
      <c r="D163" s="46">
        <v>2</v>
      </c>
      <c r="E163" s="46">
        <v>2</v>
      </c>
      <c r="F163" s="46" t="s">
        <v>8595</v>
      </c>
      <c r="G163" s="46" t="s">
        <v>1416</v>
      </c>
      <c r="H163" s="46" t="s">
        <v>1735</v>
      </c>
      <c r="I163" s="46" t="s">
        <v>8596</v>
      </c>
      <c r="J163" s="46" t="s">
        <v>8593</v>
      </c>
      <c r="K163" s="46"/>
      <c r="L163" s="46" t="s">
        <v>8440</v>
      </c>
      <c r="M163" s="46" t="s">
        <v>279</v>
      </c>
      <c r="N163" s="46" t="s">
        <v>8355</v>
      </c>
      <c r="O163" s="46" t="s">
        <v>8597</v>
      </c>
      <c r="P163" s="46" t="s">
        <v>8442</v>
      </c>
      <c r="Q163" s="46">
        <v>175166</v>
      </c>
      <c r="R163" s="46"/>
      <c r="S163" s="46"/>
      <c r="T163" s="46"/>
      <c r="U163" s="46"/>
      <c r="V163" s="46"/>
      <c r="W163" s="46"/>
      <c r="X163" s="46" t="s">
        <v>1665</v>
      </c>
      <c r="Y163" s="46" t="s">
        <v>1171</v>
      </c>
      <c r="Z163" s="46">
        <v>29.715133000000002</v>
      </c>
      <c r="AA163" s="46">
        <v>-82.4465</v>
      </c>
      <c r="AB163" s="46" t="s">
        <v>4634</v>
      </c>
      <c r="AC163" s="46" t="s">
        <v>8347</v>
      </c>
      <c r="AD163" s="46" t="s">
        <v>8347</v>
      </c>
      <c r="AE163" s="46" t="s">
        <v>8348</v>
      </c>
    </row>
    <row r="164" spans="1:31" ht="14.45" x14ac:dyDescent="0.3">
      <c r="A164" s="46" t="s">
        <v>3979</v>
      </c>
      <c r="B164" s="46"/>
      <c r="C164" s="46" t="s">
        <v>4235</v>
      </c>
      <c r="D164" s="46">
        <v>3</v>
      </c>
      <c r="E164" s="46">
        <v>4</v>
      </c>
      <c r="F164" s="46" t="s">
        <v>8598</v>
      </c>
      <c r="G164" s="46" t="s">
        <v>4837</v>
      </c>
      <c r="H164" s="46" t="s">
        <v>3979</v>
      </c>
      <c r="I164" s="46" t="s">
        <v>2516</v>
      </c>
      <c r="J164" s="46" t="s">
        <v>2516</v>
      </c>
      <c r="K164" s="46" t="s">
        <v>2326</v>
      </c>
      <c r="L164" s="46" t="s">
        <v>8401</v>
      </c>
      <c r="M164" s="46" t="s">
        <v>3979</v>
      </c>
      <c r="N164" s="46" t="s">
        <v>8355</v>
      </c>
      <c r="O164" s="46"/>
      <c r="P164" s="46" t="s">
        <v>4216</v>
      </c>
      <c r="Q164" s="46" t="s">
        <v>8599</v>
      </c>
      <c r="R164" s="46" t="s">
        <v>8600</v>
      </c>
      <c r="S164" s="46"/>
      <c r="T164" s="46"/>
      <c r="U164" s="46"/>
      <c r="V164" s="46"/>
      <c r="W164" s="46"/>
      <c r="X164" s="46"/>
      <c r="Y164" s="46"/>
      <c r="Z164" s="46" t="e">
        <v>#N/A</v>
      </c>
      <c r="AA164" s="46" t="e">
        <v>#N/A</v>
      </c>
      <c r="AB164" s="46" t="e">
        <v>#N/A</v>
      </c>
      <c r="AC164" s="46" t="e">
        <v>#N/A</v>
      </c>
      <c r="AD164" s="46" t="e">
        <v>#N/A</v>
      </c>
      <c r="AE164" s="46" t="e">
        <v>#N/A</v>
      </c>
    </row>
    <row r="165" spans="1:31" ht="14.45" x14ac:dyDescent="0.3">
      <c r="A165" s="46" t="s">
        <v>3965</v>
      </c>
      <c r="B165" s="46"/>
      <c r="C165" s="46" t="s">
        <v>4235</v>
      </c>
      <c r="D165" s="46">
        <v>3</v>
      </c>
      <c r="E165" s="46">
        <v>4</v>
      </c>
      <c r="F165" s="46" t="s">
        <v>5825</v>
      </c>
      <c r="G165" s="46" t="s">
        <v>4837</v>
      </c>
      <c r="H165" s="46" t="s">
        <v>3965</v>
      </c>
      <c r="I165" s="46" t="s">
        <v>2516</v>
      </c>
      <c r="J165" s="46" t="s">
        <v>2516</v>
      </c>
      <c r="K165" s="46" t="s">
        <v>2326</v>
      </c>
      <c r="L165" s="46" t="s">
        <v>8401</v>
      </c>
      <c r="M165" s="46" t="s">
        <v>3965</v>
      </c>
      <c r="N165" s="46" t="s">
        <v>8355</v>
      </c>
      <c r="O165" s="46"/>
      <c r="P165" s="46" t="s">
        <v>4216</v>
      </c>
      <c r="Q165" s="46" t="s">
        <v>8599</v>
      </c>
      <c r="R165" s="46" t="s">
        <v>8600</v>
      </c>
      <c r="S165" s="46"/>
      <c r="T165" s="46"/>
      <c r="U165" s="46"/>
      <c r="V165" s="46"/>
      <c r="W165" s="46"/>
      <c r="X165" s="46"/>
      <c r="Y165" s="46"/>
      <c r="Z165" s="46" t="e">
        <v>#N/A</v>
      </c>
      <c r="AA165" s="46" t="e">
        <v>#N/A</v>
      </c>
      <c r="AB165" s="46" t="e">
        <v>#N/A</v>
      </c>
      <c r="AC165" s="46" t="e">
        <v>#N/A</v>
      </c>
      <c r="AD165" s="46" t="e">
        <v>#N/A</v>
      </c>
      <c r="AE165" s="46" t="e">
        <v>#N/A</v>
      </c>
    </row>
    <row r="166" spans="1:31" ht="14.45" x14ac:dyDescent="0.3">
      <c r="A166" s="46" t="s">
        <v>3966</v>
      </c>
      <c r="B166" s="46"/>
      <c r="C166" s="46" t="s">
        <v>4235</v>
      </c>
      <c r="D166" s="46">
        <v>3</v>
      </c>
      <c r="E166" s="46">
        <v>4</v>
      </c>
      <c r="F166" s="46" t="s">
        <v>8601</v>
      </c>
      <c r="G166" s="46" t="s">
        <v>4837</v>
      </c>
      <c r="H166" s="46" t="s">
        <v>3966</v>
      </c>
      <c r="I166" s="46" t="s">
        <v>2516</v>
      </c>
      <c r="J166" s="46" t="s">
        <v>2516</v>
      </c>
      <c r="K166" s="46" t="s">
        <v>2326</v>
      </c>
      <c r="L166" s="46" t="s">
        <v>8401</v>
      </c>
      <c r="M166" s="46" t="s">
        <v>3966</v>
      </c>
      <c r="N166" s="46" t="s">
        <v>8355</v>
      </c>
      <c r="O166" s="46"/>
      <c r="P166" s="46" t="s">
        <v>4216</v>
      </c>
      <c r="Q166" s="46" t="s">
        <v>8599</v>
      </c>
      <c r="R166" s="46" t="s">
        <v>8600</v>
      </c>
      <c r="S166" s="46"/>
      <c r="T166" s="46"/>
      <c r="U166" s="46"/>
      <c r="V166" s="46"/>
      <c r="W166" s="46"/>
      <c r="X166" s="46"/>
      <c r="Y166" s="46"/>
      <c r="Z166" s="46" t="e">
        <v>#N/A</v>
      </c>
      <c r="AA166" s="46" t="e">
        <v>#N/A</v>
      </c>
      <c r="AB166" s="46" t="e">
        <v>#N/A</v>
      </c>
      <c r="AC166" s="46" t="e">
        <v>#N/A</v>
      </c>
      <c r="AD166" s="46" t="e">
        <v>#N/A</v>
      </c>
      <c r="AE166" s="46" t="e">
        <v>#N/A</v>
      </c>
    </row>
    <row r="167" spans="1:31" ht="14.45" x14ac:dyDescent="0.3">
      <c r="A167" s="46" t="s">
        <v>3967</v>
      </c>
      <c r="B167" s="46"/>
      <c r="C167" s="46" t="s">
        <v>4235</v>
      </c>
      <c r="D167" s="46">
        <v>3</v>
      </c>
      <c r="E167" s="46">
        <v>4</v>
      </c>
      <c r="F167" s="46" t="s">
        <v>8602</v>
      </c>
      <c r="G167" s="46" t="s">
        <v>4837</v>
      </c>
      <c r="H167" s="46" t="s">
        <v>3967</v>
      </c>
      <c r="I167" s="46" t="s">
        <v>2516</v>
      </c>
      <c r="J167" s="46" t="s">
        <v>2516</v>
      </c>
      <c r="K167" s="46" t="s">
        <v>2326</v>
      </c>
      <c r="L167" s="46" t="s">
        <v>8401</v>
      </c>
      <c r="M167" s="46" t="s">
        <v>3967</v>
      </c>
      <c r="N167" s="46" t="s">
        <v>8355</v>
      </c>
      <c r="O167" s="46"/>
      <c r="P167" s="46" t="s">
        <v>4216</v>
      </c>
      <c r="Q167" s="46" t="s">
        <v>8599</v>
      </c>
      <c r="R167" s="46" t="s">
        <v>8600</v>
      </c>
      <c r="S167" s="46"/>
      <c r="T167" s="46"/>
      <c r="U167" s="46"/>
      <c r="V167" s="46"/>
      <c r="W167" s="46"/>
      <c r="X167" s="46"/>
      <c r="Y167" s="46"/>
      <c r="Z167" s="46" t="e">
        <v>#N/A</v>
      </c>
      <c r="AA167" s="46" t="e">
        <v>#N/A</v>
      </c>
      <c r="AB167" s="46" t="e">
        <v>#N/A</v>
      </c>
      <c r="AC167" s="46" t="e">
        <v>#N/A</v>
      </c>
      <c r="AD167" s="46" t="e">
        <v>#N/A</v>
      </c>
      <c r="AE167" s="46" t="e">
        <v>#N/A</v>
      </c>
    </row>
    <row r="168" spans="1:31" ht="14.45" x14ac:dyDescent="0.3">
      <c r="A168" s="46" t="s">
        <v>3968</v>
      </c>
      <c r="B168" s="46"/>
      <c r="C168" s="46" t="s">
        <v>4235</v>
      </c>
      <c r="D168" s="46">
        <v>3</v>
      </c>
      <c r="E168" s="46">
        <v>4</v>
      </c>
      <c r="F168" s="46" t="s">
        <v>8603</v>
      </c>
      <c r="G168" s="46" t="s">
        <v>4837</v>
      </c>
      <c r="H168" s="46" t="s">
        <v>3968</v>
      </c>
      <c r="I168" s="46" t="s">
        <v>2516</v>
      </c>
      <c r="J168" s="46" t="s">
        <v>2516</v>
      </c>
      <c r="K168" s="46" t="s">
        <v>2326</v>
      </c>
      <c r="L168" s="46" t="s">
        <v>8401</v>
      </c>
      <c r="M168" s="46" t="s">
        <v>3968</v>
      </c>
      <c r="N168" s="46" t="s">
        <v>8355</v>
      </c>
      <c r="O168" s="46"/>
      <c r="P168" s="46" t="s">
        <v>4216</v>
      </c>
      <c r="Q168" s="46" t="s">
        <v>8599</v>
      </c>
      <c r="R168" s="46" t="s">
        <v>8600</v>
      </c>
      <c r="S168" s="46"/>
      <c r="T168" s="46"/>
      <c r="U168" s="46"/>
      <c r="V168" s="46"/>
      <c r="W168" s="46"/>
      <c r="X168" s="46"/>
      <c r="Y168" s="46"/>
      <c r="Z168" s="46" t="e">
        <v>#N/A</v>
      </c>
      <c r="AA168" s="46" t="e">
        <v>#N/A</v>
      </c>
      <c r="AB168" s="46" t="e">
        <v>#N/A</v>
      </c>
      <c r="AC168" s="46" t="e">
        <v>#N/A</v>
      </c>
      <c r="AD168" s="46" t="e">
        <v>#N/A</v>
      </c>
      <c r="AE168" s="46" t="e">
        <v>#N/A</v>
      </c>
    </row>
    <row r="169" spans="1:31" ht="14.45" x14ac:dyDescent="0.3">
      <c r="A169" s="46" t="s">
        <v>3969</v>
      </c>
      <c r="B169" s="46"/>
      <c r="C169" s="46" t="s">
        <v>4235</v>
      </c>
      <c r="D169" s="46">
        <v>3</v>
      </c>
      <c r="E169" s="46">
        <v>4</v>
      </c>
      <c r="F169" s="46" t="s">
        <v>8604</v>
      </c>
      <c r="G169" s="46" t="s">
        <v>4837</v>
      </c>
      <c r="H169" s="46" t="s">
        <v>3969</v>
      </c>
      <c r="I169" s="46" t="s">
        <v>2516</v>
      </c>
      <c r="J169" s="46" t="s">
        <v>2516</v>
      </c>
      <c r="K169" s="46" t="s">
        <v>2326</v>
      </c>
      <c r="L169" s="46" t="s">
        <v>8401</v>
      </c>
      <c r="M169" s="46" t="s">
        <v>3969</v>
      </c>
      <c r="N169" s="46" t="s">
        <v>8355</v>
      </c>
      <c r="O169" s="46"/>
      <c r="P169" s="46" t="s">
        <v>4216</v>
      </c>
      <c r="Q169" s="46" t="s">
        <v>8599</v>
      </c>
      <c r="R169" s="46" t="s">
        <v>8600</v>
      </c>
      <c r="S169" s="46"/>
      <c r="T169" s="46"/>
      <c r="U169" s="46"/>
      <c r="V169" s="46"/>
      <c r="W169" s="46"/>
      <c r="X169" s="46"/>
      <c r="Y169" s="46"/>
      <c r="Z169" s="46" t="e">
        <v>#N/A</v>
      </c>
      <c r="AA169" s="46" t="e">
        <v>#N/A</v>
      </c>
      <c r="AB169" s="46" t="e">
        <v>#N/A</v>
      </c>
      <c r="AC169" s="46" t="e">
        <v>#N/A</v>
      </c>
      <c r="AD169" s="46" t="e">
        <v>#N/A</v>
      </c>
      <c r="AE169" s="46" t="e">
        <v>#N/A</v>
      </c>
    </row>
    <row r="170" spans="1:31" ht="14.45" x14ac:dyDescent="0.3">
      <c r="A170" s="46" t="s">
        <v>3970</v>
      </c>
      <c r="B170" s="46"/>
      <c r="C170" s="46" t="s">
        <v>4235</v>
      </c>
      <c r="D170" s="46">
        <v>3</v>
      </c>
      <c r="E170" s="46">
        <v>4</v>
      </c>
      <c r="F170" s="46" t="s">
        <v>8544</v>
      </c>
      <c r="G170" s="46" t="s">
        <v>4837</v>
      </c>
      <c r="H170" s="46" t="s">
        <v>3970</v>
      </c>
      <c r="I170" s="46" t="s">
        <v>2516</v>
      </c>
      <c r="J170" s="46" t="s">
        <v>2516</v>
      </c>
      <c r="K170" s="46" t="s">
        <v>2326</v>
      </c>
      <c r="L170" s="46" t="s">
        <v>8401</v>
      </c>
      <c r="M170" s="46" t="s">
        <v>3970</v>
      </c>
      <c r="N170" s="46" t="s">
        <v>8355</v>
      </c>
      <c r="O170" s="46"/>
      <c r="P170" s="46" t="s">
        <v>4216</v>
      </c>
      <c r="Q170" s="46" t="s">
        <v>8599</v>
      </c>
      <c r="R170" s="46" t="s">
        <v>8600</v>
      </c>
      <c r="S170" s="46"/>
      <c r="T170" s="46"/>
      <c r="U170" s="46"/>
      <c r="V170" s="46"/>
      <c r="W170" s="46"/>
      <c r="X170" s="46"/>
      <c r="Y170" s="46"/>
      <c r="Z170" s="46" t="e">
        <v>#N/A</v>
      </c>
      <c r="AA170" s="46" t="e">
        <v>#N/A</v>
      </c>
      <c r="AB170" s="46" t="e">
        <v>#N/A</v>
      </c>
      <c r="AC170" s="46" t="e">
        <v>#N/A</v>
      </c>
      <c r="AD170" s="46" t="e">
        <v>#N/A</v>
      </c>
      <c r="AE170" s="46" t="e">
        <v>#N/A</v>
      </c>
    </row>
    <row r="171" spans="1:31" ht="14.45" x14ac:dyDescent="0.3">
      <c r="A171" s="46" t="s">
        <v>3971</v>
      </c>
      <c r="B171" s="46"/>
      <c r="C171" s="46" t="s">
        <v>4235</v>
      </c>
      <c r="D171" s="46">
        <v>3</v>
      </c>
      <c r="E171" s="46">
        <v>4</v>
      </c>
      <c r="F171" s="46" t="s">
        <v>8550</v>
      </c>
      <c r="G171" s="46" t="s">
        <v>4837</v>
      </c>
      <c r="H171" s="46" t="s">
        <v>3971</v>
      </c>
      <c r="I171" s="46" t="s">
        <v>2516</v>
      </c>
      <c r="J171" s="46" t="s">
        <v>2516</v>
      </c>
      <c r="K171" s="46" t="s">
        <v>2326</v>
      </c>
      <c r="L171" s="46" t="s">
        <v>8401</v>
      </c>
      <c r="M171" s="46" t="s">
        <v>3971</v>
      </c>
      <c r="N171" s="46" t="s">
        <v>8355</v>
      </c>
      <c r="O171" s="46"/>
      <c r="P171" s="46" t="s">
        <v>4216</v>
      </c>
      <c r="Q171" s="46" t="s">
        <v>8599</v>
      </c>
      <c r="R171" s="46" t="s">
        <v>8600</v>
      </c>
      <c r="S171" s="46"/>
      <c r="T171" s="46"/>
      <c r="U171" s="46"/>
      <c r="V171" s="46"/>
      <c r="W171" s="46"/>
      <c r="X171" s="46"/>
      <c r="Y171" s="46"/>
      <c r="Z171" s="46" t="e">
        <v>#N/A</v>
      </c>
      <c r="AA171" s="46" t="e">
        <v>#N/A</v>
      </c>
      <c r="AB171" s="46" t="e">
        <v>#N/A</v>
      </c>
      <c r="AC171" s="46" t="e">
        <v>#N/A</v>
      </c>
      <c r="AD171" s="46" t="e">
        <v>#N/A</v>
      </c>
      <c r="AE171" s="46" t="e">
        <v>#N/A</v>
      </c>
    </row>
    <row r="172" spans="1:31" ht="14.45" x14ac:dyDescent="0.3">
      <c r="A172" s="46" t="s">
        <v>3972</v>
      </c>
      <c r="B172" s="46"/>
      <c r="C172" s="46" t="s">
        <v>4235</v>
      </c>
      <c r="D172" s="46">
        <v>3</v>
      </c>
      <c r="E172" s="46">
        <v>4</v>
      </c>
      <c r="F172" s="46" t="s">
        <v>8357</v>
      </c>
      <c r="G172" s="46" t="s">
        <v>4837</v>
      </c>
      <c r="H172" s="46" t="s">
        <v>3972</v>
      </c>
      <c r="I172" s="46" t="s">
        <v>2516</v>
      </c>
      <c r="J172" s="46" t="s">
        <v>2516</v>
      </c>
      <c r="K172" s="46" t="s">
        <v>2326</v>
      </c>
      <c r="L172" s="46" t="s">
        <v>8401</v>
      </c>
      <c r="M172" s="46" t="s">
        <v>3972</v>
      </c>
      <c r="N172" s="46" t="s">
        <v>8355</v>
      </c>
      <c r="O172" s="46"/>
      <c r="P172" s="46" t="s">
        <v>4216</v>
      </c>
      <c r="Q172" s="46" t="s">
        <v>8599</v>
      </c>
      <c r="R172" s="46" t="s">
        <v>8600</v>
      </c>
      <c r="S172" s="46"/>
      <c r="T172" s="46"/>
      <c r="U172" s="46"/>
      <c r="V172" s="46"/>
      <c r="W172" s="46"/>
      <c r="X172" s="46"/>
      <c r="Y172" s="46"/>
      <c r="Z172" s="46" t="e">
        <v>#N/A</v>
      </c>
      <c r="AA172" s="46" t="e">
        <v>#N/A</v>
      </c>
      <c r="AB172" s="46" t="e">
        <v>#N/A</v>
      </c>
      <c r="AC172" s="46" t="e">
        <v>#N/A</v>
      </c>
      <c r="AD172" s="46" t="e">
        <v>#N/A</v>
      </c>
      <c r="AE172" s="46" t="e">
        <v>#N/A</v>
      </c>
    </row>
    <row r="173" spans="1:31" ht="14.45" x14ac:dyDescent="0.3">
      <c r="A173" s="46" t="s">
        <v>3973</v>
      </c>
      <c r="B173" s="46"/>
      <c r="C173" s="46" t="s">
        <v>4235</v>
      </c>
      <c r="D173" s="46">
        <v>3</v>
      </c>
      <c r="E173" s="46">
        <v>4</v>
      </c>
      <c r="F173" s="46" t="s">
        <v>8605</v>
      </c>
      <c r="G173" s="46" t="s">
        <v>4837</v>
      </c>
      <c r="H173" s="46" t="s">
        <v>3973</v>
      </c>
      <c r="I173" s="46" t="s">
        <v>2516</v>
      </c>
      <c r="J173" s="46" t="s">
        <v>2516</v>
      </c>
      <c r="K173" s="46" t="s">
        <v>2326</v>
      </c>
      <c r="L173" s="46" t="s">
        <v>8401</v>
      </c>
      <c r="M173" s="46" t="s">
        <v>3973</v>
      </c>
      <c r="N173" s="46" t="s">
        <v>8355</v>
      </c>
      <c r="O173" s="46"/>
      <c r="P173" s="46" t="s">
        <v>4216</v>
      </c>
      <c r="Q173" s="46" t="s">
        <v>8599</v>
      </c>
      <c r="R173" s="46" t="s">
        <v>8600</v>
      </c>
      <c r="S173" s="46"/>
      <c r="T173" s="46"/>
      <c r="U173" s="46"/>
      <c r="V173" s="46"/>
      <c r="W173" s="46"/>
      <c r="X173" s="46"/>
      <c r="Y173" s="46"/>
      <c r="Z173" s="46" t="e">
        <v>#N/A</v>
      </c>
      <c r="AA173" s="46" t="e">
        <v>#N/A</v>
      </c>
      <c r="AB173" s="46" t="e">
        <v>#N/A</v>
      </c>
      <c r="AC173" s="46" t="e">
        <v>#N/A</v>
      </c>
      <c r="AD173" s="46" t="e">
        <v>#N/A</v>
      </c>
      <c r="AE173" s="46" t="e">
        <v>#N/A</v>
      </c>
    </row>
    <row r="174" spans="1:31" ht="14.45" x14ac:dyDescent="0.3">
      <c r="A174" s="46" t="s">
        <v>3974</v>
      </c>
      <c r="B174" s="46"/>
      <c r="C174" s="46" t="s">
        <v>4235</v>
      </c>
      <c r="D174" s="46">
        <v>3</v>
      </c>
      <c r="E174" s="46">
        <v>4</v>
      </c>
      <c r="F174" s="46" t="s">
        <v>8530</v>
      </c>
      <c r="G174" s="46" t="s">
        <v>4837</v>
      </c>
      <c r="H174" s="46" t="s">
        <v>3974</v>
      </c>
      <c r="I174" s="46" t="s">
        <v>2516</v>
      </c>
      <c r="J174" s="46" t="s">
        <v>2516</v>
      </c>
      <c r="K174" s="46" t="s">
        <v>2326</v>
      </c>
      <c r="L174" s="46" t="s">
        <v>8401</v>
      </c>
      <c r="M174" s="46" t="s">
        <v>3974</v>
      </c>
      <c r="N174" s="46" t="s">
        <v>8355</v>
      </c>
      <c r="O174" s="46"/>
      <c r="P174" s="46" t="s">
        <v>4216</v>
      </c>
      <c r="Q174" s="46" t="s">
        <v>8599</v>
      </c>
      <c r="R174" s="46" t="s">
        <v>8600</v>
      </c>
      <c r="S174" s="46"/>
      <c r="T174" s="46"/>
      <c r="U174" s="46"/>
      <c r="V174" s="46"/>
      <c r="W174" s="46"/>
      <c r="X174" s="46"/>
      <c r="Y174" s="46"/>
      <c r="Z174" s="46" t="e">
        <v>#N/A</v>
      </c>
      <c r="AA174" s="46" t="e">
        <v>#N/A</v>
      </c>
      <c r="AB174" s="46" t="e">
        <v>#N/A</v>
      </c>
      <c r="AC174" s="46" t="e">
        <v>#N/A</v>
      </c>
      <c r="AD174" s="46" t="e">
        <v>#N/A</v>
      </c>
      <c r="AE174" s="46" t="e">
        <v>#N/A</v>
      </c>
    </row>
    <row r="175" spans="1:31" ht="14.45" x14ac:dyDescent="0.3">
      <c r="A175" s="46" t="s">
        <v>3975</v>
      </c>
      <c r="B175" s="46"/>
      <c r="C175" s="46" t="s">
        <v>4235</v>
      </c>
      <c r="D175" s="46">
        <v>3</v>
      </c>
      <c r="E175" s="46">
        <v>4</v>
      </c>
      <c r="F175" s="46" t="s">
        <v>8606</v>
      </c>
      <c r="G175" s="46" t="s">
        <v>4837</v>
      </c>
      <c r="H175" s="46" t="s">
        <v>3975</v>
      </c>
      <c r="I175" s="46" t="s">
        <v>2516</v>
      </c>
      <c r="J175" s="46" t="s">
        <v>2516</v>
      </c>
      <c r="K175" s="46" t="s">
        <v>2326</v>
      </c>
      <c r="L175" s="46" t="s">
        <v>8401</v>
      </c>
      <c r="M175" s="46" t="s">
        <v>3975</v>
      </c>
      <c r="N175" s="46" t="s">
        <v>8355</v>
      </c>
      <c r="O175" s="46"/>
      <c r="P175" s="46" t="s">
        <v>4216</v>
      </c>
      <c r="Q175" s="46" t="s">
        <v>8599</v>
      </c>
      <c r="R175" s="46" t="s">
        <v>8600</v>
      </c>
      <c r="S175" s="46"/>
      <c r="T175" s="46"/>
      <c r="U175" s="46"/>
      <c r="V175" s="46"/>
      <c r="W175" s="46"/>
      <c r="X175" s="46"/>
      <c r="Y175" s="46"/>
      <c r="Z175" s="46" t="e">
        <v>#N/A</v>
      </c>
      <c r="AA175" s="46" t="e">
        <v>#N/A</v>
      </c>
      <c r="AB175" s="46" t="e">
        <v>#N/A</v>
      </c>
      <c r="AC175" s="46" t="e">
        <v>#N/A</v>
      </c>
      <c r="AD175" s="46" t="e">
        <v>#N/A</v>
      </c>
      <c r="AE175" s="46" t="e">
        <v>#N/A</v>
      </c>
    </row>
    <row r="176" spans="1:31" ht="14.45" x14ac:dyDescent="0.3">
      <c r="A176" s="46" t="s">
        <v>3976</v>
      </c>
      <c r="B176" s="46"/>
      <c r="C176" s="46" t="s">
        <v>4235</v>
      </c>
      <c r="D176" s="46">
        <v>3</v>
      </c>
      <c r="E176" s="46">
        <v>4</v>
      </c>
      <c r="F176" s="46" t="s">
        <v>8499</v>
      </c>
      <c r="G176" s="46" t="s">
        <v>4837</v>
      </c>
      <c r="H176" s="46" t="s">
        <v>3976</v>
      </c>
      <c r="I176" s="46" t="s">
        <v>2516</v>
      </c>
      <c r="J176" s="46" t="s">
        <v>2516</v>
      </c>
      <c r="K176" s="46" t="s">
        <v>2326</v>
      </c>
      <c r="L176" s="46" t="s">
        <v>8401</v>
      </c>
      <c r="M176" s="46" t="s">
        <v>3976</v>
      </c>
      <c r="N176" s="46" t="s">
        <v>8355</v>
      </c>
      <c r="O176" s="46"/>
      <c r="P176" s="46" t="s">
        <v>4216</v>
      </c>
      <c r="Q176" s="46" t="s">
        <v>8599</v>
      </c>
      <c r="R176" s="46" t="s">
        <v>8600</v>
      </c>
      <c r="S176" s="46"/>
      <c r="T176" s="46"/>
      <c r="U176" s="46"/>
      <c r="V176" s="46"/>
      <c r="W176" s="46"/>
      <c r="X176" s="46"/>
      <c r="Y176" s="46"/>
      <c r="Z176" s="46" t="e">
        <v>#N/A</v>
      </c>
      <c r="AA176" s="46" t="e">
        <v>#N/A</v>
      </c>
      <c r="AB176" s="46" t="e">
        <v>#N/A</v>
      </c>
      <c r="AC176" s="46" t="e">
        <v>#N/A</v>
      </c>
      <c r="AD176" s="46" t="e">
        <v>#N/A</v>
      </c>
      <c r="AE176" s="46" t="e">
        <v>#N/A</v>
      </c>
    </row>
    <row r="177" spans="1:31" ht="14.45" x14ac:dyDescent="0.3">
      <c r="A177" s="46" t="s">
        <v>3977</v>
      </c>
      <c r="B177" s="46"/>
      <c r="C177" s="46" t="s">
        <v>4235</v>
      </c>
      <c r="D177" s="46">
        <v>3</v>
      </c>
      <c r="E177" s="46">
        <v>4</v>
      </c>
      <c r="F177" s="46" t="s">
        <v>8607</v>
      </c>
      <c r="G177" s="46" t="s">
        <v>4837</v>
      </c>
      <c r="H177" s="46" t="s">
        <v>3977</v>
      </c>
      <c r="I177" s="46" t="s">
        <v>2516</v>
      </c>
      <c r="J177" s="46" t="s">
        <v>2516</v>
      </c>
      <c r="K177" s="46" t="s">
        <v>2326</v>
      </c>
      <c r="L177" s="46" t="s">
        <v>8401</v>
      </c>
      <c r="M177" s="46" t="s">
        <v>3977</v>
      </c>
      <c r="N177" s="46" t="s">
        <v>8355</v>
      </c>
      <c r="O177" s="46"/>
      <c r="P177" s="46" t="s">
        <v>4216</v>
      </c>
      <c r="Q177" s="46" t="s">
        <v>8599</v>
      </c>
      <c r="R177" s="46" t="s">
        <v>8600</v>
      </c>
      <c r="S177" s="46"/>
      <c r="T177" s="46"/>
      <c r="U177" s="46"/>
      <c r="V177" s="46"/>
      <c r="W177" s="46"/>
      <c r="X177" s="46"/>
      <c r="Y177" s="46"/>
      <c r="Z177" s="46" t="e">
        <v>#N/A</v>
      </c>
      <c r="AA177" s="46" t="e">
        <v>#N/A</v>
      </c>
      <c r="AB177" s="46" t="e">
        <v>#N/A</v>
      </c>
      <c r="AC177" s="46" t="e">
        <v>#N/A</v>
      </c>
      <c r="AD177" s="46" t="e">
        <v>#N/A</v>
      </c>
      <c r="AE177" s="46" t="e">
        <v>#N/A</v>
      </c>
    </row>
    <row r="178" spans="1:31" ht="14.45" x14ac:dyDescent="0.3">
      <c r="A178" s="46" t="s">
        <v>3978</v>
      </c>
      <c r="B178" s="46"/>
      <c r="C178" s="46" t="s">
        <v>4235</v>
      </c>
      <c r="D178" s="46">
        <v>3</v>
      </c>
      <c r="E178" s="46">
        <v>4</v>
      </c>
      <c r="F178" s="46" t="s">
        <v>8535</v>
      </c>
      <c r="G178" s="46" t="s">
        <v>4837</v>
      </c>
      <c r="H178" s="46" t="s">
        <v>3978</v>
      </c>
      <c r="I178" s="46" t="s">
        <v>2516</v>
      </c>
      <c r="J178" s="46" t="s">
        <v>2516</v>
      </c>
      <c r="K178" s="46" t="s">
        <v>2326</v>
      </c>
      <c r="L178" s="46" t="s">
        <v>8401</v>
      </c>
      <c r="M178" s="46" t="s">
        <v>3978</v>
      </c>
      <c r="N178" s="46" t="s">
        <v>8355</v>
      </c>
      <c r="O178" s="46"/>
      <c r="P178" s="46" t="s">
        <v>4216</v>
      </c>
      <c r="Q178" s="46" t="s">
        <v>8599</v>
      </c>
      <c r="R178" s="46" t="s">
        <v>8600</v>
      </c>
      <c r="S178" s="46"/>
      <c r="T178" s="46"/>
      <c r="U178" s="46"/>
      <c r="V178" s="46"/>
      <c r="W178" s="46"/>
      <c r="X178" s="46"/>
      <c r="Y178" s="46"/>
      <c r="Z178" s="46" t="e">
        <v>#N/A</v>
      </c>
      <c r="AA178" s="46" t="e">
        <v>#N/A</v>
      </c>
      <c r="AB178" s="46" t="e">
        <v>#N/A</v>
      </c>
      <c r="AC178" s="46" t="e">
        <v>#N/A</v>
      </c>
      <c r="AD178" s="46" t="e">
        <v>#N/A</v>
      </c>
      <c r="AE178" s="46" t="e">
        <v>#N/A</v>
      </c>
    </row>
    <row r="179" spans="1:31" ht="14.45" x14ac:dyDescent="0.3">
      <c r="A179" s="46" t="s">
        <v>1443</v>
      </c>
      <c r="B179" s="46"/>
      <c r="C179" s="46" t="s">
        <v>8343</v>
      </c>
      <c r="D179" s="46">
        <v>1</v>
      </c>
      <c r="E179" s="46">
        <v>1</v>
      </c>
      <c r="F179" s="46" t="s">
        <v>8608</v>
      </c>
      <c r="G179" s="46" t="s">
        <v>1415</v>
      </c>
      <c r="H179" s="46" t="s">
        <v>1443</v>
      </c>
      <c r="I179" s="46" t="s">
        <v>2516</v>
      </c>
      <c r="J179" s="46" t="s">
        <v>2516</v>
      </c>
      <c r="K179" s="46" t="s">
        <v>2326</v>
      </c>
      <c r="L179" s="46" t="s">
        <v>8392</v>
      </c>
      <c r="M179" s="46" t="s">
        <v>8609</v>
      </c>
      <c r="N179" s="46" t="s">
        <v>1319</v>
      </c>
      <c r="O179" s="46" t="s">
        <v>1392</v>
      </c>
      <c r="P179" s="46" t="s">
        <v>8399</v>
      </c>
      <c r="Q179" s="46">
        <v>174547</v>
      </c>
      <c r="R179" s="46"/>
      <c r="S179" s="46"/>
      <c r="T179" s="46"/>
      <c r="U179" s="46"/>
      <c r="V179" s="46"/>
      <c r="W179" s="46" t="s">
        <v>6809</v>
      </c>
      <c r="X179" s="46" t="s">
        <v>3484</v>
      </c>
      <c r="Y179" s="46" t="s">
        <v>1171</v>
      </c>
      <c r="Z179" s="46">
        <v>42.447578</v>
      </c>
      <c r="AA179" s="46">
        <v>-90.057799000000003</v>
      </c>
      <c r="AB179" s="46" t="s">
        <v>7031</v>
      </c>
      <c r="AC179" s="46" t="s">
        <v>8347</v>
      </c>
      <c r="AD179" s="46" t="s">
        <v>8343</v>
      </c>
      <c r="AE179" s="46" t="s">
        <v>8348</v>
      </c>
    </row>
    <row r="180" spans="1:31" ht="14.45" x14ac:dyDescent="0.3">
      <c r="A180" s="46" t="s">
        <v>3475</v>
      </c>
      <c r="B180" s="46"/>
      <c r="C180" s="46" t="s">
        <v>8343</v>
      </c>
      <c r="D180" s="46">
        <v>1</v>
      </c>
      <c r="E180" s="46">
        <v>1</v>
      </c>
      <c r="F180" s="46" t="s">
        <v>8557</v>
      </c>
      <c r="G180" s="46" t="s">
        <v>1415</v>
      </c>
      <c r="H180" s="46" t="s">
        <v>3475</v>
      </c>
      <c r="I180" s="46" t="s">
        <v>2516</v>
      </c>
      <c r="J180" s="46" t="s">
        <v>2516</v>
      </c>
      <c r="K180" s="46" t="s">
        <v>2326</v>
      </c>
      <c r="L180" s="46" t="s">
        <v>8610</v>
      </c>
      <c r="M180" s="46" t="s">
        <v>217</v>
      </c>
      <c r="N180" s="46" t="s">
        <v>1319</v>
      </c>
      <c r="O180" s="46" t="s">
        <v>8611</v>
      </c>
      <c r="P180" s="46" t="s">
        <v>8399</v>
      </c>
      <c r="Q180" s="46">
        <v>174545</v>
      </c>
      <c r="R180" s="46"/>
      <c r="S180" s="46"/>
      <c r="T180" s="46"/>
      <c r="U180" s="46"/>
      <c r="V180" s="46"/>
      <c r="W180" s="46" t="s">
        <v>4654</v>
      </c>
      <c r="X180" s="46" t="s">
        <v>4655</v>
      </c>
      <c r="Y180" s="46" t="s">
        <v>1171</v>
      </c>
      <c r="Z180" s="46">
        <v>43.230263999999998</v>
      </c>
      <c r="AA180" s="46">
        <v>-91.924172999999996</v>
      </c>
      <c r="AB180" s="46" t="s">
        <v>4656</v>
      </c>
      <c r="AC180" s="46" t="s">
        <v>8347</v>
      </c>
      <c r="AD180" s="46" t="s">
        <v>8343</v>
      </c>
      <c r="AE180" s="46" t="s">
        <v>8348</v>
      </c>
    </row>
    <row r="181" spans="1:31" ht="14.45" x14ac:dyDescent="0.3">
      <c r="A181" s="46" t="s">
        <v>2179</v>
      </c>
      <c r="B181" s="46"/>
      <c r="C181" s="46" t="s">
        <v>8343</v>
      </c>
      <c r="D181" s="46">
        <v>2</v>
      </c>
      <c r="E181" s="46">
        <v>2</v>
      </c>
      <c r="F181" s="46" t="s">
        <v>8391</v>
      </c>
      <c r="G181" s="46" t="s">
        <v>1416</v>
      </c>
      <c r="H181" s="46" t="s">
        <v>2179</v>
      </c>
      <c r="I181" s="46" t="s">
        <v>2096</v>
      </c>
      <c r="J181" s="46" t="s">
        <v>2096</v>
      </c>
      <c r="K181" s="46" t="s">
        <v>2326</v>
      </c>
      <c r="L181" s="46" t="s">
        <v>8354</v>
      </c>
      <c r="M181" s="46" t="s">
        <v>360</v>
      </c>
      <c r="N181" s="46" t="s">
        <v>8355</v>
      </c>
      <c r="O181" s="46" t="s">
        <v>8553</v>
      </c>
      <c r="P181" s="46"/>
      <c r="Q181" s="46">
        <v>175497</v>
      </c>
      <c r="R181" s="46"/>
      <c r="S181" s="46"/>
      <c r="T181" s="46"/>
      <c r="U181" s="46"/>
      <c r="V181" s="46"/>
      <c r="W181" s="46"/>
      <c r="X181" s="46" t="s">
        <v>2101</v>
      </c>
      <c r="Y181" s="46" t="s">
        <v>2100</v>
      </c>
      <c r="Z181" s="46">
        <v>15.96032917</v>
      </c>
      <c r="AA181" s="46">
        <v>-96.461761449999997</v>
      </c>
      <c r="AB181" s="46" t="s">
        <v>4634</v>
      </c>
      <c r="AC181" s="46" t="s">
        <v>8347</v>
      </c>
      <c r="AD181" s="46" t="s">
        <v>8343</v>
      </c>
      <c r="AE181" s="46" t="s">
        <v>8348</v>
      </c>
    </row>
    <row r="182" spans="1:31" ht="14.45" x14ac:dyDescent="0.3">
      <c r="A182" s="46" t="s">
        <v>2411</v>
      </c>
      <c r="B182" s="46"/>
      <c r="C182" s="46" t="s">
        <v>8343</v>
      </c>
      <c r="D182" s="46">
        <v>2</v>
      </c>
      <c r="E182" s="46">
        <v>2</v>
      </c>
      <c r="F182" s="46" t="s">
        <v>8612</v>
      </c>
      <c r="G182" s="46" t="s">
        <v>1416</v>
      </c>
      <c r="H182" s="46" t="s">
        <v>2411</v>
      </c>
      <c r="I182" s="46" t="s">
        <v>2096</v>
      </c>
      <c r="J182" s="46" t="s">
        <v>2096</v>
      </c>
      <c r="K182" s="46" t="s">
        <v>2326</v>
      </c>
      <c r="L182" s="46" t="s">
        <v>623</v>
      </c>
      <c r="M182" s="46" t="s">
        <v>627</v>
      </c>
      <c r="N182" s="46" t="s">
        <v>8355</v>
      </c>
      <c r="O182" s="46" t="s">
        <v>8613</v>
      </c>
      <c r="P182" s="46"/>
      <c r="Q182" s="46">
        <v>176579</v>
      </c>
      <c r="R182" s="46"/>
      <c r="S182" s="46"/>
      <c r="T182" s="46"/>
      <c r="U182" s="46"/>
      <c r="V182" s="46"/>
      <c r="W182" s="46"/>
      <c r="X182" s="46">
        <v>0</v>
      </c>
      <c r="Y182" s="46" t="s">
        <v>623</v>
      </c>
      <c r="Z182" s="46">
        <v>14.012463650000001</v>
      </c>
      <c r="AA182" s="46">
        <v>-87.034717799999996</v>
      </c>
      <c r="AB182" s="46" t="s">
        <v>4632</v>
      </c>
      <c r="AC182" s="46" t="s">
        <v>8347</v>
      </c>
      <c r="AD182" s="46" t="s">
        <v>8347</v>
      </c>
      <c r="AE182" s="46" t="s">
        <v>8348</v>
      </c>
    </row>
    <row r="183" spans="1:31" ht="14.45" x14ac:dyDescent="0.3">
      <c r="A183" s="46" t="s">
        <v>1651</v>
      </c>
      <c r="B183" s="46"/>
      <c r="C183" s="46" t="s">
        <v>8343</v>
      </c>
      <c r="D183" s="46">
        <v>1</v>
      </c>
      <c r="E183" s="46">
        <v>1</v>
      </c>
      <c r="F183" s="46" t="s">
        <v>8405</v>
      </c>
      <c r="G183" s="46" t="s">
        <v>1415</v>
      </c>
      <c r="H183" s="46" t="s">
        <v>1651</v>
      </c>
      <c r="I183" s="46" t="s">
        <v>8614</v>
      </c>
      <c r="J183" s="46" t="s">
        <v>8614</v>
      </c>
      <c r="K183" s="46" t="s">
        <v>2326</v>
      </c>
      <c r="L183" s="46" t="s">
        <v>8387</v>
      </c>
      <c r="M183" s="46" t="s">
        <v>244</v>
      </c>
      <c r="N183" s="46" t="s">
        <v>8355</v>
      </c>
      <c r="O183" s="46" t="s">
        <v>8417</v>
      </c>
      <c r="P183" s="46" t="s">
        <v>8418</v>
      </c>
      <c r="Q183" s="46">
        <v>174231</v>
      </c>
      <c r="R183" s="46"/>
      <c r="S183" s="46"/>
      <c r="T183" s="46"/>
      <c r="U183" s="46"/>
      <c r="V183" s="46"/>
      <c r="W183" s="46"/>
      <c r="X183" s="46" t="s">
        <v>1514</v>
      </c>
      <c r="Y183" s="46" t="s">
        <v>1171</v>
      </c>
      <c r="Z183" s="46">
        <v>31.44959506</v>
      </c>
      <c r="AA183" s="46">
        <v>-109.2431153</v>
      </c>
      <c r="AB183" s="46" t="s">
        <v>4634</v>
      </c>
      <c r="AC183" s="46" t="s">
        <v>8347</v>
      </c>
      <c r="AD183" s="46" t="s">
        <v>8343</v>
      </c>
      <c r="AE183" s="46" t="s">
        <v>8348</v>
      </c>
    </row>
    <row r="184" spans="1:31" ht="14.45" x14ac:dyDescent="0.3">
      <c r="A184" s="46" t="s">
        <v>3434</v>
      </c>
      <c r="B184" s="46" t="s">
        <v>2326</v>
      </c>
      <c r="C184" s="46"/>
      <c r="D184" s="46"/>
      <c r="E184" s="46"/>
      <c r="F184" s="46"/>
      <c r="G184" s="46"/>
      <c r="H184" s="46"/>
      <c r="I184" s="46" t="s">
        <v>8615</v>
      </c>
      <c r="J184" s="46" t="s">
        <v>8615</v>
      </c>
      <c r="K184" s="46" t="s">
        <v>2326</v>
      </c>
      <c r="L184" s="46"/>
      <c r="M184" s="46"/>
      <c r="N184" s="46"/>
      <c r="O184" s="46"/>
      <c r="P184" s="46"/>
      <c r="Q184" s="46"/>
      <c r="R184" s="46"/>
      <c r="S184" s="46"/>
      <c r="T184" s="46"/>
      <c r="U184" s="46"/>
      <c r="V184" s="46"/>
      <c r="W184" s="46"/>
      <c r="X184" s="46"/>
      <c r="Y184" s="46"/>
      <c r="Z184" s="46"/>
      <c r="AA184" s="46"/>
      <c r="AB184" s="46"/>
      <c r="AC184" s="46"/>
      <c r="AD184" s="46"/>
      <c r="AE184" s="46"/>
    </row>
    <row r="185" spans="1:31" ht="14.45" x14ac:dyDescent="0.3">
      <c r="A185" s="46" t="s">
        <v>8616</v>
      </c>
      <c r="B185" s="46" t="s">
        <v>2326</v>
      </c>
      <c r="C185" s="46"/>
      <c r="D185" s="46"/>
      <c r="E185" s="46"/>
      <c r="F185" s="46"/>
      <c r="G185" s="46"/>
      <c r="H185" s="46"/>
      <c r="I185" s="46" t="s">
        <v>8615</v>
      </c>
      <c r="J185" s="46" t="s">
        <v>8615</v>
      </c>
      <c r="K185" s="46" t="s">
        <v>2326</v>
      </c>
      <c r="L185" s="46"/>
      <c r="M185" s="46"/>
      <c r="N185" s="46"/>
      <c r="O185" s="46"/>
      <c r="P185" s="46"/>
      <c r="Q185" s="46"/>
      <c r="R185" s="46"/>
      <c r="S185" s="46"/>
      <c r="T185" s="46"/>
      <c r="U185" s="46"/>
      <c r="V185" s="46"/>
      <c r="W185" s="46"/>
      <c r="X185" s="46"/>
      <c r="Y185" s="46"/>
      <c r="Z185" s="46"/>
      <c r="AA185" s="46"/>
      <c r="AB185" s="46"/>
      <c r="AC185" s="46"/>
      <c r="AD185" s="46"/>
      <c r="AE185" s="46"/>
    </row>
    <row r="186" spans="1:31" ht="14.45" x14ac:dyDescent="0.3">
      <c r="A186" s="46" t="s">
        <v>8617</v>
      </c>
      <c r="B186" s="46" t="s">
        <v>2326</v>
      </c>
      <c r="C186" s="46"/>
      <c r="D186" s="46"/>
      <c r="E186" s="46"/>
      <c r="F186" s="46"/>
      <c r="G186" s="46"/>
      <c r="H186" s="46"/>
      <c r="I186" s="46" t="s">
        <v>8618</v>
      </c>
      <c r="J186" s="46" t="s">
        <v>8618</v>
      </c>
      <c r="K186" s="46" t="s">
        <v>2326</v>
      </c>
      <c r="L186" s="46"/>
      <c r="M186" s="46"/>
      <c r="N186" s="46"/>
      <c r="O186" s="46"/>
      <c r="P186" s="46"/>
      <c r="Q186" s="46"/>
      <c r="R186" s="46"/>
      <c r="S186" s="46"/>
      <c r="T186" s="46"/>
      <c r="U186" s="46"/>
      <c r="V186" s="46"/>
      <c r="W186" s="46"/>
      <c r="X186" s="46"/>
      <c r="Y186" s="46"/>
      <c r="Z186" s="46"/>
      <c r="AA186" s="46"/>
      <c r="AB186" s="46"/>
      <c r="AC186" s="46"/>
      <c r="AD186" s="46"/>
      <c r="AE186" s="46"/>
    </row>
    <row r="187" spans="1:31" ht="14.45" x14ac:dyDescent="0.3">
      <c r="A187" s="46" t="s">
        <v>3886</v>
      </c>
      <c r="B187" s="46"/>
      <c r="C187" s="46" t="s">
        <v>8343</v>
      </c>
      <c r="D187" s="46">
        <v>1</v>
      </c>
      <c r="E187" s="46">
        <v>1</v>
      </c>
      <c r="F187" s="46" t="s">
        <v>8619</v>
      </c>
      <c r="G187" s="46" t="s">
        <v>1415</v>
      </c>
      <c r="H187" s="46" t="s">
        <v>3886</v>
      </c>
      <c r="I187" s="46" t="s">
        <v>1843</v>
      </c>
      <c r="J187" s="46" t="s">
        <v>1843</v>
      </c>
      <c r="K187" s="46" t="s">
        <v>2326</v>
      </c>
      <c r="L187" s="46" t="s">
        <v>8377</v>
      </c>
      <c r="M187" s="46" t="s">
        <v>8620</v>
      </c>
      <c r="N187" s="46" t="s">
        <v>1827</v>
      </c>
      <c r="O187" s="46" t="s">
        <v>1939</v>
      </c>
      <c r="P187" s="46" t="s">
        <v>8384</v>
      </c>
      <c r="Q187" s="46">
        <v>174576</v>
      </c>
      <c r="R187" s="46"/>
      <c r="S187" s="46"/>
      <c r="T187" s="46"/>
      <c r="U187" s="46"/>
      <c r="V187" s="46"/>
      <c r="W187" s="46" t="s">
        <v>6045</v>
      </c>
      <c r="X187" s="46" t="s">
        <v>389</v>
      </c>
      <c r="Y187" s="46" t="s">
        <v>1171</v>
      </c>
      <c r="Z187" s="46">
        <v>32.655034999999998</v>
      </c>
      <c r="AA187" s="46">
        <v>-116.51452999999999</v>
      </c>
      <c r="AB187" s="46" t="s">
        <v>7243</v>
      </c>
      <c r="AC187" s="46" t="s">
        <v>8347</v>
      </c>
      <c r="AD187" s="46" t="s">
        <v>8343</v>
      </c>
      <c r="AE187" s="46" t="s">
        <v>517</v>
      </c>
    </row>
    <row r="188" spans="1:31" ht="14.45" x14ac:dyDescent="0.3">
      <c r="A188" s="46" t="s">
        <v>3884</v>
      </c>
      <c r="B188" s="46"/>
      <c r="C188" s="46" t="s">
        <v>8343</v>
      </c>
      <c r="D188" s="46">
        <v>1</v>
      </c>
      <c r="E188" s="46">
        <v>1</v>
      </c>
      <c r="F188" s="46" t="s">
        <v>8621</v>
      </c>
      <c r="G188" s="46" t="s">
        <v>1415</v>
      </c>
      <c r="H188" s="46" t="s">
        <v>3884</v>
      </c>
      <c r="I188" s="46" t="s">
        <v>1843</v>
      </c>
      <c r="J188" s="46" t="s">
        <v>1843</v>
      </c>
      <c r="K188" s="46" t="s">
        <v>2326</v>
      </c>
      <c r="L188" s="46" t="s">
        <v>8377</v>
      </c>
      <c r="M188" s="46" t="s">
        <v>8622</v>
      </c>
      <c r="N188" s="46" t="s">
        <v>1827</v>
      </c>
      <c r="O188" s="46" t="s">
        <v>1937</v>
      </c>
      <c r="P188" s="46" t="s">
        <v>8384</v>
      </c>
      <c r="Q188" s="46">
        <v>174583</v>
      </c>
      <c r="R188" s="46"/>
      <c r="S188" s="46"/>
      <c r="T188" s="46"/>
      <c r="U188" s="46"/>
      <c r="V188" s="46"/>
      <c r="W188" s="46" t="s">
        <v>6045</v>
      </c>
      <c r="X188" s="46" t="s">
        <v>389</v>
      </c>
      <c r="Y188" s="46" t="s">
        <v>1171</v>
      </c>
      <c r="Z188" s="46">
        <v>32.594883000000003</v>
      </c>
      <c r="AA188" s="46">
        <v>-116.843812</v>
      </c>
      <c r="AB188" s="46" t="s">
        <v>7241</v>
      </c>
      <c r="AC188" s="46" t="s">
        <v>8343</v>
      </c>
      <c r="AD188" s="46" t="s">
        <v>8343</v>
      </c>
      <c r="AE188" s="46" t="s">
        <v>517</v>
      </c>
    </row>
    <row r="189" spans="1:31" ht="14.45" x14ac:dyDescent="0.3">
      <c r="A189" s="46" t="s">
        <v>7361</v>
      </c>
      <c r="B189" s="46"/>
      <c r="C189" s="46"/>
      <c r="D189" s="46"/>
      <c r="E189" s="46"/>
      <c r="F189" s="46"/>
      <c r="G189" s="46"/>
      <c r="H189" s="46"/>
      <c r="I189" s="46" t="s">
        <v>3729</v>
      </c>
      <c r="J189" s="46" t="s">
        <v>3729</v>
      </c>
      <c r="K189" s="46" t="s">
        <v>2326</v>
      </c>
      <c r="L189" s="46"/>
      <c r="M189" s="46"/>
      <c r="N189" s="46"/>
      <c r="O189" s="46"/>
      <c r="P189" s="46"/>
      <c r="Q189" s="46"/>
      <c r="R189" s="46"/>
      <c r="S189" s="46"/>
      <c r="T189" s="46"/>
      <c r="U189" s="46"/>
      <c r="V189" s="46"/>
      <c r="W189" s="46"/>
      <c r="X189" s="46"/>
      <c r="Y189" s="46"/>
      <c r="Z189" s="46"/>
      <c r="AA189" s="46"/>
      <c r="AB189" s="46"/>
      <c r="AC189" s="46"/>
      <c r="AD189" s="46"/>
      <c r="AE189" s="46"/>
    </row>
    <row r="190" spans="1:31" ht="14.45" x14ac:dyDescent="0.3">
      <c r="A190" s="46" t="s">
        <v>2412</v>
      </c>
      <c r="B190" s="46"/>
      <c r="C190" s="46" t="s">
        <v>8343</v>
      </c>
      <c r="D190" s="46">
        <v>2</v>
      </c>
      <c r="E190" s="46">
        <v>2</v>
      </c>
      <c r="F190" s="46" t="s">
        <v>8558</v>
      </c>
      <c r="G190" s="46" t="s">
        <v>1416</v>
      </c>
      <c r="H190" s="46" t="s">
        <v>2412</v>
      </c>
      <c r="I190" s="46" t="s">
        <v>8623</v>
      </c>
      <c r="J190" s="46" t="s">
        <v>8623</v>
      </c>
      <c r="K190" s="46" t="s">
        <v>2326</v>
      </c>
      <c r="L190" s="46" t="s">
        <v>623</v>
      </c>
      <c r="M190" s="46" t="s">
        <v>633</v>
      </c>
      <c r="N190" s="46" t="s">
        <v>8355</v>
      </c>
      <c r="O190" s="46" t="s">
        <v>8541</v>
      </c>
      <c r="P190" s="46"/>
      <c r="Q190" s="46">
        <v>176581</v>
      </c>
      <c r="R190" s="46"/>
      <c r="S190" s="46"/>
      <c r="T190" s="46"/>
      <c r="U190" s="46"/>
      <c r="V190" s="46"/>
      <c r="W190" s="46"/>
      <c r="X190" s="46">
        <v>0</v>
      </c>
      <c r="Y190" s="46" t="s">
        <v>623</v>
      </c>
      <c r="Z190" s="46">
        <v>14.02512347</v>
      </c>
      <c r="AA190" s="46">
        <v>-87.071245289999993</v>
      </c>
      <c r="AB190" s="46" t="s">
        <v>4632</v>
      </c>
      <c r="AC190" s="46" t="s">
        <v>8347</v>
      </c>
      <c r="AD190" s="46" t="s">
        <v>8343</v>
      </c>
      <c r="AE190" s="46" t="s">
        <v>8348</v>
      </c>
    </row>
    <row r="191" spans="1:31" ht="14.45" x14ac:dyDescent="0.3">
      <c r="A191" s="46" t="s">
        <v>2418</v>
      </c>
      <c r="B191" s="46"/>
      <c r="C191" s="46" t="s">
        <v>8343</v>
      </c>
      <c r="D191" s="46">
        <v>2</v>
      </c>
      <c r="E191" s="46">
        <v>2</v>
      </c>
      <c r="F191" s="46" t="s">
        <v>8518</v>
      </c>
      <c r="G191" s="46" t="s">
        <v>1416</v>
      </c>
      <c r="H191" s="46" t="s">
        <v>2418</v>
      </c>
      <c r="I191" s="46" t="s">
        <v>8623</v>
      </c>
      <c r="J191" s="46" t="s">
        <v>8623</v>
      </c>
      <c r="K191" s="46" t="s">
        <v>2326</v>
      </c>
      <c r="L191" s="46" t="s">
        <v>623</v>
      </c>
      <c r="M191" s="46" t="s">
        <v>666</v>
      </c>
      <c r="N191" s="46" t="s">
        <v>8355</v>
      </c>
      <c r="O191" s="46" t="s">
        <v>8541</v>
      </c>
      <c r="P191" s="46"/>
      <c r="Q191" s="46">
        <v>176568</v>
      </c>
      <c r="R191" s="46"/>
      <c r="S191" s="46"/>
      <c r="T191" s="46"/>
      <c r="U191" s="46"/>
      <c r="V191" s="46"/>
      <c r="W191" s="46"/>
      <c r="X191" s="46">
        <v>0</v>
      </c>
      <c r="Y191" s="46" t="s">
        <v>623</v>
      </c>
      <c r="Z191" s="46">
        <v>14.02826089</v>
      </c>
      <c r="AA191" s="46">
        <v>-87.071737110000001</v>
      </c>
      <c r="AB191" s="46" t="s">
        <v>4632</v>
      </c>
      <c r="AC191" s="46" t="s">
        <v>8347</v>
      </c>
      <c r="AD191" s="46" t="s">
        <v>8347</v>
      </c>
      <c r="AE191" s="46" t="s">
        <v>8348</v>
      </c>
    </row>
    <row r="192" spans="1:31" ht="14.45" x14ac:dyDescent="0.3">
      <c r="A192" s="46" t="s">
        <v>7482</v>
      </c>
      <c r="B192" s="46"/>
      <c r="C192" s="46" t="s">
        <v>8343</v>
      </c>
      <c r="D192" s="46">
        <v>2</v>
      </c>
      <c r="E192" s="46">
        <v>2</v>
      </c>
      <c r="F192" s="46" t="s">
        <v>8542</v>
      </c>
      <c r="G192" s="46" t="s">
        <v>1415</v>
      </c>
      <c r="H192" s="46" t="s">
        <v>8624</v>
      </c>
      <c r="I192" s="46" t="s">
        <v>3066</v>
      </c>
      <c r="J192" s="46" t="s">
        <v>3066</v>
      </c>
      <c r="K192" s="46" t="s">
        <v>2326</v>
      </c>
      <c r="L192" s="46" t="s">
        <v>8625</v>
      </c>
      <c r="M192" s="46" t="s">
        <v>882</v>
      </c>
      <c r="N192" s="46" t="s">
        <v>697</v>
      </c>
      <c r="O192" s="46" t="s">
        <v>7476</v>
      </c>
      <c r="P192" s="46" t="s">
        <v>8488</v>
      </c>
      <c r="Q192" s="46"/>
      <c r="R192" s="46"/>
      <c r="S192" s="46" t="s">
        <v>4730</v>
      </c>
      <c r="T192" s="46"/>
      <c r="U192" s="46"/>
      <c r="V192" s="46"/>
      <c r="W192" s="46"/>
      <c r="X192" s="46" t="s">
        <v>7463</v>
      </c>
      <c r="Y192" s="46" t="s">
        <v>4680</v>
      </c>
      <c r="Z192" s="46">
        <v>24.978588999999999</v>
      </c>
      <c r="AA192" s="46">
        <v>102.61960500000001</v>
      </c>
      <c r="AB192" s="46" t="s">
        <v>4731</v>
      </c>
      <c r="AC192" s="46" t="s">
        <v>8347</v>
      </c>
      <c r="AD192" s="46" t="s">
        <v>8343</v>
      </c>
      <c r="AE192" s="46" t="s">
        <v>517</v>
      </c>
    </row>
    <row r="193" spans="1:31" ht="14.45" x14ac:dyDescent="0.3">
      <c r="A193" s="46" t="s">
        <v>4902</v>
      </c>
      <c r="B193" s="46"/>
      <c r="C193" s="46"/>
      <c r="D193" s="46">
        <v>4</v>
      </c>
      <c r="E193" s="46">
        <v>5</v>
      </c>
      <c r="F193" s="46" t="s">
        <v>8560</v>
      </c>
      <c r="G193" s="46" t="s">
        <v>8415</v>
      </c>
      <c r="H193" s="46" t="s">
        <v>4902</v>
      </c>
      <c r="I193" s="46" t="s">
        <v>3067</v>
      </c>
      <c r="J193" s="46" t="s">
        <v>3067</v>
      </c>
      <c r="K193" s="46" t="s">
        <v>2326</v>
      </c>
      <c r="L193" s="46"/>
      <c r="M193" s="46" t="s">
        <v>8626</v>
      </c>
      <c r="N193" s="46"/>
      <c r="O193" s="46"/>
      <c r="P193" s="46"/>
      <c r="Q193" s="46"/>
      <c r="R193" s="46"/>
      <c r="S193" s="46"/>
      <c r="T193" s="46"/>
      <c r="U193" s="46"/>
      <c r="V193" s="46"/>
      <c r="W193" s="46"/>
      <c r="X193" s="46"/>
      <c r="Y193" s="46"/>
      <c r="Z193" s="46"/>
      <c r="AA193" s="46"/>
      <c r="AB193" s="46"/>
      <c r="AC193" s="46" t="s">
        <v>5298</v>
      </c>
      <c r="AD193" s="46" t="s">
        <v>5298</v>
      </c>
      <c r="AE193" s="46" t="s">
        <v>517</v>
      </c>
    </row>
    <row r="194" spans="1:31" ht="14.45" x14ac:dyDescent="0.3">
      <c r="A194" s="46" t="s">
        <v>4657</v>
      </c>
      <c r="B194" s="46"/>
      <c r="C194" s="46" t="s">
        <v>8343</v>
      </c>
      <c r="D194" s="46">
        <v>1</v>
      </c>
      <c r="E194" s="46">
        <v>1</v>
      </c>
      <c r="F194" s="46" t="s">
        <v>8446</v>
      </c>
      <c r="G194" s="46" t="s">
        <v>1415</v>
      </c>
      <c r="H194" s="46" t="s">
        <v>4657</v>
      </c>
      <c r="I194" s="46" t="s">
        <v>8627</v>
      </c>
      <c r="J194" s="46" t="s">
        <v>8627</v>
      </c>
      <c r="K194" s="46" t="s">
        <v>2326</v>
      </c>
      <c r="L194" s="46" t="s">
        <v>8628</v>
      </c>
      <c r="M194" s="46" t="s">
        <v>886</v>
      </c>
      <c r="N194" s="46" t="s">
        <v>697</v>
      </c>
      <c r="O194" s="46" t="s">
        <v>8629</v>
      </c>
      <c r="P194" s="46" t="s">
        <v>1815</v>
      </c>
      <c r="Q194" s="46"/>
      <c r="R194" s="46"/>
      <c r="S194" s="46"/>
      <c r="T194" s="46"/>
      <c r="U194" s="46"/>
      <c r="V194" s="46"/>
      <c r="W194" s="46"/>
      <c r="X194" s="46" t="s">
        <v>6813</v>
      </c>
      <c r="Y194" s="46" t="s">
        <v>1171</v>
      </c>
      <c r="Z194" s="46" t="s">
        <v>4235</v>
      </c>
      <c r="AA194" s="46" t="s">
        <v>4235</v>
      </c>
      <c r="AB194" s="46" t="s">
        <v>4235</v>
      </c>
      <c r="AC194" s="46" t="s">
        <v>8347</v>
      </c>
      <c r="AD194" s="46" t="s">
        <v>8343</v>
      </c>
      <c r="AE194" s="46" t="s">
        <v>517</v>
      </c>
    </row>
    <row r="195" spans="1:31" ht="14.45" x14ac:dyDescent="0.3">
      <c r="A195" s="46" t="s">
        <v>4819</v>
      </c>
      <c r="B195" s="46"/>
      <c r="C195" s="46" t="s">
        <v>2326</v>
      </c>
      <c r="D195" s="46">
        <v>3</v>
      </c>
      <c r="E195" s="46">
        <v>4</v>
      </c>
      <c r="F195" s="46" t="s">
        <v>8359</v>
      </c>
      <c r="G195" s="46" t="s">
        <v>1415</v>
      </c>
      <c r="H195" s="46" t="s">
        <v>4819</v>
      </c>
      <c r="I195" s="46" t="s">
        <v>985</v>
      </c>
      <c r="J195" s="46" t="s">
        <v>985</v>
      </c>
      <c r="K195" s="46" t="s">
        <v>2326</v>
      </c>
      <c r="L195" s="46" t="s">
        <v>8345</v>
      </c>
      <c r="M195" s="46" t="s">
        <v>8630</v>
      </c>
      <c r="N195" s="46" t="s">
        <v>1319</v>
      </c>
      <c r="O195" s="46" t="s">
        <v>1404</v>
      </c>
      <c r="P195" s="46"/>
      <c r="Q195" s="46">
        <v>174536</v>
      </c>
      <c r="R195" s="46" t="s">
        <v>8631</v>
      </c>
      <c r="S195" s="46" t="s">
        <v>4820</v>
      </c>
      <c r="T195" s="46" t="s">
        <v>8632</v>
      </c>
      <c r="U195" s="46" t="s">
        <v>8633</v>
      </c>
      <c r="V195" s="46"/>
      <c r="W195" s="46" t="s">
        <v>6814</v>
      </c>
      <c r="X195" s="46" t="s">
        <v>6815</v>
      </c>
      <c r="Y195" s="46" t="s">
        <v>1171</v>
      </c>
      <c r="Z195" s="46">
        <v>35.162806000000003</v>
      </c>
      <c r="AA195" s="46">
        <v>-90.717500000000001</v>
      </c>
      <c r="AB195" s="46" t="s">
        <v>4634</v>
      </c>
      <c r="AC195" s="46" t="s">
        <v>8347</v>
      </c>
      <c r="AD195" s="46" t="s">
        <v>8347</v>
      </c>
      <c r="AE195" s="46" t="s">
        <v>8348</v>
      </c>
    </row>
    <row r="196" spans="1:31" ht="14.45" x14ac:dyDescent="0.3">
      <c r="A196" s="46" t="s">
        <v>1729</v>
      </c>
      <c r="B196" s="46"/>
      <c r="C196" s="46" t="s">
        <v>8343</v>
      </c>
      <c r="D196" s="46">
        <v>2</v>
      </c>
      <c r="E196" s="46">
        <v>2</v>
      </c>
      <c r="F196" s="46" t="s">
        <v>8621</v>
      </c>
      <c r="G196" s="46" t="s">
        <v>1416</v>
      </c>
      <c r="H196" s="46" t="s">
        <v>1729</v>
      </c>
      <c r="I196" s="46" t="s">
        <v>985</v>
      </c>
      <c r="J196" s="46" t="s">
        <v>985</v>
      </c>
      <c r="K196" s="46" t="s">
        <v>2326</v>
      </c>
      <c r="L196" s="46" t="s">
        <v>8440</v>
      </c>
      <c r="M196" s="46" t="s">
        <v>264</v>
      </c>
      <c r="N196" s="46" t="s">
        <v>8355</v>
      </c>
      <c r="O196" s="46" t="s">
        <v>8634</v>
      </c>
      <c r="P196" s="46"/>
      <c r="Q196" s="46">
        <v>175170</v>
      </c>
      <c r="R196" s="46"/>
      <c r="S196" s="46"/>
      <c r="T196" s="46"/>
      <c r="U196" s="46"/>
      <c r="V196" s="46"/>
      <c r="W196" s="46"/>
      <c r="X196" s="46" t="s">
        <v>1665</v>
      </c>
      <c r="Y196" s="46" t="s">
        <v>1171</v>
      </c>
      <c r="Z196" s="46">
        <v>29.739750000000001</v>
      </c>
      <c r="AA196" s="46">
        <v>-82.462016669999997</v>
      </c>
      <c r="AB196" s="46" t="s">
        <v>4634</v>
      </c>
      <c r="AC196" s="46" t="s">
        <v>8347</v>
      </c>
      <c r="AD196" s="46" t="s">
        <v>8343</v>
      </c>
      <c r="AE196" s="46" t="s">
        <v>8348</v>
      </c>
    </row>
    <row r="197" spans="1:31" ht="14.45" x14ac:dyDescent="0.3">
      <c r="A197" s="46" t="s">
        <v>7349</v>
      </c>
      <c r="B197" s="46"/>
      <c r="C197" s="46"/>
      <c r="D197" s="46"/>
      <c r="E197" s="46"/>
      <c r="F197" s="46"/>
      <c r="G197" s="46"/>
      <c r="H197" s="46"/>
      <c r="I197" s="46" t="s">
        <v>3717</v>
      </c>
      <c r="J197" s="46" t="s">
        <v>3717</v>
      </c>
      <c r="K197" s="46" t="s">
        <v>2326</v>
      </c>
      <c r="L197" s="46" t="s">
        <v>8338</v>
      </c>
      <c r="M197" s="46"/>
      <c r="N197" s="46"/>
      <c r="O197" s="46"/>
      <c r="P197" s="46"/>
      <c r="Q197" s="46"/>
      <c r="R197" s="46"/>
      <c r="S197" s="46"/>
      <c r="T197" s="46"/>
      <c r="U197" s="46"/>
      <c r="V197" s="46"/>
      <c r="W197" s="46"/>
      <c r="X197" s="46"/>
      <c r="Y197" s="46"/>
      <c r="Z197" s="46"/>
      <c r="AA197" s="46"/>
      <c r="AB197" s="46"/>
      <c r="AC197" s="46"/>
      <c r="AD197" s="46"/>
      <c r="AE197" s="46"/>
    </row>
    <row r="198" spans="1:31" ht="14.45" x14ac:dyDescent="0.3">
      <c r="A198" s="46" t="s">
        <v>7095</v>
      </c>
      <c r="B198" s="46"/>
      <c r="C198" s="46"/>
      <c r="D198" s="46"/>
      <c r="E198" s="46"/>
      <c r="F198" s="46"/>
      <c r="G198" s="46"/>
      <c r="H198" s="46"/>
      <c r="I198" s="46" t="s">
        <v>2483</v>
      </c>
      <c r="J198" s="46" t="s">
        <v>2483</v>
      </c>
      <c r="K198" s="46" t="s">
        <v>2326</v>
      </c>
      <c r="L198" s="46" t="s">
        <v>8338</v>
      </c>
      <c r="M198" s="46"/>
      <c r="N198" s="46"/>
      <c r="O198" s="46"/>
      <c r="P198" s="46"/>
      <c r="Q198" s="46"/>
      <c r="R198" s="46"/>
      <c r="S198" s="46"/>
      <c r="T198" s="46"/>
      <c r="U198" s="46"/>
      <c r="V198" s="46"/>
      <c r="W198" s="46"/>
      <c r="X198" s="46"/>
      <c r="Y198" s="46"/>
      <c r="Z198" s="46"/>
      <c r="AA198" s="46"/>
      <c r="AB198" s="46"/>
      <c r="AC198" s="46"/>
      <c r="AD198" s="46"/>
      <c r="AE198" s="46"/>
    </row>
    <row r="199" spans="1:31" ht="14.45" x14ac:dyDescent="0.3">
      <c r="A199" s="46" t="s">
        <v>7391</v>
      </c>
      <c r="B199" s="46"/>
      <c r="C199" s="46"/>
      <c r="D199" s="46"/>
      <c r="E199" s="46"/>
      <c r="F199" s="46"/>
      <c r="G199" s="46"/>
      <c r="H199" s="46"/>
      <c r="I199" s="46" t="s">
        <v>2483</v>
      </c>
      <c r="J199" s="46" t="s">
        <v>2483</v>
      </c>
      <c r="K199" s="46" t="s">
        <v>2326</v>
      </c>
      <c r="L199" s="46" t="s">
        <v>8338</v>
      </c>
      <c r="M199" s="46"/>
      <c r="N199" s="46"/>
      <c r="O199" s="46"/>
      <c r="P199" s="46"/>
      <c r="Q199" s="46"/>
      <c r="R199" s="46"/>
      <c r="S199" s="46"/>
      <c r="T199" s="46"/>
      <c r="U199" s="46"/>
      <c r="V199" s="46"/>
      <c r="W199" s="46"/>
      <c r="X199" s="46"/>
      <c r="Y199" s="46"/>
      <c r="Z199" s="46"/>
      <c r="AA199" s="46"/>
      <c r="AB199" s="46"/>
      <c r="AC199" s="46"/>
      <c r="AD199" s="46"/>
      <c r="AE199" s="46"/>
    </row>
    <row r="200" spans="1:31" ht="14.45" x14ac:dyDescent="0.3">
      <c r="A200" s="46" t="s">
        <v>7392</v>
      </c>
      <c r="B200" s="46"/>
      <c r="C200" s="46"/>
      <c r="D200" s="46"/>
      <c r="E200" s="46"/>
      <c r="F200" s="46"/>
      <c r="G200" s="46"/>
      <c r="H200" s="46"/>
      <c r="I200" s="46" t="s">
        <v>2483</v>
      </c>
      <c r="J200" s="46" t="s">
        <v>2483</v>
      </c>
      <c r="K200" s="46" t="s">
        <v>2326</v>
      </c>
      <c r="L200" s="46" t="s">
        <v>8338</v>
      </c>
      <c r="M200" s="46"/>
      <c r="N200" s="46"/>
      <c r="O200" s="46"/>
      <c r="P200" s="46"/>
      <c r="Q200" s="46"/>
      <c r="R200" s="46"/>
      <c r="S200" s="46"/>
      <c r="T200" s="46"/>
      <c r="U200" s="46"/>
      <c r="V200" s="46"/>
      <c r="W200" s="46"/>
      <c r="X200" s="46"/>
      <c r="Y200" s="46"/>
      <c r="Z200" s="46"/>
      <c r="AA200" s="46"/>
      <c r="AB200" s="46"/>
      <c r="AC200" s="46"/>
      <c r="AD200" s="46"/>
      <c r="AE200" s="46"/>
    </row>
    <row r="201" spans="1:31" ht="14.45" x14ac:dyDescent="0.3">
      <c r="A201" s="46" t="s">
        <v>7393</v>
      </c>
      <c r="B201" s="46"/>
      <c r="C201" s="46"/>
      <c r="D201" s="46"/>
      <c r="E201" s="46"/>
      <c r="F201" s="46"/>
      <c r="G201" s="46"/>
      <c r="H201" s="46"/>
      <c r="I201" s="46" t="s">
        <v>2483</v>
      </c>
      <c r="J201" s="46" t="s">
        <v>2483</v>
      </c>
      <c r="K201" s="46" t="s">
        <v>2326</v>
      </c>
      <c r="L201" s="46" t="s">
        <v>8338</v>
      </c>
      <c r="M201" s="46"/>
      <c r="N201" s="46"/>
      <c r="O201" s="46"/>
      <c r="P201" s="46"/>
      <c r="Q201" s="46"/>
      <c r="R201" s="46"/>
      <c r="S201" s="46"/>
      <c r="T201" s="46"/>
      <c r="U201" s="46"/>
      <c r="V201" s="46"/>
      <c r="W201" s="46"/>
      <c r="X201" s="46"/>
      <c r="Y201" s="46"/>
      <c r="Z201" s="46"/>
      <c r="AA201" s="46"/>
      <c r="AB201" s="46"/>
      <c r="AC201" s="46"/>
      <c r="AD201" s="46"/>
      <c r="AE201" s="46"/>
    </row>
    <row r="202" spans="1:31" ht="14.45" x14ac:dyDescent="0.3">
      <c r="A202" s="46" t="s">
        <v>1446</v>
      </c>
      <c r="B202" s="46"/>
      <c r="C202" s="46" t="s">
        <v>8343</v>
      </c>
      <c r="D202" s="46">
        <v>1</v>
      </c>
      <c r="E202" s="46">
        <v>1</v>
      </c>
      <c r="F202" s="46" t="s">
        <v>8635</v>
      </c>
      <c r="G202" s="46" t="s">
        <v>1415</v>
      </c>
      <c r="H202" s="46" t="s">
        <v>1446</v>
      </c>
      <c r="I202" s="46" t="s">
        <v>1041</v>
      </c>
      <c r="J202" s="46" t="s">
        <v>1041</v>
      </c>
      <c r="K202" s="46" t="s">
        <v>2326</v>
      </c>
      <c r="L202" s="46" t="s">
        <v>8636</v>
      </c>
      <c r="M202" s="46" t="s">
        <v>195</v>
      </c>
      <c r="N202" s="46" t="s">
        <v>1319</v>
      </c>
      <c r="O202" s="46" t="s">
        <v>8637</v>
      </c>
      <c r="P202" s="46" t="s">
        <v>8399</v>
      </c>
      <c r="Q202" s="46">
        <v>174463</v>
      </c>
      <c r="R202" s="46"/>
      <c r="S202" s="46"/>
      <c r="T202" s="46"/>
      <c r="U202" s="46"/>
      <c r="V202" s="46"/>
      <c r="W202" s="46" t="s">
        <v>4658</v>
      </c>
      <c r="X202" s="46" t="s">
        <v>4659</v>
      </c>
      <c r="Y202" s="46" t="s">
        <v>1171</v>
      </c>
      <c r="Z202" s="46">
        <v>38.861158000000003</v>
      </c>
      <c r="AA202" s="46">
        <v>-105.17268199999999</v>
      </c>
      <c r="AB202" s="46" t="s">
        <v>4660</v>
      </c>
      <c r="AC202" s="46" t="s">
        <v>8343</v>
      </c>
      <c r="AD202" s="46" t="s">
        <v>8343</v>
      </c>
      <c r="AE202" s="46" t="s">
        <v>517</v>
      </c>
    </row>
    <row r="203" spans="1:31" ht="14.45" x14ac:dyDescent="0.3">
      <c r="A203" s="46" t="s">
        <v>1647</v>
      </c>
      <c r="B203" s="46"/>
      <c r="C203" s="46" t="s">
        <v>8343</v>
      </c>
      <c r="D203" s="46">
        <v>2</v>
      </c>
      <c r="E203" s="46">
        <v>2</v>
      </c>
      <c r="F203" s="46" t="s">
        <v>8533</v>
      </c>
      <c r="G203" s="46" t="s">
        <v>1415</v>
      </c>
      <c r="H203" s="46" t="s">
        <v>1647</v>
      </c>
      <c r="I203" s="46" t="s">
        <v>1041</v>
      </c>
      <c r="J203" s="46" t="s">
        <v>1041</v>
      </c>
      <c r="K203" s="46" t="s">
        <v>2326</v>
      </c>
      <c r="L203" s="46" t="s">
        <v>8387</v>
      </c>
      <c r="M203" s="46" t="s">
        <v>239</v>
      </c>
      <c r="N203" s="46" t="s">
        <v>8355</v>
      </c>
      <c r="O203" s="46" t="s">
        <v>8638</v>
      </c>
      <c r="P203" s="46" t="s">
        <v>8418</v>
      </c>
      <c r="Q203" s="46">
        <v>174218</v>
      </c>
      <c r="R203" s="46"/>
      <c r="S203" s="46"/>
      <c r="T203" s="46" t="s">
        <v>8639</v>
      </c>
      <c r="U203" s="46" t="s">
        <v>8640</v>
      </c>
      <c r="V203" s="46"/>
      <c r="W203" s="46"/>
      <c r="X203" s="46" t="s">
        <v>1514</v>
      </c>
      <c r="Y203" s="46" t="s">
        <v>1171</v>
      </c>
      <c r="Z203" s="46">
        <v>31.756634479999999</v>
      </c>
      <c r="AA203" s="46">
        <v>-109.2431153</v>
      </c>
      <c r="AB203" s="46" t="s">
        <v>4634</v>
      </c>
      <c r="AC203" s="46" t="s">
        <v>8343</v>
      </c>
      <c r="AD203" s="46" t="s">
        <v>8347</v>
      </c>
      <c r="AE203" s="46" t="s">
        <v>517</v>
      </c>
    </row>
    <row r="204" spans="1:31" ht="14.45" x14ac:dyDescent="0.3">
      <c r="A204" s="46" t="s">
        <v>3879</v>
      </c>
      <c r="B204" s="46"/>
      <c r="C204" s="46" t="s">
        <v>8343</v>
      </c>
      <c r="D204" s="46">
        <v>1</v>
      </c>
      <c r="E204" s="46">
        <v>1</v>
      </c>
      <c r="F204" s="46" t="s">
        <v>8641</v>
      </c>
      <c r="G204" s="46" t="s">
        <v>1415</v>
      </c>
      <c r="H204" s="46" t="s">
        <v>3879</v>
      </c>
      <c r="I204" s="46" t="s">
        <v>8642</v>
      </c>
      <c r="J204" s="46" t="s">
        <v>8643</v>
      </c>
      <c r="K204" s="46"/>
      <c r="L204" s="46" t="s">
        <v>8377</v>
      </c>
      <c r="M204" s="46" t="s">
        <v>8644</v>
      </c>
      <c r="N204" s="46" t="s">
        <v>1827</v>
      </c>
      <c r="O204" s="46" t="s">
        <v>1923</v>
      </c>
      <c r="P204" s="46" t="s">
        <v>8384</v>
      </c>
      <c r="Q204" s="46">
        <v>174699</v>
      </c>
      <c r="R204" s="46"/>
      <c r="S204" s="46"/>
      <c r="T204" s="46"/>
      <c r="U204" s="46"/>
      <c r="V204" s="46"/>
      <c r="W204" s="46" t="s">
        <v>2031</v>
      </c>
      <c r="X204" s="46" t="s">
        <v>389</v>
      </c>
      <c r="Y204" s="46" t="s">
        <v>1171</v>
      </c>
      <c r="Z204" s="46">
        <v>38.678479000000003</v>
      </c>
      <c r="AA204" s="46">
        <v>-120.812513</v>
      </c>
      <c r="AB204" s="46" t="s">
        <v>7120</v>
      </c>
      <c r="AC204" s="46" t="s">
        <v>8343</v>
      </c>
      <c r="AD204" s="46" t="s">
        <v>8343</v>
      </c>
      <c r="AE204" s="46" t="s">
        <v>517</v>
      </c>
    </row>
    <row r="205" spans="1:31" ht="14.45" x14ac:dyDescent="0.3">
      <c r="A205" s="46" t="s">
        <v>4941</v>
      </c>
      <c r="B205" s="46"/>
      <c r="C205" s="46"/>
      <c r="D205" s="46">
        <v>4</v>
      </c>
      <c r="E205" s="46">
        <v>5</v>
      </c>
      <c r="F205" s="46" t="s">
        <v>8598</v>
      </c>
      <c r="G205" s="46" t="s">
        <v>1415</v>
      </c>
      <c r="H205" s="46" t="s">
        <v>4941</v>
      </c>
      <c r="I205" s="46" t="s">
        <v>4168</v>
      </c>
      <c r="J205" s="46" t="s">
        <v>4168</v>
      </c>
      <c r="K205" s="46" t="s">
        <v>2326</v>
      </c>
      <c r="L205" s="46" t="s">
        <v>8645</v>
      </c>
      <c r="M205" s="46" t="s">
        <v>4942</v>
      </c>
      <c r="N205" s="46" t="s">
        <v>8536</v>
      </c>
      <c r="O205" s="46" t="s">
        <v>4236</v>
      </c>
      <c r="P205" s="46"/>
      <c r="Q205" s="46"/>
      <c r="R205" s="46"/>
      <c r="S205" s="46"/>
      <c r="T205" s="46"/>
      <c r="U205" s="46"/>
      <c r="V205" s="46"/>
      <c r="W205" s="46"/>
      <c r="X205" s="46"/>
      <c r="Y205" s="46"/>
      <c r="Z205" s="46"/>
      <c r="AA205" s="46"/>
      <c r="AB205" s="46"/>
      <c r="AC205" s="46"/>
      <c r="AD205" s="46"/>
      <c r="AE205" s="46"/>
    </row>
    <row r="206" spans="1:31" ht="14.45" x14ac:dyDescent="0.3">
      <c r="A206" s="46" t="s">
        <v>7103</v>
      </c>
      <c r="B206" s="46"/>
      <c r="C206" s="46"/>
      <c r="D206" s="46"/>
      <c r="E206" s="46"/>
      <c r="F206" s="46"/>
      <c r="G206" s="46"/>
      <c r="H206" s="46"/>
      <c r="I206" s="46" t="s">
        <v>3645</v>
      </c>
      <c r="J206" s="46" t="s">
        <v>3645</v>
      </c>
      <c r="K206" s="46" t="s">
        <v>2326</v>
      </c>
      <c r="L206" s="46"/>
      <c r="M206" s="46"/>
      <c r="N206" s="46"/>
      <c r="O206" s="46"/>
      <c r="P206" s="46"/>
      <c r="Q206" s="46"/>
      <c r="R206" s="46"/>
      <c r="S206" s="46"/>
      <c r="T206" s="46"/>
      <c r="U206" s="46"/>
      <c r="V206" s="46"/>
      <c r="W206" s="46"/>
      <c r="X206" s="46"/>
      <c r="Y206" s="46"/>
      <c r="Z206" s="46"/>
      <c r="AA206" s="46"/>
      <c r="AB206" s="46"/>
      <c r="AC206" s="46"/>
      <c r="AD206" s="46"/>
      <c r="AE206" s="46"/>
    </row>
    <row r="207" spans="1:31" ht="14.45" x14ac:dyDescent="0.3">
      <c r="A207" s="46" t="s">
        <v>8646</v>
      </c>
      <c r="B207" s="46"/>
      <c r="C207" s="46"/>
      <c r="D207" s="46"/>
      <c r="E207" s="46"/>
      <c r="F207" s="46"/>
      <c r="G207" s="46"/>
      <c r="H207" s="46"/>
      <c r="I207" s="46" t="s">
        <v>3645</v>
      </c>
      <c r="J207" s="46" t="s">
        <v>3645</v>
      </c>
      <c r="K207" s="46" t="s">
        <v>2326</v>
      </c>
      <c r="L207" s="46"/>
      <c r="M207" s="46"/>
      <c r="N207" s="46"/>
      <c r="O207" s="46"/>
      <c r="P207" s="46"/>
      <c r="Q207" s="46"/>
      <c r="R207" s="46"/>
      <c r="S207" s="46"/>
      <c r="T207" s="46"/>
      <c r="U207" s="46"/>
      <c r="V207" s="46"/>
      <c r="W207" s="46"/>
      <c r="X207" s="46"/>
      <c r="Y207" s="46"/>
      <c r="Z207" s="46"/>
      <c r="AA207" s="46"/>
      <c r="AB207" s="46"/>
      <c r="AC207" s="46"/>
      <c r="AD207" s="46"/>
      <c r="AE207" s="46"/>
    </row>
    <row r="208" spans="1:31" ht="14.45" x14ac:dyDescent="0.3">
      <c r="A208" s="46" t="s">
        <v>7377</v>
      </c>
      <c r="B208" s="46"/>
      <c r="C208" s="46"/>
      <c r="D208" s="46"/>
      <c r="E208" s="46"/>
      <c r="F208" s="46"/>
      <c r="G208" s="46"/>
      <c r="H208" s="46"/>
      <c r="I208" s="46" t="s">
        <v>3645</v>
      </c>
      <c r="J208" s="46" t="s">
        <v>3645</v>
      </c>
      <c r="K208" s="46" t="s">
        <v>2326</v>
      </c>
      <c r="L208" s="46"/>
      <c r="M208" s="46"/>
      <c r="N208" s="46"/>
      <c r="O208" s="46"/>
      <c r="P208" s="46"/>
      <c r="Q208" s="46"/>
      <c r="R208" s="46"/>
      <c r="S208" s="46"/>
      <c r="T208" s="46"/>
      <c r="U208" s="46"/>
      <c r="V208" s="46"/>
      <c r="W208" s="46"/>
      <c r="X208" s="46"/>
      <c r="Y208" s="46"/>
      <c r="Z208" s="46"/>
      <c r="AA208" s="46"/>
      <c r="AB208" s="46"/>
      <c r="AC208" s="46"/>
      <c r="AD208" s="46"/>
      <c r="AE208" s="46"/>
    </row>
    <row r="209" spans="1:31" ht="14.45" x14ac:dyDescent="0.3">
      <c r="A209" s="46" t="s">
        <v>7105</v>
      </c>
      <c r="B209" s="46"/>
      <c r="C209" s="46"/>
      <c r="D209" s="46"/>
      <c r="E209" s="46"/>
      <c r="F209" s="46"/>
      <c r="G209" s="46"/>
      <c r="H209" s="46"/>
      <c r="I209" s="46" t="s">
        <v>3645</v>
      </c>
      <c r="J209" s="46" t="s">
        <v>3645</v>
      </c>
      <c r="K209" s="46" t="s">
        <v>2326</v>
      </c>
      <c r="L209" s="46"/>
      <c r="M209" s="46"/>
      <c r="N209" s="46"/>
      <c r="O209" s="46"/>
      <c r="P209" s="46"/>
      <c r="Q209" s="46"/>
      <c r="R209" s="46"/>
      <c r="S209" s="46"/>
      <c r="T209" s="46"/>
      <c r="U209" s="46"/>
      <c r="V209" s="46"/>
      <c r="W209" s="46"/>
      <c r="X209" s="46"/>
      <c r="Y209" s="46"/>
      <c r="Z209" s="46"/>
      <c r="AA209" s="46"/>
      <c r="AB209" s="46"/>
      <c r="AC209" s="46"/>
      <c r="AD209" s="46"/>
      <c r="AE209" s="46"/>
    </row>
    <row r="210" spans="1:31" ht="14.45" x14ac:dyDescent="0.3">
      <c r="A210" s="46" t="s">
        <v>8647</v>
      </c>
      <c r="B210" s="46"/>
      <c r="C210" s="46"/>
      <c r="D210" s="46"/>
      <c r="E210" s="46"/>
      <c r="F210" s="46"/>
      <c r="G210" s="46"/>
      <c r="H210" s="46"/>
      <c r="I210" s="46" t="s">
        <v>3645</v>
      </c>
      <c r="J210" s="46" t="s">
        <v>3645</v>
      </c>
      <c r="K210" s="46" t="s">
        <v>2326</v>
      </c>
      <c r="L210" s="46"/>
      <c r="M210" s="46"/>
      <c r="N210" s="46"/>
      <c r="O210" s="46"/>
      <c r="P210" s="46"/>
      <c r="Q210" s="46"/>
      <c r="R210" s="46"/>
      <c r="S210" s="46"/>
      <c r="T210" s="46"/>
      <c r="U210" s="46"/>
      <c r="V210" s="46"/>
      <c r="W210" s="46"/>
      <c r="X210" s="46"/>
      <c r="Y210" s="46"/>
      <c r="Z210" s="46"/>
      <c r="AA210" s="46"/>
      <c r="AB210" s="46"/>
      <c r="AC210" s="46"/>
      <c r="AD210" s="46"/>
      <c r="AE210" s="46"/>
    </row>
    <row r="211" spans="1:31" ht="14.45" x14ac:dyDescent="0.3">
      <c r="A211" s="46" t="s">
        <v>7376</v>
      </c>
      <c r="B211" s="46"/>
      <c r="C211" s="46"/>
      <c r="D211" s="46"/>
      <c r="E211" s="46"/>
      <c r="F211" s="46"/>
      <c r="G211" s="46"/>
      <c r="H211" s="46"/>
      <c r="I211" s="46" t="s">
        <v>3645</v>
      </c>
      <c r="J211" s="46" t="s">
        <v>3645</v>
      </c>
      <c r="K211" s="46" t="s">
        <v>2326</v>
      </c>
      <c r="L211" s="46"/>
      <c r="M211" s="46"/>
      <c r="N211" s="46"/>
      <c r="O211" s="46"/>
      <c r="P211" s="46"/>
      <c r="Q211" s="46"/>
      <c r="R211" s="46"/>
      <c r="S211" s="46"/>
      <c r="T211" s="46"/>
      <c r="U211" s="46"/>
      <c r="V211" s="46"/>
      <c r="W211" s="46"/>
      <c r="X211" s="46"/>
      <c r="Y211" s="46"/>
      <c r="Z211" s="46"/>
      <c r="AA211" s="46"/>
      <c r="AB211" s="46"/>
      <c r="AC211" s="46"/>
      <c r="AD211" s="46"/>
      <c r="AE211" s="46"/>
    </row>
    <row r="212" spans="1:31" ht="14.45" x14ac:dyDescent="0.3">
      <c r="A212" s="46" t="s">
        <v>2338</v>
      </c>
      <c r="B212" s="46"/>
      <c r="C212" s="46" t="s">
        <v>8343</v>
      </c>
      <c r="D212" s="46">
        <v>2</v>
      </c>
      <c r="E212" s="46">
        <v>2</v>
      </c>
      <c r="F212" s="46" t="s">
        <v>8447</v>
      </c>
      <c r="G212" s="46" t="s">
        <v>1416</v>
      </c>
      <c r="H212" s="46" t="s">
        <v>2338</v>
      </c>
      <c r="I212" s="46" t="s">
        <v>8648</v>
      </c>
      <c r="J212" s="46" t="s">
        <v>8648</v>
      </c>
      <c r="K212" s="46" t="s">
        <v>2326</v>
      </c>
      <c r="L212" s="46" t="s">
        <v>8493</v>
      </c>
      <c r="M212" s="46" t="s">
        <v>515</v>
      </c>
      <c r="N212" s="46" t="s">
        <v>8355</v>
      </c>
      <c r="O212" s="46" t="s">
        <v>8494</v>
      </c>
      <c r="P212" s="46" t="s">
        <v>8442</v>
      </c>
      <c r="Q212" s="46">
        <v>175891</v>
      </c>
      <c r="R212" s="46"/>
      <c r="S212" s="46" t="s">
        <v>4747</v>
      </c>
      <c r="T212" s="46"/>
      <c r="U212" s="46"/>
      <c r="V212" s="46"/>
      <c r="W212" s="46"/>
      <c r="X212" s="46" t="s">
        <v>2268</v>
      </c>
      <c r="Y212" s="46" t="s">
        <v>2100</v>
      </c>
      <c r="Z212" s="46">
        <v>20.896290969999999</v>
      </c>
      <c r="AA212" s="46">
        <v>-105.4095188</v>
      </c>
      <c r="AB212" s="46" t="s">
        <v>4634</v>
      </c>
      <c r="AC212" s="46" t="s">
        <v>8347</v>
      </c>
      <c r="AD212" s="46" t="s">
        <v>8343</v>
      </c>
      <c r="AE212" s="46" t="s">
        <v>8348</v>
      </c>
    </row>
    <row r="213" spans="1:31" ht="14.45" x14ac:dyDescent="0.3">
      <c r="A213" s="46" t="s">
        <v>2339</v>
      </c>
      <c r="B213" s="46"/>
      <c r="C213" s="46" t="s">
        <v>8343</v>
      </c>
      <c r="D213" s="46">
        <v>1</v>
      </c>
      <c r="E213" s="46">
        <v>1</v>
      </c>
      <c r="F213" s="46" t="s">
        <v>8542</v>
      </c>
      <c r="G213" s="46" t="s">
        <v>1416</v>
      </c>
      <c r="H213" s="46" t="s">
        <v>2339</v>
      </c>
      <c r="I213" s="46" t="s">
        <v>8648</v>
      </c>
      <c r="J213" s="46" t="s">
        <v>8648</v>
      </c>
      <c r="K213" s="46" t="s">
        <v>2326</v>
      </c>
      <c r="L213" s="46" t="s">
        <v>8493</v>
      </c>
      <c r="M213" s="46" t="s">
        <v>518</v>
      </c>
      <c r="N213" s="46" t="s">
        <v>8355</v>
      </c>
      <c r="O213" s="46" t="s">
        <v>8545</v>
      </c>
      <c r="P213" s="46" t="s">
        <v>8442</v>
      </c>
      <c r="Q213" s="46">
        <v>175912</v>
      </c>
      <c r="R213" s="46"/>
      <c r="S213" s="46" t="s">
        <v>4637</v>
      </c>
      <c r="T213" s="46"/>
      <c r="U213" s="46"/>
      <c r="V213" s="46"/>
      <c r="W213" s="46"/>
      <c r="X213" s="46" t="s">
        <v>2268</v>
      </c>
      <c r="Y213" s="46" t="s">
        <v>2100</v>
      </c>
      <c r="Z213" s="46">
        <v>20.896290969999999</v>
      </c>
      <c r="AA213" s="46">
        <v>-105.4095188</v>
      </c>
      <c r="AB213" s="46">
        <v>0</v>
      </c>
      <c r="AC213" s="46" t="s">
        <v>8347</v>
      </c>
      <c r="AD213" s="46" t="s">
        <v>8347</v>
      </c>
      <c r="AE213" s="46" t="s">
        <v>8348</v>
      </c>
    </row>
    <row r="214" spans="1:31" ht="14.45" x14ac:dyDescent="0.3">
      <c r="A214" s="46" t="s">
        <v>4844</v>
      </c>
      <c r="B214" s="46"/>
      <c r="C214" s="46" t="s">
        <v>2326</v>
      </c>
      <c r="D214" s="46">
        <v>3</v>
      </c>
      <c r="E214" s="46">
        <v>4</v>
      </c>
      <c r="F214" s="46" t="s">
        <v>8649</v>
      </c>
      <c r="G214" s="46" t="s">
        <v>1415</v>
      </c>
      <c r="H214" s="46" t="s">
        <v>4844</v>
      </c>
      <c r="I214" s="46" t="s">
        <v>1103</v>
      </c>
      <c r="J214" s="46" t="s">
        <v>1103</v>
      </c>
      <c r="K214" s="46" t="s">
        <v>2326</v>
      </c>
      <c r="L214" s="46" t="s">
        <v>8430</v>
      </c>
      <c r="M214" s="46" t="s">
        <v>4437</v>
      </c>
      <c r="N214" s="46" t="s">
        <v>1319</v>
      </c>
      <c r="O214" s="46" t="s">
        <v>8650</v>
      </c>
      <c r="P214" s="46"/>
      <c r="Q214" s="46"/>
      <c r="R214" s="46" t="s">
        <v>8651</v>
      </c>
      <c r="S214" s="46"/>
      <c r="T214" s="46"/>
      <c r="U214" s="46"/>
      <c r="V214" s="46"/>
      <c r="W214" s="46" t="s">
        <v>6857</v>
      </c>
      <c r="X214" s="46" t="s">
        <v>6802</v>
      </c>
      <c r="Y214" s="46" t="s">
        <v>1171</v>
      </c>
      <c r="Z214" s="46">
        <v>33.806109999999997</v>
      </c>
      <c r="AA214" s="46">
        <v>-84.145830000000004</v>
      </c>
      <c r="AB214" s="46" t="s">
        <v>4709</v>
      </c>
      <c r="AC214" s="46" t="s">
        <v>8347</v>
      </c>
      <c r="AD214" s="46" t="s">
        <v>8347</v>
      </c>
      <c r="AE214" s="46" t="s">
        <v>8348</v>
      </c>
    </row>
    <row r="215" spans="1:31" ht="14.45" x14ac:dyDescent="0.3">
      <c r="A215" s="46" t="s">
        <v>4812</v>
      </c>
      <c r="B215" s="46"/>
      <c r="C215" s="46" t="s">
        <v>2326</v>
      </c>
      <c r="D215" s="46">
        <v>3</v>
      </c>
      <c r="E215" s="46">
        <v>4</v>
      </c>
      <c r="F215" s="46" t="s">
        <v>8641</v>
      </c>
      <c r="G215" s="46" t="s">
        <v>1417</v>
      </c>
      <c r="H215" s="46" t="s">
        <v>4812</v>
      </c>
      <c r="I215" s="46" t="s">
        <v>1103</v>
      </c>
      <c r="J215" s="46" t="s">
        <v>1103</v>
      </c>
      <c r="K215" s="46" t="s">
        <v>2326</v>
      </c>
      <c r="L215" s="46" t="s">
        <v>8406</v>
      </c>
      <c r="M215" s="46" t="s">
        <v>1104</v>
      </c>
      <c r="N215" s="46" t="s">
        <v>8355</v>
      </c>
      <c r="O215" s="46" t="s">
        <v>8652</v>
      </c>
      <c r="P215" s="46"/>
      <c r="Q215" s="46"/>
      <c r="R215" s="46"/>
      <c r="S215" s="46"/>
      <c r="T215" s="46"/>
      <c r="U215" s="46"/>
      <c r="V215" s="46"/>
      <c r="W215" s="46"/>
      <c r="X215" s="46" t="s">
        <v>6839</v>
      </c>
      <c r="Y215" s="46" t="s">
        <v>1171</v>
      </c>
      <c r="Z215" s="46">
        <v>35.267294</v>
      </c>
      <c r="AA215" s="46">
        <v>-81.855269000000007</v>
      </c>
      <c r="AB215" s="46" t="s">
        <v>8408</v>
      </c>
      <c r="AC215" s="46" t="s">
        <v>8347</v>
      </c>
      <c r="AD215" s="46" t="s">
        <v>8347</v>
      </c>
      <c r="AE215" s="46" t="s">
        <v>8348</v>
      </c>
    </row>
    <row r="216" spans="1:31" ht="14.45" x14ac:dyDescent="0.3">
      <c r="A216" s="46" t="s">
        <v>4700</v>
      </c>
      <c r="B216" s="46"/>
      <c r="C216" s="46" t="s">
        <v>8343</v>
      </c>
      <c r="D216" s="46">
        <v>1</v>
      </c>
      <c r="E216" s="46">
        <v>1</v>
      </c>
      <c r="F216" s="46" t="s">
        <v>8653</v>
      </c>
      <c r="G216" s="46" t="s">
        <v>1415</v>
      </c>
      <c r="H216" s="46" t="s">
        <v>4700</v>
      </c>
      <c r="I216" s="46" t="s">
        <v>8654</v>
      </c>
      <c r="J216" s="46" t="s">
        <v>8654</v>
      </c>
      <c r="K216" s="46" t="s">
        <v>2326</v>
      </c>
      <c r="L216" s="46" t="s">
        <v>8470</v>
      </c>
      <c r="M216" s="46" t="s">
        <v>895</v>
      </c>
      <c r="N216" s="46" t="s">
        <v>697</v>
      </c>
      <c r="O216" s="46" t="s">
        <v>8655</v>
      </c>
      <c r="P216" s="46" t="s">
        <v>8488</v>
      </c>
      <c r="Q216" s="46"/>
      <c r="R216" s="46" t="s">
        <v>8656</v>
      </c>
      <c r="S216" s="46" t="s">
        <v>4701</v>
      </c>
      <c r="T216" s="46" t="s">
        <v>8657</v>
      </c>
      <c r="U216" s="46"/>
      <c r="V216" s="46" t="s">
        <v>8658</v>
      </c>
      <c r="W216" s="46"/>
      <c r="X216" s="46" t="s">
        <v>3670</v>
      </c>
      <c r="Y216" s="46" t="s">
        <v>1171</v>
      </c>
      <c r="Z216" s="46"/>
      <c r="AA216" s="46"/>
      <c r="AB216" s="46" t="s">
        <v>8659</v>
      </c>
      <c r="AC216" s="46" t="s">
        <v>8347</v>
      </c>
      <c r="AD216" s="46" t="s">
        <v>8343</v>
      </c>
      <c r="AE216" s="46" t="s">
        <v>517</v>
      </c>
    </row>
    <row r="217" spans="1:31" ht="14.45" x14ac:dyDescent="0.3">
      <c r="A217" s="46" t="s">
        <v>3904</v>
      </c>
      <c r="B217" s="46"/>
      <c r="C217" s="46" t="s">
        <v>8343</v>
      </c>
      <c r="D217" s="46">
        <v>1</v>
      </c>
      <c r="E217" s="46">
        <v>1</v>
      </c>
      <c r="F217" s="46" t="s">
        <v>8660</v>
      </c>
      <c r="G217" s="46" t="s">
        <v>1415</v>
      </c>
      <c r="H217" s="46" t="s">
        <v>3904</v>
      </c>
      <c r="I217" s="46" t="s">
        <v>8654</v>
      </c>
      <c r="J217" s="46" t="s">
        <v>8654</v>
      </c>
      <c r="K217" s="46" t="s">
        <v>2326</v>
      </c>
      <c r="L217" s="46" t="s">
        <v>8490</v>
      </c>
      <c r="M217" s="46" t="s">
        <v>893</v>
      </c>
      <c r="N217" s="46" t="s">
        <v>697</v>
      </c>
      <c r="O217" s="46" t="s">
        <v>8661</v>
      </c>
      <c r="P217" s="46" t="s">
        <v>8662</v>
      </c>
      <c r="Q217" s="46" t="s">
        <v>8663</v>
      </c>
      <c r="R217" s="46"/>
      <c r="S217" s="46"/>
      <c r="T217" s="46"/>
      <c r="U217" s="46"/>
      <c r="V217" s="46"/>
      <c r="W217" s="46"/>
      <c r="X217" s="46"/>
      <c r="Y217" s="46"/>
      <c r="Z217" s="46" t="s">
        <v>4235</v>
      </c>
      <c r="AA217" s="46" t="s">
        <v>4235</v>
      </c>
      <c r="AB217" s="46" t="s">
        <v>4235</v>
      </c>
      <c r="AC217" s="46" t="s">
        <v>8347</v>
      </c>
      <c r="AD217" s="46" t="s">
        <v>8343</v>
      </c>
      <c r="AE217" s="46" t="s">
        <v>517</v>
      </c>
    </row>
    <row r="218" spans="1:31" ht="14.45" x14ac:dyDescent="0.3">
      <c r="A218" s="46" t="s">
        <v>4799</v>
      </c>
      <c r="B218" s="46"/>
      <c r="C218" s="46" t="s">
        <v>2326</v>
      </c>
      <c r="D218" s="46">
        <v>3</v>
      </c>
      <c r="E218" s="46">
        <v>4</v>
      </c>
      <c r="F218" s="46" t="s">
        <v>8458</v>
      </c>
      <c r="G218" s="46" t="s">
        <v>2451</v>
      </c>
      <c r="H218" s="46" t="s">
        <v>4799</v>
      </c>
      <c r="I218" s="46" t="s">
        <v>686</v>
      </c>
      <c r="J218" s="46" t="s">
        <v>8654</v>
      </c>
      <c r="K218" s="46"/>
      <c r="L218" s="46" t="s">
        <v>8664</v>
      </c>
      <c r="M218" s="46" t="s">
        <v>8665</v>
      </c>
      <c r="N218" s="46" t="s">
        <v>8355</v>
      </c>
      <c r="O218" s="46" t="s">
        <v>8666</v>
      </c>
      <c r="P218" s="46"/>
      <c r="Q218" s="46"/>
      <c r="R218" s="46"/>
      <c r="S218" s="46"/>
      <c r="T218" s="46"/>
      <c r="U218" s="46"/>
      <c r="V218" s="46"/>
      <c r="W218" s="46"/>
      <c r="X218" s="46" t="s">
        <v>2434</v>
      </c>
      <c r="Y218" s="46" t="s">
        <v>2100</v>
      </c>
      <c r="Z218" s="46">
        <v>19.486899999999999</v>
      </c>
      <c r="AA218" s="46">
        <v>-96.938500000000005</v>
      </c>
      <c r="AB218" s="46" t="s">
        <v>4634</v>
      </c>
      <c r="AC218" s="46" t="s">
        <v>8347</v>
      </c>
      <c r="AD218" s="46" t="s">
        <v>8347</v>
      </c>
      <c r="AE218" s="46" t="s">
        <v>4235</v>
      </c>
    </row>
    <row r="219" spans="1:31" ht="14.45" x14ac:dyDescent="0.3">
      <c r="A219" s="46" t="s">
        <v>4800</v>
      </c>
      <c r="B219" s="46"/>
      <c r="C219" s="46" t="s">
        <v>2326</v>
      </c>
      <c r="D219" s="46">
        <v>3</v>
      </c>
      <c r="E219" s="46">
        <v>4</v>
      </c>
      <c r="F219" s="46" t="s">
        <v>8469</v>
      </c>
      <c r="G219" s="46" t="s">
        <v>2451</v>
      </c>
      <c r="H219" s="46" t="s">
        <v>4800</v>
      </c>
      <c r="I219" s="46" t="s">
        <v>686</v>
      </c>
      <c r="J219" s="46" t="s">
        <v>8654</v>
      </c>
      <c r="K219" s="46"/>
      <c r="L219" s="46" t="s">
        <v>8664</v>
      </c>
      <c r="M219" s="46" t="s">
        <v>8667</v>
      </c>
      <c r="N219" s="46" t="s">
        <v>8355</v>
      </c>
      <c r="O219" s="46" t="s">
        <v>8666</v>
      </c>
      <c r="P219" s="46"/>
      <c r="Q219" s="46"/>
      <c r="R219" s="46"/>
      <c r="S219" s="46"/>
      <c r="T219" s="46"/>
      <c r="U219" s="46"/>
      <c r="V219" s="46"/>
      <c r="W219" s="46"/>
      <c r="X219" s="46" t="s">
        <v>2434</v>
      </c>
      <c r="Y219" s="46" t="s">
        <v>2100</v>
      </c>
      <c r="Z219" s="46">
        <v>19.486899999999999</v>
      </c>
      <c r="AA219" s="46">
        <v>-96.938500000000005</v>
      </c>
      <c r="AB219" s="46" t="s">
        <v>4634</v>
      </c>
      <c r="AC219" s="46" t="s">
        <v>8347</v>
      </c>
      <c r="AD219" s="46" t="s">
        <v>8347</v>
      </c>
      <c r="AE219" s="46" t="s">
        <v>4235</v>
      </c>
    </row>
    <row r="220" spans="1:31" ht="14.45" x14ac:dyDescent="0.3">
      <c r="A220" s="46" t="s">
        <v>7226</v>
      </c>
      <c r="B220" s="46"/>
      <c r="C220" s="46"/>
      <c r="D220" s="46">
        <v>4</v>
      </c>
      <c r="E220" s="46">
        <v>5</v>
      </c>
      <c r="F220" s="46" t="s">
        <v>8405</v>
      </c>
      <c r="G220" s="46" t="s">
        <v>2451</v>
      </c>
      <c r="H220" s="46">
        <v>17</v>
      </c>
      <c r="I220" s="46" t="s">
        <v>3072</v>
      </c>
      <c r="J220" s="46" t="s">
        <v>3072</v>
      </c>
      <c r="K220" s="46" t="s">
        <v>2326</v>
      </c>
      <c r="L220" s="46" t="s">
        <v>8375</v>
      </c>
      <c r="M220" s="46" t="s">
        <v>7226</v>
      </c>
      <c r="N220" s="46" t="s">
        <v>3654</v>
      </c>
      <c r="O220" s="46"/>
      <c r="P220" s="46"/>
      <c r="Q220" s="46"/>
      <c r="R220" s="46"/>
      <c r="S220" s="46"/>
      <c r="T220" s="46"/>
      <c r="U220" s="46"/>
      <c r="V220" s="46"/>
      <c r="W220" s="46"/>
      <c r="X220" s="46"/>
      <c r="Y220" s="46"/>
      <c r="Z220" s="46"/>
      <c r="AA220" s="46"/>
      <c r="AB220" s="46"/>
      <c r="AC220" s="46"/>
      <c r="AD220" s="46"/>
      <c r="AE220" s="46"/>
    </row>
    <row r="221" spans="1:31" ht="14.45" x14ac:dyDescent="0.3">
      <c r="A221" s="46" t="s">
        <v>4661</v>
      </c>
      <c r="B221" s="46"/>
      <c r="C221" s="46" t="s">
        <v>8343</v>
      </c>
      <c r="D221" s="46">
        <v>1</v>
      </c>
      <c r="E221" s="46">
        <v>1</v>
      </c>
      <c r="F221" s="46" t="s">
        <v>8447</v>
      </c>
      <c r="G221" s="46" t="s">
        <v>1415</v>
      </c>
      <c r="H221" s="46" t="s">
        <v>4661</v>
      </c>
      <c r="I221" s="46" t="s">
        <v>3072</v>
      </c>
      <c r="J221" s="46" t="s">
        <v>3072</v>
      </c>
      <c r="K221" s="46" t="s">
        <v>2326</v>
      </c>
      <c r="L221" s="46" t="s">
        <v>8668</v>
      </c>
      <c r="M221" s="46" t="s">
        <v>896</v>
      </c>
      <c r="N221" s="46" t="s">
        <v>697</v>
      </c>
      <c r="O221" s="46" t="s">
        <v>2435</v>
      </c>
      <c r="P221" s="46" t="s">
        <v>8662</v>
      </c>
      <c r="Q221" s="46" t="s">
        <v>8663</v>
      </c>
      <c r="R221" s="46"/>
      <c r="S221" s="46"/>
      <c r="T221" s="46"/>
      <c r="U221" s="46"/>
      <c r="V221" s="46"/>
      <c r="W221" s="46"/>
      <c r="X221" s="46"/>
      <c r="Y221" s="46"/>
      <c r="Z221" s="46">
        <v>20.091096</v>
      </c>
      <c r="AA221" s="46">
        <v>-98.762387000000004</v>
      </c>
      <c r="AB221" s="46" t="s">
        <v>4662</v>
      </c>
      <c r="AC221" s="46" t="s">
        <v>8347</v>
      </c>
      <c r="AD221" s="46" t="s">
        <v>8343</v>
      </c>
      <c r="AE221" s="46" t="s">
        <v>517</v>
      </c>
    </row>
    <row r="222" spans="1:31" ht="14.45" x14ac:dyDescent="0.3">
      <c r="A222" s="46" t="s">
        <v>2178</v>
      </c>
      <c r="B222" s="46"/>
      <c r="C222" s="46" t="s">
        <v>8343</v>
      </c>
      <c r="D222" s="46">
        <v>2</v>
      </c>
      <c r="E222" s="46">
        <v>2</v>
      </c>
      <c r="F222" s="46" t="s">
        <v>8607</v>
      </c>
      <c r="G222" s="46" t="s">
        <v>1416</v>
      </c>
      <c r="H222" s="46" t="s">
        <v>2178</v>
      </c>
      <c r="I222" s="46" t="s">
        <v>2095</v>
      </c>
      <c r="J222" s="46" t="s">
        <v>2095</v>
      </c>
      <c r="K222" s="46" t="s">
        <v>2326</v>
      </c>
      <c r="L222" s="46" t="s">
        <v>8354</v>
      </c>
      <c r="M222" s="46" t="s">
        <v>357</v>
      </c>
      <c r="N222" s="46" t="s">
        <v>8355</v>
      </c>
      <c r="O222" s="46" t="s">
        <v>8553</v>
      </c>
      <c r="P222" s="46"/>
      <c r="Q222" s="46">
        <v>175496</v>
      </c>
      <c r="R222" s="46"/>
      <c r="S222" s="46" t="s">
        <v>4761</v>
      </c>
      <c r="T222" s="46"/>
      <c r="U222" s="46"/>
      <c r="V222" s="46"/>
      <c r="W222" s="46"/>
      <c r="X222" s="46" t="s">
        <v>2101</v>
      </c>
      <c r="Y222" s="46" t="s">
        <v>2100</v>
      </c>
      <c r="Z222" s="46">
        <v>15.859489930000001</v>
      </c>
      <c r="AA222" s="46">
        <v>-96.465575889999997</v>
      </c>
      <c r="AB222" s="46" t="s">
        <v>4634</v>
      </c>
      <c r="AC222" s="46" t="s">
        <v>8347</v>
      </c>
      <c r="AD222" s="46" t="s">
        <v>8343</v>
      </c>
      <c r="AE222" s="46" t="s">
        <v>517</v>
      </c>
    </row>
    <row r="223" spans="1:31" ht="14.45" x14ac:dyDescent="0.3">
      <c r="A223" s="46" t="s">
        <v>2168</v>
      </c>
      <c r="B223" s="46"/>
      <c r="C223" s="46" t="s">
        <v>8343</v>
      </c>
      <c r="D223" s="46">
        <v>2</v>
      </c>
      <c r="E223" s="46">
        <v>2</v>
      </c>
      <c r="F223" s="46" t="s">
        <v>8467</v>
      </c>
      <c r="G223" s="46" t="s">
        <v>1416</v>
      </c>
      <c r="H223" s="46" t="s">
        <v>2168</v>
      </c>
      <c r="I223" s="46" t="s">
        <v>2084</v>
      </c>
      <c r="J223" s="46" t="s">
        <v>2084</v>
      </c>
      <c r="K223" s="46" t="s">
        <v>2326</v>
      </c>
      <c r="L223" s="46" t="s">
        <v>8354</v>
      </c>
      <c r="M223" s="46" t="s">
        <v>301</v>
      </c>
      <c r="N223" s="46" t="s">
        <v>8355</v>
      </c>
      <c r="O223" s="46" t="s">
        <v>8500</v>
      </c>
      <c r="P223" s="46"/>
      <c r="Q223" s="46">
        <v>175517</v>
      </c>
      <c r="R223" s="46" t="s">
        <v>8669</v>
      </c>
      <c r="S223" s="46" t="s">
        <v>4750</v>
      </c>
      <c r="T223" s="46"/>
      <c r="U223" s="46"/>
      <c r="V223" s="46"/>
      <c r="W223" s="46"/>
      <c r="X223" s="46" t="s">
        <v>2101</v>
      </c>
      <c r="Y223" s="46" t="s">
        <v>2100</v>
      </c>
      <c r="Z223" s="46">
        <v>17.835462669999998</v>
      </c>
      <c r="AA223" s="46">
        <v>-96.915667080000006</v>
      </c>
      <c r="AB223" s="46" t="s">
        <v>4634</v>
      </c>
      <c r="AC223" s="46" t="s">
        <v>8347</v>
      </c>
      <c r="AD223" s="46" t="s">
        <v>8343</v>
      </c>
      <c r="AE223" s="46" t="s">
        <v>517</v>
      </c>
    </row>
    <row r="224" spans="1:31" ht="14.45" x14ac:dyDescent="0.3">
      <c r="A224" s="46" t="s">
        <v>2175</v>
      </c>
      <c r="B224" s="46"/>
      <c r="C224" s="46" t="s">
        <v>8343</v>
      </c>
      <c r="D224" s="46">
        <v>2</v>
      </c>
      <c r="E224" s="46">
        <v>2</v>
      </c>
      <c r="F224" s="46" t="s">
        <v>8412</v>
      </c>
      <c r="G224" s="46" t="s">
        <v>1416</v>
      </c>
      <c r="H224" s="46" t="s">
        <v>2175</v>
      </c>
      <c r="I224" s="46" t="s">
        <v>2084</v>
      </c>
      <c r="J224" s="46" t="s">
        <v>2084</v>
      </c>
      <c r="K224" s="46" t="s">
        <v>2326</v>
      </c>
      <c r="L224" s="46" t="s">
        <v>8354</v>
      </c>
      <c r="M224" s="46" t="s">
        <v>336</v>
      </c>
      <c r="N224" s="46" t="s">
        <v>8355</v>
      </c>
      <c r="O224" s="46" t="s">
        <v>8670</v>
      </c>
      <c r="P224" s="46"/>
      <c r="Q224" s="46">
        <v>175508</v>
      </c>
      <c r="R224" s="46"/>
      <c r="S224" s="46"/>
      <c r="T224" s="46"/>
      <c r="U224" s="46"/>
      <c r="V224" s="46"/>
      <c r="W224" s="46"/>
      <c r="X224" s="46" t="s">
        <v>2101</v>
      </c>
      <c r="Y224" s="46" t="s">
        <v>2100</v>
      </c>
      <c r="Z224" s="46">
        <v>16.488423780000002</v>
      </c>
      <c r="AA224" s="46">
        <v>-96.983584129999997</v>
      </c>
      <c r="AB224" s="46" t="s">
        <v>4634</v>
      </c>
      <c r="AC224" s="46" t="s">
        <v>8347</v>
      </c>
      <c r="AD224" s="46" t="s">
        <v>8347</v>
      </c>
      <c r="AE224" s="46" t="s">
        <v>517</v>
      </c>
    </row>
    <row r="225" spans="1:31" ht="14.45" x14ac:dyDescent="0.3">
      <c r="A225" s="46" t="s">
        <v>2183</v>
      </c>
      <c r="B225" s="46"/>
      <c r="C225" s="46" t="s">
        <v>8343</v>
      </c>
      <c r="D225" s="46">
        <v>2</v>
      </c>
      <c r="E225" s="46">
        <v>2</v>
      </c>
      <c r="F225" s="46" t="s">
        <v>8605</v>
      </c>
      <c r="G225" s="46" t="s">
        <v>1416</v>
      </c>
      <c r="H225" s="46" t="s">
        <v>2183</v>
      </c>
      <c r="I225" s="46" t="s">
        <v>2084</v>
      </c>
      <c r="J225" s="46" t="s">
        <v>2084</v>
      </c>
      <c r="K225" s="46" t="s">
        <v>2326</v>
      </c>
      <c r="L225" s="46" t="s">
        <v>8354</v>
      </c>
      <c r="M225" s="46" t="s">
        <v>383</v>
      </c>
      <c r="N225" s="46" t="s">
        <v>8355</v>
      </c>
      <c r="O225" s="46" t="s">
        <v>8531</v>
      </c>
      <c r="P225" s="46"/>
      <c r="Q225" s="46">
        <v>175527</v>
      </c>
      <c r="R225" s="46"/>
      <c r="S225" s="46"/>
      <c r="T225" s="46"/>
      <c r="U225" s="46"/>
      <c r="V225" s="46"/>
      <c r="W225" s="46"/>
      <c r="X225" s="46" t="s">
        <v>2101</v>
      </c>
      <c r="Y225" s="46" t="s">
        <v>2100</v>
      </c>
      <c r="Z225" s="46">
        <v>16.947170109999998</v>
      </c>
      <c r="AA225" s="46">
        <v>-96.221568880000007</v>
      </c>
      <c r="AB225" s="46" t="s">
        <v>4634</v>
      </c>
      <c r="AC225" s="46" t="s">
        <v>8347</v>
      </c>
      <c r="AD225" s="46" t="s">
        <v>8347</v>
      </c>
      <c r="AE225" s="46" t="s">
        <v>517</v>
      </c>
    </row>
    <row r="226" spans="1:31" ht="14.45" x14ac:dyDescent="0.3">
      <c r="A226" s="46" t="s">
        <v>4735</v>
      </c>
      <c r="B226" s="46"/>
      <c r="C226" s="46" t="s">
        <v>8343</v>
      </c>
      <c r="D226" s="46">
        <v>2</v>
      </c>
      <c r="E226" s="46">
        <v>2</v>
      </c>
      <c r="F226" s="46" t="s">
        <v>8445</v>
      </c>
      <c r="G226" s="46" t="s">
        <v>1415</v>
      </c>
      <c r="H226" s="46" t="s">
        <v>4735</v>
      </c>
      <c r="I226" s="46" t="s">
        <v>3074</v>
      </c>
      <c r="J226" s="46" t="s">
        <v>3074</v>
      </c>
      <c r="K226" s="46" t="s">
        <v>2326</v>
      </c>
      <c r="L226" s="46" t="s">
        <v>8470</v>
      </c>
      <c r="M226" s="46" t="s">
        <v>899</v>
      </c>
      <c r="N226" s="46" t="s">
        <v>697</v>
      </c>
      <c r="O226" s="46" t="s">
        <v>8671</v>
      </c>
      <c r="P226" s="46" t="s">
        <v>8488</v>
      </c>
      <c r="Q226" s="46"/>
      <c r="R226" s="46"/>
      <c r="S226" s="46" t="s">
        <v>4736</v>
      </c>
      <c r="T226" s="46"/>
      <c r="U226" s="46"/>
      <c r="V226" s="46"/>
      <c r="W226" s="46"/>
      <c r="X226" s="46" t="s">
        <v>3670</v>
      </c>
      <c r="Y226" s="46" t="s">
        <v>1171</v>
      </c>
      <c r="Z226" s="46">
        <v>29.216498999999999</v>
      </c>
      <c r="AA226" s="46">
        <v>-103.369292</v>
      </c>
      <c r="AB226" s="46" t="s">
        <v>4737</v>
      </c>
      <c r="AC226" s="46" t="s">
        <v>8347</v>
      </c>
      <c r="AD226" s="46" t="s">
        <v>8343</v>
      </c>
      <c r="AE226" s="46" t="s">
        <v>8348</v>
      </c>
    </row>
    <row r="227" spans="1:31" ht="14.45" x14ac:dyDescent="0.3">
      <c r="A227" s="46" t="s">
        <v>3891</v>
      </c>
      <c r="B227" s="46"/>
      <c r="C227" s="46" t="s">
        <v>8343</v>
      </c>
      <c r="D227" s="46">
        <v>1</v>
      </c>
      <c r="E227" s="46">
        <v>1</v>
      </c>
      <c r="F227" s="46" t="s">
        <v>8612</v>
      </c>
      <c r="G227" s="46" t="s">
        <v>1415</v>
      </c>
      <c r="H227" s="46" t="s">
        <v>3891</v>
      </c>
      <c r="I227" s="46" t="s">
        <v>1846</v>
      </c>
      <c r="J227" s="46" t="s">
        <v>1846</v>
      </c>
      <c r="K227" s="46" t="s">
        <v>2326</v>
      </c>
      <c r="L227" s="46" t="s">
        <v>8470</v>
      </c>
      <c r="M227" s="46" t="s">
        <v>8672</v>
      </c>
      <c r="N227" s="46" t="s">
        <v>1827</v>
      </c>
      <c r="O227" s="46" t="s">
        <v>1946</v>
      </c>
      <c r="P227" s="46" t="s">
        <v>8384</v>
      </c>
      <c r="Q227" s="46">
        <v>174709</v>
      </c>
      <c r="R227" s="46"/>
      <c r="S227" s="46" t="s">
        <v>4663</v>
      </c>
      <c r="T227" s="46"/>
      <c r="U227" s="46"/>
      <c r="V227" s="46"/>
      <c r="W227" s="46"/>
      <c r="X227" s="46" t="s">
        <v>3670</v>
      </c>
      <c r="Y227" s="46" t="s">
        <v>1171</v>
      </c>
      <c r="Z227" s="46">
        <v>29.212011</v>
      </c>
      <c r="AA227" s="46">
        <v>-103.26845400000001</v>
      </c>
      <c r="AB227" s="46" t="s">
        <v>8673</v>
      </c>
      <c r="AC227" s="46" t="s">
        <v>8347</v>
      </c>
      <c r="AD227" s="46" t="s">
        <v>8343</v>
      </c>
      <c r="AE227" s="46" t="s">
        <v>8348</v>
      </c>
    </row>
    <row r="228" spans="1:31" ht="14.45" x14ac:dyDescent="0.3">
      <c r="A228" s="46" t="s">
        <v>4732</v>
      </c>
      <c r="B228" s="46"/>
      <c r="C228" s="46" t="s">
        <v>8343</v>
      </c>
      <c r="D228" s="46">
        <v>2</v>
      </c>
      <c r="E228" s="46">
        <v>2</v>
      </c>
      <c r="F228" s="46" t="s">
        <v>8344</v>
      </c>
      <c r="G228" s="46" t="s">
        <v>1415</v>
      </c>
      <c r="H228" s="46" t="s">
        <v>4732</v>
      </c>
      <c r="I228" s="46" t="s">
        <v>1846</v>
      </c>
      <c r="J228" s="46" t="s">
        <v>1846</v>
      </c>
      <c r="K228" s="46" t="s">
        <v>2326</v>
      </c>
      <c r="L228" s="46" t="s">
        <v>8470</v>
      </c>
      <c r="M228" s="46" t="s">
        <v>696</v>
      </c>
      <c r="N228" s="46" t="s">
        <v>697</v>
      </c>
      <c r="O228" s="46" t="s">
        <v>2639</v>
      </c>
      <c r="P228" s="46" t="s">
        <v>1415</v>
      </c>
      <c r="Q228" s="46">
        <v>175240</v>
      </c>
      <c r="R228" s="46" t="s">
        <v>8674</v>
      </c>
      <c r="S228" s="46" t="s">
        <v>4733</v>
      </c>
      <c r="T228" s="46"/>
      <c r="U228" s="46"/>
      <c r="V228" s="46"/>
      <c r="W228" s="46"/>
      <c r="X228" s="46" t="s">
        <v>3670</v>
      </c>
      <c r="Y228" s="46" t="s">
        <v>1171</v>
      </c>
      <c r="Z228" s="46">
        <v>30.433333000000001</v>
      </c>
      <c r="AA228" s="46">
        <v>-103.11666700000001</v>
      </c>
      <c r="AB228" s="46" t="s">
        <v>4734</v>
      </c>
      <c r="AC228" s="46" t="s">
        <v>8347</v>
      </c>
      <c r="AD228" s="46" t="s">
        <v>8347</v>
      </c>
      <c r="AE228" s="46" t="s">
        <v>8348</v>
      </c>
    </row>
    <row r="229" spans="1:31" x14ac:dyDescent="0.45">
      <c r="A229" s="46" t="s">
        <v>3883</v>
      </c>
      <c r="B229" s="46"/>
      <c r="C229" s="46" t="s">
        <v>8343</v>
      </c>
      <c r="D229" s="46">
        <v>1</v>
      </c>
      <c r="E229" s="46">
        <v>1</v>
      </c>
      <c r="F229" s="46" t="s">
        <v>8539</v>
      </c>
      <c r="G229" s="46" t="s">
        <v>1415</v>
      </c>
      <c r="H229" s="46" t="s">
        <v>3883</v>
      </c>
      <c r="I229" s="46" t="s">
        <v>1840</v>
      </c>
      <c r="J229" s="46" t="s">
        <v>1840</v>
      </c>
      <c r="K229" s="46" t="s">
        <v>2326</v>
      </c>
      <c r="L229" s="46" t="s">
        <v>8675</v>
      </c>
      <c r="M229" s="46" t="s">
        <v>8676</v>
      </c>
      <c r="N229" s="46" t="s">
        <v>1827</v>
      </c>
      <c r="O229" s="46" t="s">
        <v>8677</v>
      </c>
      <c r="P229" s="46" t="s">
        <v>8384</v>
      </c>
      <c r="Q229" s="46">
        <v>174578</v>
      </c>
      <c r="R229" s="46"/>
      <c r="S229" s="46"/>
      <c r="T229" s="46"/>
      <c r="U229" s="46"/>
      <c r="V229" s="46"/>
      <c r="W229" s="46"/>
      <c r="X229" s="46" t="s">
        <v>8678</v>
      </c>
      <c r="Y229" s="46" t="s">
        <v>2100</v>
      </c>
      <c r="Z229" s="46">
        <v>25.570426000000001</v>
      </c>
      <c r="AA229" s="46">
        <v>-100.24169500000001</v>
      </c>
      <c r="AB229" s="46" t="s">
        <v>6981</v>
      </c>
      <c r="AC229" s="46" t="s">
        <v>8347</v>
      </c>
      <c r="AD229" s="46" t="s">
        <v>8343</v>
      </c>
      <c r="AE229" s="46" t="s">
        <v>517</v>
      </c>
    </row>
    <row r="230" spans="1:31" ht="14.45" x14ac:dyDescent="0.3">
      <c r="A230" s="46" t="s">
        <v>4718</v>
      </c>
      <c r="B230" s="46"/>
      <c r="C230" s="46" t="s">
        <v>8343</v>
      </c>
      <c r="D230" s="46">
        <v>1</v>
      </c>
      <c r="E230" s="46">
        <v>1</v>
      </c>
      <c r="F230" s="46" t="s">
        <v>8376</v>
      </c>
      <c r="G230" s="46" t="s">
        <v>1415</v>
      </c>
      <c r="H230" s="46" t="s">
        <v>4718</v>
      </c>
      <c r="I230" s="46" t="s">
        <v>8679</v>
      </c>
      <c r="J230" s="46" t="s">
        <v>8679</v>
      </c>
      <c r="K230" s="46" t="s">
        <v>2326</v>
      </c>
      <c r="L230" s="46" t="s">
        <v>8680</v>
      </c>
      <c r="M230" s="46" t="s">
        <v>903</v>
      </c>
      <c r="N230" s="46" t="s">
        <v>697</v>
      </c>
      <c r="O230" s="46" t="s">
        <v>8681</v>
      </c>
      <c r="P230" s="46" t="s">
        <v>8488</v>
      </c>
      <c r="Q230" s="46"/>
      <c r="R230" s="46"/>
      <c r="S230" s="46" t="s">
        <v>4719</v>
      </c>
      <c r="T230" s="46"/>
      <c r="U230" s="46"/>
      <c r="V230" s="46" t="s">
        <v>6790</v>
      </c>
      <c r="W230" s="46"/>
      <c r="X230" s="46"/>
      <c r="Y230" s="46" t="s">
        <v>4720</v>
      </c>
      <c r="Z230" s="46">
        <v>27.428684000000001</v>
      </c>
      <c r="AA230" s="46">
        <v>89.416364999999999</v>
      </c>
      <c r="AB230" s="46" t="s">
        <v>4721</v>
      </c>
      <c r="AC230" s="46" t="s">
        <v>8347</v>
      </c>
      <c r="AD230" s="46" t="s">
        <v>8343</v>
      </c>
      <c r="AE230" s="46" t="s">
        <v>517</v>
      </c>
    </row>
    <row r="231" spans="1:31" ht="14.45" x14ac:dyDescent="0.3">
      <c r="A231" s="46" t="s">
        <v>1646</v>
      </c>
      <c r="B231" s="46"/>
      <c r="C231" s="46" t="s">
        <v>8343</v>
      </c>
      <c r="D231" s="46">
        <v>1</v>
      </c>
      <c r="E231" s="46">
        <v>1</v>
      </c>
      <c r="F231" s="46" t="s">
        <v>8364</v>
      </c>
      <c r="G231" s="46" t="s">
        <v>1415</v>
      </c>
      <c r="H231" s="46" t="s">
        <v>1646</v>
      </c>
      <c r="I231" s="46" t="s">
        <v>1053</v>
      </c>
      <c r="J231" s="46" t="s">
        <v>1053</v>
      </c>
      <c r="K231" s="46" t="s">
        <v>2326</v>
      </c>
      <c r="L231" s="46" t="s">
        <v>8387</v>
      </c>
      <c r="M231" s="46" t="s">
        <v>238</v>
      </c>
      <c r="N231" s="46" t="s">
        <v>8355</v>
      </c>
      <c r="O231" s="46" t="s">
        <v>8638</v>
      </c>
      <c r="P231" s="46" t="s">
        <v>8418</v>
      </c>
      <c r="Q231" s="46">
        <v>174221</v>
      </c>
      <c r="R231" s="46"/>
      <c r="S231" s="46"/>
      <c r="T231" s="46"/>
      <c r="U231" s="46"/>
      <c r="V231" s="46"/>
      <c r="W231" s="46"/>
      <c r="X231" s="46" t="s">
        <v>1514</v>
      </c>
      <c r="Y231" s="46" t="s">
        <v>1171</v>
      </c>
      <c r="Z231" s="46">
        <v>31.68515914</v>
      </c>
      <c r="AA231" s="46">
        <v>-109.2431153</v>
      </c>
      <c r="AB231" s="46" t="s">
        <v>4634</v>
      </c>
      <c r="AC231" s="46" t="s">
        <v>8347</v>
      </c>
      <c r="AD231" s="46" t="s">
        <v>8347</v>
      </c>
      <c r="AE231" s="46" t="s">
        <v>517</v>
      </c>
    </row>
    <row r="232" spans="1:31" ht="14.45" x14ac:dyDescent="0.3">
      <c r="A232" s="46" t="s">
        <v>3885</v>
      </c>
      <c r="B232" s="46"/>
      <c r="C232" s="46" t="s">
        <v>8343</v>
      </c>
      <c r="D232" s="46">
        <v>1</v>
      </c>
      <c r="E232" s="46">
        <v>1</v>
      </c>
      <c r="F232" s="46" t="s">
        <v>8518</v>
      </c>
      <c r="G232" s="46" t="s">
        <v>1415</v>
      </c>
      <c r="H232" s="46" t="s">
        <v>3885</v>
      </c>
      <c r="I232" s="46" t="s">
        <v>1053</v>
      </c>
      <c r="J232" s="46" t="s">
        <v>1053</v>
      </c>
      <c r="K232" s="46" t="s">
        <v>2326</v>
      </c>
      <c r="L232" s="46" t="s">
        <v>8420</v>
      </c>
      <c r="M232" s="46" t="s">
        <v>8682</v>
      </c>
      <c r="N232" s="46" t="s">
        <v>1827</v>
      </c>
      <c r="O232" s="46" t="s">
        <v>8683</v>
      </c>
      <c r="P232" s="46" t="s">
        <v>8384</v>
      </c>
      <c r="Q232" s="46">
        <v>174582</v>
      </c>
      <c r="R232" s="46"/>
      <c r="S232" s="46"/>
      <c r="T232" s="46"/>
      <c r="U232" s="46"/>
      <c r="V232" s="46"/>
      <c r="W232" s="46"/>
      <c r="X232" s="46"/>
      <c r="Y232" s="46"/>
      <c r="Z232" s="46">
        <v>32.514738999999999</v>
      </c>
      <c r="AA232" s="46">
        <v>-108.635571</v>
      </c>
      <c r="AB232" s="46" t="s">
        <v>7229</v>
      </c>
      <c r="AC232" s="46" t="s">
        <v>8347</v>
      </c>
      <c r="AD232" s="46" t="s">
        <v>8343</v>
      </c>
      <c r="AE232" s="46" t="s">
        <v>517</v>
      </c>
    </row>
    <row r="233" spans="1:31" ht="14.45" x14ac:dyDescent="0.3">
      <c r="A233" s="46" t="s">
        <v>3914</v>
      </c>
      <c r="B233" s="46"/>
      <c r="C233" s="46" t="s">
        <v>8343</v>
      </c>
      <c r="D233" s="46">
        <v>2</v>
      </c>
      <c r="E233" s="46">
        <v>2</v>
      </c>
      <c r="F233" s="46" t="s">
        <v>8397</v>
      </c>
      <c r="G233" s="46" t="s">
        <v>1415</v>
      </c>
      <c r="H233" s="46" t="s">
        <v>3914</v>
      </c>
      <c r="I233" s="46" t="s">
        <v>1106</v>
      </c>
      <c r="J233" s="46" t="s">
        <v>1106</v>
      </c>
      <c r="K233" s="46" t="s">
        <v>2326</v>
      </c>
      <c r="L233" s="46" t="s">
        <v>8470</v>
      </c>
      <c r="M233" s="46" t="s">
        <v>6915</v>
      </c>
      <c r="N233" s="46" t="s">
        <v>697</v>
      </c>
      <c r="O233" s="46" t="s">
        <v>2743</v>
      </c>
      <c r="P233" s="46" t="s">
        <v>2744</v>
      </c>
      <c r="Q233" s="46">
        <v>176064</v>
      </c>
      <c r="R233" s="46"/>
      <c r="S233" s="46" t="s">
        <v>4738</v>
      </c>
      <c r="T233" s="46"/>
      <c r="U233" s="46"/>
      <c r="V233" s="46"/>
      <c r="W233" s="46" t="s">
        <v>6861</v>
      </c>
      <c r="X233" s="46" t="s">
        <v>3670</v>
      </c>
      <c r="Y233" s="46" t="s">
        <v>1171</v>
      </c>
      <c r="Z233" s="46">
        <v>32.285640000000001</v>
      </c>
      <c r="AA233" s="46">
        <v>-99.449410999999998</v>
      </c>
      <c r="AB233" s="46" t="s">
        <v>6916</v>
      </c>
      <c r="AC233" s="46" t="s">
        <v>8347</v>
      </c>
      <c r="AD233" s="46" t="s">
        <v>8343</v>
      </c>
      <c r="AE233" s="46" t="s">
        <v>517</v>
      </c>
    </row>
    <row r="234" spans="1:31" ht="14.45" x14ac:dyDescent="0.3">
      <c r="A234" s="46" t="s">
        <v>4950</v>
      </c>
      <c r="B234" s="46"/>
      <c r="C234" s="46"/>
      <c r="D234" s="46">
        <v>4</v>
      </c>
      <c r="E234" s="46">
        <v>5</v>
      </c>
      <c r="F234" s="46" t="s">
        <v>8436</v>
      </c>
      <c r="G234" s="46" t="s">
        <v>1417</v>
      </c>
      <c r="H234" s="46" t="s">
        <v>4950</v>
      </c>
      <c r="I234" s="46" t="s">
        <v>1034</v>
      </c>
      <c r="J234" s="46" t="s">
        <v>1034</v>
      </c>
      <c r="K234" s="46" t="s">
        <v>2326</v>
      </c>
      <c r="L234" s="46"/>
      <c r="M234" s="46" t="s">
        <v>4950</v>
      </c>
      <c r="N234" s="46" t="s">
        <v>3654</v>
      </c>
      <c r="O234" s="46"/>
      <c r="P234" s="46"/>
      <c r="Q234" s="46"/>
      <c r="R234" s="46"/>
      <c r="S234" s="46"/>
      <c r="T234" s="46"/>
      <c r="U234" s="46"/>
      <c r="V234" s="46"/>
      <c r="W234" s="46"/>
      <c r="X234" s="46"/>
      <c r="Y234" s="46"/>
      <c r="Z234" s="46"/>
      <c r="AA234" s="46"/>
      <c r="AB234" s="46"/>
      <c r="AC234" s="46"/>
      <c r="AD234" s="46"/>
      <c r="AE234" s="46"/>
    </row>
    <row r="235" spans="1:31" ht="14.45" x14ac:dyDescent="0.3">
      <c r="A235" s="46" t="s">
        <v>4810</v>
      </c>
      <c r="B235" s="46"/>
      <c r="C235" s="46" t="s">
        <v>2326</v>
      </c>
      <c r="D235" s="46">
        <v>3</v>
      </c>
      <c r="E235" s="46">
        <v>4</v>
      </c>
      <c r="F235" s="46" t="s">
        <v>8621</v>
      </c>
      <c r="G235" s="46" t="s">
        <v>1417</v>
      </c>
      <c r="H235" s="46" t="s">
        <v>4810</v>
      </c>
      <c r="I235" s="46" t="s">
        <v>1034</v>
      </c>
      <c r="J235" s="46" t="s">
        <v>1034</v>
      </c>
      <c r="K235" s="46" t="s">
        <v>2326</v>
      </c>
      <c r="L235" s="46" t="s">
        <v>8406</v>
      </c>
      <c r="M235" s="46" t="s">
        <v>1033</v>
      </c>
      <c r="N235" s="46" t="s">
        <v>8355</v>
      </c>
      <c r="O235" s="46" t="s">
        <v>8684</v>
      </c>
      <c r="P235" s="46"/>
      <c r="Q235" s="46"/>
      <c r="R235" s="46"/>
      <c r="S235" s="46"/>
      <c r="T235" s="46"/>
      <c r="U235" s="46"/>
      <c r="V235" s="46"/>
      <c r="W235" s="46" t="s">
        <v>3496</v>
      </c>
      <c r="X235" s="46" t="s">
        <v>6839</v>
      </c>
      <c r="Y235" s="46" t="s">
        <v>1171</v>
      </c>
      <c r="Z235" s="46">
        <v>34.51688</v>
      </c>
      <c r="AA235" s="46">
        <v>-78.410200000000003</v>
      </c>
      <c r="AB235" s="46" t="s">
        <v>4634</v>
      </c>
      <c r="AC235" s="46" t="s">
        <v>8347</v>
      </c>
      <c r="AD235" s="46" t="s">
        <v>8347</v>
      </c>
      <c r="AE235" s="46" t="s">
        <v>8348</v>
      </c>
    </row>
    <row r="236" spans="1:31" ht="14.45" x14ac:dyDescent="0.3">
      <c r="A236" s="46" t="s">
        <v>3431</v>
      </c>
      <c r="B236" s="46" t="s">
        <v>2326</v>
      </c>
      <c r="C236" s="46"/>
      <c r="D236" s="46"/>
      <c r="E236" s="46"/>
      <c r="F236" s="46"/>
      <c r="G236" s="46"/>
      <c r="H236" s="46"/>
      <c r="I236" s="46" t="s">
        <v>8685</v>
      </c>
      <c r="J236" s="46" t="s">
        <v>8685</v>
      </c>
      <c r="K236" s="46" t="s">
        <v>2326</v>
      </c>
      <c r="L236" s="46"/>
      <c r="M236" s="46"/>
      <c r="N236" s="46"/>
      <c r="O236" s="46"/>
      <c r="P236" s="46"/>
      <c r="Q236" s="46"/>
      <c r="R236" s="46"/>
      <c r="S236" s="46"/>
      <c r="T236" s="46"/>
      <c r="U236" s="46"/>
      <c r="V236" s="46"/>
      <c r="W236" s="46"/>
      <c r="X236" s="46"/>
      <c r="Y236" s="46"/>
      <c r="Z236" s="46"/>
      <c r="AA236" s="46"/>
      <c r="AB236" s="46"/>
      <c r="AC236" s="46"/>
      <c r="AD236" s="46"/>
      <c r="AE236" s="46"/>
    </row>
    <row r="237" spans="1:31" ht="14.45" x14ac:dyDescent="0.3">
      <c r="A237" s="46" t="s">
        <v>8686</v>
      </c>
      <c r="B237" s="46" t="s">
        <v>2326</v>
      </c>
      <c r="C237" s="46"/>
      <c r="D237" s="46"/>
      <c r="E237" s="46"/>
      <c r="F237" s="46"/>
      <c r="G237" s="46"/>
      <c r="H237" s="46"/>
      <c r="I237" s="46" t="s">
        <v>8685</v>
      </c>
      <c r="J237" s="46" t="s">
        <v>8685</v>
      </c>
      <c r="K237" s="46" t="s">
        <v>2326</v>
      </c>
      <c r="L237" s="46"/>
      <c r="M237" s="46"/>
      <c r="N237" s="46"/>
      <c r="O237" s="46"/>
      <c r="P237" s="46"/>
      <c r="Q237" s="46"/>
      <c r="R237" s="46"/>
      <c r="S237" s="46"/>
      <c r="T237" s="46"/>
      <c r="U237" s="46"/>
      <c r="V237" s="46"/>
      <c r="W237" s="46"/>
      <c r="X237" s="46"/>
      <c r="Y237" s="46"/>
      <c r="Z237" s="46"/>
      <c r="AA237" s="46"/>
      <c r="AB237" s="46"/>
      <c r="AC237" s="46"/>
      <c r="AD237" s="46"/>
      <c r="AE237" s="46"/>
    </row>
    <row r="238" spans="1:31" ht="14.45" x14ac:dyDescent="0.3">
      <c r="A238" s="46" t="s">
        <v>8687</v>
      </c>
      <c r="B238" s="46" t="s">
        <v>2326</v>
      </c>
      <c r="C238" s="46"/>
      <c r="D238" s="46"/>
      <c r="E238" s="46"/>
      <c r="F238" s="46"/>
      <c r="G238" s="46"/>
      <c r="H238" s="46"/>
      <c r="I238" s="46" t="s">
        <v>8688</v>
      </c>
      <c r="J238" s="46" t="s">
        <v>8688</v>
      </c>
      <c r="K238" s="46" t="s">
        <v>2326</v>
      </c>
      <c r="L238" s="46"/>
      <c r="M238" s="46"/>
      <c r="N238" s="46"/>
      <c r="O238" s="46"/>
      <c r="P238" s="46"/>
      <c r="Q238" s="46"/>
      <c r="R238" s="46"/>
      <c r="S238" s="46"/>
      <c r="T238" s="46"/>
      <c r="U238" s="46"/>
      <c r="V238" s="46"/>
      <c r="W238" s="46"/>
      <c r="X238" s="46"/>
      <c r="Y238" s="46"/>
      <c r="Z238" s="46"/>
      <c r="AA238" s="46"/>
      <c r="AB238" s="46"/>
      <c r="AC238" s="46"/>
      <c r="AD238" s="46"/>
      <c r="AE238" s="46"/>
    </row>
    <row r="239" spans="1:31" ht="14.45" x14ac:dyDescent="0.3">
      <c r="A239" s="46" t="s">
        <v>8689</v>
      </c>
      <c r="B239" s="46"/>
      <c r="C239" s="46" t="s">
        <v>8690</v>
      </c>
      <c r="D239" s="46">
        <v>5</v>
      </c>
      <c r="E239" s="46">
        <v>6</v>
      </c>
      <c r="F239" s="46" t="s">
        <v>8533</v>
      </c>
      <c r="G239" s="46" t="s">
        <v>1415</v>
      </c>
      <c r="H239" s="46" t="s">
        <v>1754</v>
      </c>
      <c r="I239" s="46" t="s">
        <v>1742</v>
      </c>
      <c r="J239" s="46" t="s">
        <v>8691</v>
      </c>
      <c r="K239" s="46"/>
      <c r="L239" s="46" t="s">
        <v>8470</v>
      </c>
      <c r="M239" s="46" t="s">
        <v>8692</v>
      </c>
      <c r="N239" s="46" t="s">
        <v>8355</v>
      </c>
      <c r="O239" s="46" t="s">
        <v>8693</v>
      </c>
      <c r="P239" s="46" t="s">
        <v>1318</v>
      </c>
      <c r="Q239" s="46" t="s">
        <v>4684</v>
      </c>
      <c r="R239" s="46"/>
      <c r="S239" s="46" t="s">
        <v>4789</v>
      </c>
      <c r="T239" s="46"/>
      <c r="U239" s="46"/>
      <c r="V239" s="46"/>
      <c r="W239" s="46"/>
      <c r="X239" s="46" t="s">
        <v>3670</v>
      </c>
      <c r="Y239" s="46" t="s">
        <v>1171</v>
      </c>
      <c r="Z239" s="46">
        <v>29.8035</v>
      </c>
      <c r="AA239" s="46">
        <v>-104.34099999999999</v>
      </c>
      <c r="AB239" s="46" t="s">
        <v>4634</v>
      </c>
      <c r="AC239" s="46" t="s">
        <v>8347</v>
      </c>
      <c r="AD239" s="46" t="s">
        <v>8343</v>
      </c>
      <c r="AE239" s="46" t="s">
        <v>517</v>
      </c>
    </row>
    <row r="240" spans="1:31" ht="14.45" x14ac:dyDescent="0.3">
      <c r="A240" s="46" t="s">
        <v>1648</v>
      </c>
      <c r="B240" s="46"/>
      <c r="C240" s="46" t="s">
        <v>8343</v>
      </c>
      <c r="D240" s="46">
        <v>1</v>
      </c>
      <c r="E240" s="46">
        <v>1</v>
      </c>
      <c r="F240" s="46" t="s">
        <v>8523</v>
      </c>
      <c r="G240" s="46" t="s">
        <v>1415</v>
      </c>
      <c r="H240" s="46" t="s">
        <v>1648</v>
      </c>
      <c r="I240" s="46" t="s">
        <v>1045</v>
      </c>
      <c r="J240" s="46" t="s">
        <v>1045</v>
      </c>
      <c r="K240" s="46" t="s">
        <v>2326</v>
      </c>
      <c r="L240" s="46" t="s">
        <v>8387</v>
      </c>
      <c r="M240" s="46" t="s">
        <v>240</v>
      </c>
      <c r="N240" s="46" t="s">
        <v>8355</v>
      </c>
      <c r="O240" s="46" t="s">
        <v>8638</v>
      </c>
      <c r="P240" s="46" t="s">
        <v>8418</v>
      </c>
      <c r="Q240" s="46">
        <v>174236</v>
      </c>
      <c r="R240" s="46"/>
      <c r="S240" s="46"/>
      <c r="T240" s="46"/>
      <c r="U240" s="46"/>
      <c r="V240" s="46"/>
      <c r="W240" s="46"/>
      <c r="X240" s="46" t="s">
        <v>1514</v>
      </c>
      <c r="Y240" s="46" t="s">
        <v>1171</v>
      </c>
      <c r="Z240" s="46">
        <v>31.75647824</v>
      </c>
      <c r="AA240" s="46">
        <v>-109.2431153</v>
      </c>
      <c r="AB240" s="46" t="s">
        <v>4634</v>
      </c>
      <c r="AC240" s="46" t="s">
        <v>8347</v>
      </c>
      <c r="AD240" s="46" t="s">
        <v>8343</v>
      </c>
      <c r="AE240" s="46" t="s">
        <v>8348</v>
      </c>
    </row>
    <row r="241" spans="1:31" ht="14.45" x14ac:dyDescent="0.3">
      <c r="A241" s="46" t="s">
        <v>1653</v>
      </c>
      <c r="B241" s="46"/>
      <c r="C241" s="46" t="s">
        <v>8343</v>
      </c>
      <c r="D241" s="46">
        <v>1</v>
      </c>
      <c r="E241" s="46">
        <v>1</v>
      </c>
      <c r="F241" s="46" t="s">
        <v>8558</v>
      </c>
      <c r="G241" s="46" t="s">
        <v>1415</v>
      </c>
      <c r="H241" s="46" t="s">
        <v>1653</v>
      </c>
      <c r="I241" s="46" t="s">
        <v>1045</v>
      </c>
      <c r="J241" s="46" t="s">
        <v>1045</v>
      </c>
      <c r="K241" s="46" t="s">
        <v>2326</v>
      </c>
      <c r="L241" s="46" t="s">
        <v>8387</v>
      </c>
      <c r="M241" s="46" t="s">
        <v>248</v>
      </c>
      <c r="N241" s="46" t="s">
        <v>8355</v>
      </c>
      <c r="O241" s="46" t="s">
        <v>8694</v>
      </c>
      <c r="P241" s="46" t="s">
        <v>8418</v>
      </c>
      <c r="Q241" s="46">
        <v>174232</v>
      </c>
      <c r="R241" s="46"/>
      <c r="S241" s="46"/>
      <c r="T241" s="46"/>
      <c r="U241" s="46"/>
      <c r="V241" s="46"/>
      <c r="W241" s="46"/>
      <c r="X241" s="46" t="s">
        <v>1514</v>
      </c>
      <c r="Y241" s="46" t="s">
        <v>1171</v>
      </c>
      <c r="Z241" s="46">
        <v>31.43396499</v>
      </c>
      <c r="AA241" s="46">
        <v>-109.2431153</v>
      </c>
      <c r="AB241" s="46" t="s">
        <v>4634</v>
      </c>
      <c r="AC241" s="46" t="s">
        <v>8347</v>
      </c>
      <c r="AD241" s="46" t="s">
        <v>8343</v>
      </c>
      <c r="AE241" s="46" t="s">
        <v>8348</v>
      </c>
    </row>
    <row r="242" spans="1:31" ht="14.45" x14ac:dyDescent="0.3">
      <c r="A242" s="46" t="s">
        <v>8695</v>
      </c>
      <c r="B242" s="46" t="s">
        <v>2326</v>
      </c>
      <c r="C242" s="46"/>
      <c r="D242" s="46"/>
      <c r="E242" s="46"/>
      <c r="F242" s="46"/>
      <c r="G242" s="46"/>
      <c r="H242" s="46"/>
      <c r="I242" s="46" t="s">
        <v>8696</v>
      </c>
      <c r="J242" s="46" t="s">
        <v>8696</v>
      </c>
      <c r="K242" s="46" t="s">
        <v>2326</v>
      </c>
      <c r="L242" s="46" t="s">
        <v>8338</v>
      </c>
      <c r="M242" s="46"/>
      <c r="N242" s="46"/>
      <c r="O242" s="46"/>
      <c r="P242" s="46"/>
      <c r="Q242" s="46"/>
      <c r="R242" s="46"/>
      <c r="S242" s="46"/>
      <c r="T242" s="46"/>
      <c r="U242" s="46"/>
      <c r="V242" s="46"/>
      <c r="W242" s="46"/>
      <c r="X242" s="46"/>
      <c r="Y242" s="46"/>
      <c r="Z242" s="46"/>
      <c r="AA242" s="46"/>
      <c r="AB242" s="46"/>
      <c r="AC242" s="46"/>
      <c r="AD242" s="46"/>
      <c r="AE242" s="46"/>
    </row>
    <row r="243" spans="1:31" ht="14.45" x14ac:dyDescent="0.3">
      <c r="A243" s="46" t="s">
        <v>4868</v>
      </c>
      <c r="B243" s="46"/>
      <c r="C243" s="46"/>
      <c r="D243" s="46">
        <v>4</v>
      </c>
      <c r="E243" s="46">
        <v>5</v>
      </c>
      <c r="F243" s="46" t="s">
        <v>8485</v>
      </c>
      <c r="G243" s="46" t="s">
        <v>8501</v>
      </c>
      <c r="H243" s="46" t="s">
        <v>4868</v>
      </c>
      <c r="I243" s="46" t="s">
        <v>3076</v>
      </c>
      <c r="J243" s="46" t="s">
        <v>3076</v>
      </c>
      <c r="K243" s="46" t="s">
        <v>2326</v>
      </c>
      <c r="L243" s="46"/>
      <c r="M243" s="46" t="s">
        <v>3920</v>
      </c>
      <c r="N243" s="46" t="s">
        <v>8355</v>
      </c>
      <c r="O243" s="46"/>
      <c r="P243" s="46"/>
      <c r="Q243" s="46"/>
      <c r="R243" s="46" t="s">
        <v>3945</v>
      </c>
      <c r="S243" s="46"/>
      <c r="T243" s="46"/>
      <c r="U243" s="46"/>
      <c r="V243" s="46"/>
      <c r="W243" s="46"/>
      <c r="X243" s="46"/>
      <c r="Y243" s="46"/>
      <c r="Z243" s="46"/>
      <c r="AA243" s="46"/>
      <c r="AB243" s="46"/>
      <c r="AC243" s="46" t="s">
        <v>5298</v>
      </c>
      <c r="AD243" s="46" t="s">
        <v>5298</v>
      </c>
      <c r="AE243" s="46" t="s">
        <v>8361</v>
      </c>
    </row>
    <row r="244" spans="1:31" ht="14.45" x14ac:dyDescent="0.3">
      <c r="A244" s="46" t="s">
        <v>4803</v>
      </c>
      <c r="B244" s="46"/>
      <c r="C244" s="46" t="s">
        <v>2326</v>
      </c>
      <c r="D244" s="46">
        <v>3</v>
      </c>
      <c r="E244" s="46">
        <v>4</v>
      </c>
      <c r="F244" s="46" t="s">
        <v>8564</v>
      </c>
      <c r="G244" s="46" t="s">
        <v>1417</v>
      </c>
      <c r="H244" s="46" t="s">
        <v>4803</v>
      </c>
      <c r="I244" s="46" t="s">
        <v>1069</v>
      </c>
      <c r="J244" s="46" t="s">
        <v>1069</v>
      </c>
      <c r="K244" s="46" t="s">
        <v>2326</v>
      </c>
      <c r="L244" s="46" t="s">
        <v>8456</v>
      </c>
      <c r="M244" s="46" t="s">
        <v>1078</v>
      </c>
      <c r="N244" s="46" t="s">
        <v>8355</v>
      </c>
      <c r="O244" s="46" t="s">
        <v>8697</v>
      </c>
      <c r="P244" s="46"/>
      <c r="Q244" s="46"/>
      <c r="R244" s="46"/>
      <c r="S244" s="46"/>
      <c r="T244" s="46"/>
      <c r="U244" s="46"/>
      <c r="V244" s="46"/>
      <c r="W244" s="46" t="s">
        <v>3486</v>
      </c>
      <c r="X244" s="46" t="s">
        <v>3485</v>
      </c>
      <c r="Y244" s="46" t="s">
        <v>1171</v>
      </c>
      <c r="Z244" s="46">
        <v>40.86101</v>
      </c>
      <c r="AA244" s="46">
        <v>-71.355260000000001</v>
      </c>
      <c r="AB244" s="46" t="s">
        <v>4634</v>
      </c>
      <c r="AC244" s="46" t="s">
        <v>8347</v>
      </c>
      <c r="AD244" s="46" t="s">
        <v>8347</v>
      </c>
      <c r="AE244" s="46" t="s">
        <v>8348</v>
      </c>
    </row>
    <row r="245" spans="1:31" ht="14.45" x14ac:dyDescent="0.3">
      <c r="A245" s="46" t="s">
        <v>2181</v>
      </c>
      <c r="B245" s="46"/>
      <c r="C245" s="46" t="s">
        <v>8343</v>
      </c>
      <c r="D245" s="46">
        <v>2</v>
      </c>
      <c r="E245" s="46">
        <v>2</v>
      </c>
      <c r="F245" s="46" t="s">
        <v>8436</v>
      </c>
      <c r="G245" s="46" t="s">
        <v>1416</v>
      </c>
      <c r="H245" s="46" t="s">
        <v>2181</v>
      </c>
      <c r="I245" s="46" t="s">
        <v>2097</v>
      </c>
      <c r="J245" s="46" t="s">
        <v>2097</v>
      </c>
      <c r="K245" s="46" t="s">
        <v>2326</v>
      </c>
      <c r="L245" s="46" t="s">
        <v>8354</v>
      </c>
      <c r="M245" s="46" t="s">
        <v>373</v>
      </c>
      <c r="N245" s="46" t="s">
        <v>8355</v>
      </c>
      <c r="O245" s="46" t="s">
        <v>8698</v>
      </c>
      <c r="P245" s="46" t="s">
        <v>8442</v>
      </c>
      <c r="Q245" s="46">
        <v>175548</v>
      </c>
      <c r="R245" s="46"/>
      <c r="S245" s="46" t="s">
        <v>4783</v>
      </c>
      <c r="T245" s="46"/>
      <c r="U245" s="46"/>
      <c r="V245" s="46"/>
      <c r="W245" s="46"/>
      <c r="X245" s="46" t="s">
        <v>2101</v>
      </c>
      <c r="Y245" s="46" t="s">
        <v>2100</v>
      </c>
      <c r="Z245" s="46">
        <v>16.027126819999999</v>
      </c>
      <c r="AA245" s="46">
        <v>-96.514288750000006</v>
      </c>
      <c r="AB245" s="46" t="s">
        <v>4634</v>
      </c>
      <c r="AC245" s="46" t="s">
        <v>8347</v>
      </c>
      <c r="AD245" s="46" t="s">
        <v>8343</v>
      </c>
      <c r="AE245" s="46" t="s">
        <v>8348</v>
      </c>
    </row>
    <row r="246" spans="1:31" ht="14.45" x14ac:dyDescent="0.3">
      <c r="A246" s="46" t="s">
        <v>1444</v>
      </c>
      <c r="B246" s="46"/>
      <c r="C246" s="46" t="s">
        <v>8343</v>
      </c>
      <c r="D246" s="46">
        <v>1</v>
      </c>
      <c r="E246" s="46">
        <v>1</v>
      </c>
      <c r="F246" s="46" t="s">
        <v>8359</v>
      </c>
      <c r="G246" s="46" t="s">
        <v>1415</v>
      </c>
      <c r="H246" s="46" t="s">
        <v>1444</v>
      </c>
      <c r="I246" s="46" t="s">
        <v>4330</v>
      </c>
      <c r="J246" s="46" t="s">
        <v>4330</v>
      </c>
      <c r="K246" s="46" t="s">
        <v>2326</v>
      </c>
      <c r="L246" s="46" t="s">
        <v>8392</v>
      </c>
      <c r="M246" s="46" t="s">
        <v>8699</v>
      </c>
      <c r="N246" s="46" t="s">
        <v>1319</v>
      </c>
      <c r="O246" s="46" t="s">
        <v>1393</v>
      </c>
      <c r="P246" s="46" t="s">
        <v>8399</v>
      </c>
      <c r="Q246" s="46">
        <v>174464</v>
      </c>
      <c r="R246" s="46"/>
      <c r="S246" s="46"/>
      <c r="T246" s="46"/>
      <c r="U246" s="46"/>
      <c r="V246" s="46"/>
      <c r="W246" s="46" t="s">
        <v>6810</v>
      </c>
      <c r="X246" s="46" t="s">
        <v>3484</v>
      </c>
      <c r="Y246" s="46" t="s">
        <v>1171</v>
      </c>
      <c r="Z246" s="46">
        <v>38.742718000000004</v>
      </c>
      <c r="AA246" s="46">
        <v>-88.562462999999994</v>
      </c>
      <c r="AB246" s="46" t="s">
        <v>7037</v>
      </c>
      <c r="AC246" s="46" t="s">
        <v>8347</v>
      </c>
      <c r="AD246" s="46" t="s">
        <v>8343</v>
      </c>
      <c r="AE246" s="46" t="s">
        <v>8348</v>
      </c>
    </row>
    <row r="247" spans="1:31" ht="14.45" x14ac:dyDescent="0.3">
      <c r="A247" s="46" t="s">
        <v>1447</v>
      </c>
      <c r="B247" s="46"/>
      <c r="C247" s="46" t="s">
        <v>8343</v>
      </c>
      <c r="D247" s="46">
        <v>1</v>
      </c>
      <c r="E247" s="46">
        <v>1</v>
      </c>
      <c r="F247" s="46" t="s">
        <v>8560</v>
      </c>
      <c r="G247" s="46" t="s">
        <v>1415</v>
      </c>
      <c r="H247" s="46" t="s">
        <v>1447</v>
      </c>
      <c r="I247" s="46" t="s">
        <v>4330</v>
      </c>
      <c r="J247" s="46" t="s">
        <v>4330</v>
      </c>
      <c r="K247" s="46" t="s">
        <v>2326</v>
      </c>
      <c r="L247" s="46" t="s">
        <v>8519</v>
      </c>
      <c r="M247" s="46" t="s">
        <v>8700</v>
      </c>
      <c r="N247" s="46" t="s">
        <v>1319</v>
      </c>
      <c r="O247" s="46" t="s">
        <v>1398</v>
      </c>
      <c r="P247" s="46" t="s">
        <v>8399</v>
      </c>
      <c r="Q247" s="46">
        <v>174542</v>
      </c>
      <c r="R247" s="46"/>
      <c r="S247" s="46"/>
      <c r="T247" s="46"/>
      <c r="U247" s="46"/>
      <c r="V247" s="46"/>
      <c r="W247" s="46" t="s">
        <v>6799</v>
      </c>
      <c r="X247" s="46" t="s">
        <v>4664</v>
      </c>
      <c r="Y247" s="46" t="s">
        <v>1171</v>
      </c>
      <c r="Z247" s="46">
        <v>38.473750000000003</v>
      </c>
      <c r="AA247" s="46">
        <v>-90.807083000000006</v>
      </c>
      <c r="AB247" s="46" t="s">
        <v>4665</v>
      </c>
      <c r="AC247" s="46" t="s">
        <v>8347</v>
      </c>
      <c r="AD247" s="46" t="s">
        <v>8343</v>
      </c>
      <c r="AE247" s="46" t="s">
        <v>8348</v>
      </c>
    </row>
    <row r="248" spans="1:31" ht="14.45" x14ac:dyDescent="0.3">
      <c r="A248" s="46" t="s">
        <v>4804</v>
      </c>
      <c r="B248" s="46"/>
      <c r="C248" s="46" t="s">
        <v>2326</v>
      </c>
      <c r="D248" s="46">
        <v>3</v>
      </c>
      <c r="E248" s="46">
        <v>4</v>
      </c>
      <c r="F248" s="46" t="s">
        <v>8537</v>
      </c>
      <c r="G248" s="46" t="s">
        <v>1417</v>
      </c>
      <c r="H248" s="46" t="s">
        <v>4804</v>
      </c>
      <c r="I248" s="46" t="s">
        <v>1036</v>
      </c>
      <c r="J248" s="46" t="s">
        <v>1036</v>
      </c>
      <c r="K248" s="46" t="s">
        <v>2326</v>
      </c>
      <c r="L248" s="46" t="s">
        <v>8440</v>
      </c>
      <c r="M248" s="46" t="s">
        <v>1110</v>
      </c>
      <c r="N248" s="46" t="s">
        <v>8355</v>
      </c>
      <c r="O248" s="46" t="s">
        <v>8701</v>
      </c>
      <c r="P248" s="46"/>
      <c r="Q248" s="46"/>
      <c r="R248" s="46"/>
      <c r="S248" s="46"/>
      <c r="T248" s="46"/>
      <c r="U248" s="46"/>
      <c r="V248" s="46"/>
      <c r="W248" s="46"/>
      <c r="X248" s="46" t="s">
        <v>1665</v>
      </c>
      <c r="Y248" s="46" t="s">
        <v>1171</v>
      </c>
      <c r="Z248" s="46">
        <v>31.302790999999999</v>
      </c>
      <c r="AA248" s="46">
        <v>-89.441458999999995</v>
      </c>
      <c r="AB248" s="46" t="s">
        <v>8408</v>
      </c>
      <c r="AC248" s="46" t="s">
        <v>8347</v>
      </c>
      <c r="AD248" s="46" t="s">
        <v>8347</v>
      </c>
      <c r="AE248" s="46" t="s">
        <v>8348</v>
      </c>
    </row>
    <row r="249" spans="1:31" ht="14.45" x14ac:dyDescent="0.3">
      <c r="A249" s="46" t="s">
        <v>1037</v>
      </c>
      <c r="B249" s="46"/>
      <c r="C249" s="46" t="s">
        <v>2326</v>
      </c>
      <c r="D249" s="46">
        <v>3</v>
      </c>
      <c r="E249" s="46">
        <v>4</v>
      </c>
      <c r="F249" s="46" t="s">
        <v>8619</v>
      </c>
      <c r="G249" s="46" t="s">
        <v>1417</v>
      </c>
      <c r="H249" s="46" t="s">
        <v>1037</v>
      </c>
      <c r="I249" s="46" t="s">
        <v>1036</v>
      </c>
      <c r="J249" s="46" t="s">
        <v>1036</v>
      </c>
      <c r="K249" s="46" t="s">
        <v>2326</v>
      </c>
      <c r="L249" s="46" t="s">
        <v>8406</v>
      </c>
      <c r="M249" s="46" t="s">
        <v>1037</v>
      </c>
      <c r="N249" s="46" t="s">
        <v>8355</v>
      </c>
      <c r="O249" s="46" t="s">
        <v>8684</v>
      </c>
      <c r="P249" s="46"/>
      <c r="Q249" s="46"/>
      <c r="R249" s="46"/>
      <c r="S249" s="46"/>
      <c r="T249" s="46"/>
      <c r="U249" s="46"/>
      <c r="V249" s="46"/>
      <c r="W249" s="46" t="s">
        <v>3496</v>
      </c>
      <c r="X249" s="46" t="s">
        <v>6839</v>
      </c>
      <c r="Y249" s="46" t="s">
        <v>1171</v>
      </c>
      <c r="Z249" s="46">
        <v>34.446883</v>
      </c>
      <c r="AA249" s="46">
        <v>-78.220299999999995</v>
      </c>
      <c r="AB249" s="46" t="s">
        <v>4634</v>
      </c>
      <c r="AC249" s="46" t="s">
        <v>8347</v>
      </c>
      <c r="AD249" s="46" t="s">
        <v>8347</v>
      </c>
      <c r="AE249" s="46" t="s">
        <v>8348</v>
      </c>
    </row>
    <row r="250" spans="1:31" ht="14.45" x14ac:dyDescent="0.3">
      <c r="A250" s="46" t="s">
        <v>1730</v>
      </c>
      <c r="B250" s="46"/>
      <c r="C250" s="46" t="s">
        <v>8343</v>
      </c>
      <c r="D250" s="46">
        <v>2</v>
      </c>
      <c r="E250" s="46">
        <v>2</v>
      </c>
      <c r="F250" s="46" t="s">
        <v>8619</v>
      </c>
      <c r="G250" s="46" t="s">
        <v>1416</v>
      </c>
      <c r="H250" s="46" t="s">
        <v>1730</v>
      </c>
      <c r="I250" s="46" t="s">
        <v>8702</v>
      </c>
      <c r="J250" s="46" t="s">
        <v>8702</v>
      </c>
      <c r="K250" s="46" t="s">
        <v>2326</v>
      </c>
      <c r="L250" s="46" t="s">
        <v>8440</v>
      </c>
      <c r="M250" s="46" t="s">
        <v>267</v>
      </c>
      <c r="N250" s="46" t="s">
        <v>8355</v>
      </c>
      <c r="O250" s="46" t="s">
        <v>8703</v>
      </c>
      <c r="P250" s="46" t="s">
        <v>8442</v>
      </c>
      <c r="Q250" s="46">
        <v>175158</v>
      </c>
      <c r="R250" s="46"/>
      <c r="S250" s="46"/>
      <c r="T250" s="46"/>
      <c r="U250" s="46"/>
      <c r="V250" s="46"/>
      <c r="W250" s="46"/>
      <c r="X250" s="46" t="s">
        <v>1665</v>
      </c>
      <c r="Y250" s="46" t="s">
        <v>1171</v>
      </c>
      <c r="Z250" s="46">
        <v>27.183766670000001</v>
      </c>
      <c r="AA250" s="46">
        <v>-81.353016670000002</v>
      </c>
      <c r="AB250" s="46" t="s">
        <v>4634</v>
      </c>
      <c r="AC250" s="46" t="s">
        <v>8347</v>
      </c>
      <c r="AD250" s="46" t="s">
        <v>8347</v>
      </c>
      <c r="AE250" s="46" t="s">
        <v>8348</v>
      </c>
    </row>
    <row r="251" spans="1:31" ht="14.45" x14ac:dyDescent="0.3">
      <c r="A251" s="46" t="s">
        <v>4751</v>
      </c>
      <c r="B251" s="46"/>
      <c r="C251" s="46" t="s">
        <v>8343</v>
      </c>
      <c r="D251" s="46">
        <v>2</v>
      </c>
      <c r="E251" s="46">
        <v>2</v>
      </c>
      <c r="F251" s="46" t="s">
        <v>8704</v>
      </c>
      <c r="G251" s="46" t="s">
        <v>1416</v>
      </c>
      <c r="H251" s="46" t="s">
        <v>4751</v>
      </c>
      <c r="I251" s="46" t="s">
        <v>8702</v>
      </c>
      <c r="J251" s="46" t="s">
        <v>8702</v>
      </c>
      <c r="K251" s="46" t="s">
        <v>2326</v>
      </c>
      <c r="L251" s="46" t="s">
        <v>8440</v>
      </c>
      <c r="M251" s="46" t="s">
        <v>269</v>
      </c>
      <c r="N251" s="46" t="s">
        <v>8355</v>
      </c>
      <c r="O251" s="46" t="s">
        <v>8705</v>
      </c>
      <c r="P251" s="46" t="s">
        <v>8442</v>
      </c>
      <c r="Q251" s="46">
        <v>175159</v>
      </c>
      <c r="R251" s="46"/>
      <c r="S251" s="46"/>
      <c r="T251" s="46"/>
      <c r="U251" s="46"/>
      <c r="V251" s="46"/>
      <c r="W251" s="46"/>
      <c r="X251" s="46" t="s">
        <v>1665</v>
      </c>
      <c r="Y251" s="46" t="s">
        <v>1171</v>
      </c>
      <c r="Z251" s="46">
        <v>27.174900000000001</v>
      </c>
      <c r="AA251" s="46">
        <v>-81.363333330000003</v>
      </c>
      <c r="AB251" s="46" t="s">
        <v>4634</v>
      </c>
      <c r="AC251" s="46" t="s">
        <v>8347</v>
      </c>
      <c r="AD251" s="46" t="s">
        <v>8343</v>
      </c>
      <c r="AE251" s="46" t="s">
        <v>8348</v>
      </c>
    </row>
    <row r="252" spans="1:31" ht="14.45" x14ac:dyDescent="0.3">
      <c r="A252" s="46" t="s">
        <v>2415</v>
      </c>
      <c r="B252" s="46"/>
      <c r="C252" s="46" t="s">
        <v>8343</v>
      </c>
      <c r="D252" s="46">
        <v>2</v>
      </c>
      <c r="E252" s="46">
        <v>2</v>
      </c>
      <c r="F252" s="46" t="s">
        <v>8706</v>
      </c>
      <c r="G252" s="46" t="s">
        <v>1416</v>
      </c>
      <c r="H252" s="46" t="s">
        <v>2415</v>
      </c>
      <c r="I252" s="46" t="s">
        <v>3078</v>
      </c>
      <c r="J252" s="46" t="s">
        <v>3078</v>
      </c>
      <c r="K252" s="46" t="s">
        <v>2326</v>
      </c>
      <c r="L252" s="46" t="s">
        <v>623</v>
      </c>
      <c r="M252" s="46" t="s">
        <v>640</v>
      </c>
      <c r="N252" s="46" t="s">
        <v>8355</v>
      </c>
      <c r="O252" s="46" t="s">
        <v>8707</v>
      </c>
      <c r="P252" s="46"/>
      <c r="Q252" s="46">
        <v>176586</v>
      </c>
      <c r="R252" s="46"/>
      <c r="S252" s="46"/>
      <c r="T252" s="46"/>
      <c r="U252" s="46"/>
      <c r="V252" s="46"/>
      <c r="W252" s="46"/>
      <c r="X252" s="46">
        <v>0</v>
      </c>
      <c r="Y252" s="46" t="s">
        <v>623</v>
      </c>
      <c r="Z252" s="46">
        <v>14.02483411</v>
      </c>
      <c r="AA252" s="46">
        <v>-87.071319290000005</v>
      </c>
      <c r="AB252" s="46" t="s">
        <v>4632</v>
      </c>
      <c r="AC252" s="46" t="s">
        <v>8347</v>
      </c>
      <c r="AD252" s="46" t="s">
        <v>8343</v>
      </c>
      <c r="AE252" s="46" t="s">
        <v>517</v>
      </c>
    </row>
    <row r="253" spans="1:31" ht="14.45" x14ac:dyDescent="0.3">
      <c r="A253" s="46" t="s">
        <v>2419</v>
      </c>
      <c r="B253" s="46"/>
      <c r="C253" s="46" t="s">
        <v>8708</v>
      </c>
      <c r="D253" s="46">
        <v>2</v>
      </c>
      <c r="E253" s="46">
        <v>2</v>
      </c>
      <c r="F253" s="46" t="s">
        <v>8608</v>
      </c>
      <c r="G253" s="46" t="s">
        <v>1416</v>
      </c>
      <c r="H253" s="46" t="s">
        <v>2419</v>
      </c>
      <c r="I253" s="46" t="s">
        <v>3078</v>
      </c>
      <c r="J253" s="46" t="s">
        <v>3078</v>
      </c>
      <c r="K253" s="46" t="s">
        <v>2326</v>
      </c>
      <c r="L253" s="46" t="s">
        <v>623</v>
      </c>
      <c r="M253" s="46" t="s">
        <v>668</v>
      </c>
      <c r="N253" s="46" t="s">
        <v>8355</v>
      </c>
      <c r="O253" s="46" t="s">
        <v>8541</v>
      </c>
      <c r="P253" s="46"/>
      <c r="Q253" s="46">
        <v>176566</v>
      </c>
      <c r="R253" s="46"/>
      <c r="S253" s="46"/>
      <c r="T253" s="46"/>
      <c r="U253" s="46"/>
      <c r="V253" s="46"/>
      <c r="W253" s="46"/>
      <c r="X253" s="46"/>
      <c r="Y253" s="46" t="s">
        <v>623</v>
      </c>
      <c r="Z253" s="46">
        <v>14.02920116</v>
      </c>
      <c r="AA253" s="46">
        <v>-87.072070800000006</v>
      </c>
      <c r="AB253" s="46" t="s">
        <v>4632</v>
      </c>
      <c r="AC253" s="46" t="s">
        <v>8347</v>
      </c>
      <c r="AD253" s="46" t="s">
        <v>8347</v>
      </c>
      <c r="AE253" s="46" t="s">
        <v>517</v>
      </c>
    </row>
    <row r="254" spans="1:31" ht="14.45" x14ac:dyDescent="0.3">
      <c r="A254" s="46" t="s">
        <v>6725</v>
      </c>
      <c r="B254" s="46"/>
      <c r="C254" s="46" t="s">
        <v>2326</v>
      </c>
      <c r="D254" s="46">
        <v>3</v>
      </c>
      <c r="E254" s="46">
        <v>4</v>
      </c>
      <c r="F254" s="46" t="s">
        <v>8462</v>
      </c>
      <c r="G254" s="46" t="s">
        <v>1416</v>
      </c>
      <c r="H254" s="46" t="s">
        <v>6725</v>
      </c>
      <c r="I254" s="46" t="s">
        <v>3078</v>
      </c>
      <c r="J254" s="46" t="s">
        <v>3078</v>
      </c>
      <c r="K254" s="46" t="s">
        <v>2326</v>
      </c>
      <c r="L254" s="46" t="s">
        <v>8709</v>
      </c>
      <c r="M254" s="46" t="s">
        <v>6719</v>
      </c>
      <c r="N254" s="46" t="s">
        <v>8355</v>
      </c>
      <c r="O254" s="46"/>
      <c r="P254" s="46"/>
      <c r="Q254" s="46"/>
      <c r="R254" s="46"/>
      <c r="S254" s="46"/>
      <c r="T254" s="46"/>
      <c r="U254" s="46"/>
      <c r="V254" s="46"/>
      <c r="W254" s="46"/>
      <c r="X254" s="46" t="s">
        <v>8710</v>
      </c>
      <c r="Y254" s="46" t="s">
        <v>2100</v>
      </c>
      <c r="Z254" s="46" t="s">
        <v>4235</v>
      </c>
      <c r="AA254" s="46" t="s">
        <v>4235</v>
      </c>
      <c r="AB254" s="46" t="s">
        <v>4235</v>
      </c>
      <c r="AC254" s="46" t="s">
        <v>8347</v>
      </c>
      <c r="AD254" s="46" t="s">
        <v>8347</v>
      </c>
      <c r="AE254" s="46" t="s">
        <v>517</v>
      </c>
    </row>
    <row r="255" spans="1:31" ht="14.45" x14ac:dyDescent="0.3">
      <c r="A255" s="46" t="s">
        <v>4934</v>
      </c>
      <c r="B255" s="46"/>
      <c r="C255" s="46"/>
      <c r="D255" s="46">
        <v>4</v>
      </c>
      <c r="E255" s="46">
        <v>5</v>
      </c>
      <c r="F255" s="46" t="s">
        <v>8469</v>
      </c>
      <c r="G255" s="46" t="s">
        <v>8415</v>
      </c>
      <c r="H255" s="46" t="s">
        <v>4934</v>
      </c>
      <c r="I255" s="46" t="s">
        <v>8711</v>
      </c>
      <c r="J255" s="46" t="s">
        <v>8711</v>
      </c>
      <c r="K255" s="46" t="s">
        <v>2326</v>
      </c>
      <c r="L255" s="46" t="s">
        <v>8712</v>
      </c>
      <c r="M255" s="46" t="s">
        <v>4935</v>
      </c>
      <c r="N255" s="46"/>
      <c r="O255" s="46"/>
      <c r="P255" s="46"/>
      <c r="Q255" s="46"/>
      <c r="R255" s="46"/>
      <c r="S255" s="46"/>
      <c r="T255" s="46"/>
      <c r="U255" s="46"/>
      <c r="V255" s="46"/>
      <c r="W255" s="46"/>
      <c r="X255" s="46"/>
      <c r="Y255" s="46"/>
      <c r="Z255" s="46"/>
      <c r="AA255" s="46"/>
      <c r="AB255" s="46"/>
      <c r="AC255" s="46" t="s">
        <v>5298</v>
      </c>
      <c r="AD255" s="46" t="s">
        <v>5298</v>
      </c>
      <c r="AE255" s="46" t="s">
        <v>8361</v>
      </c>
    </row>
    <row r="256" spans="1:31" ht="14.45" x14ac:dyDescent="0.3">
      <c r="A256" s="46" t="s">
        <v>4838</v>
      </c>
      <c r="B256" s="46"/>
      <c r="C256" s="46" t="s">
        <v>4235</v>
      </c>
      <c r="D256" s="46">
        <v>3</v>
      </c>
      <c r="E256" s="46">
        <v>4</v>
      </c>
      <c r="F256" s="46" t="s">
        <v>8713</v>
      </c>
      <c r="G256" s="46" t="s">
        <v>8415</v>
      </c>
      <c r="H256" s="46" t="s">
        <v>4838</v>
      </c>
      <c r="I256" s="46" t="s">
        <v>8714</v>
      </c>
      <c r="J256" s="46" t="s">
        <v>8714</v>
      </c>
      <c r="K256" s="46" t="s">
        <v>2326</v>
      </c>
      <c r="L256" s="46" t="s">
        <v>8712</v>
      </c>
      <c r="M256" s="46" t="s">
        <v>8715</v>
      </c>
      <c r="N256" s="46" t="s">
        <v>8716</v>
      </c>
      <c r="O256" s="46"/>
      <c r="P256" s="46"/>
      <c r="Q256" s="46"/>
      <c r="R256" s="46"/>
      <c r="S256" s="46"/>
      <c r="T256" s="46"/>
      <c r="U256" s="46"/>
      <c r="V256" s="46"/>
      <c r="W256" s="46"/>
      <c r="X256" s="46"/>
      <c r="Y256" s="46"/>
      <c r="Z256" s="46" t="e">
        <v>#N/A</v>
      </c>
      <c r="AA256" s="46" t="e">
        <v>#N/A</v>
      </c>
      <c r="AB256" s="46" t="e">
        <v>#N/A</v>
      </c>
      <c r="AC256" s="46" t="s">
        <v>5298</v>
      </c>
      <c r="AD256" s="46" t="s">
        <v>5298</v>
      </c>
      <c r="AE256" s="46" t="s">
        <v>8361</v>
      </c>
    </row>
    <row r="257" spans="1:31" ht="14.45" x14ac:dyDescent="0.3">
      <c r="A257" s="46" t="s">
        <v>4892</v>
      </c>
      <c r="B257" s="46"/>
      <c r="C257" s="46"/>
      <c r="D257" s="46">
        <v>5</v>
      </c>
      <c r="E257" s="46">
        <v>6</v>
      </c>
      <c r="F257" s="46" t="s">
        <v>8477</v>
      </c>
      <c r="G257" s="46" t="s">
        <v>1415</v>
      </c>
      <c r="H257" s="46" t="s">
        <v>4892</v>
      </c>
      <c r="I257" s="46" t="s">
        <v>8717</v>
      </c>
      <c r="J257" s="46" t="s">
        <v>8717</v>
      </c>
      <c r="K257" s="46" t="s">
        <v>2326</v>
      </c>
      <c r="L257" s="46" t="s">
        <v>8712</v>
      </c>
      <c r="M257" s="46" t="s">
        <v>4449</v>
      </c>
      <c r="N257" s="46" t="s">
        <v>1319</v>
      </c>
      <c r="O257" s="46"/>
      <c r="P257" s="46"/>
      <c r="Q257" s="46"/>
      <c r="R257" s="46" t="s">
        <v>8360</v>
      </c>
      <c r="S257" s="46"/>
      <c r="T257" s="46"/>
      <c r="U257" s="46"/>
      <c r="V257" s="46"/>
      <c r="W257" s="46"/>
      <c r="X257" s="46"/>
      <c r="Y257" s="46"/>
      <c r="Z257" s="46"/>
      <c r="AA257" s="46"/>
      <c r="AB257" s="46"/>
      <c r="AC257" s="46"/>
      <c r="AD257" s="46"/>
      <c r="AE257" s="46"/>
    </row>
    <row r="258" spans="1:31" ht="14.45" x14ac:dyDescent="0.3">
      <c r="A258" s="46" t="s">
        <v>4943</v>
      </c>
      <c r="B258" s="46"/>
      <c r="C258" s="46"/>
      <c r="D258" s="46">
        <v>4</v>
      </c>
      <c r="E258" s="46">
        <v>5</v>
      </c>
      <c r="F258" s="46" t="s">
        <v>8713</v>
      </c>
      <c r="G258" s="46" t="s">
        <v>1415</v>
      </c>
      <c r="H258" s="46" t="s">
        <v>4943</v>
      </c>
      <c r="I258" s="46" t="s">
        <v>4167</v>
      </c>
      <c r="J258" s="46" t="s">
        <v>4167</v>
      </c>
      <c r="K258" s="46" t="s">
        <v>2326</v>
      </c>
      <c r="L258" s="46" t="s">
        <v>8377</v>
      </c>
      <c r="M258" s="46" t="s">
        <v>4944</v>
      </c>
      <c r="N258" s="46" t="s">
        <v>8536</v>
      </c>
      <c r="O258" s="46" t="s">
        <v>4236</v>
      </c>
      <c r="P258" s="46"/>
      <c r="Q258" s="46"/>
      <c r="R258" s="46"/>
      <c r="S258" s="46"/>
      <c r="T258" s="46"/>
      <c r="U258" s="46"/>
      <c r="V258" s="46"/>
      <c r="W258" s="46"/>
      <c r="X258" s="46"/>
      <c r="Y258" s="46"/>
      <c r="Z258" s="46"/>
      <c r="AA258" s="46"/>
      <c r="AB258" s="46"/>
      <c r="AC258" s="46"/>
      <c r="AD258" s="46"/>
      <c r="AE258" s="46"/>
    </row>
    <row r="259" spans="1:31" ht="14.45" x14ac:dyDescent="0.3">
      <c r="A259" s="46" t="s">
        <v>6736</v>
      </c>
      <c r="B259" s="46"/>
      <c r="C259" s="46"/>
      <c r="D259" s="46">
        <v>5</v>
      </c>
      <c r="E259" s="46">
        <v>6</v>
      </c>
      <c r="F259" s="46" t="s">
        <v>8485</v>
      </c>
      <c r="G259" s="46" t="s">
        <v>1415</v>
      </c>
      <c r="H259" s="46" t="s">
        <v>8718</v>
      </c>
      <c r="I259" s="46" t="s">
        <v>1138</v>
      </c>
      <c r="J259" s="46" t="s">
        <v>1138</v>
      </c>
      <c r="K259" s="46" t="s">
        <v>2326</v>
      </c>
      <c r="L259" s="46" t="s">
        <v>8377</v>
      </c>
      <c r="M259" s="46" t="s">
        <v>8719</v>
      </c>
      <c r="N259" s="46" t="s">
        <v>8536</v>
      </c>
      <c r="O259" s="46"/>
      <c r="P259" s="46"/>
      <c r="Q259" s="46"/>
      <c r="R259" s="46"/>
      <c r="S259" s="46"/>
      <c r="T259" s="46"/>
      <c r="U259" s="46"/>
      <c r="V259" s="46"/>
      <c r="W259" s="46"/>
      <c r="X259" s="46"/>
      <c r="Y259" s="46"/>
      <c r="Z259" s="46"/>
      <c r="AA259" s="46"/>
      <c r="AB259" s="46"/>
      <c r="AC259" s="46"/>
      <c r="AD259" s="46"/>
      <c r="AE259" s="46"/>
    </row>
    <row r="260" spans="1:31" ht="14.45" x14ac:dyDescent="0.3">
      <c r="A260" s="46" t="s">
        <v>4945</v>
      </c>
      <c r="B260" s="46"/>
      <c r="C260" s="46"/>
      <c r="D260" s="46">
        <v>4</v>
      </c>
      <c r="E260" s="46">
        <v>5</v>
      </c>
      <c r="F260" s="46" t="s">
        <v>8412</v>
      </c>
      <c r="G260" s="46" t="s">
        <v>1415</v>
      </c>
      <c r="H260" s="46" t="s">
        <v>4945</v>
      </c>
      <c r="I260" s="46" t="s">
        <v>4167</v>
      </c>
      <c r="J260" s="46" t="s">
        <v>4167</v>
      </c>
      <c r="K260" s="46" t="s">
        <v>2326</v>
      </c>
      <c r="L260" s="46" t="s">
        <v>8377</v>
      </c>
      <c r="M260" s="46" t="s">
        <v>4946</v>
      </c>
      <c r="N260" s="46" t="s">
        <v>8536</v>
      </c>
      <c r="O260" s="46" t="s">
        <v>4236</v>
      </c>
      <c r="P260" s="46"/>
      <c r="Q260" s="46"/>
      <c r="R260" s="46"/>
      <c r="S260" s="46"/>
      <c r="T260" s="46"/>
      <c r="U260" s="46"/>
      <c r="V260" s="46"/>
      <c r="W260" s="46"/>
      <c r="X260" s="46"/>
      <c r="Y260" s="46"/>
      <c r="Z260" s="46"/>
      <c r="AA260" s="46"/>
      <c r="AB260" s="46"/>
      <c r="AC260" s="46"/>
      <c r="AD260" s="46"/>
      <c r="AE260" s="46"/>
    </row>
    <row r="261" spans="1:31" ht="14.45" x14ac:dyDescent="0.3">
      <c r="A261" s="46" t="s">
        <v>6737</v>
      </c>
      <c r="B261" s="46"/>
      <c r="C261" s="46"/>
      <c r="D261" s="46">
        <v>5</v>
      </c>
      <c r="E261" s="46">
        <v>6</v>
      </c>
      <c r="F261" s="46" t="s">
        <v>8380</v>
      </c>
      <c r="G261" s="46" t="s">
        <v>1415</v>
      </c>
      <c r="H261" s="46" t="s">
        <v>8720</v>
      </c>
      <c r="I261" s="46" t="s">
        <v>1138</v>
      </c>
      <c r="J261" s="46" t="s">
        <v>1138</v>
      </c>
      <c r="K261" s="46" t="s">
        <v>2326</v>
      </c>
      <c r="L261" s="46" t="s">
        <v>8377</v>
      </c>
      <c r="M261" s="46" t="s">
        <v>8721</v>
      </c>
      <c r="N261" s="46" t="s">
        <v>8536</v>
      </c>
      <c r="O261" s="46"/>
      <c r="P261" s="46"/>
      <c r="Q261" s="46"/>
      <c r="R261" s="46"/>
      <c r="S261" s="46"/>
      <c r="T261" s="46"/>
      <c r="U261" s="46"/>
      <c r="V261" s="46"/>
      <c r="W261" s="46"/>
      <c r="X261" s="46"/>
      <c r="Y261" s="46"/>
      <c r="Z261" s="46"/>
      <c r="AA261" s="46"/>
      <c r="AB261" s="46"/>
      <c r="AC261" s="46"/>
      <c r="AD261" s="46"/>
      <c r="AE261" s="46"/>
    </row>
    <row r="262" spans="1:31" ht="14.45" x14ac:dyDescent="0.3">
      <c r="A262" s="46" t="s">
        <v>4898</v>
      </c>
      <c r="B262" s="46"/>
      <c r="C262" s="46"/>
      <c r="D262" s="46">
        <v>5</v>
      </c>
      <c r="E262" s="46">
        <v>6</v>
      </c>
      <c r="F262" s="46" t="s">
        <v>8564</v>
      </c>
      <c r="G262" s="46" t="s">
        <v>1415</v>
      </c>
      <c r="H262" s="46" t="s">
        <v>4898</v>
      </c>
      <c r="I262" s="46" t="s">
        <v>8722</v>
      </c>
      <c r="J262" s="46" t="s">
        <v>8722</v>
      </c>
      <c r="K262" s="46" t="s">
        <v>2326</v>
      </c>
      <c r="L262" s="46" t="s">
        <v>8712</v>
      </c>
      <c r="M262" s="46" t="s">
        <v>4439</v>
      </c>
      <c r="N262" s="46" t="s">
        <v>1319</v>
      </c>
      <c r="O262" s="46"/>
      <c r="P262" s="46"/>
      <c r="Q262" s="46"/>
      <c r="R262" s="46" t="s">
        <v>8360</v>
      </c>
      <c r="S262" s="46"/>
      <c r="T262" s="46"/>
      <c r="U262" s="46"/>
      <c r="V262" s="46"/>
      <c r="W262" s="46"/>
      <c r="X262" s="46"/>
      <c r="Y262" s="46"/>
      <c r="Z262" s="46"/>
      <c r="AA262" s="46"/>
      <c r="AB262" s="46"/>
      <c r="AC262" s="46"/>
      <c r="AD262" s="46"/>
      <c r="AE262" s="46"/>
    </row>
    <row r="263" spans="1:31" ht="14.45" x14ac:dyDescent="0.3">
      <c r="A263" s="46" t="s">
        <v>2068</v>
      </c>
      <c r="B263" s="46"/>
      <c r="C263" s="46" t="s">
        <v>8343</v>
      </c>
      <c r="D263" s="46">
        <v>1</v>
      </c>
      <c r="E263" s="46">
        <v>1</v>
      </c>
      <c r="F263" s="46" t="s">
        <v>8467</v>
      </c>
      <c r="G263" s="46" t="s">
        <v>1415</v>
      </c>
      <c r="H263" s="46" t="s">
        <v>2068</v>
      </c>
      <c r="I263" s="46" t="s">
        <v>964</v>
      </c>
      <c r="J263" s="46" t="s">
        <v>964</v>
      </c>
      <c r="K263" s="46" t="s">
        <v>2326</v>
      </c>
      <c r="L263" s="46" t="s">
        <v>8377</v>
      </c>
      <c r="M263" s="46" t="s">
        <v>8723</v>
      </c>
      <c r="N263" s="46" t="s">
        <v>8355</v>
      </c>
      <c r="O263" s="46" t="s">
        <v>8724</v>
      </c>
      <c r="P263" s="46" t="s">
        <v>8511</v>
      </c>
      <c r="Q263" s="46">
        <v>174683</v>
      </c>
      <c r="R263" s="46"/>
      <c r="S263" s="46"/>
      <c r="T263" s="46"/>
      <c r="U263" s="46"/>
      <c r="V263" s="46"/>
      <c r="W263" s="46"/>
      <c r="X263" s="46" t="s">
        <v>389</v>
      </c>
      <c r="Y263" s="46" t="s">
        <v>1171</v>
      </c>
      <c r="Z263" s="46">
        <v>38.768329999999999</v>
      </c>
      <c r="AA263" s="46">
        <v>-120.26721999999999</v>
      </c>
      <c r="AB263" s="46" t="s">
        <v>6941</v>
      </c>
      <c r="AC263" s="46" t="s">
        <v>8347</v>
      </c>
      <c r="AD263" s="46" t="s">
        <v>8343</v>
      </c>
      <c r="AE263" s="46" t="s">
        <v>8348</v>
      </c>
    </row>
    <row r="264" spans="1:31" ht="14.45" x14ac:dyDescent="0.3">
      <c r="A264" s="46" t="s">
        <v>4807</v>
      </c>
      <c r="B264" s="46"/>
      <c r="C264" s="46" t="s">
        <v>2326</v>
      </c>
      <c r="D264" s="46">
        <v>3</v>
      </c>
      <c r="E264" s="46">
        <v>4</v>
      </c>
      <c r="F264" s="46" t="s">
        <v>8580</v>
      </c>
      <c r="G264" s="46" t="s">
        <v>1417</v>
      </c>
      <c r="H264" s="46" t="s">
        <v>4807</v>
      </c>
      <c r="I264" s="46" t="s">
        <v>964</v>
      </c>
      <c r="J264" s="46" t="s">
        <v>964</v>
      </c>
      <c r="K264" s="46" t="s">
        <v>2326</v>
      </c>
      <c r="L264" s="46" t="s">
        <v>8377</v>
      </c>
      <c r="M264" s="46" t="s">
        <v>963</v>
      </c>
      <c r="N264" s="46" t="s">
        <v>8536</v>
      </c>
      <c r="O264" s="46" t="s">
        <v>8725</v>
      </c>
      <c r="P264" s="46"/>
      <c r="Q264" s="46"/>
      <c r="R264" s="46"/>
      <c r="S264" s="46"/>
      <c r="T264" s="46"/>
      <c r="U264" s="46"/>
      <c r="V264" s="46"/>
      <c r="W264" s="46"/>
      <c r="X264" s="46"/>
      <c r="Y264" s="46"/>
      <c r="Z264" s="46" t="s">
        <v>4235</v>
      </c>
      <c r="AA264" s="46" t="s">
        <v>4235</v>
      </c>
      <c r="AB264" s="46" t="s">
        <v>4235</v>
      </c>
      <c r="AC264" s="46" t="s">
        <v>8347</v>
      </c>
      <c r="AD264" s="46" t="s">
        <v>8347</v>
      </c>
      <c r="AE264" s="46" t="s">
        <v>8348</v>
      </c>
    </row>
    <row r="265" spans="1:31" ht="14.45" x14ac:dyDescent="0.3">
      <c r="A265" s="46" t="s">
        <v>3905</v>
      </c>
      <c r="B265" s="46"/>
      <c r="C265" s="46" t="s">
        <v>8343</v>
      </c>
      <c r="D265" s="46">
        <v>1</v>
      </c>
      <c r="E265" s="46">
        <v>1</v>
      </c>
      <c r="F265" s="46" t="s">
        <v>8391</v>
      </c>
      <c r="G265" s="46" t="s">
        <v>1415</v>
      </c>
      <c r="H265" s="46" t="s">
        <v>3905</v>
      </c>
      <c r="I265" s="46" t="s">
        <v>2490</v>
      </c>
      <c r="J265" s="46" t="s">
        <v>2490</v>
      </c>
      <c r="K265" s="46" t="s">
        <v>2326</v>
      </c>
      <c r="L265" s="46" t="s">
        <v>1171</v>
      </c>
      <c r="M265" s="46" t="s">
        <v>766</v>
      </c>
      <c r="N265" s="46" t="s">
        <v>697</v>
      </c>
      <c r="O265" s="46" t="s">
        <v>8726</v>
      </c>
      <c r="P265" s="46" t="s">
        <v>1415</v>
      </c>
      <c r="Q265" s="46">
        <v>175332</v>
      </c>
      <c r="R265" s="46"/>
      <c r="S265" s="46"/>
      <c r="T265" s="46" t="s">
        <v>8727</v>
      </c>
      <c r="U265" s="46"/>
      <c r="V265" s="46"/>
      <c r="W265" s="46"/>
      <c r="X265" s="46"/>
      <c r="Y265" s="46" t="s">
        <v>1171</v>
      </c>
      <c r="Z265" s="46" t="s">
        <v>4235</v>
      </c>
      <c r="AA265" s="46" t="s">
        <v>4235</v>
      </c>
      <c r="AB265" s="46" t="s">
        <v>4235</v>
      </c>
      <c r="AC265" s="46" t="s">
        <v>8347</v>
      </c>
      <c r="AD265" s="46" t="s">
        <v>8347</v>
      </c>
      <c r="AE265" s="46" t="s">
        <v>517</v>
      </c>
    </row>
    <row r="266" spans="1:31" ht="14.45" x14ac:dyDescent="0.3">
      <c r="A266" s="46" t="s">
        <v>3906</v>
      </c>
      <c r="B266" s="46"/>
      <c r="C266" s="46" t="s">
        <v>8343</v>
      </c>
      <c r="D266" s="46">
        <v>1</v>
      </c>
      <c r="E266" s="46">
        <v>1</v>
      </c>
      <c r="F266" s="46" t="s">
        <v>8479</v>
      </c>
      <c r="G266" s="46" t="s">
        <v>1415</v>
      </c>
      <c r="H266" s="46" t="s">
        <v>3906</v>
      </c>
      <c r="I266" s="46" t="s">
        <v>2490</v>
      </c>
      <c r="J266" s="46" t="s">
        <v>2490</v>
      </c>
      <c r="K266" s="46" t="s">
        <v>2326</v>
      </c>
      <c r="L266" s="46" t="s">
        <v>8470</v>
      </c>
      <c r="M266" s="46" t="s">
        <v>756</v>
      </c>
      <c r="N266" s="46" t="s">
        <v>697</v>
      </c>
      <c r="O266" s="46" t="s">
        <v>2676</v>
      </c>
      <c r="P266" s="46" t="s">
        <v>1415</v>
      </c>
      <c r="Q266" s="46">
        <v>175253</v>
      </c>
      <c r="R266" s="46"/>
      <c r="S266" s="46"/>
      <c r="T266" s="46"/>
      <c r="U266" s="46"/>
      <c r="V266" s="46"/>
      <c r="W266" s="46" t="s">
        <v>6844</v>
      </c>
      <c r="X266" s="46" t="s">
        <v>3670</v>
      </c>
      <c r="Y266" s="46" t="s">
        <v>1171</v>
      </c>
      <c r="Z266" s="46">
        <v>29.93806</v>
      </c>
      <c r="AA266" s="46">
        <v>-100.39145000000001</v>
      </c>
      <c r="AB266" s="46" t="s">
        <v>4666</v>
      </c>
      <c r="AC266" s="46" t="s">
        <v>8347</v>
      </c>
      <c r="AD266" s="46" t="s">
        <v>8343</v>
      </c>
      <c r="AE266" s="46" t="s">
        <v>517</v>
      </c>
    </row>
    <row r="267" spans="1:31" ht="14.45" x14ac:dyDescent="0.3">
      <c r="A267" s="46" t="s">
        <v>3477</v>
      </c>
      <c r="B267" s="46"/>
      <c r="C267" s="46" t="s">
        <v>8343</v>
      </c>
      <c r="D267" s="46">
        <v>2</v>
      </c>
      <c r="E267" s="46">
        <v>2</v>
      </c>
      <c r="F267" s="46" t="s">
        <v>5825</v>
      </c>
      <c r="G267" s="46" t="s">
        <v>1416</v>
      </c>
      <c r="H267" s="46" t="s">
        <v>3477</v>
      </c>
      <c r="I267" s="46" t="s">
        <v>7409</v>
      </c>
      <c r="J267" s="46" t="s">
        <v>7409</v>
      </c>
      <c r="K267" s="46" t="s">
        <v>2326</v>
      </c>
      <c r="L267" s="46" t="s">
        <v>8493</v>
      </c>
      <c r="M267" s="46" t="s">
        <v>560</v>
      </c>
      <c r="N267" s="46" t="s">
        <v>8355</v>
      </c>
      <c r="O267" s="46" t="s">
        <v>8728</v>
      </c>
      <c r="P267" s="46" t="s">
        <v>8442</v>
      </c>
      <c r="Q267" s="46">
        <v>175900</v>
      </c>
      <c r="R267" s="46" t="s">
        <v>8729</v>
      </c>
      <c r="S267" s="46" t="s">
        <v>4752</v>
      </c>
      <c r="T267" s="46"/>
      <c r="U267" s="46"/>
      <c r="V267" s="46"/>
      <c r="W267" s="46"/>
      <c r="X267" s="46" t="s">
        <v>2268</v>
      </c>
      <c r="Y267" s="46" t="s">
        <v>2100</v>
      </c>
      <c r="Z267" s="46">
        <v>19.64274022</v>
      </c>
      <c r="AA267" s="46">
        <v>-104.3329098</v>
      </c>
      <c r="AB267" s="46" t="s">
        <v>4634</v>
      </c>
      <c r="AC267" s="46" t="s">
        <v>8347</v>
      </c>
      <c r="AD267" s="46" t="s">
        <v>8347</v>
      </c>
      <c r="AE267" s="46" t="s">
        <v>517</v>
      </c>
    </row>
    <row r="268" spans="1:31" ht="14.45" x14ac:dyDescent="0.3">
      <c r="A268" s="46" t="s">
        <v>2347</v>
      </c>
      <c r="B268" s="46"/>
      <c r="C268" s="46" t="s">
        <v>8343</v>
      </c>
      <c r="D268" s="46">
        <v>2</v>
      </c>
      <c r="E268" s="46">
        <v>2</v>
      </c>
      <c r="F268" s="46" t="s">
        <v>8349</v>
      </c>
      <c r="G268" s="46" t="s">
        <v>1416</v>
      </c>
      <c r="H268" s="46" t="s">
        <v>2347</v>
      </c>
      <c r="I268" s="46" t="s">
        <v>7409</v>
      </c>
      <c r="J268" s="46" t="s">
        <v>7409</v>
      </c>
      <c r="K268" s="46" t="s">
        <v>2326</v>
      </c>
      <c r="L268" s="46" t="s">
        <v>8493</v>
      </c>
      <c r="M268" s="46" t="s">
        <v>596</v>
      </c>
      <c r="N268" s="46" t="s">
        <v>8355</v>
      </c>
      <c r="O268" s="46" t="s">
        <v>8494</v>
      </c>
      <c r="P268" s="46" t="s">
        <v>8442</v>
      </c>
      <c r="Q268" s="46">
        <v>175905</v>
      </c>
      <c r="R268" s="46" t="s">
        <v>8729</v>
      </c>
      <c r="S268" s="46" t="s">
        <v>4767</v>
      </c>
      <c r="T268" s="46"/>
      <c r="U268" s="46"/>
      <c r="V268" s="46"/>
      <c r="W268" s="46"/>
      <c r="X268" s="46" t="s">
        <v>2268</v>
      </c>
      <c r="Y268" s="46" t="s">
        <v>2100</v>
      </c>
      <c r="Z268" s="46">
        <v>20.6609485</v>
      </c>
      <c r="AA268" s="46">
        <v>-102.473423</v>
      </c>
      <c r="AB268" s="46" t="s">
        <v>4634</v>
      </c>
      <c r="AC268" s="46" t="s">
        <v>8347</v>
      </c>
      <c r="AD268" s="46" t="s">
        <v>8343</v>
      </c>
      <c r="AE268" s="46" t="s">
        <v>517</v>
      </c>
    </row>
    <row r="269" spans="1:31" ht="14.45" x14ac:dyDescent="0.3">
      <c r="A269" s="46" t="s">
        <v>4840</v>
      </c>
      <c r="B269" s="46"/>
      <c r="C269" s="46" t="s">
        <v>2326</v>
      </c>
      <c r="D269" s="46">
        <v>3</v>
      </c>
      <c r="E269" s="46">
        <v>4</v>
      </c>
      <c r="F269" s="46" t="s">
        <v>8352</v>
      </c>
      <c r="G269" s="46" t="s">
        <v>1415</v>
      </c>
      <c r="H269" s="46" t="s">
        <v>4840</v>
      </c>
      <c r="I269" s="46" t="s">
        <v>1027</v>
      </c>
      <c r="J269" s="46" t="s">
        <v>1027</v>
      </c>
      <c r="K269" s="46" t="s">
        <v>2326</v>
      </c>
      <c r="L269" s="46" t="s">
        <v>8440</v>
      </c>
      <c r="M269" s="46" t="s">
        <v>3962</v>
      </c>
      <c r="N269" s="46" t="s">
        <v>8355</v>
      </c>
      <c r="O269" s="46" t="s">
        <v>8730</v>
      </c>
      <c r="P269" s="46" t="s">
        <v>1415</v>
      </c>
      <c r="Q269" s="46">
        <v>177661</v>
      </c>
      <c r="R269" s="46"/>
      <c r="S269" s="46"/>
      <c r="T269" s="46"/>
      <c r="U269" s="46"/>
      <c r="V269" s="46"/>
      <c r="W269" s="46"/>
      <c r="X269" s="46"/>
      <c r="Y269" s="46"/>
      <c r="Z269" s="46">
        <v>30.156313999999998</v>
      </c>
      <c r="AA269" s="46">
        <v>-85.652707000000007</v>
      </c>
      <c r="AB269" s="46" t="s">
        <v>8731</v>
      </c>
      <c r="AC269" s="46" t="s">
        <v>8347</v>
      </c>
      <c r="AD269" s="46" t="s">
        <v>8347</v>
      </c>
      <c r="AE269" s="46" t="s">
        <v>8348</v>
      </c>
    </row>
    <row r="270" spans="1:31" ht="14.45" x14ac:dyDescent="0.3">
      <c r="A270" s="46" t="s">
        <v>4949</v>
      </c>
      <c r="B270" s="46"/>
      <c r="C270" s="46"/>
      <c r="D270" s="46">
        <v>4</v>
      </c>
      <c r="E270" s="46">
        <v>5</v>
      </c>
      <c r="F270" s="46" t="s">
        <v>8431</v>
      </c>
      <c r="G270" s="46" t="s">
        <v>1417</v>
      </c>
      <c r="H270" s="46" t="s">
        <v>4949</v>
      </c>
      <c r="I270" s="46" t="s">
        <v>1027</v>
      </c>
      <c r="J270" s="46" t="s">
        <v>1027</v>
      </c>
      <c r="K270" s="46" t="s">
        <v>2326</v>
      </c>
      <c r="L270" s="46" t="s">
        <v>1171</v>
      </c>
      <c r="M270" s="46" t="s">
        <v>4949</v>
      </c>
      <c r="N270" s="46" t="s">
        <v>3479</v>
      </c>
      <c r="O270" s="46"/>
      <c r="P270" s="46"/>
      <c r="Q270" s="46"/>
      <c r="R270" s="46"/>
      <c r="S270" s="46"/>
      <c r="T270" s="46"/>
      <c r="U270" s="46"/>
      <c r="V270" s="46"/>
      <c r="W270" s="46"/>
      <c r="X270" s="46"/>
      <c r="Y270" s="46"/>
      <c r="Z270" s="46"/>
      <c r="AA270" s="46"/>
      <c r="AB270" s="46"/>
      <c r="AC270" s="46"/>
      <c r="AD270" s="46"/>
      <c r="AE270" s="46"/>
    </row>
    <row r="271" spans="1:31" ht="14.45" x14ac:dyDescent="0.3">
      <c r="A271" s="46" t="s">
        <v>2414</v>
      </c>
      <c r="B271" s="46"/>
      <c r="C271" s="46" t="s">
        <v>8343</v>
      </c>
      <c r="D271" s="46">
        <v>2</v>
      </c>
      <c r="E271" s="46">
        <v>2</v>
      </c>
      <c r="F271" s="46" t="s">
        <v>8732</v>
      </c>
      <c r="G271" s="46" t="s">
        <v>1416</v>
      </c>
      <c r="H271" s="46" t="s">
        <v>2414</v>
      </c>
      <c r="I271" s="46" t="s">
        <v>8733</v>
      </c>
      <c r="J271" s="46" t="s">
        <v>8733</v>
      </c>
      <c r="K271" s="46" t="s">
        <v>2326</v>
      </c>
      <c r="L271" s="46" t="s">
        <v>623</v>
      </c>
      <c r="M271" s="46" t="s">
        <v>638</v>
      </c>
      <c r="N271" s="46" t="s">
        <v>8355</v>
      </c>
      <c r="O271" s="46" t="s">
        <v>8707</v>
      </c>
      <c r="P271" s="46"/>
      <c r="Q271" s="46">
        <v>176585</v>
      </c>
      <c r="R271" s="46"/>
      <c r="S271" s="46"/>
      <c r="T271" s="46"/>
      <c r="U271" s="46"/>
      <c r="V271" s="46"/>
      <c r="W271" s="46"/>
      <c r="X271" s="46">
        <v>0</v>
      </c>
      <c r="Y271" s="46" t="s">
        <v>623</v>
      </c>
      <c r="Z271" s="46">
        <v>14.02494259</v>
      </c>
      <c r="AA271" s="46">
        <v>-87.071374890000001</v>
      </c>
      <c r="AB271" s="46" t="s">
        <v>4632</v>
      </c>
      <c r="AC271" s="46" t="s">
        <v>8347</v>
      </c>
      <c r="AD271" s="46" t="s">
        <v>8347</v>
      </c>
      <c r="AE271" s="46" t="s">
        <v>517</v>
      </c>
    </row>
    <row r="272" spans="1:31" ht="14.45" x14ac:dyDescent="0.3">
      <c r="A272" s="46" t="s">
        <v>2417</v>
      </c>
      <c r="B272" s="46"/>
      <c r="C272" s="46" t="s">
        <v>8343</v>
      </c>
      <c r="D272" s="46">
        <v>2</v>
      </c>
      <c r="E272" s="46">
        <v>2</v>
      </c>
      <c r="F272" s="46" t="s">
        <v>8364</v>
      </c>
      <c r="G272" s="46" t="s">
        <v>1416</v>
      </c>
      <c r="H272" s="46" t="s">
        <v>2417</v>
      </c>
      <c r="I272" s="46" t="s">
        <v>8733</v>
      </c>
      <c r="J272" s="46" t="s">
        <v>8733</v>
      </c>
      <c r="K272" s="46" t="s">
        <v>2326</v>
      </c>
      <c r="L272" s="46" t="s">
        <v>623</v>
      </c>
      <c r="M272" s="46" t="s">
        <v>663</v>
      </c>
      <c r="N272" s="46" t="s">
        <v>8355</v>
      </c>
      <c r="O272" s="46" t="s">
        <v>8541</v>
      </c>
      <c r="P272" s="46"/>
      <c r="Q272" s="46">
        <v>176571</v>
      </c>
      <c r="R272" s="46"/>
      <c r="S272" s="46"/>
      <c r="T272" s="46"/>
      <c r="U272" s="46"/>
      <c r="V272" s="46"/>
      <c r="W272" s="46"/>
      <c r="X272" s="46">
        <v>0</v>
      </c>
      <c r="Y272" s="46" t="s">
        <v>623</v>
      </c>
      <c r="Z272" s="46">
        <v>14.02804403</v>
      </c>
      <c r="AA272" s="46">
        <v>-87.071236929999998</v>
      </c>
      <c r="AB272" s="46" t="s">
        <v>4632</v>
      </c>
      <c r="AC272" s="46" t="s">
        <v>8347</v>
      </c>
      <c r="AD272" s="46" t="s">
        <v>8343</v>
      </c>
      <c r="AE272" s="46" t="s">
        <v>517</v>
      </c>
    </row>
    <row r="273" spans="1:31" ht="14.45" x14ac:dyDescent="0.3">
      <c r="A273" s="46" t="s">
        <v>1731</v>
      </c>
      <c r="B273" s="46"/>
      <c r="C273" s="46" t="s">
        <v>8343</v>
      </c>
      <c r="D273" s="46">
        <v>2</v>
      </c>
      <c r="E273" s="46">
        <v>2</v>
      </c>
      <c r="F273" s="46" t="s">
        <v>8580</v>
      </c>
      <c r="G273" s="46" t="s">
        <v>1416</v>
      </c>
      <c r="H273" s="46" t="s">
        <v>1731</v>
      </c>
      <c r="I273" s="46" t="s">
        <v>3082</v>
      </c>
      <c r="J273" s="46" t="s">
        <v>3082</v>
      </c>
      <c r="K273" s="46" t="s">
        <v>2326</v>
      </c>
      <c r="L273" s="46" t="s">
        <v>8440</v>
      </c>
      <c r="M273" s="46" t="s">
        <v>270</v>
      </c>
      <c r="N273" s="46" t="s">
        <v>8355</v>
      </c>
      <c r="O273" s="46" t="s">
        <v>8734</v>
      </c>
      <c r="P273" s="46"/>
      <c r="Q273" s="46">
        <v>175167</v>
      </c>
      <c r="R273" s="46"/>
      <c r="S273" s="46"/>
      <c r="T273" s="46"/>
      <c r="U273" s="46"/>
      <c r="V273" s="46"/>
      <c r="W273" s="46"/>
      <c r="X273" s="46" t="s">
        <v>1665</v>
      </c>
      <c r="Y273" s="46" t="s">
        <v>1171</v>
      </c>
      <c r="Z273" s="46">
        <v>29.746183330000001</v>
      </c>
      <c r="AA273" s="46">
        <v>-82.459516669999999</v>
      </c>
      <c r="AB273" s="46" t="s">
        <v>4634</v>
      </c>
      <c r="AC273" s="46" t="s">
        <v>8347</v>
      </c>
      <c r="AD273" s="46" t="s">
        <v>8343</v>
      </c>
      <c r="AE273" s="46" t="s">
        <v>8348</v>
      </c>
    </row>
    <row r="274" spans="1:31" ht="14.45" x14ac:dyDescent="0.3">
      <c r="A274" s="46" t="s">
        <v>1732</v>
      </c>
      <c r="B274" s="46"/>
      <c r="C274" s="46" t="s">
        <v>8343</v>
      </c>
      <c r="D274" s="46">
        <v>2</v>
      </c>
      <c r="E274" s="46">
        <v>2</v>
      </c>
      <c r="F274" s="46" t="s">
        <v>8423</v>
      </c>
      <c r="G274" s="46" t="s">
        <v>1416</v>
      </c>
      <c r="H274" s="46" t="s">
        <v>1732</v>
      </c>
      <c r="I274" s="46" t="s">
        <v>3082</v>
      </c>
      <c r="J274" s="46" t="s">
        <v>3082</v>
      </c>
      <c r="K274" s="46" t="s">
        <v>2326</v>
      </c>
      <c r="L274" s="46" t="s">
        <v>8440</v>
      </c>
      <c r="M274" s="46" t="s">
        <v>272</v>
      </c>
      <c r="N274" s="46" t="s">
        <v>8355</v>
      </c>
      <c r="O274" s="46" t="s">
        <v>8735</v>
      </c>
      <c r="P274" s="46" t="s">
        <v>8442</v>
      </c>
      <c r="Q274" s="46">
        <v>175168</v>
      </c>
      <c r="R274" s="46"/>
      <c r="S274" s="46"/>
      <c r="T274" s="46"/>
      <c r="U274" s="46"/>
      <c r="V274" s="46"/>
      <c r="W274" s="46"/>
      <c r="X274" s="46" t="s">
        <v>1665</v>
      </c>
      <c r="Y274" s="46" t="s">
        <v>1171</v>
      </c>
      <c r="Z274" s="46">
        <v>29.746749999999999</v>
      </c>
      <c r="AA274" s="46">
        <v>-82.458516669999995</v>
      </c>
      <c r="AB274" s="46" t="s">
        <v>4634</v>
      </c>
      <c r="AC274" s="46" t="s">
        <v>8347</v>
      </c>
      <c r="AD274" s="46" t="s">
        <v>8347</v>
      </c>
      <c r="AE274" s="46" t="s">
        <v>8348</v>
      </c>
    </row>
    <row r="275" spans="1:31" ht="14.45" x14ac:dyDescent="0.3">
      <c r="A275" s="46" t="s">
        <v>2340</v>
      </c>
      <c r="B275" s="46"/>
      <c r="C275" s="46" t="s">
        <v>8343</v>
      </c>
      <c r="D275" s="46">
        <v>2</v>
      </c>
      <c r="E275" s="46">
        <v>2</v>
      </c>
      <c r="F275" s="46" t="s">
        <v>8653</v>
      </c>
      <c r="G275" s="46" t="s">
        <v>1416</v>
      </c>
      <c r="H275" s="46" t="s">
        <v>2340</v>
      </c>
      <c r="I275" s="46" t="s">
        <v>2088</v>
      </c>
      <c r="J275" s="46" t="s">
        <v>2088</v>
      </c>
      <c r="K275" s="46" t="s">
        <v>2326</v>
      </c>
      <c r="L275" s="46" t="s">
        <v>8493</v>
      </c>
      <c r="M275" s="46" t="s">
        <v>529</v>
      </c>
      <c r="N275" s="46" t="s">
        <v>8355</v>
      </c>
      <c r="O275" s="46" t="s">
        <v>8494</v>
      </c>
      <c r="P275" s="46" t="s">
        <v>8442</v>
      </c>
      <c r="Q275" s="46">
        <v>175894</v>
      </c>
      <c r="R275" s="46"/>
      <c r="S275" s="46" t="s">
        <v>4763</v>
      </c>
      <c r="T275" s="46"/>
      <c r="U275" s="46"/>
      <c r="V275" s="46"/>
      <c r="W275" s="46"/>
      <c r="X275" s="46" t="s">
        <v>2268</v>
      </c>
      <c r="Y275" s="46" t="s">
        <v>2100</v>
      </c>
      <c r="Z275" s="46">
        <v>20.82177669</v>
      </c>
      <c r="AA275" s="46">
        <v>-103.85495760000001</v>
      </c>
      <c r="AB275" s="46" t="s">
        <v>4634</v>
      </c>
      <c r="AC275" s="46" t="s">
        <v>8347</v>
      </c>
      <c r="AD275" s="46" t="s">
        <v>8343</v>
      </c>
      <c r="AE275" s="46" t="s">
        <v>8348</v>
      </c>
    </row>
    <row r="276" spans="1:31" ht="14.45" x14ac:dyDescent="0.3">
      <c r="A276" s="46" t="s">
        <v>2182</v>
      </c>
      <c r="B276" s="46"/>
      <c r="C276" s="46" t="s">
        <v>8343</v>
      </c>
      <c r="D276" s="46">
        <v>2</v>
      </c>
      <c r="E276" s="46">
        <v>2</v>
      </c>
      <c r="F276" s="46" t="s">
        <v>8598</v>
      </c>
      <c r="G276" s="46" t="s">
        <v>1416</v>
      </c>
      <c r="H276" s="46" t="s">
        <v>2182</v>
      </c>
      <c r="I276" s="46" t="s">
        <v>2088</v>
      </c>
      <c r="J276" s="46" t="s">
        <v>2088</v>
      </c>
      <c r="K276" s="46" t="s">
        <v>2326</v>
      </c>
      <c r="L276" s="46" t="s">
        <v>8354</v>
      </c>
      <c r="M276" s="46" t="s">
        <v>374</v>
      </c>
      <c r="N276" s="46" t="s">
        <v>8355</v>
      </c>
      <c r="O276" s="46" t="s">
        <v>8553</v>
      </c>
      <c r="P276" s="46"/>
      <c r="Q276" s="46">
        <v>175518</v>
      </c>
      <c r="R276" s="46"/>
      <c r="S276" s="46"/>
      <c r="T276" s="46"/>
      <c r="U276" s="46"/>
      <c r="V276" s="46"/>
      <c r="W276" s="46"/>
      <c r="X276" s="46" t="s">
        <v>2101</v>
      </c>
      <c r="Y276" s="46" t="s">
        <v>2100</v>
      </c>
      <c r="Z276" s="46">
        <v>16.059677690000001</v>
      </c>
      <c r="AA276" s="46">
        <v>-96.504508830000006</v>
      </c>
      <c r="AB276" s="46" t="s">
        <v>4634</v>
      </c>
      <c r="AC276" s="46" t="s">
        <v>8347</v>
      </c>
      <c r="AD276" s="46" t="s">
        <v>8347</v>
      </c>
      <c r="AE276" s="46" t="s">
        <v>8348</v>
      </c>
    </row>
    <row r="277" spans="1:31" x14ac:dyDescent="0.45">
      <c r="A277" s="46" t="s">
        <v>3911</v>
      </c>
      <c r="B277" s="46"/>
      <c r="C277" s="46" t="s">
        <v>8343</v>
      </c>
      <c r="D277" s="46">
        <v>1</v>
      </c>
      <c r="E277" s="46">
        <v>1</v>
      </c>
      <c r="F277" s="46" t="s">
        <v>8492</v>
      </c>
      <c r="G277" s="46" t="s">
        <v>1415</v>
      </c>
      <c r="H277" s="46" t="s">
        <v>3911</v>
      </c>
      <c r="I277" s="46" t="s">
        <v>3083</v>
      </c>
      <c r="J277" s="46" t="s">
        <v>3083</v>
      </c>
      <c r="K277" s="46" t="s">
        <v>2326</v>
      </c>
      <c r="L277" s="46"/>
      <c r="M277" s="46" t="s">
        <v>764</v>
      </c>
      <c r="N277" s="46" t="s">
        <v>697</v>
      </c>
      <c r="O277" s="46" t="s">
        <v>8736</v>
      </c>
      <c r="P277" s="46" t="s">
        <v>1415</v>
      </c>
      <c r="Q277" s="46">
        <v>175352</v>
      </c>
      <c r="R277" s="46"/>
      <c r="S277" s="46"/>
      <c r="T277" s="46" t="s">
        <v>8737</v>
      </c>
      <c r="U277" s="46" t="s">
        <v>8738</v>
      </c>
      <c r="V277" s="46"/>
      <c r="W277" s="46"/>
      <c r="X277" s="46"/>
      <c r="Y277" s="46"/>
      <c r="Z277" s="46" t="s">
        <v>4235</v>
      </c>
      <c r="AA277" s="46" t="s">
        <v>4235</v>
      </c>
      <c r="AB277" s="46" t="s">
        <v>8739</v>
      </c>
      <c r="AC277" s="46" t="s">
        <v>8347</v>
      </c>
      <c r="AD277" s="46" t="s">
        <v>8343</v>
      </c>
      <c r="AE277" s="46" t="s">
        <v>8361</v>
      </c>
    </row>
    <row r="278" spans="1:31" ht="14.45" x14ac:dyDescent="0.3">
      <c r="A278" s="46" t="s">
        <v>4939</v>
      </c>
      <c r="B278" s="46"/>
      <c r="C278" s="46"/>
      <c r="D278" s="46">
        <v>4</v>
      </c>
      <c r="E278" s="46">
        <v>5</v>
      </c>
      <c r="F278" s="46" t="s">
        <v>8419</v>
      </c>
      <c r="G278" s="46" t="s">
        <v>8415</v>
      </c>
      <c r="H278" s="46" t="s">
        <v>4939</v>
      </c>
      <c r="I278" s="46" t="s">
        <v>3083</v>
      </c>
      <c r="J278" s="46" t="s">
        <v>3083</v>
      </c>
      <c r="K278" s="46" t="s">
        <v>2326</v>
      </c>
      <c r="L278" s="46"/>
      <c r="M278" s="46" t="s">
        <v>8740</v>
      </c>
      <c r="N278" s="46"/>
      <c r="O278" s="46"/>
      <c r="P278" s="46"/>
      <c r="Q278" s="46"/>
      <c r="R278" s="46"/>
      <c r="S278" s="46"/>
      <c r="T278" s="46"/>
      <c r="U278" s="46"/>
      <c r="V278" s="46"/>
      <c r="W278" s="46"/>
      <c r="X278" s="46"/>
      <c r="Y278" s="46"/>
      <c r="Z278" s="46"/>
      <c r="AA278" s="46"/>
      <c r="AB278" s="46"/>
      <c r="AC278" s="46" t="s">
        <v>5298</v>
      </c>
      <c r="AD278" s="46" t="s">
        <v>5298</v>
      </c>
      <c r="AE278" s="46" t="s">
        <v>8361</v>
      </c>
    </row>
    <row r="279" spans="1:31" ht="14.45" x14ac:dyDescent="0.3">
      <c r="A279" s="46" t="s">
        <v>2164</v>
      </c>
      <c r="B279" s="46"/>
      <c r="C279" s="46" t="s">
        <v>8343</v>
      </c>
      <c r="D279" s="46">
        <v>2</v>
      </c>
      <c r="E279" s="46">
        <v>2</v>
      </c>
      <c r="F279" s="46" t="s">
        <v>8741</v>
      </c>
      <c r="G279" s="46" t="s">
        <v>1416</v>
      </c>
      <c r="H279" s="46" t="s">
        <v>2164</v>
      </c>
      <c r="I279" s="46" t="s">
        <v>2080</v>
      </c>
      <c r="J279" s="46" t="s">
        <v>2080</v>
      </c>
      <c r="K279" s="46" t="s">
        <v>2326</v>
      </c>
      <c r="L279" s="46" t="s">
        <v>8354</v>
      </c>
      <c r="M279" s="46" t="s">
        <v>289</v>
      </c>
      <c r="N279" s="46" t="s">
        <v>8355</v>
      </c>
      <c r="O279" s="46" t="s">
        <v>8356</v>
      </c>
      <c r="P279" s="46"/>
      <c r="Q279" s="46">
        <v>175558</v>
      </c>
      <c r="R279" s="46"/>
      <c r="S279" s="46"/>
      <c r="T279" s="46"/>
      <c r="U279" s="46"/>
      <c r="V279" s="46"/>
      <c r="W279" s="46"/>
      <c r="X279" s="46" t="s">
        <v>2101</v>
      </c>
      <c r="Y279" s="46" t="s">
        <v>2100</v>
      </c>
      <c r="Z279" s="46">
        <v>18.17986887</v>
      </c>
      <c r="AA279" s="46">
        <v>-97.04693288</v>
      </c>
      <c r="AB279" s="46" t="s">
        <v>4634</v>
      </c>
      <c r="AC279" s="46" t="s">
        <v>8347</v>
      </c>
      <c r="AD279" s="46" t="s">
        <v>8343</v>
      </c>
      <c r="AE279" s="46" t="s">
        <v>517</v>
      </c>
    </row>
    <row r="280" spans="1:31" ht="14.45" x14ac:dyDescent="0.3">
      <c r="A280" s="46" t="s">
        <v>2173</v>
      </c>
      <c r="B280" s="46"/>
      <c r="C280" s="46" t="s">
        <v>8343</v>
      </c>
      <c r="D280" s="46">
        <v>2</v>
      </c>
      <c r="E280" s="46">
        <v>2</v>
      </c>
      <c r="F280" s="46" t="s">
        <v>8606</v>
      </c>
      <c r="G280" s="46" t="s">
        <v>1416</v>
      </c>
      <c r="H280" s="46" t="s">
        <v>2173</v>
      </c>
      <c r="I280" s="46" t="s">
        <v>2080</v>
      </c>
      <c r="J280" s="46" t="s">
        <v>2080</v>
      </c>
      <c r="K280" s="46" t="s">
        <v>2326</v>
      </c>
      <c r="L280" s="46" t="s">
        <v>8354</v>
      </c>
      <c r="M280" s="46" t="s">
        <v>330</v>
      </c>
      <c r="N280" s="46" t="s">
        <v>8355</v>
      </c>
      <c r="O280" s="46" t="s">
        <v>8742</v>
      </c>
      <c r="P280" s="46"/>
      <c r="Q280" s="46">
        <v>175714</v>
      </c>
      <c r="R280" s="46"/>
      <c r="S280" s="46"/>
      <c r="T280" s="46"/>
      <c r="U280" s="46"/>
      <c r="V280" s="46"/>
      <c r="W280" s="46"/>
      <c r="X280" s="46" t="s">
        <v>2101</v>
      </c>
      <c r="Y280" s="46" t="s">
        <v>2100</v>
      </c>
      <c r="Z280" s="46">
        <v>16.57455521</v>
      </c>
      <c r="AA280" s="46">
        <v>-96.927841119999997</v>
      </c>
      <c r="AB280" s="46" t="s">
        <v>4634</v>
      </c>
      <c r="AC280" s="46" t="s">
        <v>8347</v>
      </c>
      <c r="AD280" s="46" t="s">
        <v>8343</v>
      </c>
      <c r="AE280" s="46" t="s">
        <v>517</v>
      </c>
    </row>
    <row r="281" spans="1:31" ht="14.45" x14ac:dyDescent="0.3">
      <c r="A281" s="46" t="s">
        <v>4829</v>
      </c>
      <c r="B281" s="46"/>
      <c r="C281" s="46" t="s">
        <v>2326</v>
      </c>
      <c r="D281" s="46">
        <v>3</v>
      </c>
      <c r="E281" s="46">
        <v>4</v>
      </c>
      <c r="F281" s="46" t="s">
        <v>8741</v>
      </c>
      <c r="G281" s="46" t="s">
        <v>1415</v>
      </c>
      <c r="H281" s="46" t="s">
        <v>4829</v>
      </c>
      <c r="I281" s="46" t="s">
        <v>1853</v>
      </c>
      <c r="J281" s="46" t="s">
        <v>1853</v>
      </c>
      <c r="K281" s="46" t="s">
        <v>2326</v>
      </c>
      <c r="L281" s="46" t="s">
        <v>8377</v>
      </c>
      <c r="M281" s="46" t="s">
        <v>460</v>
      </c>
      <c r="N281" s="46" t="s">
        <v>1827</v>
      </c>
      <c r="O281" s="46" t="s">
        <v>8743</v>
      </c>
      <c r="P281" s="46"/>
      <c r="Q281" s="46">
        <v>174703</v>
      </c>
      <c r="R281" s="46" t="s">
        <v>8395</v>
      </c>
      <c r="S281" s="46" t="s">
        <v>4830</v>
      </c>
      <c r="T281" s="46"/>
      <c r="U281" s="46"/>
      <c r="V281" s="46"/>
      <c r="W281" s="46" t="s">
        <v>8744</v>
      </c>
      <c r="X281" s="46" t="s">
        <v>389</v>
      </c>
      <c r="Y281" s="46" t="s">
        <v>1171</v>
      </c>
      <c r="Z281" s="46">
        <v>36.616669999999999</v>
      </c>
      <c r="AA281" s="46">
        <v>-120.85</v>
      </c>
      <c r="AB281" s="46" t="s">
        <v>4709</v>
      </c>
      <c r="AC281" s="46" t="s">
        <v>8343</v>
      </c>
      <c r="AD281" s="46" t="s">
        <v>8347</v>
      </c>
      <c r="AE281" s="46" t="s">
        <v>517</v>
      </c>
    </row>
    <row r="282" spans="1:31" x14ac:dyDescent="0.45">
      <c r="A282" s="46" t="s">
        <v>2074</v>
      </c>
      <c r="B282" s="46" t="s">
        <v>2326</v>
      </c>
      <c r="C282" s="46" t="s">
        <v>8343</v>
      </c>
      <c r="D282" s="46">
        <v>1</v>
      </c>
      <c r="E282" s="46">
        <v>1</v>
      </c>
      <c r="F282" s="46" t="s">
        <v>8400</v>
      </c>
      <c r="G282" s="46" t="s">
        <v>1415</v>
      </c>
      <c r="H282" s="46" t="s">
        <v>2074</v>
      </c>
      <c r="I282" s="46" t="s">
        <v>1853</v>
      </c>
      <c r="J282" s="46" t="s">
        <v>1853</v>
      </c>
      <c r="K282" s="46" t="s">
        <v>2326</v>
      </c>
      <c r="L282" s="46" t="s">
        <v>8377</v>
      </c>
      <c r="M282" s="46" t="s">
        <v>8745</v>
      </c>
      <c r="N282" s="46" t="s">
        <v>8355</v>
      </c>
      <c r="O282" s="46" t="s">
        <v>8450</v>
      </c>
      <c r="P282" s="46" t="s">
        <v>1415</v>
      </c>
      <c r="Q282" s="46">
        <v>174678</v>
      </c>
      <c r="R282" s="46" t="s">
        <v>8746</v>
      </c>
      <c r="S282" s="46" t="s">
        <v>4667</v>
      </c>
      <c r="T282" s="46" t="s">
        <v>1318</v>
      </c>
      <c r="U282" s="46" t="s">
        <v>1318</v>
      </c>
      <c r="V282" s="46"/>
      <c r="W282" s="46"/>
      <c r="X282" s="46" t="s">
        <v>389</v>
      </c>
      <c r="Y282" s="46" t="s">
        <v>1171</v>
      </c>
      <c r="Z282" s="46">
        <v>39.198371000000002</v>
      </c>
      <c r="AA282" s="46">
        <v>-123.055976</v>
      </c>
      <c r="AB282" s="46" t="s">
        <v>6949</v>
      </c>
      <c r="AC282" s="46" t="s">
        <v>8347</v>
      </c>
      <c r="AD282" s="46" t="s">
        <v>8347</v>
      </c>
      <c r="AE282" s="46" t="s">
        <v>517</v>
      </c>
    </row>
    <row r="283" spans="1:31" ht="14.45" x14ac:dyDescent="0.3">
      <c r="A283" s="46" t="s">
        <v>2072</v>
      </c>
      <c r="B283" s="46"/>
      <c r="C283" s="46" t="s">
        <v>8343</v>
      </c>
      <c r="D283" s="46">
        <v>1</v>
      </c>
      <c r="E283" s="46">
        <v>1</v>
      </c>
      <c r="F283" s="46" t="s">
        <v>8532</v>
      </c>
      <c r="G283" s="46" t="s">
        <v>1415</v>
      </c>
      <c r="H283" s="46" t="s">
        <v>2072</v>
      </c>
      <c r="I283" s="46" t="s">
        <v>1853</v>
      </c>
      <c r="J283" s="46" t="s">
        <v>1853</v>
      </c>
      <c r="K283" s="46" t="s">
        <v>2326</v>
      </c>
      <c r="L283" s="46" t="s">
        <v>8377</v>
      </c>
      <c r="M283" s="46" t="s">
        <v>8747</v>
      </c>
      <c r="N283" s="46" t="s">
        <v>8355</v>
      </c>
      <c r="O283" s="46" t="s">
        <v>8573</v>
      </c>
      <c r="P283" s="46" t="s">
        <v>8511</v>
      </c>
      <c r="Q283" s="46">
        <v>174696</v>
      </c>
      <c r="R283" s="46"/>
      <c r="S283" s="46" t="s">
        <v>4668</v>
      </c>
      <c r="T283" s="46"/>
      <c r="U283" s="46"/>
      <c r="V283" s="46"/>
      <c r="W283" s="46"/>
      <c r="X283" s="46" t="s">
        <v>389</v>
      </c>
      <c r="Y283" s="46" t="s">
        <v>1171</v>
      </c>
      <c r="Z283" s="46">
        <v>38.696153000000002</v>
      </c>
      <c r="AA283" s="46">
        <v>-120.887322</v>
      </c>
      <c r="AB283" s="46" t="s">
        <v>7133</v>
      </c>
      <c r="AC283" s="46" t="s">
        <v>8347</v>
      </c>
      <c r="AD283" s="46" t="s">
        <v>8343</v>
      </c>
      <c r="AE283" s="46" t="s">
        <v>517</v>
      </c>
    </row>
    <row r="284" spans="1:31" ht="14.45" x14ac:dyDescent="0.3">
      <c r="A284" s="46" t="s">
        <v>4852</v>
      </c>
      <c r="B284" s="46"/>
      <c r="C284" s="46" t="s">
        <v>2326</v>
      </c>
      <c r="D284" s="46">
        <v>3</v>
      </c>
      <c r="E284" s="46">
        <v>4</v>
      </c>
      <c r="F284" s="46" t="s">
        <v>8748</v>
      </c>
      <c r="G284" s="46" t="s">
        <v>1415</v>
      </c>
      <c r="H284" s="46" t="s">
        <v>4852</v>
      </c>
      <c r="I284" s="46" t="s">
        <v>8749</v>
      </c>
      <c r="J284" s="46" t="s">
        <v>1853</v>
      </c>
      <c r="K284" s="46"/>
      <c r="L284" s="46" t="s">
        <v>8377</v>
      </c>
      <c r="M284" s="46" t="s">
        <v>473</v>
      </c>
      <c r="N284" s="46" t="s">
        <v>1827</v>
      </c>
      <c r="O284" s="46" t="s">
        <v>1963</v>
      </c>
      <c r="P284" s="46"/>
      <c r="Q284" s="46"/>
      <c r="R284" s="46"/>
      <c r="S284" s="46"/>
      <c r="T284" s="46"/>
      <c r="U284" s="46"/>
      <c r="V284" s="46"/>
      <c r="W284" s="46"/>
      <c r="X284" s="46"/>
      <c r="Y284" s="46"/>
      <c r="Z284" s="46" t="s">
        <v>4235</v>
      </c>
      <c r="AA284" s="46" t="s">
        <v>4235</v>
      </c>
      <c r="AB284" s="46" t="s">
        <v>4235</v>
      </c>
      <c r="AC284" s="46" t="s">
        <v>8347</v>
      </c>
      <c r="AD284" s="46" t="s">
        <v>8347</v>
      </c>
      <c r="AE284" s="46" t="s">
        <v>517</v>
      </c>
    </row>
    <row r="285" spans="1:31" ht="14.45" x14ac:dyDescent="0.3">
      <c r="A285" s="46" t="s">
        <v>8750</v>
      </c>
      <c r="B285" s="46" t="s">
        <v>2326</v>
      </c>
      <c r="C285" s="46"/>
      <c r="D285" s="46"/>
      <c r="E285" s="46"/>
      <c r="F285" s="46"/>
      <c r="G285" s="46"/>
      <c r="H285" s="46"/>
      <c r="I285" s="46" t="s">
        <v>8751</v>
      </c>
      <c r="J285" s="46" t="s">
        <v>8751</v>
      </c>
      <c r="K285" s="46" t="s">
        <v>2326</v>
      </c>
      <c r="L285" s="46"/>
      <c r="M285" s="46"/>
      <c r="N285" s="46"/>
      <c r="O285" s="46"/>
      <c r="P285" s="46"/>
      <c r="Q285" s="46"/>
      <c r="R285" s="46"/>
      <c r="S285" s="46"/>
      <c r="T285" s="46"/>
      <c r="U285" s="46"/>
      <c r="V285" s="46"/>
      <c r="W285" s="46"/>
      <c r="X285" s="46"/>
      <c r="Y285" s="46"/>
      <c r="Z285" s="46"/>
      <c r="AA285" s="46"/>
      <c r="AB285" s="46"/>
      <c r="AC285" s="46"/>
      <c r="AD285" s="46"/>
      <c r="AE285" s="46"/>
    </row>
    <row r="286" spans="1:31" ht="14.45" x14ac:dyDescent="0.3">
      <c r="A286" s="46" t="s">
        <v>7346</v>
      </c>
      <c r="B286" s="46"/>
      <c r="C286" s="46"/>
      <c r="D286" s="46"/>
      <c r="E286" s="46"/>
      <c r="F286" s="46"/>
      <c r="G286" s="46"/>
      <c r="H286" s="46"/>
      <c r="I286" s="46" t="s">
        <v>3714</v>
      </c>
      <c r="J286" s="46" t="s">
        <v>3714</v>
      </c>
      <c r="K286" s="46" t="s">
        <v>2326</v>
      </c>
      <c r="L286" s="46"/>
      <c r="M286" s="46"/>
      <c r="N286" s="46"/>
      <c r="O286" s="46"/>
      <c r="P286" s="46"/>
      <c r="Q286" s="46"/>
      <c r="R286" s="46"/>
      <c r="S286" s="46"/>
      <c r="T286" s="46"/>
      <c r="U286" s="46"/>
      <c r="V286" s="46"/>
      <c r="W286" s="46"/>
      <c r="X286" s="46"/>
      <c r="Y286" s="46"/>
      <c r="Z286" s="46"/>
      <c r="AA286" s="46"/>
      <c r="AB286" s="46"/>
      <c r="AC286" s="46"/>
      <c r="AD286" s="46"/>
      <c r="AE286" s="46"/>
    </row>
    <row r="287" spans="1:31" ht="14.45" x14ac:dyDescent="0.3">
      <c r="A287" s="46" t="s">
        <v>4953</v>
      </c>
      <c r="B287" s="46"/>
      <c r="C287" s="46"/>
      <c r="D287" s="46">
        <v>4</v>
      </c>
      <c r="E287" s="46">
        <v>5</v>
      </c>
      <c r="F287" s="46" t="s">
        <v>8584</v>
      </c>
      <c r="G287" s="46" t="s">
        <v>8415</v>
      </c>
      <c r="H287" s="46" t="s">
        <v>4953</v>
      </c>
      <c r="I287" s="46" t="s">
        <v>8752</v>
      </c>
      <c r="J287" s="46" t="s">
        <v>8752</v>
      </c>
      <c r="K287" s="46" t="s">
        <v>2326</v>
      </c>
      <c r="L287" s="46"/>
      <c r="M287" s="46" t="s">
        <v>8753</v>
      </c>
      <c r="N287" s="46"/>
      <c r="O287" s="46"/>
      <c r="P287" s="46"/>
      <c r="Q287" s="46"/>
      <c r="R287" s="46"/>
      <c r="S287" s="46"/>
      <c r="T287" s="46"/>
      <c r="U287" s="46"/>
      <c r="V287" s="46"/>
      <c r="W287" s="46"/>
      <c r="X287" s="46"/>
      <c r="Y287" s="46"/>
      <c r="Z287" s="46"/>
      <c r="AA287" s="46"/>
      <c r="AB287" s="46"/>
      <c r="AC287" s="46" t="s">
        <v>5298</v>
      </c>
      <c r="AD287" s="46" t="s">
        <v>5298</v>
      </c>
      <c r="AE287" s="46" t="s">
        <v>8361</v>
      </c>
    </row>
    <row r="288" spans="1:31" ht="14.45" x14ac:dyDescent="0.3">
      <c r="A288" s="46" t="s">
        <v>6746</v>
      </c>
      <c r="B288" s="46"/>
      <c r="C288" s="46"/>
      <c r="D288" s="46">
        <v>4</v>
      </c>
      <c r="E288" s="46">
        <v>5</v>
      </c>
      <c r="F288" s="46" t="s">
        <v>8660</v>
      </c>
      <c r="G288" s="46" t="s">
        <v>2451</v>
      </c>
      <c r="H288" s="46">
        <v>27</v>
      </c>
      <c r="I288" s="46" t="s">
        <v>6773</v>
      </c>
      <c r="J288" s="46" t="s">
        <v>6773</v>
      </c>
      <c r="K288" s="46" t="s">
        <v>2326</v>
      </c>
      <c r="L288" s="46" t="s">
        <v>8375</v>
      </c>
      <c r="M288" s="46" t="s">
        <v>6746</v>
      </c>
      <c r="N288" s="46" t="s">
        <v>3654</v>
      </c>
      <c r="O288" s="46"/>
      <c r="P288" s="46"/>
      <c r="Q288" s="46"/>
      <c r="R288" s="46"/>
      <c r="S288" s="46"/>
      <c r="T288" s="46"/>
      <c r="U288" s="46"/>
      <c r="V288" s="46"/>
      <c r="W288" s="46"/>
      <c r="X288" s="46"/>
      <c r="Y288" s="46"/>
      <c r="Z288" s="46"/>
      <c r="AA288" s="46"/>
      <c r="AB288" s="46"/>
      <c r="AC288" s="46"/>
      <c r="AD288" s="46"/>
      <c r="AE288" s="46"/>
    </row>
    <row r="289" spans="1:31" ht="14.45" x14ac:dyDescent="0.3">
      <c r="A289" s="46" t="s">
        <v>6748</v>
      </c>
      <c r="B289" s="46"/>
      <c r="C289" s="46"/>
      <c r="D289" s="46">
        <v>4</v>
      </c>
      <c r="E289" s="46">
        <v>5</v>
      </c>
      <c r="F289" s="46" t="s">
        <v>8612</v>
      </c>
      <c r="G289" s="46" t="s">
        <v>2451</v>
      </c>
      <c r="H289" s="46">
        <v>29</v>
      </c>
      <c r="I289" s="46" t="s">
        <v>6773</v>
      </c>
      <c r="J289" s="46" t="s">
        <v>6773</v>
      </c>
      <c r="K289" s="46" t="s">
        <v>2326</v>
      </c>
      <c r="L289" s="46" t="s">
        <v>8375</v>
      </c>
      <c r="M289" s="46" t="s">
        <v>6748</v>
      </c>
      <c r="N289" s="46" t="s">
        <v>3654</v>
      </c>
      <c r="O289" s="46"/>
      <c r="P289" s="46"/>
      <c r="Q289" s="46"/>
      <c r="R289" s="46"/>
      <c r="S289" s="46"/>
      <c r="T289" s="46"/>
      <c r="U289" s="46"/>
      <c r="V289" s="46"/>
      <c r="W289" s="46"/>
      <c r="X289" s="46"/>
      <c r="Y289" s="46"/>
      <c r="Z289" s="46"/>
      <c r="AA289" s="46"/>
      <c r="AB289" s="46"/>
      <c r="AC289" s="46"/>
      <c r="AD289" s="46"/>
      <c r="AE289" s="46"/>
    </row>
    <row r="290" spans="1:31" ht="14.45" x14ac:dyDescent="0.3">
      <c r="A290" s="46" t="s">
        <v>6749</v>
      </c>
      <c r="B290" s="46"/>
      <c r="C290" s="46"/>
      <c r="D290" s="46">
        <v>4</v>
      </c>
      <c r="E290" s="46">
        <v>5</v>
      </c>
      <c r="F290" s="46" t="s">
        <v>8523</v>
      </c>
      <c r="G290" s="46" t="s">
        <v>2451</v>
      </c>
      <c r="H290" s="46">
        <v>30</v>
      </c>
      <c r="I290" s="46" t="s">
        <v>6773</v>
      </c>
      <c r="J290" s="46" t="s">
        <v>6773</v>
      </c>
      <c r="K290" s="46" t="s">
        <v>2326</v>
      </c>
      <c r="L290" s="46" t="s">
        <v>8375</v>
      </c>
      <c r="M290" s="46" t="s">
        <v>6749</v>
      </c>
      <c r="N290" s="46" t="s">
        <v>3654</v>
      </c>
      <c r="O290" s="46"/>
      <c r="P290" s="46"/>
      <c r="Q290" s="46"/>
      <c r="R290" s="46"/>
      <c r="S290" s="46"/>
      <c r="T290" s="46"/>
      <c r="U290" s="46"/>
      <c r="V290" s="46"/>
      <c r="W290" s="46"/>
      <c r="X290" s="46"/>
      <c r="Y290" s="46"/>
      <c r="Z290" s="46"/>
      <c r="AA290" s="46"/>
      <c r="AB290" s="46"/>
      <c r="AC290" s="46"/>
      <c r="AD290" s="46"/>
      <c r="AE290" s="46"/>
    </row>
    <row r="291" spans="1:31" ht="14.45" x14ac:dyDescent="0.3">
      <c r="A291" s="46" t="s">
        <v>4875</v>
      </c>
      <c r="B291" s="46"/>
      <c r="C291" s="46"/>
      <c r="D291" s="46">
        <v>4</v>
      </c>
      <c r="E291" s="46">
        <v>5</v>
      </c>
      <c r="F291" s="46" t="s">
        <v>8397</v>
      </c>
      <c r="G291" s="46" t="s">
        <v>1415</v>
      </c>
      <c r="H291" s="46" t="s">
        <v>4875</v>
      </c>
      <c r="I291" s="46" t="s">
        <v>1011</v>
      </c>
      <c r="J291" s="46" t="s">
        <v>1011</v>
      </c>
      <c r="K291" s="46" t="s">
        <v>2326</v>
      </c>
      <c r="L291" s="46"/>
      <c r="M291" s="46" t="s">
        <v>7171</v>
      </c>
      <c r="N291" s="46" t="s">
        <v>697</v>
      </c>
      <c r="O291" s="46"/>
      <c r="P291" s="46"/>
      <c r="Q291" s="46"/>
      <c r="R291" s="46" t="s">
        <v>8453</v>
      </c>
      <c r="S291" s="46"/>
      <c r="T291" s="46"/>
      <c r="U291" s="46"/>
      <c r="V291" s="46"/>
      <c r="W291" s="46"/>
      <c r="X291" s="46"/>
      <c r="Y291" s="46"/>
      <c r="Z291" s="46"/>
      <c r="AA291" s="46"/>
      <c r="AB291" s="46"/>
      <c r="AC291" s="46"/>
      <c r="AD291" s="46"/>
      <c r="AE291" s="46"/>
    </row>
    <row r="292" spans="1:31" ht="14.45" x14ac:dyDescent="0.3">
      <c r="A292" s="46" t="s">
        <v>1450</v>
      </c>
      <c r="B292" s="46"/>
      <c r="C292" s="46" t="s">
        <v>8343</v>
      </c>
      <c r="D292" s="46">
        <v>1</v>
      </c>
      <c r="E292" s="46">
        <v>1</v>
      </c>
      <c r="F292" s="46" t="s">
        <v>8741</v>
      </c>
      <c r="G292" s="46" t="s">
        <v>1415</v>
      </c>
      <c r="H292" s="46" t="s">
        <v>1450</v>
      </c>
      <c r="I292" s="46" t="s">
        <v>1011</v>
      </c>
      <c r="J292" s="46" t="s">
        <v>1011</v>
      </c>
      <c r="K292" s="46" t="s">
        <v>2326</v>
      </c>
      <c r="L292" s="46" t="s">
        <v>8519</v>
      </c>
      <c r="M292" s="46" t="s">
        <v>202</v>
      </c>
      <c r="N292" s="46" t="s">
        <v>1319</v>
      </c>
      <c r="O292" s="46" t="s">
        <v>1401</v>
      </c>
      <c r="P292" s="46" t="s">
        <v>8384</v>
      </c>
      <c r="Q292" s="46">
        <v>174540</v>
      </c>
      <c r="R292" s="46"/>
      <c r="S292" s="46"/>
      <c r="T292" s="46" t="s">
        <v>8754</v>
      </c>
      <c r="U292" s="46"/>
      <c r="V292" s="46"/>
      <c r="W292" s="46" t="s">
        <v>4669</v>
      </c>
      <c r="X292" s="46" t="s">
        <v>4664</v>
      </c>
      <c r="Y292" s="46" t="s">
        <v>1171</v>
      </c>
      <c r="Z292" s="46">
        <v>36.720972000000003</v>
      </c>
      <c r="AA292" s="46">
        <v>-90.112916999999996</v>
      </c>
      <c r="AB292" s="46" t="s">
        <v>4665</v>
      </c>
      <c r="AC292" s="46" t="s">
        <v>8343</v>
      </c>
      <c r="AD292" s="46" t="s">
        <v>8343</v>
      </c>
      <c r="AE292" s="46" t="s">
        <v>517</v>
      </c>
    </row>
    <row r="293" spans="1:31" ht="14.45" x14ac:dyDescent="0.3">
      <c r="A293" s="46" t="s">
        <v>4926</v>
      </c>
      <c r="B293" s="46"/>
      <c r="C293" s="46"/>
      <c r="D293" s="46">
        <v>4</v>
      </c>
      <c r="E293" s="46">
        <v>5</v>
      </c>
      <c r="F293" s="46" t="s">
        <v>3101</v>
      </c>
      <c r="G293" s="46" t="s">
        <v>1415</v>
      </c>
      <c r="H293" s="46" t="s">
        <v>4926</v>
      </c>
      <c r="I293" s="46" t="s">
        <v>1011</v>
      </c>
      <c r="J293" s="46" t="s">
        <v>1011</v>
      </c>
      <c r="K293" s="46" t="s">
        <v>2326</v>
      </c>
      <c r="L293" s="46"/>
      <c r="M293" s="46" t="s">
        <v>8755</v>
      </c>
      <c r="N293" s="46" t="s">
        <v>1319</v>
      </c>
      <c r="O293" s="46"/>
      <c r="P293" s="46"/>
      <c r="Q293" s="46"/>
      <c r="R293" s="46" t="s">
        <v>8453</v>
      </c>
      <c r="S293" s="46"/>
      <c r="T293" s="46"/>
      <c r="U293" s="46"/>
      <c r="V293" s="46"/>
      <c r="W293" s="46"/>
      <c r="X293" s="46"/>
      <c r="Y293" s="46"/>
      <c r="Z293" s="46"/>
      <c r="AA293" s="46"/>
      <c r="AB293" s="46"/>
      <c r="AC293" s="46"/>
      <c r="AD293" s="46"/>
      <c r="AE293" s="46"/>
    </row>
    <row r="294" spans="1:31" ht="14.45" x14ac:dyDescent="0.3">
      <c r="A294" s="46" t="s">
        <v>1733</v>
      </c>
      <c r="B294" s="46"/>
      <c r="C294" s="46" t="s">
        <v>8343</v>
      </c>
      <c r="D294" s="46">
        <v>2</v>
      </c>
      <c r="E294" s="46">
        <v>2</v>
      </c>
      <c r="F294" s="46" t="s">
        <v>8446</v>
      </c>
      <c r="G294" s="46" t="s">
        <v>1416</v>
      </c>
      <c r="H294" s="46" t="s">
        <v>1733</v>
      </c>
      <c r="I294" s="46" t="s">
        <v>1011</v>
      </c>
      <c r="J294" s="46" t="s">
        <v>1011</v>
      </c>
      <c r="K294" s="46" t="s">
        <v>2326</v>
      </c>
      <c r="L294" s="46" t="s">
        <v>8440</v>
      </c>
      <c r="M294" s="46" t="s">
        <v>273</v>
      </c>
      <c r="N294" s="46" t="s">
        <v>8355</v>
      </c>
      <c r="O294" s="46" t="s">
        <v>8634</v>
      </c>
      <c r="P294" s="46"/>
      <c r="Q294" s="46">
        <v>175172</v>
      </c>
      <c r="R294" s="46"/>
      <c r="S294" s="46"/>
      <c r="T294" s="46"/>
      <c r="U294" s="46"/>
      <c r="V294" s="46"/>
      <c r="W294" s="46"/>
      <c r="X294" s="46" t="s">
        <v>1665</v>
      </c>
      <c r="Y294" s="46" t="s">
        <v>1171</v>
      </c>
      <c r="Z294" s="46">
        <v>29.928466669999999</v>
      </c>
      <c r="AA294" s="46">
        <v>-82.55156667</v>
      </c>
      <c r="AB294" s="46" t="s">
        <v>4634</v>
      </c>
      <c r="AC294" s="46" t="s">
        <v>8347</v>
      </c>
      <c r="AD294" s="46" t="s">
        <v>8347</v>
      </c>
      <c r="AE294" s="46" t="s">
        <v>517</v>
      </c>
    </row>
    <row r="295" spans="1:31" ht="14.45" x14ac:dyDescent="0.3">
      <c r="A295" s="46" t="s">
        <v>8756</v>
      </c>
      <c r="B295" s="46" t="s">
        <v>2326</v>
      </c>
      <c r="C295" s="46"/>
      <c r="D295" s="46"/>
      <c r="E295" s="46"/>
      <c r="F295" s="46"/>
      <c r="G295" s="46"/>
      <c r="H295" s="46"/>
      <c r="I295" s="46" t="s">
        <v>8757</v>
      </c>
      <c r="J295" s="46" t="s">
        <v>8757</v>
      </c>
      <c r="K295" s="46" t="s">
        <v>2326</v>
      </c>
      <c r="L295" s="46"/>
      <c r="M295" s="46"/>
      <c r="N295" s="46"/>
      <c r="O295" s="46"/>
      <c r="P295" s="46"/>
      <c r="Q295" s="46"/>
      <c r="R295" s="46"/>
      <c r="S295" s="46"/>
      <c r="T295" s="46"/>
      <c r="U295" s="46"/>
      <c r="V295" s="46"/>
      <c r="W295" s="46"/>
      <c r="X295" s="46"/>
      <c r="Y295" s="46"/>
      <c r="Z295" s="46"/>
      <c r="AA295" s="46"/>
      <c r="AB295" s="46"/>
      <c r="AC295" s="46"/>
      <c r="AD295" s="46"/>
      <c r="AE295" s="46"/>
    </row>
    <row r="296" spans="1:31" x14ac:dyDescent="0.45">
      <c r="A296" s="46" t="s">
        <v>4670</v>
      </c>
      <c r="B296" s="46"/>
      <c r="C296" s="46" t="s">
        <v>8343</v>
      </c>
      <c r="D296" s="46">
        <v>1</v>
      </c>
      <c r="E296" s="46">
        <v>1</v>
      </c>
      <c r="F296" s="46" t="s">
        <v>8758</v>
      </c>
      <c r="G296" s="46" t="s">
        <v>1415</v>
      </c>
      <c r="H296" s="46" t="s">
        <v>4670</v>
      </c>
      <c r="I296" s="46" t="s">
        <v>2510</v>
      </c>
      <c r="J296" s="46" t="s">
        <v>8759</v>
      </c>
      <c r="K296" s="46"/>
      <c r="L296" s="46" t="s">
        <v>8760</v>
      </c>
      <c r="M296" s="46" t="s">
        <v>7188</v>
      </c>
      <c r="N296" s="46" t="s">
        <v>697</v>
      </c>
      <c r="O296" s="46" t="s">
        <v>2722</v>
      </c>
      <c r="P296" s="46" t="s">
        <v>1415</v>
      </c>
      <c r="Q296" s="46">
        <v>175229</v>
      </c>
      <c r="R296" s="46"/>
      <c r="S296" s="46"/>
      <c r="T296" s="46" t="s">
        <v>8761</v>
      </c>
      <c r="U296" s="46"/>
      <c r="V296" s="46" t="s">
        <v>8762</v>
      </c>
      <c r="W296" s="46"/>
      <c r="X296" s="46" t="s">
        <v>7444</v>
      </c>
      <c r="Y296" s="46" t="s">
        <v>4671</v>
      </c>
      <c r="Z296" s="46">
        <v>40.779165999999996</v>
      </c>
      <c r="AA296" s="46">
        <v>40.742220000000003</v>
      </c>
      <c r="AB296" s="46" t="s">
        <v>4634</v>
      </c>
      <c r="AC296" s="46" t="s">
        <v>8347</v>
      </c>
      <c r="AD296" s="46" t="s">
        <v>8343</v>
      </c>
      <c r="AE296" s="46" t="s">
        <v>517</v>
      </c>
    </row>
    <row r="297" spans="1:31" x14ac:dyDescent="0.45">
      <c r="A297" s="46" t="s">
        <v>4878</v>
      </c>
      <c r="B297" s="46"/>
      <c r="C297" s="46"/>
      <c r="D297" s="46">
        <v>4</v>
      </c>
      <c r="E297" s="46">
        <v>5</v>
      </c>
      <c r="F297" s="46" t="s">
        <v>8454</v>
      </c>
      <c r="G297" s="46" t="s">
        <v>1415</v>
      </c>
      <c r="H297" s="46" t="s">
        <v>4878</v>
      </c>
      <c r="I297" s="46" t="s">
        <v>2496</v>
      </c>
      <c r="J297" s="46" t="s">
        <v>2496</v>
      </c>
      <c r="K297" s="46" t="s">
        <v>2326</v>
      </c>
      <c r="L297" s="46" t="s">
        <v>8712</v>
      </c>
      <c r="M297" s="46" t="s">
        <v>7158</v>
      </c>
      <c r="N297" s="46" t="s">
        <v>697</v>
      </c>
      <c r="O297" s="46"/>
      <c r="P297" s="46"/>
      <c r="Q297" s="46"/>
      <c r="R297" s="46" t="s">
        <v>8453</v>
      </c>
      <c r="S297" s="46"/>
      <c r="T297" s="46"/>
      <c r="U297" s="46"/>
      <c r="V297" s="46"/>
      <c r="W297" s="46"/>
      <c r="X297" s="46"/>
      <c r="Y297" s="46"/>
      <c r="Z297" s="46"/>
      <c r="AA297" s="46"/>
      <c r="AB297" s="46"/>
      <c r="AC297" s="46"/>
      <c r="AD297" s="46"/>
      <c r="AE297" s="46"/>
    </row>
    <row r="298" spans="1:31" x14ac:dyDescent="0.45">
      <c r="A298" s="46" t="s">
        <v>1455</v>
      </c>
      <c r="B298" s="46"/>
      <c r="C298" s="46" t="s">
        <v>8343</v>
      </c>
      <c r="D298" s="46">
        <v>1</v>
      </c>
      <c r="E298" s="46">
        <v>1</v>
      </c>
      <c r="F298" s="46" t="s">
        <v>8385</v>
      </c>
      <c r="G298" s="46" t="s">
        <v>1415</v>
      </c>
      <c r="H298" s="46" t="s">
        <v>1455</v>
      </c>
      <c r="I298" s="46" t="s">
        <v>2496</v>
      </c>
      <c r="J298" s="46" t="s">
        <v>2496</v>
      </c>
      <c r="K298" s="46" t="s">
        <v>2326</v>
      </c>
      <c r="L298" s="46" t="s">
        <v>8519</v>
      </c>
      <c r="M298" s="46" t="s">
        <v>218</v>
      </c>
      <c r="N298" s="46" t="s">
        <v>1319</v>
      </c>
      <c r="O298" s="46" t="s">
        <v>1412</v>
      </c>
      <c r="P298" s="46" t="s">
        <v>8399</v>
      </c>
      <c r="Q298" s="46">
        <v>174544</v>
      </c>
      <c r="R298" s="46"/>
      <c r="S298" s="46"/>
      <c r="T298" s="46"/>
      <c r="U298" s="46"/>
      <c r="V298" s="46"/>
      <c r="W298" s="46" t="s">
        <v>4672</v>
      </c>
      <c r="X298" s="46" t="s">
        <v>4664</v>
      </c>
      <c r="Y298" s="46" t="s">
        <v>1171</v>
      </c>
      <c r="Z298" s="46">
        <v>37.149225000000001</v>
      </c>
      <c r="AA298" s="46">
        <v>-94.443003000000004</v>
      </c>
      <c r="AB298" s="46" t="s">
        <v>4673</v>
      </c>
      <c r="AC298" s="46" t="s">
        <v>8343</v>
      </c>
      <c r="AD298" s="46" t="s">
        <v>8343</v>
      </c>
      <c r="AE298" s="46" t="s">
        <v>517</v>
      </c>
    </row>
    <row r="299" spans="1:31" x14ac:dyDescent="0.45">
      <c r="A299" s="46" t="s">
        <v>1435</v>
      </c>
      <c r="B299" s="46"/>
      <c r="C299" s="46" t="s">
        <v>8343</v>
      </c>
      <c r="D299" s="46">
        <v>1</v>
      </c>
      <c r="E299" s="46">
        <v>1</v>
      </c>
      <c r="F299" s="46" t="s">
        <v>8548</v>
      </c>
      <c r="G299" s="46" t="s">
        <v>1415</v>
      </c>
      <c r="H299" s="46" t="s">
        <v>1435</v>
      </c>
      <c r="I299" s="46" t="s">
        <v>2496</v>
      </c>
      <c r="J299" s="46" t="s">
        <v>2496</v>
      </c>
      <c r="K299" s="46" t="s">
        <v>2326</v>
      </c>
      <c r="L299" s="46" t="s">
        <v>8392</v>
      </c>
      <c r="M299" s="46" t="s">
        <v>8763</v>
      </c>
      <c r="N299" s="46" t="s">
        <v>1319</v>
      </c>
      <c r="O299" s="46" t="s">
        <v>1370</v>
      </c>
      <c r="P299" s="46" t="s">
        <v>8764</v>
      </c>
      <c r="Q299" s="46" t="s">
        <v>8765</v>
      </c>
      <c r="R299" s="46" t="s">
        <v>8766</v>
      </c>
      <c r="S299" s="46"/>
      <c r="T299" s="46"/>
      <c r="U299" s="46"/>
      <c r="V299" s="46"/>
      <c r="W299" s="46" t="s">
        <v>4643</v>
      </c>
      <c r="X299" s="46" t="s">
        <v>3484</v>
      </c>
      <c r="Y299" s="46" t="s">
        <v>1171</v>
      </c>
      <c r="Z299" s="46">
        <v>41.486798</v>
      </c>
      <c r="AA299" s="46">
        <v>-87.799831999999995</v>
      </c>
      <c r="AB299" s="46" t="s">
        <v>7168</v>
      </c>
      <c r="AC299" s="46" t="s">
        <v>8343</v>
      </c>
      <c r="AD299" s="46" t="s">
        <v>8347</v>
      </c>
      <c r="AE299" s="46" t="s">
        <v>517</v>
      </c>
    </row>
    <row r="300" spans="1:31" x14ac:dyDescent="0.45">
      <c r="A300" s="46" t="s">
        <v>4876</v>
      </c>
      <c r="B300" s="46"/>
      <c r="C300" s="46"/>
      <c r="D300" s="46">
        <v>4</v>
      </c>
      <c r="E300" s="46">
        <v>5</v>
      </c>
      <c r="F300" s="46" t="s">
        <v>8367</v>
      </c>
      <c r="G300" s="46" t="s">
        <v>1415</v>
      </c>
      <c r="H300" s="46" t="s">
        <v>4876</v>
      </c>
      <c r="I300" s="46" t="s">
        <v>2496</v>
      </c>
      <c r="J300" s="46" t="s">
        <v>2496</v>
      </c>
      <c r="K300" s="46" t="s">
        <v>2326</v>
      </c>
      <c r="L300" s="46" t="s">
        <v>8712</v>
      </c>
      <c r="M300" s="46" t="s">
        <v>773</v>
      </c>
      <c r="N300" s="46" t="s">
        <v>697</v>
      </c>
      <c r="O300" s="46"/>
      <c r="P300" s="46"/>
      <c r="Q300" s="46"/>
      <c r="R300" s="46" t="s">
        <v>8453</v>
      </c>
      <c r="S300" s="46"/>
      <c r="T300" s="46"/>
      <c r="U300" s="46"/>
      <c r="V300" s="46"/>
      <c r="W300" s="46"/>
      <c r="X300" s="46"/>
      <c r="Y300" s="46"/>
      <c r="Z300" s="46"/>
      <c r="AA300" s="46"/>
      <c r="AB300" s="46"/>
      <c r="AC300" s="46"/>
      <c r="AD300" s="46"/>
      <c r="AE300" s="46"/>
    </row>
    <row r="301" spans="1:31" x14ac:dyDescent="0.45">
      <c r="A301" s="46" t="s">
        <v>4927</v>
      </c>
      <c r="B301" s="46"/>
      <c r="C301" s="46"/>
      <c r="D301" s="46">
        <v>4</v>
      </c>
      <c r="E301" s="46">
        <v>5</v>
      </c>
      <c r="F301" s="46" t="s">
        <v>8542</v>
      </c>
      <c r="G301" s="46" t="s">
        <v>1415</v>
      </c>
      <c r="H301" s="46" t="s">
        <v>4927</v>
      </c>
      <c r="I301" s="46" t="s">
        <v>2496</v>
      </c>
      <c r="J301" s="46" t="s">
        <v>2496</v>
      </c>
      <c r="K301" s="46" t="s">
        <v>2326</v>
      </c>
      <c r="L301" s="46" t="s">
        <v>8712</v>
      </c>
      <c r="M301" s="46" t="s">
        <v>7155</v>
      </c>
      <c r="N301" s="46" t="s">
        <v>697</v>
      </c>
      <c r="O301" s="46"/>
      <c r="P301" s="46"/>
      <c r="Q301" s="46"/>
      <c r="R301" s="46" t="s">
        <v>8453</v>
      </c>
      <c r="S301" s="46"/>
      <c r="T301" s="46"/>
      <c r="U301" s="46"/>
      <c r="V301" s="46"/>
      <c r="W301" s="46"/>
      <c r="X301" s="46"/>
      <c r="Y301" s="46"/>
      <c r="Z301" s="46"/>
      <c r="AA301" s="46"/>
      <c r="AB301" s="46"/>
      <c r="AC301" s="46"/>
      <c r="AD301" s="46"/>
      <c r="AE301" s="46"/>
    </row>
    <row r="302" spans="1:31" x14ac:dyDescent="0.45">
      <c r="A302" s="46" t="s">
        <v>4928</v>
      </c>
      <c r="B302" s="46"/>
      <c r="C302" s="46"/>
      <c r="D302" s="46">
        <v>4</v>
      </c>
      <c r="E302" s="46">
        <v>5</v>
      </c>
      <c r="F302" s="46" t="s">
        <v>8533</v>
      </c>
      <c r="G302" s="46" t="s">
        <v>1415</v>
      </c>
      <c r="H302" s="46" t="s">
        <v>4928</v>
      </c>
      <c r="I302" s="46" t="s">
        <v>2496</v>
      </c>
      <c r="J302" s="46" t="s">
        <v>2496</v>
      </c>
      <c r="K302" s="46" t="s">
        <v>2326</v>
      </c>
      <c r="L302" s="46" t="s">
        <v>8712</v>
      </c>
      <c r="M302" s="46" t="s">
        <v>778</v>
      </c>
      <c r="N302" s="46" t="s">
        <v>697</v>
      </c>
      <c r="O302" s="46"/>
      <c r="P302" s="46"/>
      <c r="Q302" s="46"/>
      <c r="R302" s="46" t="s">
        <v>8453</v>
      </c>
      <c r="S302" s="46"/>
      <c r="T302" s="46"/>
      <c r="U302" s="46"/>
      <c r="V302" s="46"/>
      <c r="W302" s="46"/>
      <c r="X302" s="46"/>
      <c r="Y302" s="46"/>
      <c r="Z302" s="46"/>
      <c r="AA302" s="46"/>
      <c r="AB302" s="46"/>
      <c r="AC302" s="46"/>
      <c r="AD302" s="46"/>
      <c r="AE302" s="46"/>
    </row>
    <row r="303" spans="1:31" x14ac:dyDescent="0.45">
      <c r="A303" s="46" t="s">
        <v>4929</v>
      </c>
      <c r="B303" s="46"/>
      <c r="C303" s="46"/>
      <c r="D303" s="46">
        <v>4</v>
      </c>
      <c r="E303" s="46">
        <v>5</v>
      </c>
      <c r="F303" s="46" t="s">
        <v>8344</v>
      </c>
      <c r="G303" s="46" t="s">
        <v>1415</v>
      </c>
      <c r="H303" s="46" t="s">
        <v>4929</v>
      </c>
      <c r="I303" s="46" t="s">
        <v>2496</v>
      </c>
      <c r="J303" s="46" t="s">
        <v>2496</v>
      </c>
      <c r="K303" s="46" t="s">
        <v>2326</v>
      </c>
      <c r="L303" s="46" t="s">
        <v>8712</v>
      </c>
      <c r="M303" s="46" t="s">
        <v>777</v>
      </c>
      <c r="N303" s="46" t="s">
        <v>697</v>
      </c>
      <c r="O303" s="46"/>
      <c r="P303" s="46"/>
      <c r="Q303" s="46"/>
      <c r="R303" s="46" t="s">
        <v>8453</v>
      </c>
      <c r="S303" s="46"/>
      <c r="T303" s="46"/>
      <c r="U303" s="46"/>
      <c r="V303" s="46"/>
      <c r="W303" s="46"/>
      <c r="X303" s="46"/>
      <c r="Y303" s="46"/>
      <c r="Z303" s="46"/>
      <c r="AA303" s="46"/>
      <c r="AB303" s="46"/>
      <c r="AC303" s="46"/>
      <c r="AD303" s="46"/>
      <c r="AE303" s="46"/>
    </row>
    <row r="304" spans="1:31" x14ac:dyDescent="0.45">
      <c r="A304" s="46" t="s">
        <v>4907</v>
      </c>
      <c r="B304" s="46"/>
      <c r="C304" s="46"/>
      <c r="D304" s="46">
        <v>4</v>
      </c>
      <c r="E304" s="46">
        <v>5</v>
      </c>
      <c r="F304" s="46" t="s">
        <v>8532</v>
      </c>
      <c r="G304" s="46" t="s">
        <v>1415</v>
      </c>
      <c r="H304" s="46" t="s">
        <v>4907</v>
      </c>
      <c r="I304" s="46" t="s">
        <v>2496</v>
      </c>
      <c r="J304" s="46" t="s">
        <v>2496</v>
      </c>
      <c r="K304" s="46" t="s">
        <v>2326</v>
      </c>
      <c r="L304" s="46" t="s">
        <v>8712</v>
      </c>
      <c r="M304" s="46" t="s">
        <v>7163</v>
      </c>
      <c r="N304" s="46" t="s">
        <v>697</v>
      </c>
      <c r="O304" s="46"/>
      <c r="P304" s="46"/>
      <c r="Q304" s="46"/>
      <c r="R304" s="46"/>
      <c r="S304" s="46"/>
      <c r="T304" s="46"/>
      <c r="U304" s="46"/>
      <c r="V304" s="46"/>
      <c r="W304" s="46"/>
      <c r="X304" s="46"/>
      <c r="Y304" s="46"/>
      <c r="Z304" s="46"/>
      <c r="AA304" s="46"/>
      <c r="AB304" s="46"/>
      <c r="AC304" s="46"/>
      <c r="AD304" s="46"/>
      <c r="AE304" s="46"/>
    </row>
    <row r="305" spans="1:31" x14ac:dyDescent="0.45">
      <c r="A305" s="46" t="s">
        <v>4908</v>
      </c>
      <c r="B305" s="46"/>
      <c r="C305" s="46"/>
      <c r="D305" s="46">
        <v>4</v>
      </c>
      <c r="E305" s="46">
        <v>5</v>
      </c>
      <c r="F305" s="46" t="s">
        <v>8741</v>
      </c>
      <c r="G305" s="46" t="s">
        <v>1415</v>
      </c>
      <c r="H305" s="46" t="s">
        <v>4908</v>
      </c>
      <c r="I305" s="46" t="s">
        <v>2496</v>
      </c>
      <c r="J305" s="46" t="s">
        <v>2496</v>
      </c>
      <c r="K305" s="46" t="s">
        <v>2326</v>
      </c>
      <c r="L305" s="46" t="s">
        <v>8712</v>
      </c>
      <c r="M305" s="46" t="s">
        <v>776</v>
      </c>
      <c r="N305" s="46" t="s">
        <v>697</v>
      </c>
      <c r="O305" s="46"/>
      <c r="P305" s="46"/>
      <c r="Q305" s="46"/>
      <c r="R305" s="46"/>
      <c r="S305" s="46"/>
      <c r="T305" s="46"/>
      <c r="U305" s="46"/>
      <c r="V305" s="46"/>
      <c r="W305" s="46"/>
      <c r="X305" s="46"/>
      <c r="Y305" s="46"/>
      <c r="Z305" s="46"/>
      <c r="AA305" s="46"/>
      <c r="AB305" s="46"/>
      <c r="AC305" s="46"/>
      <c r="AD305" s="46"/>
      <c r="AE305" s="46"/>
    </row>
    <row r="306" spans="1:31" x14ac:dyDescent="0.45">
      <c r="A306" s="46" t="s">
        <v>4909</v>
      </c>
      <c r="B306" s="46"/>
      <c r="C306" s="46"/>
      <c r="D306" s="46">
        <v>4</v>
      </c>
      <c r="E306" s="46">
        <v>5</v>
      </c>
      <c r="F306" s="46" t="s">
        <v>8758</v>
      </c>
      <c r="G306" s="46" t="s">
        <v>1415</v>
      </c>
      <c r="H306" s="46" t="s">
        <v>4909</v>
      </c>
      <c r="I306" s="46" t="s">
        <v>2496</v>
      </c>
      <c r="J306" s="46" t="s">
        <v>2496</v>
      </c>
      <c r="K306" s="46" t="s">
        <v>2326</v>
      </c>
      <c r="L306" s="46" t="s">
        <v>8712</v>
      </c>
      <c r="M306" s="46" t="s">
        <v>780</v>
      </c>
      <c r="N306" s="46" t="s">
        <v>697</v>
      </c>
      <c r="O306" s="46"/>
      <c r="P306" s="46"/>
      <c r="Q306" s="46"/>
      <c r="R306" s="46"/>
      <c r="S306" s="46"/>
      <c r="T306" s="46"/>
      <c r="U306" s="46"/>
      <c r="V306" s="46"/>
      <c r="W306" s="46"/>
      <c r="X306" s="46"/>
      <c r="Y306" s="46"/>
      <c r="Z306" s="46"/>
      <c r="AA306" s="46"/>
      <c r="AB306" s="46"/>
      <c r="AC306" s="46"/>
      <c r="AD306" s="46"/>
      <c r="AE306" s="46"/>
    </row>
    <row r="307" spans="1:31" x14ac:dyDescent="0.45">
      <c r="A307" s="46" t="s">
        <v>8767</v>
      </c>
      <c r="B307" s="46" t="s">
        <v>2326</v>
      </c>
      <c r="C307" s="46"/>
      <c r="D307" s="46"/>
      <c r="E307" s="46"/>
      <c r="F307" s="46"/>
      <c r="G307" s="46"/>
      <c r="H307" s="46"/>
      <c r="I307" s="46" t="s">
        <v>8768</v>
      </c>
      <c r="J307" s="46" t="s">
        <v>8768</v>
      </c>
      <c r="K307" s="46" t="s">
        <v>2326</v>
      </c>
      <c r="L307" s="46" t="s">
        <v>8338</v>
      </c>
      <c r="M307" s="46"/>
      <c r="N307" s="46"/>
      <c r="O307" s="46"/>
      <c r="P307" s="46"/>
      <c r="Q307" s="46"/>
      <c r="R307" s="46"/>
      <c r="S307" s="46"/>
      <c r="T307" s="46"/>
      <c r="U307" s="46"/>
      <c r="V307" s="46"/>
      <c r="W307" s="46"/>
      <c r="X307" s="46"/>
      <c r="Y307" s="46"/>
      <c r="Z307" s="46"/>
      <c r="AA307" s="46"/>
      <c r="AB307" s="46"/>
      <c r="AC307" s="46"/>
      <c r="AD307" s="46"/>
      <c r="AE307" s="46"/>
    </row>
    <row r="308" spans="1:31" x14ac:dyDescent="0.45">
      <c r="A308" s="46" t="s">
        <v>4905</v>
      </c>
      <c r="B308" s="46"/>
      <c r="C308" s="46"/>
      <c r="D308" s="46">
        <v>4</v>
      </c>
      <c r="E308" s="46">
        <v>5</v>
      </c>
      <c r="F308" s="46" t="s">
        <v>8391</v>
      </c>
      <c r="G308" s="46" t="s">
        <v>8415</v>
      </c>
      <c r="H308" s="46" t="s">
        <v>4905</v>
      </c>
      <c r="I308" s="46" t="s">
        <v>4044</v>
      </c>
      <c r="J308" s="46" t="s">
        <v>4044</v>
      </c>
      <c r="K308" s="46" t="s">
        <v>2326</v>
      </c>
      <c r="L308" s="46" t="s">
        <v>8712</v>
      </c>
      <c r="M308" s="46" t="s">
        <v>8769</v>
      </c>
      <c r="N308" s="46"/>
      <c r="O308" s="46"/>
      <c r="P308" s="46"/>
      <c r="Q308" s="46"/>
      <c r="R308" s="46"/>
      <c r="S308" s="46"/>
      <c r="T308" s="46"/>
      <c r="U308" s="46"/>
      <c r="V308" s="46"/>
      <c r="W308" s="46"/>
      <c r="X308" s="46"/>
      <c r="Y308" s="46"/>
      <c r="Z308" s="46"/>
      <c r="AA308" s="46"/>
      <c r="AB308" s="46"/>
      <c r="AC308" s="46" t="s">
        <v>5298</v>
      </c>
      <c r="AD308" s="46" t="s">
        <v>5298</v>
      </c>
      <c r="AE308" s="46" t="s">
        <v>8361</v>
      </c>
    </row>
    <row r="309" spans="1:31" x14ac:dyDescent="0.45">
      <c r="A309" s="46" t="s">
        <v>556</v>
      </c>
      <c r="B309" s="46"/>
      <c r="C309" s="46" t="s">
        <v>2326</v>
      </c>
      <c r="D309" s="46">
        <v>3</v>
      </c>
      <c r="E309" s="46">
        <v>4</v>
      </c>
      <c r="F309" s="46" t="s">
        <v>8397</v>
      </c>
      <c r="G309" s="46" t="s">
        <v>1416</v>
      </c>
      <c r="H309" s="46" t="s">
        <v>556</v>
      </c>
      <c r="I309" s="46" t="s">
        <v>8770</v>
      </c>
      <c r="J309" s="46" t="s">
        <v>8770</v>
      </c>
      <c r="K309" s="46" t="s">
        <v>2326</v>
      </c>
      <c r="L309" s="46" t="s">
        <v>8712</v>
      </c>
      <c r="M309" s="46" t="s">
        <v>556</v>
      </c>
      <c r="N309" s="46" t="s">
        <v>8355</v>
      </c>
      <c r="O309" s="46"/>
      <c r="P309" s="46"/>
      <c r="Q309" s="46"/>
      <c r="R309" s="46"/>
      <c r="S309" s="46"/>
      <c r="T309" s="46"/>
      <c r="U309" s="46"/>
      <c r="V309" s="46"/>
      <c r="W309" s="46"/>
      <c r="X309" s="46"/>
      <c r="Y309" s="46"/>
      <c r="Z309" s="46">
        <v>19.64274022</v>
      </c>
      <c r="AA309" s="46">
        <v>-104.3329098</v>
      </c>
      <c r="AB309" s="46" t="s">
        <v>4634</v>
      </c>
      <c r="AC309" s="46" t="s">
        <v>8347</v>
      </c>
      <c r="AD309" s="46" t="s">
        <v>8347</v>
      </c>
      <c r="AE309" s="46" t="s">
        <v>517</v>
      </c>
    </row>
    <row r="310" spans="1:31" x14ac:dyDescent="0.45">
      <c r="A310" s="46" t="s">
        <v>2019</v>
      </c>
      <c r="B310" s="46"/>
      <c r="C310" s="46" t="s">
        <v>8771</v>
      </c>
      <c r="D310" s="46">
        <v>2</v>
      </c>
      <c r="E310" s="46">
        <v>2</v>
      </c>
      <c r="F310" s="46" t="s">
        <v>8748</v>
      </c>
      <c r="G310" s="46" t="s">
        <v>1416</v>
      </c>
      <c r="H310" s="46" t="s">
        <v>2019</v>
      </c>
      <c r="I310" s="46" t="s">
        <v>8770</v>
      </c>
      <c r="J310" s="46" t="s">
        <v>8770</v>
      </c>
      <c r="K310" s="46" t="s">
        <v>2326</v>
      </c>
      <c r="L310" s="46" t="s">
        <v>8493</v>
      </c>
      <c r="M310" s="46" t="s">
        <v>607</v>
      </c>
      <c r="N310" s="46" t="s">
        <v>8355</v>
      </c>
      <c r="O310" s="46" t="s">
        <v>8494</v>
      </c>
      <c r="P310" s="46" t="s">
        <v>8442</v>
      </c>
      <c r="Q310" s="46">
        <v>175902</v>
      </c>
      <c r="R310" s="46" t="s">
        <v>8772</v>
      </c>
      <c r="S310" s="46" t="s">
        <v>4768</v>
      </c>
      <c r="T310" s="46"/>
      <c r="U310" s="46"/>
      <c r="V310" s="46"/>
      <c r="W310" s="46"/>
      <c r="X310" s="46" t="s">
        <v>2268</v>
      </c>
      <c r="Y310" s="46" t="s">
        <v>2100</v>
      </c>
      <c r="Z310" s="46">
        <v>20.492045690000001</v>
      </c>
      <c r="AA310" s="46">
        <v>-103.0358749</v>
      </c>
      <c r="AB310" s="46" t="s">
        <v>4634</v>
      </c>
      <c r="AC310" s="46" t="s">
        <v>8347</v>
      </c>
      <c r="AD310" s="46" t="s">
        <v>8347</v>
      </c>
      <c r="AE310" s="46" t="s">
        <v>517</v>
      </c>
    </row>
    <row r="311" spans="1:31" x14ac:dyDescent="0.45">
      <c r="A311" s="46" t="s">
        <v>2223</v>
      </c>
      <c r="B311" s="46"/>
      <c r="C311" s="46" t="s">
        <v>8343</v>
      </c>
      <c r="D311" s="46">
        <v>2</v>
      </c>
      <c r="E311" s="46">
        <v>2</v>
      </c>
      <c r="F311" s="46" t="s">
        <v>8574</v>
      </c>
      <c r="G311" s="46" t="s">
        <v>1416</v>
      </c>
      <c r="H311" s="46" t="s">
        <v>2223</v>
      </c>
      <c r="I311" s="46" t="s">
        <v>8770</v>
      </c>
      <c r="J311" s="46" t="s">
        <v>8770</v>
      </c>
      <c r="K311" s="46" t="s">
        <v>2326</v>
      </c>
      <c r="L311" s="46" t="s">
        <v>8496</v>
      </c>
      <c r="M311" s="46" t="s">
        <v>57</v>
      </c>
      <c r="N311" s="46" t="s">
        <v>8355</v>
      </c>
      <c r="O311" s="46" t="s">
        <v>8497</v>
      </c>
      <c r="P311" s="46" t="s">
        <v>8442</v>
      </c>
      <c r="Q311" s="46">
        <v>175890</v>
      </c>
      <c r="R311" s="46"/>
      <c r="S311" s="46" t="s">
        <v>4773</v>
      </c>
      <c r="T311" s="46"/>
      <c r="U311" s="46"/>
      <c r="V311" s="46"/>
      <c r="W311" s="46"/>
      <c r="X311" s="46" t="s">
        <v>2186</v>
      </c>
      <c r="Y311" s="46" t="s">
        <v>2100</v>
      </c>
      <c r="Z311" s="46">
        <v>19.453344000000001</v>
      </c>
      <c r="AA311" s="46">
        <v>-101.731678</v>
      </c>
      <c r="AB311" s="46" t="s">
        <v>4772</v>
      </c>
      <c r="AC311" s="46" t="s">
        <v>8347</v>
      </c>
      <c r="AD311" s="46" t="s">
        <v>8343</v>
      </c>
      <c r="AE311" s="46" t="s">
        <v>517</v>
      </c>
    </row>
    <row r="312" spans="1:31" x14ac:dyDescent="0.45">
      <c r="A312" s="46" t="s">
        <v>4821</v>
      </c>
      <c r="B312" s="46"/>
      <c r="C312" s="46" t="s">
        <v>2326</v>
      </c>
      <c r="D312" s="46">
        <v>3</v>
      </c>
      <c r="E312" s="46">
        <v>4</v>
      </c>
      <c r="F312" s="46" t="s">
        <v>8560</v>
      </c>
      <c r="G312" s="46" t="s">
        <v>1415</v>
      </c>
      <c r="H312" s="46" t="s">
        <v>4821</v>
      </c>
      <c r="I312" s="46" t="s">
        <v>1032</v>
      </c>
      <c r="J312" s="46" t="s">
        <v>1032</v>
      </c>
      <c r="K312" s="46" t="s">
        <v>2326</v>
      </c>
      <c r="L312" s="46" t="s">
        <v>8773</v>
      </c>
      <c r="M312" s="46" t="s">
        <v>6923</v>
      </c>
      <c r="N312" s="46" t="s">
        <v>697</v>
      </c>
      <c r="O312" s="46" t="s">
        <v>2727</v>
      </c>
      <c r="P312" s="46" t="s">
        <v>8472</v>
      </c>
      <c r="Q312" s="46"/>
      <c r="R312" s="46" t="s">
        <v>8774</v>
      </c>
      <c r="S312" s="46"/>
      <c r="T312" s="46"/>
      <c r="U312" s="46"/>
      <c r="V312" s="46"/>
      <c r="W312" s="46"/>
      <c r="X312" s="46"/>
      <c r="Y312" s="46"/>
      <c r="Z312" s="46">
        <v>33.560417000000001</v>
      </c>
      <c r="AA312" s="46">
        <v>-81.719553000000005</v>
      </c>
      <c r="AB312" s="46" t="s">
        <v>6924</v>
      </c>
      <c r="AC312" s="46" t="s">
        <v>8347</v>
      </c>
      <c r="AD312" s="46" t="s">
        <v>8347</v>
      </c>
      <c r="AE312" s="46" t="s">
        <v>517</v>
      </c>
    </row>
    <row r="313" spans="1:31" x14ac:dyDescent="0.45">
      <c r="A313" s="46" t="s">
        <v>3893</v>
      </c>
      <c r="B313" s="46"/>
      <c r="C313" s="46" t="s">
        <v>8343</v>
      </c>
      <c r="D313" s="46">
        <v>1</v>
      </c>
      <c r="E313" s="46">
        <v>1</v>
      </c>
      <c r="F313" s="46" t="s">
        <v>8704</v>
      </c>
      <c r="G313" s="46" t="s">
        <v>1415</v>
      </c>
      <c r="H313" s="46" t="s">
        <v>3893</v>
      </c>
      <c r="I313" s="46" t="s">
        <v>1032</v>
      </c>
      <c r="J313" s="46" t="s">
        <v>1032</v>
      </c>
      <c r="K313" s="46" t="s">
        <v>2326</v>
      </c>
      <c r="L313" s="46" t="s">
        <v>8470</v>
      </c>
      <c r="M313" s="46" t="s">
        <v>8775</v>
      </c>
      <c r="N313" s="46" t="s">
        <v>1827</v>
      </c>
      <c r="O313" s="46" t="s">
        <v>1951</v>
      </c>
      <c r="P313" s="46" t="s">
        <v>8384</v>
      </c>
      <c r="Q313" s="46">
        <v>174705</v>
      </c>
      <c r="R313" s="46"/>
      <c r="S313" s="46"/>
      <c r="T313" s="46"/>
      <c r="U313" s="46"/>
      <c r="V313" s="46"/>
      <c r="W313" s="46" t="s">
        <v>6901</v>
      </c>
      <c r="X313" s="46" t="s">
        <v>3670</v>
      </c>
      <c r="Y313" s="46" t="s">
        <v>1171</v>
      </c>
      <c r="Z313" s="46">
        <v>29.616474</v>
      </c>
      <c r="AA313" s="46">
        <v>-97.572742000000005</v>
      </c>
      <c r="AB313" s="46" t="s">
        <v>6913</v>
      </c>
      <c r="AC313" s="46" t="s">
        <v>8343</v>
      </c>
      <c r="AD313" s="46" t="s">
        <v>8343</v>
      </c>
      <c r="AE313" s="46" t="s">
        <v>517</v>
      </c>
    </row>
    <row r="314" spans="1:31" x14ac:dyDescent="0.45">
      <c r="A314" s="46" t="s">
        <v>1439</v>
      </c>
      <c r="B314" s="46"/>
      <c r="C314" s="46" t="s">
        <v>8343</v>
      </c>
      <c r="D314" s="46">
        <v>1</v>
      </c>
      <c r="E314" s="46">
        <v>1</v>
      </c>
      <c r="F314" s="46" t="s">
        <v>8374</v>
      </c>
      <c r="G314" s="46" t="s">
        <v>1415</v>
      </c>
      <c r="H314" s="46" t="s">
        <v>1439</v>
      </c>
      <c r="I314" s="46" t="s">
        <v>979</v>
      </c>
      <c r="J314" s="46" t="s">
        <v>979</v>
      </c>
      <c r="K314" s="46" t="s">
        <v>2326</v>
      </c>
      <c r="L314" s="46" t="s">
        <v>8519</v>
      </c>
      <c r="M314" s="46" t="s">
        <v>8776</v>
      </c>
      <c r="N314" s="46" t="s">
        <v>1319</v>
      </c>
      <c r="O314" s="46" t="s">
        <v>1379</v>
      </c>
      <c r="P314" s="46" t="s">
        <v>1415</v>
      </c>
      <c r="Q314" s="46">
        <v>174541</v>
      </c>
      <c r="R314" s="46"/>
      <c r="S314" s="46"/>
      <c r="T314" s="46"/>
      <c r="U314" s="46"/>
      <c r="V314" s="46"/>
      <c r="W314" s="46" t="s">
        <v>6799</v>
      </c>
      <c r="X314" s="46" t="s">
        <v>4664</v>
      </c>
      <c r="Y314" s="46" t="s">
        <v>1171</v>
      </c>
      <c r="Z314" s="46">
        <v>38.265388999999999</v>
      </c>
      <c r="AA314" s="46">
        <v>-91.111361000000002</v>
      </c>
      <c r="AB314" s="46" t="s">
        <v>4665</v>
      </c>
      <c r="AC314" s="46" t="s">
        <v>8347</v>
      </c>
      <c r="AD314" s="46" t="s">
        <v>8343</v>
      </c>
      <c r="AE314" s="46" t="s">
        <v>8348</v>
      </c>
    </row>
    <row r="315" spans="1:31" x14ac:dyDescent="0.45">
      <c r="A315" s="46" t="s">
        <v>4809</v>
      </c>
      <c r="B315" s="46"/>
      <c r="C315" s="46" t="s">
        <v>2326</v>
      </c>
      <c r="D315" s="46">
        <v>3</v>
      </c>
      <c r="E315" s="46">
        <v>4</v>
      </c>
      <c r="F315" s="46" t="s">
        <v>8557</v>
      </c>
      <c r="G315" s="46" t="s">
        <v>1417</v>
      </c>
      <c r="H315" s="46" t="s">
        <v>4809</v>
      </c>
      <c r="I315" s="46" t="s">
        <v>979</v>
      </c>
      <c r="J315" s="46" t="s">
        <v>979</v>
      </c>
      <c r="K315" s="46" t="s">
        <v>2326</v>
      </c>
      <c r="L315" s="46" t="s">
        <v>8406</v>
      </c>
      <c r="M315" s="46" t="s">
        <v>978</v>
      </c>
      <c r="N315" s="46" t="s">
        <v>8355</v>
      </c>
      <c r="O315" s="46" t="s">
        <v>3108</v>
      </c>
      <c r="P315" s="46"/>
      <c r="Q315" s="46"/>
      <c r="R315" s="46"/>
      <c r="S315" s="46"/>
      <c r="T315" s="46"/>
      <c r="U315" s="46"/>
      <c r="V315" s="46"/>
      <c r="W315" s="46" t="s">
        <v>3492</v>
      </c>
      <c r="X315" s="46" t="s">
        <v>6839</v>
      </c>
      <c r="Y315" s="46" t="s">
        <v>1171</v>
      </c>
      <c r="Z315" s="46">
        <v>35.983097999999998</v>
      </c>
      <c r="AA315" s="46">
        <v>-78.989951000000005</v>
      </c>
      <c r="AB315" s="46" t="s">
        <v>8408</v>
      </c>
      <c r="AC315" s="46" t="s">
        <v>8347</v>
      </c>
      <c r="AD315" s="46" t="s">
        <v>8347</v>
      </c>
      <c r="AE315" s="46" t="s">
        <v>8348</v>
      </c>
    </row>
    <row r="316" spans="1:31" ht="14.45" x14ac:dyDescent="0.3">
      <c r="A316" s="46" t="s">
        <v>6742</v>
      </c>
      <c r="B316" s="46"/>
      <c r="C316" s="46"/>
      <c r="D316" s="46">
        <v>4</v>
      </c>
      <c r="E316" s="46">
        <v>5</v>
      </c>
      <c r="F316" s="46" t="s">
        <v>8635</v>
      </c>
      <c r="G316" s="46" t="s">
        <v>2451</v>
      </c>
      <c r="H316" s="46">
        <v>22</v>
      </c>
      <c r="I316" s="46" t="s">
        <v>6772</v>
      </c>
      <c r="J316" s="46" t="s">
        <v>6772</v>
      </c>
      <c r="K316" s="46" t="s">
        <v>2326</v>
      </c>
      <c r="L316" s="46" t="s">
        <v>8375</v>
      </c>
      <c r="M316" s="46" t="s">
        <v>6742</v>
      </c>
      <c r="N316" s="46" t="s">
        <v>3654</v>
      </c>
      <c r="O316" s="46"/>
      <c r="P316" s="46"/>
      <c r="Q316" s="46"/>
      <c r="R316" s="46"/>
      <c r="S316" s="46"/>
      <c r="T316" s="46"/>
      <c r="U316" s="46"/>
      <c r="V316" s="46"/>
      <c r="W316" s="46"/>
      <c r="X316" s="46"/>
      <c r="Y316" s="46"/>
      <c r="Z316" s="46"/>
      <c r="AA316" s="46"/>
      <c r="AB316" s="46"/>
      <c r="AC316" s="46"/>
      <c r="AD316" s="46"/>
      <c r="AE316" s="46"/>
    </row>
    <row r="317" spans="1:31" ht="14.45" x14ac:dyDescent="0.3">
      <c r="A317" s="46" t="s">
        <v>6743</v>
      </c>
      <c r="B317" s="46"/>
      <c r="C317" s="46"/>
      <c r="D317" s="46">
        <v>4</v>
      </c>
      <c r="E317" s="46">
        <v>5</v>
      </c>
      <c r="F317" s="46" t="s">
        <v>8518</v>
      </c>
      <c r="G317" s="46" t="s">
        <v>2451</v>
      </c>
      <c r="H317" s="46">
        <v>23</v>
      </c>
      <c r="I317" s="46" t="s">
        <v>6772</v>
      </c>
      <c r="J317" s="46" t="s">
        <v>6772</v>
      </c>
      <c r="K317" s="46" t="s">
        <v>2326</v>
      </c>
      <c r="L317" s="46" t="s">
        <v>8375</v>
      </c>
      <c r="M317" s="46" t="s">
        <v>6743</v>
      </c>
      <c r="N317" s="46" t="s">
        <v>3654</v>
      </c>
      <c r="O317" s="46"/>
      <c r="P317" s="46"/>
      <c r="Q317" s="46"/>
      <c r="R317" s="46"/>
      <c r="S317" s="46"/>
      <c r="T317" s="46"/>
      <c r="U317" s="46"/>
      <c r="V317" s="46"/>
      <c r="W317" s="46"/>
      <c r="X317" s="46"/>
      <c r="Y317" s="46"/>
      <c r="Z317" s="46"/>
      <c r="AA317" s="46"/>
      <c r="AB317" s="46"/>
      <c r="AC317" s="46"/>
      <c r="AD317" s="46"/>
      <c r="AE317" s="46"/>
    </row>
    <row r="318" spans="1:31" ht="14.45" x14ac:dyDescent="0.3">
      <c r="A318" s="46" t="s">
        <v>6745</v>
      </c>
      <c r="B318" s="46"/>
      <c r="C318" s="46"/>
      <c r="D318" s="46">
        <v>4</v>
      </c>
      <c r="E318" s="46">
        <v>5</v>
      </c>
      <c r="F318" s="46" t="s">
        <v>8641</v>
      </c>
      <c r="G318" s="46" t="s">
        <v>2451</v>
      </c>
      <c r="H318" s="46">
        <v>25</v>
      </c>
      <c r="I318" s="46" t="s">
        <v>6772</v>
      </c>
      <c r="J318" s="46" t="s">
        <v>6772</v>
      </c>
      <c r="K318" s="46" t="s">
        <v>2326</v>
      </c>
      <c r="L318" s="46" t="s">
        <v>8375</v>
      </c>
      <c r="M318" s="46" t="s">
        <v>6745</v>
      </c>
      <c r="N318" s="46" t="s">
        <v>3654</v>
      </c>
      <c r="O318" s="46"/>
      <c r="P318" s="46"/>
      <c r="Q318" s="46"/>
      <c r="R318" s="46"/>
      <c r="S318" s="46"/>
      <c r="T318" s="46"/>
      <c r="U318" s="46"/>
      <c r="V318" s="46"/>
      <c r="W318" s="46"/>
      <c r="X318" s="46"/>
      <c r="Y318" s="46"/>
      <c r="Z318" s="46"/>
      <c r="AA318" s="46"/>
      <c r="AB318" s="46"/>
      <c r="AC318" s="46"/>
      <c r="AD318" s="46"/>
      <c r="AE318" s="46"/>
    </row>
    <row r="319" spans="1:31" ht="171" x14ac:dyDescent="0.45">
      <c r="A319" s="46" t="s">
        <v>3881</v>
      </c>
      <c r="B319" s="46"/>
      <c r="C319" s="46" t="s">
        <v>8343</v>
      </c>
      <c r="D319" s="46">
        <v>1</v>
      </c>
      <c r="E319" s="46">
        <v>1</v>
      </c>
      <c r="F319" s="46" t="s">
        <v>8439</v>
      </c>
      <c r="G319" s="46" t="s">
        <v>1415</v>
      </c>
      <c r="H319" s="46" t="s">
        <v>3881</v>
      </c>
      <c r="I319" s="46" t="s">
        <v>1837</v>
      </c>
      <c r="J319" s="46" t="s">
        <v>1837</v>
      </c>
      <c r="K319" s="46" t="s">
        <v>2326</v>
      </c>
      <c r="L319" s="46" t="s">
        <v>8675</v>
      </c>
      <c r="M319" s="46" t="s">
        <v>8777</v>
      </c>
      <c r="N319" s="46" t="s">
        <v>1827</v>
      </c>
      <c r="O319" s="48" t="s">
        <v>8778</v>
      </c>
      <c r="P319" s="46" t="s">
        <v>8384</v>
      </c>
      <c r="Q319" s="46">
        <v>174587</v>
      </c>
      <c r="R319" s="46"/>
      <c r="S319" s="46"/>
      <c r="T319" s="46"/>
      <c r="U319" s="46"/>
      <c r="V319" s="46"/>
      <c r="W319" s="46"/>
      <c r="X319" s="46" t="s">
        <v>8678</v>
      </c>
      <c r="Y319" s="46" t="s">
        <v>2100</v>
      </c>
      <c r="Z319" s="46">
        <v>25.570426000000001</v>
      </c>
      <c r="AA319" s="46">
        <v>-100.24169500000001</v>
      </c>
      <c r="AB319" s="46" t="s">
        <v>6981</v>
      </c>
      <c r="AC319" s="46" t="s">
        <v>8347</v>
      </c>
      <c r="AD319" s="46" t="s">
        <v>8343</v>
      </c>
      <c r="AE319" s="46" t="s">
        <v>8348</v>
      </c>
    </row>
    <row r="320" spans="1:31" x14ac:dyDescent="0.45">
      <c r="A320" s="46" t="s">
        <v>4674</v>
      </c>
      <c r="B320" s="46"/>
      <c r="C320" s="46" t="s">
        <v>8343</v>
      </c>
      <c r="D320" s="46">
        <v>1</v>
      </c>
      <c r="E320" s="46">
        <v>1</v>
      </c>
      <c r="F320" s="46" t="s">
        <v>8595</v>
      </c>
      <c r="G320" s="46" t="s">
        <v>1415</v>
      </c>
      <c r="H320" s="46" t="s">
        <v>4674</v>
      </c>
      <c r="I320" s="46" t="s">
        <v>1837</v>
      </c>
      <c r="J320" s="46" t="s">
        <v>1837</v>
      </c>
      <c r="K320" s="46" t="s">
        <v>2326</v>
      </c>
      <c r="L320" s="46" t="s">
        <v>8675</v>
      </c>
      <c r="M320" s="46" t="s">
        <v>922</v>
      </c>
      <c r="N320" s="46" t="s">
        <v>697</v>
      </c>
      <c r="O320" s="46" t="s">
        <v>8779</v>
      </c>
      <c r="P320" s="46" t="s">
        <v>8488</v>
      </c>
      <c r="Q320" s="46"/>
      <c r="R320" s="46"/>
      <c r="S320" s="46" t="s">
        <v>4675</v>
      </c>
      <c r="T320" s="46"/>
      <c r="U320" s="46"/>
      <c r="V320" s="46"/>
      <c r="W320" s="46"/>
      <c r="X320" s="46" t="s">
        <v>8678</v>
      </c>
      <c r="Y320" s="46" t="s">
        <v>2100</v>
      </c>
      <c r="Z320" s="46">
        <v>25.349813999999999</v>
      </c>
      <c r="AA320" s="46">
        <v>-100.28336</v>
      </c>
      <c r="AB320" s="46" t="s">
        <v>4676</v>
      </c>
      <c r="AC320" s="46" t="s">
        <v>8347</v>
      </c>
      <c r="AD320" s="46" t="s">
        <v>8343</v>
      </c>
      <c r="AE320" s="46" t="s">
        <v>8348</v>
      </c>
    </row>
    <row r="321" spans="1:31" x14ac:dyDescent="0.45">
      <c r="A321" s="46" t="s">
        <v>1433</v>
      </c>
      <c r="B321" s="46"/>
      <c r="C321" s="46" t="s">
        <v>8343</v>
      </c>
      <c r="D321" s="46">
        <v>1</v>
      </c>
      <c r="E321" s="46">
        <v>1</v>
      </c>
      <c r="F321" s="46" t="s">
        <v>8780</v>
      </c>
      <c r="G321" s="46" t="s">
        <v>1415</v>
      </c>
      <c r="H321" s="46" t="s">
        <v>1433</v>
      </c>
      <c r="I321" s="46" t="s">
        <v>8781</v>
      </c>
      <c r="J321" s="46" t="s">
        <v>999</v>
      </c>
      <c r="K321" s="46"/>
      <c r="L321" s="46" t="s">
        <v>8519</v>
      </c>
      <c r="M321" s="46" t="s">
        <v>8782</v>
      </c>
      <c r="N321" s="46" t="s">
        <v>1319</v>
      </c>
      <c r="O321" s="46" t="s">
        <v>1368</v>
      </c>
      <c r="P321" s="46" t="s">
        <v>8399</v>
      </c>
      <c r="Q321" s="46">
        <v>174516</v>
      </c>
      <c r="R321" s="46"/>
      <c r="S321" s="46"/>
      <c r="T321" s="46" t="s">
        <v>8783</v>
      </c>
      <c r="U321" s="46" t="s">
        <v>8784</v>
      </c>
      <c r="V321" s="46"/>
      <c r="W321" s="46" t="s">
        <v>6793</v>
      </c>
      <c r="X321" s="46" t="s">
        <v>4664</v>
      </c>
      <c r="Y321" s="46" t="s">
        <v>1171</v>
      </c>
      <c r="Z321" s="46">
        <v>36.644722000000002</v>
      </c>
      <c r="AA321" s="46">
        <v>-89.284999999999997</v>
      </c>
      <c r="AB321" s="46" t="s">
        <v>4665</v>
      </c>
      <c r="AC321" s="46" t="s">
        <v>8343</v>
      </c>
      <c r="AD321" s="46" t="s">
        <v>8343</v>
      </c>
      <c r="AE321" s="46" t="s">
        <v>517</v>
      </c>
    </row>
    <row r="322" spans="1:31" x14ac:dyDescent="0.45">
      <c r="A322" s="46" t="s">
        <v>4845</v>
      </c>
      <c r="B322" s="46"/>
      <c r="C322" s="46" t="s">
        <v>2326</v>
      </c>
      <c r="D322" s="46">
        <v>3</v>
      </c>
      <c r="E322" s="46">
        <v>4</v>
      </c>
      <c r="F322" s="46" t="s">
        <v>8526</v>
      </c>
      <c r="G322" s="46" t="s">
        <v>1415</v>
      </c>
      <c r="H322" s="46" t="s">
        <v>4845</v>
      </c>
      <c r="I322" s="46" t="s">
        <v>8781</v>
      </c>
      <c r="J322" s="46" t="s">
        <v>999</v>
      </c>
      <c r="K322" s="46"/>
      <c r="L322" s="46" t="s">
        <v>8785</v>
      </c>
      <c r="M322" s="46" t="s">
        <v>8786</v>
      </c>
      <c r="N322" s="46" t="s">
        <v>1319</v>
      </c>
      <c r="O322" s="46" t="s">
        <v>1384</v>
      </c>
      <c r="P322" s="46"/>
      <c r="Q322" s="46"/>
      <c r="R322" s="46" t="s">
        <v>8453</v>
      </c>
      <c r="S322" s="46"/>
      <c r="T322" s="46"/>
      <c r="U322" s="46"/>
      <c r="V322" s="46"/>
      <c r="W322" s="46"/>
      <c r="X322" s="46"/>
      <c r="Y322" s="46"/>
      <c r="Z322" s="46">
        <v>38.905692999999999</v>
      </c>
      <c r="AA322" s="46">
        <v>-86.035881000000003</v>
      </c>
      <c r="AB322" s="46" t="s">
        <v>7203</v>
      </c>
      <c r="AC322" s="46" t="s">
        <v>8343</v>
      </c>
      <c r="AD322" s="46" t="s">
        <v>8347</v>
      </c>
      <c r="AE322" s="46" t="s">
        <v>517</v>
      </c>
    </row>
    <row r="323" spans="1:31" x14ac:dyDescent="0.45">
      <c r="A323" s="46" t="s">
        <v>4846</v>
      </c>
      <c r="B323" s="46"/>
      <c r="C323" s="46" t="s">
        <v>2326</v>
      </c>
      <c r="D323" s="46">
        <v>3</v>
      </c>
      <c r="E323" s="46">
        <v>4</v>
      </c>
      <c r="F323" s="46" t="s">
        <v>8653</v>
      </c>
      <c r="G323" s="46" t="s">
        <v>1415</v>
      </c>
      <c r="H323" s="46" t="s">
        <v>4846</v>
      </c>
      <c r="I323" s="46" t="s">
        <v>8781</v>
      </c>
      <c r="J323" s="46" t="s">
        <v>999</v>
      </c>
      <c r="K323" s="46"/>
      <c r="L323" s="46" t="s">
        <v>8392</v>
      </c>
      <c r="M323" s="46" t="s">
        <v>734</v>
      </c>
      <c r="N323" s="46" t="s">
        <v>697</v>
      </c>
      <c r="O323" s="46" t="s">
        <v>2664</v>
      </c>
      <c r="P323" s="46"/>
      <c r="Q323" s="46"/>
      <c r="R323" s="46" t="s">
        <v>8453</v>
      </c>
      <c r="S323" s="46"/>
      <c r="T323" s="46"/>
      <c r="U323" s="46"/>
      <c r="V323" s="46"/>
      <c r="W323" s="46"/>
      <c r="X323" s="46"/>
      <c r="Y323" s="46"/>
      <c r="Z323" s="46">
        <v>37.153820000000003</v>
      </c>
      <c r="AA323" s="46">
        <v>-89.346990000000005</v>
      </c>
      <c r="AB323" s="46" t="s">
        <v>4847</v>
      </c>
      <c r="AC323" s="46" t="s">
        <v>8343</v>
      </c>
      <c r="AD323" s="46" t="s">
        <v>8347</v>
      </c>
      <c r="AE323" s="46" t="s">
        <v>517</v>
      </c>
    </row>
    <row r="324" spans="1:31" x14ac:dyDescent="0.45">
      <c r="A324" s="46" t="s">
        <v>4864</v>
      </c>
      <c r="B324" s="46"/>
      <c r="C324" s="46" t="s">
        <v>2326</v>
      </c>
      <c r="D324" s="46">
        <v>3</v>
      </c>
      <c r="E324" s="46">
        <v>4</v>
      </c>
      <c r="F324" s="46" t="s">
        <v>8787</v>
      </c>
      <c r="G324" s="46" t="s">
        <v>1417</v>
      </c>
      <c r="H324" s="46" t="s">
        <v>4864</v>
      </c>
      <c r="I324" s="46" t="s">
        <v>8781</v>
      </c>
      <c r="J324" s="46" t="s">
        <v>999</v>
      </c>
      <c r="K324" s="46"/>
      <c r="L324" s="46"/>
      <c r="M324" s="46" t="s">
        <v>4864</v>
      </c>
      <c r="N324" s="46"/>
      <c r="O324" s="46"/>
      <c r="P324" s="46"/>
      <c r="Q324" s="46"/>
      <c r="R324" s="46"/>
      <c r="S324" s="46"/>
      <c r="T324" s="46"/>
      <c r="U324" s="46"/>
      <c r="V324" s="46"/>
      <c r="W324" s="46"/>
      <c r="X324" s="46"/>
      <c r="Y324" s="46"/>
      <c r="Z324" s="46">
        <v>35.995550000000001</v>
      </c>
      <c r="AA324" s="46">
        <v>-79.054159999999996</v>
      </c>
      <c r="AB324" s="46" t="s">
        <v>8408</v>
      </c>
      <c r="AC324" s="46" t="s">
        <v>8343</v>
      </c>
      <c r="AD324" s="46" t="s">
        <v>8347</v>
      </c>
      <c r="AE324" s="46" t="s">
        <v>517</v>
      </c>
    </row>
    <row r="325" spans="1:31" x14ac:dyDescent="0.45">
      <c r="A325" s="46" t="s">
        <v>5672</v>
      </c>
      <c r="B325" s="46"/>
      <c r="C325" s="46" t="s">
        <v>2326</v>
      </c>
      <c r="D325" s="46">
        <v>3</v>
      </c>
      <c r="E325" s="46">
        <v>4</v>
      </c>
      <c r="F325" s="46" t="s">
        <v>8376</v>
      </c>
      <c r="G325" s="46" t="s">
        <v>1417</v>
      </c>
      <c r="H325" s="46" t="s">
        <v>5672</v>
      </c>
      <c r="I325" s="46" t="s">
        <v>8781</v>
      </c>
      <c r="J325" s="46" t="s">
        <v>999</v>
      </c>
      <c r="K325" s="46"/>
      <c r="L325" s="46"/>
      <c r="M325" s="46" t="s">
        <v>5672</v>
      </c>
      <c r="N325" s="46"/>
      <c r="O325" s="46"/>
      <c r="P325" s="46"/>
      <c r="Q325" s="46"/>
      <c r="R325" s="46"/>
      <c r="S325" s="46"/>
      <c r="T325" s="46"/>
      <c r="U325" s="46"/>
      <c r="V325" s="46"/>
      <c r="W325" s="46"/>
      <c r="X325" s="46"/>
      <c r="Y325" s="46"/>
      <c r="Z325" s="46">
        <v>36.015222999999999</v>
      </c>
      <c r="AA325" s="46">
        <v>-78.923316999999997</v>
      </c>
      <c r="AB325" s="46" t="s">
        <v>8408</v>
      </c>
      <c r="AC325" s="46" t="s">
        <v>8343</v>
      </c>
      <c r="AD325" s="46" t="s">
        <v>8347</v>
      </c>
      <c r="AE325" s="46" t="s">
        <v>517</v>
      </c>
    </row>
    <row r="326" spans="1:31" x14ac:dyDescent="0.45">
      <c r="A326" s="46" t="s">
        <v>8788</v>
      </c>
      <c r="B326" s="46" t="s">
        <v>2326</v>
      </c>
      <c r="C326" s="46"/>
      <c r="D326" s="46"/>
      <c r="E326" s="46"/>
      <c r="F326" s="46"/>
      <c r="G326" s="46"/>
      <c r="H326" s="46"/>
      <c r="I326" s="46" t="s">
        <v>8789</v>
      </c>
      <c r="J326" s="46" t="s">
        <v>8789</v>
      </c>
      <c r="K326" s="46" t="s">
        <v>2326</v>
      </c>
      <c r="L326" s="46"/>
      <c r="M326" s="46"/>
      <c r="N326" s="46"/>
      <c r="O326" s="46"/>
      <c r="P326" s="46"/>
      <c r="Q326" s="46"/>
      <c r="R326" s="46"/>
      <c r="S326" s="46"/>
      <c r="T326" s="46"/>
      <c r="U326" s="46"/>
      <c r="V326" s="46"/>
      <c r="W326" s="46"/>
      <c r="X326" s="46"/>
      <c r="Y326" s="46"/>
      <c r="Z326" s="46"/>
      <c r="AA326" s="46"/>
      <c r="AB326" s="46"/>
      <c r="AC326" s="46"/>
      <c r="AD326" s="46"/>
      <c r="AE326" s="46"/>
    </row>
    <row r="327" spans="1:31" x14ac:dyDescent="0.45">
      <c r="A327" s="46" t="s">
        <v>7101</v>
      </c>
      <c r="B327" s="46"/>
      <c r="C327" s="46"/>
      <c r="D327" s="46"/>
      <c r="E327" s="46"/>
      <c r="F327" s="46"/>
      <c r="G327" s="46"/>
      <c r="H327" s="46"/>
      <c r="I327" s="46" t="s">
        <v>3646</v>
      </c>
      <c r="J327" s="46" t="s">
        <v>3646</v>
      </c>
      <c r="K327" s="46" t="s">
        <v>2326</v>
      </c>
      <c r="L327" s="46"/>
      <c r="M327" s="46"/>
      <c r="N327" s="46"/>
      <c r="O327" s="46"/>
      <c r="P327" s="46"/>
      <c r="Q327" s="46"/>
      <c r="R327" s="46"/>
      <c r="S327" s="46"/>
      <c r="T327" s="46"/>
      <c r="U327" s="46"/>
      <c r="V327" s="46"/>
      <c r="W327" s="46"/>
      <c r="X327" s="46"/>
      <c r="Y327" s="46"/>
      <c r="Z327" s="46"/>
      <c r="AA327" s="46"/>
      <c r="AB327" s="46"/>
      <c r="AC327" s="46"/>
      <c r="AD327" s="46"/>
      <c r="AE327" s="46"/>
    </row>
    <row r="328" spans="1:31" x14ac:dyDescent="0.45">
      <c r="A328" s="46" t="s">
        <v>7379</v>
      </c>
      <c r="B328" s="46"/>
      <c r="C328" s="46"/>
      <c r="D328" s="46"/>
      <c r="E328" s="46"/>
      <c r="F328" s="46"/>
      <c r="G328" s="46"/>
      <c r="H328" s="46"/>
      <c r="I328" s="46" t="s">
        <v>3646</v>
      </c>
      <c r="J328" s="46" t="s">
        <v>3646</v>
      </c>
      <c r="K328" s="46" t="s">
        <v>2326</v>
      </c>
      <c r="L328" s="46"/>
      <c r="M328" s="46"/>
      <c r="N328" s="46"/>
      <c r="O328" s="46"/>
      <c r="P328" s="46"/>
      <c r="Q328" s="46"/>
      <c r="R328" s="46"/>
      <c r="S328" s="46"/>
      <c r="T328" s="46"/>
      <c r="U328" s="46"/>
      <c r="V328" s="46"/>
      <c r="W328" s="46"/>
      <c r="X328" s="46"/>
      <c r="Y328" s="46"/>
      <c r="Z328" s="46"/>
      <c r="AA328" s="46"/>
      <c r="AB328" s="46"/>
      <c r="AC328" s="46"/>
      <c r="AD328" s="46"/>
      <c r="AE328" s="46"/>
    </row>
    <row r="329" spans="1:31" x14ac:dyDescent="0.45">
      <c r="A329" s="46" t="s">
        <v>7378</v>
      </c>
      <c r="B329" s="46"/>
      <c r="C329" s="46"/>
      <c r="D329" s="46"/>
      <c r="E329" s="46"/>
      <c r="F329" s="46"/>
      <c r="G329" s="46"/>
      <c r="H329" s="46"/>
      <c r="I329" s="46" t="s">
        <v>3646</v>
      </c>
      <c r="J329" s="46" t="s">
        <v>3646</v>
      </c>
      <c r="K329" s="46" t="s">
        <v>2326</v>
      </c>
      <c r="L329" s="46"/>
      <c r="M329" s="46"/>
      <c r="N329" s="46"/>
      <c r="O329" s="46"/>
      <c r="P329" s="46"/>
      <c r="Q329" s="46"/>
      <c r="R329" s="46"/>
      <c r="S329" s="46"/>
      <c r="T329" s="46"/>
      <c r="U329" s="46"/>
      <c r="V329" s="46"/>
      <c r="W329" s="46"/>
      <c r="X329" s="46"/>
      <c r="Y329" s="46"/>
      <c r="Z329" s="46"/>
      <c r="AA329" s="46"/>
      <c r="AB329" s="46"/>
      <c r="AC329" s="46"/>
      <c r="AD329" s="46"/>
      <c r="AE329" s="46"/>
    </row>
    <row r="330" spans="1:31" x14ac:dyDescent="0.45">
      <c r="A330" s="46" t="s">
        <v>7380</v>
      </c>
      <c r="B330" s="46"/>
      <c r="C330" s="46"/>
      <c r="D330" s="46"/>
      <c r="E330" s="46"/>
      <c r="F330" s="46"/>
      <c r="G330" s="46"/>
      <c r="H330" s="46"/>
      <c r="I330" s="46" t="s">
        <v>3646</v>
      </c>
      <c r="J330" s="46" t="s">
        <v>3646</v>
      </c>
      <c r="K330" s="46" t="s">
        <v>2326</v>
      </c>
      <c r="L330" s="46"/>
      <c r="M330" s="46"/>
      <c r="N330" s="46"/>
      <c r="O330" s="46"/>
      <c r="P330" s="46"/>
      <c r="Q330" s="46"/>
      <c r="R330" s="46"/>
      <c r="S330" s="46"/>
      <c r="T330" s="46"/>
      <c r="U330" s="46"/>
      <c r="V330" s="46"/>
      <c r="W330" s="46"/>
      <c r="X330" s="46"/>
      <c r="Y330" s="46"/>
      <c r="Z330" s="46"/>
      <c r="AA330" s="46"/>
      <c r="AB330" s="46"/>
      <c r="AC330" s="46"/>
      <c r="AD330" s="46"/>
      <c r="AE330" s="46"/>
    </row>
    <row r="331" spans="1:31" x14ac:dyDescent="0.45">
      <c r="A331" s="46" t="s">
        <v>3894</v>
      </c>
      <c r="B331" s="46"/>
      <c r="C331" s="46" t="s">
        <v>8343</v>
      </c>
      <c r="D331" s="46">
        <v>2</v>
      </c>
      <c r="E331" s="46">
        <v>2</v>
      </c>
      <c r="F331" s="46" t="s">
        <v>8458</v>
      </c>
      <c r="G331" s="46" t="s">
        <v>1415</v>
      </c>
      <c r="H331" s="46" t="s">
        <v>3894</v>
      </c>
      <c r="I331" s="46" t="s">
        <v>1851</v>
      </c>
      <c r="J331" s="46" t="s">
        <v>1851</v>
      </c>
      <c r="K331" s="46" t="s">
        <v>2326</v>
      </c>
      <c r="L331" s="46" t="s">
        <v>8470</v>
      </c>
      <c r="M331" s="46" t="s">
        <v>8790</v>
      </c>
      <c r="N331" s="46" t="s">
        <v>1827</v>
      </c>
      <c r="O331" s="46" t="s">
        <v>8791</v>
      </c>
      <c r="P331" s="46" t="s">
        <v>8384</v>
      </c>
      <c r="Q331" s="46">
        <v>174704</v>
      </c>
      <c r="R331" s="46"/>
      <c r="S331" s="46"/>
      <c r="T331" s="46"/>
      <c r="U331" s="46"/>
      <c r="V331" s="46"/>
      <c r="W331" s="46" t="s">
        <v>6881</v>
      </c>
      <c r="X331" s="46" t="s">
        <v>3670</v>
      </c>
      <c r="Y331" s="46" t="s">
        <v>1171</v>
      </c>
      <c r="Z331" s="46">
        <v>31.979167</v>
      </c>
      <c r="AA331" s="46">
        <v>-104.754722</v>
      </c>
      <c r="AB331" s="46" t="s">
        <v>6882</v>
      </c>
      <c r="AC331" s="46" t="s">
        <v>8343</v>
      </c>
      <c r="AD331" s="46" t="s">
        <v>8343</v>
      </c>
      <c r="AE331" s="46" t="s">
        <v>517</v>
      </c>
    </row>
    <row r="332" spans="1:31" x14ac:dyDescent="0.45">
      <c r="A332" s="46" t="s">
        <v>3907</v>
      </c>
      <c r="B332" s="46"/>
      <c r="C332" s="46" t="s">
        <v>8343</v>
      </c>
      <c r="D332" s="46">
        <v>1</v>
      </c>
      <c r="E332" s="46">
        <v>1</v>
      </c>
      <c r="F332" s="46" t="s">
        <v>8732</v>
      </c>
      <c r="G332" s="46" t="s">
        <v>1415</v>
      </c>
      <c r="H332" s="46" t="s">
        <v>3907</v>
      </c>
      <c r="I332" s="46" t="s">
        <v>1851</v>
      </c>
      <c r="J332" s="46" t="s">
        <v>1851</v>
      </c>
      <c r="K332" s="46" t="s">
        <v>2326</v>
      </c>
      <c r="L332" s="46" t="s">
        <v>8470</v>
      </c>
      <c r="M332" s="46" t="s">
        <v>6884</v>
      </c>
      <c r="N332" s="46" t="s">
        <v>697</v>
      </c>
      <c r="O332" s="46" t="s">
        <v>2714</v>
      </c>
      <c r="P332" s="46" t="s">
        <v>1415</v>
      </c>
      <c r="Q332" s="46">
        <v>175276</v>
      </c>
      <c r="R332" s="46"/>
      <c r="S332" s="46" t="s">
        <v>4677</v>
      </c>
      <c r="T332" s="46" t="s">
        <v>8792</v>
      </c>
      <c r="U332" s="46" t="s">
        <v>8793</v>
      </c>
      <c r="V332" s="46"/>
      <c r="W332" s="46" t="s">
        <v>6830</v>
      </c>
      <c r="X332" s="46" t="s">
        <v>3670</v>
      </c>
      <c r="Y332" s="46" t="s">
        <v>1171</v>
      </c>
      <c r="Z332" s="46">
        <v>30.233609999999999</v>
      </c>
      <c r="AA332" s="46">
        <v>-102.178456</v>
      </c>
      <c r="AB332" s="46" t="s">
        <v>6885</v>
      </c>
      <c r="AC332" s="46" t="s">
        <v>8347</v>
      </c>
      <c r="AD332" s="46" t="s">
        <v>8343</v>
      </c>
      <c r="AE332" s="46" t="s">
        <v>517</v>
      </c>
    </row>
    <row r="333" spans="1:31" x14ac:dyDescent="0.45">
      <c r="A333" s="46" t="s">
        <v>8794</v>
      </c>
      <c r="B333" s="46" t="s">
        <v>2326</v>
      </c>
      <c r="C333" s="46"/>
      <c r="D333" s="46"/>
      <c r="E333" s="46"/>
      <c r="F333" s="46"/>
      <c r="G333" s="46"/>
      <c r="H333" s="46"/>
      <c r="I333" s="46" t="s">
        <v>8795</v>
      </c>
      <c r="J333" s="46" t="s">
        <v>8795</v>
      </c>
      <c r="K333" s="46" t="s">
        <v>2326</v>
      </c>
      <c r="L333" s="46" t="s">
        <v>8338</v>
      </c>
      <c r="M333" s="46"/>
      <c r="N333" s="46"/>
      <c r="O333" s="46"/>
      <c r="P333" s="46"/>
      <c r="Q333" s="46"/>
      <c r="R333" s="46"/>
      <c r="S333" s="46"/>
      <c r="T333" s="46"/>
      <c r="U333" s="46"/>
      <c r="V333" s="46"/>
      <c r="W333" s="46"/>
      <c r="X333" s="46"/>
      <c r="Y333" s="46"/>
      <c r="Z333" s="46"/>
      <c r="AA333" s="46"/>
      <c r="AB333" s="46"/>
      <c r="AC333" s="46"/>
      <c r="AD333" s="46"/>
      <c r="AE333" s="46"/>
    </row>
    <row r="334" spans="1:31" x14ac:dyDescent="0.45">
      <c r="A334" s="46" t="s">
        <v>1454</v>
      </c>
      <c r="B334" s="46"/>
      <c r="C334" s="46" t="s">
        <v>8343</v>
      </c>
      <c r="D334" s="46">
        <v>1</v>
      </c>
      <c r="E334" s="46">
        <v>1</v>
      </c>
      <c r="F334" s="46" t="s">
        <v>8706</v>
      </c>
      <c r="G334" s="46" t="s">
        <v>1415</v>
      </c>
      <c r="H334" s="46" t="s">
        <v>1454</v>
      </c>
      <c r="I334" s="46" t="s">
        <v>2486</v>
      </c>
      <c r="J334" s="46" t="s">
        <v>2486</v>
      </c>
      <c r="K334" s="46" t="s">
        <v>2326</v>
      </c>
      <c r="L334" s="46" t="s">
        <v>8796</v>
      </c>
      <c r="M334" s="46" t="s">
        <v>216</v>
      </c>
      <c r="N334" s="46" t="s">
        <v>1319</v>
      </c>
      <c r="O334" s="46" t="s">
        <v>1410</v>
      </c>
      <c r="P334" s="46" t="s">
        <v>8399</v>
      </c>
      <c r="Q334" s="46">
        <v>174518</v>
      </c>
      <c r="R334" s="46"/>
      <c r="S334" s="46"/>
      <c r="T334" s="46" t="s">
        <v>8797</v>
      </c>
      <c r="U334" s="46"/>
      <c r="V334" s="46"/>
      <c r="W334" s="46" t="s">
        <v>4678</v>
      </c>
      <c r="X334" s="46" t="s">
        <v>4679</v>
      </c>
      <c r="Y334" s="46" t="s">
        <v>4680</v>
      </c>
      <c r="Z334" s="46">
        <v>40.58</v>
      </c>
      <c r="AA334" s="46">
        <v>116.7375</v>
      </c>
      <c r="AB334" s="46" t="s">
        <v>4665</v>
      </c>
      <c r="AC334" s="46" t="s">
        <v>8343</v>
      </c>
      <c r="AD334" s="46" t="s">
        <v>8343</v>
      </c>
      <c r="AE334" s="46" t="s">
        <v>517</v>
      </c>
    </row>
    <row r="335" spans="1:31" x14ac:dyDescent="0.45">
      <c r="A335" s="46" t="s">
        <v>7371</v>
      </c>
      <c r="B335" s="46"/>
      <c r="C335" s="46"/>
      <c r="D335" s="46"/>
      <c r="E335" s="46"/>
      <c r="F335" s="46"/>
      <c r="G335" s="46"/>
      <c r="H335" s="46"/>
      <c r="I335" s="46" t="s">
        <v>3739</v>
      </c>
      <c r="J335" s="46" t="s">
        <v>3739</v>
      </c>
      <c r="K335" s="46" t="s">
        <v>2326</v>
      </c>
      <c r="L335" s="46" t="s">
        <v>8338</v>
      </c>
      <c r="M335" s="46"/>
      <c r="N335" s="46"/>
      <c r="O335" s="46"/>
      <c r="P335" s="46"/>
      <c r="Q335" s="46"/>
      <c r="R335" s="46"/>
      <c r="S335" s="46"/>
      <c r="T335" s="46"/>
      <c r="U335" s="46"/>
      <c r="V335" s="46"/>
      <c r="W335" s="46"/>
      <c r="X335" s="46"/>
      <c r="Y335" s="46"/>
      <c r="Z335" s="46"/>
      <c r="AA335" s="46"/>
      <c r="AB335" s="46"/>
      <c r="AC335" s="46"/>
      <c r="AD335" s="46"/>
      <c r="AE335" s="46"/>
    </row>
    <row r="336" spans="1:31" x14ac:dyDescent="0.45">
      <c r="A336" s="46" t="s">
        <v>1437</v>
      </c>
      <c r="B336" s="46"/>
      <c r="C336" s="46" t="s">
        <v>8343</v>
      </c>
      <c r="D336" s="46">
        <v>1</v>
      </c>
      <c r="E336" s="46">
        <v>1</v>
      </c>
      <c r="F336" s="46" t="s">
        <v>5825</v>
      </c>
      <c r="G336" s="46" t="s">
        <v>1415</v>
      </c>
      <c r="H336" s="46" t="s">
        <v>1437</v>
      </c>
      <c r="I336" s="46" t="s">
        <v>1002</v>
      </c>
      <c r="J336" s="46" t="s">
        <v>1002</v>
      </c>
      <c r="K336" s="46" t="s">
        <v>2326</v>
      </c>
      <c r="L336" s="46" t="s">
        <v>8798</v>
      </c>
      <c r="M336" s="46" t="s">
        <v>8799</v>
      </c>
      <c r="N336" s="46" t="s">
        <v>1319</v>
      </c>
      <c r="O336" s="46" t="s">
        <v>8800</v>
      </c>
      <c r="P336" s="46" t="s">
        <v>8399</v>
      </c>
      <c r="Q336" s="46">
        <v>174846</v>
      </c>
      <c r="R336" s="46"/>
      <c r="S336" s="46"/>
      <c r="T336" s="46" t="s">
        <v>8801</v>
      </c>
      <c r="U336" s="46"/>
      <c r="V336" s="46"/>
      <c r="W336" s="46" t="s">
        <v>6799</v>
      </c>
      <c r="X336" s="46" t="s">
        <v>6800</v>
      </c>
      <c r="Y336" s="46" t="s">
        <v>1171</v>
      </c>
      <c r="Z336" s="46">
        <v>37.141444</v>
      </c>
      <c r="AA336" s="46">
        <v>-79.995722000000001</v>
      </c>
      <c r="AB336" s="46" t="s">
        <v>4665</v>
      </c>
      <c r="AC336" s="46" t="s">
        <v>8343</v>
      </c>
      <c r="AD336" s="46" t="s">
        <v>8343</v>
      </c>
      <c r="AE336" s="46" t="s">
        <v>517</v>
      </c>
    </row>
    <row r="337" spans="1:31" x14ac:dyDescent="0.45">
      <c r="A337" s="46" t="s">
        <v>4849</v>
      </c>
      <c r="B337" s="46"/>
      <c r="C337" s="46" t="s">
        <v>2326</v>
      </c>
      <c r="D337" s="46">
        <v>3</v>
      </c>
      <c r="E337" s="46">
        <v>4</v>
      </c>
      <c r="F337" s="46" t="s">
        <v>8492</v>
      </c>
      <c r="G337" s="46" t="s">
        <v>1415</v>
      </c>
      <c r="H337" s="46" t="s">
        <v>4849</v>
      </c>
      <c r="I337" s="46" t="s">
        <v>1002</v>
      </c>
      <c r="J337" s="46" t="s">
        <v>1002</v>
      </c>
      <c r="K337" s="46" t="s">
        <v>2326</v>
      </c>
      <c r="L337" s="46" t="s">
        <v>8406</v>
      </c>
      <c r="M337" s="46" t="s">
        <v>719</v>
      </c>
      <c r="N337" s="46" t="s">
        <v>697</v>
      </c>
      <c r="O337" s="46" t="s">
        <v>2653</v>
      </c>
      <c r="P337" s="46"/>
      <c r="Q337" s="46"/>
      <c r="R337" s="46" t="s">
        <v>8453</v>
      </c>
      <c r="S337" s="46"/>
      <c r="T337" s="46"/>
      <c r="U337" s="46"/>
      <c r="V337" s="46"/>
      <c r="W337" s="46"/>
      <c r="X337" s="46"/>
      <c r="Y337" s="46"/>
      <c r="Z337" s="46">
        <v>35.429102</v>
      </c>
      <c r="AA337" s="46">
        <v>-82.251822000000004</v>
      </c>
      <c r="AB337" s="46" t="s">
        <v>4850</v>
      </c>
      <c r="AC337" s="46" t="s">
        <v>8343</v>
      </c>
      <c r="AD337" s="46" t="s">
        <v>8347</v>
      </c>
      <c r="AE337" s="46" t="s">
        <v>517</v>
      </c>
    </row>
    <row r="338" spans="1:31" x14ac:dyDescent="0.45">
      <c r="A338" s="46" t="s">
        <v>4848</v>
      </c>
      <c r="B338" s="46"/>
      <c r="C338" s="46" t="s">
        <v>2326</v>
      </c>
      <c r="D338" s="46">
        <v>3</v>
      </c>
      <c r="E338" s="46">
        <v>4</v>
      </c>
      <c r="F338" s="46" t="s">
        <v>8498</v>
      </c>
      <c r="G338" s="46" t="s">
        <v>1415</v>
      </c>
      <c r="H338" s="46" t="s">
        <v>4848</v>
      </c>
      <c r="I338" s="46" t="s">
        <v>1002</v>
      </c>
      <c r="J338" s="46" t="s">
        <v>1002</v>
      </c>
      <c r="K338" s="46" t="s">
        <v>2326</v>
      </c>
      <c r="L338" s="46" t="s">
        <v>8798</v>
      </c>
      <c r="M338" s="46" t="s">
        <v>8802</v>
      </c>
      <c r="N338" s="46" t="s">
        <v>1319</v>
      </c>
      <c r="O338" s="46" t="s">
        <v>1385</v>
      </c>
      <c r="P338" s="46"/>
      <c r="Q338" s="46"/>
      <c r="R338" s="46" t="s">
        <v>8453</v>
      </c>
      <c r="S338" s="46"/>
      <c r="T338" s="46"/>
      <c r="U338" s="46"/>
      <c r="V338" s="46"/>
      <c r="W338" s="46"/>
      <c r="X338" s="46"/>
      <c r="Y338" s="46"/>
      <c r="Z338" s="46">
        <v>37.525750000000002</v>
      </c>
      <c r="AA338" s="46">
        <v>-80.249722000000006</v>
      </c>
      <c r="AB338" s="46" t="s">
        <v>8803</v>
      </c>
      <c r="AC338" s="46" t="s">
        <v>8343</v>
      </c>
      <c r="AD338" s="46" t="s">
        <v>8347</v>
      </c>
      <c r="AE338" s="46" t="s">
        <v>517</v>
      </c>
    </row>
    <row r="339" spans="1:31" x14ac:dyDescent="0.45">
      <c r="A339" s="46" t="s">
        <v>1072</v>
      </c>
      <c r="B339" s="46"/>
      <c r="C339" s="46" t="s">
        <v>2326</v>
      </c>
      <c r="D339" s="46">
        <v>3</v>
      </c>
      <c r="E339" s="46">
        <v>4</v>
      </c>
      <c r="F339" s="46" t="s">
        <v>8446</v>
      </c>
      <c r="G339" s="46" t="s">
        <v>1417</v>
      </c>
      <c r="H339" s="46" t="s">
        <v>1072</v>
      </c>
      <c r="I339" s="46" t="s">
        <v>1002</v>
      </c>
      <c r="J339" s="46" t="s">
        <v>1002</v>
      </c>
      <c r="K339" s="46" t="s">
        <v>2326</v>
      </c>
      <c r="L339" s="46" t="s">
        <v>8406</v>
      </c>
      <c r="M339" s="46" t="s">
        <v>1072</v>
      </c>
      <c r="N339" s="46" t="s">
        <v>8355</v>
      </c>
      <c r="O339" s="46" t="s">
        <v>8804</v>
      </c>
      <c r="P339" s="46"/>
      <c r="Q339" s="46"/>
      <c r="R339" s="46"/>
      <c r="S339" s="46"/>
      <c r="T339" s="46"/>
      <c r="U339" s="46"/>
      <c r="V339" s="46"/>
      <c r="W339" s="46" t="s">
        <v>3497</v>
      </c>
      <c r="X339" s="46" t="s">
        <v>6839</v>
      </c>
      <c r="Y339" s="46" t="s">
        <v>1171</v>
      </c>
      <c r="Z339" s="46">
        <v>35.267294</v>
      </c>
      <c r="AA339" s="46">
        <v>-81.855269000000007</v>
      </c>
      <c r="AB339" s="46" t="s">
        <v>8408</v>
      </c>
      <c r="AC339" s="46" t="s">
        <v>8347</v>
      </c>
      <c r="AD339" s="46" t="s">
        <v>8347</v>
      </c>
      <c r="AE339" s="46" t="s">
        <v>517</v>
      </c>
    </row>
    <row r="340" spans="1:31" x14ac:dyDescent="0.45">
      <c r="A340" s="46" t="s">
        <v>1452</v>
      </c>
      <c r="B340" s="46"/>
      <c r="C340" s="46" t="s">
        <v>8343</v>
      </c>
      <c r="D340" s="46">
        <v>1</v>
      </c>
      <c r="E340" s="46">
        <v>1</v>
      </c>
      <c r="F340" s="46" t="s">
        <v>8601</v>
      </c>
      <c r="G340" s="46" t="s">
        <v>1415</v>
      </c>
      <c r="H340" s="46" t="s">
        <v>1452</v>
      </c>
      <c r="I340" s="46" t="s">
        <v>1849</v>
      </c>
      <c r="J340" s="46" t="s">
        <v>1849</v>
      </c>
      <c r="K340" s="46" t="s">
        <v>2326</v>
      </c>
      <c r="L340" s="46" t="s">
        <v>8392</v>
      </c>
      <c r="M340" s="46" t="s">
        <v>8805</v>
      </c>
      <c r="N340" s="46" t="s">
        <v>1319</v>
      </c>
      <c r="O340" s="46" t="s">
        <v>1407</v>
      </c>
      <c r="P340" s="46" t="s">
        <v>8384</v>
      </c>
      <c r="Q340" s="46">
        <v>174533</v>
      </c>
      <c r="R340" s="46"/>
      <c r="S340" s="46"/>
      <c r="T340" s="46" t="s">
        <v>8806</v>
      </c>
      <c r="U340" s="46" t="s">
        <v>8807</v>
      </c>
      <c r="V340" s="46"/>
      <c r="W340" s="46" t="s">
        <v>4681</v>
      </c>
      <c r="X340" s="46" t="s">
        <v>3484</v>
      </c>
      <c r="Y340" s="46" t="s">
        <v>1171</v>
      </c>
      <c r="Z340" s="46">
        <v>41.210569</v>
      </c>
      <c r="AA340" s="46">
        <v>-88.017574999999994</v>
      </c>
      <c r="AB340" s="46" t="s">
        <v>7146</v>
      </c>
      <c r="AC340" s="46" t="s">
        <v>8343</v>
      </c>
      <c r="AD340" s="46" t="s">
        <v>8343</v>
      </c>
      <c r="AE340" s="46" t="s">
        <v>517</v>
      </c>
    </row>
    <row r="341" spans="1:31" x14ac:dyDescent="0.45">
      <c r="A341" s="46" t="s">
        <v>4862</v>
      </c>
      <c r="B341" s="46"/>
      <c r="C341" s="46" t="s">
        <v>2326</v>
      </c>
      <c r="D341" s="46">
        <v>3</v>
      </c>
      <c r="E341" s="46">
        <v>4</v>
      </c>
      <c r="F341" s="46" t="s">
        <v>8431</v>
      </c>
      <c r="G341" s="46" t="s">
        <v>1415</v>
      </c>
      <c r="H341" s="46" t="s">
        <v>4862</v>
      </c>
      <c r="I341" s="46" t="s">
        <v>1849</v>
      </c>
      <c r="J341" s="46" t="s">
        <v>1849</v>
      </c>
      <c r="K341" s="46" t="s">
        <v>2326</v>
      </c>
      <c r="L341" s="46" t="s">
        <v>8808</v>
      </c>
      <c r="M341" s="46" t="s">
        <v>7151</v>
      </c>
      <c r="N341" s="46" t="s">
        <v>697</v>
      </c>
      <c r="O341" s="46" t="s">
        <v>2735</v>
      </c>
      <c r="P341" s="46"/>
      <c r="Q341" s="46"/>
      <c r="R341" s="46" t="s">
        <v>8453</v>
      </c>
      <c r="S341" s="46"/>
      <c r="T341" s="46"/>
      <c r="U341" s="46"/>
      <c r="V341" s="46"/>
      <c r="W341" s="46"/>
      <c r="X341" s="46"/>
      <c r="Y341" s="46"/>
      <c r="Z341" s="46">
        <v>35.623899000000002</v>
      </c>
      <c r="AA341" s="46">
        <v>-99.008733000000007</v>
      </c>
      <c r="AB341" s="46" t="s">
        <v>7152</v>
      </c>
      <c r="AC341" s="46" t="s">
        <v>8343</v>
      </c>
      <c r="AD341" s="46" t="s">
        <v>8347</v>
      </c>
      <c r="AE341" s="46" t="s">
        <v>517</v>
      </c>
    </row>
    <row r="342" spans="1:31" ht="409.5" x14ac:dyDescent="0.45">
      <c r="A342" s="46" t="s">
        <v>4863</v>
      </c>
      <c r="B342" s="46"/>
      <c r="C342" s="46" t="s">
        <v>2326</v>
      </c>
      <c r="D342" s="46">
        <v>3</v>
      </c>
      <c r="E342" s="46">
        <v>4</v>
      </c>
      <c r="F342" s="46" t="s">
        <v>8436</v>
      </c>
      <c r="G342" s="46" t="s">
        <v>1415</v>
      </c>
      <c r="H342" s="46" t="s">
        <v>4863</v>
      </c>
      <c r="I342" s="46" t="s">
        <v>1849</v>
      </c>
      <c r="J342" s="46" t="s">
        <v>1849</v>
      </c>
      <c r="K342" s="46" t="s">
        <v>2326</v>
      </c>
      <c r="L342" s="46" t="s">
        <v>8470</v>
      </c>
      <c r="M342" s="46" t="s">
        <v>8809</v>
      </c>
      <c r="N342" s="46" t="s">
        <v>1827</v>
      </c>
      <c r="O342" s="48" t="s">
        <v>1950</v>
      </c>
      <c r="P342" s="46"/>
      <c r="Q342" s="46"/>
      <c r="R342" s="46" t="s">
        <v>8453</v>
      </c>
      <c r="S342" s="46"/>
      <c r="T342" s="46"/>
      <c r="U342" s="46"/>
      <c r="V342" s="46"/>
      <c r="W342" s="46"/>
      <c r="X342" s="46"/>
      <c r="Y342" s="46"/>
      <c r="Z342" s="46">
        <v>31.97917</v>
      </c>
      <c r="AA342" s="46">
        <v>-104.75417</v>
      </c>
      <c r="AB342" s="46" t="s">
        <v>7140</v>
      </c>
      <c r="AC342" s="46" t="s">
        <v>8343</v>
      </c>
      <c r="AD342" s="46" t="s">
        <v>8347</v>
      </c>
      <c r="AE342" s="46" t="s">
        <v>517</v>
      </c>
    </row>
    <row r="343" spans="1:31" x14ac:dyDescent="0.45">
      <c r="A343" s="46" t="s">
        <v>1100</v>
      </c>
      <c r="B343" s="46"/>
      <c r="C343" s="46" t="s">
        <v>2326</v>
      </c>
      <c r="D343" s="46">
        <v>3</v>
      </c>
      <c r="E343" s="46">
        <v>4</v>
      </c>
      <c r="F343" s="46" t="s">
        <v>8419</v>
      </c>
      <c r="G343" s="46" t="s">
        <v>1417</v>
      </c>
      <c r="H343" s="46" t="s">
        <v>1100</v>
      </c>
      <c r="I343" s="46" t="s">
        <v>1849</v>
      </c>
      <c r="J343" s="46" t="s">
        <v>1849</v>
      </c>
      <c r="K343" s="46" t="s">
        <v>2326</v>
      </c>
      <c r="L343" s="46" t="s">
        <v>8456</v>
      </c>
      <c r="M343" s="46" t="s">
        <v>1100</v>
      </c>
      <c r="N343" s="46" t="s">
        <v>8355</v>
      </c>
      <c r="O343" s="46" t="s">
        <v>8810</v>
      </c>
      <c r="P343" s="46"/>
      <c r="Q343" s="46"/>
      <c r="R343" s="46"/>
      <c r="S343" s="46"/>
      <c r="T343" s="46"/>
      <c r="U343" s="46"/>
      <c r="V343" s="46"/>
      <c r="W343" s="46"/>
      <c r="X343" s="46" t="s">
        <v>3485</v>
      </c>
      <c r="Y343" s="46" t="s">
        <v>1171</v>
      </c>
      <c r="Z343" s="46">
        <v>42.564255000000003</v>
      </c>
      <c r="AA343" s="46">
        <v>-76.873839000000004</v>
      </c>
      <c r="AB343" s="46" t="s">
        <v>8408</v>
      </c>
      <c r="AC343" s="46" t="s">
        <v>8347</v>
      </c>
      <c r="AD343" s="46" t="s">
        <v>8347</v>
      </c>
      <c r="AE343" s="46" t="s">
        <v>517</v>
      </c>
    </row>
    <row r="344" spans="1:31" x14ac:dyDescent="0.45">
      <c r="A344" s="46" t="s">
        <v>6712</v>
      </c>
      <c r="B344" s="46"/>
      <c r="C344" s="46" t="s">
        <v>2326</v>
      </c>
      <c r="D344" s="46">
        <v>6</v>
      </c>
      <c r="E344" s="46">
        <v>7</v>
      </c>
      <c r="F344" s="46" t="s">
        <v>8374</v>
      </c>
      <c r="G344" s="46" t="s">
        <v>1415</v>
      </c>
      <c r="H344" s="46" t="s">
        <v>6712</v>
      </c>
      <c r="I344" s="46" t="s">
        <v>212</v>
      </c>
      <c r="J344" s="46" t="s">
        <v>1849</v>
      </c>
      <c r="K344" s="46"/>
      <c r="L344" s="46" t="s">
        <v>8392</v>
      </c>
      <c r="M344" s="46" t="s">
        <v>733</v>
      </c>
      <c r="N344" s="46" t="s">
        <v>697</v>
      </c>
      <c r="O344" s="46" t="s">
        <v>2663</v>
      </c>
      <c r="P344" s="46"/>
      <c r="Q344" s="46"/>
      <c r="R344" s="46"/>
      <c r="S344" s="46"/>
      <c r="T344" s="46"/>
      <c r="U344" s="46"/>
      <c r="V344" s="46"/>
      <c r="W344" s="46"/>
      <c r="X344" s="46"/>
      <c r="Y344" s="46"/>
      <c r="Z344" s="46"/>
      <c r="AA344" s="46"/>
      <c r="AB344" s="46"/>
      <c r="AC344" s="46"/>
      <c r="AD344" s="46"/>
      <c r="AE344" s="46"/>
    </row>
    <row r="345" spans="1:31" x14ac:dyDescent="0.45">
      <c r="A345" s="46" t="s">
        <v>6711</v>
      </c>
      <c r="B345" s="46"/>
      <c r="C345" s="46" t="s">
        <v>2326</v>
      </c>
      <c r="D345" s="46">
        <v>6</v>
      </c>
      <c r="E345" s="46">
        <v>7</v>
      </c>
      <c r="F345" s="46" t="s">
        <v>8787</v>
      </c>
      <c r="G345" s="46" t="s">
        <v>1415</v>
      </c>
      <c r="H345" s="46" t="s">
        <v>6711</v>
      </c>
      <c r="I345" s="46" t="s">
        <v>8811</v>
      </c>
      <c r="J345" s="46" t="s">
        <v>8812</v>
      </c>
      <c r="K345" s="46"/>
      <c r="L345" s="46" t="s">
        <v>8420</v>
      </c>
      <c r="M345" s="46" t="s">
        <v>7137</v>
      </c>
      <c r="N345" s="46" t="s">
        <v>697</v>
      </c>
      <c r="O345" s="46" t="s">
        <v>8813</v>
      </c>
      <c r="P345" s="46"/>
      <c r="Q345" s="46"/>
      <c r="R345" s="46"/>
      <c r="S345" s="46"/>
      <c r="T345" s="46"/>
      <c r="U345" s="46"/>
      <c r="V345" s="46"/>
      <c r="W345" s="46"/>
      <c r="X345" s="46"/>
      <c r="Y345" s="46"/>
      <c r="Z345" s="46"/>
      <c r="AA345" s="46"/>
      <c r="AB345" s="46"/>
      <c r="AC345" s="46"/>
      <c r="AD345" s="46"/>
      <c r="AE345" s="46"/>
    </row>
    <row r="346" spans="1:31" x14ac:dyDescent="0.45">
      <c r="A346" s="46" t="s">
        <v>4790</v>
      </c>
      <c r="B346" s="46"/>
      <c r="C346" s="46" t="s">
        <v>2326</v>
      </c>
      <c r="D346" s="46">
        <v>3</v>
      </c>
      <c r="E346" s="46">
        <v>4</v>
      </c>
      <c r="F346" s="46" t="s">
        <v>8485</v>
      </c>
      <c r="G346" s="46" t="s">
        <v>1416</v>
      </c>
      <c r="H346" s="46" t="s">
        <v>4790</v>
      </c>
      <c r="I346" s="46" t="s">
        <v>1121</v>
      </c>
      <c r="J346" s="46" t="s">
        <v>1121</v>
      </c>
      <c r="K346" s="46" t="s">
        <v>2326</v>
      </c>
      <c r="L346" s="46" t="s">
        <v>8440</v>
      </c>
      <c r="M346" s="46" t="s">
        <v>274</v>
      </c>
      <c r="N346" s="46" t="s">
        <v>8355</v>
      </c>
      <c r="O346" s="46"/>
      <c r="P346" s="46"/>
      <c r="Q346" s="46">
        <v>175163</v>
      </c>
      <c r="R346" s="46"/>
      <c r="S346" s="46"/>
      <c r="T346" s="46"/>
      <c r="U346" s="46"/>
      <c r="V346" s="46"/>
      <c r="W346" s="46"/>
      <c r="X346" s="46" t="s">
        <v>1665</v>
      </c>
      <c r="Y346" s="46" t="s">
        <v>1171</v>
      </c>
      <c r="Z346" s="46">
        <v>29.900182999999998</v>
      </c>
      <c r="AA346" s="46">
        <v>-82.580200000000005</v>
      </c>
      <c r="AB346" s="46" t="s">
        <v>8814</v>
      </c>
      <c r="AC346" s="46" t="s">
        <v>8347</v>
      </c>
      <c r="AD346" s="46" t="s">
        <v>8347</v>
      </c>
      <c r="AE346" s="46" t="s">
        <v>8348</v>
      </c>
    </row>
    <row r="347" spans="1:31" x14ac:dyDescent="0.45">
      <c r="A347" s="46" t="s">
        <v>4744</v>
      </c>
      <c r="B347" s="46"/>
      <c r="C347" s="46" t="s">
        <v>8343</v>
      </c>
      <c r="D347" s="46">
        <v>2</v>
      </c>
      <c r="E347" s="46">
        <v>2</v>
      </c>
      <c r="F347" s="46" t="s">
        <v>8635</v>
      </c>
      <c r="G347" s="46" t="s">
        <v>1416</v>
      </c>
      <c r="H347" s="46" t="s">
        <v>4744</v>
      </c>
      <c r="I347" s="46" t="s">
        <v>1121</v>
      </c>
      <c r="J347" s="46" t="s">
        <v>1121</v>
      </c>
      <c r="K347" s="46" t="s">
        <v>2326</v>
      </c>
      <c r="L347" s="46" t="s">
        <v>8440</v>
      </c>
      <c r="M347" s="46" t="s">
        <v>276</v>
      </c>
      <c r="N347" s="46" t="s">
        <v>8355</v>
      </c>
      <c r="O347" s="46" t="s">
        <v>8634</v>
      </c>
      <c r="P347" s="46"/>
      <c r="Q347" s="46">
        <v>175164</v>
      </c>
      <c r="R347" s="46"/>
      <c r="S347" s="46"/>
      <c r="T347" s="46"/>
      <c r="U347" s="46"/>
      <c r="V347" s="46"/>
      <c r="W347" s="46"/>
      <c r="X347" s="46" t="s">
        <v>1665</v>
      </c>
      <c r="Y347" s="46" t="s">
        <v>1171</v>
      </c>
      <c r="Z347" s="46">
        <v>27.182866669999999</v>
      </c>
      <c r="AA347" s="46">
        <v>-81.351883330000007</v>
      </c>
      <c r="AB347" s="46" t="s">
        <v>4634</v>
      </c>
      <c r="AC347" s="46" t="s">
        <v>8347</v>
      </c>
      <c r="AD347" s="46" t="s">
        <v>8347</v>
      </c>
      <c r="AE347" s="46" t="s">
        <v>8348</v>
      </c>
    </row>
    <row r="348" spans="1:31" x14ac:dyDescent="0.45">
      <c r="A348" s="46" t="s">
        <v>327</v>
      </c>
      <c r="B348" s="46"/>
      <c r="C348" s="46" t="s">
        <v>2326</v>
      </c>
      <c r="D348" s="46">
        <v>3</v>
      </c>
      <c r="E348" s="46">
        <v>4</v>
      </c>
      <c r="F348" s="46" t="s">
        <v>8344</v>
      </c>
      <c r="G348" s="46" t="s">
        <v>1416</v>
      </c>
      <c r="H348" s="46" t="s">
        <v>327</v>
      </c>
      <c r="I348" s="46" t="s">
        <v>8815</v>
      </c>
      <c r="J348" s="46" t="s">
        <v>8815</v>
      </c>
      <c r="K348" s="46" t="s">
        <v>2326</v>
      </c>
      <c r="L348" s="46" t="s">
        <v>8354</v>
      </c>
      <c r="M348" s="46" t="s">
        <v>327</v>
      </c>
      <c r="N348" s="46" t="s">
        <v>8355</v>
      </c>
      <c r="O348" s="46"/>
      <c r="P348" s="46"/>
      <c r="Q348" s="46"/>
      <c r="R348" s="46"/>
      <c r="S348" s="46"/>
      <c r="T348" s="46"/>
      <c r="U348" s="46"/>
      <c r="V348" s="46"/>
      <c r="W348" s="46"/>
      <c r="X348" s="46"/>
      <c r="Y348" s="46"/>
      <c r="Z348" s="46">
        <v>16.57455521</v>
      </c>
      <c r="AA348" s="46">
        <v>-96.927841119999997</v>
      </c>
      <c r="AB348" s="46" t="s">
        <v>4634</v>
      </c>
      <c r="AC348" s="46" t="s">
        <v>8347</v>
      </c>
      <c r="AD348" s="46" t="s">
        <v>8347</v>
      </c>
      <c r="AE348" s="46" t="s">
        <v>517</v>
      </c>
    </row>
    <row r="349" spans="1:31" x14ac:dyDescent="0.45">
      <c r="A349" s="46" t="s">
        <v>4831</v>
      </c>
      <c r="B349" s="46"/>
      <c r="C349" s="46" t="s">
        <v>2326</v>
      </c>
      <c r="D349" s="46">
        <v>3</v>
      </c>
      <c r="E349" s="46">
        <v>4</v>
      </c>
      <c r="F349" s="46" t="s">
        <v>8758</v>
      </c>
      <c r="G349" s="46" t="s">
        <v>1415</v>
      </c>
      <c r="H349" s="46" t="s">
        <v>4831</v>
      </c>
      <c r="I349" s="46" t="s">
        <v>1013</v>
      </c>
      <c r="J349" s="46" t="s">
        <v>1013</v>
      </c>
      <c r="K349" s="46" t="s">
        <v>2326</v>
      </c>
      <c r="L349" s="46" t="s">
        <v>8816</v>
      </c>
      <c r="M349" s="46" t="s">
        <v>738</v>
      </c>
      <c r="N349" s="46" t="s">
        <v>697</v>
      </c>
      <c r="O349" s="46" t="s">
        <v>8817</v>
      </c>
      <c r="P349" s="46"/>
      <c r="Q349" s="46">
        <v>175230</v>
      </c>
      <c r="R349" s="46" t="s">
        <v>8395</v>
      </c>
      <c r="S349" s="46"/>
      <c r="T349" s="46"/>
      <c r="U349" s="46"/>
      <c r="V349" s="46" t="s">
        <v>8818</v>
      </c>
      <c r="W349" s="46" t="s">
        <v>8819</v>
      </c>
      <c r="X349" s="46" t="s">
        <v>6793</v>
      </c>
      <c r="Y349" s="46" t="s">
        <v>1171</v>
      </c>
      <c r="Z349" s="46">
        <v>32.640487999999998</v>
      </c>
      <c r="AA349" s="46">
        <v>-90.092474999999993</v>
      </c>
      <c r="AB349" s="46" t="s">
        <v>4832</v>
      </c>
      <c r="AC349" s="46" t="s">
        <v>8347</v>
      </c>
      <c r="AD349" s="46" t="s">
        <v>8347</v>
      </c>
      <c r="AE349" s="46" t="s">
        <v>8348</v>
      </c>
    </row>
    <row r="350" spans="1:31" x14ac:dyDescent="0.45">
      <c r="A350" s="46" t="s">
        <v>5669</v>
      </c>
      <c r="B350" s="46"/>
      <c r="C350" s="46" t="s">
        <v>2326</v>
      </c>
      <c r="D350" s="46">
        <v>3</v>
      </c>
      <c r="E350" s="46">
        <v>4</v>
      </c>
      <c r="F350" s="46" t="s">
        <v>8612</v>
      </c>
      <c r="G350" s="46" t="s">
        <v>1417</v>
      </c>
      <c r="H350" s="46" t="s">
        <v>5669</v>
      </c>
      <c r="I350" s="46" t="s">
        <v>1013</v>
      </c>
      <c r="J350" s="46" t="s">
        <v>1013</v>
      </c>
      <c r="K350" s="46" t="s">
        <v>2326</v>
      </c>
      <c r="L350" s="46"/>
      <c r="M350" s="46" t="s">
        <v>5669</v>
      </c>
      <c r="N350" s="46" t="s">
        <v>8355</v>
      </c>
      <c r="O350" s="46"/>
      <c r="P350" s="46"/>
      <c r="Q350" s="46"/>
      <c r="R350" s="46"/>
      <c r="S350" s="46"/>
      <c r="T350" s="46"/>
      <c r="U350" s="46"/>
      <c r="V350" s="46"/>
      <c r="W350" s="46"/>
      <c r="X350" s="46"/>
      <c r="Y350" s="46" t="s">
        <v>1171</v>
      </c>
      <c r="Z350" s="46">
        <v>36.016044000000001</v>
      </c>
      <c r="AA350" s="46">
        <v>-78.931918999999994</v>
      </c>
      <c r="AB350" s="46" t="s">
        <v>8408</v>
      </c>
      <c r="AC350" s="46" t="s">
        <v>8347</v>
      </c>
      <c r="AD350" s="46" t="s">
        <v>8347</v>
      </c>
      <c r="AE350" s="46" t="s">
        <v>8348</v>
      </c>
    </row>
    <row r="351" spans="1:31" x14ac:dyDescent="0.45">
      <c r="A351" s="46" t="s">
        <v>3428</v>
      </c>
      <c r="B351" s="46" t="s">
        <v>2326</v>
      </c>
      <c r="C351" s="46"/>
      <c r="D351" s="46"/>
      <c r="E351" s="46"/>
      <c r="F351" s="46"/>
      <c r="G351" s="46"/>
      <c r="H351" s="46"/>
      <c r="I351" s="46" t="s">
        <v>8820</v>
      </c>
      <c r="J351" s="46" t="s">
        <v>8820</v>
      </c>
      <c r="K351" s="46" t="s">
        <v>2326</v>
      </c>
      <c r="L351" s="46"/>
      <c r="M351" s="46"/>
      <c r="N351" s="46"/>
      <c r="O351" s="46"/>
      <c r="P351" s="46"/>
      <c r="Q351" s="46"/>
      <c r="R351" s="46"/>
      <c r="S351" s="46"/>
      <c r="T351" s="46"/>
      <c r="U351" s="46"/>
      <c r="V351" s="46"/>
      <c r="W351" s="46"/>
      <c r="X351" s="46"/>
      <c r="Y351" s="46"/>
      <c r="Z351" s="46"/>
      <c r="AA351" s="46"/>
      <c r="AB351" s="46"/>
      <c r="AC351" s="46"/>
      <c r="AD351" s="46"/>
      <c r="AE351" s="46"/>
    </row>
    <row r="352" spans="1:31" x14ac:dyDescent="0.45">
      <c r="A352" s="46" t="s">
        <v>8821</v>
      </c>
      <c r="B352" s="46" t="s">
        <v>2326</v>
      </c>
      <c r="C352" s="46"/>
      <c r="D352" s="46"/>
      <c r="E352" s="46"/>
      <c r="F352" s="46"/>
      <c r="G352" s="46"/>
      <c r="H352" s="46"/>
      <c r="I352" s="46" t="s">
        <v>8820</v>
      </c>
      <c r="J352" s="46" t="s">
        <v>8820</v>
      </c>
      <c r="K352" s="46" t="s">
        <v>2326</v>
      </c>
      <c r="L352" s="46"/>
      <c r="M352" s="46"/>
      <c r="N352" s="46"/>
      <c r="O352" s="46"/>
      <c r="P352" s="46"/>
      <c r="Q352" s="46"/>
      <c r="R352" s="46"/>
      <c r="S352" s="46"/>
      <c r="T352" s="46"/>
      <c r="U352" s="46"/>
      <c r="V352" s="46"/>
      <c r="W352" s="46"/>
      <c r="X352" s="46"/>
      <c r="Y352" s="46"/>
      <c r="Z352" s="46"/>
      <c r="AA352" s="46"/>
      <c r="AB352" s="46"/>
      <c r="AC352" s="46"/>
      <c r="AD352" s="46"/>
      <c r="AE352" s="46"/>
    </row>
    <row r="353" spans="1:31" x14ac:dyDescent="0.45">
      <c r="A353" s="46" t="s">
        <v>8822</v>
      </c>
      <c r="B353" s="46" t="s">
        <v>2326</v>
      </c>
      <c r="C353" s="46"/>
      <c r="D353" s="46"/>
      <c r="E353" s="46"/>
      <c r="F353" s="46"/>
      <c r="G353" s="46"/>
      <c r="H353" s="46"/>
      <c r="I353" s="46" t="s">
        <v>8823</v>
      </c>
      <c r="J353" s="46" t="s">
        <v>8823</v>
      </c>
      <c r="K353" s="46" t="s">
        <v>2326</v>
      </c>
      <c r="L353" s="46"/>
      <c r="M353" s="46"/>
      <c r="N353" s="46"/>
      <c r="O353" s="46"/>
      <c r="P353" s="46"/>
      <c r="Q353" s="46"/>
      <c r="R353" s="46"/>
      <c r="S353" s="46"/>
      <c r="T353" s="46"/>
      <c r="U353" s="46"/>
      <c r="V353" s="46"/>
      <c r="W353" s="46"/>
      <c r="X353" s="46"/>
      <c r="Y353" s="46"/>
      <c r="Z353" s="46"/>
      <c r="AA353" s="46"/>
      <c r="AB353" s="46"/>
      <c r="AC353" s="46"/>
      <c r="AD353" s="46"/>
      <c r="AE353" s="46"/>
    </row>
    <row r="354" spans="1:31" x14ac:dyDescent="0.45">
      <c r="A354" s="46" t="s">
        <v>3908</v>
      </c>
      <c r="B354" s="46"/>
      <c r="C354" s="46" t="s">
        <v>8343</v>
      </c>
      <c r="D354" s="46">
        <v>1</v>
      </c>
      <c r="E354" s="46">
        <v>1</v>
      </c>
      <c r="F354" s="46" t="s">
        <v>8602</v>
      </c>
      <c r="G354" s="46" t="s">
        <v>1415</v>
      </c>
      <c r="H354" s="46" t="s">
        <v>3908</v>
      </c>
      <c r="I354" s="46" t="s">
        <v>8824</v>
      </c>
      <c r="J354" s="46" t="s">
        <v>2518</v>
      </c>
      <c r="K354" s="46"/>
      <c r="L354" s="46" t="s">
        <v>8519</v>
      </c>
      <c r="M354" s="46" t="s">
        <v>714</v>
      </c>
      <c r="N354" s="46" t="s">
        <v>697</v>
      </c>
      <c r="O354" s="46" t="s">
        <v>8825</v>
      </c>
      <c r="P354" s="46" t="s">
        <v>1415</v>
      </c>
      <c r="Q354" s="46">
        <v>175242</v>
      </c>
      <c r="R354" s="46"/>
      <c r="S354" s="46" t="s">
        <v>4682</v>
      </c>
      <c r="T354" s="46"/>
      <c r="U354" s="46"/>
      <c r="V354" s="46" t="s">
        <v>6871</v>
      </c>
      <c r="W354" s="46"/>
      <c r="X354" s="46" t="s">
        <v>4664</v>
      </c>
      <c r="Y354" s="46" t="s">
        <v>1171</v>
      </c>
      <c r="Z354" s="46">
        <v>36.537855999999998</v>
      </c>
      <c r="AA354" s="46">
        <v>-89.594182000000004</v>
      </c>
      <c r="AB354" s="46" t="s">
        <v>4683</v>
      </c>
      <c r="AC354" s="46" t="s">
        <v>8347</v>
      </c>
      <c r="AD354" s="46" t="s">
        <v>8343</v>
      </c>
      <c r="AE354" s="46" t="s">
        <v>8348</v>
      </c>
    </row>
    <row r="355" spans="1:31" ht="142.5" x14ac:dyDescent="0.45">
      <c r="A355" s="46" t="s">
        <v>3888</v>
      </c>
      <c r="B355" s="46"/>
      <c r="C355" s="46" t="s">
        <v>8343</v>
      </c>
      <c r="D355" s="46">
        <v>1</v>
      </c>
      <c r="E355" s="46">
        <v>1</v>
      </c>
      <c r="F355" s="46" t="s">
        <v>8604</v>
      </c>
      <c r="G355" s="46" t="s">
        <v>1415</v>
      </c>
      <c r="H355" s="46" t="s">
        <v>3888</v>
      </c>
      <c r="I355" s="46" t="s">
        <v>1066</v>
      </c>
      <c r="J355" s="46" t="s">
        <v>1066</v>
      </c>
      <c r="K355" s="46" t="s">
        <v>2326</v>
      </c>
      <c r="L355" s="46" t="s">
        <v>8387</v>
      </c>
      <c r="M355" s="46" t="s">
        <v>8826</v>
      </c>
      <c r="N355" s="46" t="s">
        <v>1827</v>
      </c>
      <c r="O355" s="48" t="s">
        <v>8827</v>
      </c>
      <c r="P355" s="46" t="s">
        <v>8384</v>
      </c>
      <c r="Q355" s="46">
        <v>174698</v>
      </c>
      <c r="R355" s="46"/>
      <c r="S355" s="46"/>
      <c r="T355" s="46"/>
      <c r="U355" s="46"/>
      <c r="V355" s="46"/>
      <c r="W355" s="46" t="s">
        <v>7237</v>
      </c>
      <c r="X355" s="46" t="s">
        <v>1514</v>
      </c>
      <c r="Y355" s="46" t="s">
        <v>1171</v>
      </c>
      <c r="Z355" s="46">
        <v>32.424484</v>
      </c>
      <c r="AA355" s="46">
        <v>-110.70690999999999</v>
      </c>
      <c r="AB355" s="46" t="s">
        <v>7238</v>
      </c>
      <c r="AC355" s="46" t="s">
        <v>8347</v>
      </c>
      <c r="AD355" s="46" t="s">
        <v>8347</v>
      </c>
      <c r="AE355" s="46" t="s">
        <v>517</v>
      </c>
    </row>
    <row r="356" spans="1:31" x14ac:dyDescent="0.45">
      <c r="A356" s="46" t="s">
        <v>1654</v>
      </c>
      <c r="B356" s="46"/>
      <c r="C356" s="46" t="s">
        <v>8343</v>
      </c>
      <c r="D356" s="46">
        <v>1</v>
      </c>
      <c r="E356" s="46">
        <v>1</v>
      </c>
      <c r="F356" s="46" t="s">
        <v>8603</v>
      </c>
      <c r="G356" s="46" t="s">
        <v>1415</v>
      </c>
      <c r="H356" s="46" t="s">
        <v>1654</v>
      </c>
      <c r="I356" s="46" t="s">
        <v>1066</v>
      </c>
      <c r="J356" s="46" t="s">
        <v>1066</v>
      </c>
      <c r="K356" s="46" t="s">
        <v>2326</v>
      </c>
      <c r="L356" s="46" t="s">
        <v>8387</v>
      </c>
      <c r="M356" s="46" t="s">
        <v>251</v>
      </c>
      <c r="N356" s="46" t="s">
        <v>8355</v>
      </c>
      <c r="O356" s="46" t="s">
        <v>8828</v>
      </c>
      <c r="P356" s="46" t="s">
        <v>8829</v>
      </c>
      <c r="Q356" s="46">
        <v>174235</v>
      </c>
      <c r="R356" s="46"/>
      <c r="S356" s="46"/>
      <c r="T356" s="46"/>
      <c r="U356" s="46"/>
      <c r="V356" s="46"/>
      <c r="W356" s="46"/>
      <c r="X356" s="46" t="s">
        <v>1514</v>
      </c>
      <c r="Y356" s="46" t="s">
        <v>1171</v>
      </c>
      <c r="Z356" s="46">
        <v>31.349133500000001</v>
      </c>
      <c r="AA356" s="46">
        <v>-109.2431153</v>
      </c>
      <c r="AB356" s="46" t="s">
        <v>4634</v>
      </c>
      <c r="AC356" s="46" t="s">
        <v>8347</v>
      </c>
      <c r="AD356" s="46" t="s">
        <v>8343</v>
      </c>
      <c r="AE356" s="46" t="s">
        <v>517</v>
      </c>
    </row>
    <row r="357" spans="1:31" x14ac:dyDescent="0.45">
      <c r="A357" s="46" t="s">
        <v>7481</v>
      </c>
      <c r="B357" s="46"/>
      <c r="C357" s="46" t="s">
        <v>2326</v>
      </c>
      <c r="D357" s="46">
        <v>3</v>
      </c>
      <c r="E357" s="46">
        <v>4</v>
      </c>
      <c r="F357" s="46" t="s">
        <v>8445</v>
      </c>
      <c r="G357" s="46" t="s">
        <v>1416</v>
      </c>
      <c r="H357" s="46" t="s">
        <v>7481</v>
      </c>
      <c r="I357" s="46" t="s">
        <v>2092</v>
      </c>
      <c r="J357" s="46" t="s">
        <v>2092</v>
      </c>
      <c r="K357" s="46" t="s">
        <v>2326</v>
      </c>
      <c r="L357" s="46" t="s">
        <v>8493</v>
      </c>
      <c r="M357" s="46" t="s">
        <v>7481</v>
      </c>
      <c r="N357" s="46" t="s">
        <v>8355</v>
      </c>
      <c r="O357" s="46"/>
      <c r="P357" s="46"/>
      <c r="Q357" s="46"/>
      <c r="R357" s="46"/>
      <c r="S357" s="46"/>
      <c r="T357" s="46"/>
      <c r="U357" s="46"/>
      <c r="V357" s="46"/>
      <c r="W357" s="46"/>
      <c r="X357" s="46"/>
      <c r="Y357" s="46"/>
      <c r="Z357" s="46">
        <v>20.499211299999999</v>
      </c>
      <c r="AA357" s="46">
        <v>-103.0308642</v>
      </c>
      <c r="AB357" s="46" t="s">
        <v>4634</v>
      </c>
      <c r="AC357" s="46" t="s">
        <v>8347</v>
      </c>
      <c r="AD357" s="46" t="s">
        <v>8347</v>
      </c>
      <c r="AE357" s="46" t="s">
        <v>517</v>
      </c>
    </row>
    <row r="358" spans="1:31" x14ac:dyDescent="0.45">
      <c r="A358" s="46" t="s">
        <v>2350</v>
      </c>
      <c r="B358" s="46"/>
      <c r="C358" s="46" t="s">
        <v>8343</v>
      </c>
      <c r="D358" s="46">
        <v>2</v>
      </c>
      <c r="E358" s="46">
        <v>2</v>
      </c>
      <c r="F358" s="46" t="s">
        <v>8603</v>
      </c>
      <c r="G358" s="46" t="s">
        <v>1416</v>
      </c>
      <c r="H358" s="46" t="s">
        <v>2350</v>
      </c>
      <c r="I358" s="46" t="s">
        <v>2092</v>
      </c>
      <c r="J358" s="46" t="s">
        <v>2092</v>
      </c>
      <c r="K358" s="46" t="s">
        <v>2326</v>
      </c>
      <c r="L358" s="46" t="s">
        <v>8493</v>
      </c>
      <c r="M358" s="46" t="s">
        <v>608</v>
      </c>
      <c r="N358" s="46" t="s">
        <v>8355</v>
      </c>
      <c r="O358" s="46" t="s">
        <v>8563</v>
      </c>
      <c r="P358" s="46" t="s">
        <v>8442</v>
      </c>
      <c r="Q358" s="46">
        <v>175899</v>
      </c>
      <c r="R358" s="46" t="s">
        <v>8830</v>
      </c>
      <c r="S358" s="46" t="s">
        <v>4755</v>
      </c>
      <c r="T358" s="46"/>
      <c r="U358" s="46"/>
      <c r="V358" s="46"/>
      <c r="W358" s="46"/>
      <c r="X358" s="46" t="s">
        <v>2268</v>
      </c>
      <c r="Y358" s="46" t="s">
        <v>2100</v>
      </c>
      <c r="Z358" s="46">
        <v>20.492045690000001</v>
      </c>
      <c r="AA358" s="46">
        <v>-103.0358749</v>
      </c>
      <c r="AB358" s="46" t="s">
        <v>4634</v>
      </c>
      <c r="AC358" s="46" t="s">
        <v>8347</v>
      </c>
      <c r="AD358" s="46" t="s">
        <v>8347</v>
      </c>
      <c r="AE358" s="46" t="s">
        <v>517</v>
      </c>
    </row>
    <row r="359" spans="1:31" x14ac:dyDescent="0.45">
      <c r="A359" s="46" t="s">
        <v>2177</v>
      </c>
      <c r="B359" s="46"/>
      <c r="C359" s="46" t="s">
        <v>8343</v>
      </c>
      <c r="D359" s="46">
        <v>2</v>
      </c>
      <c r="E359" s="46">
        <v>2</v>
      </c>
      <c r="F359" s="46" t="s">
        <v>8526</v>
      </c>
      <c r="G359" s="46" t="s">
        <v>1416</v>
      </c>
      <c r="H359" s="46" t="s">
        <v>2177</v>
      </c>
      <c r="I359" s="46" t="s">
        <v>2092</v>
      </c>
      <c r="J359" s="46" t="s">
        <v>2092</v>
      </c>
      <c r="K359" s="46" t="s">
        <v>2326</v>
      </c>
      <c r="L359" s="46" t="s">
        <v>8354</v>
      </c>
      <c r="M359" s="46" t="s">
        <v>346</v>
      </c>
      <c r="N359" s="46" t="s">
        <v>8355</v>
      </c>
      <c r="O359" s="46" t="s">
        <v>8670</v>
      </c>
      <c r="P359" s="46"/>
      <c r="Q359" s="46">
        <v>175501</v>
      </c>
      <c r="R359" s="46" t="s">
        <v>8830</v>
      </c>
      <c r="S359" s="46" t="s">
        <v>4762</v>
      </c>
      <c r="T359" s="46"/>
      <c r="U359" s="46"/>
      <c r="V359" s="46"/>
      <c r="W359" s="46"/>
      <c r="X359" s="46" t="s">
        <v>2101</v>
      </c>
      <c r="Y359" s="46" t="s">
        <v>2100</v>
      </c>
      <c r="Z359" s="46">
        <v>16.472022490000001</v>
      </c>
      <c r="AA359" s="46">
        <v>-96.997430030000004</v>
      </c>
      <c r="AB359" s="46" t="s">
        <v>4634</v>
      </c>
      <c r="AC359" s="46" t="s">
        <v>8347</v>
      </c>
      <c r="AD359" s="46" t="s">
        <v>8343</v>
      </c>
      <c r="AE359" s="46" t="s">
        <v>517</v>
      </c>
    </row>
    <row r="360" spans="1:31" x14ac:dyDescent="0.45">
      <c r="A360" s="46" t="s">
        <v>2346</v>
      </c>
      <c r="B360" s="46"/>
      <c r="C360" s="46" t="s">
        <v>8343</v>
      </c>
      <c r="D360" s="46">
        <v>1</v>
      </c>
      <c r="E360" s="46">
        <v>1</v>
      </c>
      <c r="F360" s="46" t="s">
        <v>3101</v>
      </c>
      <c r="G360" s="46" t="s">
        <v>1416</v>
      </c>
      <c r="H360" s="46" t="s">
        <v>2346</v>
      </c>
      <c r="I360" s="46" t="s">
        <v>8831</v>
      </c>
      <c r="J360" s="46" t="s">
        <v>8831</v>
      </c>
      <c r="K360" s="46" t="s">
        <v>2326</v>
      </c>
      <c r="L360" s="46" t="s">
        <v>8493</v>
      </c>
      <c r="M360" s="46" t="s">
        <v>578</v>
      </c>
      <c r="N360" s="46" t="s">
        <v>8355</v>
      </c>
      <c r="O360" s="46" t="s">
        <v>8832</v>
      </c>
      <c r="P360" s="46" t="s">
        <v>8442</v>
      </c>
      <c r="Q360" s="46">
        <v>175901</v>
      </c>
      <c r="R360" s="46" t="s">
        <v>8833</v>
      </c>
      <c r="S360" s="46" t="s">
        <v>4636</v>
      </c>
      <c r="T360" s="46"/>
      <c r="U360" s="46"/>
      <c r="V360" s="46"/>
      <c r="W360" s="46"/>
      <c r="X360" s="46" t="s">
        <v>2268</v>
      </c>
      <c r="Y360" s="46" t="s">
        <v>2100</v>
      </c>
      <c r="Z360" s="46">
        <v>19.618951289999998</v>
      </c>
      <c r="AA360" s="46">
        <v>-103.56191870000001</v>
      </c>
      <c r="AB360" s="46" t="s">
        <v>4634</v>
      </c>
      <c r="AC360" s="46" t="s">
        <v>8347</v>
      </c>
      <c r="AD360" s="46" t="s">
        <v>8343</v>
      </c>
      <c r="AE360" s="46" t="s">
        <v>8348</v>
      </c>
    </row>
    <row r="361" spans="1:31" x14ac:dyDescent="0.45">
      <c r="A361" s="46" t="s">
        <v>1453</v>
      </c>
      <c r="B361" s="46"/>
      <c r="C361" s="46" t="s">
        <v>8343</v>
      </c>
      <c r="D361" s="46">
        <v>2</v>
      </c>
      <c r="E361" s="46">
        <v>2</v>
      </c>
      <c r="F361" s="46" t="s">
        <v>8469</v>
      </c>
      <c r="G361" s="46" t="s">
        <v>1415</v>
      </c>
      <c r="H361" s="46" t="s">
        <v>1453</v>
      </c>
      <c r="I361" s="46" t="s">
        <v>1076</v>
      </c>
      <c r="J361" s="46" t="s">
        <v>1076</v>
      </c>
      <c r="K361" s="46" t="s">
        <v>2326</v>
      </c>
      <c r="L361" s="46" t="s">
        <v>8773</v>
      </c>
      <c r="M361" s="46" t="s">
        <v>8834</v>
      </c>
      <c r="N361" s="46" t="s">
        <v>1319</v>
      </c>
      <c r="O361" s="46" t="s">
        <v>1408</v>
      </c>
      <c r="P361" s="46" t="s">
        <v>8384</v>
      </c>
      <c r="Q361" s="46">
        <v>174565</v>
      </c>
      <c r="R361" s="46"/>
      <c r="S361" s="46"/>
      <c r="T361" s="46" t="s">
        <v>8835</v>
      </c>
      <c r="U361" s="46" t="s">
        <v>8836</v>
      </c>
      <c r="V361" s="46"/>
      <c r="W361" s="46" t="s">
        <v>3498</v>
      </c>
      <c r="X361" s="46" t="s">
        <v>3673</v>
      </c>
      <c r="Y361" s="46" t="s">
        <v>1171</v>
      </c>
      <c r="Z361" s="46">
        <v>34.142505999999997</v>
      </c>
      <c r="AA361" s="46">
        <v>-82.016361000000003</v>
      </c>
      <c r="AB361" s="46" t="s">
        <v>6905</v>
      </c>
      <c r="AC361" s="46" t="s">
        <v>8347</v>
      </c>
      <c r="AD361" s="46" t="s">
        <v>8343</v>
      </c>
      <c r="AE361" s="46" t="s">
        <v>517</v>
      </c>
    </row>
    <row r="362" spans="1:31" x14ac:dyDescent="0.45">
      <c r="A362" s="46" t="s">
        <v>5318</v>
      </c>
      <c r="B362" s="46"/>
      <c r="C362" s="46"/>
      <c r="D362" s="46">
        <v>3</v>
      </c>
      <c r="E362" s="46">
        <v>4</v>
      </c>
      <c r="F362" s="46" t="s">
        <v>8704</v>
      </c>
      <c r="G362" s="46" t="s">
        <v>1415</v>
      </c>
      <c r="H362" s="46" t="s">
        <v>8837</v>
      </c>
      <c r="I362" s="46" t="s">
        <v>1076</v>
      </c>
      <c r="J362" s="46" t="s">
        <v>1076</v>
      </c>
      <c r="K362" s="46" t="s">
        <v>2326</v>
      </c>
      <c r="L362" s="46" t="s">
        <v>8430</v>
      </c>
      <c r="M362" s="46" t="s">
        <v>8838</v>
      </c>
      <c r="N362" s="46" t="s">
        <v>697</v>
      </c>
      <c r="O362" s="46" t="s">
        <v>8839</v>
      </c>
      <c r="P362" s="46" t="s">
        <v>8840</v>
      </c>
      <c r="Q362" s="46"/>
      <c r="R362" s="46" t="s">
        <v>8841</v>
      </c>
      <c r="S362" s="46" t="s">
        <v>8842</v>
      </c>
      <c r="T362" s="46"/>
      <c r="U362" s="46"/>
      <c r="V362" s="46"/>
      <c r="W362" s="46"/>
      <c r="X362" s="46"/>
      <c r="Y362" s="46"/>
      <c r="Z362" s="46">
        <v>33.887703000000002</v>
      </c>
      <c r="AA362" s="46">
        <v>-83.086085999999995</v>
      </c>
      <c r="AB362" s="46" t="s">
        <v>6903</v>
      </c>
      <c r="AC362" s="46" t="s">
        <v>8347</v>
      </c>
      <c r="AD362" s="46" t="s">
        <v>8347</v>
      </c>
      <c r="AE362" s="46" t="s">
        <v>517</v>
      </c>
    </row>
    <row r="363" spans="1:31" x14ac:dyDescent="0.45">
      <c r="A363" s="46" t="s">
        <v>8843</v>
      </c>
      <c r="B363" s="46"/>
      <c r="C363" s="46"/>
      <c r="D363" s="46">
        <v>4</v>
      </c>
      <c r="E363" s="46">
        <v>5</v>
      </c>
      <c r="F363" s="46" t="s">
        <v>8787</v>
      </c>
      <c r="G363" s="46" t="s">
        <v>1417</v>
      </c>
      <c r="H363" s="46" t="s">
        <v>8843</v>
      </c>
      <c r="I363" s="46" t="s">
        <v>1076</v>
      </c>
      <c r="J363" s="46" t="s">
        <v>1076</v>
      </c>
      <c r="K363" s="46" t="s">
        <v>2326</v>
      </c>
      <c r="L363" s="46" t="s">
        <v>8712</v>
      </c>
      <c r="M363" s="46" t="s">
        <v>8843</v>
      </c>
      <c r="N363" s="46" t="s">
        <v>3654</v>
      </c>
      <c r="O363" s="46"/>
      <c r="P363" s="46"/>
      <c r="Q363" s="46"/>
      <c r="R363" s="46"/>
      <c r="S363" s="46"/>
      <c r="T363" s="46"/>
      <c r="U363" s="46"/>
      <c r="V363" s="46"/>
      <c r="W363" s="46"/>
      <c r="X363" s="46"/>
      <c r="Y363" s="46"/>
      <c r="Z363" s="46"/>
      <c r="AA363" s="46"/>
      <c r="AB363" s="46"/>
      <c r="AC363" s="46"/>
      <c r="AD363" s="46"/>
      <c r="AE363" s="46"/>
    </row>
    <row r="364" spans="1:31" x14ac:dyDescent="0.45">
      <c r="A364" s="46" t="s">
        <v>7387</v>
      </c>
      <c r="B364" s="46"/>
      <c r="C364" s="46"/>
      <c r="D364" s="46"/>
      <c r="E364" s="46"/>
      <c r="F364" s="46"/>
      <c r="G364" s="46"/>
      <c r="H364" s="46"/>
      <c r="I364" s="46" t="s">
        <v>1839</v>
      </c>
      <c r="J364" s="46" t="s">
        <v>1839</v>
      </c>
      <c r="K364" s="46" t="s">
        <v>2326</v>
      </c>
      <c r="L364" s="46" t="s">
        <v>8338</v>
      </c>
      <c r="M364" s="46"/>
      <c r="N364" s="46"/>
      <c r="O364" s="46"/>
      <c r="P364" s="46"/>
      <c r="Q364" s="46"/>
      <c r="R364" s="46"/>
      <c r="S364" s="46"/>
      <c r="T364" s="46"/>
      <c r="U364" s="46"/>
      <c r="V364" s="46"/>
      <c r="W364" s="46"/>
      <c r="X364" s="46"/>
      <c r="Y364" s="46"/>
      <c r="Z364" s="46"/>
      <c r="AA364" s="46"/>
      <c r="AB364" s="46"/>
      <c r="AC364" s="46"/>
      <c r="AD364" s="46"/>
      <c r="AE364" s="46"/>
    </row>
    <row r="365" spans="1:31" x14ac:dyDescent="0.45">
      <c r="A365" s="46" t="s">
        <v>7109</v>
      </c>
      <c r="B365" s="46"/>
      <c r="C365" s="46"/>
      <c r="D365" s="46"/>
      <c r="E365" s="46"/>
      <c r="F365" s="46"/>
      <c r="G365" s="46"/>
      <c r="H365" s="46"/>
      <c r="I365" s="46" t="s">
        <v>1839</v>
      </c>
      <c r="J365" s="46" t="s">
        <v>1839</v>
      </c>
      <c r="K365" s="46" t="s">
        <v>2326</v>
      </c>
      <c r="L365" s="46" t="s">
        <v>8338</v>
      </c>
      <c r="M365" s="46"/>
      <c r="N365" s="46"/>
      <c r="O365" s="46"/>
      <c r="P365" s="46"/>
      <c r="Q365" s="46"/>
      <c r="R365" s="46"/>
      <c r="S365" s="46"/>
      <c r="T365" s="46"/>
      <c r="U365" s="46"/>
      <c r="V365" s="46"/>
      <c r="W365" s="46"/>
      <c r="X365" s="46"/>
      <c r="Y365" s="46"/>
      <c r="Z365" s="46"/>
      <c r="AA365" s="46"/>
      <c r="AB365" s="46"/>
      <c r="AC365" s="46"/>
      <c r="AD365" s="46"/>
      <c r="AE365" s="46"/>
    </row>
    <row r="366" spans="1:31" x14ac:dyDescent="0.45">
      <c r="A366" s="46" t="s">
        <v>8844</v>
      </c>
      <c r="B366" s="46"/>
      <c r="C366" s="46"/>
      <c r="D366" s="46"/>
      <c r="E366" s="46"/>
      <c r="F366" s="46"/>
      <c r="G366" s="46"/>
      <c r="H366" s="46"/>
      <c r="I366" s="46" t="s">
        <v>1839</v>
      </c>
      <c r="J366" s="46" t="s">
        <v>1839</v>
      </c>
      <c r="K366" s="46" t="s">
        <v>2326</v>
      </c>
      <c r="L366" s="46" t="s">
        <v>8338</v>
      </c>
      <c r="M366" s="46"/>
      <c r="N366" s="46"/>
      <c r="O366" s="46"/>
      <c r="P366" s="46"/>
      <c r="Q366" s="46"/>
      <c r="R366" s="46"/>
      <c r="S366" s="46"/>
      <c r="T366" s="46"/>
      <c r="U366" s="46"/>
      <c r="V366" s="46"/>
      <c r="W366" s="46"/>
      <c r="X366" s="46"/>
      <c r="Y366" s="46"/>
      <c r="Z366" s="46"/>
      <c r="AA366" s="46"/>
      <c r="AB366" s="46"/>
      <c r="AC366" s="46"/>
      <c r="AD366" s="46"/>
      <c r="AE366" s="46"/>
    </row>
    <row r="367" spans="1:31" x14ac:dyDescent="0.45">
      <c r="A367" s="46" t="s">
        <v>7111</v>
      </c>
      <c r="B367" s="46"/>
      <c r="C367" s="46"/>
      <c r="D367" s="46"/>
      <c r="E367" s="46"/>
      <c r="F367" s="46"/>
      <c r="G367" s="46"/>
      <c r="H367" s="46"/>
      <c r="I367" s="46" t="s">
        <v>1839</v>
      </c>
      <c r="J367" s="46" t="s">
        <v>1839</v>
      </c>
      <c r="K367" s="46" t="s">
        <v>2326</v>
      </c>
      <c r="L367" s="46" t="s">
        <v>8338</v>
      </c>
      <c r="M367" s="46"/>
      <c r="N367" s="46"/>
      <c r="O367" s="46"/>
      <c r="P367" s="46"/>
      <c r="Q367" s="46"/>
      <c r="R367" s="46"/>
      <c r="S367" s="46"/>
      <c r="T367" s="46"/>
      <c r="U367" s="46"/>
      <c r="V367" s="46"/>
      <c r="W367" s="46"/>
      <c r="X367" s="46"/>
      <c r="Y367" s="46"/>
      <c r="Z367" s="46"/>
      <c r="AA367" s="46"/>
      <c r="AB367" s="46"/>
      <c r="AC367" s="46"/>
      <c r="AD367" s="46"/>
      <c r="AE367" s="46"/>
    </row>
    <row r="368" spans="1:31" x14ac:dyDescent="0.45">
      <c r="A368" s="46" t="s">
        <v>8845</v>
      </c>
      <c r="B368" s="46"/>
      <c r="C368" s="46"/>
      <c r="D368" s="46"/>
      <c r="E368" s="46"/>
      <c r="F368" s="46"/>
      <c r="G368" s="46"/>
      <c r="H368" s="46"/>
      <c r="I368" s="46" t="s">
        <v>1839</v>
      </c>
      <c r="J368" s="46" t="s">
        <v>1839</v>
      </c>
      <c r="K368" s="46" t="s">
        <v>2326</v>
      </c>
      <c r="L368" s="46" t="s">
        <v>8338</v>
      </c>
      <c r="M368" s="46"/>
      <c r="N368" s="46"/>
      <c r="O368" s="46"/>
      <c r="P368" s="46"/>
      <c r="Q368" s="46"/>
      <c r="R368" s="46"/>
      <c r="S368" s="46"/>
      <c r="T368" s="46"/>
      <c r="U368" s="46"/>
      <c r="V368" s="46"/>
      <c r="W368" s="46"/>
      <c r="X368" s="46"/>
      <c r="Y368" s="46"/>
      <c r="Z368" s="46"/>
      <c r="AA368" s="46"/>
      <c r="AB368" s="46"/>
      <c r="AC368" s="46"/>
      <c r="AD368" s="46"/>
      <c r="AE368" s="46"/>
    </row>
    <row r="369" spans="1:31" x14ac:dyDescent="0.45">
      <c r="A369" s="46" t="s">
        <v>7385</v>
      </c>
      <c r="B369" s="46"/>
      <c r="C369" s="46"/>
      <c r="D369" s="46"/>
      <c r="E369" s="46"/>
      <c r="F369" s="46"/>
      <c r="G369" s="46"/>
      <c r="H369" s="46"/>
      <c r="I369" s="46" t="s">
        <v>1839</v>
      </c>
      <c r="J369" s="46" t="s">
        <v>1839</v>
      </c>
      <c r="K369" s="46" t="s">
        <v>2326</v>
      </c>
      <c r="L369" s="46" t="s">
        <v>8338</v>
      </c>
      <c r="M369" s="46"/>
      <c r="N369" s="46"/>
      <c r="O369" s="46"/>
      <c r="P369" s="46"/>
      <c r="Q369" s="46"/>
      <c r="R369" s="46"/>
      <c r="S369" s="46"/>
      <c r="T369" s="46"/>
      <c r="U369" s="46"/>
      <c r="V369" s="46"/>
      <c r="W369" s="46"/>
      <c r="X369" s="46"/>
      <c r="Y369" s="46"/>
      <c r="Z369" s="46"/>
      <c r="AA369" s="46"/>
      <c r="AB369" s="46"/>
      <c r="AC369" s="46"/>
      <c r="AD369" s="46"/>
      <c r="AE369" s="46"/>
    </row>
    <row r="370" spans="1:31" x14ac:dyDescent="0.45">
      <c r="A370" s="46" t="s">
        <v>7386</v>
      </c>
      <c r="B370" s="46"/>
      <c r="C370" s="46"/>
      <c r="D370" s="46"/>
      <c r="E370" s="46"/>
      <c r="F370" s="46"/>
      <c r="G370" s="46"/>
      <c r="H370" s="46"/>
      <c r="I370" s="46" t="s">
        <v>1839</v>
      </c>
      <c r="J370" s="46" t="s">
        <v>1839</v>
      </c>
      <c r="K370" s="46" t="s">
        <v>2326</v>
      </c>
      <c r="L370" s="46" t="s">
        <v>8338</v>
      </c>
      <c r="M370" s="46"/>
      <c r="N370" s="46"/>
      <c r="O370" s="46"/>
      <c r="P370" s="46"/>
      <c r="Q370" s="46"/>
      <c r="R370" s="46"/>
      <c r="S370" s="46"/>
      <c r="T370" s="46"/>
      <c r="U370" s="46"/>
      <c r="V370" s="46"/>
      <c r="W370" s="46"/>
      <c r="X370" s="46"/>
      <c r="Y370" s="46"/>
      <c r="Z370" s="46"/>
      <c r="AA370" s="46"/>
      <c r="AB370" s="46"/>
      <c r="AC370" s="46"/>
      <c r="AD370" s="46"/>
      <c r="AE370" s="46"/>
    </row>
    <row r="371" spans="1:31" x14ac:dyDescent="0.45">
      <c r="A371" s="46" t="s">
        <v>1755</v>
      </c>
      <c r="B371" s="46"/>
      <c r="C371" s="46" t="s">
        <v>8343</v>
      </c>
      <c r="D371" s="46">
        <v>1</v>
      </c>
      <c r="E371" s="46">
        <v>1</v>
      </c>
      <c r="F371" s="46" t="s">
        <v>8544</v>
      </c>
      <c r="G371" s="46" t="s">
        <v>1415</v>
      </c>
      <c r="H371" s="46" t="s">
        <v>1755</v>
      </c>
      <c r="I371" s="46" t="s">
        <v>960</v>
      </c>
      <c r="J371" s="46" t="s">
        <v>960</v>
      </c>
      <c r="K371" s="46" t="s">
        <v>2326</v>
      </c>
      <c r="L371" s="46" t="s">
        <v>8377</v>
      </c>
      <c r="M371" s="46" t="s">
        <v>391</v>
      </c>
      <c r="N371" s="46" t="s">
        <v>8355</v>
      </c>
      <c r="O371" s="46" t="s">
        <v>8846</v>
      </c>
      <c r="P371" s="46" t="s">
        <v>1318</v>
      </c>
      <c r="Q371" s="46" t="s">
        <v>4684</v>
      </c>
      <c r="R371" s="46"/>
      <c r="S371" s="46" t="s">
        <v>4685</v>
      </c>
      <c r="T371" s="46"/>
      <c r="U371" s="46"/>
      <c r="V371" s="46"/>
      <c r="W371" s="46"/>
      <c r="X371" s="46" t="s">
        <v>389</v>
      </c>
      <c r="Y371" s="46" t="s">
        <v>1171</v>
      </c>
      <c r="Z371" s="46">
        <v>33.982547349999997</v>
      </c>
      <c r="AA371" s="46">
        <v>-120.0735741</v>
      </c>
      <c r="AB371" s="46" t="s">
        <v>4634</v>
      </c>
      <c r="AC371" s="46" t="s">
        <v>8347</v>
      </c>
      <c r="AD371" s="46" t="s">
        <v>8343</v>
      </c>
      <c r="AE371" s="46" t="s">
        <v>517</v>
      </c>
    </row>
    <row r="372" spans="1:31" x14ac:dyDescent="0.45">
      <c r="A372" s="46" t="s">
        <v>4805</v>
      </c>
      <c r="B372" s="46"/>
      <c r="C372" s="46" t="s">
        <v>2326</v>
      </c>
      <c r="D372" s="46">
        <v>3</v>
      </c>
      <c r="E372" s="46">
        <v>4</v>
      </c>
      <c r="F372" s="46" t="s">
        <v>8448</v>
      </c>
      <c r="G372" s="46" t="s">
        <v>1417</v>
      </c>
      <c r="H372" s="46" t="s">
        <v>4805</v>
      </c>
      <c r="I372" s="46" t="s">
        <v>960</v>
      </c>
      <c r="J372" s="46" t="s">
        <v>960</v>
      </c>
      <c r="K372" s="46" t="s">
        <v>2326</v>
      </c>
      <c r="L372" s="46" t="s">
        <v>8377</v>
      </c>
      <c r="M372" s="46" t="s">
        <v>959</v>
      </c>
      <c r="N372" s="46" t="s">
        <v>8536</v>
      </c>
      <c r="O372" s="46" t="s">
        <v>8725</v>
      </c>
      <c r="P372" s="46"/>
      <c r="Q372" s="46"/>
      <c r="R372" s="46"/>
      <c r="S372" s="46"/>
      <c r="T372" s="46"/>
      <c r="U372" s="46"/>
      <c r="V372" s="46"/>
      <c r="W372" s="46"/>
      <c r="X372" s="46"/>
      <c r="Y372" s="46"/>
      <c r="Z372" s="46">
        <v>33.375518999999997</v>
      </c>
      <c r="AA372" s="46">
        <v>-118.41795500000001</v>
      </c>
      <c r="AB372" s="46" t="s">
        <v>4806</v>
      </c>
      <c r="AC372" s="46" t="s">
        <v>8347</v>
      </c>
      <c r="AD372" s="46" t="s">
        <v>8347</v>
      </c>
      <c r="AE372" s="46" t="s">
        <v>517</v>
      </c>
    </row>
    <row r="373" spans="1:31" x14ac:dyDescent="0.45">
      <c r="A373" s="46" t="s">
        <v>1434</v>
      </c>
      <c r="B373" s="46"/>
      <c r="C373" s="46" t="s">
        <v>8343</v>
      </c>
      <c r="D373" s="46">
        <v>1</v>
      </c>
      <c r="E373" s="46">
        <v>1</v>
      </c>
      <c r="F373" s="46" t="s">
        <v>8550</v>
      </c>
      <c r="G373" s="46" t="s">
        <v>1415</v>
      </c>
      <c r="H373" s="46" t="s">
        <v>1434</v>
      </c>
      <c r="I373" s="46" t="s">
        <v>974</v>
      </c>
      <c r="J373" s="46" t="s">
        <v>974</v>
      </c>
      <c r="K373" s="46" t="s">
        <v>2326</v>
      </c>
      <c r="L373" s="46" t="s">
        <v>8785</v>
      </c>
      <c r="M373" s="46" t="s">
        <v>8847</v>
      </c>
      <c r="N373" s="46" t="s">
        <v>1319</v>
      </c>
      <c r="O373" s="46" t="s">
        <v>1369</v>
      </c>
      <c r="P373" s="46" t="s">
        <v>8848</v>
      </c>
      <c r="Q373" s="46" t="s">
        <v>8849</v>
      </c>
      <c r="R373" s="46" t="s">
        <v>8850</v>
      </c>
      <c r="S373" s="46"/>
      <c r="T373" s="46" t="s">
        <v>8851</v>
      </c>
      <c r="U373" s="46"/>
      <c r="V373" s="46"/>
      <c r="W373" s="46" t="s">
        <v>6794</v>
      </c>
      <c r="X373" s="46" t="s">
        <v>6795</v>
      </c>
      <c r="Y373" s="46" t="s">
        <v>1171</v>
      </c>
      <c r="Z373" s="46">
        <v>38.000455000000002</v>
      </c>
      <c r="AA373" s="46">
        <v>-87.894177999999997</v>
      </c>
      <c r="AB373" s="46" t="s">
        <v>7040</v>
      </c>
      <c r="AC373" s="46" t="s">
        <v>8347</v>
      </c>
      <c r="AD373" s="46" t="s">
        <v>8343</v>
      </c>
      <c r="AE373" s="46" t="s">
        <v>8348</v>
      </c>
    </row>
    <row r="374" spans="1:31" x14ac:dyDescent="0.45">
      <c r="A374" s="46" t="s">
        <v>4808</v>
      </c>
      <c r="B374" s="46"/>
      <c r="C374" s="46" t="s">
        <v>2326</v>
      </c>
      <c r="D374" s="46">
        <v>3</v>
      </c>
      <c r="E374" s="46">
        <v>4</v>
      </c>
      <c r="F374" s="46" t="s">
        <v>8608</v>
      </c>
      <c r="G374" s="46" t="s">
        <v>1417</v>
      </c>
      <c r="H374" s="46" t="s">
        <v>4808</v>
      </c>
      <c r="I374" s="46" t="s">
        <v>974</v>
      </c>
      <c r="J374" s="46" t="s">
        <v>974</v>
      </c>
      <c r="K374" s="46" t="s">
        <v>2326</v>
      </c>
      <c r="L374" s="46" t="s">
        <v>8406</v>
      </c>
      <c r="M374" s="46" t="s">
        <v>973</v>
      </c>
      <c r="N374" s="46" t="s">
        <v>8355</v>
      </c>
      <c r="O374" s="46" t="s">
        <v>3107</v>
      </c>
      <c r="P374" s="46"/>
      <c r="Q374" s="46"/>
      <c r="R374" s="46"/>
      <c r="S374" s="46"/>
      <c r="T374" s="46"/>
      <c r="U374" s="46"/>
      <c r="V374" s="46"/>
      <c r="W374" s="46" t="s">
        <v>3492</v>
      </c>
      <c r="X374" s="46" t="s">
        <v>6839</v>
      </c>
      <c r="Y374" s="46" t="s">
        <v>1171</v>
      </c>
      <c r="Z374" s="46">
        <v>35.976736000000002</v>
      </c>
      <c r="AA374" s="46">
        <v>-78.986549999999994</v>
      </c>
      <c r="AB374" s="46" t="s">
        <v>8408</v>
      </c>
      <c r="AC374" s="46" t="s">
        <v>8347</v>
      </c>
      <c r="AD374" s="46" t="s">
        <v>8347</v>
      </c>
      <c r="AE374" s="46" t="s">
        <v>8348</v>
      </c>
    </row>
    <row r="375" spans="1:31" x14ac:dyDescent="0.45">
      <c r="A375" s="46" t="s">
        <v>3880</v>
      </c>
      <c r="B375" s="46"/>
      <c r="C375" s="46" t="s">
        <v>8343</v>
      </c>
      <c r="D375" s="46">
        <v>1</v>
      </c>
      <c r="E375" s="46">
        <v>1</v>
      </c>
      <c r="F375" s="46" t="s">
        <v>8357</v>
      </c>
      <c r="G375" s="46" t="s">
        <v>1415</v>
      </c>
      <c r="H375" s="46" t="s">
        <v>3880</v>
      </c>
      <c r="I375" s="46" t="s">
        <v>1834</v>
      </c>
      <c r="J375" s="46" t="s">
        <v>1834</v>
      </c>
      <c r="K375" s="46" t="s">
        <v>2326</v>
      </c>
      <c r="L375" s="46" t="s">
        <v>8377</v>
      </c>
      <c r="M375" s="46" t="s">
        <v>8852</v>
      </c>
      <c r="N375" s="46" t="s">
        <v>1827</v>
      </c>
      <c r="O375" s="47" t="s">
        <v>8853</v>
      </c>
      <c r="P375" s="46" t="s">
        <v>8384</v>
      </c>
      <c r="Q375" s="46">
        <v>174588</v>
      </c>
      <c r="R375" s="46"/>
      <c r="S375" s="46" t="s">
        <v>4686</v>
      </c>
      <c r="T375" s="46"/>
      <c r="U375" s="46"/>
      <c r="V375" s="46"/>
      <c r="W375" s="46" t="s">
        <v>6846</v>
      </c>
      <c r="X375" s="46" t="s">
        <v>389</v>
      </c>
      <c r="Y375" s="46" t="s">
        <v>1171</v>
      </c>
      <c r="Z375" s="46" t="s">
        <v>4235</v>
      </c>
      <c r="AA375" s="46" t="s">
        <v>4235</v>
      </c>
      <c r="AB375" s="46" t="s">
        <v>4235</v>
      </c>
      <c r="AC375" s="46" t="s">
        <v>8347</v>
      </c>
      <c r="AD375" s="46" t="s">
        <v>8343</v>
      </c>
      <c r="AE375" s="46" t="s">
        <v>8508</v>
      </c>
    </row>
    <row r="376" spans="1:31" x14ac:dyDescent="0.45">
      <c r="A376" s="46" t="s">
        <v>4947</v>
      </c>
      <c r="B376" s="46"/>
      <c r="C376" s="46"/>
      <c r="D376" s="46">
        <v>4</v>
      </c>
      <c r="E376" s="46">
        <v>5</v>
      </c>
      <c r="F376" s="46" t="s">
        <v>8352</v>
      </c>
      <c r="G376" s="46" t="s">
        <v>1415</v>
      </c>
      <c r="H376" s="46" t="s">
        <v>4947</v>
      </c>
      <c r="I376" s="46" t="s">
        <v>1834</v>
      </c>
      <c r="J376" s="46" t="s">
        <v>1834</v>
      </c>
      <c r="K376" s="46" t="s">
        <v>2326</v>
      </c>
      <c r="L376" s="46" t="s">
        <v>8712</v>
      </c>
      <c r="M376" s="46" t="s">
        <v>4948</v>
      </c>
      <c r="N376" s="46" t="s">
        <v>8536</v>
      </c>
      <c r="O376" s="46" t="s">
        <v>4236</v>
      </c>
      <c r="P376" s="46"/>
      <c r="Q376" s="46"/>
      <c r="R376" s="46"/>
      <c r="S376" s="46"/>
      <c r="T376" s="46"/>
      <c r="U376" s="46"/>
      <c r="V376" s="46"/>
      <c r="W376" s="46"/>
      <c r="X376" s="46"/>
      <c r="Y376" s="46"/>
      <c r="Z376" s="46"/>
      <c r="AA376" s="46"/>
      <c r="AB376" s="46"/>
      <c r="AC376" s="46"/>
      <c r="AD376" s="46"/>
      <c r="AE376" s="46"/>
    </row>
    <row r="377" spans="1:31" x14ac:dyDescent="0.45">
      <c r="A377" s="46" t="s">
        <v>4932</v>
      </c>
      <c r="B377" s="46"/>
      <c r="C377" s="46"/>
      <c r="D377" s="46">
        <v>4</v>
      </c>
      <c r="E377" s="46">
        <v>5</v>
      </c>
      <c r="F377" s="46" t="s">
        <v>8564</v>
      </c>
      <c r="G377" s="46" t="s">
        <v>1415</v>
      </c>
      <c r="H377" s="46" t="s">
        <v>4932</v>
      </c>
      <c r="I377" s="46" t="s">
        <v>1834</v>
      </c>
      <c r="J377" s="46" t="s">
        <v>1834</v>
      </c>
      <c r="K377" s="46" t="s">
        <v>2326</v>
      </c>
      <c r="L377" s="46" t="s">
        <v>8712</v>
      </c>
      <c r="M377" s="46" t="s">
        <v>8854</v>
      </c>
      <c r="N377" s="46" t="s">
        <v>8536</v>
      </c>
      <c r="O377" s="46"/>
      <c r="P377" s="46"/>
      <c r="Q377" s="46"/>
      <c r="R377" s="46"/>
      <c r="S377" s="46"/>
      <c r="T377" s="46"/>
      <c r="U377" s="46"/>
      <c r="V377" s="46"/>
      <c r="W377" s="46"/>
      <c r="X377" s="46"/>
      <c r="Y377" s="46"/>
      <c r="Z377" s="46"/>
      <c r="AA377" s="46"/>
      <c r="AB377" s="46"/>
      <c r="AC377" s="46"/>
      <c r="AD377" s="46"/>
      <c r="AE377" s="46"/>
    </row>
    <row r="378" spans="1:31" x14ac:dyDescent="0.45">
      <c r="A378" s="46" t="s">
        <v>1436</v>
      </c>
      <c r="B378" s="46"/>
      <c r="C378" s="46" t="s">
        <v>8343</v>
      </c>
      <c r="D378" s="46">
        <v>1</v>
      </c>
      <c r="E378" s="46">
        <v>1</v>
      </c>
      <c r="F378" s="46" t="s">
        <v>8605</v>
      </c>
      <c r="G378" s="46" t="s">
        <v>1415</v>
      </c>
      <c r="H378" s="46" t="s">
        <v>1436</v>
      </c>
      <c r="I378" s="46" t="s">
        <v>1009</v>
      </c>
      <c r="J378" s="46" t="s">
        <v>1009</v>
      </c>
      <c r="K378" s="46" t="s">
        <v>2326</v>
      </c>
      <c r="L378" s="46" t="s">
        <v>8392</v>
      </c>
      <c r="M378" s="46" t="s">
        <v>8855</v>
      </c>
      <c r="N378" s="46" t="s">
        <v>1319</v>
      </c>
      <c r="O378" s="46" t="s">
        <v>1371</v>
      </c>
      <c r="P378" s="46" t="s">
        <v>8399</v>
      </c>
      <c r="Q378" s="46">
        <v>174523</v>
      </c>
      <c r="R378" s="46"/>
      <c r="S378" s="46" t="s">
        <v>4687</v>
      </c>
      <c r="T378" s="46" t="s">
        <v>8856</v>
      </c>
      <c r="U378" s="46"/>
      <c r="V378" s="46"/>
      <c r="W378" s="46" t="s">
        <v>6796</v>
      </c>
      <c r="X378" s="46" t="s">
        <v>3484</v>
      </c>
      <c r="Y378" s="46" t="s">
        <v>1171</v>
      </c>
      <c r="Z378" s="46">
        <v>40.842162999999999</v>
      </c>
      <c r="AA378" s="46">
        <v>-91.080078</v>
      </c>
      <c r="AB378" s="46" t="s">
        <v>7077</v>
      </c>
      <c r="AC378" s="46" t="s">
        <v>8347</v>
      </c>
      <c r="AD378" s="46" t="s">
        <v>8343</v>
      </c>
      <c r="AE378" s="46" t="s">
        <v>8348</v>
      </c>
    </row>
    <row r="379" spans="1:31" x14ac:dyDescent="0.45">
      <c r="A379" s="46" t="s">
        <v>4853</v>
      </c>
      <c r="B379" s="46"/>
      <c r="C379" s="46" t="s">
        <v>2326</v>
      </c>
      <c r="D379" s="46">
        <v>3</v>
      </c>
      <c r="E379" s="46">
        <v>4</v>
      </c>
      <c r="F379" s="46" t="s">
        <v>8857</v>
      </c>
      <c r="G379" s="46" t="s">
        <v>1415</v>
      </c>
      <c r="H379" s="46" t="s">
        <v>4853</v>
      </c>
      <c r="I379" s="46" t="s">
        <v>1009</v>
      </c>
      <c r="J379" s="46" t="s">
        <v>1009</v>
      </c>
      <c r="K379" s="46" t="s">
        <v>2326</v>
      </c>
      <c r="L379" s="46" t="s">
        <v>8858</v>
      </c>
      <c r="M379" s="46" t="s">
        <v>8859</v>
      </c>
      <c r="N379" s="46" t="s">
        <v>8860</v>
      </c>
      <c r="O379" s="46" t="s">
        <v>1372</v>
      </c>
      <c r="P379" s="46"/>
      <c r="Q379" s="46"/>
      <c r="R379" s="46"/>
      <c r="S379" s="46"/>
      <c r="T379" s="46"/>
      <c r="U379" s="46"/>
      <c r="V379" s="46"/>
      <c r="W379" s="46"/>
      <c r="X379" s="46"/>
      <c r="Y379" s="46"/>
      <c r="Z379" s="46">
        <v>38.052608999999997</v>
      </c>
      <c r="AA379" s="46">
        <v>-84.472161999999997</v>
      </c>
      <c r="AB379" s="46" t="s">
        <v>7075</v>
      </c>
      <c r="AC379" s="46" t="s">
        <v>8347</v>
      </c>
      <c r="AD379" s="46" t="s">
        <v>8347</v>
      </c>
      <c r="AE379" s="46" t="s">
        <v>8348</v>
      </c>
    </row>
    <row r="380" spans="1:31" x14ac:dyDescent="0.45">
      <c r="A380" s="46" t="s">
        <v>8861</v>
      </c>
      <c r="B380" s="46" t="s">
        <v>2326</v>
      </c>
      <c r="C380" s="46"/>
      <c r="D380" s="46"/>
      <c r="E380" s="46"/>
      <c r="F380" s="46"/>
      <c r="G380" s="46"/>
      <c r="H380" s="46"/>
      <c r="I380" s="46" t="s">
        <v>8862</v>
      </c>
      <c r="J380" s="46" t="s">
        <v>8862</v>
      </c>
      <c r="K380" s="46" t="s">
        <v>2326</v>
      </c>
      <c r="L380" s="46" t="s">
        <v>8338</v>
      </c>
      <c r="M380" s="46"/>
      <c r="N380" s="46"/>
      <c r="O380" s="46"/>
      <c r="P380" s="46"/>
      <c r="Q380" s="46"/>
      <c r="R380" s="46"/>
      <c r="S380" s="46"/>
      <c r="T380" s="46"/>
      <c r="U380" s="46"/>
      <c r="V380" s="46"/>
      <c r="W380" s="46"/>
      <c r="X380" s="46"/>
      <c r="Y380" s="46"/>
      <c r="Z380" s="46"/>
      <c r="AA380" s="46"/>
      <c r="AB380" s="46"/>
      <c r="AC380" s="46"/>
      <c r="AD380" s="46"/>
      <c r="AE380" s="46"/>
    </row>
    <row r="381" spans="1:31" x14ac:dyDescent="0.45">
      <c r="A381" s="46" t="s">
        <v>7372</v>
      </c>
      <c r="B381" s="46" t="s">
        <v>2326</v>
      </c>
      <c r="C381" s="46"/>
      <c r="D381" s="46"/>
      <c r="E381" s="46"/>
      <c r="F381" s="46"/>
      <c r="G381" s="46"/>
      <c r="H381" s="46"/>
      <c r="I381" s="46" t="s">
        <v>3740</v>
      </c>
      <c r="J381" s="46" t="s">
        <v>3740</v>
      </c>
      <c r="K381" s="46" t="s">
        <v>2326</v>
      </c>
      <c r="L381" s="46" t="s">
        <v>8338</v>
      </c>
      <c r="M381" s="46"/>
      <c r="N381" s="46"/>
      <c r="O381" s="46"/>
      <c r="P381" s="46"/>
      <c r="Q381" s="46"/>
      <c r="R381" s="46"/>
      <c r="S381" s="46"/>
      <c r="T381" s="46"/>
      <c r="U381" s="46"/>
      <c r="V381" s="46"/>
      <c r="W381" s="46"/>
      <c r="X381" s="46"/>
      <c r="Y381" s="46"/>
      <c r="Z381" s="46"/>
      <c r="AA381" s="46"/>
      <c r="AB381" s="46"/>
      <c r="AC381" s="46"/>
      <c r="AD381" s="46"/>
      <c r="AE381" s="46"/>
    </row>
    <row r="382" spans="1:31" x14ac:dyDescent="0.45">
      <c r="A382" s="46" t="s">
        <v>8863</v>
      </c>
      <c r="B382" s="46"/>
      <c r="C382" s="46" t="s">
        <v>8343</v>
      </c>
      <c r="D382" s="46">
        <v>1</v>
      </c>
      <c r="E382" s="46">
        <v>1</v>
      </c>
      <c r="F382" s="46" t="s">
        <v>8485</v>
      </c>
      <c r="G382" s="46" t="s">
        <v>1415</v>
      </c>
      <c r="H382" s="46" t="s">
        <v>3878</v>
      </c>
      <c r="I382" s="46" t="s">
        <v>8864</v>
      </c>
      <c r="J382" s="46" t="s">
        <v>8864</v>
      </c>
      <c r="K382" s="46" t="s">
        <v>2326</v>
      </c>
      <c r="L382" s="46" t="s">
        <v>8377</v>
      </c>
      <c r="M382" s="46" t="s">
        <v>8865</v>
      </c>
      <c r="N382" s="46" t="s">
        <v>1827</v>
      </c>
      <c r="O382" s="46" t="s">
        <v>1921</v>
      </c>
      <c r="P382" s="46" t="s">
        <v>8384</v>
      </c>
      <c r="Q382" s="46">
        <v>174675</v>
      </c>
      <c r="R382" s="46"/>
      <c r="S382" s="46"/>
      <c r="T382" s="46"/>
      <c r="U382" s="46"/>
      <c r="V382" s="46"/>
      <c r="W382" s="46" t="s">
        <v>6946</v>
      </c>
      <c r="X382" s="46" t="s">
        <v>389</v>
      </c>
      <c r="Y382" s="46" t="s">
        <v>1171</v>
      </c>
      <c r="Z382" s="46">
        <v>34.011648999999998</v>
      </c>
      <c r="AA382" s="46">
        <v>-119.745491</v>
      </c>
      <c r="AB382" s="46" t="s">
        <v>6947</v>
      </c>
      <c r="AC382" s="46" t="s">
        <v>8347</v>
      </c>
      <c r="AD382" s="46" t="s">
        <v>8347</v>
      </c>
      <c r="AE382" s="46" t="s">
        <v>8348</v>
      </c>
    </row>
    <row r="383" spans="1:31" x14ac:dyDescent="0.45">
      <c r="A383" s="46" t="s">
        <v>2343</v>
      </c>
      <c r="B383" s="46"/>
      <c r="C383" s="46" t="s">
        <v>8343</v>
      </c>
      <c r="D383" s="46">
        <v>2</v>
      </c>
      <c r="E383" s="46">
        <v>2</v>
      </c>
      <c r="F383" s="46" t="s">
        <v>8602</v>
      </c>
      <c r="G383" s="46" t="s">
        <v>1416</v>
      </c>
      <c r="H383" s="46" t="s">
        <v>2343</v>
      </c>
      <c r="I383" s="46" t="s">
        <v>2089</v>
      </c>
      <c r="J383" s="46" t="s">
        <v>2089</v>
      </c>
      <c r="K383" s="46" t="s">
        <v>2326</v>
      </c>
      <c r="L383" s="46" t="s">
        <v>8493</v>
      </c>
      <c r="M383" s="46" t="s">
        <v>542</v>
      </c>
      <c r="N383" s="46" t="s">
        <v>8355</v>
      </c>
      <c r="O383" s="46" t="s">
        <v>8866</v>
      </c>
      <c r="P383" s="46" t="s">
        <v>8442</v>
      </c>
      <c r="Q383" s="46">
        <v>175918</v>
      </c>
      <c r="R383" s="46"/>
      <c r="S383" s="46" t="s">
        <v>4754</v>
      </c>
      <c r="T383" s="46"/>
      <c r="U383" s="46"/>
      <c r="V383" s="46"/>
      <c r="W383" s="46"/>
      <c r="X383" s="46" t="s">
        <v>2268</v>
      </c>
      <c r="Y383" s="46" t="s">
        <v>2100</v>
      </c>
      <c r="Z383" s="46">
        <v>19.63047431</v>
      </c>
      <c r="AA383" s="46">
        <v>-104.3312538</v>
      </c>
      <c r="AB383" s="46" t="s">
        <v>4634</v>
      </c>
      <c r="AC383" s="46" t="s">
        <v>8347</v>
      </c>
      <c r="AD383" s="46" t="s">
        <v>8343</v>
      </c>
      <c r="AE383" s="46" t="s">
        <v>517</v>
      </c>
    </row>
    <row r="384" spans="1:31" x14ac:dyDescent="0.45">
      <c r="A384" s="46" t="s">
        <v>2174</v>
      </c>
      <c r="B384" s="46"/>
      <c r="C384" s="46" t="s">
        <v>8343</v>
      </c>
      <c r="D384" s="46">
        <v>2</v>
      </c>
      <c r="E384" s="46">
        <v>2</v>
      </c>
      <c r="F384" s="46" t="s">
        <v>8713</v>
      </c>
      <c r="G384" s="46" t="s">
        <v>1416</v>
      </c>
      <c r="H384" s="46" t="s">
        <v>2174</v>
      </c>
      <c r="I384" s="46" t="s">
        <v>2089</v>
      </c>
      <c r="J384" s="46" t="s">
        <v>2089</v>
      </c>
      <c r="K384" s="46" t="s">
        <v>2326</v>
      </c>
      <c r="L384" s="46" t="s">
        <v>8354</v>
      </c>
      <c r="M384" s="46" t="s">
        <v>335</v>
      </c>
      <c r="N384" s="46" t="s">
        <v>8355</v>
      </c>
      <c r="O384" s="46" t="s">
        <v>8670</v>
      </c>
      <c r="P384" s="46"/>
      <c r="Q384" s="46">
        <v>175510</v>
      </c>
      <c r="R384" s="46"/>
      <c r="S384" s="46"/>
      <c r="T384" s="46"/>
      <c r="U384" s="46"/>
      <c r="V384" s="46"/>
      <c r="W384" s="46"/>
      <c r="X384" s="46" t="s">
        <v>2101</v>
      </c>
      <c r="Y384" s="46" t="s">
        <v>2100</v>
      </c>
      <c r="Z384" s="46">
        <v>16.488423780000002</v>
      </c>
      <c r="AA384" s="46">
        <v>-96.983584129999997</v>
      </c>
      <c r="AB384" s="46" t="s">
        <v>4634</v>
      </c>
      <c r="AC384" s="46" t="s">
        <v>8347</v>
      </c>
      <c r="AD384" s="46" t="s">
        <v>8343</v>
      </c>
      <c r="AE384" s="46" t="s">
        <v>517</v>
      </c>
    </row>
    <row r="385" spans="1:31" x14ac:dyDescent="0.45">
      <c r="A385" s="46" t="s">
        <v>3915</v>
      </c>
      <c r="B385" s="46"/>
      <c r="C385" s="46" t="s">
        <v>8343</v>
      </c>
      <c r="D385" s="46">
        <v>2</v>
      </c>
      <c r="E385" s="46">
        <v>2</v>
      </c>
      <c r="F385" s="46" t="s">
        <v>8504</v>
      </c>
      <c r="G385" s="46" t="s">
        <v>1415</v>
      </c>
      <c r="H385" s="46" t="s">
        <v>3915</v>
      </c>
      <c r="I385" s="46" t="s">
        <v>8867</v>
      </c>
      <c r="J385" s="46" t="s">
        <v>8868</v>
      </c>
      <c r="K385" s="46"/>
      <c r="L385" s="46" t="s">
        <v>8869</v>
      </c>
      <c r="M385" s="46" t="s">
        <v>763</v>
      </c>
      <c r="N385" s="46" t="s">
        <v>697</v>
      </c>
      <c r="O385" s="46" t="s">
        <v>2681</v>
      </c>
      <c r="P385" s="46" t="s">
        <v>1415</v>
      </c>
      <c r="Q385" s="46">
        <v>175399</v>
      </c>
      <c r="R385" s="46"/>
      <c r="S385" s="46"/>
      <c r="T385" s="46"/>
      <c r="U385" s="46"/>
      <c r="V385" s="46" t="s">
        <v>8870</v>
      </c>
      <c r="W385" s="46"/>
      <c r="X385" s="46"/>
      <c r="Y385" s="46" t="s">
        <v>4740</v>
      </c>
      <c r="Z385" s="46">
        <v>44.455392000000003</v>
      </c>
      <c r="AA385" s="46">
        <v>26.357049</v>
      </c>
      <c r="AB385" s="46" t="s">
        <v>4741</v>
      </c>
      <c r="AC385" s="46" t="s">
        <v>8347</v>
      </c>
      <c r="AD385" s="46" t="s">
        <v>8343</v>
      </c>
      <c r="AE385" s="46" t="s">
        <v>517</v>
      </c>
    </row>
    <row r="386" spans="1:31" x14ac:dyDescent="0.45">
      <c r="A386" s="46" t="s">
        <v>4913</v>
      </c>
      <c r="B386" s="46"/>
      <c r="C386" s="46"/>
      <c r="D386" s="46">
        <v>4</v>
      </c>
      <c r="E386" s="46">
        <v>5</v>
      </c>
      <c r="F386" s="46" t="s">
        <v>8389</v>
      </c>
      <c r="G386" s="46" t="s">
        <v>1415</v>
      </c>
      <c r="H386" s="46" t="s">
        <v>4913</v>
      </c>
      <c r="I386" s="46" t="s">
        <v>4170</v>
      </c>
      <c r="J386" s="46" t="s">
        <v>4170</v>
      </c>
      <c r="K386" s="46" t="s">
        <v>2326</v>
      </c>
      <c r="L386" s="46" t="s">
        <v>8712</v>
      </c>
      <c r="M386" s="46" t="s">
        <v>4914</v>
      </c>
      <c r="N386" s="46" t="s">
        <v>8536</v>
      </c>
      <c r="O386" s="46" t="s">
        <v>4236</v>
      </c>
      <c r="P386" s="46"/>
      <c r="Q386" s="46"/>
      <c r="R386" s="46"/>
      <c r="S386" s="46"/>
      <c r="T386" s="46"/>
      <c r="U386" s="46"/>
      <c r="V386" s="46"/>
      <c r="W386" s="46"/>
      <c r="X386" s="46"/>
      <c r="Y386" s="46"/>
      <c r="Z386" s="46"/>
      <c r="AA386" s="46"/>
      <c r="AB386" s="46"/>
      <c r="AC386" s="46"/>
      <c r="AD386" s="46"/>
      <c r="AE386" s="46"/>
    </row>
    <row r="387" spans="1:31" x14ac:dyDescent="0.45">
      <c r="A387" s="46" t="s">
        <v>1451</v>
      </c>
      <c r="B387" s="46"/>
      <c r="C387" s="46" t="s">
        <v>8343</v>
      </c>
      <c r="D387" s="46">
        <v>1</v>
      </c>
      <c r="E387" s="46">
        <v>1</v>
      </c>
      <c r="F387" s="46" t="s">
        <v>8857</v>
      </c>
      <c r="G387" s="46" t="s">
        <v>1415</v>
      </c>
      <c r="H387" s="46" t="s">
        <v>1451</v>
      </c>
      <c r="I387" s="46" t="s">
        <v>2480</v>
      </c>
      <c r="J387" s="46" t="s">
        <v>2480</v>
      </c>
      <c r="K387" s="46" t="s">
        <v>2326</v>
      </c>
      <c r="L387" s="46" t="s">
        <v>8871</v>
      </c>
      <c r="M387" s="46" t="s">
        <v>203</v>
      </c>
      <c r="N387" s="46" t="s">
        <v>1319</v>
      </c>
      <c r="O387" s="46" t="s">
        <v>1402</v>
      </c>
      <c r="P387" s="46" t="s">
        <v>8384</v>
      </c>
      <c r="Q387" s="46">
        <v>174539</v>
      </c>
      <c r="R387" s="46"/>
      <c r="S387" s="46"/>
      <c r="T387" s="46" t="s">
        <v>8872</v>
      </c>
      <c r="U387" s="46" t="s">
        <v>8873</v>
      </c>
      <c r="V387" s="46"/>
      <c r="W387" s="46"/>
      <c r="X387" s="46"/>
      <c r="Y387" s="46" t="s">
        <v>4703</v>
      </c>
      <c r="Z387" s="46">
        <v>51.816667000000002</v>
      </c>
      <c r="AA387" s="46">
        <v>19.883333</v>
      </c>
      <c r="AB387" s="46" t="s">
        <v>4665</v>
      </c>
      <c r="AC387" s="46" t="s">
        <v>8343</v>
      </c>
      <c r="AD387" s="46" t="s">
        <v>8343</v>
      </c>
      <c r="AE387" s="46" t="s">
        <v>517</v>
      </c>
    </row>
    <row r="388" spans="1:31" x14ac:dyDescent="0.45">
      <c r="A388" s="46" t="s">
        <v>7480</v>
      </c>
      <c r="B388" s="46"/>
      <c r="C388" s="46"/>
      <c r="D388" s="46">
        <v>3</v>
      </c>
      <c r="E388" s="46">
        <v>4</v>
      </c>
      <c r="F388" s="46" t="s">
        <v>8439</v>
      </c>
      <c r="G388" s="46" t="s">
        <v>1415</v>
      </c>
      <c r="H388" s="46" t="s">
        <v>8874</v>
      </c>
      <c r="I388" s="46" t="s">
        <v>997</v>
      </c>
      <c r="J388" s="46" t="s">
        <v>997</v>
      </c>
      <c r="K388" s="46" t="s">
        <v>2326</v>
      </c>
      <c r="L388" s="46" t="s">
        <v>8392</v>
      </c>
      <c r="M388" s="46" t="s">
        <v>736</v>
      </c>
      <c r="N388" s="46" t="s">
        <v>697</v>
      </c>
      <c r="O388" s="46" t="s">
        <v>8875</v>
      </c>
      <c r="P388" s="46"/>
      <c r="Q388" s="46">
        <v>175320</v>
      </c>
      <c r="R388" s="46" t="s">
        <v>8876</v>
      </c>
      <c r="S388" s="46"/>
      <c r="T388" s="46"/>
      <c r="U388" s="46"/>
      <c r="V388" s="46"/>
      <c r="W388" s="46"/>
      <c r="X388" s="46"/>
      <c r="Y388" s="46"/>
      <c r="Z388" s="46">
        <v>37.143889999999999</v>
      </c>
      <c r="AA388" s="46">
        <v>-88.687219999999996</v>
      </c>
      <c r="AB388" s="46" t="s">
        <v>4709</v>
      </c>
      <c r="AC388" s="46" t="s">
        <v>8347</v>
      </c>
      <c r="AD388" s="46" t="s">
        <v>8347</v>
      </c>
      <c r="AE388" s="46" t="s">
        <v>8348</v>
      </c>
    </row>
    <row r="389" spans="1:31" x14ac:dyDescent="0.45">
      <c r="A389" s="46" t="s">
        <v>5670</v>
      </c>
      <c r="B389" s="46"/>
      <c r="C389" s="46" t="s">
        <v>2326</v>
      </c>
      <c r="D389" s="46">
        <v>3</v>
      </c>
      <c r="E389" s="46">
        <v>4</v>
      </c>
      <c r="F389" s="46" t="s">
        <v>8364</v>
      </c>
      <c r="G389" s="46" t="s">
        <v>1417</v>
      </c>
      <c r="H389" s="46" t="s">
        <v>5670</v>
      </c>
      <c r="I389" s="46" t="s">
        <v>997</v>
      </c>
      <c r="J389" s="46" t="s">
        <v>997</v>
      </c>
      <c r="K389" s="46" t="s">
        <v>2326</v>
      </c>
      <c r="L389" s="46" t="s">
        <v>8877</v>
      </c>
      <c r="M389" s="46" t="s">
        <v>5670</v>
      </c>
      <c r="N389" s="46" t="s">
        <v>8355</v>
      </c>
      <c r="O389" s="46"/>
      <c r="P389" s="46"/>
      <c r="Q389" s="46"/>
      <c r="R389" s="46"/>
      <c r="S389" s="46"/>
      <c r="T389" s="46"/>
      <c r="U389" s="46"/>
      <c r="V389" s="46"/>
      <c r="W389" s="46"/>
      <c r="X389" s="46"/>
      <c r="Y389" s="46" t="s">
        <v>1171</v>
      </c>
      <c r="Z389" s="46">
        <v>36.018276</v>
      </c>
      <c r="AA389" s="46">
        <v>-78.922404999999998</v>
      </c>
      <c r="AB389" s="46" t="s">
        <v>8408</v>
      </c>
      <c r="AC389" s="46" t="s">
        <v>8347</v>
      </c>
      <c r="AD389" s="46" t="s">
        <v>8347</v>
      </c>
      <c r="AE389" s="46" t="s">
        <v>8348</v>
      </c>
    </row>
    <row r="390" spans="1:31" x14ac:dyDescent="0.45">
      <c r="A390" s="46" t="s">
        <v>7352</v>
      </c>
      <c r="B390" s="46"/>
      <c r="C390" s="46"/>
      <c r="D390" s="46"/>
      <c r="E390" s="46"/>
      <c r="F390" s="46"/>
      <c r="G390" s="46"/>
      <c r="H390" s="46"/>
      <c r="I390" s="46" t="s">
        <v>3719</v>
      </c>
      <c r="J390" s="46" t="s">
        <v>3719</v>
      </c>
      <c r="K390" s="46" t="s">
        <v>2326</v>
      </c>
      <c r="L390" s="46" t="s">
        <v>8338</v>
      </c>
      <c r="M390" s="46"/>
      <c r="N390" s="46"/>
      <c r="O390" s="46"/>
      <c r="P390" s="46"/>
      <c r="Q390" s="46"/>
      <c r="R390" s="46"/>
      <c r="S390" s="46"/>
      <c r="T390" s="46"/>
      <c r="U390" s="46"/>
      <c r="V390" s="46"/>
      <c r="W390" s="46"/>
      <c r="X390" s="46"/>
      <c r="Y390" s="46"/>
      <c r="Z390" s="46"/>
      <c r="AA390" s="46"/>
      <c r="AB390" s="46"/>
      <c r="AC390" s="46"/>
      <c r="AD390" s="46"/>
      <c r="AE390" s="46"/>
    </row>
    <row r="391" spans="1:31" x14ac:dyDescent="0.45">
      <c r="A391" s="46" t="s">
        <v>4801</v>
      </c>
      <c r="B391" s="46"/>
      <c r="C391" s="46" t="s">
        <v>2326</v>
      </c>
      <c r="D391" s="46">
        <v>3</v>
      </c>
      <c r="E391" s="46">
        <v>4</v>
      </c>
      <c r="F391" s="46" t="s">
        <v>8504</v>
      </c>
      <c r="G391" s="46" t="s">
        <v>2451</v>
      </c>
      <c r="H391" s="46" t="s">
        <v>4801</v>
      </c>
      <c r="I391" s="46" t="s">
        <v>8878</v>
      </c>
      <c r="J391" s="46" t="s">
        <v>8878</v>
      </c>
      <c r="K391" s="46" t="s">
        <v>2326</v>
      </c>
      <c r="L391" s="46" t="s">
        <v>8664</v>
      </c>
      <c r="M391" s="46" t="s">
        <v>8879</v>
      </c>
      <c r="N391" s="46" t="s">
        <v>8355</v>
      </c>
      <c r="O391" s="46" t="s">
        <v>8880</v>
      </c>
      <c r="P391" s="46"/>
      <c r="Q391" s="46"/>
      <c r="R391" s="46"/>
      <c r="S391" s="46"/>
      <c r="T391" s="46"/>
      <c r="U391" s="46"/>
      <c r="V391" s="46"/>
      <c r="W391" s="46"/>
      <c r="X391" s="46" t="s">
        <v>2434</v>
      </c>
      <c r="Y391" s="46" t="s">
        <v>2100</v>
      </c>
      <c r="Z391" s="46">
        <v>19.5901</v>
      </c>
      <c r="AA391" s="46">
        <v>-96.943399999999997</v>
      </c>
      <c r="AB391" s="46" t="s">
        <v>4634</v>
      </c>
      <c r="AC391" s="46" t="s">
        <v>8347</v>
      </c>
      <c r="AD391" s="46" t="s">
        <v>8347</v>
      </c>
      <c r="AE391" s="46" t="s">
        <v>8348</v>
      </c>
    </row>
    <row r="392" spans="1:31" x14ac:dyDescent="0.45">
      <c r="A392" s="46" t="s">
        <v>6988</v>
      </c>
      <c r="B392" s="46"/>
      <c r="C392" s="46"/>
      <c r="D392" s="46">
        <v>4</v>
      </c>
      <c r="E392" s="46">
        <v>5</v>
      </c>
      <c r="F392" s="46" t="s">
        <v>8580</v>
      </c>
      <c r="G392" s="46" t="s">
        <v>2451</v>
      </c>
      <c r="H392" s="46">
        <v>6</v>
      </c>
      <c r="I392" s="46" t="s">
        <v>8878</v>
      </c>
      <c r="J392" s="46" t="s">
        <v>8878</v>
      </c>
      <c r="K392" s="46" t="s">
        <v>2326</v>
      </c>
      <c r="L392" s="46" t="s">
        <v>8375</v>
      </c>
      <c r="M392" s="46" t="s">
        <v>6988</v>
      </c>
      <c r="N392" s="46" t="s">
        <v>3654</v>
      </c>
      <c r="O392" s="46"/>
      <c r="P392" s="46"/>
      <c r="Q392" s="46"/>
      <c r="R392" s="46"/>
      <c r="S392" s="46"/>
      <c r="T392" s="46"/>
      <c r="U392" s="46"/>
      <c r="V392" s="46"/>
      <c r="W392" s="46"/>
      <c r="X392" s="46"/>
      <c r="Y392" s="46"/>
      <c r="Z392" s="46"/>
      <c r="AA392" s="46"/>
      <c r="AB392" s="46"/>
      <c r="AC392" s="46"/>
      <c r="AD392" s="46"/>
      <c r="AE392" s="46"/>
    </row>
    <row r="393" spans="1:31" x14ac:dyDescent="0.45">
      <c r="A393" s="46" t="s">
        <v>4707</v>
      </c>
      <c r="B393" s="46"/>
      <c r="C393" s="46" t="s">
        <v>8343</v>
      </c>
      <c r="D393" s="46">
        <v>1</v>
      </c>
      <c r="E393" s="46">
        <v>1</v>
      </c>
      <c r="F393" s="46" t="s">
        <v>8574</v>
      </c>
      <c r="G393" s="46" t="s">
        <v>1415</v>
      </c>
      <c r="H393" s="46" t="s">
        <v>4707</v>
      </c>
      <c r="I393" s="46" t="s">
        <v>3087</v>
      </c>
      <c r="J393" s="46" t="s">
        <v>3087</v>
      </c>
      <c r="K393" s="46" t="s">
        <v>2326</v>
      </c>
      <c r="L393" s="46" t="s">
        <v>8881</v>
      </c>
      <c r="M393" s="46" t="s">
        <v>927</v>
      </c>
      <c r="N393" s="46" t="s">
        <v>697</v>
      </c>
      <c r="O393" s="46" t="s">
        <v>8882</v>
      </c>
      <c r="P393" s="46" t="s">
        <v>8883</v>
      </c>
      <c r="Q393" s="46" t="s">
        <v>8663</v>
      </c>
      <c r="R393" s="46"/>
      <c r="S393" s="46"/>
      <c r="T393" s="46"/>
      <c r="U393" s="46"/>
      <c r="V393" s="46"/>
      <c r="W393" s="46"/>
      <c r="X393" s="46" t="s">
        <v>7475</v>
      </c>
      <c r="Y393" s="46" t="s">
        <v>2100</v>
      </c>
      <c r="Z393" s="46">
        <v>21.345269999999999</v>
      </c>
      <c r="AA393" s="46">
        <v>-104.92359999999999</v>
      </c>
      <c r="AB393" s="46" t="s">
        <v>4665</v>
      </c>
      <c r="AC393" s="46" t="s">
        <v>8347</v>
      </c>
      <c r="AD393" s="46" t="s">
        <v>8343</v>
      </c>
      <c r="AE393" s="46" t="s">
        <v>8348</v>
      </c>
    </row>
    <row r="394" spans="1:31" x14ac:dyDescent="0.45">
      <c r="A394" s="46" t="s">
        <v>1438</v>
      </c>
      <c r="B394" s="46"/>
      <c r="C394" s="46" t="s">
        <v>8343</v>
      </c>
      <c r="D394" s="46">
        <v>1</v>
      </c>
      <c r="E394" s="46">
        <v>1</v>
      </c>
      <c r="F394" s="46" t="s">
        <v>8530</v>
      </c>
      <c r="G394" s="46" t="s">
        <v>1415</v>
      </c>
      <c r="H394" s="46" t="s">
        <v>1438</v>
      </c>
      <c r="I394" s="46" t="s">
        <v>8884</v>
      </c>
      <c r="J394" s="46" t="s">
        <v>8885</v>
      </c>
      <c r="K394" s="46"/>
      <c r="L394" s="46" t="s">
        <v>8886</v>
      </c>
      <c r="M394" s="46" t="s">
        <v>8887</v>
      </c>
      <c r="N394" s="46" t="s">
        <v>1319</v>
      </c>
      <c r="O394" s="46" t="s">
        <v>1376</v>
      </c>
      <c r="P394" s="46" t="s">
        <v>8399</v>
      </c>
      <c r="Q394" s="46">
        <v>174515</v>
      </c>
      <c r="R394" s="46"/>
      <c r="S394" s="46"/>
      <c r="T394" s="46"/>
      <c r="U394" s="46"/>
      <c r="V394" s="46"/>
      <c r="W394" s="46"/>
      <c r="X394" s="46"/>
      <c r="Y394" s="46" t="s">
        <v>6817</v>
      </c>
      <c r="Z394" s="46">
        <v>49.779632999999997</v>
      </c>
      <c r="AA394" s="46">
        <v>18.485582999999998</v>
      </c>
      <c r="AB394" s="46" t="s">
        <v>7196</v>
      </c>
      <c r="AC394" s="46" t="s">
        <v>8347</v>
      </c>
      <c r="AD394" s="46" t="s">
        <v>8343</v>
      </c>
      <c r="AE394" s="46" t="s">
        <v>517</v>
      </c>
    </row>
    <row r="395" spans="1:31" x14ac:dyDescent="0.45">
      <c r="A395" s="46" t="s">
        <v>7318</v>
      </c>
      <c r="B395" s="46"/>
      <c r="C395" s="46"/>
      <c r="D395" s="46">
        <v>4</v>
      </c>
      <c r="E395" s="46">
        <v>5</v>
      </c>
      <c r="F395" s="46" t="s">
        <v>8621</v>
      </c>
      <c r="G395" s="46" t="s">
        <v>2451</v>
      </c>
      <c r="H395" s="46">
        <v>18</v>
      </c>
      <c r="I395" s="46" t="s">
        <v>3088</v>
      </c>
      <c r="J395" s="46" t="s">
        <v>3088</v>
      </c>
      <c r="K395" s="46" t="s">
        <v>2326</v>
      </c>
      <c r="L395" s="46" t="s">
        <v>8375</v>
      </c>
      <c r="M395" s="46" t="s">
        <v>7318</v>
      </c>
      <c r="N395" s="46" t="s">
        <v>3654</v>
      </c>
      <c r="O395" s="46"/>
      <c r="P395" s="46"/>
      <c r="Q395" s="46"/>
      <c r="R395" s="46"/>
      <c r="S395" s="46"/>
      <c r="T395" s="46"/>
      <c r="U395" s="46"/>
      <c r="V395" s="46"/>
      <c r="W395" s="46"/>
      <c r="X395" s="46"/>
      <c r="Y395" s="46"/>
      <c r="Z395" s="46"/>
      <c r="AA395" s="46"/>
      <c r="AB395" s="46"/>
      <c r="AC395" s="46"/>
      <c r="AD395" s="46"/>
      <c r="AE395" s="46"/>
    </row>
    <row r="396" spans="1:31" x14ac:dyDescent="0.45">
      <c r="A396" s="46" t="s">
        <v>6740</v>
      </c>
      <c r="B396" s="46"/>
      <c r="C396" s="46"/>
      <c r="D396" s="46">
        <v>4</v>
      </c>
      <c r="E396" s="46">
        <v>5</v>
      </c>
      <c r="F396" s="46" t="s">
        <v>8619</v>
      </c>
      <c r="G396" s="46" t="s">
        <v>2451</v>
      </c>
      <c r="H396" s="46">
        <v>20</v>
      </c>
      <c r="I396" s="46" t="s">
        <v>3088</v>
      </c>
      <c r="J396" s="46" t="s">
        <v>3088</v>
      </c>
      <c r="K396" s="46" t="s">
        <v>2326</v>
      </c>
      <c r="L396" s="46" t="s">
        <v>8375</v>
      </c>
      <c r="M396" s="46" t="s">
        <v>6740</v>
      </c>
      <c r="N396" s="46" t="s">
        <v>3654</v>
      </c>
      <c r="O396" s="46"/>
      <c r="P396" s="46"/>
      <c r="Q396" s="46"/>
      <c r="R396" s="46"/>
      <c r="S396" s="46"/>
      <c r="T396" s="46"/>
      <c r="U396" s="46"/>
      <c r="V396" s="46"/>
      <c r="W396" s="46"/>
      <c r="X396" s="46"/>
      <c r="Y396" s="46"/>
      <c r="Z396" s="46"/>
      <c r="AA396" s="46"/>
      <c r="AB396" s="46"/>
      <c r="AC396" s="46"/>
      <c r="AD396" s="46"/>
      <c r="AE396" s="46"/>
    </row>
    <row r="397" spans="1:31" x14ac:dyDescent="0.45">
      <c r="A397" s="46" t="s">
        <v>4688</v>
      </c>
      <c r="B397" s="46"/>
      <c r="C397" s="46" t="s">
        <v>8343</v>
      </c>
      <c r="D397" s="46">
        <v>1</v>
      </c>
      <c r="E397" s="46">
        <v>1</v>
      </c>
      <c r="F397" s="46" t="s">
        <v>8606</v>
      </c>
      <c r="G397" s="46" t="s">
        <v>1415</v>
      </c>
      <c r="H397" s="46" t="s">
        <v>4688</v>
      </c>
      <c r="I397" s="46" t="s">
        <v>3088</v>
      </c>
      <c r="J397" s="46" t="s">
        <v>3088</v>
      </c>
      <c r="K397" s="46" t="s">
        <v>2326</v>
      </c>
      <c r="L397" s="46" t="s">
        <v>8675</v>
      </c>
      <c r="M397" s="46" t="s">
        <v>930</v>
      </c>
      <c r="N397" s="46" t="s">
        <v>697</v>
      </c>
      <c r="O397" s="46" t="s">
        <v>8888</v>
      </c>
      <c r="P397" s="46" t="s">
        <v>8488</v>
      </c>
      <c r="Q397" s="46"/>
      <c r="R397" s="46"/>
      <c r="S397" s="46" t="s">
        <v>4689</v>
      </c>
      <c r="T397" s="46"/>
      <c r="U397" s="46"/>
      <c r="V397" s="46"/>
      <c r="W397" s="46"/>
      <c r="X397" s="46" t="s">
        <v>8678</v>
      </c>
      <c r="Y397" s="46" t="s">
        <v>2100</v>
      </c>
      <c r="Z397" s="46">
        <v>25.677806</v>
      </c>
      <c r="AA397" s="46">
        <v>-100.808778</v>
      </c>
      <c r="AB397" s="46" t="s">
        <v>4690</v>
      </c>
      <c r="AC397" s="46" t="s">
        <v>8347</v>
      </c>
      <c r="AD397" s="46" t="s">
        <v>8347</v>
      </c>
      <c r="AE397" s="46" t="s">
        <v>517</v>
      </c>
    </row>
    <row r="398" spans="1:31" x14ac:dyDescent="0.45">
      <c r="A398" s="46" t="s">
        <v>4691</v>
      </c>
      <c r="B398" s="46"/>
      <c r="C398" s="46" t="s">
        <v>8343</v>
      </c>
      <c r="D398" s="46">
        <v>1</v>
      </c>
      <c r="E398" s="46">
        <v>1</v>
      </c>
      <c r="F398" s="46" t="s">
        <v>8499</v>
      </c>
      <c r="G398" s="46" t="s">
        <v>1415</v>
      </c>
      <c r="H398" s="46" t="s">
        <v>4691</v>
      </c>
      <c r="I398" s="46" t="s">
        <v>3088</v>
      </c>
      <c r="J398" s="46" t="s">
        <v>3088</v>
      </c>
      <c r="K398" s="46" t="s">
        <v>2326</v>
      </c>
      <c r="L398" s="46" t="s">
        <v>8470</v>
      </c>
      <c r="M398" s="46" t="s">
        <v>931</v>
      </c>
      <c r="N398" s="46" t="s">
        <v>697</v>
      </c>
      <c r="O398" s="46" t="s">
        <v>8889</v>
      </c>
      <c r="P398" s="46" t="s">
        <v>8488</v>
      </c>
      <c r="Q398" s="46"/>
      <c r="R398" s="46"/>
      <c r="S398" s="46" t="s">
        <v>4692</v>
      </c>
      <c r="T398" s="46"/>
      <c r="U398" s="46"/>
      <c r="V398" s="46"/>
      <c r="W398" s="46" t="s">
        <v>8890</v>
      </c>
      <c r="X398" s="46" t="s">
        <v>3670</v>
      </c>
      <c r="Y398" s="46" t="s">
        <v>1171</v>
      </c>
      <c r="Z398" s="46">
        <v>29.883333</v>
      </c>
      <c r="AA398" s="46">
        <v>-101</v>
      </c>
      <c r="AB398" s="46" t="s">
        <v>4693</v>
      </c>
      <c r="AC398" s="46" t="s">
        <v>8347</v>
      </c>
      <c r="AD398" s="46" t="s">
        <v>8343</v>
      </c>
      <c r="AE398" s="46" t="s">
        <v>517</v>
      </c>
    </row>
    <row r="399" spans="1:31" x14ac:dyDescent="0.45">
      <c r="A399" s="46" t="s">
        <v>8891</v>
      </c>
      <c r="B399" s="46" t="s">
        <v>2326</v>
      </c>
      <c r="C399" s="46"/>
      <c r="D399" s="46"/>
      <c r="E399" s="46"/>
      <c r="F399" s="46"/>
      <c r="G399" s="46"/>
      <c r="H399" s="46"/>
      <c r="I399" s="46" t="s">
        <v>8892</v>
      </c>
      <c r="J399" s="46" t="s">
        <v>8892</v>
      </c>
      <c r="K399" s="46" t="s">
        <v>2326</v>
      </c>
      <c r="L399" s="46" t="s">
        <v>8338</v>
      </c>
      <c r="M399" s="46"/>
      <c r="N399" s="46"/>
      <c r="O399" s="46"/>
      <c r="P399" s="46"/>
      <c r="Q399" s="46"/>
      <c r="R399" s="46"/>
      <c r="S399" s="46"/>
      <c r="T399" s="46"/>
      <c r="U399" s="46"/>
      <c r="V399" s="46"/>
      <c r="W399" s="46"/>
      <c r="X399" s="46"/>
      <c r="Y399" s="46"/>
      <c r="Z399" s="46"/>
      <c r="AA399" s="46"/>
      <c r="AB399" s="46"/>
      <c r="AC399" s="46"/>
      <c r="AD399" s="46"/>
      <c r="AE399" s="46"/>
    </row>
    <row r="400" spans="1:31" x14ac:dyDescent="0.45">
      <c r="A400" s="46" t="s">
        <v>4694</v>
      </c>
      <c r="B400" s="46"/>
      <c r="C400" s="46" t="s">
        <v>8343</v>
      </c>
      <c r="D400" s="46">
        <v>1</v>
      </c>
      <c r="E400" s="46">
        <v>1</v>
      </c>
      <c r="F400" s="46" t="s">
        <v>8607</v>
      </c>
      <c r="G400" s="46" t="s">
        <v>1415</v>
      </c>
      <c r="H400" s="46" t="s">
        <v>4694</v>
      </c>
      <c r="I400" s="46" t="s">
        <v>2487</v>
      </c>
      <c r="J400" s="46" t="s">
        <v>2487</v>
      </c>
      <c r="K400" s="46" t="s">
        <v>2326</v>
      </c>
      <c r="L400" s="46" t="s">
        <v>8893</v>
      </c>
      <c r="M400" s="46" t="s">
        <v>752</v>
      </c>
      <c r="N400" s="46" t="s">
        <v>697</v>
      </c>
      <c r="O400" s="46" t="s">
        <v>2674</v>
      </c>
      <c r="P400" s="46" t="s">
        <v>2744</v>
      </c>
      <c r="Q400" s="46">
        <v>176071</v>
      </c>
      <c r="R400" s="46" t="s">
        <v>8894</v>
      </c>
      <c r="S400" s="46" t="s">
        <v>4695</v>
      </c>
      <c r="T400" s="46"/>
      <c r="U400" s="46"/>
      <c r="V400" s="46" t="s">
        <v>7458</v>
      </c>
      <c r="W400" s="46"/>
      <c r="X400" s="46"/>
      <c r="Y400" s="46" t="s">
        <v>4671</v>
      </c>
      <c r="Z400" s="46">
        <v>41.182769999999998</v>
      </c>
      <c r="AA400" s="46">
        <v>41.818289999999998</v>
      </c>
      <c r="AB400" s="46" t="s">
        <v>4696</v>
      </c>
      <c r="AC400" s="46" t="s">
        <v>8347</v>
      </c>
      <c r="AD400" s="46" t="s">
        <v>8343</v>
      </c>
      <c r="AE400" s="46" t="s">
        <v>517</v>
      </c>
    </row>
    <row r="401" spans="1:31" x14ac:dyDescent="0.45">
      <c r="A401" s="46" t="s">
        <v>4856</v>
      </c>
      <c r="B401" s="46"/>
      <c r="C401" s="46" t="s">
        <v>2326</v>
      </c>
      <c r="D401" s="46">
        <v>3</v>
      </c>
      <c r="E401" s="46">
        <v>4</v>
      </c>
      <c r="F401" s="46" t="s">
        <v>8548</v>
      </c>
      <c r="G401" s="46" t="s">
        <v>1415</v>
      </c>
      <c r="H401" s="46" t="s">
        <v>4856</v>
      </c>
      <c r="I401" s="46" t="s">
        <v>2487</v>
      </c>
      <c r="J401" s="46" t="s">
        <v>2487</v>
      </c>
      <c r="K401" s="46" t="s">
        <v>2326</v>
      </c>
      <c r="L401" s="46" t="s">
        <v>8712</v>
      </c>
      <c r="M401" s="46" t="s">
        <v>8895</v>
      </c>
      <c r="N401" s="46" t="s">
        <v>8896</v>
      </c>
      <c r="O401" s="46" t="s">
        <v>8897</v>
      </c>
      <c r="P401" s="46"/>
      <c r="Q401" s="46"/>
      <c r="R401" s="46"/>
      <c r="S401" s="46"/>
      <c r="T401" s="46"/>
      <c r="U401" s="46"/>
      <c r="V401" s="46"/>
      <c r="W401" s="46"/>
      <c r="X401" s="46"/>
      <c r="Y401" s="46"/>
      <c r="Z401" s="46" t="s">
        <v>4235</v>
      </c>
      <c r="AA401" s="46" t="s">
        <v>4235</v>
      </c>
      <c r="AB401" s="46" t="s">
        <v>4235</v>
      </c>
      <c r="AC401" s="46" t="s">
        <v>8347</v>
      </c>
      <c r="AD401" s="46" t="s">
        <v>8347</v>
      </c>
      <c r="AE401" s="46" t="s">
        <v>517</v>
      </c>
    </row>
    <row r="402" spans="1:31" x14ac:dyDescent="0.45">
      <c r="A402" s="46" t="s">
        <v>4857</v>
      </c>
      <c r="B402" s="46"/>
      <c r="C402" s="46" t="s">
        <v>2326</v>
      </c>
      <c r="D402" s="46">
        <v>3</v>
      </c>
      <c r="E402" s="46">
        <v>4</v>
      </c>
      <c r="F402" s="46" t="s">
        <v>8780</v>
      </c>
      <c r="G402" s="46" t="s">
        <v>1415</v>
      </c>
      <c r="H402" s="46" t="s">
        <v>4857</v>
      </c>
      <c r="I402" s="46" t="s">
        <v>2487</v>
      </c>
      <c r="J402" s="46" t="s">
        <v>2487</v>
      </c>
      <c r="K402" s="46" t="s">
        <v>2326</v>
      </c>
      <c r="L402" s="46" t="s">
        <v>8712</v>
      </c>
      <c r="M402" s="46" t="s">
        <v>8898</v>
      </c>
      <c r="N402" s="46" t="s">
        <v>8896</v>
      </c>
      <c r="O402" s="46" t="s">
        <v>8897</v>
      </c>
      <c r="P402" s="46"/>
      <c r="Q402" s="46"/>
      <c r="R402" s="46"/>
      <c r="S402" s="46"/>
      <c r="T402" s="46"/>
      <c r="U402" s="46"/>
      <c r="V402" s="46"/>
      <c r="W402" s="46"/>
      <c r="X402" s="46"/>
      <c r="Y402" s="46"/>
      <c r="Z402" s="46" t="s">
        <v>4235</v>
      </c>
      <c r="AA402" s="46" t="s">
        <v>4235</v>
      </c>
      <c r="AB402" s="46" t="s">
        <v>4235</v>
      </c>
      <c r="AC402" s="46" t="s">
        <v>8347</v>
      </c>
      <c r="AD402" s="46" t="s">
        <v>8347</v>
      </c>
      <c r="AE402" s="46" t="s">
        <v>517</v>
      </c>
    </row>
    <row r="403" spans="1:31" x14ac:dyDescent="0.45">
      <c r="A403" s="46" t="s">
        <v>2165</v>
      </c>
      <c r="B403" s="46"/>
      <c r="C403" s="46" t="s">
        <v>8343</v>
      </c>
      <c r="D403" s="46">
        <v>2</v>
      </c>
      <c r="E403" s="46">
        <v>2</v>
      </c>
      <c r="F403" s="46" t="s">
        <v>8899</v>
      </c>
      <c r="G403" s="46" t="s">
        <v>1416</v>
      </c>
      <c r="H403" s="46" t="s">
        <v>2165</v>
      </c>
      <c r="I403" s="46" t="s">
        <v>2081</v>
      </c>
      <c r="J403" s="46" t="s">
        <v>2081</v>
      </c>
      <c r="K403" s="46" t="s">
        <v>2326</v>
      </c>
      <c r="L403" s="46" t="s">
        <v>8354</v>
      </c>
      <c r="M403" s="46" t="s">
        <v>292</v>
      </c>
      <c r="N403" s="46" t="s">
        <v>8355</v>
      </c>
      <c r="O403" s="46" t="s">
        <v>8529</v>
      </c>
      <c r="P403" s="46"/>
      <c r="Q403" s="46">
        <v>175556</v>
      </c>
      <c r="R403" s="46"/>
      <c r="S403" s="46" t="s">
        <v>4781</v>
      </c>
      <c r="T403" s="46"/>
      <c r="U403" s="46"/>
      <c r="V403" s="46"/>
      <c r="W403" s="46"/>
      <c r="X403" s="46" t="s">
        <v>2101</v>
      </c>
      <c r="Y403" s="46" t="s">
        <v>2100</v>
      </c>
      <c r="Z403" s="46">
        <v>18.171268869999999</v>
      </c>
      <c r="AA403" s="46">
        <v>-97.035847559999993</v>
      </c>
      <c r="AB403" s="46" t="s">
        <v>4634</v>
      </c>
      <c r="AC403" s="46" t="s">
        <v>8347</v>
      </c>
      <c r="AD403" s="46" t="s">
        <v>8343</v>
      </c>
      <c r="AE403" s="46" t="s">
        <v>517</v>
      </c>
    </row>
    <row r="404" spans="1:31" x14ac:dyDescent="0.45">
      <c r="A404" s="46" t="s">
        <v>2167</v>
      </c>
      <c r="B404" s="46"/>
      <c r="C404" s="46" t="s">
        <v>8343</v>
      </c>
      <c r="D404" s="46">
        <v>2</v>
      </c>
      <c r="E404" s="46">
        <v>2</v>
      </c>
      <c r="F404" s="46" t="s">
        <v>8451</v>
      </c>
      <c r="G404" s="46" t="s">
        <v>1416</v>
      </c>
      <c r="H404" s="46" t="s">
        <v>2167</v>
      </c>
      <c r="I404" s="46" t="s">
        <v>2081</v>
      </c>
      <c r="J404" s="46" t="s">
        <v>2081</v>
      </c>
      <c r="K404" s="46" t="s">
        <v>2326</v>
      </c>
      <c r="L404" s="46" t="s">
        <v>8354</v>
      </c>
      <c r="M404" s="46" t="s">
        <v>298</v>
      </c>
      <c r="N404" s="46" t="s">
        <v>8355</v>
      </c>
      <c r="O404" s="46" t="s">
        <v>8529</v>
      </c>
      <c r="P404" s="46"/>
      <c r="Q404" s="46">
        <v>175539</v>
      </c>
      <c r="R404" s="46"/>
      <c r="S404" s="46" t="s">
        <v>4782</v>
      </c>
      <c r="T404" s="46"/>
      <c r="U404" s="46"/>
      <c r="V404" s="46"/>
      <c r="W404" s="46"/>
      <c r="X404" s="46" t="s">
        <v>2101</v>
      </c>
      <c r="Y404" s="46" t="s">
        <v>2100</v>
      </c>
      <c r="Z404" s="46">
        <v>18.171268869999999</v>
      </c>
      <c r="AA404" s="46">
        <v>-97.035847559999993</v>
      </c>
      <c r="AB404" s="46" t="s">
        <v>4634</v>
      </c>
      <c r="AC404" s="46" t="s">
        <v>8347</v>
      </c>
      <c r="AD404" s="46" t="s">
        <v>8343</v>
      </c>
      <c r="AE404" s="46" t="s">
        <v>517</v>
      </c>
    </row>
    <row r="405" spans="1:31" x14ac:dyDescent="0.45">
      <c r="A405" s="46" t="s">
        <v>4722</v>
      </c>
      <c r="B405" s="46"/>
      <c r="C405" s="46" t="s">
        <v>8343</v>
      </c>
      <c r="D405" s="46">
        <v>1</v>
      </c>
      <c r="E405" s="46">
        <v>1</v>
      </c>
      <c r="F405" s="46" t="s">
        <v>8900</v>
      </c>
      <c r="G405" s="46" t="s">
        <v>1415</v>
      </c>
      <c r="H405" s="46" t="s">
        <v>4722</v>
      </c>
      <c r="I405" s="46" t="s">
        <v>1095</v>
      </c>
      <c r="J405" s="46" t="s">
        <v>1095</v>
      </c>
      <c r="K405" s="46" t="s">
        <v>2326</v>
      </c>
      <c r="L405" s="46" t="s">
        <v>8901</v>
      </c>
      <c r="M405" s="46" t="s">
        <v>7142</v>
      </c>
      <c r="N405" s="46" t="s">
        <v>697</v>
      </c>
      <c r="O405" s="46" t="s">
        <v>2741</v>
      </c>
      <c r="P405" s="46" t="s">
        <v>1415</v>
      </c>
      <c r="Q405" s="46">
        <v>175238</v>
      </c>
      <c r="R405" s="46"/>
      <c r="S405" s="46"/>
      <c r="T405" s="46"/>
      <c r="U405" s="46"/>
      <c r="V405" s="46"/>
      <c r="W405" s="46" t="s">
        <v>8902</v>
      </c>
      <c r="X405" s="46" t="s">
        <v>8903</v>
      </c>
      <c r="Y405" s="46" t="s">
        <v>1171</v>
      </c>
      <c r="Z405" s="46">
        <v>40.076296999999997</v>
      </c>
      <c r="AA405" s="46">
        <v>-95.720956000000001</v>
      </c>
      <c r="AB405" s="46" t="s">
        <v>7143</v>
      </c>
      <c r="AC405" s="46" t="s">
        <v>8343</v>
      </c>
      <c r="AD405" s="46" t="s">
        <v>8343</v>
      </c>
      <c r="AE405" s="46" t="s">
        <v>517</v>
      </c>
    </row>
    <row r="406" spans="1:31" x14ac:dyDescent="0.45">
      <c r="A406" s="46" t="s">
        <v>4811</v>
      </c>
      <c r="B406" s="46"/>
      <c r="C406" s="46" t="s">
        <v>2326</v>
      </c>
      <c r="D406" s="46">
        <v>3</v>
      </c>
      <c r="E406" s="46">
        <v>4</v>
      </c>
      <c r="F406" s="46" t="s">
        <v>8635</v>
      </c>
      <c r="G406" s="46" t="s">
        <v>1417</v>
      </c>
      <c r="H406" s="46" t="s">
        <v>4811</v>
      </c>
      <c r="I406" s="46" t="s">
        <v>1095</v>
      </c>
      <c r="J406" s="46" t="s">
        <v>1095</v>
      </c>
      <c r="K406" s="46" t="s">
        <v>2326</v>
      </c>
      <c r="L406" s="46" t="s">
        <v>8456</v>
      </c>
      <c r="M406" s="46" t="s">
        <v>1094</v>
      </c>
      <c r="N406" s="46" t="s">
        <v>8355</v>
      </c>
      <c r="O406" s="46" t="s">
        <v>8904</v>
      </c>
      <c r="P406" s="46"/>
      <c r="Q406" s="46"/>
      <c r="R406" s="46"/>
      <c r="S406" s="46"/>
      <c r="T406" s="46"/>
      <c r="U406" s="46"/>
      <c r="V406" s="46"/>
      <c r="W406" s="46"/>
      <c r="X406" s="46" t="s">
        <v>3485</v>
      </c>
      <c r="Y406" s="46" t="s">
        <v>1171</v>
      </c>
      <c r="Z406" s="46">
        <v>42.001477000000001</v>
      </c>
      <c r="AA406" s="46">
        <v>-76.599120999999997</v>
      </c>
      <c r="AB406" s="46" t="s">
        <v>8408</v>
      </c>
      <c r="AC406" s="46" t="s">
        <v>8347</v>
      </c>
      <c r="AD406" s="46" t="s">
        <v>8347</v>
      </c>
      <c r="AE406" s="46" t="s">
        <v>517</v>
      </c>
    </row>
    <row r="407" spans="1:31" x14ac:dyDescent="0.45">
      <c r="A407" s="46" t="s">
        <v>6710</v>
      </c>
      <c r="B407" s="46"/>
      <c r="C407" s="46" t="s">
        <v>2326</v>
      </c>
      <c r="D407" s="46">
        <v>6</v>
      </c>
      <c r="E407" s="46">
        <v>7</v>
      </c>
      <c r="F407" s="46" t="s">
        <v>8436</v>
      </c>
      <c r="G407" s="46" t="s">
        <v>1415</v>
      </c>
      <c r="H407" s="46" t="s">
        <v>6710</v>
      </c>
      <c r="I407" s="46" t="s">
        <v>162</v>
      </c>
      <c r="J407" s="46" t="s">
        <v>1095</v>
      </c>
      <c r="K407" s="46"/>
      <c r="L407" s="46" t="s">
        <v>8628</v>
      </c>
      <c r="M407" s="46" t="s">
        <v>8905</v>
      </c>
      <c r="N407" s="46" t="s">
        <v>8906</v>
      </c>
      <c r="O407" s="46" t="s">
        <v>1396</v>
      </c>
      <c r="P407" s="46"/>
      <c r="Q407" s="46"/>
      <c r="R407" s="46"/>
      <c r="S407" s="46"/>
      <c r="T407" s="46"/>
      <c r="U407" s="46"/>
      <c r="V407" s="46"/>
      <c r="W407" s="46"/>
      <c r="X407" s="46"/>
      <c r="Y407" s="46"/>
      <c r="Z407" s="46"/>
      <c r="AA407" s="46"/>
      <c r="AB407" s="46"/>
      <c r="AC407" s="46"/>
      <c r="AD407" s="46"/>
      <c r="AE407" s="46"/>
    </row>
    <row r="408" spans="1:31" x14ac:dyDescent="0.45">
      <c r="A408" s="46" t="s">
        <v>3910</v>
      </c>
      <c r="B408" s="46"/>
      <c r="C408" s="46" t="s">
        <v>8343</v>
      </c>
      <c r="D408" s="46">
        <v>1</v>
      </c>
      <c r="E408" s="46">
        <v>1</v>
      </c>
      <c r="F408" s="46" t="s">
        <v>8535</v>
      </c>
      <c r="G408" s="46" t="s">
        <v>1415</v>
      </c>
      <c r="H408" s="46" t="s">
        <v>3910</v>
      </c>
      <c r="I408" s="46" t="s">
        <v>2508</v>
      </c>
      <c r="J408" s="46" t="s">
        <v>2508</v>
      </c>
      <c r="K408" s="46" t="s">
        <v>2326</v>
      </c>
      <c r="L408" s="46" t="s">
        <v>8907</v>
      </c>
      <c r="M408" s="46" t="s">
        <v>7185</v>
      </c>
      <c r="N408" s="46" t="s">
        <v>697</v>
      </c>
      <c r="O408" s="46" t="s">
        <v>2719</v>
      </c>
      <c r="P408" s="46" t="s">
        <v>8908</v>
      </c>
      <c r="Q408" s="46">
        <v>175275</v>
      </c>
      <c r="R408" s="46"/>
      <c r="S408" s="46"/>
      <c r="T408" s="46" t="s">
        <v>8909</v>
      </c>
      <c r="U408" s="46" t="s">
        <v>8910</v>
      </c>
      <c r="V408" s="46" t="s">
        <v>7445</v>
      </c>
      <c r="W408" s="46"/>
      <c r="X408" s="46"/>
      <c r="Y408" s="46" t="s">
        <v>6829</v>
      </c>
      <c r="Z408" s="46">
        <v>44.117382999999997</v>
      </c>
      <c r="AA408" s="46">
        <v>5.773676</v>
      </c>
      <c r="AB408" s="46" t="s">
        <v>7186</v>
      </c>
      <c r="AC408" s="46" t="s">
        <v>8347</v>
      </c>
      <c r="AD408" s="46" t="s">
        <v>8343</v>
      </c>
      <c r="AE408" s="46" t="s">
        <v>517</v>
      </c>
    </row>
    <row r="409" spans="1:31" x14ac:dyDescent="0.45">
      <c r="A409" s="46" t="s">
        <v>4869</v>
      </c>
      <c r="B409" s="46"/>
      <c r="C409" s="46"/>
      <c r="D409" s="46">
        <v>4</v>
      </c>
      <c r="E409" s="46">
        <v>5</v>
      </c>
      <c r="F409" s="46" t="s">
        <v>8489</v>
      </c>
      <c r="G409" s="46" t="s">
        <v>8501</v>
      </c>
      <c r="H409" s="46" t="s">
        <v>4869</v>
      </c>
      <c r="I409" s="46" t="s">
        <v>2508</v>
      </c>
      <c r="J409" s="46" t="s">
        <v>2508</v>
      </c>
      <c r="K409" s="46" t="s">
        <v>2326</v>
      </c>
      <c r="L409" s="46" t="s">
        <v>8712</v>
      </c>
      <c r="M409" s="46" t="s">
        <v>3921</v>
      </c>
      <c r="N409" s="46" t="s">
        <v>8355</v>
      </c>
      <c r="O409" s="46"/>
      <c r="P409" s="46"/>
      <c r="Q409" s="46"/>
      <c r="R409" s="46" t="s">
        <v>3945</v>
      </c>
      <c r="S409" s="46"/>
      <c r="T409" s="46"/>
      <c r="U409" s="46"/>
      <c r="V409" s="46"/>
      <c r="W409" s="46"/>
      <c r="X409" s="46"/>
      <c r="Y409" s="46"/>
      <c r="Z409" s="46"/>
      <c r="AA409" s="46"/>
      <c r="AB409" s="46"/>
      <c r="AC409" s="46" t="s">
        <v>5298</v>
      </c>
      <c r="AD409" s="46" t="s">
        <v>5298</v>
      </c>
      <c r="AE409" s="46" t="s">
        <v>517</v>
      </c>
    </row>
    <row r="410" spans="1:31" ht="128.25" x14ac:dyDescent="0.45">
      <c r="A410" s="46" t="s">
        <v>3889</v>
      </c>
      <c r="B410" s="46"/>
      <c r="C410" s="46" t="s">
        <v>8343</v>
      </c>
      <c r="D410" s="46">
        <v>1</v>
      </c>
      <c r="E410" s="46">
        <v>1</v>
      </c>
      <c r="F410" s="46" t="s">
        <v>8598</v>
      </c>
      <c r="G410" s="46" t="s">
        <v>1415</v>
      </c>
      <c r="H410" s="46" t="s">
        <v>3889</v>
      </c>
      <c r="I410" s="46" t="s">
        <v>1845</v>
      </c>
      <c r="J410" s="46" t="s">
        <v>1845</v>
      </c>
      <c r="K410" s="46" t="s">
        <v>2326</v>
      </c>
      <c r="L410" s="46" t="s">
        <v>8470</v>
      </c>
      <c r="M410" s="46" t="s">
        <v>8911</v>
      </c>
      <c r="N410" s="46" t="s">
        <v>1827</v>
      </c>
      <c r="O410" s="48" t="s">
        <v>8912</v>
      </c>
      <c r="P410" s="46" t="s">
        <v>8384</v>
      </c>
      <c r="Q410" s="46">
        <v>174708</v>
      </c>
      <c r="R410" s="46"/>
      <c r="S410" s="46"/>
      <c r="T410" s="46"/>
      <c r="U410" s="46"/>
      <c r="V410" s="46"/>
      <c r="W410" s="46" t="s">
        <v>6881</v>
      </c>
      <c r="X410" s="46" t="s">
        <v>3670</v>
      </c>
      <c r="Y410" s="46" t="s">
        <v>1171</v>
      </c>
      <c r="Z410" s="46">
        <v>31.893000000000001</v>
      </c>
      <c r="AA410" s="46">
        <v>-104.816</v>
      </c>
      <c r="AB410" s="46" t="s">
        <v>6894</v>
      </c>
      <c r="AC410" s="46" t="s">
        <v>8347</v>
      </c>
      <c r="AD410" s="46" t="s">
        <v>8343</v>
      </c>
      <c r="AE410" s="46" t="s">
        <v>517</v>
      </c>
    </row>
    <row r="411" spans="1:31" x14ac:dyDescent="0.45">
      <c r="A411" s="46" t="s">
        <v>4739</v>
      </c>
      <c r="B411" s="46"/>
      <c r="C411" s="46" t="s">
        <v>8343</v>
      </c>
      <c r="D411" s="46">
        <v>2</v>
      </c>
      <c r="E411" s="46">
        <v>2</v>
      </c>
      <c r="F411" s="46" t="s">
        <v>8454</v>
      </c>
      <c r="G411" s="46" t="s">
        <v>1415</v>
      </c>
      <c r="H411" s="46" t="s">
        <v>4739</v>
      </c>
      <c r="I411" s="46" t="s">
        <v>1845</v>
      </c>
      <c r="J411" s="46" t="s">
        <v>1845</v>
      </c>
      <c r="K411" s="46" t="s">
        <v>2326</v>
      </c>
      <c r="L411" s="46" t="s">
        <v>8470</v>
      </c>
      <c r="M411" s="46" t="s">
        <v>6896</v>
      </c>
      <c r="N411" s="46" t="s">
        <v>697</v>
      </c>
      <c r="O411" s="46" t="s">
        <v>2675</v>
      </c>
      <c r="P411" s="46" t="s">
        <v>2744</v>
      </c>
      <c r="Q411" s="46">
        <v>176067</v>
      </c>
      <c r="R411" s="46"/>
      <c r="S411" s="46" t="s">
        <v>4738</v>
      </c>
      <c r="T411" s="46"/>
      <c r="U411" s="46"/>
      <c r="V411" s="46"/>
      <c r="W411" s="46"/>
      <c r="X411" s="46" t="s">
        <v>3670</v>
      </c>
      <c r="Y411" s="46" t="s">
        <v>1171</v>
      </c>
      <c r="Z411" s="46">
        <v>31.97917</v>
      </c>
      <c r="AA411" s="46">
        <v>-104.75417</v>
      </c>
      <c r="AB411" s="46" t="s">
        <v>4709</v>
      </c>
      <c r="AC411" s="46" t="s">
        <v>8347</v>
      </c>
      <c r="AD411" s="46" t="s">
        <v>8347</v>
      </c>
      <c r="AE411" s="46" t="s">
        <v>517</v>
      </c>
    </row>
    <row r="412" spans="1:31" x14ac:dyDescent="0.45">
      <c r="A412" s="46" t="s">
        <v>6723</v>
      </c>
      <c r="B412" s="46"/>
      <c r="C412" s="46" t="s">
        <v>2326</v>
      </c>
      <c r="D412" s="46">
        <v>3</v>
      </c>
      <c r="E412" s="46">
        <v>4</v>
      </c>
      <c r="F412" s="46" t="s">
        <v>8380</v>
      </c>
      <c r="G412" s="46" t="s">
        <v>1416</v>
      </c>
      <c r="H412" s="46" t="s">
        <v>6723</v>
      </c>
      <c r="I412" s="46" t="s">
        <v>6720</v>
      </c>
      <c r="J412" s="46" t="s">
        <v>6720</v>
      </c>
      <c r="K412" s="46" t="s">
        <v>2326</v>
      </c>
      <c r="L412" s="46" t="s">
        <v>3660</v>
      </c>
      <c r="M412" s="46" t="s">
        <v>6717</v>
      </c>
      <c r="N412" s="46" t="s">
        <v>8355</v>
      </c>
      <c r="O412" s="46"/>
      <c r="P412" s="46"/>
      <c r="Q412" s="46"/>
      <c r="R412" s="46"/>
      <c r="S412" s="46"/>
      <c r="T412" s="46"/>
      <c r="U412" s="46"/>
      <c r="V412" s="46"/>
      <c r="W412" s="46"/>
      <c r="X412" s="46"/>
      <c r="Y412" s="46" t="s">
        <v>3660</v>
      </c>
      <c r="Z412" s="46">
        <v>17.153462000000001</v>
      </c>
      <c r="AA412" s="46">
        <v>-88.718553999999997</v>
      </c>
      <c r="AB412" s="46" t="s">
        <v>8913</v>
      </c>
      <c r="AC412" s="46" t="s">
        <v>8347</v>
      </c>
      <c r="AD412" s="46" t="s">
        <v>8347</v>
      </c>
      <c r="AE412" s="46" t="s">
        <v>517</v>
      </c>
    </row>
    <row r="413" spans="1:31" x14ac:dyDescent="0.45">
      <c r="A413" s="46" t="s">
        <v>6724</v>
      </c>
      <c r="B413" s="46"/>
      <c r="C413" s="46" t="s">
        <v>8343</v>
      </c>
      <c r="D413" s="46">
        <v>2</v>
      </c>
      <c r="E413" s="46">
        <v>2</v>
      </c>
      <c r="F413" s="46" t="s">
        <v>8557</v>
      </c>
      <c r="G413" s="46" t="s">
        <v>1416</v>
      </c>
      <c r="H413" s="46" t="s">
        <v>6724</v>
      </c>
      <c r="I413" s="46" t="s">
        <v>6720</v>
      </c>
      <c r="J413" s="46" t="s">
        <v>6720</v>
      </c>
      <c r="K413" s="46" t="s">
        <v>2326</v>
      </c>
      <c r="L413" s="46" t="s">
        <v>3660</v>
      </c>
      <c r="M413" s="46" t="s">
        <v>6718</v>
      </c>
      <c r="N413" s="46" t="s">
        <v>8355</v>
      </c>
      <c r="O413" s="46" t="s">
        <v>8914</v>
      </c>
      <c r="P413" s="46"/>
      <c r="Q413" s="46"/>
      <c r="R413" s="46"/>
      <c r="S413" s="46"/>
      <c r="T413" s="46"/>
      <c r="U413" s="46"/>
      <c r="V413" s="46"/>
      <c r="W413" s="46"/>
      <c r="X413" s="46"/>
      <c r="Y413" s="46" t="s">
        <v>3660</v>
      </c>
      <c r="Z413" s="46">
        <v>17.153462000000001</v>
      </c>
      <c r="AA413" s="46">
        <v>-88.718553999999997</v>
      </c>
      <c r="AB413" s="46" t="s">
        <v>8913</v>
      </c>
      <c r="AC413" s="46" t="s">
        <v>8347</v>
      </c>
      <c r="AD413" s="46" t="s">
        <v>8347</v>
      </c>
      <c r="AE413" s="46" t="s">
        <v>517</v>
      </c>
    </row>
    <row r="414" spans="1:31" x14ac:dyDescent="0.45">
      <c r="A414" s="46" t="s">
        <v>4713</v>
      </c>
      <c r="B414" s="46"/>
      <c r="C414" s="46" t="s">
        <v>8343</v>
      </c>
      <c r="D414" s="46">
        <v>1</v>
      </c>
      <c r="E414" s="46">
        <v>1</v>
      </c>
      <c r="F414" s="46" t="s">
        <v>8787</v>
      </c>
      <c r="G414" s="46" t="s">
        <v>1415</v>
      </c>
      <c r="H414" s="46" t="s">
        <v>4713</v>
      </c>
      <c r="I414" s="46" t="s">
        <v>2479</v>
      </c>
      <c r="J414" s="46" t="s">
        <v>2479</v>
      </c>
      <c r="K414" s="46" t="s">
        <v>2326</v>
      </c>
      <c r="L414" s="46" t="s">
        <v>8915</v>
      </c>
      <c r="M414" s="46" t="s">
        <v>4714</v>
      </c>
      <c r="N414" s="46" t="s">
        <v>697</v>
      </c>
      <c r="O414" s="46" t="s">
        <v>8916</v>
      </c>
      <c r="P414" s="46" t="s">
        <v>1415</v>
      </c>
      <c r="Q414" s="46">
        <v>175258</v>
      </c>
      <c r="R414" s="46"/>
      <c r="S414" s="46"/>
      <c r="T414" s="46" t="s">
        <v>8917</v>
      </c>
      <c r="U414" s="46"/>
      <c r="V414" s="46"/>
      <c r="W414" s="46"/>
      <c r="X414" s="46"/>
      <c r="Y414" s="46" t="s">
        <v>6870</v>
      </c>
      <c r="Z414" s="46">
        <v>40.816600000000001</v>
      </c>
      <c r="AA414" s="46">
        <v>-3.7665999999999999</v>
      </c>
      <c r="AB414" s="46" t="s">
        <v>4634</v>
      </c>
      <c r="AC414" s="46" t="s">
        <v>8347</v>
      </c>
      <c r="AD414" s="46" t="s">
        <v>8343</v>
      </c>
      <c r="AE414" s="46" t="s">
        <v>517</v>
      </c>
    </row>
    <row r="415" spans="1:31" x14ac:dyDescent="0.45">
      <c r="A415" s="46" t="s">
        <v>7348</v>
      </c>
      <c r="B415" s="46"/>
      <c r="C415" s="46"/>
      <c r="D415" s="46"/>
      <c r="E415" s="46"/>
      <c r="F415" s="46"/>
      <c r="G415" s="46"/>
      <c r="H415" s="46"/>
      <c r="I415" s="46" t="s">
        <v>3716</v>
      </c>
      <c r="J415" s="46" t="s">
        <v>3716</v>
      </c>
      <c r="K415" s="46" t="s">
        <v>2326</v>
      </c>
      <c r="L415" s="46" t="s">
        <v>8338</v>
      </c>
      <c r="M415" s="46"/>
      <c r="N415" s="46"/>
      <c r="O415" s="46"/>
      <c r="P415" s="46"/>
      <c r="Q415" s="46"/>
      <c r="R415" s="46"/>
      <c r="S415" s="46"/>
      <c r="T415" s="46"/>
      <c r="U415" s="46"/>
      <c r="V415" s="46"/>
      <c r="W415" s="46"/>
      <c r="X415" s="46"/>
      <c r="Y415" s="46"/>
      <c r="Z415" s="46"/>
      <c r="AA415" s="46"/>
      <c r="AB415" s="46"/>
      <c r="AC415" s="46"/>
      <c r="AD415" s="46"/>
      <c r="AE415" s="46"/>
    </row>
    <row r="416" spans="1:31" x14ac:dyDescent="0.45">
      <c r="A416" s="46" t="s">
        <v>525</v>
      </c>
      <c r="B416" s="46"/>
      <c r="C416" s="46" t="s">
        <v>2326</v>
      </c>
      <c r="D416" s="46">
        <v>3</v>
      </c>
      <c r="E416" s="46">
        <v>4</v>
      </c>
      <c r="F416" s="46" t="s">
        <v>8367</v>
      </c>
      <c r="G416" s="46" t="s">
        <v>1416</v>
      </c>
      <c r="H416" s="46" t="s">
        <v>525</v>
      </c>
      <c r="I416" s="46" t="s">
        <v>3090</v>
      </c>
      <c r="J416" s="46" t="s">
        <v>3090</v>
      </c>
      <c r="K416" s="46" t="s">
        <v>2326</v>
      </c>
      <c r="L416" s="46" t="s">
        <v>8493</v>
      </c>
      <c r="M416" s="46" t="s">
        <v>525</v>
      </c>
      <c r="N416" s="46" t="s">
        <v>8355</v>
      </c>
      <c r="O416" s="46"/>
      <c r="P416" s="46"/>
      <c r="Q416" s="46"/>
      <c r="R416" s="46"/>
      <c r="S416" s="46"/>
      <c r="T416" s="46"/>
      <c r="U416" s="46"/>
      <c r="V416" s="46"/>
      <c r="W416" s="46"/>
      <c r="X416" s="46"/>
      <c r="Y416" s="46"/>
      <c r="Z416" s="46">
        <v>20.8251691</v>
      </c>
      <c r="AA416" s="46">
        <v>-103.8562117</v>
      </c>
      <c r="AB416" s="46" t="s">
        <v>4634</v>
      </c>
      <c r="AC416" s="46" t="s">
        <v>8347</v>
      </c>
      <c r="AD416" s="46" t="s">
        <v>8347</v>
      </c>
      <c r="AE416" s="46" t="s">
        <v>517</v>
      </c>
    </row>
    <row r="417" spans="1:31" x14ac:dyDescent="0.45">
      <c r="A417" s="46" t="s">
        <v>2337</v>
      </c>
      <c r="B417" s="46"/>
      <c r="C417" s="46" t="s">
        <v>8343</v>
      </c>
      <c r="D417" s="46">
        <v>2</v>
      </c>
      <c r="E417" s="46">
        <v>2</v>
      </c>
      <c r="F417" s="46" t="s">
        <v>8660</v>
      </c>
      <c r="G417" s="46" t="s">
        <v>1416</v>
      </c>
      <c r="H417" s="46" t="s">
        <v>2337</v>
      </c>
      <c r="I417" s="46" t="s">
        <v>3090</v>
      </c>
      <c r="J417" s="46" t="s">
        <v>3090</v>
      </c>
      <c r="K417" s="46" t="s">
        <v>2326</v>
      </c>
      <c r="L417" s="46" t="s">
        <v>8493</v>
      </c>
      <c r="M417" s="46" t="s">
        <v>510</v>
      </c>
      <c r="N417" s="46" t="s">
        <v>8355</v>
      </c>
      <c r="O417" s="46" t="s">
        <v>8494</v>
      </c>
      <c r="P417" s="46" t="s">
        <v>8442</v>
      </c>
      <c r="Q417" s="46">
        <v>175914</v>
      </c>
      <c r="R417" s="46" t="s">
        <v>8918</v>
      </c>
      <c r="S417" s="46" t="s">
        <v>4746</v>
      </c>
      <c r="T417" s="46"/>
      <c r="U417" s="46"/>
      <c r="V417" s="46"/>
      <c r="W417" s="46"/>
      <c r="X417" s="46" t="s">
        <v>2268</v>
      </c>
      <c r="Y417" s="46" t="s">
        <v>2100</v>
      </c>
      <c r="Z417" s="46">
        <v>20.896290969999999</v>
      </c>
      <c r="AA417" s="46">
        <v>-105.4095188</v>
      </c>
      <c r="AB417" s="46" t="s">
        <v>4634</v>
      </c>
      <c r="AC417" s="46" t="s">
        <v>8347</v>
      </c>
      <c r="AD417" s="46" t="s">
        <v>8343</v>
      </c>
      <c r="AE417" s="46" t="s">
        <v>517</v>
      </c>
    </row>
    <row r="418" spans="1:31" x14ac:dyDescent="0.45">
      <c r="A418" s="46" t="s">
        <v>2351</v>
      </c>
      <c r="B418" s="46"/>
      <c r="C418" s="46" t="s">
        <v>8343</v>
      </c>
      <c r="D418" s="46">
        <v>2</v>
      </c>
      <c r="E418" s="46">
        <v>2</v>
      </c>
      <c r="F418" s="46" t="s">
        <v>8604</v>
      </c>
      <c r="G418" s="46" t="s">
        <v>1416</v>
      </c>
      <c r="H418" s="46" t="s">
        <v>2351</v>
      </c>
      <c r="I418" s="46" t="s">
        <v>3090</v>
      </c>
      <c r="J418" s="46" t="s">
        <v>3090</v>
      </c>
      <c r="K418" s="46" t="s">
        <v>2326</v>
      </c>
      <c r="L418" s="46" t="s">
        <v>8493</v>
      </c>
      <c r="M418" s="46" t="s">
        <v>612</v>
      </c>
      <c r="N418" s="46" t="s">
        <v>8355</v>
      </c>
      <c r="O418" s="46" t="s">
        <v>8563</v>
      </c>
      <c r="P418" s="46" t="s">
        <v>8442</v>
      </c>
      <c r="Q418" s="46">
        <v>175916</v>
      </c>
      <c r="R418" s="46" t="s">
        <v>8918</v>
      </c>
      <c r="S418" s="46" t="s">
        <v>4756</v>
      </c>
      <c r="T418" s="46"/>
      <c r="U418" s="46"/>
      <c r="V418" s="46"/>
      <c r="W418" s="46"/>
      <c r="X418" s="46" t="s">
        <v>2268</v>
      </c>
      <c r="Y418" s="46" t="s">
        <v>2100</v>
      </c>
      <c r="Z418" s="46">
        <v>20.495242380000001</v>
      </c>
      <c r="AA418" s="46">
        <v>-103.0340951</v>
      </c>
      <c r="AB418" s="46" t="s">
        <v>4634</v>
      </c>
      <c r="AC418" s="46" t="s">
        <v>8347</v>
      </c>
      <c r="AD418" s="46" t="s">
        <v>8343</v>
      </c>
      <c r="AE418" s="46" t="s">
        <v>517</v>
      </c>
    </row>
    <row r="419" spans="1:31" x14ac:dyDescent="0.45">
      <c r="A419" s="46" t="s">
        <v>1441</v>
      </c>
      <c r="B419" s="46"/>
      <c r="C419" s="46" t="s">
        <v>8343</v>
      </c>
      <c r="D419" s="46">
        <v>1</v>
      </c>
      <c r="E419" s="46">
        <v>1</v>
      </c>
      <c r="F419" s="46" t="s">
        <v>8713</v>
      </c>
      <c r="G419" s="46" t="s">
        <v>1415</v>
      </c>
      <c r="H419" s="46" t="s">
        <v>1441</v>
      </c>
      <c r="I419" s="46" t="s">
        <v>1854</v>
      </c>
      <c r="J419" s="46" t="s">
        <v>1854</v>
      </c>
      <c r="K419" s="46" t="s">
        <v>2326</v>
      </c>
      <c r="L419" s="46" t="s">
        <v>8712</v>
      </c>
      <c r="M419" s="46" t="s">
        <v>8919</v>
      </c>
      <c r="N419" s="46" t="s">
        <v>1319</v>
      </c>
      <c r="O419" s="46" t="s">
        <v>1389</v>
      </c>
      <c r="P419" s="46" t="s">
        <v>8399</v>
      </c>
      <c r="Q419" s="46">
        <v>174567</v>
      </c>
      <c r="R419" s="46"/>
      <c r="S419" s="46"/>
      <c r="T419" s="46" t="s">
        <v>8920</v>
      </c>
      <c r="U419" s="46" t="s">
        <v>8921</v>
      </c>
      <c r="V419" s="46"/>
      <c r="W419" s="46"/>
      <c r="X419" s="46"/>
      <c r="Y419" s="46"/>
      <c r="Z419" s="46">
        <v>55.838647000000002</v>
      </c>
      <c r="AA419" s="46">
        <v>37.600482999999997</v>
      </c>
      <c r="AB419" s="46" t="s">
        <v>7191</v>
      </c>
      <c r="AC419" s="46" t="s">
        <v>8343</v>
      </c>
      <c r="AD419" s="46" t="s">
        <v>8343</v>
      </c>
      <c r="AE419" s="46" t="s">
        <v>517</v>
      </c>
    </row>
    <row r="420" spans="1:31" x14ac:dyDescent="0.45">
      <c r="A420" s="46" t="s">
        <v>4841</v>
      </c>
      <c r="B420" s="46"/>
      <c r="C420" s="46" t="s">
        <v>8922</v>
      </c>
      <c r="D420" s="46">
        <v>3</v>
      </c>
      <c r="E420" s="46">
        <v>4</v>
      </c>
      <c r="F420" s="46" t="s">
        <v>8389</v>
      </c>
      <c r="G420" s="46" t="s">
        <v>8501</v>
      </c>
      <c r="H420" s="46" t="s">
        <v>4841</v>
      </c>
      <c r="I420" s="46" t="s">
        <v>1854</v>
      </c>
      <c r="J420" s="46" t="s">
        <v>1854</v>
      </c>
      <c r="K420" s="46" t="s">
        <v>2326</v>
      </c>
      <c r="L420" s="46" t="s">
        <v>8712</v>
      </c>
      <c r="M420" s="46" t="s">
        <v>3923</v>
      </c>
      <c r="N420" s="46" t="s">
        <v>8355</v>
      </c>
      <c r="O420" s="46" t="s">
        <v>8923</v>
      </c>
      <c r="P420" s="46"/>
      <c r="Q420" s="46"/>
      <c r="R420" s="46"/>
      <c r="S420" s="46"/>
      <c r="T420" s="46"/>
      <c r="U420" s="46"/>
      <c r="V420" s="46"/>
      <c r="W420" s="46"/>
      <c r="X420" s="46"/>
      <c r="Y420" s="46"/>
      <c r="Z420" s="46" t="e">
        <v>#N/A</v>
      </c>
      <c r="AA420" s="46" t="e">
        <v>#N/A</v>
      </c>
      <c r="AB420" s="46" t="e">
        <v>#N/A</v>
      </c>
      <c r="AC420" s="46" t="s">
        <v>5298</v>
      </c>
      <c r="AD420" s="46" t="s">
        <v>5298</v>
      </c>
      <c r="AE420" s="46" t="s">
        <v>517</v>
      </c>
    </row>
    <row r="421" spans="1:31" x14ac:dyDescent="0.45">
      <c r="A421" s="46" t="s">
        <v>8924</v>
      </c>
      <c r="B421" s="46" t="s">
        <v>2326</v>
      </c>
      <c r="C421" s="46"/>
      <c r="D421" s="46"/>
      <c r="E421" s="46"/>
      <c r="F421" s="46"/>
      <c r="G421" s="46"/>
      <c r="H421" s="46"/>
      <c r="I421" s="46" t="s">
        <v>8925</v>
      </c>
      <c r="J421" s="46" t="s">
        <v>8925</v>
      </c>
      <c r="K421" s="46" t="s">
        <v>2326</v>
      </c>
      <c r="L421" s="46" t="s">
        <v>8338</v>
      </c>
      <c r="M421" s="46"/>
      <c r="N421" s="46"/>
      <c r="O421" s="46"/>
      <c r="P421" s="46"/>
      <c r="Q421" s="46"/>
      <c r="R421" s="46"/>
      <c r="S421" s="46"/>
      <c r="T421" s="46"/>
      <c r="U421" s="46"/>
      <c r="V421" s="46"/>
      <c r="W421" s="46"/>
      <c r="X421" s="46"/>
      <c r="Y421" s="46"/>
      <c r="Z421" s="46"/>
      <c r="AA421" s="46"/>
      <c r="AB421" s="46"/>
      <c r="AC421" s="46"/>
      <c r="AD421" s="46"/>
      <c r="AE421" s="46"/>
    </row>
    <row r="422" spans="1:31" x14ac:dyDescent="0.45">
      <c r="A422" s="46" t="s">
        <v>1442</v>
      </c>
      <c r="B422" s="46"/>
      <c r="C422" s="46" t="s">
        <v>8343</v>
      </c>
      <c r="D422" s="46">
        <v>2</v>
      </c>
      <c r="E422" s="46">
        <v>2</v>
      </c>
      <c r="F422" s="46" t="s">
        <v>8477</v>
      </c>
      <c r="G422" s="46" t="s">
        <v>1415</v>
      </c>
      <c r="H422" s="46" t="s">
        <v>1442</v>
      </c>
      <c r="I422" s="46" t="s">
        <v>981</v>
      </c>
      <c r="J422" s="46" t="s">
        <v>981</v>
      </c>
      <c r="K422" s="46" t="s">
        <v>2326</v>
      </c>
      <c r="L422" s="46" t="s">
        <v>8392</v>
      </c>
      <c r="M422" s="46" t="s">
        <v>184</v>
      </c>
      <c r="N422" s="46" t="s">
        <v>1319</v>
      </c>
      <c r="O422" s="46" t="s">
        <v>1390</v>
      </c>
      <c r="P422" s="46" t="s">
        <v>8384</v>
      </c>
      <c r="Q422" s="46">
        <v>174465</v>
      </c>
      <c r="R422" s="46"/>
      <c r="S422" s="46"/>
      <c r="T422" s="46"/>
      <c r="U422" s="46"/>
      <c r="V422" s="46"/>
      <c r="W422" s="46" t="s">
        <v>4643</v>
      </c>
      <c r="X422" s="46" t="s">
        <v>3484</v>
      </c>
      <c r="Y422" s="46" t="s">
        <v>1171</v>
      </c>
      <c r="Z422" s="46">
        <v>41.486556</v>
      </c>
      <c r="AA422" s="46">
        <v>-87.799760000000006</v>
      </c>
      <c r="AB422" s="46" t="s">
        <v>4742</v>
      </c>
      <c r="AC422" s="46" t="s">
        <v>8347</v>
      </c>
      <c r="AD422" s="46" t="s">
        <v>8343</v>
      </c>
      <c r="AE422" s="46" t="s">
        <v>8348</v>
      </c>
    </row>
    <row r="423" spans="1:31" x14ac:dyDescent="0.45">
      <c r="A423" s="46" t="s">
        <v>5813</v>
      </c>
      <c r="B423" s="46"/>
      <c r="C423" s="46"/>
      <c r="D423" s="46">
        <v>4</v>
      </c>
      <c r="E423" s="46">
        <v>5</v>
      </c>
      <c r="F423" s="46" t="s">
        <v>8492</v>
      </c>
      <c r="G423" s="46" t="s">
        <v>4837</v>
      </c>
      <c r="H423" s="46">
        <v>10</v>
      </c>
      <c r="I423" s="46" t="s">
        <v>981</v>
      </c>
      <c r="J423" s="46" t="s">
        <v>981</v>
      </c>
      <c r="K423" s="46" t="s">
        <v>2326</v>
      </c>
      <c r="L423" s="46" t="s">
        <v>8401</v>
      </c>
      <c r="M423" s="46" t="s">
        <v>5813</v>
      </c>
      <c r="N423" s="46" t="s">
        <v>3654</v>
      </c>
      <c r="O423" s="46"/>
      <c r="P423" s="46" t="s">
        <v>4216</v>
      </c>
      <c r="Q423" s="46" t="s">
        <v>8599</v>
      </c>
      <c r="R423" s="46" t="s">
        <v>8600</v>
      </c>
      <c r="S423" s="46" t="s">
        <v>4235</v>
      </c>
      <c r="T423" s="46" t="s">
        <v>4235</v>
      </c>
      <c r="U423" s="46" t="s">
        <v>4235</v>
      </c>
      <c r="V423" s="46"/>
      <c r="W423" s="46"/>
      <c r="X423" s="46"/>
      <c r="Y423" s="46"/>
      <c r="Z423" s="46"/>
      <c r="AA423" s="46"/>
      <c r="AB423" s="46"/>
      <c r="AC423" s="46"/>
      <c r="AD423" s="46"/>
      <c r="AE423" s="46"/>
    </row>
    <row r="424" spans="1:31" x14ac:dyDescent="0.45">
      <c r="A424" s="46" t="s">
        <v>5814</v>
      </c>
      <c r="B424" s="46"/>
      <c r="C424" s="46"/>
      <c r="D424" s="46">
        <v>4</v>
      </c>
      <c r="E424" s="46">
        <v>5</v>
      </c>
      <c r="F424" s="46" t="s">
        <v>8349</v>
      </c>
      <c r="G424" s="46" t="s">
        <v>4837</v>
      </c>
      <c r="H424" s="46">
        <v>11</v>
      </c>
      <c r="I424" s="46" t="s">
        <v>981</v>
      </c>
      <c r="J424" s="46" t="s">
        <v>981</v>
      </c>
      <c r="K424" s="46" t="s">
        <v>2326</v>
      </c>
      <c r="L424" s="46" t="s">
        <v>8401</v>
      </c>
      <c r="M424" s="46" t="s">
        <v>5814</v>
      </c>
      <c r="N424" s="46" t="s">
        <v>3654</v>
      </c>
      <c r="O424" s="46"/>
      <c r="P424" s="46" t="s">
        <v>4216</v>
      </c>
      <c r="Q424" s="46" t="s">
        <v>8599</v>
      </c>
      <c r="R424" s="46" t="s">
        <v>8600</v>
      </c>
      <c r="S424" s="46" t="s">
        <v>4235</v>
      </c>
      <c r="T424" s="46" t="s">
        <v>4235</v>
      </c>
      <c r="U424" s="46" t="s">
        <v>4235</v>
      </c>
      <c r="V424" s="46"/>
      <c r="W424" s="46"/>
      <c r="X424" s="46"/>
      <c r="Y424" s="46"/>
      <c r="Z424" s="46"/>
      <c r="AA424" s="46"/>
      <c r="AB424" s="46"/>
      <c r="AC424" s="46"/>
      <c r="AD424" s="46"/>
      <c r="AE424" s="46"/>
    </row>
    <row r="425" spans="1:31" x14ac:dyDescent="0.45">
      <c r="A425" s="46" t="s">
        <v>5815</v>
      </c>
      <c r="B425" s="46"/>
      <c r="C425" s="46"/>
      <c r="D425" s="46">
        <v>4</v>
      </c>
      <c r="E425" s="46">
        <v>5</v>
      </c>
      <c r="F425" s="46" t="s">
        <v>8748</v>
      </c>
      <c r="G425" s="46" t="s">
        <v>4837</v>
      </c>
      <c r="H425" s="46">
        <v>12</v>
      </c>
      <c r="I425" s="46" t="s">
        <v>981</v>
      </c>
      <c r="J425" s="46" t="s">
        <v>981</v>
      </c>
      <c r="K425" s="46" t="s">
        <v>2326</v>
      </c>
      <c r="L425" s="46" t="s">
        <v>8401</v>
      </c>
      <c r="M425" s="46" t="s">
        <v>5815</v>
      </c>
      <c r="N425" s="46" t="s">
        <v>3654</v>
      </c>
      <c r="O425" s="46"/>
      <c r="P425" s="46" t="s">
        <v>4216</v>
      </c>
      <c r="Q425" s="46" t="s">
        <v>8599</v>
      </c>
      <c r="R425" s="46" t="s">
        <v>8600</v>
      </c>
      <c r="S425" s="46" t="s">
        <v>4235</v>
      </c>
      <c r="T425" s="46" t="s">
        <v>4235</v>
      </c>
      <c r="U425" s="46" t="s">
        <v>4235</v>
      </c>
      <c r="V425" s="46"/>
      <c r="W425" s="46"/>
      <c r="X425" s="46"/>
      <c r="Y425" s="46"/>
      <c r="Z425" s="46"/>
      <c r="AA425" s="46"/>
      <c r="AB425" s="46"/>
      <c r="AC425" s="46"/>
      <c r="AD425" s="46"/>
      <c r="AE425" s="46"/>
    </row>
    <row r="426" spans="1:31" x14ac:dyDescent="0.45">
      <c r="A426" s="46" t="s">
        <v>5816</v>
      </c>
      <c r="B426" s="46"/>
      <c r="C426" s="46"/>
      <c r="D426" s="46">
        <v>4</v>
      </c>
      <c r="E426" s="46">
        <v>5</v>
      </c>
      <c r="F426" s="46" t="s">
        <v>8857</v>
      </c>
      <c r="G426" s="46" t="s">
        <v>4837</v>
      </c>
      <c r="H426" s="46">
        <v>13</v>
      </c>
      <c r="I426" s="46" t="s">
        <v>981</v>
      </c>
      <c r="J426" s="46" t="s">
        <v>981</v>
      </c>
      <c r="K426" s="46" t="s">
        <v>2326</v>
      </c>
      <c r="L426" s="46" t="s">
        <v>8401</v>
      </c>
      <c r="M426" s="46" t="s">
        <v>5816</v>
      </c>
      <c r="N426" s="46" t="s">
        <v>3654</v>
      </c>
      <c r="O426" s="46"/>
      <c r="P426" s="46" t="s">
        <v>4216</v>
      </c>
      <c r="Q426" s="46" t="s">
        <v>8599</v>
      </c>
      <c r="R426" s="46" t="s">
        <v>8600</v>
      </c>
      <c r="S426" s="46" t="s">
        <v>4235</v>
      </c>
      <c r="T426" s="46" t="s">
        <v>4235</v>
      </c>
      <c r="U426" s="46" t="s">
        <v>4235</v>
      </c>
      <c r="V426" s="46"/>
      <c r="W426" s="46"/>
      <c r="X426" s="46"/>
      <c r="Y426" s="46"/>
      <c r="Z426" s="46"/>
      <c r="AA426" s="46"/>
      <c r="AB426" s="46"/>
      <c r="AC426" s="46"/>
      <c r="AD426" s="46"/>
      <c r="AE426" s="46"/>
    </row>
    <row r="427" spans="1:31" x14ac:dyDescent="0.45">
      <c r="A427" s="46" t="s">
        <v>5817</v>
      </c>
      <c r="B427" s="46"/>
      <c r="C427" s="46"/>
      <c r="D427" s="46">
        <v>4</v>
      </c>
      <c r="E427" s="46">
        <v>5</v>
      </c>
      <c r="F427" s="46" t="s">
        <v>8495</v>
      </c>
      <c r="G427" s="46" t="s">
        <v>4837</v>
      </c>
      <c r="H427" s="46">
        <v>14</v>
      </c>
      <c r="I427" s="46" t="s">
        <v>981</v>
      </c>
      <c r="J427" s="46" t="s">
        <v>981</v>
      </c>
      <c r="K427" s="46" t="s">
        <v>2326</v>
      </c>
      <c r="L427" s="46" t="s">
        <v>8401</v>
      </c>
      <c r="M427" s="46" t="s">
        <v>5817</v>
      </c>
      <c r="N427" s="46" t="s">
        <v>3654</v>
      </c>
      <c r="O427" s="46"/>
      <c r="P427" s="46" t="s">
        <v>4216</v>
      </c>
      <c r="Q427" s="46" t="s">
        <v>8599</v>
      </c>
      <c r="R427" s="46" t="s">
        <v>8600</v>
      </c>
      <c r="S427" s="46" t="s">
        <v>4235</v>
      </c>
      <c r="T427" s="46" t="s">
        <v>4235</v>
      </c>
      <c r="U427" s="46" t="s">
        <v>4235</v>
      </c>
      <c r="V427" s="46"/>
      <c r="W427" s="46"/>
      <c r="X427" s="46"/>
      <c r="Y427" s="46"/>
      <c r="Z427" s="46"/>
      <c r="AA427" s="46"/>
      <c r="AB427" s="46"/>
      <c r="AC427" s="46"/>
      <c r="AD427" s="46"/>
      <c r="AE427" s="46"/>
    </row>
    <row r="428" spans="1:31" x14ac:dyDescent="0.45">
      <c r="A428" s="46" t="s">
        <v>5818</v>
      </c>
      <c r="B428" s="46"/>
      <c r="C428" s="46"/>
      <c r="D428" s="46">
        <v>4</v>
      </c>
      <c r="E428" s="46">
        <v>5</v>
      </c>
      <c r="F428" s="46" t="s">
        <v>8574</v>
      </c>
      <c r="G428" s="46" t="s">
        <v>4837</v>
      </c>
      <c r="H428" s="46">
        <v>15</v>
      </c>
      <c r="I428" s="46" t="s">
        <v>981</v>
      </c>
      <c r="J428" s="46" t="s">
        <v>981</v>
      </c>
      <c r="K428" s="46" t="s">
        <v>2326</v>
      </c>
      <c r="L428" s="46" t="s">
        <v>8401</v>
      </c>
      <c r="M428" s="46" t="s">
        <v>5818</v>
      </c>
      <c r="N428" s="46" t="s">
        <v>3654</v>
      </c>
      <c r="O428" s="46"/>
      <c r="P428" s="46" t="s">
        <v>4216</v>
      </c>
      <c r="Q428" s="46" t="s">
        <v>8599</v>
      </c>
      <c r="R428" s="46" t="s">
        <v>8600</v>
      </c>
      <c r="S428" s="46" t="s">
        <v>4235</v>
      </c>
      <c r="T428" s="46" t="s">
        <v>4235</v>
      </c>
      <c r="U428" s="46" t="s">
        <v>4235</v>
      </c>
      <c r="V428" s="46"/>
      <c r="W428" s="46"/>
      <c r="X428" s="46"/>
      <c r="Y428" s="46"/>
      <c r="Z428" s="46"/>
      <c r="AA428" s="46"/>
      <c r="AB428" s="46"/>
      <c r="AC428" s="46"/>
      <c r="AD428" s="46"/>
      <c r="AE428" s="46"/>
    </row>
    <row r="429" spans="1:31" x14ac:dyDescent="0.45">
      <c r="A429" s="46" t="s">
        <v>5819</v>
      </c>
      <c r="B429" s="46"/>
      <c r="C429" s="46"/>
      <c r="D429" s="46">
        <v>4</v>
      </c>
      <c r="E429" s="46">
        <v>5</v>
      </c>
      <c r="F429" s="46" t="s">
        <v>8548</v>
      </c>
      <c r="G429" s="46" t="s">
        <v>4837</v>
      </c>
      <c r="H429" s="46">
        <v>16</v>
      </c>
      <c r="I429" s="46" t="s">
        <v>981</v>
      </c>
      <c r="J429" s="46" t="s">
        <v>981</v>
      </c>
      <c r="K429" s="46" t="s">
        <v>2326</v>
      </c>
      <c r="L429" s="46" t="s">
        <v>8401</v>
      </c>
      <c r="M429" s="46" t="s">
        <v>5819</v>
      </c>
      <c r="N429" s="46" t="s">
        <v>3654</v>
      </c>
      <c r="O429" s="46"/>
      <c r="P429" s="46" t="s">
        <v>4216</v>
      </c>
      <c r="Q429" s="46" t="s">
        <v>8599</v>
      </c>
      <c r="R429" s="46" t="s">
        <v>8600</v>
      </c>
      <c r="S429" s="46" t="s">
        <v>4235</v>
      </c>
      <c r="T429" s="46" t="s">
        <v>4235</v>
      </c>
      <c r="U429" s="46" t="s">
        <v>4235</v>
      </c>
      <c r="V429" s="46"/>
      <c r="W429" s="46"/>
      <c r="X429" s="46"/>
      <c r="Y429" s="46"/>
      <c r="Z429" s="46"/>
      <c r="AA429" s="46"/>
      <c r="AB429" s="46"/>
      <c r="AC429" s="46"/>
      <c r="AD429" s="46"/>
      <c r="AE429" s="46"/>
    </row>
    <row r="430" spans="1:31" x14ac:dyDescent="0.45">
      <c r="A430" s="46" t="s">
        <v>5820</v>
      </c>
      <c r="B430" s="46"/>
      <c r="C430" s="46"/>
      <c r="D430" s="46">
        <v>4</v>
      </c>
      <c r="E430" s="46">
        <v>5</v>
      </c>
      <c r="F430" s="46" t="s">
        <v>8780</v>
      </c>
      <c r="G430" s="46" t="s">
        <v>4837</v>
      </c>
      <c r="H430" s="46">
        <v>17</v>
      </c>
      <c r="I430" s="46" t="s">
        <v>981</v>
      </c>
      <c r="J430" s="46" t="s">
        <v>981</v>
      </c>
      <c r="K430" s="46" t="s">
        <v>2326</v>
      </c>
      <c r="L430" s="46" t="s">
        <v>8401</v>
      </c>
      <c r="M430" s="46" t="s">
        <v>5820</v>
      </c>
      <c r="N430" s="46" t="s">
        <v>3654</v>
      </c>
      <c r="O430" s="46"/>
      <c r="P430" s="46" t="s">
        <v>4216</v>
      </c>
      <c r="Q430" s="46" t="s">
        <v>8599</v>
      </c>
      <c r="R430" s="46" t="s">
        <v>8600</v>
      </c>
      <c r="S430" s="46" t="s">
        <v>4235</v>
      </c>
      <c r="T430" s="46" t="s">
        <v>4235</v>
      </c>
      <c r="U430" s="46" t="s">
        <v>4235</v>
      </c>
      <c r="V430" s="46"/>
      <c r="W430" s="46"/>
      <c r="X430" s="46"/>
      <c r="Y430" s="46"/>
      <c r="Z430" s="46"/>
      <c r="AA430" s="46"/>
      <c r="AB430" s="46"/>
      <c r="AC430" s="46"/>
      <c r="AD430" s="46"/>
      <c r="AE430" s="46"/>
    </row>
    <row r="431" spans="1:31" x14ac:dyDescent="0.45">
      <c r="A431" s="46" t="s">
        <v>5821</v>
      </c>
      <c r="B431" s="46"/>
      <c r="C431" s="46"/>
      <c r="D431" s="46">
        <v>4</v>
      </c>
      <c r="E431" s="46">
        <v>5</v>
      </c>
      <c r="F431" s="46" t="s">
        <v>8546</v>
      </c>
      <c r="G431" s="46" t="s">
        <v>4837</v>
      </c>
      <c r="H431" s="46">
        <v>18</v>
      </c>
      <c r="I431" s="46" t="s">
        <v>981</v>
      </c>
      <c r="J431" s="46" t="s">
        <v>981</v>
      </c>
      <c r="K431" s="46" t="s">
        <v>2326</v>
      </c>
      <c r="L431" s="46" t="s">
        <v>8401</v>
      </c>
      <c r="M431" s="46" t="s">
        <v>5821</v>
      </c>
      <c r="N431" s="46" t="s">
        <v>3654</v>
      </c>
      <c r="O431" s="46"/>
      <c r="P431" s="46" t="s">
        <v>4216</v>
      </c>
      <c r="Q431" s="46" t="s">
        <v>8599</v>
      </c>
      <c r="R431" s="46" t="s">
        <v>8600</v>
      </c>
      <c r="S431" s="46" t="s">
        <v>4235</v>
      </c>
      <c r="T431" s="46" t="s">
        <v>4235</v>
      </c>
      <c r="U431" s="46" t="s">
        <v>4235</v>
      </c>
      <c r="V431" s="46"/>
      <c r="W431" s="46"/>
      <c r="X431" s="46"/>
      <c r="Y431" s="46"/>
      <c r="Z431" s="46"/>
      <c r="AA431" s="46"/>
      <c r="AB431" s="46"/>
      <c r="AC431" s="46"/>
      <c r="AD431" s="46"/>
      <c r="AE431" s="46"/>
    </row>
    <row r="432" spans="1:31" x14ac:dyDescent="0.45">
      <c r="A432" s="46" t="s">
        <v>5822</v>
      </c>
      <c r="B432" s="46"/>
      <c r="C432" s="46"/>
      <c r="D432" s="46">
        <v>4</v>
      </c>
      <c r="E432" s="46">
        <v>5</v>
      </c>
      <c r="F432" s="46" t="s">
        <v>8899</v>
      </c>
      <c r="G432" s="46" t="s">
        <v>4837</v>
      </c>
      <c r="H432" s="46">
        <v>19</v>
      </c>
      <c r="I432" s="46" t="s">
        <v>981</v>
      </c>
      <c r="J432" s="46" t="s">
        <v>981</v>
      </c>
      <c r="K432" s="46" t="s">
        <v>2326</v>
      </c>
      <c r="L432" s="46" t="s">
        <v>8401</v>
      </c>
      <c r="M432" s="46" t="s">
        <v>5822</v>
      </c>
      <c r="N432" s="46" t="s">
        <v>3654</v>
      </c>
      <c r="O432" s="46"/>
      <c r="P432" s="46" t="s">
        <v>4216</v>
      </c>
      <c r="Q432" s="46" t="s">
        <v>8599</v>
      </c>
      <c r="R432" s="46" t="s">
        <v>8600</v>
      </c>
      <c r="S432" s="46" t="s">
        <v>4235</v>
      </c>
      <c r="T432" s="46" t="s">
        <v>4235</v>
      </c>
      <c r="U432" s="46" t="s">
        <v>4235</v>
      </c>
      <c r="V432" s="46"/>
      <c r="W432" s="46"/>
      <c r="X432" s="46"/>
      <c r="Y432" s="46"/>
      <c r="Z432" s="46"/>
      <c r="AA432" s="46"/>
      <c r="AB432" s="46"/>
      <c r="AC432" s="46"/>
      <c r="AD432" s="46"/>
      <c r="AE432" s="46"/>
    </row>
    <row r="433" spans="1:31" x14ac:dyDescent="0.45">
      <c r="A433" s="46" t="s">
        <v>5823</v>
      </c>
      <c r="B433" s="46"/>
      <c r="C433" s="46"/>
      <c r="D433" s="46">
        <v>4</v>
      </c>
      <c r="E433" s="46">
        <v>5</v>
      </c>
      <c r="F433" s="46" t="s">
        <v>8451</v>
      </c>
      <c r="G433" s="46" t="s">
        <v>4837</v>
      </c>
      <c r="H433" s="46">
        <v>20</v>
      </c>
      <c r="I433" s="46" t="s">
        <v>981</v>
      </c>
      <c r="J433" s="46" t="s">
        <v>981</v>
      </c>
      <c r="K433" s="46" t="s">
        <v>2326</v>
      </c>
      <c r="L433" s="46" t="s">
        <v>8401</v>
      </c>
      <c r="M433" s="46" t="s">
        <v>5823</v>
      </c>
      <c r="N433" s="46" t="s">
        <v>3654</v>
      </c>
      <c r="O433" s="46"/>
      <c r="P433" s="46" t="s">
        <v>4216</v>
      </c>
      <c r="Q433" s="46" t="s">
        <v>8599</v>
      </c>
      <c r="R433" s="46" t="s">
        <v>8600</v>
      </c>
      <c r="S433" s="46" t="s">
        <v>4235</v>
      </c>
      <c r="T433" s="46" t="s">
        <v>4235</v>
      </c>
      <c r="U433" s="46" t="s">
        <v>4235</v>
      </c>
      <c r="V433" s="46"/>
      <c r="W433" s="46"/>
      <c r="X433" s="46"/>
      <c r="Y433" s="46"/>
      <c r="Z433" s="46"/>
      <c r="AA433" s="46"/>
      <c r="AB433" s="46"/>
      <c r="AC433" s="46"/>
      <c r="AD433" s="46"/>
      <c r="AE433" s="46"/>
    </row>
    <row r="434" spans="1:31" x14ac:dyDescent="0.45">
      <c r="A434" s="46" t="s">
        <v>5808</v>
      </c>
      <c r="B434" s="46"/>
      <c r="C434" s="46"/>
      <c r="D434" s="46">
        <v>4</v>
      </c>
      <c r="E434" s="46">
        <v>5</v>
      </c>
      <c r="F434" s="46" t="s">
        <v>8423</v>
      </c>
      <c r="G434" s="46" t="s">
        <v>4837</v>
      </c>
      <c r="H434" s="46">
        <v>5</v>
      </c>
      <c r="I434" s="46" t="s">
        <v>981</v>
      </c>
      <c r="J434" s="46" t="s">
        <v>981</v>
      </c>
      <c r="K434" s="46" t="s">
        <v>2326</v>
      </c>
      <c r="L434" s="46" t="s">
        <v>8401</v>
      </c>
      <c r="M434" s="46" t="s">
        <v>5808</v>
      </c>
      <c r="N434" s="46" t="s">
        <v>3654</v>
      </c>
      <c r="O434" s="46"/>
      <c r="P434" s="46" t="s">
        <v>4216</v>
      </c>
      <c r="Q434" s="46" t="s">
        <v>8599</v>
      </c>
      <c r="R434" s="46" t="s">
        <v>8600</v>
      </c>
      <c r="S434" s="46" t="s">
        <v>4235</v>
      </c>
      <c r="T434" s="46" t="s">
        <v>4235</v>
      </c>
      <c r="U434" s="46" t="s">
        <v>4235</v>
      </c>
      <c r="V434" s="46"/>
      <c r="W434" s="46"/>
      <c r="X434" s="46"/>
      <c r="Y434" s="46"/>
      <c r="Z434" s="46"/>
      <c r="AA434" s="46"/>
      <c r="AB434" s="46"/>
      <c r="AC434" s="46"/>
      <c r="AD434" s="46"/>
      <c r="AE434" s="46"/>
    </row>
    <row r="435" spans="1:31" x14ac:dyDescent="0.45">
      <c r="A435" s="46" t="s">
        <v>5809</v>
      </c>
      <c r="B435" s="46"/>
      <c r="C435" s="46"/>
      <c r="D435" s="46">
        <v>4</v>
      </c>
      <c r="E435" s="46">
        <v>5</v>
      </c>
      <c r="F435" s="46" t="s">
        <v>8649</v>
      </c>
      <c r="G435" s="46" t="s">
        <v>4837</v>
      </c>
      <c r="H435" s="46">
        <v>6</v>
      </c>
      <c r="I435" s="46" t="s">
        <v>981</v>
      </c>
      <c r="J435" s="46" t="s">
        <v>981</v>
      </c>
      <c r="K435" s="46" t="s">
        <v>2326</v>
      </c>
      <c r="L435" s="46" t="s">
        <v>8401</v>
      </c>
      <c r="M435" s="46" t="s">
        <v>5809</v>
      </c>
      <c r="N435" s="46" t="s">
        <v>3654</v>
      </c>
      <c r="O435" s="46"/>
      <c r="P435" s="46" t="s">
        <v>4216</v>
      </c>
      <c r="Q435" s="46" t="s">
        <v>8599</v>
      </c>
      <c r="R435" s="46" t="s">
        <v>8600</v>
      </c>
      <c r="S435" s="46" t="s">
        <v>4235</v>
      </c>
      <c r="T435" s="46" t="s">
        <v>4235</v>
      </c>
      <c r="U435" s="46" t="s">
        <v>4235</v>
      </c>
      <c r="V435" s="46"/>
      <c r="W435" s="46"/>
      <c r="X435" s="46"/>
      <c r="Y435" s="46"/>
      <c r="Z435" s="46"/>
      <c r="AA435" s="46"/>
      <c r="AB435" s="46"/>
      <c r="AC435" s="46"/>
      <c r="AD435" s="46"/>
      <c r="AE435" s="46"/>
    </row>
    <row r="436" spans="1:31" x14ac:dyDescent="0.45">
      <c r="A436" s="46" t="s">
        <v>5810</v>
      </c>
      <c r="B436" s="46"/>
      <c r="C436" s="46"/>
      <c r="D436" s="46">
        <v>4</v>
      </c>
      <c r="E436" s="46">
        <v>5</v>
      </c>
      <c r="F436" s="46" t="s">
        <v>8526</v>
      </c>
      <c r="G436" s="46" t="s">
        <v>4837</v>
      </c>
      <c r="H436" s="46">
        <v>7</v>
      </c>
      <c r="I436" s="46" t="s">
        <v>981</v>
      </c>
      <c r="J436" s="46" t="s">
        <v>981</v>
      </c>
      <c r="K436" s="46" t="s">
        <v>2326</v>
      </c>
      <c r="L436" s="46" t="s">
        <v>8401</v>
      </c>
      <c r="M436" s="46" t="s">
        <v>5810</v>
      </c>
      <c r="N436" s="46" t="s">
        <v>3654</v>
      </c>
      <c r="O436" s="46"/>
      <c r="P436" s="46" t="s">
        <v>4216</v>
      </c>
      <c r="Q436" s="46" t="s">
        <v>8599</v>
      </c>
      <c r="R436" s="46" t="s">
        <v>8600</v>
      </c>
      <c r="S436" s="46" t="s">
        <v>4235</v>
      </c>
      <c r="T436" s="46" t="s">
        <v>4235</v>
      </c>
      <c r="U436" s="46" t="s">
        <v>4235</v>
      </c>
      <c r="V436" s="46"/>
      <c r="W436" s="46"/>
      <c r="X436" s="46"/>
      <c r="Y436" s="46"/>
      <c r="Z436" s="46"/>
      <c r="AA436" s="46"/>
      <c r="AB436" s="46"/>
      <c r="AC436" s="46"/>
      <c r="AD436" s="46"/>
      <c r="AE436" s="46"/>
    </row>
    <row r="437" spans="1:31" x14ac:dyDescent="0.45">
      <c r="A437" s="46" t="s">
        <v>5811</v>
      </c>
      <c r="B437" s="46"/>
      <c r="C437" s="46"/>
      <c r="D437" s="46">
        <v>4</v>
      </c>
      <c r="E437" s="46">
        <v>5</v>
      </c>
      <c r="F437" s="46" t="s">
        <v>8653</v>
      </c>
      <c r="G437" s="46" t="s">
        <v>4837</v>
      </c>
      <c r="H437" s="46">
        <v>8</v>
      </c>
      <c r="I437" s="46" t="s">
        <v>981</v>
      </c>
      <c r="J437" s="46" t="s">
        <v>981</v>
      </c>
      <c r="K437" s="46" t="s">
        <v>2326</v>
      </c>
      <c r="L437" s="46" t="s">
        <v>8401</v>
      </c>
      <c r="M437" s="46" t="s">
        <v>5811</v>
      </c>
      <c r="N437" s="46" t="s">
        <v>3654</v>
      </c>
      <c r="O437" s="46"/>
      <c r="P437" s="46" t="s">
        <v>4216</v>
      </c>
      <c r="Q437" s="46" t="s">
        <v>8599</v>
      </c>
      <c r="R437" s="46" t="s">
        <v>8600</v>
      </c>
      <c r="S437" s="46" t="s">
        <v>4235</v>
      </c>
      <c r="T437" s="46" t="s">
        <v>4235</v>
      </c>
      <c r="U437" s="46" t="s">
        <v>4235</v>
      </c>
      <c r="V437" s="46"/>
      <c r="W437" s="46"/>
      <c r="X437" s="46"/>
      <c r="Y437" s="46"/>
      <c r="Z437" s="46"/>
      <c r="AA437" s="46"/>
      <c r="AB437" s="46"/>
      <c r="AC437" s="46"/>
      <c r="AD437" s="46"/>
      <c r="AE437" s="46"/>
    </row>
    <row r="438" spans="1:31" x14ac:dyDescent="0.45">
      <c r="A438" s="46" t="s">
        <v>5812</v>
      </c>
      <c r="B438" s="46"/>
      <c r="C438" s="46"/>
      <c r="D438" s="46">
        <v>4</v>
      </c>
      <c r="E438" s="46">
        <v>5</v>
      </c>
      <c r="F438" s="46" t="s">
        <v>8498</v>
      </c>
      <c r="G438" s="46" t="s">
        <v>4837</v>
      </c>
      <c r="H438" s="46">
        <v>9</v>
      </c>
      <c r="I438" s="46" t="s">
        <v>981</v>
      </c>
      <c r="J438" s="46" t="s">
        <v>981</v>
      </c>
      <c r="K438" s="46" t="s">
        <v>2326</v>
      </c>
      <c r="L438" s="46" t="s">
        <v>8401</v>
      </c>
      <c r="M438" s="46" t="s">
        <v>5812</v>
      </c>
      <c r="N438" s="46" t="s">
        <v>3654</v>
      </c>
      <c r="O438" s="46"/>
      <c r="P438" s="46" t="s">
        <v>4216</v>
      </c>
      <c r="Q438" s="46" t="s">
        <v>8599</v>
      </c>
      <c r="R438" s="46" t="s">
        <v>8600</v>
      </c>
      <c r="S438" s="46" t="s">
        <v>4235</v>
      </c>
      <c r="T438" s="46" t="s">
        <v>4235</v>
      </c>
      <c r="U438" s="46" t="s">
        <v>4235</v>
      </c>
      <c r="V438" s="46"/>
      <c r="W438" s="46"/>
      <c r="X438" s="46"/>
      <c r="Y438" s="46"/>
      <c r="Z438" s="46"/>
      <c r="AA438" s="46"/>
      <c r="AB438" s="46"/>
      <c r="AC438" s="46"/>
      <c r="AD438" s="46"/>
      <c r="AE438" s="46"/>
    </row>
    <row r="439" spans="1:31" x14ac:dyDescent="0.45">
      <c r="A439" s="46" t="s">
        <v>5671</v>
      </c>
      <c r="B439" s="46"/>
      <c r="C439" s="46" t="s">
        <v>2326</v>
      </c>
      <c r="D439" s="46">
        <v>3</v>
      </c>
      <c r="E439" s="46">
        <v>4</v>
      </c>
      <c r="F439" s="46" t="s">
        <v>8539</v>
      </c>
      <c r="G439" s="46" t="s">
        <v>1417</v>
      </c>
      <c r="H439" s="46" t="s">
        <v>5671</v>
      </c>
      <c r="I439" s="46" t="s">
        <v>981</v>
      </c>
      <c r="J439" s="46" t="s">
        <v>981</v>
      </c>
      <c r="K439" s="46" t="s">
        <v>2326</v>
      </c>
      <c r="L439" s="46" t="s">
        <v>8877</v>
      </c>
      <c r="M439" s="46" t="s">
        <v>5671</v>
      </c>
      <c r="N439" s="46" t="s">
        <v>8355</v>
      </c>
      <c r="O439" s="46"/>
      <c r="P439" s="46"/>
      <c r="Q439" s="46"/>
      <c r="R439" s="46"/>
      <c r="S439" s="46"/>
      <c r="T439" s="46"/>
      <c r="U439" s="46"/>
      <c r="V439" s="46"/>
      <c r="W439" s="46"/>
      <c r="X439" s="46"/>
      <c r="Y439" s="46" t="s">
        <v>1171</v>
      </c>
      <c r="Z439" s="46">
        <v>35.047043000000002</v>
      </c>
      <c r="AA439" s="46">
        <v>-83.186868000000004</v>
      </c>
      <c r="AB439" s="46" t="s">
        <v>8408</v>
      </c>
      <c r="AC439" s="46" t="s">
        <v>8347</v>
      </c>
      <c r="AD439" s="46" t="s">
        <v>8347</v>
      </c>
      <c r="AE439" s="46" t="s">
        <v>8348</v>
      </c>
    </row>
    <row r="440" spans="1:31" x14ac:dyDescent="0.45">
      <c r="A440" s="46" t="s">
        <v>2221</v>
      </c>
      <c r="B440" s="46"/>
      <c r="C440" s="46" t="s">
        <v>8343</v>
      </c>
      <c r="D440" s="46">
        <v>2</v>
      </c>
      <c r="E440" s="46">
        <v>2</v>
      </c>
      <c r="F440" s="46" t="s">
        <v>8857</v>
      </c>
      <c r="G440" s="46" t="s">
        <v>1416</v>
      </c>
      <c r="H440" s="46" t="s">
        <v>2221</v>
      </c>
      <c r="I440" s="46" t="s">
        <v>1047</v>
      </c>
      <c r="J440" s="46" t="s">
        <v>1047</v>
      </c>
      <c r="K440" s="46" t="s">
        <v>2326</v>
      </c>
      <c r="L440" s="46" t="s">
        <v>8496</v>
      </c>
      <c r="M440" s="46" t="s">
        <v>38</v>
      </c>
      <c r="N440" s="46" t="s">
        <v>8355</v>
      </c>
      <c r="O440" s="46" t="s">
        <v>8926</v>
      </c>
      <c r="P440" s="46" t="s">
        <v>8442</v>
      </c>
      <c r="Q440" s="46">
        <v>175909</v>
      </c>
      <c r="R440" s="46"/>
      <c r="S440" s="46" t="s">
        <v>4769</v>
      </c>
      <c r="T440" s="46"/>
      <c r="U440" s="46"/>
      <c r="V440" s="46"/>
      <c r="W440" s="46"/>
      <c r="X440" s="46" t="s">
        <v>2186</v>
      </c>
      <c r="Y440" s="46" t="s">
        <v>2100</v>
      </c>
      <c r="Z440" s="46">
        <v>19.453344000000001</v>
      </c>
      <c r="AA440" s="46">
        <v>-101.731678</v>
      </c>
      <c r="AB440" s="46" t="s">
        <v>4770</v>
      </c>
      <c r="AC440" s="46" t="s">
        <v>8347</v>
      </c>
      <c r="AD440" s="46" t="s">
        <v>8343</v>
      </c>
      <c r="AE440" s="46" t="s">
        <v>517</v>
      </c>
    </row>
    <row r="441" spans="1:31" x14ac:dyDescent="0.45">
      <c r="A441" s="46" t="s">
        <v>2171</v>
      </c>
      <c r="B441" s="46"/>
      <c r="C441" s="46" t="s">
        <v>8343</v>
      </c>
      <c r="D441" s="46">
        <v>1</v>
      </c>
      <c r="E441" s="46">
        <v>1</v>
      </c>
      <c r="F441" s="46" t="s">
        <v>8533</v>
      </c>
      <c r="G441" s="46" t="s">
        <v>1416</v>
      </c>
      <c r="H441" s="46" t="s">
        <v>2171</v>
      </c>
      <c r="I441" s="46" t="s">
        <v>1047</v>
      </c>
      <c r="J441" s="46" t="s">
        <v>1047</v>
      </c>
      <c r="K441" s="46" t="s">
        <v>2326</v>
      </c>
      <c r="L441" s="46" t="s">
        <v>8354</v>
      </c>
      <c r="M441" s="46" t="s">
        <v>317</v>
      </c>
      <c r="N441" s="46" t="s">
        <v>8355</v>
      </c>
      <c r="O441" s="46" t="s">
        <v>8500</v>
      </c>
      <c r="P441" s="46" t="s">
        <v>1415</v>
      </c>
      <c r="Q441" s="46">
        <v>175531</v>
      </c>
      <c r="R441" s="46"/>
      <c r="S441" s="46"/>
      <c r="T441" s="46"/>
      <c r="U441" s="46"/>
      <c r="V441" s="46"/>
      <c r="W441" s="46"/>
      <c r="X441" s="46" t="s">
        <v>2101</v>
      </c>
      <c r="Y441" s="46" t="s">
        <v>2100</v>
      </c>
      <c r="Z441" s="46">
        <v>17.85043275</v>
      </c>
      <c r="AA441" s="46">
        <v>-96.819651870000001</v>
      </c>
      <c r="AB441" s="46" t="s">
        <v>4634</v>
      </c>
      <c r="AC441" s="46" t="s">
        <v>8347</v>
      </c>
      <c r="AD441" s="46" t="s">
        <v>8343</v>
      </c>
      <c r="AE441" s="46" t="s">
        <v>517</v>
      </c>
    </row>
    <row r="442" spans="1:31" x14ac:dyDescent="0.45">
      <c r="A442" s="46" t="s">
        <v>4858</v>
      </c>
      <c r="B442" s="46"/>
      <c r="C442" s="46" t="s">
        <v>2326</v>
      </c>
      <c r="D442" s="46">
        <v>3</v>
      </c>
      <c r="E442" s="46">
        <v>4</v>
      </c>
      <c r="F442" s="46" t="s">
        <v>8546</v>
      </c>
      <c r="G442" s="46" t="s">
        <v>1415</v>
      </c>
      <c r="H442" s="46" t="s">
        <v>4858</v>
      </c>
      <c r="I442" s="46" t="s">
        <v>1109</v>
      </c>
      <c r="J442" s="46" t="s">
        <v>1109</v>
      </c>
      <c r="K442" s="46" t="s">
        <v>2326</v>
      </c>
      <c r="L442" s="46" t="s">
        <v>8645</v>
      </c>
      <c r="M442" s="46" t="s">
        <v>8927</v>
      </c>
      <c r="N442" s="46" t="s">
        <v>8896</v>
      </c>
      <c r="O442" s="46" t="s">
        <v>8897</v>
      </c>
      <c r="P442" s="46"/>
      <c r="Q442" s="46"/>
      <c r="R442" s="46"/>
      <c r="S442" s="46"/>
      <c r="T442" s="46"/>
      <c r="U442" s="46"/>
      <c r="V442" s="46"/>
      <c r="W442" s="46"/>
      <c r="X442" s="46"/>
      <c r="Y442" s="46"/>
      <c r="Z442" s="46" t="s">
        <v>4235</v>
      </c>
      <c r="AA442" s="46" t="s">
        <v>4235</v>
      </c>
      <c r="AB442" s="46" t="s">
        <v>4235</v>
      </c>
      <c r="AC442" s="46" t="s">
        <v>8347</v>
      </c>
      <c r="AD442" s="46" t="s">
        <v>8347</v>
      </c>
      <c r="AE442" s="46" t="s">
        <v>517</v>
      </c>
    </row>
    <row r="443" spans="1:31" x14ac:dyDescent="0.45">
      <c r="A443" s="46" t="s">
        <v>4859</v>
      </c>
      <c r="B443" s="46"/>
      <c r="C443" s="46" t="s">
        <v>2326</v>
      </c>
      <c r="D443" s="46">
        <v>3</v>
      </c>
      <c r="E443" s="46">
        <v>4</v>
      </c>
      <c r="F443" s="46" t="s">
        <v>8899</v>
      </c>
      <c r="G443" s="46" t="s">
        <v>1415</v>
      </c>
      <c r="H443" s="46" t="s">
        <v>4859</v>
      </c>
      <c r="I443" s="46" t="s">
        <v>1109</v>
      </c>
      <c r="J443" s="46" t="s">
        <v>1109</v>
      </c>
      <c r="K443" s="46" t="s">
        <v>2326</v>
      </c>
      <c r="L443" s="46" t="s">
        <v>8645</v>
      </c>
      <c r="M443" s="46" t="s">
        <v>8928</v>
      </c>
      <c r="N443" s="46" t="s">
        <v>8896</v>
      </c>
      <c r="O443" s="46" t="s">
        <v>8897</v>
      </c>
      <c r="P443" s="46"/>
      <c r="Q443" s="46"/>
      <c r="R443" s="46"/>
      <c r="S443" s="46"/>
      <c r="T443" s="46"/>
      <c r="U443" s="46"/>
      <c r="V443" s="46"/>
      <c r="W443" s="46"/>
      <c r="X443" s="46"/>
      <c r="Y443" s="46"/>
      <c r="Z443" s="46" t="s">
        <v>4235</v>
      </c>
      <c r="AA443" s="46" t="s">
        <v>4235</v>
      </c>
      <c r="AB443" s="46" t="s">
        <v>4235</v>
      </c>
      <c r="AC443" s="46" t="s">
        <v>8347</v>
      </c>
      <c r="AD443" s="46" t="s">
        <v>8347</v>
      </c>
      <c r="AE443" s="46" t="s">
        <v>517</v>
      </c>
    </row>
    <row r="444" spans="1:31" x14ac:dyDescent="0.45">
      <c r="A444" s="46" t="s">
        <v>4813</v>
      </c>
      <c r="B444" s="46"/>
      <c r="C444" s="46" t="s">
        <v>2326</v>
      </c>
      <c r="D444" s="46">
        <v>3</v>
      </c>
      <c r="E444" s="46">
        <v>4</v>
      </c>
      <c r="F444" s="46" t="s">
        <v>8660</v>
      </c>
      <c r="G444" s="46" t="s">
        <v>1417</v>
      </c>
      <c r="H444" s="46" t="s">
        <v>4813</v>
      </c>
      <c r="I444" s="46" t="s">
        <v>1109</v>
      </c>
      <c r="J444" s="46" t="s">
        <v>1109</v>
      </c>
      <c r="K444" s="46" t="s">
        <v>2326</v>
      </c>
      <c r="L444" s="46" t="s">
        <v>8377</v>
      </c>
      <c r="M444" s="46" t="s">
        <v>1108</v>
      </c>
      <c r="N444" s="46" t="s">
        <v>8355</v>
      </c>
      <c r="O444" s="46" t="s">
        <v>8929</v>
      </c>
      <c r="P444" s="46"/>
      <c r="Q444" s="46"/>
      <c r="R444" s="46"/>
      <c r="S444" s="46"/>
      <c r="T444" s="46"/>
      <c r="U444" s="46"/>
      <c r="V444" s="46"/>
      <c r="W444" s="46"/>
      <c r="X444" s="46" t="s">
        <v>389</v>
      </c>
      <c r="Y444" s="46" t="s">
        <v>1171</v>
      </c>
      <c r="Z444" s="46" t="s">
        <v>4235</v>
      </c>
      <c r="AA444" s="46" t="s">
        <v>4235</v>
      </c>
      <c r="AB444" s="46" t="s">
        <v>4235</v>
      </c>
      <c r="AC444" s="46" t="s">
        <v>8347</v>
      </c>
      <c r="AD444" s="46" t="s">
        <v>8347</v>
      </c>
      <c r="AE444" s="46" t="s">
        <v>517</v>
      </c>
    </row>
    <row r="445" spans="1:31" x14ac:dyDescent="0.45">
      <c r="A445" s="46" t="s">
        <v>7388</v>
      </c>
      <c r="B445" s="46"/>
      <c r="C445" s="46"/>
      <c r="D445" s="46"/>
      <c r="E445" s="46"/>
      <c r="F445" s="46"/>
      <c r="G445" s="46"/>
      <c r="H445" s="46"/>
      <c r="I445" s="46" t="s">
        <v>8930</v>
      </c>
      <c r="J445" s="46" t="s">
        <v>8930</v>
      </c>
      <c r="K445" s="46" t="s">
        <v>2326</v>
      </c>
      <c r="L445" s="46" t="s">
        <v>8338</v>
      </c>
      <c r="M445" s="46"/>
      <c r="N445" s="46"/>
      <c r="O445" s="46"/>
      <c r="P445" s="46"/>
      <c r="Q445" s="46"/>
      <c r="R445" s="46"/>
      <c r="S445" s="46"/>
      <c r="T445" s="46"/>
      <c r="U445" s="46"/>
      <c r="V445" s="46"/>
      <c r="W445" s="46"/>
      <c r="X445" s="46"/>
      <c r="Y445" s="46"/>
      <c r="Z445" s="46"/>
      <c r="AA445" s="46"/>
      <c r="AB445" s="46"/>
      <c r="AC445" s="46"/>
      <c r="AD445" s="46"/>
      <c r="AE445" s="46"/>
    </row>
    <row r="446" spans="1:31" x14ac:dyDescent="0.45">
      <c r="A446" s="46" t="s">
        <v>7389</v>
      </c>
      <c r="B446" s="46"/>
      <c r="C446" s="46"/>
      <c r="D446" s="46"/>
      <c r="E446" s="46"/>
      <c r="F446" s="46"/>
      <c r="G446" s="46"/>
      <c r="H446" s="46"/>
      <c r="I446" s="46" t="s">
        <v>8930</v>
      </c>
      <c r="J446" s="46" t="s">
        <v>8930</v>
      </c>
      <c r="K446" s="46" t="s">
        <v>2326</v>
      </c>
      <c r="L446" s="46" t="s">
        <v>8338</v>
      </c>
      <c r="M446" s="46"/>
      <c r="N446" s="46"/>
      <c r="O446" s="46"/>
      <c r="P446" s="46"/>
      <c r="Q446" s="46"/>
      <c r="R446" s="46"/>
      <c r="S446" s="46"/>
      <c r="T446" s="46"/>
      <c r="U446" s="46"/>
      <c r="V446" s="46"/>
      <c r="W446" s="46"/>
      <c r="X446" s="46"/>
      <c r="Y446" s="46"/>
      <c r="Z446" s="46"/>
      <c r="AA446" s="46"/>
      <c r="AB446" s="46"/>
      <c r="AC446" s="46"/>
      <c r="AD446" s="46"/>
      <c r="AE446" s="46"/>
    </row>
    <row r="447" spans="1:31" x14ac:dyDescent="0.45">
      <c r="A447" s="46" t="s">
        <v>7390</v>
      </c>
      <c r="B447" s="46"/>
      <c r="C447" s="46"/>
      <c r="D447" s="46"/>
      <c r="E447" s="46"/>
      <c r="F447" s="46"/>
      <c r="G447" s="46"/>
      <c r="H447" s="46"/>
      <c r="I447" s="46" t="s">
        <v>8930</v>
      </c>
      <c r="J447" s="46" t="s">
        <v>8930</v>
      </c>
      <c r="K447" s="46" t="s">
        <v>2326</v>
      </c>
      <c r="L447" s="46" t="s">
        <v>8338</v>
      </c>
      <c r="M447" s="46"/>
      <c r="N447" s="46"/>
      <c r="O447" s="46"/>
      <c r="P447" s="46"/>
      <c r="Q447" s="46"/>
      <c r="R447" s="46"/>
      <c r="S447" s="46"/>
      <c r="T447" s="46"/>
      <c r="U447" s="46"/>
      <c r="V447" s="46"/>
      <c r="W447" s="46"/>
      <c r="X447" s="46"/>
      <c r="Y447" s="46"/>
      <c r="Z447" s="46"/>
      <c r="AA447" s="46"/>
      <c r="AB447" s="46"/>
      <c r="AC447" s="46"/>
      <c r="AD447" s="46"/>
      <c r="AE447" s="46"/>
    </row>
    <row r="448" spans="1:31" x14ac:dyDescent="0.45">
      <c r="A448" s="46" t="s">
        <v>7113</v>
      </c>
      <c r="B448" s="46"/>
      <c r="C448" s="46"/>
      <c r="D448" s="46"/>
      <c r="E448" s="46"/>
      <c r="F448" s="46"/>
      <c r="G448" s="46"/>
      <c r="H448" s="46"/>
      <c r="I448" s="46" t="s">
        <v>3647</v>
      </c>
      <c r="J448" s="46" t="s">
        <v>8930</v>
      </c>
      <c r="K448" s="46"/>
      <c r="L448" s="46" t="s">
        <v>8338</v>
      </c>
      <c r="M448" s="46"/>
      <c r="N448" s="46"/>
      <c r="O448" s="46"/>
      <c r="P448" s="46"/>
      <c r="Q448" s="46"/>
      <c r="R448" s="46"/>
      <c r="S448" s="46"/>
      <c r="T448" s="46"/>
      <c r="U448" s="46"/>
      <c r="V448" s="46"/>
      <c r="W448" s="46"/>
      <c r="X448" s="46"/>
      <c r="Y448" s="46"/>
      <c r="Z448" s="46"/>
      <c r="AA448" s="46"/>
      <c r="AB448" s="46"/>
      <c r="AC448" s="46"/>
      <c r="AD448" s="46"/>
      <c r="AE448" s="46"/>
    </row>
    <row r="449" spans="1:31" x14ac:dyDescent="0.45">
      <c r="A449" s="46" t="s">
        <v>2420</v>
      </c>
      <c r="B449" s="46"/>
      <c r="C449" s="46" t="s">
        <v>8343</v>
      </c>
      <c r="D449" s="46">
        <v>2</v>
      </c>
      <c r="E449" s="46">
        <v>2</v>
      </c>
      <c r="F449" s="46" t="s">
        <v>8523</v>
      </c>
      <c r="G449" s="46" t="s">
        <v>1416</v>
      </c>
      <c r="H449" s="46" t="s">
        <v>2420</v>
      </c>
      <c r="I449" s="46" t="s">
        <v>8931</v>
      </c>
      <c r="J449" s="46" t="s">
        <v>8931</v>
      </c>
      <c r="K449" s="46" t="s">
        <v>2326</v>
      </c>
      <c r="L449" s="46" t="s">
        <v>623</v>
      </c>
      <c r="M449" s="46" t="s">
        <v>670</v>
      </c>
      <c r="N449" s="46" t="s">
        <v>8355</v>
      </c>
      <c r="O449" s="46" t="s">
        <v>8541</v>
      </c>
      <c r="P449" s="46"/>
      <c r="Q449" s="46">
        <v>176615</v>
      </c>
      <c r="R449" s="46"/>
      <c r="S449" s="46"/>
      <c r="T449" s="46"/>
      <c r="U449" s="46"/>
      <c r="V449" s="46"/>
      <c r="W449" s="46"/>
      <c r="X449" s="46">
        <v>0</v>
      </c>
      <c r="Y449" s="46" t="s">
        <v>623</v>
      </c>
      <c r="Z449" s="46">
        <v>14.03337799</v>
      </c>
      <c r="AA449" s="46">
        <v>-87.073905859999996</v>
      </c>
      <c r="AB449" s="46" t="s">
        <v>4632</v>
      </c>
      <c r="AC449" s="46" t="s">
        <v>8347</v>
      </c>
      <c r="AD449" s="46" t="s">
        <v>8343</v>
      </c>
      <c r="AE449" s="46" t="s">
        <v>8348</v>
      </c>
    </row>
    <row r="450" spans="1:31" x14ac:dyDescent="0.45">
      <c r="A450" s="46" t="s">
        <v>2422</v>
      </c>
      <c r="B450" s="46"/>
      <c r="C450" s="46" t="s">
        <v>8343</v>
      </c>
      <c r="D450" s="46">
        <v>2</v>
      </c>
      <c r="E450" s="46">
        <v>2</v>
      </c>
      <c r="F450" s="46" t="s">
        <v>8649</v>
      </c>
      <c r="G450" s="46" t="s">
        <v>1416</v>
      </c>
      <c r="H450" s="46" t="s">
        <v>2422</v>
      </c>
      <c r="I450" s="46" t="s">
        <v>8931</v>
      </c>
      <c r="J450" s="46" t="s">
        <v>8931</v>
      </c>
      <c r="K450" s="46" t="s">
        <v>2326</v>
      </c>
      <c r="L450" s="46" t="s">
        <v>623</v>
      </c>
      <c r="M450" s="46" t="s">
        <v>682</v>
      </c>
      <c r="N450" s="46" t="s">
        <v>8355</v>
      </c>
      <c r="O450" s="46" t="s">
        <v>8707</v>
      </c>
      <c r="P450" s="46"/>
      <c r="Q450" s="46">
        <v>176603</v>
      </c>
      <c r="R450" s="46"/>
      <c r="S450" s="46"/>
      <c r="T450" s="46"/>
      <c r="U450" s="46"/>
      <c r="V450" s="46"/>
      <c r="W450" s="46"/>
      <c r="X450" s="46"/>
      <c r="Y450" s="46" t="s">
        <v>623</v>
      </c>
      <c r="Z450" s="46">
        <v>14.01917778</v>
      </c>
      <c r="AA450" s="46">
        <v>-87.056315029999993</v>
      </c>
      <c r="AB450" s="46" t="s">
        <v>4632</v>
      </c>
      <c r="AC450" s="46" t="s">
        <v>8347</v>
      </c>
      <c r="AD450" s="46" t="s">
        <v>8347</v>
      </c>
      <c r="AE450" s="46" t="s">
        <v>8348</v>
      </c>
    </row>
    <row r="451" spans="1:31" x14ac:dyDescent="0.45">
      <c r="A451" s="46" t="s">
        <v>7309</v>
      </c>
      <c r="B451" s="46"/>
      <c r="C451" s="46"/>
      <c r="D451" s="46">
        <v>4</v>
      </c>
      <c r="E451" s="46">
        <v>5</v>
      </c>
      <c r="F451" s="46" t="s">
        <v>8608</v>
      </c>
      <c r="G451" s="46" t="s">
        <v>2451</v>
      </c>
      <c r="H451" s="46">
        <v>7</v>
      </c>
      <c r="I451" s="46" t="s">
        <v>3091</v>
      </c>
      <c r="J451" s="46" t="s">
        <v>3091</v>
      </c>
      <c r="K451" s="46" t="s">
        <v>2326</v>
      </c>
      <c r="L451" s="46" t="s">
        <v>8375</v>
      </c>
      <c r="M451" s="46" t="s">
        <v>7309</v>
      </c>
      <c r="N451" s="46" t="s">
        <v>3654</v>
      </c>
      <c r="O451" s="46"/>
      <c r="P451" s="46"/>
      <c r="Q451" s="46"/>
      <c r="R451" s="46"/>
      <c r="S451" s="46"/>
      <c r="T451" s="46"/>
      <c r="U451" s="46"/>
      <c r="V451" s="46"/>
      <c r="W451" s="46"/>
      <c r="X451" s="46"/>
      <c r="Y451" s="46"/>
      <c r="Z451" s="46"/>
      <c r="AA451" s="46"/>
      <c r="AB451" s="46"/>
      <c r="AC451" s="46"/>
      <c r="AD451" s="46"/>
      <c r="AE451" s="46"/>
    </row>
    <row r="452" spans="1:31" x14ac:dyDescent="0.45">
      <c r="A452" s="46" t="s">
        <v>4802</v>
      </c>
      <c r="B452" s="46"/>
      <c r="C452" s="46" t="s">
        <v>2326</v>
      </c>
      <c r="D452" s="46">
        <v>3</v>
      </c>
      <c r="E452" s="46">
        <v>4</v>
      </c>
      <c r="F452" s="46" t="s">
        <v>8477</v>
      </c>
      <c r="G452" s="46" t="s">
        <v>2451</v>
      </c>
      <c r="H452" s="46" t="s">
        <v>4802</v>
      </c>
      <c r="I452" s="46" t="s">
        <v>3091</v>
      </c>
      <c r="J452" s="46" t="s">
        <v>3091</v>
      </c>
      <c r="K452" s="46" t="s">
        <v>2326</v>
      </c>
      <c r="L452" s="46" t="s">
        <v>8668</v>
      </c>
      <c r="M452" s="46" t="s">
        <v>8932</v>
      </c>
      <c r="N452" s="46" t="s">
        <v>8355</v>
      </c>
      <c r="O452" s="46" t="s">
        <v>8933</v>
      </c>
      <c r="P452" s="46"/>
      <c r="Q452" s="46"/>
      <c r="R452" s="46"/>
      <c r="S452" s="46"/>
      <c r="T452" s="46"/>
      <c r="U452" s="46"/>
      <c r="V452" s="46"/>
      <c r="W452" s="46"/>
      <c r="X452" s="46" t="s">
        <v>2435</v>
      </c>
      <c r="Y452" s="46" t="s">
        <v>2100</v>
      </c>
      <c r="Z452" s="46">
        <v>21.016539999999999</v>
      </c>
      <c r="AA452" s="46">
        <v>-98.677199999999999</v>
      </c>
      <c r="AB452" s="46" t="s">
        <v>4634</v>
      </c>
      <c r="AC452" s="46" t="s">
        <v>8347</v>
      </c>
      <c r="AD452" s="46" t="s">
        <v>8347</v>
      </c>
      <c r="AE452" s="46" t="s">
        <v>8348</v>
      </c>
    </row>
    <row r="453" spans="1:31" x14ac:dyDescent="0.45">
      <c r="A453" s="46" t="s">
        <v>4708</v>
      </c>
      <c r="B453" s="46"/>
      <c r="C453" s="46" t="s">
        <v>8343</v>
      </c>
      <c r="D453" s="46">
        <v>1</v>
      </c>
      <c r="E453" s="46">
        <v>1</v>
      </c>
      <c r="F453" s="46" t="s">
        <v>8899</v>
      </c>
      <c r="G453" s="46" t="s">
        <v>1415</v>
      </c>
      <c r="H453" s="46" t="s">
        <v>4708</v>
      </c>
      <c r="I453" s="46" t="s">
        <v>3091</v>
      </c>
      <c r="J453" s="46" t="s">
        <v>3091</v>
      </c>
      <c r="K453" s="46" t="s">
        <v>2326</v>
      </c>
      <c r="L453" s="46" t="s">
        <v>8934</v>
      </c>
      <c r="M453" s="46" t="s">
        <v>936</v>
      </c>
      <c r="N453" s="46" t="s">
        <v>697</v>
      </c>
      <c r="O453" s="46" t="s">
        <v>8935</v>
      </c>
      <c r="P453" s="46" t="s">
        <v>8488</v>
      </c>
      <c r="Q453" s="46" t="s">
        <v>8663</v>
      </c>
      <c r="R453" s="46"/>
      <c r="S453" s="46"/>
      <c r="T453" s="46"/>
      <c r="U453" s="46"/>
      <c r="V453" s="46" t="s">
        <v>8219</v>
      </c>
      <c r="W453" s="46"/>
      <c r="X453" s="46"/>
      <c r="Y453" s="46"/>
      <c r="Z453" s="46" t="s">
        <v>4235</v>
      </c>
      <c r="AA453" s="46" t="s">
        <v>4235</v>
      </c>
      <c r="AB453" s="46" t="s">
        <v>4235</v>
      </c>
      <c r="AC453" s="46" t="s">
        <v>8347</v>
      </c>
      <c r="AD453" s="46" t="s">
        <v>8347</v>
      </c>
      <c r="AE453" s="46" t="s">
        <v>8348</v>
      </c>
    </row>
    <row r="454" spans="1:31" x14ac:dyDescent="0.45">
      <c r="A454" s="46" t="s">
        <v>2225</v>
      </c>
      <c r="B454" s="46"/>
      <c r="C454" s="46" t="s">
        <v>8343</v>
      </c>
      <c r="D454" s="46">
        <v>2</v>
      </c>
      <c r="E454" s="46">
        <v>2</v>
      </c>
      <c r="F454" s="46" t="s">
        <v>8780</v>
      </c>
      <c r="G454" s="46" t="s">
        <v>1416</v>
      </c>
      <c r="H454" s="46" t="s">
        <v>2225</v>
      </c>
      <c r="I454" s="46" t="s">
        <v>2085</v>
      </c>
      <c r="J454" s="46" t="s">
        <v>2085</v>
      </c>
      <c r="K454" s="46" t="s">
        <v>2326</v>
      </c>
      <c r="L454" s="46" t="s">
        <v>8496</v>
      </c>
      <c r="M454" s="46" t="s">
        <v>72</v>
      </c>
      <c r="N454" s="46" t="s">
        <v>8355</v>
      </c>
      <c r="O454" s="46" t="s">
        <v>8936</v>
      </c>
      <c r="P454" s="46" t="s">
        <v>8442</v>
      </c>
      <c r="Q454" s="46">
        <v>175910</v>
      </c>
      <c r="R454" s="46"/>
      <c r="S454" s="46" t="s">
        <v>4776</v>
      </c>
      <c r="T454" s="46"/>
      <c r="U454" s="46"/>
      <c r="V454" s="46"/>
      <c r="W454" s="46"/>
      <c r="X454" s="46" t="s">
        <v>2186</v>
      </c>
      <c r="Y454" s="46" t="s">
        <v>2100</v>
      </c>
      <c r="Z454" s="46">
        <v>19.466238000000001</v>
      </c>
      <c r="AA454" s="46">
        <v>-100.488049</v>
      </c>
      <c r="AB454" s="46" t="s">
        <v>4777</v>
      </c>
      <c r="AC454" s="46" t="s">
        <v>8347</v>
      </c>
      <c r="AD454" s="46" t="s">
        <v>8347</v>
      </c>
      <c r="AE454" s="46" t="s">
        <v>8348</v>
      </c>
    </row>
    <row r="455" spans="1:31" x14ac:dyDescent="0.45">
      <c r="A455" s="46" t="s">
        <v>2169</v>
      </c>
      <c r="B455" s="46"/>
      <c r="C455" s="46" t="s">
        <v>8343</v>
      </c>
      <c r="D455" s="46">
        <v>2</v>
      </c>
      <c r="E455" s="46">
        <v>2</v>
      </c>
      <c r="F455" s="46" t="s">
        <v>8479</v>
      </c>
      <c r="G455" s="46" t="s">
        <v>1416</v>
      </c>
      <c r="H455" s="46" t="s">
        <v>2169</v>
      </c>
      <c r="I455" s="46" t="s">
        <v>2085</v>
      </c>
      <c r="J455" s="46" t="s">
        <v>2085</v>
      </c>
      <c r="K455" s="46" t="s">
        <v>2326</v>
      </c>
      <c r="L455" s="46" t="s">
        <v>8354</v>
      </c>
      <c r="M455" s="46" t="s">
        <v>305</v>
      </c>
      <c r="N455" s="46" t="s">
        <v>8355</v>
      </c>
      <c r="O455" s="46" t="s">
        <v>8500</v>
      </c>
      <c r="P455" s="46"/>
      <c r="Q455" s="46">
        <v>175529</v>
      </c>
      <c r="R455" s="46"/>
      <c r="S455" s="46"/>
      <c r="T455" s="46"/>
      <c r="U455" s="46"/>
      <c r="V455" s="46"/>
      <c r="W455" s="46"/>
      <c r="X455" s="46" t="s">
        <v>2101</v>
      </c>
      <c r="Y455" s="46" t="s">
        <v>2100</v>
      </c>
      <c r="Z455" s="46">
        <v>17.84560377</v>
      </c>
      <c r="AA455" s="46">
        <v>-96.897482870000005</v>
      </c>
      <c r="AB455" s="46" t="s">
        <v>4634</v>
      </c>
      <c r="AC455" s="46" t="s">
        <v>8347</v>
      </c>
      <c r="AD455" s="46" t="s">
        <v>8343</v>
      </c>
      <c r="AE455" s="46" t="s">
        <v>8348</v>
      </c>
    </row>
    <row r="456" spans="1:31" x14ac:dyDescent="0.45">
      <c r="A456" s="46" t="s">
        <v>6752</v>
      </c>
      <c r="B456" s="46"/>
      <c r="C456" s="46"/>
      <c r="D456" s="46">
        <v>4</v>
      </c>
      <c r="E456" s="46">
        <v>5</v>
      </c>
      <c r="F456" s="46" t="s">
        <v>8539</v>
      </c>
      <c r="G456" s="46" t="s">
        <v>2451</v>
      </c>
      <c r="H456" s="46">
        <v>33</v>
      </c>
      <c r="I456" s="46" t="s">
        <v>2131</v>
      </c>
      <c r="J456" s="46" t="s">
        <v>2131</v>
      </c>
      <c r="K456" s="46" t="s">
        <v>2326</v>
      </c>
      <c r="L456" s="46" t="s">
        <v>8712</v>
      </c>
      <c r="M456" s="46" t="s">
        <v>6752</v>
      </c>
      <c r="N456" s="46" t="s">
        <v>3654</v>
      </c>
      <c r="O456" s="46"/>
      <c r="P456" s="46"/>
      <c r="Q456" s="46"/>
      <c r="R456" s="46"/>
      <c r="S456" s="46"/>
      <c r="T456" s="46"/>
      <c r="U456" s="46"/>
      <c r="V456" s="46"/>
      <c r="W456" s="46"/>
      <c r="X456" s="46"/>
      <c r="Y456" s="46"/>
      <c r="Z456" s="46"/>
      <c r="AA456" s="46"/>
      <c r="AB456" s="46"/>
      <c r="AC456" s="46"/>
      <c r="AD456" s="46"/>
      <c r="AE456" s="46"/>
    </row>
    <row r="457" spans="1:31" x14ac:dyDescent="0.45">
      <c r="A457" s="46" t="s">
        <v>8937</v>
      </c>
      <c r="B457" s="46"/>
      <c r="C457" s="46" t="s">
        <v>8938</v>
      </c>
      <c r="D457" s="46">
        <v>3</v>
      </c>
      <c r="E457" s="46">
        <v>4</v>
      </c>
      <c r="F457" s="46" t="s">
        <v>8454</v>
      </c>
      <c r="G457" s="46" t="s">
        <v>1416</v>
      </c>
      <c r="H457" s="46" t="s">
        <v>8937</v>
      </c>
      <c r="I457" s="46" t="s">
        <v>2131</v>
      </c>
      <c r="J457" s="46" t="s">
        <v>2131</v>
      </c>
      <c r="K457" s="46" t="s">
        <v>2326</v>
      </c>
      <c r="L457" s="46" t="s">
        <v>8939</v>
      </c>
      <c r="M457" s="46" t="s">
        <v>8937</v>
      </c>
      <c r="N457" s="46" t="s">
        <v>8355</v>
      </c>
      <c r="O457" s="46"/>
      <c r="P457" s="46"/>
      <c r="Q457" s="46"/>
      <c r="R457" s="46" t="s">
        <v>8940</v>
      </c>
      <c r="S457" s="46"/>
      <c r="T457" s="46"/>
      <c r="U457" s="46"/>
      <c r="V457" s="46"/>
      <c r="W457" s="46"/>
      <c r="X457" s="46"/>
      <c r="Y457" s="46"/>
      <c r="Z457" s="46" t="s">
        <v>4235</v>
      </c>
      <c r="AA457" s="46" t="s">
        <v>4235</v>
      </c>
      <c r="AB457" s="46" t="s">
        <v>4235</v>
      </c>
      <c r="AC457" s="46" t="s">
        <v>8347</v>
      </c>
      <c r="AD457" s="46" t="s">
        <v>8347</v>
      </c>
      <c r="AE457" s="46" t="s">
        <v>517</v>
      </c>
    </row>
    <row r="458" spans="1:31" x14ac:dyDescent="0.45">
      <c r="A458" s="46" t="s">
        <v>2410</v>
      </c>
      <c r="B458" s="46"/>
      <c r="C458" s="46" t="s">
        <v>8941</v>
      </c>
      <c r="D458" s="46">
        <v>2</v>
      </c>
      <c r="E458" s="46">
        <v>2</v>
      </c>
      <c r="F458" s="46" t="s">
        <v>8787</v>
      </c>
      <c r="G458" s="46" t="s">
        <v>1416</v>
      </c>
      <c r="H458" s="46" t="s">
        <v>2410</v>
      </c>
      <c r="I458" s="46" t="s">
        <v>2131</v>
      </c>
      <c r="J458" s="46" t="s">
        <v>2131</v>
      </c>
      <c r="K458" s="46" t="s">
        <v>2326</v>
      </c>
      <c r="L458" s="46" t="s">
        <v>623</v>
      </c>
      <c r="M458" s="46" t="s">
        <v>622</v>
      </c>
      <c r="N458" s="46" t="s">
        <v>8355</v>
      </c>
      <c r="O458" s="46" t="s">
        <v>8942</v>
      </c>
      <c r="P458" s="46"/>
      <c r="Q458" s="46">
        <v>176580</v>
      </c>
      <c r="R458" s="46"/>
      <c r="S458" s="46"/>
      <c r="T458" s="46"/>
      <c r="U458" s="46"/>
      <c r="V458" s="46"/>
      <c r="W458" s="46"/>
      <c r="X458" s="46"/>
      <c r="Y458" s="46" t="s">
        <v>623</v>
      </c>
      <c r="Z458" s="46">
        <v>15.346484999999999</v>
      </c>
      <c r="AA458" s="46">
        <v>-88.549280999999993</v>
      </c>
      <c r="AB458" s="46" t="s">
        <v>4784</v>
      </c>
      <c r="AC458" s="46" t="s">
        <v>8347</v>
      </c>
      <c r="AD458" s="46" t="s">
        <v>8347</v>
      </c>
      <c r="AE458" s="46" t="s">
        <v>517</v>
      </c>
    </row>
    <row r="459" spans="1:31" x14ac:dyDescent="0.45">
      <c r="A459" s="46" t="s">
        <v>2421</v>
      </c>
      <c r="B459" s="46"/>
      <c r="C459" s="46" t="s">
        <v>8343</v>
      </c>
      <c r="D459" s="46">
        <v>1</v>
      </c>
      <c r="E459" s="46">
        <v>1</v>
      </c>
      <c r="F459" s="46" t="s">
        <v>8489</v>
      </c>
      <c r="G459" s="46" t="s">
        <v>1416</v>
      </c>
      <c r="H459" s="46" t="s">
        <v>2421</v>
      </c>
      <c r="I459" s="46" t="s">
        <v>2131</v>
      </c>
      <c r="J459" s="46" t="s">
        <v>2131</v>
      </c>
      <c r="K459" s="46" t="s">
        <v>2326</v>
      </c>
      <c r="L459" s="46" t="s">
        <v>623</v>
      </c>
      <c r="M459" s="46" t="s">
        <v>678</v>
      </c>
      <c r="N459" s="46" t="s">
        <v>8355</v>
      </c>
      <c r="O459" s="46" t="s">
        <v>8541</v>
      </c>
      <c r="P459" s="46" t="s">
        <v>8442</v>
      </c>
      <c r="Q459" s="46">
        <v>176610</v>
      </c>
      <c r="R459" s="46"/>
      <c r="S459" s="46"/>
      <c r="T459" s="46"/>
      <c r="U459" s="46"/>
      <c r="V459" s="46"/>
      <c r="W459" s="46"/>
      <c r="X459" s="46"/>
      <c r="Y459" s="46" t="s">
        <v>623</v>
      </c>
      <c r="Z459" s="46">
        <v>14.038386989999999</v>
      </c>
      <c r="AA459" s="46">
        <v>-87.074703959999994</v>
      </c>
      <c r="AB459" s="46" t="s">
        <v>4632</v>
      </c>
      <c r="AC459" s="46" t="s">
        <v>8347</v>
      </c>
      <c r="AD459" s="46" t="s">
        <v>8343</v>
      </c>
      <c r="AE459" s="46" t="s">
        <v>517</v>
      </c>
    </row>
    <row r="460" spans="1:31" x14ac:dyDescent="0.45">
      <c r="A460" s="46" t="s">
        <v>7344</v>
      </c>
      <c r="B460" s="46"/>
      <c r="C460" s="46"/>
      <c r="D460" s="46"/>
      <c r="E460" s="46"/>
      <c r="F460" s="46"/>
      <c r="G460" s="46"/>
      <c r="H460" s="46"/>
      <c r="I460" s="46" t="s">
        <v>3712</v>
      </c>
      <c r="J460" s="46" t="s">
        <v>3712</v>
      </c>
      <c r="K460" s="46" t="s">
        <v>2326</v>
      </c>
      <c r="L460" s="46" t="s">
        <v>8338</v>
      </c>
      <c r="M460" s="46"/>
      <c r="N460" s="46"/>
      <c r="O460" s="46"/>
      <c r="P460" s="46"/>
      <c r="Q460" s="46"/>
      <c r="R460" s="46"/>
      <c r="S460" s="46"/>
      <c r="T460" s="46"/>
      <c r="U460" s="46"/>
      <c r="V460" s="46"/>
      <c r="W460" s="46"/>
      <c r="X460" s="46"/>
      <c r="Y460" s="46"/>
      <c r="Z460" s="46"/>
      <c r="AA460" s="46"/>
      <c r="AB460" s="46"/>
      <c r="AC460" s="46"/>
      <c r="AD460" s="46"/>
      <c r="AE460" s="46"/>
    </row>
    <row r="461" spans="1:31" x14ac:dyDescent="0.45">
      <c r="A461" s="46" t="s">
        <v>4882</v>
      </c>
      <c r="B461" s="46"/>
      <c r="C461" s="46"/>
      <c r="D461" s="46">
        <v>5</v>
      </c>
      <c r="E461" s="46">
        <v>6</v>
      </c>
      <c r="F461" s="46" t="s">
        <v>8542</v>
      </c>
      <c r="G461" s="46" t="s">
        <v>1415</v>
      </c>
      <c r="H461" s="46" t="s">
        <v>4882</v>
      </c>
      <c r="I461" s="46" t="s">
        <v>8943</v>
      </c>
      <c r="J461" s="46" t="s">
        <v>8943</v>
      </c>
      <c r="K461" s="46" t="s">
        <v>2326</v>
      </c>
      <c r="L461" s="46" t="s">
        <v>8712</v>
      </c>
      <c r="M461" s="46" t="s">
        <v>4441</v>
      </c>
      <c r="N461" s="46" t="s">
        <v>1319</v>
      </c>
      <c r="O461" s="46"/>
      <c r="P461" s="46"/>
      <c r="Q461" s="46"/>
      <c r="R461" s="46" t="s">
        <v>8360</v>
      </c>
      <c r="S461" s="46"/>
      <c r="T461" s="46"/>
      <c r="U461" s="46"/>
      <c r="V461" s="46"/>
      <c r="W461" s="46"/>
      <c r="X461" s="46"/>
      <c r="Y461" s="46"/>
      <c r="Z461" s="46"/>
      <c r="AA461" s="46"/>
      <c r="AB461" s="46"/>
      <c r="AC461" s="46"/>
      <c r="AD461" s="46"/>
      <c r="AE461" s="46"/>
    </row>
    <row r="462" spans="1:31" x14ac:dyDescent="0.45">
      <c r="A462" s="46" t="s">
        <v>4833</v>
      </c>
      <c r="B462" s="46"/>
      <c r="C462" s="46" t="s">
        <v>2326</v>
      </c>
      <c r="D462" s="46">
        <v>3</v>
      </c>
      <c r="E462" s="46">
        <v>4</v>
      </c>
      <c r="F462" s="46" t="s">
        <v>8385</v>
      </c>
      <c r="G462" s="46" t="s">
        <v>1415</v>
      </c>
      <c r="H462" s="46" t="s">
        <v>4833</v>
      </c>
      <c r="I462" s="46" t="s">
        <v>1007</v>
      </c>
      <c r="J462" s="46" t="s">
        <v>1007</v>
      </c>
      <c r="K462" s="46" t="s">
        <v>2326</v>
      </c>
      <c r="L462" s="46" t="s">
        <v>8808</v>
      </c>
      <c r="M462" s="46" t="s">
        <v>713</v>
      </c>
      <c r="N462" s="46" t="s">
        <v>697</v>
      </c>
      <c r="O462" s="46" t="s">
        <v>8944</v>
      </c>
      <c r="P462" s="46"/>
      <c r="Q462" s="46">
        <v>175235</v>
      </c>
      <c r="R462" s="46" t="s">
        <v>8395</v>
      </c>
      <c r="S462" s="46"/>
      <c r="T462" s="46"/>
      <c r="U462" s="46"/>
      <c r="V462" s="46"/>
      <c r="W462" s="46" t="s">
        <v>8945</v>
      </c>
      <c r="X462" s="46" t="s">
        <v>6819</v>
      </c>
      <c r="Y462" s="46" t="s">
        <v>1171</v>
      </c>
      <c r="Z462" s="46">
        <v>35.554825000000001</v>
      </c>
      <c r="AA462" s="46">
        <v>-97.978526000000002</v>
      </c>
      <c r="AB462" s="46" t="s">
        <v>4834</v>
      </c>
      <c r="AC462" s="46" t="s">
        <v>8347</v>
      </c>
      <c r="AD462" s="46" t="s">
        <v>8347</v>
      </c>
      <c r="AE462" s="46" t="s">
        <v>8348</v>
      </c>
    </row>
    <row r="463" spans="1:31" x14ac:dyDescent="0.45">
      <c r="A463" s="46" t="s">
        <v>1445</v>
      </c>
      <c r="B463" s="46"/>
      <c r="C463" s="46" t="s">
        <v>8343</v>
      </c>
      <c r="D463" s="46">
        <v>1</v>
      </c>
      <c r="E463" s="46">
        <v>1</v>
      </c>
      <c r="F463" s="46" t="s">
        <v>8412</v>
      </c>
      <c r="G463" s="46" t="s">
        <v>1415</v>
      </c>
      <c r="H463" s="46" t="s">
        <v>1445</v>
      </c>
      <c r="I463" s="46" t="s">
        <v>1007</v>
      </c>
      <c r="J463" s="46" t="s">
        <v>1007</v>
      </c>
      <c r="K463" s="46" t="s">
        <v>2326</v>
      </c>
      <c r="L463" s="46" t="s">
        <v>8519</v>
      </c>
      <c r="M463" s="46" t="s">
        <v>8946</v>
      </c>
      <c r="N463" s="46" t="s">
        <v>1319</v>
      </c>
      <c r="O463" s="46" t="s">
        <v>1395</v>
      </c>
      <c r="P463" s="46" t="s">
        <v>8399</v>
      </c>
      <c r="Q463" s="46">
        <v>174507</v>
      </c>
      <c r="R463" s="46"/>
      <c r="S463" s="46"/>
      <c r="T463" s="46"/>
      <c r="U463" s="46"/>
      <c r="V463" s="46"/>
      <c r="W463" s="46" t="s">
        <v>6812</v>
      </c>
      <c r="X463" s="46" t="s">
        <v>4664</v>
      </c>
      <c r="Y463" s="46" t="s">
        <v>1171</v>
      </c>
      <c r="Z463" s="46">
        <v>36.656944000000003</v>
      </c>
      <c r="AA463" s="46">
        <v>-93.294721999999993</v>
      </c>
      <c r="AB463" s="46" t="s">
        <v>4665</v>
      </c>
      <c r="AC463" s="46" t="s">
        <v>8347</v>
      </c>
      <c r="AD463" s="46" t="s">
        <v>8343</v>
      </c>
      <c r="AE463" s="46" t="s">
        <v>8348</v>
      </c>
    </row>
    <row r="464" spans="1:31" x14ac:dyDescent="0.45">
      <c r="A464" s="46" t="s">
        <v>4865</v>
      </c>
      <c r="B464" s="46"/>
      <c r="C464" s="46" t="s">
        <v>2326</v>
      </c>
      <c r="D464" s="46">
        <v>3</v>
      </c>
      <c r="E464" s="46">
        <v>4</v>
      </c>
      <c r="F464" s="46" t="s">
        <v>8584</v>
      </c>
      <c r="G464" s="46" t="s">
        <v>1417</v>
      </c>
      <c r="H464" s="46" t="s">
        <v>4865</v>
      </c>
      <c r="I464" s="46" t="s">
        <v>4866</v>
      </c>
      <c r="J464" s="46" t="s">
        <v>4866</v>
      </c>
      <c r="K464" s="46" t="s">
        <v>2326</v>
      </c>
      <c r="L464" s="46" t="s">
        <v>8712</v>
      </c>
      <c r="M464" s="46" t="s">
        <v>4865</v>
      </c>
      <c r="N464" s="46"/>
      <c r="O464" s="46"/>
      <c r="P464" s="46"/>
      <c r="Q464" s="46"/>
      <c r="R464" s="46"/>
      <c r="S464" s="46"/>
      <c r="T464" s="46"/>
      <c r="U464" s="46"/>
      <c r="V464" s="46"/>
      <c r="W464" s="46"/>
      <c r="X464" s="46"/>
      <c r="Y464" s="46"/>
      <c r="Z464" s="46">
        <v>32.195740000000001</v>
      </c>
      <c r="AA464" s="46">
        <v>-93.291179999999997</v>
      </c>
      <c r="AB464" s="46" t="s">
        <v>8408</v>
      </c>
      <c r="AC464" s="46" t="s">
        <v>8347</v>
      </c>
      <c r="AD464" s="46" t="s">
        <v>8347</v>
      </c>
      <c r="AE464" s="46" t="s">
        <v>517</v>
      </c>
    </row>
    <row r="465" spans="1:31" x14ac:dyDescent="0.45">
      <c r="A465" s="46" t="s">
        <v>3877</v>
      </c>
      <c r="B465" s="46"/>
      <c r="C465" s="46" t="s">
        <v>8343</v>
      </c>
      <c r="D465" s="46">
        <v>1</v>
      </c>
      <c r="E465" s="46">
        <v>1</v>
      </c>
      <c r="F465" s="46" t="s">
        <v>8352</v>
      </c>
      <c r="G465" s="46" t="s">
        <v>1415</v>
      </c>
      <c r="H465" s="46" t="s">
        <v>3877</v>
      </c>
      <c r="I465" s="46" t="s">
        <v>1831</v>
      </c>
      <c r="J465" s="46" t="s">
        <v>1831</v>
      </c>
      <c r="K465" s="46" t="s">
        <v>2326</v>
      </c>
      <c r="L465" s="46" t="s">
        <v>8470</v>
      </c>
      <c r="M465" s="46" t="s">
        <v>8947</v>
      </c>
      <c r="N465" s="46" t="s">
        <v>1827</v>
      </c>
      <c r="O465" s="47" t="s">
        <v>8948</v>
      </c>
      <c r="P465" s="46" t="s">
        <v>8384</v>
      </c>
      <c r="Q465" s="46">
        <v>174571</v>
      </c>
      <c r="R465" s="46"/>
      <c r="S465" s="46"/>
      <c r="T465" s="46"/>
      <c r="U465" s="46"/>
      <c r="V465" s="46"/>
      <c r="W465" s="46" t="s">
        <v>6901</v>
      </c>
      <c r="X465" s="46" t="s">
        <v>3670</v>
      </c>
      <c r="Y465" s="46" t="s">
        <v>1171</v>
      </c>
      <c r="Z465" s="46">
        <v>29.592827</v>
      </c>
      <c r="AA465" s="46">
        <v>-97.585617999999997</v>
      </c>
      <c r="AB465" s="46" t="s">
        <v>8949</v>
      </c>
      <c r="AC465" s="46" t="s">
        <v>8347</v>
      </c>
      <c r="AD465" s="46" t="s">
        <v>8343</v>
      </c>
      <c r="AE465" s="46" t="s">
        <v>517</v>
      </c>
    </row>
    <row r="466" spans="1:31" x14ac:dyDescent="0.45">
      <c r="A466" s="46" t="s">
        <v>4822</v>
      </c>
      <c r="B466" s="46"/>
      <c r="C466" s="46" t="s">
        <v>2326</v>
      </c>
      <c r="D466" s="46">
        <v>3</v>
      </c>
      <c r="E466" s="46">
        <v>4</v>
      </c>
      <c r="F466" s="46" t="s">
        <v>8467</v>
      </c>
      <c r="G466" s="46" t="s">
        <v>1415</v>
      </c>
      <c r="H466" s="46" t="s">
        <v>4822</v>
      </c>
      <c r="I466" s="46" t="s">
        <v>8950</v>
      </c>
      <c r="J466" s="46" t="s">
        <v>8950</v>
      </c>
      <c r="K466" s="46" t="s">
        <v>2326</v>
      </c>
      <c r="L466" s="46" t="s">
        <v>8470</v>
      </c>
      <c r="M466" s="46" t="s">
        <v>6898</v>
      </c>
      <c r="N466" s="46" t="s">
        <v>697</v>
      </c>
      <c r="O466" s="46" t="s">
        <v>2730</v>
      </c>
      <c r="P466" s="46"/>
      <c r="Q466" s="46">
        <v>175344</v>
      </c>
      <c r="R466" s="46" t="s">
        <v>8395</v>
      </c>
      <c r="S466" s="46" t="s">
        <v>4823</v>
      </c>
      <c r="T466" s="46"/>
      <c r="U466" s="46"/>
      <c r="V466" s="46"/>
      <c r="W466" s="46" t="s">
        <v>6791</v>
      </c>
      <c r="X466" s="46" t="s">
        <v>3670</v>
      </c>
      <c r="Y466" s="46" t="s">
        <v>1171</v>
      </c>
      <c r="Z466" s="46">
        <v>33.185901999999999</v>
      </c>
      <c r="AA466" s="46">
        <v>-96.571203999999994</v>
      </c>
      <c r="AB466" s="46" t="s">
        <v>6899</v>
      </c>
      <c r="AC466" s="46" t="s">
        <v>8347</v>
      </c>
      <c r="AD466" s="46" t="s">
        <v>8347</v>
      </c>
      <c r="AE466" s="46" t="s">
        <v>517</v>
      </c>
    </row>
    <row r="467" spans="1:31" x14ac:dyDescent="0.45">
      <c r="A467" s="46" t="s">
        <v>7370</v>
      </c>
      <c r="B467" s="46"/>
      <c r="C467" s="46"/>
      <c r="D467" s="46"/>
      <c r="E467" s="46"/>
      <c r="F467" s="46"/>
      <c r="G467" s="46"/>
      <c r="H467" s="46"/>
      <c r="I467" s="46" t="s">
        <v>3738</v>
      </c>
      <c r="J467" s="46" t="s">
        <v>8951</v>
      </c>
      <c r="K467" s="46"/>
      <c r="L467" s="46" t="s">
        <v>8338</v>
      </c>
      <c r="M467" s="46"/>
      <c r="N467" s="46"/>
      <c r="O467" s="46"/>
      <c r="P467" s="46"/>
      <c r="Q467" s="46"/>
      <c r="R467" s="46"/>
      <c r="S467" s="46"/>
      <c r="T467" s="46"/>
      <c r="U467" s="46"/>
      <c r="V467" s="46"/>
      <c r="W467" s="46"/>
      <c r="X467" s="46"/>
      <c r="Y467" s="46"/>
      <c r="Z467" s="46"/>
      <c r="AA467" s="46"/>
      <c r="AB467" s="46"/>
      <c r="AC467" s="46"/>
      <c r="AD467" s="46"/>
      <c r="AE467" s="46"/>
    </row>
    <row r="468" spans="1:31" x14ac:dyDescent="0.45">
      <c r="A468" s="46" t="s">
        <v>4824</v>
      </c>
      <c r="B468" s="46"/>
      <c r="C468" s="46" t="s">
        <v>2326</v>
      </c>
      <c r="D468" s="46">
        <v>3</v>
      </c>
      <c r="E468" s="46">
        <v>4</v>
      </c>
      <c r="F468" s="46" t="s">
        <v>8479</v>
      </c>
      <c r="G468" s="46" t="s">
        <v>1415</v>
      </c>
      <c r="H468" s="46" t="s">
        <v>4824</v>
      </c>
      <c r="I468" s="46" t="s">
        <v>977</v>
      </c>
      <c r="J468" s="46" t="s">
        <v>977</v>
      </c>
      <c r="K468" s="46" t="s">
        <v>2326</v>
      </c>
      <c r="L468" s="46" t="s">
        <v>8519</v>
      </c>
      <c r="M468" s="46" t="s">
        <v>8952</v>
      </c>
      <c r="N468" s="46" t="s">
        <v>1319</v>
      </c>
      <c r="O468" s="46" t="s">
        <v>1405</v>
      </c>
      <c r="P468" s="46"/>
      <c r="Q468" s="46">
        <v>174543</v>
      </c>
      <c r="R468" s="46" t="s">
        <v>8395</v>
      </c>
      <c r="S468" s="46" t="s">
        <v>4825</v>
      </c>
      <c r="T468" s="46"/>
      <c r="U468" s="46"/>
      <c r="V468" s="46"/>
      <c r="W468" s="46" t="s">
        <v>8953</v>
      </c>
      <c r="X468" s="46" t="s">
        <v>4664</v>
      </c>
      <c r="Y468" s="46" t="s">
        <v>1171</v>
      </c>
      <c r="Z468" s="46">
        <v>38.034944000000003</v>
      </c>
      <c r="AA468" s="46">
        <v>-91.520306000000005</v>
      </c>
      <c r="AB468" s="46" t="s">
        <v>4634</v>
      </c>
      <c r="AC468" s="46" t="s">
        <v>8343</v>
      </c>
      <c r="AD468" s="46" t="s">
        <v>8347</v>
      </c>
      <c r="AE468" s="46" t="s">
        <v>517</v>
      </c>
    </row>
    <row r="469" spans="1:31" x14ac:dyDescent="0.45">
      <c r="A469" s="46" t="s">
        <v>1449</v>
      </c>
      <c r="B469" s="46"/>
      <c r="C469" s="46" t="s">
        <v>8343</v>
      </c>
      <c r="D469" s="46">
        <v>1</v>
      </c>
      <c r="E469" s="46">
        <v>1</v>
      </c>
      <c r="F469" s="46" t="s">
        <v>8389</v>
      </c>
      <c r="G469" s="46" t="s">
        <v>1415</v>
      </c>
      <c r="H469" s="46" t="s">
        <v>1449</v>
      </c>
      <c r="I469" s="46" t="s">
        <v>977</v>
      </c>
      <c r="J469" s="46" t="s">
        <v>977</v>
      </c>
      <c r="K469" s="46" t="s">
        <v>2326</v>
      </c>
      <c r="L469" s="46" t="s">
        <v>8610</v>
      </c>
      <c r="M469" s="46" t="s">
        <v>200</v>
      </c>
      <c r="N469" s="46" t="s">
        <v>1319</v>
      </c>
      <c r="O469" s="46" t="s">
        <v>1400</v>
      </c>
      <c r="P469" s="46" t="s">
        <v>8384</v>
      </c>
      <c r="Q469" s="46">
        <v>174535</v>
      </c>
      <c r="R469" s="46" t="s">
        <v>8954</v>
      </c>
      <c r="S469" s="46"/>
      <c r="T469" s="46" t="s">
        <v>8955</v>
      </c>
      <c r="U469" s="46" t="s">
        <v>8956</v>
      </c>
      <c r="V469" s="46"/>
      <c r="W469" s="46" t="s">
        <v>4697</v>
      </c>
      <c r="X469" s="46" t="s">
        <v>4655</v>
      </c>
      <c r="Y469" s="46" t="s">
        <v>1171</v>
      </c>
      <c r="Z469" s="46">
        <v>40.584899999999998</v>
      </c>
      <c r="AA469" s="46">
        <v>-91.275599999999997</v>
      </c>
      <c r="AB469" s="46" t="s">
        <v>4698</v>
      </c>
      <c r="AC469" s="46" t="s">
        <v>8343</v>
      </c>
      <c r="AD469" s="46" t="s">
        <v>8343</v>
      </c>
      <c r="AE469" s="46" t="s">
        <v>517</v>
      </c>
    </row>
    <row r="470" spans="1:31" x14ac:dyDescent="0.45">
      <c r="A470" s="46" t="s">
        <v>4745</v>
      </c>
      <c r="B470" s="46"/>
      <c r="C470" s="46" t="s">
        <v>8343</v>
      </c>
      <c r="D470" s="46">
        <v>2</v>
      </c>
      <c r="E470" s="46">
        <v>2</v>
      </c>
      <c r="F470" s="46" t="s">
        <v>8641</v>
      </c>
      <c r="G470" s="46" t="s">
        <v>1417</v>
      </c>
      <c r="H470" s="46" t="s">
        <v>4745</v>
      </c>
      <c r="I470" s="46" t="s">
        <v>977</v>
      </c>
      <c r="J470" s="46" t="s">
        <v>977</v>
      </c>
      <c r="K470" s="46" t="s">
        <v>2326</v>
      </c>
      <c r="L470" s="46" t="s">
        <v>8406</v>
      </c>
      <c r="M470" s="46" t="s">
        <v>4745</v>
      </c>
      <c r="N470" s="46" t="s">
        <v>8355</v>
      </c>
      <c r="O470" s="46" t="s">
        <v>8957</v>
      </c>
      <c r="P470" s="46"/>
      <c r="Q470" s="46"/>
      <c r="R470" s="46" t="s">
        <v>8954</v>
      </c>
      <c r="S470" s="46"/>
      <c r="T470" s="46"/>
      <c r="U470" s="46"/>
      <c r="V470" s="46"/>
      <c r="W470" s="46" t="s">
        <v>3492</v>
      </c>
      <c r="X470" s="46" t="s">
        <v>6839</v>
      </c>
      <c r="Y470" s="46" t="s">
        <v>1171</v>
      </c>
      <c r="Z470" s="46">
        <v>35.976736000000002</v>
      </c>
      <c r="AA470" s="46">
        <v>-78.986549999999994</v>
      </c>
      <c r="AB470" s="46" t="s">
        <v>8408</v>
      </c>
      <c r="AC470" s="46" t="s">
        <v>8347</v>
      </c>
      <c r="AD470" s="46" t="s">
        <v>8347</v>
      </c>
      <c r="AE470" s="46" t="s">
        <v>517</v>
      </c>
    </row>
    <row r="471" spans="1:31" x14ac:dyDescent="0.45">
      <c r="A471" s="46" t="s">
        <v>8958</v>
      </c>
      <c r="B471" s="46"/>
      <c r="C471" s="46"/>
      <c r="D471" s="46">
        <v>3</v>
      </c>
      <c r="E471" s="46">
        <v>4</v>
      </c>
      <c r="F471" s="46" t="s">
        <v>8374</v>
      </c>
      <c r="G471" s="46" t="s">
        <v>1417</v>
      </c>
      <c r="H471" s="46" t="s">
        <v>8958</v>
      </c>
      <c r="I471" s="46" t="s">
        <v>977</v>
      </c>
      <c r="J471" s="46" t="s">
        <v>977</v>
      </c>
      <c r="K471" s="46" t="s">
        <v>2326</v>
      </c>
      <c r="L471" s="46" t="s">
        <v>8712</v>
      </c>
      <c r="M471" s="46" t="s">
        <v>8958</v>
      </c>
      <c r="N471" s="46"/>
      <c r="O471" s="46"/>
      <c r="P471" s="46"/>
      <c r="Q471" s="46"/>
      <c r="R471" s="46"/>
      <c r="S471" s="46"/>
      <c r="T471" s="46"/>
      <c r="U471" s="46"/>
      <c r="V471" s="46"/>
      <c r="W471" s="46"/>
      <c r="X471" s="46"/>
      <c r="Y471" s="46"/>
      <c r="Z471" s="46">
        <v>36.018662999999997</v>
      </c>
      <c r="AA471" s="46">
        <v>-78.925342000000001</v>
      </c>
      <c r="AB471" s="46" t="s">
        <v>8408</v>
      </c>
      <c r="AC471" s="46" t="s">
        <v>8343</v>
      </c>
      <c r="AD471" s="46" t="s">
        <v>8347</v>
      </c>
      <c r="AE471" s="46" t="s">
        <v>517</v>
      </c>
    </row>
    <row r="472" spans="1:31" x14ac:dyDescent="0.45">
      <c r="A472" s="46" t="s">
        <v>4867</v>
      </c>
      <c r="B472" s="46"/>
      <c r="C472" s="46"/>
      <c r="D472" s="46">
        <v>4</v>
      </c>
      <c r="E472" s="46">
        <v>5</v>
      </c>
      <c r="F472" s="46" t="s">
        <v>8380</v>
      </c>
      <c r="G472" s="46" t="s">
        <v>8501</v>
      </c>
      <c r="H472" s="46" t="s">
        <v>4867</v>
      </c>
      <c r="I472" s="46" t="s">
        <v>6547</v>
      </c>
      <c r="J472" s="46" t="s">
        <v>6547</v>
      </c>
      <c r="K472" s="46" t="s">
        <v>2326</v>
      </c>
      <c r="L472" s="46" t="s">
        <v>8712</v>
      </c>
      <c r="M472" s="46" t="s">
        <v>3917</v>
      </c>
      <c r="N472" s="46" t="s">
        <v>8355</v>
      </c>
      <c r="O472" s="46"/>
      <c r="P472" s="46"/>
      <c r="Q472" s="46"/>
      <c r="R472" s="46" t="s">
        <v>3945</v>
      </c>
      <c r="S472" s="46"/>
      <c r="T472" s="46"/>
      <c r="U472" s="46"/>
      <c r="V472" s="46"/>
      <c r="W472" s="46"/>
      <c r="X472" s="46"/>
      <c r="Y472" s="46"/>
      <c r="Z472" s="46"/>
      <c r="AA472" s="46"/>
      <c r="AB472" s="46"/>
      <c r="AC472" s="46" t="s">
        <v>5298</v>
      </c>
      <c r="AD472" s="46" t="s">
        <v>5298</v>
      </c>
      <c r="AE472" s="46" t="s">
        <v>8361</v>
      </c>
    </row>
    <row r="473" spans="1:31" x14ac:dyDescent="0.45">
      <c r="A473" s="46" t="s">
        <v>4842</v>
      </c>
      <c r="B473" s="46"/>
      <c r="C473" s="46" t="s">
        <v>2326</v>
      </c>
      <c r="D473" s="46">
        <v>3</v>
      </c>
      <c r="E473" s="46">
        <v>4</v>
      </c>
      <c r="F473" s="46" t="s">
        <v>8592</v>
      </c>
      <c r="G473" s="46" t="s">
        <v>1415</v>
      </c>
      <c r="H473" s="46" t="s">
        <v>4842</v>
      </c>
      <c r="I473" s="46" t="s">
        <v>2519</v>
      </c>
      <c r="J473" s="46" t="s">
        <v>1007</v>
      </c>
      <c r="K473" s="46"/>
      <c r="L473" s="46" t="s">
        <v>8808</v>
      </c>
      <c r="M473" s="46" t="s">
        <v>8959</v>
      </c>
      <c r="N473" s="46" t="s">
        <v>1319</v>
      </c>
      <c r="O473" s="46" t="s">
        <v>8960</v>
      </c>
      <c r="P473" s="46"/>
      <c r="Q473" s="46"/>
      <c r="R473" s="46"/>
      <c r="S473" s="46"/>
      <c r="T473" s="46"/>
      <c r="U473" s="46"/>
      <c r="V473" s="46"/>
      <c r="W473" s="46"/>
      <c r="X473" s="46"/>
      <c r="Y473" s="46"/>
      <c r="Z473" s="46" t="s">
        <v>4235</v>
      </c>
      <c r="AA473" s="46" t="s">
        <v>4235</v>
      </c>
      <c r="AB473" s="46" t="s">
        <v>4235</v>
      </c>
      <c r="AC473" s="46" t="s">
        <v>8347</v>
      </c>
      <c r="AD473" s="46" t="s">
        <v>8347</v>
      </c>
      <c r="AE473" s="46" t="s">
        <v>8348</v>
      </c>
    </row>
    <row r="474" spans="1:31" x14ac:dyDescent="0.45">
      <c r="A474" s="46" t="s">
        <v>3909</v>
      </c>
      <c r="B474" s="46"/>
      <c r="C474" s="46" t="s">
        <v>8343</v>
      </c>
      <c r="D474" s="46">
        <v>2</v>
      </c>
      <c r="E474" s="46">
        <v>2</v>
      </c>
      <c r="F474" s="46" t="s">
        <v>8419</v>
      </c>
      <c r="G474" s="46" t="s">
        <v>1415</v>
      </c>
      <c r="H474" s="46" t="s">
        <v>3909</v>
      </c>
      <c r="I474" s="46" t="s">
        <v>8961</v>
      </c>
      <c r="J474" s="46" t="s">
        <v>2519</v>
      </c>
      <c r="K474" s="46"/>
      <c r="L474" s="46" t="s">
        <v>8392</v>
      </c>
      <c r="M474" s="46" t="s">
        <v>7071</v>
      </c>
      <c r="N474" s="46" t="s">
        <v>697</v>
      </c>
      <c r="O474" s="46" t="s">
        <v>2709</v>
      </c>
      <c r="P474" s="46" t="s">
        <v>1415</v>
      </c>
      <c r="Q474" s="46">
        <v>175241</v>
      </c>
      <c r="R474" s="46" t="s">
        <v>8962</v>
      </c>
      <c r="S474" s="46" t="s">
        <v>4743</v>
      </c>
      <c r="T474" s="46"/>
      <c r="U474" s="46"/>
      <c r="V474" s="46"/>
      <c r="W474" s="46" t="s">
        <v>7072</v>
      </c>
      <c r="X474" s="46" t="s">
        <v>3484</v>
      </c>
      <c r="Y474" s="46" t="s">
        <v>1171</v>
      </c>
      <c r="Z474" s="46">
        <v>37.169414000000003</v>
      </c>
      <c r="AA474" s="46">
        <v>-89.351641999999998</v>
      </c>
      <c r="AB474" s="46" t="s">
        <v>7073</v>
      </c>
      <c r="AC474" s="46" t="s">
        <v>8347</v>
      </c>
      <c r="AD474" s="46" t="s">
        <v>8343</v>
      </c>
      <c r="AE474" s="46" t="s">
        <v>8348</v>
      </c>
    </row>
    <row r="475" spans="1:31" x14ac:dyDescent="0.45">
      <c r="A475" s="46" t="s">
        <v>4835</v>
      </c>
      <c r="B475" s="46"/>
      <c r="C475" s="46" t="s">
        <v>2326</v>
      </c>
      <c r="D475" s="46">
        <v>3</v>
      </c>
      <c r="E475" s="46">
        <v>4</v>
      </c>
      <c r="F475" s="46" t="s">
        <v>8595</v>
      </c>
      <c r="G475" s="46" t="s">
        <v>1415</v>
      </c>
      <c r="H475" s="46" t="s">
        <v>4835</v>
      </c>
      <c r="I475" s="46" t="s">
        <v>962</v>
      </c>
      <c r="J475" s="46" t="s">
        <v>962</v>
      </c>
      <c r="K475" s="46" t="s">
        <v>2326</v>
      </c>
      <c r="L475" s="46" t="s">
        <v>8377</v>
      </c>
      <c r="M475" s="46" t="s">
        <v>397</v>
      </c>
      <c r="N475" s="46" t="s">
        <v>1827</v>
      </c>
      <c r="O475" s="46" t="s">
        <v>1916</v>
      </c>
      <c r="P475" s="46"/>
      <c r="Q475" s="46">
        <v>174688</v>
      </c>
      <c r="R475" s="46" t="s">
        <v>8395</v>
      </c>
      <c r="S475" s="46"/>
      <c r="T475" s="46"/>
      <c r="U475" s="46"/>
      <c r="V475" s="46"/>
      <c r="W475" s="46"/>
      <c r="X475" s="46"/>
      <c r="Y475" s="46"/>
      <c r="Z475" s="46">
        <v>34.023206000000002</v>
      </c>
      <c r="AA475" s="46">
        <v>-119.765766</v>
      </c>
      <c r="AB475" s="46" t="s">
        <v>4836</v>
      </c>
      <c r="AC475" s="46" t="s">
        <v>8343</v>
      </c>
      <c r="AD475" s="46" t="s">
        <v>8347</v>
      </c>
      <c r="AE475" s="46" t="s">
        <v>8508</v>
      </c>
    </row>
    <row r="476" spans="1:31" x14ac:dyDescent="0.45">
      <c r="A476" s="46" t="s">
        <v>4787</v>
      </c>
      <c r="B476" s="46"/>
      <c r="C476" s="46" t="s">
        <v>8343</v>
      </c>
      <c r="D476" s="46">
        <v>2</v>
      </c>
      <c r="E476" s="46">
        <v>2</v>
      </c>
      <c r="F476" s="46" t="s">
        <v>8900</v>
      </c>
      <c r="G476" s="46" t="s">
        <v>1417</v>
      </c>
      <c r="H476" s="46" t="s">
        <v>4787</v>
      </c>
      <c r="I476" s="46" t="s">
        <v>962</v>
      </c>
      <c r="J476" s="46" t="s">
        <v>962</v>
      </c>
      <c r="K476" s="46" t="s">
        <v>2326</v>
      </c>
      <c r="L476" s="46" t="s">
        <v>8377</v>
      </c>
      <c r="M476" s="46" t="s">
        <v>4787</v>
      </c>
      <c r="N476" s="46" t="s">
        <v>8536</v>
      </c>
      <c r="O476" s="46" t="s">
        <v>8725</v>
      </c>
      <c r="P476" s="46"/>
      <c r="Q476" s="46"/>
      <c r="R476" s="46"/>
      <c r="S476" s="46"/>
      <c r="T476" s="46"/>
      <c r="U476" s="46"/>
      <c r="V476" s="46"/>
      <c r="W476" s="46"/>
      <c r="X476" s="46"/>
      <c r="Y476" s="46"/>
      <c r="Z476" s="46">
        <v>38.059193</v>
      </c>
      <c r="AA476" s="46">
        <v>-121.33983600000001</v>
      </c>
      <c r="AB476" s="46" t="s">
        <v>8963</v>
      </c>
      <c r="AC476" s="46" t="s">
        <v>8347</v>
      </c>
      <c r="AD476" s="46" t="s">
        <v>8343</v>
      </c>
      <c r="AE476" s="46" t="s">
        <v>8508</v>
      </c>
    </row>
    <row r="477" spans="1:31" x14ac:dyDescent="0.45">
      <c r="A477" s="46" t="s">
        <v>1645</v>
      </c>
      <c r="B477" s="46"/>
      <c r="C477" s="46" t="s">
        <v>8343</v>
      </c>
      <c r="D477" s="46">
        <v>2</v>
      </c>
      <c r="E477" s="46">
        <v>2</v>
      </c>
      <c r="F477" s="46" t="s">
        <v>8564</v>
      </c>
      <c r="G477" s="46" t="s">
        <v>1415</v>
      </c>
      <c r="H477" s="46" t="s">
        <v>1645</v>
      </c>
      <c r="I477" s="46" t="s">
        <v>8964</v>
      </c>
      <c r="J477" s="46" t="s">
        <v>8964</v>
      </c>
      <c r="K477" s="46" t="s">
        <v>2326</v>
      </c>
      <c r="L477" s="46" t="s">
        <v>8387</v>
      </c>
      <c r="M477" s="46" t="s">
        <v>8965</v>
      </c>
      <c r="N477" s="46" t="s">
        <v>8355</v>
      </c>
      <c r="O477" s="46" t="s">
        <v>8638</v>
      </c>
      <c r="P477" s="46" t="s">
        <v>8418</v>
      </c>
      <c r="Q477" s="46">
        <v>174238</v>
      </c>
      <c r="R477" s="46"/>
      <c r="S477" s="46"/>
      <c r="T477" s="46"/>
      <c r="U477" s="46"/>
      <c r="V477" s="46"/>
      <c r="W477" s="46"/>
      <c r="X477" s="46"/>
      <c r="Y477" s="46"/>
      <c r="Z477" s="46">
        <v>31.890411</v>
      </c>
      <c r="AA477" s="46">
        <v>-109.2431153</v>
      </c>
      <c r="AB477" s="46" t="s">
        <v>4634</v>
      </c>
      <c r="AC477" s="46" t="s">
        <v>8347</v>
      </c>
      <c r="AD477" s="46" t="s">
        <v>8347</v>
      </c>
      <c r="AE477" s="46" t="s">
        <v>517</v>
      </c>
    </row>
    <row r="478" spans="1:31" x14ac:dyDescent="0.45">
      <c r="A478" s="46" t="s">
        <v>1649</v>
      </c>
      <c r="B478" s="46"/>
      <c r="C478" s="46" t="s">
        <v>8343</v>
      </c>
      <c r="D478" s="46">
        <v>1</v>
      </c>
      <c r="E478" s="46">
        <v>1</v>
      </c>
      <c r="F478" s="46" t="s">
        <v>8592</v>
      </c>
      <c r="G478" s="46" t="s">
        <v>1415</v>
      </c>
      <c r="H478" s="46" t="s">
        <v>1649</v>
      </c>
      <c r="I478" s="46" t="s">
        <v>8964</v>
      </c>
      <c r="J478" s="46" t="s">
        <v>8964</v>
      </c>
      <c r="K478" s="46" t="s">
        <v>2326</v>
      </c>
      <c r="L478" s="46" t="s">
        <v>8387</v>
      </c>
      <c r="M478" s="46" t="s">
        <v>241</v>
      </c>
      <c r="N478" s="46" t="s">
        <v>8355</v>
      </c>
      <c r="O478" s="46" t="s">
        <v>8638</v>
      </c>
      <c r="P478" s="46" t="s">
        <v>8418</v>
      </c>
      <c r="Q478" s="46">
        <v>174223</v>
      </c>
      <c r="R478" s="46"/>
      <c r="S478" s="46"/>
      <c r="T478" s="46"/>
      <c r="U478" s="46"/>
      <c r="V478" s="46"/>
      <c r="W478" s="46"/>
      <c r="X478" s="46" t="s">
        <v>1514</v>
      </c>
      <c r="Y478" s="46" t="s">
        <v>1171</v>
      </c>
      <c r="Z478" s="46">
        <v>31.767693059999999</v>
      </c>
      <c r="AA478" s="46">
        <v>-109.2431153</v>
      </c>
      <c r="AB478" s="46" t="s">
        <v>4634</v>
      </c>
      <c r="AC478" s="46" t="s">
        <v>8347</v>
      </c>
      <c r="AD478" s="46" t="s">
        <v>8343</v>
      </c>
      <c r="AE478" s="46" t="s">
        <v>517</v>
      </c>
    </row>
    <row r="479" spans="1:31" x14ac:dyDescent="0.45">
      <c r="A479" s="46" t="s">
        <v>6713</v>
      </c>
      <c r="B479" s="46"/>
      <c r="C479" s="46" t="s">
        <v>2326</v>
      </c>
      <c r="D479" s="46">
        <v>6</v>
      </c>
      <c r="E479" s="46">
        <v>7</v>
      </c>
      <c r="F479" s="46" t="s">
        <v>8584</v>
      </c>
      <c r="G479" s="46" t="s">
        <v>1415</v>
      </c>
      <c r="H479" s="46" t="s">
        <v>6713</v>
      </c>
      <c r="I479" s="46" t="s">
        <v>8966</v>
      </c>
      <c r="J479" s="46" t="s">
        <v>8966</v>
      </c>
      <c r="K479" s="46" t="s">
        <v>2326</v>
      </c>
      <c r="L479" s="46" t="s">
        <v>8712</v>
      </c>
      <c r="M479" s="46" t="s">
        <v>4080</v>
      </c>
      <c r="N479" s="46" t="s">
        <v>8967</v>
      </c>
      <c r="O479" s="46"/>
      <c r="P479" s="46"/>
      <c r="Q479" s="46"/>
      <c r="R479" s="46"/>
      <c r="S479" s="46"/>
      <c r="T479" s="46"/>
      <c r="U479" s="46"/>
      <c r="V479" s="46"/>
      <c r="W479" s="46"/>
      <c r="X479" s="46"/>
      <c r="Y479" s="46"/>
      <c r="Z479" s="46"/>
      <c r="AA479" s="46"/>
      <c r="AB479" s="46"/>
      <c r="AC479" s="46"/>
      <c r="AD479" s="46"/>
      <c r="AE479" s="46"/>
    </row>
    <row r="480" spans="1:31" x14ac:dyDescent="0.45">
      <c r="A480" s="46" t="s">
        <v>1644</v>
      </c>
      <c r="B480" s="46"/>
      <c r="C480" s="46" t="s">
        <v>8343</v>
      </c>
      <c r="D480" s="46">
        <v>2</v>
      </c>
      <c r="E480" s="46">
        <v>2</v>
      </c>
      <c r="F480" s="46" t="s">
        <v>8537</v>
      </c>
      <c r="G480" s="46" t="s">
        <v>1415</v>
      </c>
      <c r="H480" s="46" t="s">
        <v>1644</v>
      </c>
      <c r="I480" s="46" t="s">
        <v>1050</v>
      </c>
      <c r="J480" s="46" t="s">
        <v>1050</v>
      </c>
      <c r="K480" s="46" t="s">
        <v>2326</v>
      </c>
      <c r="L480" s="46" t="s">
        <v>8387</v>
      </c>
      <c r="M480" s="46" t="s">
        <v>8968</v>
      </c>
      <c r="N480" s="46" t="s">
        <v>8355</v>
      </c>
      <c r="O480" s="46" t="s">
        <v>8969</v>
      </c>
      <c r="P480" s="46" t="s">
        <v>8418</v>
      </c>
      <c r="Q480" s="46">
        <v>174227</v>
      </c>
      <c r="R480" s="46"/>
      <c r="S480" s="46"/>
      <c r="T480" s="46"/>
      <c r="U480" s="46"/>
      <c r="V480" s="46"/>
      <c r="W480" s="46"/>
      <c r="X480" s="46"/>
      <c r="Y480" s="46"/>
      <c r="Z480" s="46">
        <v>32.158973000000003</v>
      </c>
      <c r="AA480" s="46">
        <v>-109.44627</v>
      </c>
      <c r="AB480" s="46" t="s">
        <v>4634</v>
      </c>
      <c r="AC480" s="46" t="s">
        <v>8347</v>
      </c>
      <c r="AD480" s="46" t="s">
        <v>8343</v>
      </c>
      <c r="AE480" s="46" t="s">
        <v>517</v>
      </c>
    </row>
    <row r="481" spans="1:31" x14ac:dyDescent="0.45">
      <c r="A481" s="46" t="s">
        <v>3898</v>
      </c>
      <c r="B481" s="46"/>
      <c r="C481" s="46" t="s">
        <v>8343</v>
      </c>
      <c r="D481" s="46">
        <v>2</v>
      </c>
      <c r="E481" s="46">
        <v>2</v>
      </c>
      <c r="F481" s="46" t="s">
        <v>8758</v>
      </c>
      <c r="G481" s="46" t="s">
        <v>1416</v>
      </c>
      <c r="H481" s="46" t="s">
        <v>3898</v>
      </c>
      <c r="I481" s="46" t="s">
        <v>1050</v>
      </c>
      <c r="J481" s="46" t="s">
        <v>1050</v>
      </c>
      <c r="K481" s="46" t="s">
        <v>2326</v>
      </c>
      <c r="L481" s="46" t="s">
        <v>8387</v>
      </c>
      <c r="M481" s="46" t="s">
        <v>253</v>
      </c>
      <c r="N481" s="46" t="s">
        <v>8355</v>
      </c>
      <c r="O481" s="47" t="s">
        <v>8970</v>
      </c>
      <c r="P481" s="46"/>
      <c r="Q481" s="46">
        <v>175717</v>
      </c>
      <c r="R481" s="46"/>
      <c r="S481" s="46"/>
      <c r="T481" s="46"/>
      <c r="U481" s="46"/>
      <c r="V481" s="46"/>
      <c r="W481" s="46"/>
      <c r="X481" s="46" t="s">
        <v>1514</v>
      </c>
      <c r="Y481" s="46" t="s">
        <v>1171</v>
      </c>
      <c r="Z481" s="46">
        <v>32.000509999999998</v>
      </c>
      <c r="AA481" s="46">
        <v>-109.18068289999999</v>
      </c>
      <c r="AB481" s="46" t="s">
        <v>4632</v>
      </c>
      <c r="AC481" s="46" t="s">
        <v>8347</v>
      </c>
      <c r="AD481" s="46" t="s">
        <v>8343</v>
      </c>
      <c r="AE481" s="46" t="s">
        <v>517</v>
      </c>
    </row>
    <row r="482" spans="1:31" x14ac:dyDescent="0.45">
      <c r="A482" s="46" t="s">
        <v>7363</v>
      </c>
      <c r="B482" s="46"/>
      <c r="C482" s="46"/>
      <c r="D482" s="46"/>
      <c r="E482" s="46"/>
      <c r="F482" s="46"/>
      <c r="G482" s="46"/>
      <c r="H482" s="46"/>
      <c r="I482" s="46" t="s">
        <v>3731</v>
      </c>
      <c r="J482" s="46" t="s">
        <v>3731</v>
      </c>
      <c r="K482" s="46" t="s">
        <v>2326</v>
      </c>
      <c r="L482" s="46" t="s">
        <v>8338</v>
      </c>
      <c r="M482" s="46"/>
      <c r="N482" s="46"/>
      <c r="O482" s="46"/>
      <c r="P482" s="46"/>
      <c r="Q482" s="46"/>
      <c r="R482" s="46"/>
      <c r="S482" s="46"/>
      <c r="T482" s="46"/>
      <c r="U482" s="46"/>
      <c r="V482" s="46"/>
      <c r="W482" s="46"/>
      <c r="X482" s="46"/>
      <c r="Y482" s="46"/>
      <c r="Z482" s="46"/>
      <c r="AA482" s="46"/>
      <c r="AB482" s="46"/>
      <c r="AC482" s="46"/>
      <c r="AD482" s="46"/>
      <c r="AE482" s="46"/>
    </row>
    <row r="483" spans="1:31" x14ac:dyDescent="0.45">
      <c r="A483" s="46" t="s">
        <v>2342</v>
      </c>
      <c r="B483" s="46"/>
      <c r="C483" s="46" t="s">
        <v>8343</v>
      </c>
      <c r="D483" s="46">
        <v>2</v>
      </c>
      <c r="E483" s="46">
        <v>2</v>
      </c>
      <c r="F483" s="46" t="s">
        <v>8601</v>
      </c>
      <c r="G483" s="46" t="s">
        <v>1416</v>
      </c>
      <c r="H483" s="46" t="s">
        <v>2342</v>
      </c>
      <c r="I483" s="46" t="s">
        <v>2133</v>
      </c>
      <c r="J483" s="46" t="s">
        <v>2133</v>
      </c>
      <c r="K483" s="46" t="s">
        <v>2326</v>
      </c>
      <c r="L483" s="46" t="s">
        <v>8493</v>
      </c>
      <c r="M483" s="46" t="s">
        <v>537</v>
      </c>
      <c r="N483" s="46" t="s">
        <v>8355</v>
      </c>
      <c r="O483" s="46" t="s">
        <v>8866</v>
      </c>
      <c r="P483" s="46" t="s">
        <v>8442</v>
      </c>
      <c r="Q483" s="46">
        <v>175907</v>
      </c>
      <c r="R483" s="46"/>
      <c r="S483" s="46" t="s">
        <v>4753</v>
      </c>
      <c r="T483" s="46"/>
      <c r="U483" s="46"/>
      <c r="V483" s="46"/>
      <c r="W483" s="46"/>
      <c r="X483" s="46" t="s">
        <v>2268</v>
      </c>
      <c r="Y483" s="46" t="s">
        <v>2100</v>
      </c>
      <c r="Z483" s="46">
        <v>20.810709469999999</v>
      </c>
      <c r="AA483" s="46">
        <v>-103.86470850000001</v>
      </c>
      <c r="AB483" s="46" t="s">
        <v>4634</v>
      </c>
      <c r="AC483" s="46" t="s">
        <v>8347</v>
      </c>
      <c r="AD483" s="46" t="s">
        <v>8343</v>
      </c>
      <c r="AE483" s="46" t="s">
        <v>8348</v>
      </c>
    </row>
    <row r="484" spans="1:31" x14ac:dyDescent="0.45">
      <c r="A484" s="46" t="s">
        <v>4791</v>
      </c>
      <c r="B484" s="46"/>
      <c r="C484" s="46" t="s">
        <v>2326</v>
      </c>
      <c r="D484" s="46">
        <v>3</v>
      </c>
      <c r="E484" s="46">
        <v>4</v>
      </c>
      <c r="F484" s="46" t="s">
        <v>8489</v>
      </c>
      <c r="G484" s="46" t="s">
        <v>1416</v>
      </c>
      <c r="H484" s="46" t="s">
        <v>4791</v>
      </c>
      <c r="I484" s="46" t="s">
        <v>2133</v>
      </c>
      <c r="J484" s="46" t="s">
        <v>2133</v>
      </c>
      <c r="K484" s="46" t="s">
        <v>2326</v>
      </c>
      <c r="L484" s="46" t="s">
        <v>8493</v>
      </c>
      <c r="M484" s="46" t="s">
        <v>8971</v>
      </c>
      <c r="N484" s="46" t="s">
        <v>8355</v>
      </c>
      <c r="O484" s="46"/>
      <c r="P484" s="46"/>
      <c r="Q484" s="46"/>
      <c r="R484" s="46"/>
      <c r="S484" s="46"/>
      <c r="T484" s="46"/>
      <c r="U484" s="46"/>
      <c r="V484" s="46"/>
      <c r="W484" s="46"/>
      <c r="X484" s="46" t="s">
        <v>2268</v>
      </c>
      <c r="Y484" s="46" t="s">
        <v>2100</v>
      </c>
      <c r="Z484" s="46">
        <v>20.810709469999999</v>
      </c>
      <c r="AA484" s="46">
        <v>-103.86470850000001</v>
      </c>
      <c r="AB484" s="46" t="s">
        <v>4634</v>
      </c>
      <c r="AC484" s="46" t="s">
        <v>8347</v>
      </c>
      <c r="AD484" s="46" t="s">
        <v>8347</v>
      </c>
      <c r="AE484" s="46" t="s">
        <v>8348</v>
      </c>
    </row>
    <row r="485" spans="1:31" x14ac:dyDescent="0.45">
      <c r="A485" s="46" t="s">
        <v>2067</v>
      </c>
      <c r="B485" s="46"/>
      <c r="C485" s="46" t="s">
        <v>8343</v>
      </c>
      <c r="D485" s="46">
        <v>1</v>
      </c>
      <c r="E485" s="46">
        <v>1</v>
      </c>
      <c r="F485" s="46" t="s">
        <v>8546</v>
      </c>
      <c r="G485" s="46" t="s">
        <v>1415</v>
      </c>
      <c r="H485" s="46" t="s">
        <v>2067</v>
      </c>
      <c r="I485" s="46" t="s">
        <v>4169</v>
      </c>
      <c r="J485" s="46" t="s">
        <v>1129</v>
      </c>
      <c r="K485" s="46"/>
      <c r="L485" s="46" t="s">
        <v>8377</v>
      </c>
      <c r="M485" s="46" t="s">
        <v>8972</v>
      </c>
      <c r="N485" s="46" t="s">
        <v>8355</v>
      </c>
      <c r="O485" s="46" t="s">
        <v>8973</v>
      </c>
      <c r="P485" s="46" t="s">
        <v>8511</v>
      </c>
      <c r="Q485" s="46">
        <v>174684</v>
      </c>
      <c r="R485" s="46"/>
      <c r="S485" s="46"/>
      <c r="T485" s="46"/>
      <c r="U485" s="46"/>
      <c r="V485" s="46"/>
      <c r="W485" s="46"/>
      <c r="X485" s="46" t="s">
        <v>389</v>
      </c>
      <c r="Y485" s="46" t="s">
        <v>1171</v>
      </c>
      <c r="Z485" s="46">
        <v>38.811461999999999</v>
      </c>
      <c r="AA485" s="46">
        <v>-120.123212</v>
      </c>
      <c r="AB485" s="46" t="s">
        <v>6927</v>
      </c>
      <c r="AC485" s="46" t="s">
        <v>8343</v>
      </c>
      <c r="AD485" s="46" t="s">
        <v>8347</v>
      </c>
      <c r="AE485" s="46" t="s">
        <v>8508</v>
      </c>
    </row>
    <row r="486" spans="1:31" x14ac:dyDescent="0.45">
      <c r="A486" s="46" t="s">
        <v>4915</v>
      </c>
      <c r="B486" s="46"/>
      <c r="C486" s="46"/>
      <c r="D486" s="46">
        <v>4</v>
      </c>
      <c r="E486" s="46">
        <v>5</v>
      </c>
      <c r="F486" s="46" t="s">
        <v>8592</v>
      </c>
      <c r="G486" s="46" t="s">
        <v>1415</v>
      </c>
      <c r="H486" s="46" t="s">
        <v>4915</v>
      </c>
      <c r="I486" s="46" t="s">
        <v>4169</v>
      </c>
      <c r="J486" s="46" t="s">
        <v>1129</v>
      </c>
      <c r="K486" s="46"/>
      <c r="L486" s="46" t="s">
        <v>8377</v>
      </c>
      <c r="M486" s="46" t="s">
        <v>4916</v>
      </c>
      <c r="N486" s="46" t="s">
        <v>8536</v>
      </c>
      <c r="O486" s="46" t="s">
        <v>4236</v>
      </c>
      <c r="P486" s="46"/>
      <c r="Q486" s="46"/>
      <c r="R486" s="46"/>
      <c r="S486" s="46"/>
      <c r="T486" s="46"/>
      <c r="U486" s="46"/>
      <c r="V486" s="46"/>
      <c r="W486" s="46"/>
      <c r="X486" s="46"/>
      <c r="Y486" s="46"/>
      <c r="Z486" s="46"/>
      <c r="AA486" s="46"/>
      <c r="AB486" s="46"/>
      <c r="AC486" s="46"/>
      <c r="AD486" s="46"/>
      <c r="AE486" s="46"/>
    </row>
    <row r="487" spans="1:31" x14ac:dyDescent="0.45">
      <c r="A487" s="46" t="s">
        <v>7347</v>
      </c>
      <c r="B487" s="46"/>
      <c r="C487" s="46"/>
      <c r="D487" s="46"/>
      <c r="E487" s="46"/>
      <c r="F487" s="46"/>
      <c r="G487" s="46"/>
      <c r="H487" s="46"/>
      <c r="I487" s="46" t="s">
        <v>3715</v>
      </c>
      <c r="J487" s="46" t="s">
        <v>3715</v>
      </c>
      <c r="K487" s="46" t="s">
        <v>2326</v>
      </c>
      <c r="L487" s="46" t="s">
        <v>8338</v>
      </c>
      <c r="M487" s="46"/>
      <c r="N487" s="46"/>
      <c r="O487" s="46"/>
      <c r="P487" s="46"/>
      <c r="Q487" s="46"/>
      <c r="R487" s="46"/>
      <c r="S487" s="46"/>
      <c r="T487" s="46"/>
      <c r="U487" s="46"/>
      <c r="V487" s="46"/>
      <c r="W487" s="46"/>
      <c r="X487" s="46"/>
      <c r="Y487" s="46"/>
      <c r="Z487" s="46"/>
      <c r="AA487" s="46"/>
      <c r="AB487" s="46"/>
      <c r="AC487" s="46"/>
      <c r="AD487" s="46"/>
      <c r="AE487" s="46"/>
    </row>
    <row r="488" spans="1:31" x14ac:dyDescent="0.45">
      <c r="A488" s="46" t="s">
        <v>3887</v>
      </c>
      <c r="B488" s="46"/>
      <c r="C488" s="46" t="s">
        <v>8343</v>
      </c>
      <c r="D488" s="46">
        <v>1</v>
      </c>
      <c r="E488" s="46">
        <v>1</v>
      </c>
      <c r="F488" s="46" t="s">
        <v>8423</v>
      </c>
      <c r="G488" s="46" t="s">
        <v>1415</v>
      </c>
      <c r="H488" s="46" t="s">
        <v>3887</v>
      </c>
      <c r="I488" s="46" t="s">
        <v>1844</v>
      </c>
      <c r="J488" s="46" t="s">
        <v>1844</v>
      </c>
      <c r="K488" s="46" t="s">
        <v>2326</v>
      </c>
      <c r="L488" s="46" t="s">
        <v>8470</v>
      </c>
      <c r="M488" s="46" t="s">
        <v>8974</v>
      </c>
      <c r="N488" s="46" t="s">
        <v>1827</v>
      </c>
      <c r="O488" s="46" t="s">
        <v>8975</v>
      </c>
      <c r="P488" s="46" t="s">
        <v>8384</v>
      </c>
      <c r="Q488" s="46">
        <v>174580</v>
      </c>
      <c r="R488" s="46"/>
      <c r="S488" s="46"/>
      <c r="T488" s="46"/>
      <c r="U488" s="46"/>
      <c r="V488" s="46"/>
      <c r="W488" s="46" t="s">
        <v>6891</v>
      </c>
      <c r="X488" s="46" t="s">
        <v>3670</v>
      </c>
      <c r="Y488" s="46" t="s">
        <v>1171</v>
      </c>
      <c r="Z488" s="46">
        <v>29.970984999999999</v>
      </c>
      <c r="AA488" s="46">
        <v>-101.109021</v>
      </c>
      <c r="AB488" s="46" t="s">
        <v>6892</v>
      </c>
      <c r="AC488" s="46" t="s">
        <v>8343</v>
      </c>
      <c r="AD488" s="46" t="s">
        <v>8343</v>
      </c>
      <c r="AE488" s="46" t="s">
        <v>517</v>
      </c>
    </row>
    <row r="489" spans="1:31" x14ac:dyDescent="0.45">
      <c r="A489" s="46" t="s">
        <v>4715</v>
      </c>
      <c r="B489" s="46"/>
      <c r="C489" s="46" t="s">
        <v>8343</v>
      </c>
      <c r="D489" s="46">
        <v>1</v>
      </c>
      <c r="E489" s="46">
        <v>1</v>
      </c>
      <c r="F489" s="46" t="s">
        <v>8584</v>
      </c>
      <c r="G489" s="46" t="s">
        <v>1415</v>
      </c>
      <c r="H489" s="46" t="s">
        <v>4715</v>
      </c>
      <c r="I489" s="46" t="s">
        <v>1844</v>
      </c>
      <c r="J489" s="46" t="s">
        <v>1844</v>
      </c>
      <c r="K489" s="46" t="s">
        <v>2326</v>
      </c>
      <c r="L489" s="46" t="s">
        <v>8470</v>
      </c>
      <c r="M489" s="46" t="s">
        <v>948</v>
      </c>
      <c r="N489" s="46" t="s">
        <v>697</v>
      </c>
      <c r="O489" s="46" t="s">
        <v>8976</v>
      </c>
      <c r="P489" s="46" t="s">
        <v>8488</v>
      </c>
      <c r="Q489" s="46"/>
      <c r="R489" s="46"/>
      <c r="S489" s="46" t="s">
        <v>4716</v>
      </c>
      <c r="T489" s="46"/>
      <c r="U489" s="46"/>
      <c r="V489" s="46"/>
      <c r="W489" s="46" t="s">
        <v>8977</v>
      </c>
      <c r="X489" s="46" t="s">
        <v>3670</v>
      </c>
      <c r="Y489" s="46" t="s">
        <v>1171</v>
      </c>
      <c r="Z489" s="46">
        <v>29.842714999999998</v>
      </c>
      <c r="AA489" s="46">
        <v>-99.818781000000001</v>
      </c>
      <c r="AB489" s="46" t="s">
        <v>4717</v>
      </c>
      <c r="AC489" s="46" t="s">
        <v>8347</v>
      </c>
      <c r="AD489" s="46" t="s">
        <v>8347</v>
      </c>
      <c r="AE489" s="46" t="s">
        <v>517</v>
      </c>
    </row>
    <row r="490" spans="1:31" x14ac:dyDescent="0.45">
      <c r="A490" s="46" t="s">
        <v>4828</v>
      </c>
      <c r="B490" s="46"/>
      <c r="C490" s="46" t="s">
        <v>2326</v>
      </c>
      <c r="D490" s="46">
        <v>3</v>
      </c>
      <c r="E490" s="46">
        <v>4</v>
      </c>
      <c r="F490" s="46" t="s">
        <v>8532</v>
      </c>
      <c r="G490" s="46" t="s">
        <v>1415</v>
      </c>
      <c r="H490" s="46" t="s">
        <v>4828</v>
      </c>
      <c r="I490" s="46" t="s">
        <v>994</v>
      </c>
      <c r="J490" s="46" t="s">
        <v>994</v>
      </c>
      <c r="K490" s="46" t="s">
        <v>2326</v>
      </c>
      <c r="L490" s="46" t="s">
        <v>8392</v>
      </c>
      <c r="M490" s="46" t="s">
        <v>715</v>
      </c>
      <c r="N490" s="46" t="s">
        <v>8393</v>
      </c>
      <c r="O490" s="46" t="s">
        <v>8394</v>
      </c>
      <c r="P490" s="46"/>
      <c r="Q490" s="46">
        <v>175236</v>
      </c>
      <c r="R490" s="46" t="s">
        <v>8395</v>
      </c>
      <c r="S490" s="46"/>
      <c r="T490" s="46"/>
      <c r="U490" s="46"/>
      <c r="V490" s="46" t="s">
        <v>8396</v>
      </c>
      <c r="W490" s="46" t="s">
        <v>6854</v>
      </c>
      <c r="X490" s="46" t="s">
        <v>3484</v>
      </c>
      <c r="Y490" s="46" t="s">
        <v>1171</v>
      </c>
      <c r="Z490" s="46">
        <v>39.934959999999997</v>
      </c>
      <c r="AA490" s="46">
        <v>-89.801609999999997</v>
      </c>
      <c r="AB490" s="46" t="s">
        <v>4634</v>
      </c>
      <c r="AC490" s="46" t="s">
        <v>8347</v>
      </c>
      <c r="AD490" s="46" t="s">
        <v>8347</v>
      </c>
      <c r="AE490" s="46" t="s">
        <v>8348</v>
      </c>
    </row>
    <row r="491" spans="1:31" x14ac:dyDescent="0.45">
      <c r="A491" s="46" t="s">
        <v>1440</v>
      </c>
      <c r="B491" s="46"/>
      <c r="C491" s="46" t="s">
        <v>8343</v>
      </c>
      <c r="D491" s="46">
        <v>1</v>
      </c>
      <c r="E491" s="46">
        <v>1</v>
      </c>
      <c r="F491" s="46" t="s">
        <v>8649</v>
      </c>
      <c r="G491" s="46" t="s">
        <v>1415</v>
      </c>
      <c r="H491" s="46" t="s">
        <v>1440</v>
      </c>
      <c r="I491" s="46" t="s">
        <v>994</v>
      </c>
      <c r="J491" s="46" t="s">
        <v>994</v>
      </c>
      <c r="K491" s="46" t="s">
        <v>2326</v>
      </c>
      <c r="L491" s="46" t="s">
        <v>8392</v>
      </c>
      <c r="M491" s="46" t="s">
        <v>168</v>
      </c>
      <c r="N491" s="46" t="s">
        <v>1319</v>
      </c>
      <c r="O491" s="46" t="s">
        <v>1381</v>
      </c>
      <c r="P491" s="46" t="s">
        <v>8399</v>
      </c>
      <c r="Q491" s="46">
        <v>174524</v>
      </c>
      <c r="R491" s="46"/>
      <c r="S491" s="46"/>
      <c r="T491" s="46" t="s">
        <v>8978</v>
      </c>
      <c r="U491" s="46" t="s">
        <v>8979</v>
      </c>
      <c r="V491" s="46"/>
      <c r="W491" s="46" t="s">
        <v>4681</v>
      </c>
      <c r="X491" s="46" t="s">
        <v>3484</v>
      </c>
      <c r="Y491" s="46" t="s">
        <v>1171</v>
      </c>
      <c r="Z491" s="46">
        <v>41.469048999999998</v>
      </c>
      <c r="AA491" s="46">
        <v>-88.081891999999996</v>
      </c>
      <c r="AB491" s="46" t="s">
        <v>4699</v>
      </c>
      <c r="AC491" s="46" t="s">
        <v>8347</v>
      </c>
      <c r="AD491" s="46" t="s">
        <v>8343</v>
      </c>
      <c r="AE491" s="46" t="s">
        <v>8348</v>
      </c>
    </row>
    <row r="492" spans="1:31" x14ac:dyDescent="0.45">
      <c r="A492" s="46" t="s">
        <v>7107</v>
      </c>
      <c r="B492" s="46"/>
      <c r="C492" s="46"/>
      <c r="D492" s="46"/>
      <c r="E492" s="46"/>
      <c r="F492" s="46"/>
      <c r="G492" s="46"/>
      <c r="H492" s="46"/>
      <c r="I492" s="46" t="s">
        <v>1829</v>
      </c>
      <c r="J492" s="46" t="s">
        <v>1829</v>
      </c>
      <c r="K492" s="46" t="s">
        <v>2326</v>
      </c>
      <c r="L492" s="46" t="s">
        <v>8338</v>
      </c>
      <c r="M492" s="46"/>
      <c r="N492" s="46"/>
      <c r="O492" s="46"/>
      <c r="P492" s="46"/>
      <c r="Q492" s="46"/>
      <c r="R492" s="46"/>
      <c r="S492" s="46"/>
      <c r="T492" s="46"/>
      <c r="U492" s="46"/>
      <c r="V492" s="46"/>
      <c r="W492" s="46"/>
      <c r="X492" s="46"/>
      <c r="Y492" s="46"/>
      <c r="Z492" s="46"/>
      <c r="AA492" s="46"/>
      <c r="AB492" s="46"/>
      <c r="AC492" s="46"/>
      <c r="AD492" s="46"/>
      <c r="AE492" s="46"/>
    </row>
    <row r="493" spans="1:31" x14ac:dyDescent="0.45">
      <c r="A493" s="46" t="s">
        <v>8980</v>
      </c>
      <c r="B493" s="46"/>
      <c r="C493" s="46"/>
      <c r="D493" s="46"/>
      <c r="E493" s="46"/>
      <c r="F493" s="46"/>
      <c r="G493" s="46"/>
      <c r="H493" s="46"/>
      <c r="I493" s="46" t="s">
        <v>1829</v>
      </c>
      <c r="J493" s="46" t="s">
        <v>1829</v>
      </c>
      <c r="K493" s="46" t="s">
        <v>2326</v>
      </c>
      <c r="L493" s="46" t="s">
        <v>8338</v>
      </c>
      <c r="M493" s="46"/>
      <c r="N493" s="46"/>
      <c r="O493" s="46"/>
      <c r="P493" s="46"/>
      <c r="Q493" s="46"/>
      <c r="R493" s="46"/>
      <c r="S493" s="46"/>
      <c r="T493" s="46"/>
      <c r="U493" s="46"/>
      <c r="V493" s="46"/>
      <c r="W493" s="46"/>
      <c r="X493" s="46"/>
      <c r="Y493" s="46"/>
      <c r="Z493" s="46"/>
      <c r="AA493" s="46"/>
      <c r="AB493" s="46"/>
      <c r="AC493" s="46"/>
      <c r="AD493" s="46"/>
      <c r="AE493" s="46"/>
    </row>
    <row r="494" spans="1:31" x14ac:dyDescent="0.45">
      <c r="A494" s="46" t="s">
        <v>7381</v>
      </c>
      <c r="B494" s="46"/>
      <c r="C494" s="46"/>
      <c r="D494" s="46"/>
      <c r="E494" s="46"/>
      <c r="F494" s="46"/>
      <c r="G494" s="46"/>
      <c r="H494" s="46"/>
      <c r="I494" s="46" t="s">
        <v>1829</v>
      </c>
      <c r="J494" s="46" t="s">
        <v>1829</v>
      </c>
      <c r="K494" s="46" t="s">
        <v>2326</v>
      </c>
      <c r="L494" s="46" t="s">
        <v>8338</v>
      </c>
      <c r="M494" s="46"/>
      <c r="N494" s="46"/>
      <c r="O494" s="46"/>
      <c r="P494" s="46"/>
      <c r="Q494" s="46"/>
      <c r="R494" s="46"/>
      <c r="S494" s="46"/>
      <c r="T494" s="46"/>
      <c r="U494" s="46"/>
      <c r="V494" s="46"/>
      <c r="W494" s="46"/>
      <c r="X494" s="46"/>
      <c r="Y494" s="46"/>
      <c r="Z494" s="46"/>
      <c r="AA494" s="46"/>
      <c r="AB494" s="46"/>
      <c r="AC494" s="46"/>
      <c r="AD494" s="46"/>
      <c r="AE494" s="46"/>
    </row>
    <row r="495" spans="1:31" x14ac:dyDescent="0.45">
      <c r="A495" s="46" t="s">
        <v>7382</v>
      </c>
      <c r="B495" s="46"/>
      <c r="C495" s="46"/>
      <c r="D495" s="46"/>
      <c r="E495" s="46"/>
      <c r="F495" s="46"/>
      <c r="G495" s="46"/>
      <c r="H495" s="46"/>
      <c r="I495" s="46" t="s">
        <v>1829</v>
      </c>
      <c r="J495" s="46" t="s">
        <v>1829</v>
      </c>
      <c r="K495" s="46" t="s">
        <v>2326</v>
      </c>
      <c r="L495" s="46" t="s">
        <v>8338</v>
      </c>
      <c r="M495" s="46"/>
      <c r="N495" s="46"/>
      <c r="O495" s="46"/>
      <c r="P495" s="46"/>
      <c r="Q495" s="46"/>
      <c r="R495" s="46"/>
      <c r="S495" s="46"/>
      <c r="T495" s="46"/>
      <c r="U495" s="46"/>
      <c r="V495" s="46"/>
      <c r="W495" s="46"/>
      <c r="X495" s="46"/>
      <c r="Y495" s="46"/>
      <c r="Z495" s="46"/>
      <c r="AA495" s="46"/>
      <c r="AB495" s="46"/>
      <c r="AC495" s="46"/>
      <c r="AD495" s="46"/>
      <c r="AE495" s="46"/>
    </row>
    <row r="496" spans="1:31" x14ac:dyDescent="0.45">
      <c r="A496" s="46" t="s">
        <v>7384</v>
      </c>
      <c r="B496" s="46"/>
      <c r="C496" s="46"/>
      <c r="D496" s="46"/>
      <c r="E496" s="46"/>
      <c r="F496" s="46"/>
      <c r="G496" s="46"/>
      <c r="H496" s="46"/>
      <c r="I496" s="46" t="s">
        <v>1829</v>
      </c>
      <c r="J496" s="46" t="s">
        <v>1829</v>
      </c>
      <c r="K496" s="46" t="s">
        <v>2326</v>
      </c>
      <c r="L496" s="46" t="s">
        <v>8338</v>
      </c>
      <c r="M496" s="46"/>
      <c r="N496" s="46"/>
      <c r="O496" s="46"/>
      <c r="P496" s="46"/>
      <c r="Q496" s="46"/>
      <c r="R496" s="46"/>
      <c r="S496" s="46"/>
      <c r="T496" s="46"/>
      <c r="U496" s="46"/>
      <c r="V496" s="46"/>
      <c r="W496" s="46"/>
      <c r="X496" s="46"/>
      <c r="Y496" s="46"/>
      <c r="Z496" s="46"/>
      <c r="AA496" s="46"/>
      <c r="AB496" s="46"/>
      <c r="AC496" s="46"/>
      <c r="AD496" s="46"/>
      <c r="AE496" s="46"/>
    </row>
    <row r="497" spans="1:31" x14ac:dyDescent="0.45">
      <c r="A497" s="46" t="s">
        <v>7383</v>
      </c>
      <c r="B497" s="46"/>
      <c r="C497" s="46"/>
      <c r="D497" s="46"/>
      <c r="E497" s="46"/>
      <c r="F497" s="46"/>
      <c r="G497" s="46"/>
      <c r="H497" s="46"/>
      <c r="I497" s="46" t="s">
        <v>1829</v>
      </c>
      <c r="J497" s="46" t="s">
        <v>1829</v>
      </c>
      <c r="K497" s="46" t="s">
        <v>2326</v>
      </c>
      <c r="L497" s="46" t="s">
        <v>8338</v>
      </c>
      <c r="M497" s="46"/>
      <c r="N497" s="46"/>
      <c r="O497" s="46"/>
      <c r="P497" s="46"/>
      <c r="Q497" s="46"/>
      <c r="R497" s="46"/>
      <c r="S497" s="46"/>
      <c r="T497" s="46"/>
      <c r="U497" s="46"/>
      <c r="V497" s="46"/>
      <c r="W497" s="46"/>
      <c r="X497" s="46"/>
      <c r="Y497" s="46"/>
      <c r="Z497" s="46"/>
      <c r="AA497" s="46"/>
      <c r="AB497" s="46"/>
      <c r="AC497" s="46"/>
      <c r="AD497" s="46"/>
      <c r="AE497" s="46"/>
    </row>
    <row r="498" spans="1:31" x14ac:dyDescent="0.45">
      <c r="A498" s="46" t="s">
        <v>3438</v>
      </c>
      <c r="B498" s="46"/>
      <c r="C498" s="46"/>
      <c r="D498" s="46"/>
      <c r="E498" s="46"/>
      <c r="F498" s="46"/>
      <c r="G498" s="46"/>
      <c r="H498" s="46"/>
      <c r="I498" s="46" t="s">
        <v>8981</v>
      </c>
      <c r="J498" s="46" t="s">
        <v>8981</v>
      </c>
      <c r="K498" s="46" t="s">
        <v>2326</v>
      </c>
      <c r="L498" s="46" t="s">
        <v>8338</v>
      </c>
      <c r="M498" s="46"/>
      <c r="N498" s="46"/>
      <c r="O498" s="46"/>
      <c r="P498" s="46"/>
      <c r="Q498" s="46"/>
      <c r="R498" s="46"/>
      <c r="S498" s="46"/>
      <c r="T498" s="46"/>
      <c r="U498" s="46"/>
      <c r="V498" s="46"/>
      <c r="W498" s="46"/>
      <c r="X498" s="46"/>
      <c r="Y498" s="46"/>
      <c r="Z498" s="46"/>
      <c r="AA498" s="46"/>
      <c r="AB498" s="46"/>
      <c r="AC498" s="46"/>
      <c r="AD498" s="46"/>
      <c r="AE498" s="46"/>
    </row>
    <row r="499" spans="1:31" x14ac:dyDescent="0.45">
      <c r="A499" s="46" t="s">
        <v>8982</v>
      </c>
      <c r="B499" s="46" t="s">
        <v>2326</v>
      </c>
      <c r="C499" s="46"/>
      <c r="D499" s="46"/>
      <c r="E499" s="46"/>
      <c r="F499" s="46"/>
      <c r="G499" s="46"/>
      <c r="H499" s="46"/>
      <c r="I499" s="46" t="s">
        <v>8981</v>
      </c>
      <c r="J499" s="46" t="s">
        <v>8981</v>
      </c>
      <c r="K499" s="46" t="s">
        <v>2326</v>
      </c>
      <c r="L499" s="46" t="s">
        <v>8338</v>
      </c>
      <c r="M499" s="46"/>
      <c r="N499" s="46"/>
      <c r="O499" s="46"/>
      <c r="P499" s="46"/>
      <c r="Q499" s="46"/>
      <c r="R499" s="46"/>
      <c r="S499" s="46"/>
      <c r="T499" s="46"/>
      <c r="U499" s="46"/>
      <c r="V499" s="46"/>
      <c r="W499" s="46"/>
      <c r="X499" s="46"/>
      <c r="Y499" s="46"/>
      <c r="Z499" s="46"/>
      <c r="AA499" s="46"/>
      <c r="AB499" s="46"/>
      <c r="AC499" s="46"/>
      <c r="AD499" s="46"/>
      <c r="AE499" s="46"/>
    </row>
    <row r="500" spans="1:31" x14ac:dyDescent="0.45">
      <c r="A500" s="46" t="s">
        <v>8983</v>
      </c>
      <c r="B500" s="46" t="s">
        <v>2326</v>
      </c>
      <c r="C500" s="46"/>
      <c r="D500" s="46"/>
      <c r="E500" s="46"/>
      <c r="F500" s="46"/>
      <c r="G500" s="46"/>
      <c r="H500" s="46"/>
      <c r="I500" s="46" t="s">
        <v>8984</v>
      </c>
      <c r="J500" s="46" t="s">
        <v>8984</v>
      </c>
      <c r="K500" s="46" t="s">
        <v>2326</v>
      </c>
      <c r="L500" s="46" t="s">
        <v>8338</v>
      </c>
      <c r="M500" s="46"/>
      <c r="N500" s="46"/>
      <c r="O500" s="46"/>
      <c r="P500" s="46"/>
      <c r="Q500" s="46"/>
      <c r="R500" s="46"/>
      <c r="S500" s="46"/>
      <c r="T500" s="46"/>
      <c r="U500" s="46"/>
      <c r="V500" s="46"/>
      <c r="W500" s="46"/>
      <c r="X500" s="46"/>
      <c r="Y500" s="46"/>
      <c r="Z500" s="46"/>
      <c r="AA500" s="46"/>
      <c r="AB500" s="46"/>
      <c r="AC500" s="46"/>
      <c r="AD500" s="46"/>
      <c r="AE500" s="46"/>
    </row>
    <row r="501" spans="1:31" x14ac:dyDescent="0.45">
      <c r="A501" s="46" t="s">
        <v>2075</v>
      </c>
      <c r="B501" s="46"/>
      <c r="C501" s="46" t="s">
        <v>8343</v>
      </c>
      <c r="D501" s="46">
        <v>1</v>
      </c>
      <c r="E501" s="46">
        <v>1</v>
      </c>
      <c r="F501" s="46" t="s">
        <v>8349</v>
      </c>
      <c r="G501" s="46" t="s">
        <v>1415</v>
      </c>
      <c r="H501" s="46" t="s">
        <v>2075</v>
      </c>
      <c r="I501" s="46" t="s">
        <v>1847</v>
      </c>
      <c r="J501" s="46" t="s">
        <v>968</v>
      </c>
      <c r="K501" s="46"/>
      <c r="L501" s="46" t="s">
        <v>8377</v>
      </c>
      <c r="M501" s="46" t="s">
        <v>8985</v>
      </c>
      <c r="N501" s="46" t="s">
        <v>8355</v>
      </c>
      <c r="O501" s="46" t="s">
        <v>8450</v>
      </c>
      <c r="P501" s="46" t="s">
        <v>1415</v>
      </c>
      <c r="Q501" s="46">
        <v>174680</v>
      </c>
      <c r="R501" s="46"/>
      <c r="S501" s="46"/>
      <c r="T501" s="46" t="s">
        <v>1318</v>
      </c>
      <c r="U501" s="46" t="s">
        <v>1318</v>
      </c>
      <c r="V501" s="46"/>
      <c r="W501" s="46"/>
      <c r="X501" s="46" t="s">
        <v>389</v>
      </c>
      <c r="Y501" s="46" t="s">
        <v>1171</v>
      </c>
      <c r="Z501" s="46">
        <v>39.198371000000002</v>
      </c>
      <c r="AA501" s="46">
        <v>-123.055976</v>
      </c>
      <c r="AB501" s="46" t="s">
        <v>6949</v>
      </c>
      <c r="AC501" s="46" t="s">
        <v>8347</v>
      </c>
      <c r="AD501" s="46" t="s">
        <v>8343</v>
      </c>
      <c r="AE501" s="46" t="s">
        <v>8348</v>
      </c>
    </row>
    <row r="502" spans="1:31" x14ac:dyDescent="0.45">
      <c r="A502" s="46" t="s">
        <v>2070</v>
      </c>
      <c r="B502" s="46"/>
      <c r="C502" s="46" t="s">
        <v>8343</v>
      </c>
      <c r="D502" s="46">
        <v>1</v>
      </c>
      <c r="E502" s="46">
        <v>1</v>
      </c>
      <c r="F502" s="46" t="s">
        <v>8748</v>
      </c>
      <c r="G502" s="46" t="s">
        <v>1415</v>
      </c>
      <c r="H502" s="46" t="s">
        <v>2070</v>
      </c>
      <c r="I502" s="46" t="s">
        <v>1847</v>
      </c>
      <c r="J502" s="46" t="s">
        <v>968</v>
      </c>
      <c r="K502" s="46"/>
      <c r="L502" s="46" t="s">
        <v>8377</v>
      </c>
      <c r="M502" s="46" t="s">
        <v>8986</v>
      </c>
      <c r="N502" s="46" t="s">
        <v>8355</v>
      </c>
      <c r="O502" s="46" t="s">
        <v>8987</v>
      </c>
      <c r="P502" s="46" t="s">
        <v>8511</v>
      </c>
      <c r="Q502" s="46">
        <v>174674</v>
      </c>
      <c r="R502" s="46"/>
      <c r="S502" s="46"/>
      <c r="T502" s="46"/>
      <c r="U502" s="46"/>
      <c r="V502" s="46"/>
      <c r="W502" s="46"/>
      <c r="X502" s="46" t="s">
        <v>389</v>
      </c>
      <c r="Y502" s="46" t="s">
        <v>1171</v>
      </c>
      <c r="Z502" s="46">
        <v>38.731754000000002</v>
      </c>
      <c r="AA502" s="46">
        <v>-120.75965100000001</v>
      </c>
      <c r="AB502" s="46" t="s">
        <v>6951</v>
      </c>
      <c r="AC502" s="46" t="s">
        <v>8347</v>
      </c>
      <c r="AD502" s="46" t="s">
        <v>8343</v>
      </c>
      <c r="AE502" s="46" t="s">
        <v>8348</v>
      </c>
    </row>
    <row r="503" spans="1:31" x14ac:dyDescent="0.45">
      <c r="A503" s="46" t="s">
        <v>4854</v>
      </c>
      <c r="B503" s="46"/>
      <c r="C503" s="46" t="s">
        <v>2326</v>
      </c>
      <c r="D503" s="46">
        <v>3</v>
      </c>
      <c r="E503" s="46">
        <v>4</v>
      </c>
      <c r="F503" s="46" t="s">
        <v>8495</v>
      </c>
      <c r="G503" s="46" t="s">
        <v>1415</v>
      </c>
      <c r="H503" s="46" t="s">
        <v>4854</v>
      </c>
      <c r="I503" s="46" t="s">
        <v>1836</v>
      </c>
      <c r="J503" s="46" t="s">
        <v>1836</v>
      </c>
      <c r="K503" s="46" t="s">
        <v>2326</v>
      </c>
      <c r="L503" s="46" t="s">
        <v>8712</v>
      </c>
      <c r="M503" s="46" t="s">
        <v>419</v>
      </c>
      <c r="N503" s="46" t="s">
        <v>1827</v>
      </c>
      <c r="O503" s="46" t="s">
        <v>1929</v>
      </c>
      <c r="P503" s="46"/>
      <c r="Q503" s="46"/>
      <c r="R503" s="46" t="s">
        <v>8988</v>
      </c>
      <c r="S503" s="46"/>
      <c r="T503" s="46"/>
      <c r="U503" s="46"/>
      <c r="V503" s="46"/>
      <c r="W503" s="46"/>
      <c r="X503" s="46"/>
      <c r="Y503" s="46"/>
      <c r="Z503" s="46">
        <v>32.672780000000003</v>
      </c>
      <c r="AA503" s="46">
        <v>-116.56639</v>
      </c>
      <c r="AB503" s="46" t="s">
        <v>4709</v>
      </c>
      <c r="AC503" s="46" t="s">
        <v>8347</v>
      </c>
      <c r="AD503" s="46" t="s">
        <v>8347</v>
      </c>
      <c r="AE503" s="46" t="s">
        <v>517</v>
      </c>
    </row>
    <row r="504" spans="1:31" x14ac:dyDescent="0.45">
      <c r="A504" s="46" t="s">
        <v>4887</v>
      </c>
      <c r="B504" s="46"/>
      <c r="C504" s="46"/>
      <c r="D504" s="46">
        <v>5</v>
      </c>
      <c r="E504" s="46">
        <v>6</v>
      </c>
      <c r="F504" s="46" t="s">
        <v>8367</v>
      </c>
      <c r="G504" s="46" t="s">
        <v>1415</v>
      </c>
      <c r="H504" s="46" t="s">
        <v>4887</v>
      </c>
      <c r="I504" s="46" t="s">
        <v>8989</v>
      </c>
      <c r="J504" s="46" t="s">
        <v>8989</v>
      </c>
      <c r="K504" s="46" t="s">
        <v>2326</v>
      </c>
      <c r="L504" s="46" t="s">
        <v>8712</v>
      </c>
      <c r="M504" s="46" t="s">
        <v>4070</v>
      </c>
      <c r="N504" s="46" t="s">
        <v>1319</v>
      </c>
      <c r="O504" s="46"/>
      <c r="P504" s="46"/>
      <c r="Q504" s="46"/>
      <c r="R504" s="46" t="s">
        <v>8360</v>
      </c>
      <c r="S504" s="46"/>
      <c r="T504" s="46"/>
      <c r="U504" s="46"/>
      <c r="V504" s="46"/>
      <c r="W504" s="46"/>
      <c r="X504" s="46"/>
      <c r="Y504" s="46"/>
      <c r="Z504" s="46"/>
      <c r="AA504" s="46"/>
      <c r="AB504" s="46"/>
      <c r="AC504" s="46"/>
      <c r="AD504" s="46"/>
      <c r="AE504" s="46"/>
    </row>
    <row r="505" spans="1:31" x14ac:dyDescent="0.45">
      <c r="A505" s="46" t="s">
        <v>4884</v>
      </c>
      <c r="B505" s="46"/>
      <c r="C505" s="46"/>
      <c r="D505" s="46">
        <v>5</v>
      </c>
      <c r="E505" s="46">
        <v>6</v>
      </c>
      <c r="F505" s="46" t="s">
        <v>8344</v>
      </c>
      <c r="G505" s="46" t="s">
        <v>1415</v>
      </c>
      <c r="H505" s="46" t="s">
        <v>4884</v>
      </c>
      <c r="I505" s="46" t="s">
        <v>8990</v>
      </c>
      <c r="J505" s="46" t="s">
        <v>8990</v>
      </c>
      <c r="K505" s="46" t="s">
        <v>2326</v>
      </c>
      <c r="L505" s="46" t="s">
        <v>8712</v>
      </c>
      <c r="M505" s="46" t="s">
        <v>4452</v>
      </c>
      <c r="N505" s="46" t="s">
        <v>1319</v>
      </c>
      <c r="O505" s="46"/>
      <c r="P505" s="46"/>
      <c r="Q505" s="46"/>
      <c r="R505" s="46" t="s">
        <v>8360</v>
      </c>
      <c r="S505" s="46"/>
      <c r="T505" s="46"/>
      <c r="U505" s="46"/>
      <c r="V505" s="46"/>
      <c r="W505" s="46"/>
      <c r="X505" s="46"/>
      <c r="Y505" s="46"/>
      <c r="Z505" s="46"/>
      <c r="AA505" s="46"/>
      <c r="AB505" s="46"/>
      <c r="AC505" s="46"/>
      <c r="AD505" s="46"/>
      <c r="AE505" s="46"/>
    </row>
    <row r="506" spans="1:31" x14ac:dyDescent="0.45">
      <c r="A506" s="46" t="s">
        <v>4895</v>
      </c>
      <c r="B506" s="46"/>
      <c r="C506" s="46"/>
      <c r="D506" s="46">
        <v>5</v>
      </c>
      <c r="E506" s="46">
        <v>6</v>
      </c>
      <c r="F506" s="46" t="s">
        <v>8489</v>
      </c>
      <c r="G506" s="46" t="s">
        <v>1415</v>
      </c>
      <c r="H506" s="46" t="s">
        <v>4895</v>
      </c>
      <c r="I506" s="46" t="s">
        <v>8991</v>
      </c>
      <c r="J506" s="46" t="s">
        <v>8991</v>
      </c>
      <c r="K506" s="46" t="s">
        <v>2326</v>
      </c>
      <c r="L506" s="46" t="s">
        <v>8712</v>
      </c>
      <c r="M506" s="46" t="s">
        <v>4434</v>
      </c>
      <c r="N506" s="46" t="s">
        <v>1319</v>
      </c>
      <c r="O506" s="46"/>
      <c r="P506" s="46"/>
      <c r="Q506" s="46"/>
      <c r="R506" s="46" t="s">
        <v>8360</v>
      </c>
      <c r="S506" s="46"/>
      <c r="T506" s="46"/>
      <c r="U506" s="46"/>
      <c r="V506" s="46"/>
      <c r="W506" s="46"/>
      <c r="X506" s="46"/>
      <c r="Y506" s="46"/>
      <c r="Z506" s="46"/>
      <c r="AA506" s="46"/>
      <c r="AB506" s="46"/>
      <c r="AC506" s="46"/>
      <c r="AD506" s="46"/>
      <c r="AE506" s="46"/>
    </row>
    <row r="507" spans="1:31" x14ac:dyDescent="0.45">
      <c r="A507" s="46" t="s">
        <v>4889</v>
      </c>
      <c r="B507" s="46"/>
      <c r="C507" s="46"/>
      <c r="D507" s="46">
        <v>5</v>
      </c>
      <c r="E507" s="46">
        <v>6</v>
      </c>
      <c r="F507" s="46" t="s">
        <v>8458</v>
      </c>
      <c r="G507" s="46" t="s">
        <v>1415</v>
      </c>
      <c r="H507" s="46" t="s">
        <v>4889</v>
      </c>
      <c r="I507" s="46" t="s">
        <v>8992</v>
      </c>
      <c r="J507" s="46" t="s">
        <v>8992</v>
      </c>
      <c r="K507" s="46" t="s">
        <v>2326</v>
      </c>
      <c r="L507" s="46" t="s">
        <v>8712</v>
      </c>
      <c r="M507" s="46" t="s">
        <v>4073</v>
      </c>
      <c r="N507" s="46" t="s">
        <v>1319</v>
      </c>
      <c r="O507" s="46"/>
      <c r="P507" s="46"/>
      <c r="Q507" s="46"/>
      <c r="R507" s="46" t="s">
        <v>8360</v>
      </c>
      <c r="S507" s="46"/>
      <c r="T507" s="46"/>
      <c r="U507" s="46"/>
      <c r="V507" s="46"/>
      <c r="W507" s="46"/>
      <c r="X507" s="46"/>
      <c r="Y507" s="46"/>
      <c r="Z507" s="46"/>
      <c r="AA507" s="46"/>
      <c r="AB507" s="46"/>
      <c r="AC507" s="46"/>
      <c r="AD507" s="46"/>
      <c r="AE507" s="46"/>
    </row>
    <row r="508" spans="1:31" x14ac:dyDescent="0.45">
      <c r="A508" s="46" t="s">
        <v>4897</v>
      </c>
      <c r="B508" s="46"/>
      <c r="C508" s="46"/>
      <c r="D508" s="46">
        <v>5</v>
      </c>
      <c r="E508" s="46">
        <v>6</v>
      </c>
      <c r="F508" s="46" t="s">
        <v>8419</v>
      </c>
      <c r="G508" s="46" t="s">
        <v>1415</v>
      </c>
      <c r="H508" s="46" t="s">
        <v>4897</v>
      </c>
      <c r="I508" s="46" t="s">
        <v>8993</v>
      </c>
      <c r="J508" s="46" t="s">
        <v>8993</v>
      </c>
      <c r="K508" s="46" t="s">
        <v>2326</v>
      </c>
      <c r="L508" s="46" t="s">
        <v>8712</v>
      </c>
      <c r="M508" s="46" t="s">
        <v>4438</v>
      </c>
      <c r="N508" s="46" t="s">
        <v>1319</v>
      </c>
      <c r="O508" s="46"/>
      <c r="P508" s="46"/>
      <c r="Q508" s="46"/>
      <c r="R508" s="46" t="s">
        <v>8360</v>
      </c>
      <c r="S508" s="46"/>
      <c r="T508" s="46"/>
      <c r="U508" s="46"/>
      <c r="V508" s="46"/>
      <c r="W508" s="46"/>
      <c r="X508" s="46"/>
      <c r="Y508" s="46"/>
      <c r="Z508" s="46"/>
      <c r="AA508" s="46"/>
      <c r="AB508" s="46"/>
      <c r="AC508" s="46"/>
      <c r="AD508" s="46"/>
      <c r="AE508" s="46"/>
    </row>
    <row r="509" spans="1:31" x14ac:dyDescent="0.45">
      <c r="A509" s="46" t="s">
        <v>4896</v>
      </c>
      <c r="B509" s="46"/>
      <c r="C509" s="46"/>
      <c r="D509" s="46">
        <v>5</v>
      </c>
      <c r="E509" s="46">
        <v>6</v>
      </c>
      <c r="F509" s="46" t="s">
        <v>8429</v>
      </c>
      <c r="G509" s="46" t="s">
        <v>1415</v>
      </c>
      <c r="H509" s="46" t="s">
        <v>4896</v>
      </c>
      <c r="I509" s="46" t="s">
        <v>8994</v>
      </c>
      <c r="J509" s="46" t="s">
        <v>8994</v>
      </c>
      <c r="K509" s="46" t="s">
        <v>2326</v>
      </c>
      <c r="L509" s="46" t="s">
        <v>8712</v>
      </c>
      <c r="M509" s="46" t="s">
        <v>4436</v>
      </c>
      <c r="N509" s="46" t="s">
        <v>1319</v>
      </c>
      <c r="O509" s="46"/>
      <c r="P509" s="46"/>
      <c r="Q509" s="46"/>
      <c r="R509" s="46" t="s">
        <v>8360</v>
      </c>
      <c r="S509" s="46"/>
      <c r="T509" s="46"/>
      <c r="U509" s="46"/>
      <c r="V509" s="46"/>
      <c r="W509" s="46"/>
      <c r="X509" s="46"/>
      <c r="Y509" s="46"/>
      <c r="Z509" s="46"/>
      <c r="AA509" s="46"/>
      <c r="AB509" s="46"/>
      <c r="AC509" s="46"/>
      <c r="AD509" s="46"/>
      <c r="AE509" s="46"/>
    </row>
    <row r="510" spans="1:31" x14ac:dyDescent="0.45">
      <c r="A510" s="46" t="s">
        <v>4891</v>
      </c>
      <c r="B510" s="46"/>
      <c r="C510" s="46"/>
      <c r="D510" s="46">
        <v>5</v>
      </c>
      <c r="E510" s="46">
        <v>6</v>
      </c>
      <c r="F510" s="46" t="s">
        <v>8504</v>
      </c>
      <c r="G510" s="46" t="s">
        <v>1415</v>
      </c>
      <c r="H510" s="46" t="s">
        <v>4891</v>
      </c>
      <c r="I510" s="46" t="s">
        <v>8995</v>
      </c>
      <c r="J510" s="46" t="s">
        <v>8995</v>
      </c>
      <c r="K510" s="46" t="s">
        <v>2326</v>
      </c>
      <c r="L510" s="46" t="s">
        <v>8712</v>
      </c>
      <c r="M510" s="46" t="s">
        <v>4078</v>
      </c>
      <c r="N510" s="46" t="s">
        <v>1319</v>
      </c>
      <c r="O510" s="46"/>
      <c r="P510" s="46"/>
      <c r="Q510" s="46"/>
      <c r="R510" s="46" t="s">
        <v>8360</v>
      </c>
      <c r="S510" s="46"/>
      <c r="T510" s="46"/>
      <c r="U510" s="46"/>
      <c r="V510" s="46"/>
      <c r="W510" s="46"/>
      <c r="X510" s="46"/>
      <c r="Y510" s="46"/>
      <c r="Z510" s="46"/>
      <c r="AA510" s="46"/>
      <c r="AB510" s="46"/>
      <c r="AC510" s="46"/>
      <c r="AD510" s="46"/>
      <c r="AE510" s="46"/>
    </row>
    <row r="511" spans="1:31" x14ac:dyDescent="0.45">
      <c r="A511" s="46" t="s">
        <v>4881</v>
      </c>
      <c r="B511" s="46"/>
      <c r="C511" s="46"/>
      <c r="D511" s="46">
        <v>5</v>
      </c>
      <c r="E511" s="46">
        <v>6</v>
      </c>
      <c r="F511" s="46" t="s">
        <v>3101</v>
      </c>
      <c r="G511" s="46" t="s">
        <v>1415</v>
      </c>
      <c r="H511" s="46" t="s">
        <v>4881</v>
      </c>
      <c r="I511" s="46" t="s">
        <v>8996</v>
      </c>
      <c r="J511" s="46" t="s">
        <v>8996</v>
      </c>
      <c r="K511" s="46" t="s">
        <v>2326</v>
      </c>
      <c r="L511" s="46" t="s">
        <v>8712</v>
      </c>
      <c r="M511" s="46" t="s">
        <v>4447</v>
      </c>
      <c r="N511" s="46" t="s">
        <v>1319</v>
      </c>
      <c r="O511" s="46"/>
      <c r="P511" s="46"/>
      <c r="Q511" s="46"/>
      <c r="R511" s="46" t="s">
        <v>8360</v>
      </c>
      <c r="S511" s="46"/>
      <c r="T511" s="46"/>
      <c r="U511" s="46"/>
      <c r="V511" s="46"/>
      <c r="W511" s="46"/>
      <c r="X511" s="46"/>
      <c r="Y511" s="46"/>
      <c r="Z511" s="46"/>
      <c r="AA511" s="46"/>
      <c r="AB511" s="46"/>
      <c r="AC511" s="46"/>
      <c r="AD511" s="46"/>
      <c r="AE511" s="46"/>
    </row>
    <row r="512" spans="1:31" x14ac:dyDescent="0.45">
      <c r="A512" s="46" t="s">
        <v>4880</v>
      </c>
      <c r="B512" s="46"/>
      <c r="C512" s="46"/>
      <c r="D512" s="46">
        <v>5</v>
      </c>
      <c r="E512" s="46">
        <v>6</v>
      </c>
      <c r="F512" s="46" t="s">
        <v>8462</v>
      </c>
      <c r="G512" s="46" t="s">
        <v>1415</v>
      </c>
      <c r="H512" s="46" t="s">
        <v>4880</v>
      </c>
      <c r="I512" s="46" t="s">
        <v>8997</v>
      </c>
      <c r="J512" s="46" t="s">
        <v>8997</v>
      </c>
      <c r="K512" s="46" t="s">
        <v>2326</v>
      </c>
      <c r="L512" s="46" t="s">
        <v>8712</v>
      </c>
      <c r="M512" s="46" t="s">
        <v>4071</v>
      </c>
      <c r="N512" s="46" t="s">
        <v>1319</v>
      </c>
      <c r="O512" s="46"/>
      <c r="P512" s="46"/>
      <c r="Q512" s="46"/>
      <c r="R512" s="46" t="s">
        <v>8360</v>
      </c>
      <c r="S512" s="46"/>
      <c r="T512" s="46"/>
      <c r="U512" s="46"/>
      <c r="V512" s="46"/>
      <c r="W512" s="46"/>
      <c r="X512" s="46"/>
      <c r="Y512" s="46"/>
      <c r="Z512" s="46"/>
      <c r="AA512" s="46"/>
      <c r="AB512" s="46"/>
      <c r="AC512" s="46"/>
      <c r="AD512" s="46"/>
      <c r="AE512" s="46"/>
    </row>
    <row r="513" spans="1:18" x14ac:dyDescent="0.45">
      <c r="A513" s="46" t="s">
        <v>4894</v>
      </c>
      <c r="B513" s="46"/>
      <c r="C513" s="46" t="s">
        <v>2326</v>
      </c>
      <c r="D513" s="46">
        <v>6</v>
      </c>
      <c r="E513" s="46">
        <v>7</v>
      </c>
      <c r="F513" s="46" t="s">
        <v>8380</v>
      </c>
      <c r="G513" s="46" t="s">
        <v>1415</v>
      </c>
      <c r="H513" s="46" t="s">
        <v>4894</v>
      </c>
      <c r="I513" s="46" t="s">
        <v>8998</v>
      </c>
      <c r="J513" s="46" t="s">
        <v>8998</v>
      </c>
      <c r="K513" s="46" t="s">
        <v>2326</v>
      </c>
      <c r="L513" s="46" t="s">
        <v>8712</v>
      </c>
      <c r="M513" s="46" t="s">
        <v>4435</v>
      </c>
      <c r="N513" s="46" t="s">
        <v>1319</v>
      </c>
      <c r="O513" s="46"/>
      <c r="P513" s="46"/>
      <c r="Q513" s="46" t="s">
        <v>8360</v>
      </c>
      <c r="R513" s="46"/>
    </row>
    <row r="514" spans="1:18" x14ac:dyDescent="0.45">
      <c r="A514" s="46" t="s">
        <v>4899</v>
      </c>
      <c r="B514" s="46"/>
      <c r="C514" s="46"/>
      <c r="D514" s="46">
        <v>5</v>
      </c>
      <c r="E514" s="46">
        <v>6</v>
      </c>
      <c r="F514" s="46" t="s">
        <v>8537</v>
      </c>
      <c r="G514" s="46" t="s">
        <v>1415</v>
      </c>
      <c r="H514" s="46" t="s">
        <v>4899</v>
      </c>
      <c r="I514" s="46" t="s">
        <v>8999</v>
      </c>
      <c r="J514" s="46" t="s">
        <v>8999</v>
      </c>
      <c r="K514" s="46" t="s">
        <v>2326</v>
      </c>
      <c r="L514" s="46" t="s">
        <v>8712</v>
      </c>
      <c r="M514" s="46" t="s">
        <v>718</v>
      </c>
      <c r="N514" s="46" t="s">
        <v>697</v>
      </c>
      <c r="O514" s="46"/>
      <c r="P514" s="46"/>
      <c r="Q514" s="46"/>
      <c r="R514" s="46"/>
    </row>
    <row r="515" spans="1:18" x14ac:dyDescent="0.45">
      <c r="A515" s="46" t="s">
        <v>4901</v>
      </c>
      <c r="B515" s="46"/>
      <c r="C515" s="46"/>
      <c r="D515" s="46">
        <v>5</v>
      </c>
      <c r="E515" s="46">
        <v>6</v>
      </c>
      <c r="F515" s="46" t="s">
        <v>8580</v>
      </c>
      <c r="G515" s="46" t="s">
        <v>1415</v>
      </c>
      <c r="H515" s="46" t="s">
        <v>4901</v>
      </c>
      <c r="I515" s="46" t="s">
        <v>8999</v>
      </c>
      <c r="J515" s="46" t="s">
        <v>8999</v>
      </c>
      <c r="K515" s="46" t="s">
        <v>2326</v>
      </c>
      <c r="L515" s="46" t="s">
        <v>8712</v>
      </c>
      <c r="M515" s="46" t="s">
        <v>716</v>
      </c>
      <c r="N515" s="46" t="s">
        <v>697</v>
      </c>
      <c r="O515" s="46"/>
      <c r="P515" s="46"/>
      <c r="Q515" s="46"/>
      <c r="R515" s="46"/>
    </row>
    <row r="516" spans="1:18" x14ac:dyDescent="0.45">
      <c r="A516" s="46" t="s">
        <v>4890</v>
      </c>
      <c r="B516" s="46"/>
      <c r="C516" s="46"/>
      <c r="D516" s="46">
        <v>5</v>
      </c>
      <c r="E516" s="46">
        <v>6</v>
      </c>
      <c r="F516" s="46" t="s">
        <v>8469</v>
      </c>
      <c r="G516" s="46" t="s">
        <v>1415</v>
      </c>
      <c r="H516" s="46" t="s">
        <v>4890</v>
      </c>
      <c r="I516" s="46" t="s">
        <v>9000</v>
      </c>
      <c r="J516" s="46" t="s">
        <v>9000</v>
      </c>
      <c r="K516" s="46" t="s">
        <v>2326</v>
      </c>
      <c r="L516" s="46" t="s">
        <v>8712</v>
      </c>
      <c r="M516" s="46" t="s">
        <v>4074</v>
      </c>
      <c r="N516" s="46" t="s">
        <v>1319</v>
      </c>
      <c r="O516" s="46"/>
      <c r="P516" s="46"/>
      <c r="Q516" s="46"/>
      <c r="R516" s="46" t="s">
        <v>8360</v>
      </c>
    </row>
    <row r="517" spans="1:18" x14ac:dyDescent="0.45">
      <c r="A517" s="46" t="s">
        <v>4885</v>
      </c>
      <c r="B517" s="46"/>
      <c r="C517" s="46"/>
      <c r="D517" s="46">
        <v>5</v>
      </c>
      <c r="E517" s="46">
        <v>6</v>
      </c>
      <c r="F517" s="46" t="s">
        <v>8397</v>
      </c>
      <c r="G517" s="46" t="s">
        <v>1415</v>
      </c>
      <c r="H517" s="46" t="s">
        <v>4885</v>
      </c>
      <c r="I517" s="46" t="s">
        <v>9001</v>
      </c>
      <c r="J517" s="46" t="s">
        <v>9001</v>
      </c>
      <c r="K517" s="46" t="s">
        <v>2326</v>
      </c>
      <c r="L517" s="46" t="s">
        <v>8712</v>
      </c>
      <c r="M517" s="46" t="s">
        <v>4448</v>
      </c>
      <c r="N517" s="46" t="s">
        <v>1319</v>
      </c>
      <c r="O517" s="46"/>
      <c r="P517" s="46"/>
      <c r="Q517" s="46"/>
      <c r="R517" s="46" t="s">
        <v>8360</v>
      </c>
    </row>
    <row r="518" spans="1:18" x14ac:dyDescent="0.45">
      <c r="A518" s="46" t="s">
        <v>4883</v>
      </c>
      <c r="B518" s="46"/>
      <c r="C518" s="46" t="s">
        <v>2326</v>
      </c>
      <c r="D518" s="46">
        <v>6</v>
      </c>
      <c r="E518" s="46">
        <v>7</v>
      </c>
      <c r="F518" s="46" t="s">
        <v>8485</v>
      </c>
      <c r="G518" s="46" t="s">
        <v>1415</v>
      </c>
      <c r="H518" s="46" t="s">
        <v>4883</v>
      </c>
      <c r="I518" s="46" t="s">
        <v>9002</v>
      </c>
      <c r="J518" s="46" t="s">
        <v>9002</v>
      </c>
      <c r="K518" s="46" t="s">
        <v>2326</v>
      </c>
      <c r="L518" s="46" t="s">
        <v>8712</v>
      </c>
      <c r="M518" s="46" t="s">
        <v>4453</v>
      </c>
      <c r="N518" s="46" t="s">
        <v>1319</v>
      </c>
      <c r="O518" s="46"/>
      <c r="P518" s="46"/>
      <c r="Q518" s="46" t="s">
        <v>8360</v>
      </c>
      <c r="R518" s="46"/>
    </row>
    <row r="519" spans="1:18" x14ac:dyDescent="0.45">
      <c r="A519" s="46" t="s">
        <v>4888</v>
      </c>
      <c r="B519" s="46"/>
      <c r="C519" s="46"/>
      <c r="D519" s="46">
        <v>5</v>
      </c>
      <c r="E519" s="46">
        <v>6</v>
      </c>
      <c r="F519" s="46" t="s">
        <v>8454</v>
      </c>
      <c r="G519" s="46" t="s">
        <v>1415</v>
      </c>
      <c r="H519" s="46" t="s">
        <v>4888</v>
      </c>
      <c r="I519" s="46" t="s">
        <v>9003</v>
      </c>
      <c r="J519" s="46" t="s">
        <v>9003</v>
      </c>
      <c r="K519" s="46" t="s">
        <v>2326</v>
      </c>
      <c r="L519" s="46" t="s">
        <v>8712</v>
      </c>
      <c r="M519" s="46" t="s">
        <v>4077</v>
      </c>
      <c r="N519" s="46" t="s">
        <v>1319</v>
      </c>
      <c r="O519" s="46"/>
      <c r="P519" s="46"/>
      <c r="Q519" s="46"/>
      <c r="R519" s="46" t="s">
        <v>8360</v>
      </c>
    </row>
    <row r="520" spans="1:18" x14ac:dyDescent="0.45">
      <c r="A520" s="46" t="s">
        <v>4893</v>
      </c>
      <c r="B520" s="46"/>
      <c r="C520" s="46"/>
      <c r="D520" s="46">
        <v>5</v>
      </c>
      <c r="E520" s="46">
        <v>6</v>
      </c>
      <c r="F520" s="46" t="s">
        <v>8376</v>
      </c>
      <c r="G520" s="46" t="s">
        <v>1415</v>
      </c>
      <c r="H520" s="46" t="s">
        <v>4893</v>
      </c>
      <c r="I520" s="46" t="s">
        <v>9004</v>
      </c>
      <c r="J520" s="46" t="s">
        <v>9004</v>
      </c>
      <c r="K520" s="46" t="s">
        <v>2326</v>
      </c>
      <c r="L520" s="46" t="s">
        <v>8712</v>
      </c>
      <c r="M520" s="46" t="s">
        <v>4433</v>
      </c>
      <c r="N520" s="46" t="s">
        <v>1319</v>
      </c>
      <c r="O520" s="46"/>
      <c r="P520" s="46"/>
      <c r="Q520" s="46"/>
      <c r="R520" s="46"/>
    </row>
    <row r="521" spans="1:18" x14ac:dyDescent="0.45">
      <c r="A521" s="46" t="s">
        <v>7362</v>
      </c>
      <c r="B521" s="46"/>
      <c r="C521" s="46"/>
      <c r="D521" s="46"/>
      <c r="E521" s="46"/>
      <c r="F521" s="46"/>
      <c r="G521" s="46"/>
      <c r="H521" s="46"/>
      <c r="I521" s="46" t="s">
        <v>3730</v>
      </c>
      <c r="J521" s="46" t="s">
        <v>3730</v>
      </c>
      <c r="K521" s="46" t="s">
        <v>2326</v>
      </c>
      <c r="L521" s="46" t="s">
        <v>8338</v>
      </c>
      <c r="M521" s="46"/>
      <c r="N521" s="46"/>
      <c r="O521" s="46"/>
      <c r="P521" s="46"/>
      <c r="Q521" s="46"/>
      <c r="R521" s="46"/>
    </row>
    <row r="522" spans="1:18" x14ac:dyDescent="0.45">
      <c r="A522" s="46" t="s">
        <v>7351</v>
      </c>
      <c r="B522" s="46"/>
      <c r="C522" s="46"/>
      <c r="D522" s="46"/>
      <c r="E522" s="46"/>
      <c r="F522" s="46"/>
      <c r="G522" s="46"/>
      <c r="H522" s="46"/>
      <c r="I522" s="46" t="s">
        <v>3096</v>
      </c>
      <c r="J522" s="46" t="s">
        <v>3096</v>
      </c>
      <c r="K522" s="46" t="s">
        <v>2326</v>
      </c>
      <c r="L522" s="46" t="s">
        <v>8338</v>
      </c>
      <c r="M522" s="46"/>
      <c r="N522" s="46"/>
      <c r="O522" s="46"/>
      <c r="P522" s="46"/>
      <c r="Q522" s="46"/>
      <c r="R522" s="4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96"/>
  <sheetViews>
    <sheetView workbookViewId="0">
      <selection activeCell="C206" sqref="C206"/>
    </sheetView>
  </sheetViews>
  <sheetFormatPr defaultColWidth="9.1328125" defaultRowHeight="14.25" x14ac:dyDescent="0.45"/>
  <cols>
    <col min="1" max="1" width="31.796875" style="132" bestFit="1" customWidth="1"/>
    <col min="2" max="2" width="31.796875" style="132" customWidth="1"/>
    <col min="3" max="16384" width="9.1328125" style="132"/>
  </cols>
  <sheetData>
    <row r="1" spans="1:3" x14ac:dyDescent="0.45">
      <c r="A1" s="132" t="s">
        <v>14658</v>
      </c>
      <c r="B1" s="132" t="s">
        <v>14219</v>
      </c>
      <c r="C1" s="132" t="s">
        <v>14220</v>
      </c>
    </row>
    <row r="2" spans="1:3" x14ac:dyDescent="0.45">
      <c r="A2" s="132" t="s">
        <v>14221</v>
      </c>
      <c r="B2" s="132" t="str">
        <f>LEFT(A2,FIND(".",A2)-1)</f>
        <v>AC_2010</v>
      </c>
      <c r="C2" s="132">
        <v>5856</v>
      </c>
    </row>
    <row r="3" spans="1:3" x14ac:dyDescent="0.45">
      <c r="A3" s="132" t="s">
        <v>14222</v>
      </c>
      <c r="B3" s="132" t="str">
        <f t="shared" ref="B3:B66" si="0">LEFT(A3,FIND(".",A3)-1)</f>
        <v>AGR-3</v>
      </c>
      <c r="C3" s="132">
        <v>3611</v>
      </c>
    </row>
    <row r="4" spans="1:3" x14ac:dyDescent="0.45">
      <c r="A4" s="132" t="s">
        <v>14223</v>
      </c>
      <c r="B4" s="132" t="str">
        <f t="shared" si="0"/>
        <v>AGR-4</v>
      </c>
      <c r="C4" s="132">
        <v>3645</v>
      </c>
    </row>
    <row r="5" spans="1:3" x14ac:dyDescent="0.45">
      <c r="A5" s="132" t="s">
        <v>14224</v>
      </c>
      <c r="B5" s="132" t="str">
        <f t="shared" si="0"/>
        <v>AGR-5</v>
      </c>
      <c r="C5" s="132">
        <v>4899</v>
      </c>
    </row>
    <row r="6" spans="1:3" x14ac:dyDescent="0.45">
      <c r="A6" s="132" t="s">
        <v>14225</v>
      </c>
      <c r="B6" s="132" t="str">
        <f t="shared" si="0"/>
        <v>AGR-8</v>
      </c>
      <c r="C6" s="132">
        <v>3862</v>
      </c>
    </row>
    <row r="7" spans="1:3" x14ac:dyDescent="0.45">
      <c r="A7" s="132" t="s">
        <v>14226</v>
      </c>
      <c r="B7" s="132" t="str">
        <f t="shared" si="0"/>
        <v>AGR1</v>
      </c>
      <c r="C7" s="132">
        <v>3865</v>
      </c>
    </row>
    <row r="8" spans="1:3" x14ac:dyDescent="0.45">
      <c r="A8" s="132" t="s">
        <v>14227</v>
      </c>
      <c r="B8" s="132" t="str">
        <f t="shared" si="0"/>
        <v>AGR11</v>
      </c>
      <c r="C8" s="132">
        <v>1629</v>
      </c>
    </row>
    <row r="9" spans="1:3" x14ac:dyDescent="0.45">
      <c r="A9" s="132" t="s">
        <v>14228</v>
      </c>
      <c r="B9" s="132" t="str">
        <f t="shared" si="0"/>
        <v>AGR17</v>
      </c>
      <c r="C9" s="132">
        <v>4240</v>
      </c>
    </row>
    <row r="10" spans="1:3" x14ac:dyDescent="0.45">
      <c r="A10" s="132" t="s">
        <v>14229</v>
      </c>
      <c r="B10" s="132" t="str">
        <f t="shared" si="0"/>
        <v>AGR18</v>
      </c>
      <c r="C10" s="132">
        <v>2502</v>
      </c>
    </row>
    <row r="11" spans="1:3" x14ac:dyDescent="0.45">
      <c r="A11" s="132" t="s">
        <v>14230</v>
      </c>
      <c r="B11" s="132" t="str">
        <f t="shared" si="0"/>
        <v>AGR2</v>
      </c>
      <c r="C11" s="132">
        <v>3343</v>
      </c>
    </row>
    <row r="12" spans="1:3" x14ac:dyDescent="0.45">
      <c r="A12" s="132" t="s">
        <v>14231</v>
      </c>
      <c r="B12" s="132" t="str">
        <f t="shared" si="0"/>
        <v>AGR20</v>
      </c>
      <c r="C12" s="132">
        <v>26</v>
      </c>
    </row>
    <row r="13" spans="1:3" x14ac:dyDescent="0.45">
      <c r="A13" s="132" t="s">
        <v>14232</v>
      </c>
      <c r="B13" s="132" t="str">
        <f t="shared" si="0"/>
        <v>AGR21</v>
      </c>
      <c r="C13" s="132">
        <v>2561</v>
      </c>
    </row>
    <row r="14" spans="1:3" x14ac:dyDescent="0.45">
      <c r="A14" s="132" t="s">
        <v>14233</v>
      </c>
      <c r="B14" s="132" t="str">
        <f t="shared" si="0"/>
        <v>AGR22</v>
      </c>
      <c r="C14" s="132">
        <v>1632</v>
      </c>
    </row>
    <row r="15" spans="1:3" x14ac:dyDescent="0.45">
      <c r="A15" s="132" t="s">
        <v>14234</v>
      </c>
      <c r="B15" s="132" t="str">
        <f t="shared" si="0"/>
        <v>AGR23</v>
      </c>
      <c r="C15" s="132">
        <v>185</v>
      </c>
    </row>
    <row r="16" spans="1:3" x14ac:dyDescent="0.45">
      <c r="A16" s="132" t="s">
        <v>14235</v>
      </c>
      <c r="B16" s="132" t="str">
        <f t="shared" si="0"/>
        <v>AGR25</v>
      </c>
      <c r="C16" s="132">
        <v>2324</v>
      </c>
    </row>
    <row r="17" spans="1:3" x14ac:dyDescent="0.45">
      <c r="A17" s="132" t="s">
        <v>14236</v>
      </c>
      <c r="B17" s="132" t="str">
        <f t="shared" si="0"/>
        <v>AGR27</v>
      </c>
      <c r="C17" s="132">
        <v>115</v>
      </c>
    </row>
    <row r="18" spans="1:3" x14ac:dyDescent="0.45">
      <c r="A18" s="132" t="s">
        <v>14237</v>
      </c>
      <c r="B18" s="132" t="str">
        <f t="shared" si="0"/>
        <v>AGR28</v>
      </c>
      <c r="C18" s="132">
        <v>63</v>
      </c>
    </row>
    <row r="19" spans="1:3" x14ac:dyDescent="0.45">
      <c r="A19" s="132" t="s">
        <v>14238</v>
      </c>
      <c r="B19" s="132" t="str">
        <f t="shared" si="0"/>
        <v>AGR29</v>
      </c>
      <c r="C19" s="132">
        <v>2570</v>
      </c>
    </row>
    <row r="20" spans="1:3" x14ac:dyDescent="0.45">
      <c r="A20" s="132" t="s">
        <v>14239</v>
      </c>
      <c r="B20" s="132" t="str">
        <f t="shared" si="0"/>
        <v>AGR33</v>
      </c>
      <c r="C20" s="132">
        <v>4155</v>
      </c>
    </row>
    <row r="21" spans="1:3" x14ac:dyDescent="0.45">
      <c r="A21" s="132" t="s">
        <v>14240</v>
      </c>
      <c r="B21" s="132" t="str">
        <f t="shared" si="0"/>
        <v>AGR34</v>
      </c>
      <c r="C21" s="132">
        <v>6117</v>
      </c>
    </row>
    <row r="22" spans="1:3" x14ac:dyDescent="0.45">
      <c r="A22" s="132" t="s">
        <v>14241</v>
      </c>
      <c r="B22" s="132" t="str">
        <f t="shared" si="0"/>
        <v>AGR6</v>
      </c>
      <c r="C22" s="132">
        <v>3026</v>
      </c>
    </row>
    <row r="23" spans="1:3" x14ac:dyDescent="0.45">
      <c r="A23" s="132" t="s">
        <v>14242</v>
      </c>
      <c r="B23" s="132" t="str">
        <f t="shared" si="0"/>
        <v>AGR7</v>
      </c>
      <c r="C23" s="132">
        <v>2177</v>
      </c>
    </row>
    <row r="24" spans="1:3" x14ac:dyDescent="0.45">
      <c r="A24" s="132" t="s">
        <v>14243</v>
      </c>
      <c r="B24" s="132" t="str">
        <f t="shared" si="0"/>
        <v>AL_2010</v>
      </c>
      <c r="C24" s="132">
        <v>6842</v>
      </c>
    </row>
    <row r="25" spans="1:3" x14ac:dyDescent="0.45">
      <c r="A25" s="132" t="s">
        <v>14244</v>
      </c>
      <c r="B25" s="132" t="str">
        <f t="shared" si="0"/>
        <v>AR_2012</v>
      </c>
      <c r="C25" s="132">
        <v>6802</v>
      </c>
    </row>
    <row r="26" spans="1:3" x14ac:dyDescent="0.45">
      <c r="A26" s="132" t="s">
        <v>14245</v>
      </c>
      <c r="B26" s="132" t="str">
        <f t="shared" si="0"/>
        <v>AU_2010</v>
      </c>
      <c r="C26" s="132">
        <v>8594</v>
      </c>
    </row>
    <row r="27" spans="1:3" x14ac:dyDescent="0.45">
      <c r="A27" s="132" t="s">
        <v>14246</v>
      </c>
      <c r="B27" s="132" t="str">
        <f t="shared" si="0"/>
        <v>BJSL25_2012</v>
      </c>
      <c r="C27" s="132">
        <v>9193</v>
      </c>
    </row>
    <row r="28" spans="1:3" x14ac:dyDescent="0.45">
      <c r="A28" s="132" t="s">
        <v>14247</v>
      </c>
      <c r="B28" s="132" t="str">
        <f t="shared" si="0"/>
        <v>BJVL19_2012</v>
      </c>
      <c r="C28" s="132">
        <v>8569</v>
      </c>
    </row>
    <row r="29" spans="1:3" x14ac:dyDescent="0.45">
      <c r="A29" s="132" t="s">
        <v>14248</v>
      </c>
      <c r="B29" s="132" t="str">
        <f t="shared" si="0"/>
        <v>CH_2012</v>
      </c>
      <c r="C29" s="132">
        <v>7236</v>
      </c>
    </row>
    <row r="30" spans="1:3" x14ac:dyDescent="0.45">
      <c r="A30" s="132" t="s">
        <v>14249</v>
      </c>
      <c r="B30" s="132" t="str">
        <f t="shared" si="0"/>
        <v>CR-JCB-1</v>
      </c>
      <c r="C30" s="132">
        <v>3897</v>
      </c>
    </row>
    <row r="31" spans="1:3" x14ac:dyDescent="0.45">
      <c r="A31" s="132" t="s">
        <v>14250</v>
      </c>
      <c r="B31" s="132" t="str">
        <f t="shared" si="0"/>
        <v>CR-JCB-2</v>
      </c>
      <c r="C31" s="132">
        <v>4083</v>
      </c>
    </row>
    <row r="32" spans="1:3" x14ac:dyDescent="0.45">
      <c r="A32" s="132" t="s">
        <v>14251</v>
      </c>
      <c r="B32" s="132" t="str">
        <f t="shared" si="0"/>
        <v>CR-JCB-3</v>
      </c>
      <c r="C32" s="132">
        <v>3725</v>
      </c>
    </row>
    <row r="33" spans="1:3" x14ac:dyDescent="0.45">
      <c r="A33" s="132" t="s">
        <v>14252</v>
      </c>
      <c r="B33" s="132" t="str">
        <f t="shared" si="0"/>
        <v>CRL0001_2012</v>
      </c>
      <c r="C33" s="132">
        <v>10178</v>
      </c>
    </row>
    <row r="34" spans="1:3" x14ac:dyDescent="0.45">
      <c r="A34" s="132" t="s">
        <v>14253</v>
      </c>
      <c r="B34" s="132" t="str">
        <f t="shared" si="0"/>
        <v>CRL0030_2012</v>
      </c>
      <c r="C34" s="132">
        <v>8224</v>
      </c>
    </row>
    <row r="35" spans="1:3" x14ac:dyDescent="0.45">
      <c r="A35" s="132" t="s">
        <v>14254</v>
      </c>
      <c r="B35" s="132" t="str">
        <f t="shared" si="0"/>
        <v>DO_2012</v>
      </c>
      <c r="C35" s="132">
        <v>4957</v>
      </c>
    </row>
    <row r="36" spans="1:3" x14ac:dyDescent="0.45">
      <c r="A36" s="132" t="s">
        <v>14255</v>
      </c>
      <c r="B36" s="132" t="str">
        <f t="shared" si="0"/>
        <v>DU_2012</v>
      </c>
      <c r="C36" s="132">
        <v>6405</v>
      </c>
    </row>
    <row r="37" spans="1:3" x14ac:dyDescent="0.45">
      <c r="A37" s="132" t="s">
        <v>14256</v>
      </c>
      <c r="B37" s="132" t="str">
        <f t="shared" si="0"/>
        <v>EN_2012</v>
      </c>
      <c r="C37" s="132">
        <v>2468</v>
      </c>
    </row>
    <row r="38" spans="1:3" ht="14.45" x14ac:dyDescent="0.3">
      <c r="A38" s="132" t="s">
        <v>14257</v>
      </c>
      <c r="B38" s="132" t="str">
        <f t="shared" si="0"/>
        <v>FLAB109_2012</v>
      </c>
      <c r="C38" s="132">
        <v>8160</v>
      </c>
    </row>
    <row r="39" spans="1:3" ht="14.45" x14ac:dyDescent="0.3">
      <c r="A39" s="132" t="s">
        <v>14258</v>
      </c>
      <c r="B39" s="132" t="str">
        <f t="shared" si="0"/>
        <v>FLBA140_2012</v>
      </c>
      <c r="C39" s="132">
        <v>8256</v>
      </c>
    </row>
    <row r="40" spans="1:3" ht="14.45" x14ac:dyDescent="0.3">
      <c r="A40" s="132" t="s">
        <v>14259</v>
      </c>
      <c r="B40" s="132" t="str">
        <f t="shared" si="0"/>
        <v>FLSF54_2012</v>
      </c>
      <c r="C40" s="132">
        <v>8106</v>
      </c>
    </row>
    <row r="41" spans="1:3" ht="14.45" x14ac:dyDescent="0.3">
      <c r="A41" s="132" t="s">
        <v>14260</v>
      </c>
      <c r="B41" s="132" t="str">
        <f t="shared" si="0"/>
        <v>HE_2012</v>
      </c>
      <c r="C41" s="132">
        <v>6978</v>
      </c>
    </row>
    <row r="42" spans="1:3" ht="14.45" x14ac:dyDescent="0.3">
      <c r="A42" s="132" t="s">
        <v>14261</v>
      </c>
      <c r="B42" s="132" t="str">
        <f t="shared" si="0"/>
        <v>HY_2010</v>
      </c>
      <c r="C42" s="132">
        <v>5859</v>
      </c>
    </row>
    <row r="43" spans="1:3" x14ac:dyDescent="0.45">
      <c r="A43" s="132" t="s">
        <v>14262</v>
      </c>
      <c r="B43" s="132" t="str">
        <f t="shared" si="0"/>
        <v>JCB-MX-JA-MA-153</v>
      </c>
      <c r="C43" s="132">
        <v>3752</v>
      </c>
    </row>
    <row r="44" spans="1:3" x14ac:dyDescent="0.45">
      <c r="A44" s="132" t="s">
        <v>14263</v>
      </c>
      <c r="B44" s="132" t="str">
        <f t="shared" si="0"/>
        <v>JCB-MX-JA-TM-123</v>
      </c>
      <c r="C44" s="132">
        <v>3606</v>
      </c>
    </row>
    <row r="45" spans="1:3" x14ac:dyDescent="0.45">
      <c r="A45" s="132" t="s">
        <v>14264</v>
      </c>
      <c r="B45" s="132" t="str">
        <f t="shared" si="0"/>
        <v>JCB-MX-JA-TS-215</v>
      </c>
      <c r="C45" s="132">
        <v>2992</v>
      </c>
    </row>
    <row r="46" spans="1:3" x14ac:dyDescent="0.45">
      <c r="A46" s="132" t="s">
        <v>14265</v>
      </c>
      <c r="B46" s="132" t="str">
        <f t="shared" si="0"/>
        <v>JCB-MX-OA-OA-34</v>
      </c>
      <c r="C46" s="132">
        <v>4189</v>
      </c>
    </row>
    <row r="47" spans="1:3" x14ac:dyDescent="0.45">
      <c r="A47" s="132" t="s">
        <v>14266</v>
      </c>
      <c r="B47" s="132" t="str">
        <f t="shared" si="0"/>
        <v>LO_2010</v>
      </c>
      <c r="C47" s="132">
        <v>9406</v>
      </c>
    </row>
    <row r="48" spans="1:3" x14ac:dyDescent="0.45">
      <c r="A48" s="132" t="s">
        <v>14267</v>
      </c>
      <c r="B48" s="132" t="str">
        <f t="shared" si="0"/>
        <v>LY_2010</v>
      </c>
      <c r="C48" s="132">
        <v>8845</v>
      </c>
    </row>
    <row r="49" spans="1:3" x14ac:dyDescent="0.45">
      <c r="A49" s="132" t="s">
        <v>14268</v>
      </c>
      <c r="B49" s="132" t="str">
        <f t="shared" si="0"/>
        <v>MA_2010</v>
      </c>
      <c r="C49" s="132">
        <v>7335</v>
      </c>
    </row>
    <row r="50" spans="1:3" x14ac:dyDescent="0.45">
      <c r="A50" s="132" t="s">
        <v>14269</v>
      </c>
      <c r="B50" s="132" t="str">
        <f t="shared" si="0"/>
        <v>MI_2010</v>
      </c>
      <c r="C50" s="132">
        <v>824</v>
      </c>
    </row>
    <row r="51" spans="1:3" x14ac:dyDescent="0.45">
      <c r="A51" s="132" t="s">
        <v>14270</v>
      </c>
      <c r="B51" s="132" t="str">
        <f t="shared" si="0"/>
        <v>MO_2010</v>
      </c>
      <c r="C51" s="132">
        <v>7040</v>
      </c>
    </row>
    <row r="52" spans="1:3" x14ac:dyDescent="0.45">
      <c r="A52" s="132" t="s">
        <v>14271</v>
      </c>
      <c r="B52" s="132" t="str">
        <f t="shared" si="0"/>
        <v>NI_2012</v>
      </c>
      <c r="C52" s="132">
        <v>7918</v>
      </c>
    </row>
    <row r="53" spans="1:3" x14ac:dyDescent="0.45">
      <c r="A53" s="132" t="s">
        <v>14272</v>
      </c>
      <c r="B53" s="132" t="str">
        <f t="shared" si="0"/>
        <v>NM35</v>
      </c>
      <c r="C53" s="132">
        <v>2225</v>
      </c>
    </row>
    <row r="54" spans="1:3" x14ac:dyDescent="0.45">
      <c r="A54" s="132" t="s">
        <v>14273</v>
      </c>
      <c r="B54" s="132" t="str">
        <f t="shared" si="0"/>
        <v>NX02</v>
      </c>
      <c r="C54" s="132">
        <v>4473</v>
      </c>
    </row>
    <row r="55" spans="1:3" x14ac:dyDescent="0.45">
      <c r="A55" s="132" t="s">
        <v>14274</v>
      </c>
      <c r="B55" s="132" t="str">
        <f t="shared" si="0"/>
        <v>NX03</v>
      </c>
      <c r="C55" s="132">
        <v>4645</v>
      </c>
    </row>
    <row r="56" spans="1:3" x14ac:dyDescent="0.45">
      <c r="A56" s="132" t="s">
        <v>14275</v>
      </c>
      <c r="B56" s="132" t="str">
        <f t="shared" si="0"/>
        <v>NX04</v>
      </c>
      <c r="C56" s="132">
        <v>3281</v>
      </c>
    </row>
    <row r="57" spans="1:3" x14ac:dyDescent="0.45">
      <c r="A57" s="132" t="s">
        <v>14276</v>
      </c>
      <c r="B57" s="132" t="str">
        <f t="shared" si="0"/>
        <v>NX05</v>
      </c>
      <c r="C57" s="132">
        <v>5585</v>
      </c>
    </row>
    <row r="58" spans="1:3" x14ac:dyDescent="0.45">
      <c r="A58" s="132" t="s">
        <v>14277</v>
      </c>
      <c r="B58" s="132" t="str">
        <f t="shared" si="0"/>
        <v>NX08</v>
      </c>
      <c r="C58" s="132">
        <v>5460</v>
      </c>
    </row>
    <row r="59" spans="1:3" x14ac:dyDescent="0.45">
      <c r="A59" s="132" t="s">
        <v>14278</v>
      </c>
      <c r="B59" s="132" t="str">
        <f t="shared" si="0"/>
        <v>NX11</v>
      </c>
      <c r="C59" s="132">
        <v>6060</v>
      </c>
    </row>
    <row r="60" spans="1:3" x14ac:dyDescent="0.45">
      <c r="A60" s="132" t="s">
        <v>14279</v>
      </c>
      <c r="B60" s="132" t="str">
        <f t="shared" si="0"/>
        <v>NX13</v>
      </c>
      <c r="C60" s="132">
        <v>5989</v>
      </c>
    </row>
    <row r="61" spans="1:3" x14ac:dyDescent="0.45">
      <c r="A61" s="132" t="s">
        <v>14280</v>
      </c>
      <c r="B61" s="132" t="str">
        <f t="shared" si="0"/>
        <v>NX14</v>
      </c>
      <c r="C61" s="132">
        <v>6394</v>
      </c>
    </row>
    <row r="62" spans="1:3" x14ac:dyDescent="0.45">
      <c r="A62" s="132" t="s">
        <v>14281</v>
      </c>
      <c r="B62" s="132" t="str">
        <f t="shared" si="0"/>
        <v>NX15</v>
      </c>
      <c r="C62" s="132">
        <v>3643</v>
      </c>
    </row>
    <row r="63" spans="1:3" x14ac:dyDescent="0.45">
      <c r="A63" s="132" t="s">
        <v>14282</v>
      </c>
      <c r="B63" s="132" t="str">
        <f t="shared" si="0"/>
        <v>NX16</v>
      </c>
      <c r="C63" s="132">
        <v>5518</v>
      </c>
    </row>
    <row r="64" spans="1:3" x14ac:dyDescent="0.45">
      <c r="A64" s="132" t="s">
        <v>14283</v>
      </c>
      <c r="B64" s="132" t="str">
        <f t="shared" si="0"/>
        <v>NX17</v>
      </c>
      <c r="C64" s="132">
        <v>5117</v>
      </c>
    </row>
    <row r="65" spans="1:3" x14ac:dyDescent="0.45">
      <c r="A65" s="132" t="s">
        <v>14284</v>
      </c>
      <c r="B65" s="132" t="str">
        <f t="shared" si="0"/>
        <v>NX18</v>
      </c>
      <c r="C65" s="132">
        <v>5773</v>
      </c>
    </row>
    <row r="66" spans="1:3" x14ac:dyDescent="0.45">
      <c r="A66" s="132" t="s">
        <v>14285</v>
      </c>
      <c r="B66" s="132" t="str">
        <f t="shared" si="0"/>
        <v>NX19</v>
      </c>
      <c r="C66" s="132">
        <v>6250</v>
      </c>
    </row>
    <row r="67" spans="1:3" x14ac:dyDescent="0.45">
      <c r="A67" s="132" t="s">
        <v>14286</v>
      </c>
      <c r="B67" s="132" t="str">
        <f t="shared" ref="B67:B130" si="1">LEFT(A67,FIND(".",A67)-1)</f>
        <v>NX23</v>
      </c>
      <c r="C67" s="132">
        <v>5689</v>
      </c>
    </row>
    <row r="68" spans="1:3" x14ac:dyDescent="0.45">
      <c r="A68" s="132" t="s">
        <v>14287</v>
      </c>
      <c r="B68" s="132" t="str">
        <f t="shared" si="1"/>
        <v>OAK-MOR-123</v>
      </c>
      <c r="C68" s="132">
        <v>3521</v>
      </c>
    </row>
    <row r="69" spans="1:3" x14ac:dyDescent="0.45">
      <c r="A69" s="132" t="s">
        <v>14288</v>
      </c>
      <c r="B69" s="132" t="str">
        <f t="shared" si="1"/>
        <v>OAK-MOR-133</v>
      </c>
      <c r="C69" s="132">
        <v>4867</v>
      </c>
    </row>
    <row r="70" spans="1:3" x14ac:dyDescent="0.45">
      <c r="A70" s="132" t="s">
        <v>14289</v>
      </c>
      <c r="B70" s="132" t="str">
        <f t="shared" si="1"/>
        <v>OAK-MOR-167</v>
      </c>
      <c r="C70" s="132">
        <v>5475</v>
      </c>
    </row>
    <row r="71" spans="1:3" x14ac:dyDescent="0.45">
      <c r="A71" s="132" t="s">
        <v>14290</v>
      </c>
      <c r="B71" s="132" t="str">
        <f t="shared" si="1"/>
        <v>OAK-MOR-169</v>
      </c>
      <c r="C71" s="132">
        <v>5084</v>
      </c>
    </row>
    <row r="72" spans="1:3" x14ac:dyDescent="0.45">
      <c r="A72" s="132" t="s">
        <v>14291</v>
      </c>
      <c r="B72" s="132" t="str">
        <f t="shared" si="1"/>
        <v>OAK-MOR-204</v>
      </c>
      <c r="C72" s="132">
        <v>2854</v>
      </c>
    </row>
    <row r="73" spans="1:3" x14ac:dyDescent="0.45">
      <c r="A73" s="132" t="s">
        <v>14292</v>
      </c>
      <c r="B73" s="132" t="str">
        <f t="shared" si="1"/>
        <v>OAK-MOR-221</v>
      </c>
      <c r="C73" s="132">
        <v>4820</v>
      </c>
    </row>
    <row r="74" spans="1:3" x14ac:dyDescent="0.45">
      <c r="A74" s="132" t="s">
        <v>14293</v>
      </c>
      <c r="B74" s="132" t="str">
        <f t="shared" si="1"/>
        <v>OAK-MOR-245</v>
      </c>
      <c r="C74" s="132">
        <v>5203</v>
      </c>
    </row>
    <row r="75" spans="1:3" x14ac:dyDescent="0.45">
      <c r="A75" s="132" t="s">
        <v>14294</v>
      </c>
      <c r="B75" s="132" t="str">
        <f t="shared" si="1"/>
        <v>OAK-MOR-249</v>
      </c>
      <c r="C75" s="132">
        <v>5529</v>
      </c>
    </row>
    <row r="76" spans="1:3" x14ac:dyDescent="0.45">
      <c r="A76" s="132" t="s">
        <v>14295</v>
      </c>
      <c r="B76" s="132" t="str">
        <f t="shared" si="1"/>
        <v>OAK-MOR-256</v>
      </c>
      <c r="C76" s="132">
        <v>4819</v>
      </c>
    </row>
    <row r="77" spans="1:3" x14ac:dyDescent="0.45">
      <c r="A77" s="132" t="s">
        <v>14296</v>
      </c>
      <c r="B77" s="132" t="str">
        <f t="shared" si="1"/>
        <v>OAK-MOR-289</v>
      </c>
      <c r="C77" s="132">
        <v>5054</v>
      </c>
    </row>
    <row r="78" spans="1:3" x14ac:dyDescent="0.45">
      <c r="A78" s="132" t="s">
        <v>14297</v>
      </c>
      <c r="B78" s="132" t="str">
        <f t="shared" si="1"/>
        <v>OAK-MOR-340</v>
      </c>
      <c r="C78" s="132">
        <v>4888</v>
      </c>
    </row>
    <row r="79" spans="1:3" x14ac:dyDescent="0.45">
      <c r="A79" s="132" t="s">
        <v>14298</v>
      </c>
      <c r="B79" s="132" t="str">
        <f t="shared" si="1"/>
        <v>OAK-MOR-405</v>
      </c>
      <c r="C79" s="132">
        <v>4244</v>
      </c>
    </row>
    <row r="80" spans="1:3" x14ac:dyDescent="0.45">
      <c r="A80" s="132" t="s">
        <v>14299</v>
      </c>
      <c r="B80" s="132" t="str">
        <f t="shared" si="1"/>
        <v>OAK-MOR-423</v>
      </c>
      <c r="C80" s="132">
        <v>4621</v>
      </c>
    </row>
    <row r="81" spans="1:3" x14ac:dyDescent="0.45">
      <c r="A81" s="132" t="s">
        <v>14300</v>
      </c>
      <c r="B81" s="132" t="str">
        <f t="shared" si="1"/>
        <v>OAK-MOR-448</v>
      </c>
      <c r="C81" s="132">
        <v>4077</v>
      </c>
    </row>
    <row r="82" spans="1:3" x14ac:dyDescent="0.45">
      <c r="A82" s="132" t="s">
        <v>14301</v>
      </c>
      <c r="B82" s="132" t="str">
        <f t="shared" si="1"/>
        <v>OAK-MOR-461</v>
      </c>
      <c r="C82" s="132">
        <v>6085</v>
      </c>
    </row>
    <row r="83" spans="1:3" x14ac:dyDescent="0.45">
      <c r="A83" s="132" t="s">
        <v>14302</v>
      </c>
      <c r="B83" s="132" t="str">
        <f t="shared" si="1"/>
        <v>OAK-MOR-487</v>
      </c>
      <c r="C83" s="132">
        <v>5378</v>
      </c>
    </row>
    <row r="84" spans="1:3" x14ac:dyDescent="0.45">
      <c r="A84" s="132" t="s">
        <v>14303</v>
      </c>
      <c r="B84" s="132" t="str">
        <f t="shared" si="1"/>
        <v>OAK-MOR-549</v>
      </c>
      <c r="C84" s="132">
        <v>3302</v>
      </c>
    </row>
    <row r="85" spans="1:3" x14ac:dyDescent="0.45">
      <c r="A85" s="132" t="s">
        <v>14304</v>
      </c>
      <c r="B85" s="132" t="str">
        <f t="shared" si="1"/>
        <v>OAK-MOR-575</v>
      </c>
      <c r="C85" s="132">
        <v>4930</v>
      </c>
    </row>
    <row r="86" spans="1:3" x14ac:dyDescent="0.45">
      <c r="A86" s="132" t="s">
        <v>14305</v>
      </c>
      <c r="B86" s="132" t="str">
        <f t="shared" si="1"/>
        <v>OAK-MOR-578</v>
      </c>
      <c r="C86" s="132">
        <v>8932</v>
      </c>
    </row>
    <row r="87" spans="1:3" x14ac:dyDescent="0.45">
      <c r="A87" s="132" t="s">
        <v>14306</v>
      </c>
      <c r="B87" s="132" t="str">
        <f t="shared" si="1"/>
        <v>OAK-MOR-580</v>
      </c>
      <c r="C87" s="132">
        <v>4405</v>
      </c>
    </row>
    <row r="88" spans="1:3" x14ac:dyDescent="0.45">
      <c r="A88" s="132" t="s">
        <v>14307</v>
      </c>
      <c r="B88" s="132" t="str">
        <f t="shared" si="1"/>
        <v>OAK-MOR-581</v>
      </c>
      <c r="C88" s="132">
        <v>4788</v>
      </c>
    </row>
    <row r="89" spans="1:3" x14ac:dyDescent="0.45">
      <c r="A89" s="132" t="s">
        <v>14308</v>
      </c>
      <c r="B89" s="132" t="str">
        <f t="shared" si="1"/>
        <v>OAK-MOR-582</v>
      </c>
      <c r="C89" s="132">
        <v>4858</v>
      </c>
    </row>
    <row r="90" spans="1:3" x14ac:dyDescent="0.45">
      <c r="A90" s="132" t="s">
        <v>14309</v>
      </c>
      <c r="B90" s="132" t="str">
        <f t="shared" si="1"/>
        <v>OAK-MOR-583</v>
      </c>
      <c r="C90" s="132">
        <v>2928</v>
      </c>
    </row>
    <row r="91" spans="1:3" x14ac:dyDescent="0.45">
      <c r="A91" s="132" t="s">
        <v>14310</v>
      </c>
      <c r="B91" s="132" t="str">
        <f t="shared" si="1"/>
        <v>OAK-MOR-584</v>
      </c>
      <c r="C91" s="132">
        <v>4348</v>
      </c>
    </row>
    <row r="92" spans="1:3" x14ac:dyDescent="0.45">
      <c r="A92" s="132" t="s">
        <v>14311</v>
      </c>
      <c r="B92" s="132" t="str">
        <f t="shared" si="1"/>
        <v>OAK-MOR-587</v>
      </c>
      <c r="C92" s="132">
        <v>3845</v>
      </c>
    </row>
    <row r="93" spans="1:3" x14ac:dyDescent="0.45">
      <c r="A93" s="132" t="s">
        <v>14312</v>
      </c>
      <c r="B93" s="132" t="str">
        <f t="shared" si="1"/>
        <v>OAK-MOR-588</v>
      </c>
      <c r="C93" s="132">
        <v>9094</v>
      </c>
    </row>
    <row r="94" spans="1:3" x14ac:dyDescent="0.45">
      <c r="A94" s="132" t="s">
        <v>14313</v>
      </c>
      <c r="B94" s="132" t="str">
        <f t="shared" si="1"/>
        <v>OAK-MOR-589</v>
      </c>
      <c r="C94" s="132">
        <v>8187</v>
      </c>
    </row>
    <row r="95" spans="1:3" x14ac:dyDescent="0.45">
      <c r="A95" s="132" t="s">
        <v>14659</v>
      </c>
      <c r="B95" s="132" t="str">
        <f t="shared" si="1"/>
        <v>OAK-MOR-590</v>
      </c>
      <c r="C95" s="132">
        <v>5282</v>
      </c>
    </row>
    <row r="96" spans="1:3" x14ac:dyDescent="0.45">
      <c r="A96" s="132" t="s">
        <v>14314</v>
      </c>
      <c r="B96" s="132" t="str">
        <f t="shared" si="1"/>
        <v>OAK-MOR-591</v>
      </c>
      <c r="C96" s="132">
        <v>8817</v>
      </c>
    </row>
    <row r="97" spans="1:3" x14ac:dyDescent="0.45">
      <c r="A97" s="132" t="s">
        <v>14315</v>
      </c>
      <c r="B97" s="132" t="str">
        <f t="shared" si="1"/>
        <v>OAK-MOR-593</v>
      </c>
      <c r="C97" s="132">
        <v>9886</v>
      </c>
    </row>
    <row r="98" spans="1:3" x14ac:dyDescent="0.45">
      <c r="A98" s="132" t="s">
        <v>14316</v>
      </c>
      <c r="B98" s="132" t="str">
        <f t="shared" si="1"/>
        <v>OAK-MOR-599</v>
      </c>
      <c r="C98" s="132">
        <v>679</v>
      </c>
    </row>
    <row r="99" spans="1:3" x14ac:dyDescent="0.45">
      <c r="A99" s="132" t="s">
        <v>14317</v>
      </c>
      <c r="B99" s="132" t="str">
        <f t="shared" si="1"/>
        <v>OAK-MOR-600</v>
      </c>
      <c r="C99" s="132">
        <v>3248</v>
      </c>
    </row>
    <row r="100" spans="1:3" x14ac:dyDescent="0.45">
      <c r="A100" s="132" t="s">
        <v>14318</v>
      </c>
      <c r="B100" s="132" t="str">
        <f t="shared" si="1"/>
        <v>OAK-MOR-601</v>
      </c>
      <c r="C100" s="132">
        <v>3423</v>
      </c>
    </row>
    <row r="101" spans="1:3" x14ac:dyDescent="0.45">
      <c r="A101" s="132" t="s">
        <v>14319</v>
      </c>
      <c r="B101" s="132" t="str">
        <f t="shared" si="1"/>
        <v>OAK-MOR-606</v>
      </c>
      <c r="C101" s="132">
        <v>4247</v>
      </c>
    </row>
    <row r="102" spans="1:3" x14ac:dyDescent="0.45">
      <c r="A102" s="132" t="s">
        <v>14320</v>
      </c>
      <c r="B102" s="132" t="str">
        <f t="shared" si="1"/>
        <v>OAK-MOR-608</v>
      </c>
      <c r="C102" s="132">
        <v>3039</v>
      </c>
    </row>
    <row r="103" spans="1:3" x14ac:dyDescent="0.45">
      <c r="A103" s="132" t="s">
        <v>14321</v>
      </c>
      <c r="B103" s="132" t="str">
        <f t="shared" si="1"/>
        <v>OAK-MOR-609</v>
      </c>
      <c r="C103" s="132">
        <v>4817</v>
      </c>
    </row>
    <row r="104" spans="1:3" x14ac:dyDescent="0.45">
      <c r="A104" s="132" t="s">
        <v>14322</v>
      </c>
      <c r="B104" s="132" t="str">
        <f t="shared" si="1"/>
        <v>OAK-MOR-611</v>
      </c>
      <c r="C104" s="132">
        <v>5907</v>
      </c>
    </row>
    <row r="105" spans="1:3" x14ac:dyDescent="0.45">
      <c r="A105" s="132" t="s">
        <v>14323</v>
      </c>
      <c r="B105" s="132" t="str">
        <f t="shared" si="1"/>
        <v>OAK-MOR-614</v>
      </c>
      <c r="C105" s="132">
        <v>6247</v>
      </c>
    </row>
    <row r="106" spans="1:3" x14ac:dyDescent="0.45">
      <c r="A106" s="132" t="s">
        <v>14324</v>
      </c>
      <c r="B106" s="132" t="str">
        <f t="shared" si="1"/>
        <v>OAK-MOR-615</v>
      </c>
      <c r="C106" s="132">
        <v>5065</v>
      </c>
    </row>
    <row r="107" spans="1:3" x14ac:dyDescent="0.45">
      <c r="A107" s="132" t="s">
        <v>14325</v>
      </c>
      <c r="B107" s="132" t="str">
        <f t="shared" si="1"/>
        <v>OAK-MOR-616</v>
      </c>
      <c r="C107" s="132">
        <v>5304</v>
      </c>
    </row>
    <row r="108" spans="1:3" x14ac:dyDescent="0.45">
      <c r="A108" s="132" t="s">
        <v>14326</v>
      </c>
      <c r="B108" s="132" t="str">
        <f t="shared" si="1"/>
        <v>OAK-MOR-617</v>
      </c>
      <c r="C108" s="132">
        <v>4593</v>
      </c>
    </row>
    <row r="109" spans="1:3" x14ac:dyDescent="0.45">
      <c r="A109" s="132" t="s">
        <v>14327</v>
      </c>
      <c r="B109" s="132" t="str">
        <f t="shared" si="1"/>
        <v>OAK-MOR-618</v>
      </c>
      <c r="C109" s="132">
        <v>3686</v>
      </c>
    </row>
    <row r="110" spans="1:3" x14ac:dyDescent="0.45">
      <c r="A110" s="132" t="s">
        <v>14328</v>
      </c>
      <c r="B110" s="132" t="str">
        <f t="shared" si="1"/>
        <v>OAK-MOR-621</v>
      </c>
      <c r="C110" s="132">
        <v>2344</v>
      </c>
    </row>
    <row r="111" spans="1:3" x14ac:dyDescent="0.45">
      <c r="A111" s="132" t="s">
        <v>14329</v>
      </c>
      <c r="B111" s="132" t="str">
        <f t="shared" si="1"/>
        <v>OAK-MOR-622</v>
      </c>
      <c r="C111" s="132">
        <v>2911</v>
      </c>
    </row>
    <row r="112" spans="1:3" x14ac:dyDescent="0.45">
      <c r="A112" s="132" t="s">
        <v>14330</v>
      </c>
      <c r="B112" s="132" t="str">
        <f t="shared" si="1"/>
        <v>OAK-MOR-623</v>
      </c>
      <c r="C112" s="132">
        <v>4137</v>
      </c>
    </row>
    <row r="113" spans="1:3" x14ac:dyDescent="0.45">
      <c r="A113" s="132" t="s">
        <v>14331</v>
      </c>
      <c r="B113" s="132" t="str">
        <f t="shared" si="1"/>
        <v>OAK-MOR-624</v>
      </c>
      <c r="C113" s="132">
        <v>3358</v>
      </c>
    </row>
    <row r="114" spans="1:3" x14ac:dyDescent="0.45">
      <c r="A114" s="132" t="s">
        <v>14332</v>
      </c>
      <c r="B114" s="132" t="str">
        <f t="shared" si="1"/>
        <v>OAK-MOR-625</v>
      </c>
      <c r="C114" s="132">
        <v>4075</v>
      </c>
    </row>
    <row r="115" spans="1:3" x14ac:dyDescent="0.45">
      <c r="A115" s="132" t="s">
        <v>14333</v>
      </c>
      <c r="B115" s="132" t="str">
        <f t="shared" si="1"/>
        <v>OAK-MOR-626</v>
      </c>
      <c r="C115" s="132">
        <v>3777</v>
      </c>
    </row>
    <row r="116" spans="1:3" x14ac:dyDescent="0.45">
      <c r="A116" s="132" t="s">
        <v>14334</v>
      </c>
      <c r="B116" s="132" t="str">
        <f t="shared" si="1"/>
        <v>OAK-MOR-627</v>
      </c>
      <c r="C116" s="132">
        <v>7548</v>
      </c>
    </row>
    <row r="117" spans="1:3" x14ac:dyDescent="0.45">
      <c r="A117" s="132" t="s">
        <v>14335</v>
      </c>
      <c r="B117" s="132" t="str">
        <f t="shared" si="1"/>
        <v>OAK-MOR-628</v>
      </c>
      <c r="C117" s="132">
        <v>9236</v>
      </c>
    </row>
    <row r="118" spans="1:3" x14ac:dyDescent="0.45">
      <c r="A118" s="132" t="s">
        <v>14336</v>
      </c>
      <c r="B118" s="132" t="str">
        <f t="shared" si="1"/>
        <v>OAK-MOR-632</v>
      </c>
      <c r="C118" s="132">
        <v>4440</v>
      </c>
    </row>
    <row r="119" spans="1:3" x14ac:dyDescent="0.45">
      <c r="A119" s="132" t="s">
        <v>14337</v>
      </c>
      <c r="B119" s="132" t="str">
        <f t="shared" si="1"/>
        <v>OAK-MOR-639</v>
      </c>
      <c r="C119" s="132">
        <v>5345</v>
      </c>
    </row>
    <row r="120" spans="1:3" x14ac:dyDescent="0.45">
      <c r="A120" s="132" t="s">
        <v>14338</v>
      </c>
      <c r="B120" s="132" t="str">
        <f t="shared" si="1"/>
        <v>OAK-MOR-646</v>
      </c>
      <c r="C120" s="132">
        <v>2660</v>
      </c>
    </row>
    <row r="121" spans="1:3" x14ac:dyDescent="0.45">
      <c r="A121" s="132" t="s">
        <v>14339</v>
      </c>
      <c r="B121" s="132" t="str">
        <f t="shared" si="1"/>
        <v>OAK-MOR-648</v>
      </c>
      <c r="C121" s="132">
        <v>5318</v>
      </c>
    </row>
    <row r="122" spans="1:3" x14ac:dyDescent="0.45">
      <c r="A122" s="132" t="s">
        <v>14340</v>
      </c>
      <c r="B122" s="132" t="str">
        <f t="shared" si="1"/>
        <v>OAK-MOR-649</v>
      </c>
      <c r="C122" s="132">
        <v>4852</v>
      </c>
    </row>
    <row r="123" spans="1:3" x14ac:dyDescent="0.45">
      <c r="A123" s="132" t="s">
        <v>14341</v>
      </c>
      <c r="B123" s="132" t="str">
        <f t="shared" si="1"/>
        <v>OAK-MOR-650</v>
      </c>
      <c r="C123" s="132">
        <v>4833</v>
      </c>
    </row>
    <row r="124" spans="1:3" x14ac:dyDescent="0.45">
      <c r="A124" s="132" t="s">
        <v>14342</v>
      </c>
      <c r="B124" s="132" t="str">
        <f t="shared" si="1"/>
        <v>OAK-MOR-651</v>
      </c>
      <c r="C124" s="132">
        <v>3070</v>
      </c>
    </row>
    <row r="125" spans="1:3" x14ac:dyDescent="0.45">
      <c r="A125" s="132" t="s">
        <v>14343</v>
      </c>
      <c r="B125" s="132" t="str">
        <f t="shared" si="1"/>
        <v>OAK-MOR-652</v>
      </c>
      <c r="C125" s="132">
        <v>4735</v>
      </c>
    </row>
    <row r="126" spans="1:3" x14ac:dyDescent="0.45">
      <c r="A126" s="132" t="s">
        <v>14344</v>
      </c>
      <c r="B126" s="132" t="str">
        <f t="shared" si="1"/>
        <v>OAK-MOR-653</v>
      </c>
      <c r="C126" s="132">
        <v>2865</v>
      </c>
    </row>
    <row r="127" spans="1:3" x14ac:dyDescent="0.45">
      <c r="A127" s="132" t="s">
        <v>14345</v>
      </c>
      <c r="B127" s="132" t="str">
        <f t="shared" si="1"/>
        <v>OAK-MOR-658</v>
      </c>
      <c r="C127" s="132">
        <v>4449</v>
      </c>
    </row>
    <row r="128" spans="1:3" x14ac:dyDescent="0.45">
      <c r="A128" s="132" t="s">
        <v>14346</v>
      </c>
      <c r="B128" s="132" t="str">
        <f t="shared" si="1"/>
        <v>OAK-MOR-659</v>
      </c>
      <c r="C128" s="132">
        <v>8262</v>
      </c>
    </row>
    <row r="129" spans="1:3" x14ac:dyDescent="0.45">
      <c r="A129" s="132" t="s">
        <v>14347</v>
      </c>
      <c r="B129" s="132" t="str">
        <f t="shared" si="1"/>
        <v>OAK-MOR-660</v>
      </c>
      <c r="C129" s="132">
        <v>7916</v>
      </c>
    </row>
    <row r="130" spans="1:3" x14ac:dyDescent="0.45">
      <c r="A130" s="132" t="s">
        <v>14348</v>
      </c>
      <c r="B130" s="132" t="str">
        <f t="shared" si="1"/>
        <v>OAK-MOR-662</v>
      </c>
      <c r="C130" s="132">
        <v>7910</v>
      </c>
    </row>
    <row r="131" spans="1:3" x14ac:dyDescent="0.45">
      <c r="A131" s="132" t="s">
        <v>14349</v>
      </c>
      <c r="B131" s="132" t="str">
        <f t="shared" ref="B131:B194" si="2">LEFT(A131,FIND(".",A131)-1)</f>
        <v>OAK-MOR-663</v>
      </c>
      <c r="C131" s="132">
        <v>7637</v>
      </c>
    </row>
    <row r="132" spans="1:3" x14ac:dyDescent="0.45">
      <c r="A132" s="132" t="s">
        <v>14350</v>
      </c>
      <c r="B132" s="132" t="str">
        <f t="shared" si="2"/>
        <v>OAK-MOR-671</v>
      </c>
      <c r="C132" s="132">
        <v>4029</v>
      </c>
    </row>
    <row r="133" spans="1:3" x14ac:dyDescent="0.45">
      <c r="A133" s="132" t="s">
        <v>14351</v>
      </c>
      <c r="B133" s="132" t="str">
        <f t="shared" si="2"/>
        <v>OAK-MOR-672</v>
      </c>
      <c r="C133" s="132">
        <v>5501</v>
      </c>
    </row>
    <row r="134" spans="1:3" x14ac:dyDescent="0.45">
      <c r="A134" s="132" t="s">
        <v>14352</v>
      </c>
      <c r="B134" s="132" t="str">
        <f t="shared" si="2"/>
        <v>OAK-MOR-673</v>
      </c>
      <c r="C134" s="132">
        <v>3024</v>
      </c>
    </row>
    <row r="135" spans="1:3" x14ac:dyDescent="0.45">
      <c r="A135" s="132" t="s">
        <v>14353</v>
      </c>
      <c r="B135" s="132" t="str">
        <f t="shared" si="2"/>
        <v>OAK-MOR-674</v>
      </c>
      <c r="C135" s="132">
        <v>2652</v>
      </c>
    </row>
    <row r="136" spans="1:3" x14ac:dyDescent="0.45">
      <c r="A136" s="132" t="s">
        <v>14354</v>
      </c>
      <c r="B136" s="132" t="str">
        <f t="shared" si="2"/>
        <v>OAK-MOR-68</v>
      </c>
      <c r="C136" s="132">
        <v>4740</v>
      </c>
    </row>
    <row r="137" spans="1:3" x14ac:dyDescent="0.45">
      <c r="A137" s="132" t="s">
        <v>14355</v>
      </c>
      <c r="B137" s="132" t="str">
        <f t="shared" si="2"/>
        <v>OAK-MOR-683</v>
      </c>
      <c r="C137" s="132">
        <v>4539</v>
      </c>
    </row>
    <row r="138" spans="1:3" x14ac:dyDescent="0.45">
      <c r="A138" s="132" t="s">
        <v>14356</v>
      </c>
      <c r="B138" s="132" t="str">
        <f t="shared" si="2"/>
        <v>OAK-MOR-685</v>
      </c>
      <c r="C138" s="132">
        <v>3789</v>
      </c>
    </row>
    <row r="139" spans="1:3" x14ac:dyDescent="0.45">
      <c r="A139" s="132" t="s">
        <v>14357</v>
      </c>
      <c r="B139" s="132" t="str">
        <f t="shared" si="2"/>
        <v>OAK-MOR-686</v>
      </c>
      <c r="C139" s="132">
        <v>4808</v>
      </c>
    </row>
    <row r="140" spans="1:3" x14ac:dyDescent="0.45">
      <c r="A140" s="132" t="s">
        <v>14358</v>
      </c>
      <c r="B140" s="132" t="str">
        <f t="shared" si="2"/>
        <v>OAK-MOR-687</v>
      </c>
      <c r="C140" s="132">
        <v>5007</v>
      </c>
    </row>
    <row r="141" spans="1:3" x14ac:dyDescent="0.45">
      <c r="A141" s="132" t="s">
        <v>14359</v>
      </c>
      <c r="B141" s="132" t="str">
        <f t="shared" si="2"/>
        <v>OAK-MOR-689</v>
      </c>
      <c r="C141" s="132">
        <v>4995</v>
      </c>
    </row>
    <row r="142" spans="1:3" x14ac:dyDescent="0.45">
      <c r="A142" s="132" t="s">
        <v>14360</v>
      </c>
      <c r="B142" s="132" t="str">
        <f t="shared" si="2"/>
        <v>OAK-MOR-690</v>
      </c>
      <c r="C142" s="132">
        <v>4127</v>
      </c>
    </row>
    <row r="143" spans="1:3" x14ac:dyDescent="0.45">
      <c r="A143" s="132" t="s">
        <v>14361</v>
      </c>
      <c r="B143" s="132" t="str">
        <f t="shared" si="2"/>
        <v>OAK-MOR-692</v>
      </c>
      <c r="C143" s="132">
        <v>3334</v>
      </c>
    </row>
    <row r="144" spans="1:3" x14ac:dyDescent="0.45">
      <c r="A144" s="132" t="s">
        <v>14362</v>
      </c>
      <c r="B144" s="132" t="str">
        <f t="shared" si="2"/>
        <v>OAK-MOR-693</v>
      </c>
      <c r="C144" s="132">
        <v>3443</v>
      </c>
    </row>
    <row r="145" spans="1:3" x14ac:dyDescent="0.45">
      <c r="A145" s="132" t="s">
        <v>14363</v>
      </c>
      <c r="B145" s="132" t="str">
        <f t="shared" si="2"/>
        <v>OAK-MOR-694</v>
      </c>
      <c r="C145" s="132">
        <v>3572</v>
      </c>
    </row>
    <row r="146" spans="1:3" x14ac:dyDescent="0.45">
      <c r="A146" s="132" t="s">
        <v>14364</v>
      </c>
      <c r="B146" s="132" t="str">
        <f t="shared" si="2"/>
        <v>OAK-MOR-696</v>
      </c>
      <c r="C146" s="132">
        <v>5446</v>
      </c>
    </row>
    <row r="147" spans="1:3" x14ac:dyDescent="0.45">
      <c r="A147" s="132" t="s">
        <v>14365</v>
      </c>
      <c r="B147" s="132" t="str">
        <f t="shared" si="2"/>
        <v>OAK-MOR-697</v>
      </c>
      <c r="C147" s="132">
        <v>4572</v>
      </c>
    </row>
    <row r="148" spans="1:3" x14ac:dyDescent="0.45">
      <c r="A148" s="132" t="s">
        <v>14366</v>
      </c>
      <c r="B148" s="132" t="str">
        <f t="shared" si="2"/>
        <v>OAK-MOR-698</v>
      </c>
      <c r="C148" s="132">
        <v>4028</v>
      </c>
    </row>
    <row r="149" spans="1:3" x14ac:dyDescent="0.45">
      <c r="A149" s="132" t="s">
        <v>14367</v>
      </c>
      <c r="B149" s="132" t="str">
        <f t="shared" si="2"/>
        <v>OAK-MOR-699</v>
      </c>
      <c r="C149" s="132">
        <v>6708</v>
      </c>
    </row>
    <row r="150" spans="1:3" x14ac:dyDescent="0.45">
      <c r="A150" s="132" t="s">
        <v>14368</v>
      </c>
      <c r="B150" s="132" t="str">
        <f t="shared" si="2"/>
        <v>OAK-MOR-700</v>
      </c>
      <c r="C150" s="132">
        <v>4703</v>
      </c>
    </row>
    <row r="151" spans="1:3" x14ac:dyDescent="0.45">
      <c r="A151" s="132" t="s">
        <v>14369</v>
      </c>
      <c r="B151" s="132" t="str">
        <f t="shared" si="2"/>
        <v>OAK-MOR-701</v>
      </c>
      <c r="C151" s="132">
        <v>4840</v>
      </c>
    </row>
    <row r="152" spans="1:3" x14ac:dyDescent="0.45">
      <c r="A152" s="132" t="s">
        <v>14370</v>
      </c>
      <c r="B152" s="132" t="str">
        <f t="shared" si="2"/>
        <v>OAK-MOR-707</v>
      </c>
      <c r="C152" s="132">
        <v>6172</v>
      </c>
    </row>
    <row r="153" spans="1:3" x14ac:dyDescent="0.45">
      <c r="A153" s="132" t="s">
        <v>14371</v>
      </c>
      <c r="B153" s="132" t="str">
        <f t="shared" si="2"/>
        <v>OAK-MOR-708</v>
      </c>
      <c r="C153" s="132">
        <v>4626</v>
      </c>
    </row>
    <row r="154" spans="1:3" x14ac:dyDescent="0.45">
      <c r="A154" s="132" t="s">
        <v>14372</v>
      </c>
      <c r="B154" s="132" t="str">
        <f t="shared" si="2"/>
        <v>OAK-MOR-709</v>
      </c>
      <c r="C154" s="132">
        <v>2857</v>
      </c>
    </row>
    <row r="155" spans="1:3" x14ac:dyDescent="0.45">
      <c r="A155" s="132" t="s">
        <v>14373</v>
      </c>
      <c r="B155" s="132" t="str">
        <f t="shared" si="2"/>
        <v>OAK-MOR-711</v>
      </c>
      <c r="C155" s="132">
        <v>4298</v>
      </c>
    </row>
    <row r="156" spans="1:3" x14ac:dyDescent="0.45">
      <c r="A156" s="132" t="s">
        <v>14374</v>
      </c>
      <c r="B156" s="132" t="str">
        <f t="shared" si="2"/>
        <v>OAK-MOR-713</v>
      </c>
      <c r="C156" s="132">
        <v>5931</v>
      </c>
    </row>
    <row r="157" spans="1:3" x14ac:dyDescent="0.45">
      <c r="A157" s="132" t="s">
        <v>14375</v>
      </c>
      <c r="B157" s="132" t="str">
        <f t="shared" si="2"/>
        <v>OAK-MOR-715</v>
      </c>
      <c r="C157" s="132">
        <v>2322</v>
      </c>
    </row>
    <row r="158" spans="1:3" x14ac:dyDescent="0.45">
      <c r="A158" s="132" t="s">
        <v>14376</v>
      </c>
      <c r="B158" s="132" t="str">
        <f t="shared" si="2"/>
        <v>OAK-MOR-716</v>
      </c>
      <c r="C158" s="132">
        <v>3237</v>
      </c>
    </row>
    <row r="159" spans="1:3" x14ac:dyDescent="0.45">
      <c r="A159" s="132" t="s">
        <v>14377</v>
      </c>
      <c r="B159" s="132" t="str">
        <f t="shared" si="2"/>
        <v>OAK-MOR-718</v>
      </c>
      <c r="C159" s="132">
        <v>4921</v>
      </c>
    </row>
    <row r="160" spans="1:3" x14ac:dyDescent="0.45">
      <c r="A160" s="132" t="s">
        <v>14378</v>
      </c>
      <c r="B160" s="132" t="str">
        <f t="shared" si="2"/>
        <v>OAK-MOR-723</v>
      </c>
      <c r="C160" s="132">
        <v>3563</v>
      </c>
    </row>
    <row r="161" spans="1:3" x14ac:dyDescent="0.45">
      <c r="A161" s="132" t="s">
        <v>14379</v>
      </c>
      <c r="B161" s="132" t="str">
        <f t="shared" si="2"/>
        <v>OAK-MOR-725</v>
      </c>
      <c r="C161" s="132">
        <v>2750</v>
      </c>
    </row>
    <row r="162" spans="1:3" x14ac:dyDescent="0.45">
      <c r="A162" s="132" t="s">
        <v>14380</v>
      </c>
      <c r="B162" s="132" t="str">
        <f t="shared" si="2"/>
        <v>OAK-MOR-727</v>
      </c>
      <c r="C162" s="132">
        <v>8631</v>
      </c>
    </row>
    <row r="163" spans="1:3" x14ac:dyDescent="0.45">
      <c r="A163" s="132" t="s">
        <v>14381</v>
      </c>
      <c r="B163" s="132" t="str">
        <f t="shared" si="2"/>
        <v>OAK-MOR-728</v>
      </c>
      <c r="C163" s="132">
        <v>8551</v>
      </c>
    </row>
    <row r="164" spans="1:3" x14ac:dyDescent="0.45">
      <c r="A164" s="132" t="s">
        <v>14382</v>
      </c>
      <c r="B164" s="132" t="str">
        <f t="shared" si="2"/>
        <v>OAK-MOR-729</v>
      </c>
      <c r="C164" s="132">
        <v>7442</v>
      </c>
    </row>
    <row r="165" spans="1:3" x14ac:dyDescent="0.45">
      <c r="A165" s="132" t="s">
        <v>14383</v>
      </c>
      <c r="B165" s="132" t="str">
        <f t="shared" si="2"/>
        <v>OAK-MOR-735</v>
      </c>
      <c r="C165" s="132">
        <v>8035</v>
      </c>
    </row>
    <row r="166" spans="1:3" x14ac:dyDescent="0.45">
      <c r="A166" s="132" t="s">
        <v>14384</v>
      </c>
      <c r="B166" s="132" t="str">
        <f t="shared" si="2"/>
        <v>OAK-MOR-736</v>
      </c>
      <c r="C166" s="132">
        <v>8575</v>
      </c>
    </row>
    <row r="167" spans="1:3" x14ac:dyDescent="0.45">
      <c r="A167" s="132" t="s">
        <v>14385</v>
      </c>
      <c r="B167" s="132" t="str">
        <f t="shared" si="2"/>
        <v>OAK-MOR-76</v>
      </c>
      <c r="C167" s="132">
        <v>4850</v>
      </c>
    </row>
    <row r="168" spans="1:3" x14ac:dyDescent="0.45">
      <c r="A168" s="132" t="s">
        <v>14386</v>
      </c>
      <c r="B168" s="132" t="str">
        <f t="shared" si="2"/>
        <v>OAK-MOR-90</v>
      </c>
      <c r="C168" s="132">
        <v>4165</v>
      </c>
    </row>
    <row r="169" spans="1:3" x14ac:dyDescent="0.45">
      <c r="A169" s="132" t="s">
        <v>14387</v>
      </c>
      <c r="B169" s="132" t="str">
        <f t="shared" si="2"/>
        <v>OAK-UMN-012</v>
      </c>
      <c r="C169" s="132">
        <v>1136</v>
      </c>
    </row>
    <row r="170" spans="1:3" x14ac:dyDescent="0.45">
      <c r="A170" s="132" t="s">
        <v>14388</v>
      </c>
      <c r="B170" s="132" t="str">
        <f t="shared" si="2"/>
        <v>OAK-UMN-067</v>
      </c>
      <c r="C170" s="132">
        <v>4826</v>
      </c>
    </row>
    <row r="171" spans="1:3" x14ac:dyDescent="0.45">
      <c r="A171" s="132" t="s">
        <v>14389</v>
      </c>
      <c r="B171" s="132" t="str">
        <f t="shared" si="2"/>
        <v>OAK-UMN-304</v>
      </c>
      <c r="C171" s="132">
        <v>5316</v>
      </c>
    </row>
    <row r="172" spans="1:3" x14ac:dyDescent="0.45">
      <c r="A172" s="132" t="s">
        <v>14390</v>
      </c>
      <c r="B172" s="132" t="str">
        <f t="shared" si="2"/>
        <v>OAK-UMN-338</v>
      </c>
      <c r="C172" s="132">
        <v>3765</v>
      </c>
    </row>
    <row r="173" spans="1:3" x14ac:dyDescent="0.45">
      <c r="A173" s="132" t="s">
        <v>14391</v>
      </c>
      <c r="B173" s="132" t="str">
        <f t="shared" si="2"/>
        <v>OAK-UMN-397</v>
      </c>
      <c r="C173" s="132">
        <v>3052</v>
      </c>
    </row>
    <row r="174" spans="1:3" x14ac:dyDescent="0.45">
      <c r="A174" s="132" t="s">
        <v>14392</v>
      </c>
      <c r="B174" s="132" t="str">
        <f t="shared" si="2"/>
        <v>OAKS-MOR-472</v>
      </c>
      <c r="C174" s="132">
        <v>908</v>
      </c>
    </row>
    <row r="175" spans="1:3" x14ac:dyDescent="0.45">
      <c r="A175" s="132" t="s">
        <v>14393</v>
      </c>
      <c r="B175" s="132" t="str">
        <f t="shared" si="2"/>
        <v>OG-10</v>
      </c>
      <c r="C175" s="132">
        <v>2917</v>
      </c>
    </row>
    <row r="176" spans="1:3" x14ac:dyDescent="0.45">
      <c r="A176" s="132" t="s">
        <v>14394</v>
      </c>
      <c r="B176" s="132" t="str">
        <f t="shared" si="2"/>
        <v>OG-11</v>
      </c>
      <c r="C176" s="132">
        <v>6982</v>
      </c>
    </row>
    <row r="177" spans="1:3" x14ac:dyDescent="0.45">
      <c r="A177" s="132" t="s">
        <v>14395</v>
      </c>
      <c r="B177" s="132" t="str">
        <f t="shared" si="2"/>
        <v>OG-12</v>
      </c>
      <c r="C177" s="132">
        <v>1500</v>
      </c>
    </row>
    <row r="178" spans="1:3" x14ac:dyDescent="0.45">
      <c r="A178" s="132" t="s">
        <v>14396</v>
      </c>
      <c r="B178" s="132" t="str">
        <f t="shared" si="2"/>
        <v>OG-13</v>
      </c>
      <c r="C178" s="132">
        <v>6883</v>
      </c>
    </row>
    <row r="179" spans="1:3" x14ac:dyDescent="0.45">
      <c r="A179" s="132" t="s">
        <v>14397</v>
      </c>
      <c r="B179" s="132" t="str">
        <f t="shared" si="2"/>
        <v>OG-14</v>
      </c>
      <c r="C179" s="132">
        <v>6455</v>
      </c>
    </row>
    <row r="180" spans="1:3" x14ac:dyDescent="0.45">
      <c r="A180" s="132" t="s">
        <v>14398</v>
      </c>
      <c r="B180" s="132" t="str">
        <f t="shared" si="2"/>
        <v>OG-15</v>
      </c>
      <c r="C180" s="132">
        <v>6423</v>
      </c>
    </row>
    <row r="181" spans="1:3" x14ac:dyDescent="0.45">
      <c r="A181" s="132" t="s">
        <v>14399</v>
      </c>
      <c r="B181" s="132" t="str">
        <f t="shared" si="2"/>
        <v>OG-16</v>
      </c>
      <c r="C181" s="132">
        <v>3134</v>
      </c>
    </row>
    <row r="182" spans="1:3" x14ac:dyDescent="0.45">
      <c r="A182" s="132" t="s">
        <v>14400</v>
      </c>
      <c r="B182" s="132" t="str">
        <f t="shared" si="2"/>
        <v>OG-17</v>
      </c>
      <c r="C182" s="132">
        <v>2951</v>
      </c>
    </row>
    <row r="183" spans="1:3" x14ac:dyDescent="0.45">
      <c r="A183" s="132" t="s">
        <v>14401</v>
      </c>
      <c r="B183" s="132" t="str">
        <f t="shared" si="2"/>
        <v>OG-18</v>
      </c>
      <c r="C183" s="132">
        <v>4518</v>
      </c>
    </row>
    <row r="184" spans="1:3" x14ac:dyDescent="0.45">
      <c r="A184" s="132" t="s">
        <v>14402</v>
      </c>
      <c r="B184" s="132" t="str">
        <f t="shared" si="2"/>
        <v>OG-19</v>
      </c>
      <c r="C184" s="132">
        <v>5096</v>
      </c>
    </row>
    <row r="185" spans="1:3" x14ac:dyDescent="0.45">
      <c r="A185" s="132" t="s">
        <v>14403</v>
      </c>
      <c r="B185" s="132" t="str">
        <f t="shared" si="2"/>
        <v>OG-20</v>
      </c>
      <c r="C185" s="132">
        <v>2233</v>
      </c>
    </row>
    <row r="186" spans="1:3" x14ac:dyDescent="0.45">
      <c r="A186" s="132" t="s">
        <v>14404</v>
      </c>
      <c r="B186" s="132" t="str">
        <f t="shared" si="2"/>
        <v>OG-5</v>
      </c>
      <c r="C186" s="132">
        <v>6863</v>
      </c>
    </row>
    <row r="187" spans="1:3" x14ac:dyDescent="0.45">
      <c r="A187" s="132" t="s">
        <v>14405</v>
      </c>
      <c r="B187" s="132" t="str">
        <f t="shared" si="2"/>
        <v>OG-6</v>
      </c>
      <c r="C187" s="132">
        <v>1667</v>
      </c>
    </row>
    <row r="188" spans="1:3" x14ac:dyDescent="0.45">
      <c r="A188" s="132" t="s">
        <v>14406</v>
      </c>
      <c r="B188" s="132" t="str">
        <f t="shared" si="2"/>
        <v>OG-7</v>
      </c>
      <c r="C188" s="132">
        <v>7081</v>
      </c>
    </row>
    <row r="189" spans="1:3" x14ac:dyDescent="0.45">
      <c r="A189" s="132" t="s">
        <v>14407</v>
      </c>
      <c r="B189" s="132" t="str">
        <f t="shared" si="2"/>
        <v>OG-8</v>
      </c>
      <c r="C189" s="132">
        <v>4101</v>
      </c>
    </row>
    <row r="190" spans="1:3" x14ac:dyDescent="0.45">
      <c r="A190" s="132" t="s">
        <v>14408</v>
      </c>
      <c r="B190" s="132" t="str">
        <f t="shared" si="2"/>
        <v>OG-9</v>
      </c>
      <c r="C190" s="132">
        <v>2960</v>
      </c>
    </row>
    <row r="191" spans="1:3" x14ac:dyDescent="0.45">
      <c r="A191" s="132" t="s">
        <v>14409</v>
      </c>
      <c r="B191" s="132" t="str">
        <f t="shared" si="2"/>
        <v>PA_2010</v>
      </c>
      <c r="C191" s="132">
        <v>8537</v>
      </c>
    </row>
    <row r="192" spans="1:3" x14ac:dyDescent="0.45">
      <c r="A192" s="132" t="s">
        <v>14410</v>
      </c>
      <c r="B192" s="132" t="str">
        <f t="shared" si="2"/>
        <v>PM-101a</v>
      </c>
      <c r="C192" s="132">
        <v>4084</v>
      </c>
    </row>
    <row r="193" spans="1:3" x14ac:dyDescent="0.45">
      <c r="A193" s="132" t="s">
        <v>14411</v>
      </c>
      <c r="B193" s="132" t="str">
        <f t="shared" si="2"/>
        <v>PM-103a</v>
      </c>
      <c r="C193" s="132">
        <v>3114</v>
      </c>
    </row>
    <row r="194" spans="1:3" x14ac:dyDescent="0.45">
      <c r="A194" s="132" t="s">
        <v>14412</v>
      </c>
      <c r="B194" s="132" t="str">
        <f t="shared" si="2"/>
        <v>PM-104a</v>
      </c>
      <c r="C194" s="132">
        <v>5013</v>
      </c>
    </row>
    <row r="195" spans="1:3" x14ac:dyDescent="0.45">
      <c r="A195" s="132" t="s">
        <v>14413</v>
      </c>
      <c r="B195" s="132" t="str">
        <f t="shared" ref="B195:B218" si="3">LEFT(A195,FIND(".",A195)-1)</f>
        <v>PM-10b</v>
      </c>
      <c r="C195" s="132">
        <v>4195</v>
      </c>
    </row>
    <row r="196" spans="1:3" x14ac:dyDescent="0.45">
      <c r="A196" s="132" t="s">
        <v>14414</v>
      </c>
      <c r="B196" s="132" t="str">
        <f t="shared" si="3"/>
        <v>PM-12b</v>
      </c>
      <c r="C196" s="132">
        <v>4089</v>
      </c>
    </row>
    <row r="197" spans="1:3" x14ac:dyDescent="0.45">
      <c r="A197" s="132" t="s">
        <v>14415</v>
      </c>
      <c r="B197" s="132" t="str">
        <f t="shared" si="3"/>
        <v>PM-19</v>
      </c>
      <c r="C197" s="132">
        <v>3879</v>
      </c>
    </row>
    <row r="198" spans="1:3" x14ac:dyDescent="0.45">
      <c r="A198" s="132" t="s">
        <v>14416</v>
      </c>
      <c r="B198" s="132" t="str">
        <f t="shared" si="3"/>
        <v>PM-3b</v>
      </c>
      <c r="C198" s="132">
        <v>4044</v>
      </c>
    </row>
    <row r="199" spans="1:3" x14ac:dyDescent="0.45">
      <c r="A199" s="132" t="s">
        <v>14417</v>
      </c>
      <c r="B199" s="132" t="str">
        <f t="shared" si="3"/>
        <v>PM-47b</v>
      </c>
      <c r="C199" s="132">
        <v>4343</v>
      </c>
    </row>
    <row r="200" spans="1:3" x14ac:dyDescent="0.45">
      <c r="A200" s="132" t="s">
        <v>14418</v>
      </c>
      <c r="B200" s="132" t="str">
        <f t="shared" si="3"/>
        <v>PM-49</v>
      </c>
      <c r="C200" s="132">
        <v>4879</v>
      </c>
    </row>
    <row r="201" spans="1:3" x14ac:dyDescent="0.45">
      <c r="A201" s="132" t="s">
        <v>14419</v>
      </c>
      <c r="B201" s="132" t="str">
        <f t="shared" si="3"/>
        <v>PM-5b</v>
      </c>
      <c r="C201" s="132">
        <v>4842</v>
      </c>
    </row>
    <row r="202" spans="1:3" x14ac:dyDescent="0.45">
      <c r="A202" s="132" t="s">
        <v>14420</v>
      </c>
      <c r="B202" s="132" t="str">
        <f t="shared" si="3"/>
        <v>PM-80b</v>
      </c>
      <c r="C202" s="132">
        <v>5049</v>
      </c>
    </row>
    <row r="203" spans="1:3" x14ac:dyDescent="0.45">
      <c r="A203" s="132" t="s">
        <v>14421</v>
      </c>
      <c r="B203" s="132" t="str">
        <f t="shared" si="3"/>
        <v>PM-93b</v>
      </c>
      <c r="C203" s="132">
        <v>3727</v>
      </c>
    </row>
    <row r="204" spans="1:3" x14ac:dyDescent="0.45">
      <c r="A204" s="132" t="s">
        <v>14422</v>
      </c>
      <c r="B204" s="132" t="str">
        <f t="shared" si="3"/>
        <v>PM-98</v>
      </c>
      <c r="C204" s="132">
        <v>3972</v>
      </c>
    </row>
    <row r="205" spans="1:3" x14ac:dyDescent="0.45">
      <c r="A205" s="132" t="s">
        <v>14423</v>
      </c>
      <c r="B205" s="132" t="str">
        <f t="shared" si="3"/>
        <v>PM107</v>
      </c>
      <c r="C205" s="132">
        <v>7314</v>
      </c>
    </row>
    <row r="206" spans="1:3" x14ac:dyDescent="0.45">
      <c r="A206" s="132" t="s">
        <v>14424</v>
      </c>
      <c r="B206" s="132" t="str">
        <f t="shared" si="3"/>
        <v>PM141</v>
      </c>
      <c r="C206" s="132">
        <v>2848</v>
      </c>
    </row>
    <row r="207" spans="1:3" x14ac:dyDescent="0.45">
      <c r="A207" s="132" t="s">
        <v>14425</v>
      </c>
      <c r="B207" s="132" t="str">
        <f t="shared" si="3"/>
        <v>PM143</v>
      </c>
      <c r="C207" s="132">
        <v>3904</v>
      </c>
    </row>
    <row r="208" spans="1:3" x14ac:dyDescent="0.45">
      <c r="A208" s="132" t="s">
        <v>14426</v>
      </c>
      <c r="B208" s="132" t="str">
        <f t="shared" si="3"/>
        <v>PM145</v>
      </c>
      <c r="C208" s="132">
        <v>5115</v>
      </c>
    </row>
    <row r="209" spans="1:3" x14ac:dyDescent="0.45">
      <c r="A209" s="132" t="s">
        <v>14427</v>
      </c>
      <c r="B209" s="132" t="str">
        <f t="shared" si="3"/>
        <v>PM147</v>
      </c>
      <c r="C209" s="132">
        <v>4834</v>
      </c>
    </row>
    <row r="210" spans="1:3" x14ac:dyDescent="0.45">
      <c r="A210" s="132" t="s">
        <v>14428</v>
      </c>
      <c r="B210" s="132" t="str">
        <f t="shared" si="3"/>
        <v>PM148</v>
      </c>
      <c r="C210" s="132">
        <v>4848</v>
      </c>
    </row>
    <row r="211" spans="1:3" x14ac:dyDescent="0.45">
      <c r="A211" s="132" t="s">
        <v>14429</v>
      </c>
      <c r="B211" s="132" t="str">
        <f t="shared" si="3"/>
        <v>PM150</v>
      </c>
      <c r="C211" s="132">
        <v>5198</v>
      </c>
    </row>
    <row r="212" spans="1:3" x14ac:dyDescent="0.45">
      <c r="A212" s="132" t="s">
        <v>14430</v>
      </c>
      <c r="B212" s="132" t="str">
        <f t="shared" si="3"/>
        <v>PM155</v>
      </c>
      <c r="C212" s="132">
        <v>4461</v>
      </c>
    </row>
    <row r="213" spans="1:3" x14ac:dyDescent="0.45">
      <c r="A213" s="132" t="s">
        <v>14431</v>
      </c>
      <c r="B213" s="132" t="str">
        <f t="shared" si="3"/>
        <v>PM178</v>
      </c>
      <c r="C213" s="132">
        <v>8217</v>
      </c>
    </row>
    <row r="214" spans="1:3" x14ac:dyDescent="0.45">
      <c r="A214" s="132" t="s">
        <v>14432</v>
      </c>
      <c r="B214" s="132" t="str">
        <f t="shared" si="3"/>
        <v>PM179</v>
      </c>
      <c r="C214" s="132">
        <v>6660</v>
      </c>
    </row>
    <row r="215" spans="1:3" x14ac:dyDescent="0.45">
      <c r="A215" s="132" t="s">
        <v>14433</v>
      </c>
      <c r="B215" s="132" t="str">
        <f t="shared" si="3"/>
        <v>PM190</v>
      </c>
      <c r="C215" s="132">
        <v>5355</v>
      </c>
    </row>
    <row r="216" spans="1:3" x14ac:dyDescent="0.45">
      <c r="A216" s="132" t="s">
        <v>14434</v>
      </c>
      <c r="B216" s="132" t="str">
        <f t="shared" si="3"/>
        <v>PO_2010</v>
      </c>
      <c r="C216" s="132">
        <v>8369</v>
      </c>
    </row>
    <row r="217" spans="1:3" x14ac:dyDescent="0.45">
      <c r="A217" s="132" t="s">
        <v>14435</v>
      </c>
      <c r="B217" s="132" t="str">
        <f t="shared" si="3"/>
        <v>RO_2010</v>
      </c>
      <c r="C217" s="132">
        <v>9107</v>
      </c>
    </row>
    <row r="218" spans="1:3" x14ac:dyDescent="0.45">
      <c r="A218" s="132" t="s">
        <v>14436</v>
      </c>
      <c r="B218" s="132" t="str">
        <f t="shared" si="3"/>
        <v>VI1_2012</v>
      </c>
      <c r="C218" s="132">
        <v>8069</v>
      </c>
    </row>
    <row r="219" spans="1:3" x14ac:dyDescent="0.45">
      <c r="A219" s="132" t="s">
        <v>8464</v>
      </c>
      <c r="B219" s="132" t="str">
        <f>A219</f>
        <v>BJSB3</v>
      </c>
      <c r="C219" s="132">
        <v>4622</v>
      </c>
    </row>
    <row r="220" spans="1:3" x14ac:dyDescent="0.45">
      <c r="A220" s="132" t="s">
        <v>7387</v>
      </c>
      <c r="B220" s="132" t="str">
        <f t="shared" ref="B220:B283" si="4">A220</f>
        <v>BZBB1</v>
      </c>
      <c r="C220" s="132">
        <v>4528</v>
      </c>
    </row>
    <row r="221" spans="1:3" x14ac:dyDescent="0.45">
      <c r="A221" s="132" t="s">
        <v>7388</v>
      </c>
      <c r="B221" s="132" t="str">
        <f t="shared" si="4"/>
        <v>CUCA4</v>
      </c>
      <c r="C221" s="132">
        <v>3166</v>
      </c>
    </row>
    <row r="222" spans="1:3" x14ac:dyDescent="0.45">
      <c r="A222" s="132" t="s">
        <v>7389</v>
      </c>
      <c r="B222" s="132" t="str">
        <f t="shared" si="4"/>
        <v>CUMM5</v>
      </c>
      <c r="C222" s="132">
        <v>269</v>
      </c>
    </row>
    <row r="223" spans="1:3" x14ac:dyDescent="0.45">
      <c r="A223" s="132" t="s">
        <v>7390</v>
      </c>
      <c r="B223" s="132" t="str">
        <f t="shared" si="4"/>
        <v>CUSV6</v>
      </c>
      <c r="C223" s="132">
        <v>4473</v>
      </c>
    </row>
    <row r="224" spans="1:3" x14ac:dyDescent="0.45">
      <c r="A224" s="132" t="s">
        <v>7113</v>
      </c>
      <c r="B224" s="132" t="str">
        <f t="shared" si="4"/>
        <v>CUVN10</v>
      </c>
      <c r="C224" s="132">
        <v>5814</v>
      </c>
    </row>
    <row r="225" spans="1:3" x14ac:dyDescent="0.45">
      <c r="A225" s="132" t="s">
        <v>14437</v>
      </c>
      <c r="B225" s="132" t="str">
        <f t="shared" si="4"/>
        <v>DM-11012</v>
      </c>
      <c r="C225" s="132">
        <v>4232</v>
      </c>
    </row>
    <row r="226" spans="1:3" x14ac:dyDescent="0.45">
      <c r="A226" s="132" t="s">
        <v>14438</v>
      </c>
      <c r="B226" s="132" t="str">
        <f t="shared" si="4"/>
        <v>DM-11599</v>
      </c>
      <c r="C226" s="132">
        <v>3971</v>
      </c>
    </row>
    <row r="227" spans="1:3" x14ac:dyDescent="0.45">
      <c r="A227" s="132" t="s">
        <v>14439</v>
      </c>
      <c r="B227" s="132" t="str">
        <f t="shared" si="4"/>
        <v>DM-5887</v>
      </c>
      <c r="C227" s="132">
        <v>3551</v>
      </c>
    </row>
    <row r="228" spans="1:3" x14ac:dyDescent="0.45">
      <c r="A228" s="132" t="s">
        <v>7323</v>
      </c>
      <c r="B228" s="132" t="str">
        <f t="shared" si="4"/>
        <v>DM1</v>
      </c>
      <c r="C228" s="132">
        <v>7939</v>
      </c>
    </row>
    <row r="229" spans="1:3" x14ac:dyDescent="0.45">
      <c r="A229" s="132" t="s">
        <v>7331</v>
      </c>
      <c r="B229" s="132" t="str">
        <f t="shared" si="4"/>
        <v>DM10</v>
      </c>
      <c r="C229" s="132">
        <v>7517</v>
      </c>
    </row>
    <row r="230" spans="1:3" x14ac:dyDescent="0.45">
      <c r="A230" s="132" t="s">
        <v>7332</v>
      </c>
      <c r="B230" s="132" t="str">
        <f t="shared" si="4"/>
        <v>DM11</v>
      </c>
      <c r="C230" s="132">
        <v>6431</v>
      </c>
    </row>
    <row r="231" spans="1:3" x14ac:dyDescent="0.45">
      <c r="A231" s="132" t="s">
        <v>7333</v>
      </c>
      <c r="B231" s="132" t="str">
        <f t="shared" si="4"/>
        <v>DM12</v>
      </c>
      <c r="C231" s="132">
        <v>7175</v>
      </c>
    </row>
    <row r="232" spans="1:3" x14ac:dyDescent="0.45">
      <c r="A232" s="132" t="s">
        <v>7334</v>
      </c>
      <c r="B232" s="132" t="str">
        <f t="shared" si="4"/>
        <v>DM16</v>
      </c>
      <c r="C232" s="132">
        <v>6829</v>
      </c>
    </row>
    <row r="233" spans="1:3" x14ac:dyDescent="0.45">
      <c r="A233" s="132" t="s">
        <v>7335</v>
      </c>
      <c r="B233" s="132" t="str">
        <f t="shared" si="4"/>
        <v>DM18</v>
      </c>
      <c r="C233" s="132">
        <v>5969</v>
      </c>
    </row>
    <row r="234" spans="1:3" x14ac:dyDescent="0.45">
      <c r="A234" s="132" t="s">
        <v>7336</v>
      </c>
      <c r="B234" s="132" t="str">
        <f t="shared" si="4"/>
        <v>DM19</v>
      </c>
      <c r="C234" s="132">
        <v>7238</v>
      </c>
    </row>
    <row r="235" spans="1:3" x14ac:dyDescent="0.45">
      <c r="A235" s="132" t="s">
        <v>7324</v>
      </c>
      <c r="B235" s="132" t="str">
        <f t="shared" si="4"/>
        <v>DM2</v>
      </c>
      <c r="C235" s="132">
        <v>7229</v>
      </c>
    </row>
    <row r="236" spans="1:3" x14ac:dyDescent="0.45">
      <c r="A236" s="132" t="s">
        <v>7337</v>
      </c>
      <c r="B236" s="132" t="str">
        <f t="shared" si="4"/>
        <v>DM20</v>
      </c>
      <c r="C236" s="132">
        <v>6072</v>
      </c>
    </row>
    <row r="237" spans="1:3" x14ac:dyDescent="0.45">
      <c r="A237" s="132" t="s">
        <v>7338</v>
      </c>
      <c r="B237" s="132" t="str">
        <f t="shared" si="4"/>
        <v>DM22</v>
      </c>
      <c r="C237" s="132">
        <v>8741</v>
      </c>
    </row>
    <row r="238" spans="1:3" x14ac:dyDescent="0.45">
      <c r="A238" s="132" t="s">
        <v>7339</v>
      </c>
      <c r="B238" s="132" t="str">
        <f t="shared" si="4"/>
        <v>DM23</v>
      </c>
      <c r="C238" s="132">
        <v>8138</v>
      </c>
    </row>
    <row r="239" spans="1:3" x14ac:dyDescent="0.45">
      <c r="A239" s="132" t="s">
        <v>7340</v>
      </c>
      <c r="B239" s="132" t="str">
        <f t="shared" si="4"/>
        <v>DM24</v>
      </c>
      <c r="C239" s="132">
        <v>7673</v>
      </c>
    </row>
    <row r="240" spans="1:3" x14ac:dyDescent="0.45">
      <c r="A240" s="132" t="s">
        <v>7341</v>
      </c>
      <c r="B240" s="132" t="str">
        <f t="shared" si="4"/>
        <v>DM28</v>
      </c>
      <c r="C240" s="132">
        <v>7969</v>
      </c>
    </row>
    <row r="241" spans="1:3" x14ac:dyDescent="0.45">
      <c r="A241" s="132" t="s">
        <v>7325</v>
      </c>
      <c r="B241" s="132" t="str">
        <f t="shared" si="4"/>
        <v>DM3</v>
      </c>
      <c r="C241" s="132">
        <v>6560</v>
      </c>
    </row>
    <row r="242" spans="1:3" x14ac:dyDescent="0.45">
      <c r="A242" s="132" t="s">
        <v>7342</v>
      </c>
      <c r="B242" s="132" t="str">
        <f t="shared" si="4"/>
        <v>DM30</v>
      </c>
      <c r="C242" s="132">
        <v>6013</v>
      </c>
    </row>
    <row r="243" spans="1:3" x14ac:dyDescent="0.45">
      <c r="A243" s="132" t="s">
        <v>7343</v>
      </c>
      <c r="B243" s="132" t="str">
        <f t="shared" si="4"/>
        <v>DM31</v>
      </c>
      <c r="C243" s="132">
        <v>85</v>
      </c>
    </row>
    <row r="244" spans="1:3" x14ac:dyDescent="0.45">
      <c r="A244" s="132" t="s">
        <v>7344</v>
      </c>
      <c r="B244" s="132" t="str">
        <f t="shared" si="4"/>
        <v>DM34</v>
      </c>
      <c r="C244" s="132">
        <v>5697</v>
      </c>
    </row>
    <row r="245" spans="1:3" x14ac:dyDescent="0.45">
      <c r="A245" s="132" t="s">
        <v>7345</v>
      </c>
      <c r="B245" s="132" t="str">
        <f t="shared" si="4"/>
        <v>DM35</v>
      </c>
      <c r="C245" s="132">
        <v>5683</v>
      </c>
    </row>
    <row r="246" spans="1:3" x14ac:dyDescent="0.45">
      <c r="A246" s="132" t="s">
        <v>7346</v>
      </c>
      <c r="B246" s="132" t="str">
        <f t="shared" si="4"/>
        <v>DM36</v>
      </c>
      <c r="C246" s="132">
        <v>2409</v>
      </c>
    </row>
    <row r="247" spans="1:3" x14ac:dyDescent="0.45">
      <c r="A247" s="132" t="s">
        <v>7347</v>
      </c>
      <c r="B247" s="132" t="str">
        <f t="shared" si="4"/>
        <v>DM37</v>
      </c>
      <c r="C247" s="132">
        <v>10765</v>
      </c>
    </row>
    <row r="248" spans="1:3" x14ac:dyDescent="0.45">
      <c r="A248" s="132" t="s">
        <v>7348</v>
      </c>
      <c r="B248" s="132" t="str">
        <f t="shared" si="4"/>
        <v>DM38</v>
      </c>
      <c r="C248" s="132">
        <v>8958</v>
      </c>
    </row>
    <row r="249" spans="1:3" x14ac:dyDescent="0.45">
      <c r="A249" s="132" t="s">
        <v>7349</v>
      </c>
      <c r="B249" s="132" t="str">
        <f t="shared" si="4"/>
        <v>DM39</v>
      </c>
      <c r="C249" s="132">
        <v>10229</v>
      </c>
    </row>
    <row r="250" spans="1:3" x14ac:dyDescent="0.45">
      <c r="A250" s="132" t="s">
        <v>7350</v>
      </c>
      <c r="B250" s="132" t="str">
        <f t="shared" si="4"/>
        <v>DM40</v>
      </c>
      <c r="C250" s="132">
        <v>4353</v>
      </c>
    </row>
    <row r="251" spans="1:3" x14ac:dyDescent="0.45">
      <c r="A251" s="132" t="s">
        <v>7351</v>
      </c>
      <c r="B251" s="132" t="str">
        <f t="shared" si="4"/>
        <v>DM41</v>
      </c>
      <c r="C251" s="132">
        <v>5489</v>
      </c>
    </row>
    <row r="252" spans="1:3" x14ac:dyDescent="0.45">
      <c r="A252" s="132" t="s">
        <v>7352</v>
      </c>
      <c r="B252" s="132" t="str">
        <f t="shared" si="4"/>
        <v>DM43</v>
      </c>
      <c r="C252" s="132">
        <v>7803</v>
      </c>
    </row>
    <row r="253" spans="1:3" x14ac:dyDescent="0.45">
      <c r="A253" s="132" t="s">
        <v>7353</v>
      </c>
      <c r="B253" s="132" t="str">
        <f t="shared" si="4"/>
        <v>DM45</v>
      </c>
      <c r="C253" s="132">
        <v>5209</v>
      </c>
    </row>
    <row r="254" spans="1:3" x14ac:dyDescent="0.45">
      <c r="A254" s="132" t="s">
        <v>7087</v>
      </c>
      <c r="B254" s="132" t="str">
        <f t="shared" si="4"/>
        <v>DM46</v>
      </c>
      <c r="C254" s="132">
        <v>4793</v>
      </c>
    </row>
    <row r="255" spans="1:3" x14ac:dyDescent="0.45">
      <c r="A255" s="132" t="s">
        <v>7354</v>
      </c>
      <c r="B255" s="132" t="str">
        <f t="shared" si="4"/>
        <v>DM47</v>
      </c>
      <c r="C255" s="132">
        <v>6567</v>
      </c>
    </row>
    <row r="256" spans="1:3" x14ac:dyDescent="0.45">
      <c r="A256" s="132" t="s">
        <v>7326</v>
      </c>
      <c r="B256" s="132" t="str">
        <f t="shared" si="4"/>
        <v>DM5</v>
      </c>
      <c r="C256" s="132">
        <v>7284</v>
      </c>
    </row>
    <row r="257" spans="1:3" x14ac:dyDescent="0.45">
      <c r="A257" s="132" t="s">
        <v>7356</v>
      </c>
      <c r="B257" s="132" t="str">
        <f t="shared" si="4"/>
        <v>DM52</v>
      </c>
      <c r="C257" s="132">
        <v>5364</v>
      </c>
    </row>
    <row r="258" spans="1:3" x14ac:dyDescent="0.45">
      <c r="A258" s="132" t="s">
        <v>7357</v>
      </c>
      <c r="B258" s="132" t="str">
        <f t="shared" si="4"/>
        <v>DM53</v>
      </c>
      <c r="C258" s="132">
        <v>6653</v>
      </c>
    </row>
    <row r="259" spans="1:3" x14ac:dyDescent="0.45">
      <c r="A259" s="132" t="s">
        <v>7358</v>
      </c>
      <c r="B259" s="132" t="str">
        <f t="shared" si="4"/>
        <v>DM54</v>
      </c>
      <c r="C259" s="132">
        <v>4331</v>
      </c>
    </row>
    <row r="260" spans="1:3" x14ac:dyDescent="0.45">
      <c r="A260" s="132" t="s">
        <v>7359</v>
      </c>
      <c r="B260" s="132" t="str">
        <f t="shared" si="4"/>
        <v>DM55</v>
      </c>
      <c r="C260" s="132">
        <v>3961</v>
      </c>
    </row>
    <row r="261" spans="1:3" x14ac:dyDescent="0.45">
      <c r="A261" s="132" t="s">
        <v>7360</v>
      </c>
      <c r="B261" s="132" t="str">
        <f t="shared" si="4"/>
        <v>DM56</v>
      </c>
      <c r="C261" s="132">
        <v>4567</v>
      </c>
    </row>
    <row r="262" spans="1:3" x14ac:dyDescent="0.45">
      <c r="A262" s="132" t="s">
        <v>7361</v>
      </c>
      <c r="B262" s="132" t="str">
        <f t="shared" si="4"/>
        <v>DM57</v>
      </c>
      <c r="C262" s="132">
        <v>3950</v>
      </c>
    </row>
    <row r="263" spans="1:3" x14ac:dyDescent="0.45">
      <c r="A263" s="132" t="s">
        <v>7362</v>
      </c>
      <c r="B263" s="132" t="str">
        <f t="shared" si="4"/>
        <v>DM58</v>
      </c>
      <c r="C263" s="132">
        <v>4803</v>
      </c>
    </row>
    <row r="264" spans="1:3" x14ac:dyDescent="0.45">
      <c r="A264" s="132" t="s">
        <v>7363</v>
      </c>
      <c r="B264" s="132" t="str">
        <f t="shared" si="4"/>
        <v>DM59</v>
      </c>
      <c r="C264" s="132">
        <v>4276</v>
      </c>
    </row>
    <row r="265" spans="1:3" x14ac:dyDescent="0.45">
      <c r="A265" s="132" t="s">
        <v>7327</v>
      </c>
      <c r="B265" s="132" t="str">
        <f t="shared" si="4"/>
        <v>DM6</v>
      </c>
      <c r="C265" s="132">
        <v>7663</v>
      </c>
    </row>
    <row r="266" spans="1:3" x14ac:dyDescent="0.45">
      <c r="A266" s="132" t="s">
        <v>7364</v>
      </c>
      <c r="B266" s="132" t="str">
        <f t="shared" si="4"/>
        <v>DM60</v>
      </c>
      <c r="C266" s="132">
        <v>359</v>
      </c>
    </row>
    <row r="267" spans="1:3" x14ac:dyDescent="0.45">
      <c r="A267" s="132" t="s">
        <v>7365</v>
      </c>
      <c r="B267" s="132" t="str">
        <f t="shared" si="4"/>
        <v>DM61</v>
      </c>
      <c r="C267" s="132">
        <v>5565</v>
      </c>
    </row>
    <row r="268" spans="1:3" x14ac:dyDescent="0.45">
      <c r="A268" s="132" t="s">
        <v>7366</v>
      </c>
      <c r="B268" s="132" t="str">
        <f t="shared" si="4"/>
        <v>DM62</v>
      </c>
      <c r="C268" s="132">
        <v>4590</v>
      </c>
    </row>
    <row r="269" spans="1:3" x14ac:dyDescent="0.45">
      <c r="A269" s="132" t="s">
        <v>7367</v>
      </c>
      <c r="B269" s="132" t="str">
        <f t="shared" si="4"/>
        <v>DM63</v>
      </c>
      <c r="C269" s="132">
        <v>3282</v>
      </c>
    </row>
    <row r="270" spans="1:3" x14ac:dyDescent="0.45">
      <c r="A270" s="132" t="s">
        <v>7369</v>
      </c>
      <c r="B270" s="132" t="str">
        <f t="shared" si="4"/>
        <v>DM65</v>
      </c>
      <c r="C270" s="132">
        <v>4465</v>
      </c>
    </row>
    <row r="271" spans="1:3" x14ac:dyDescent="0.45">
      <c r="A271" s="132" t="s">
        <v>7370</v>
      </c>
      <c r="B271" s="132" t="str">
        <f t="shared" si="4"/>
        <v>DM66</v>
      </c>
      <c r="C271" s="132">
        <v>6535</v>
      </c>
    </row>
    <row r="272" spans="1:3" x14ac:dyDescent="0.45">
      <c r="A272" s="132" t="s">
        <v>7371</v>
      </c>
      <c r="B272" s="132" t="str">
        <f t="shared" si="4"/>
        <v>DM68</v>
      </c>
      <c r="C272" s="132">
        <v>5926</v>
      </c>
    </row>
    <row r="273" spans="1:3" x14ac:dyDescent="0.45">
      <c r="A273" s="132" t="s">
        <v>7372</v>
      </c>
      <c r="B273" s="132" t="str">
        <f t="shared" si="4"/>
        <v>DM69</v>
      </c>
      <c r="C273" s="132">
        <v>6036</v>
      </c>
    </row>
    <row r="274" spans="1:3" x14ac:dyDescent="0.45">
      <c r="A274" s="132" t="s">
        <v>7328</v>
      </c>
      <c r="B274" s="132" t="str">
        <f t="shared" si="4"/>
        <v>DM7</v>
      </c>
      <c r="C274" s="132">
        <v>7204</v>
      </c>
    </row>
    <row r="275" spans="1:3" x14ac:dyDescent="0.45">
      <c r="A275" s="132" t="s">
        <v>7085</v>
      </c>
      <c r="B275" s="132" t="str">
        <f t="shared" si="4"/>
        <v>DM71</v>
      </c>
      <c r="C275" s="132">
        <v>3701</v>
      </c>
    </row>
    <row r="276" spans="1:3" x14ac:dyDescent="0.45">
      <c r="A276" s="132" t="s">
        <v>7374</v>
      </c>
      <c r="B276" s="132" t="str">
        <f t="shared" si="4"/>
        <v>DM72</v>
      </c>
      <c r="C276" s="132">
        <v>3665</v>
      </c>
    </row>
    <row r="277" spans="1:3" x14ac:dyDescent="0.45">
      <c r="A277" s="132" t="s">
        <v>7375</v>
      </c>
      <c r="B277" s="132" t="str">
        <f t="shared" si="4"/>
        <v>DM73</v>
      </c>
      <c r="C277" s="132">
        <v>5698</v>
      </c>
    </row>
    <row r="278" spans="1:3" x14ac:dyDescent="0.45">
      <c r="A278" s="132" t="s">
        <v>7083</v>
      </c>
      <c r="B278" s="132" t="str">
        <f t="shared" si="4"/>
        <v>DM74</v>
      </c>
      <c r="C278" s="132">
        <v>6010</v>
      </c>
    </row>
    <row r="279" spans="1:3" x14ac:dyDescent="0.45">
      <c r="A279" s="132" t="s">
        <v>7329</v>
      </c>
      <c r="B279" s="132" t="str">
        <f t="shared" si="4"/>
        <v>DM8</v>
      </c>
      <c r="C279" s="132">
        <v>5865</v>
      </c>
    </row>
    <row r="280" spans="1:3" x14ac:dyDescent="0.45">
      <c r="A280" s="132" t="s">
        <v>7330</v>
      </c>
      <c r="B280" s="132" t="str">
        <f t="shared" si="4"/>
        <v>DM9</v>
      </c>
      <c r="C280" s="132">
        <v>5316</v>
      </c>
    </row>
    <row r="281" spans="1:3" x14ac:dyDescent="0.45">
      <c r="A281" s="132" t="s">
        <v>5825</v>
      </c>
      <c r="B281" s="132" t="str">
        <f t="shared" si="4"/>
        <v>F7</v>
      </c>
      <c r="C281" s="132">
        <v>6679</v>
      </c>
    </row>
    <row r="282" spans="1:3" x14ac:dyDescent="0.45">
      <c r="A282" s="132" t="s">
        <v>7377</v>
      </c>
      <c r="B282" s="132" t="str">
        <f t="shared" si="4"/>
        <v>FLCK18</v>
      </c>
      <c r="C282" s="132">
        <v>4956</v>
      </c>
    </row>
    <row r="283" spans="1:3" x14ac:dyDescent="0.45">
      <c r="A283" s="132" t="s">
        <v>7101</v>
      </c>
      <c r="B283" s="132" t="str">
        <f t="shared" si="4"/>
        <v>FLCK216</v>
      </c>
      <c r="C283" s="132">
        <v>4166</v>
      </c>
    </row>
    <row r="284" spans="1:3" x14ac:dyDescent="0.45">
      <c r="A284" s="132" t="s">
        <v>7379</v>
      </c>
      <c r="B284" s="132" t="str">
        <f t="shared" ref="B284:B347" si="5">A284</f>
        <v>FLMO62</v>
      </c>
      <c r="C284" s="132">
        <v>4629</v>
      </c>
    </row>
    <row r="285" spans="1:3" x14ac:dyDescent="0.45">
      <c r="A285" s="132" t="s">
        <v>7378</v>
      </c>
      <c r="B285" s="132" t="str">
        <f t="shared" si="5"/>
        <v>FLSA185</v>
      </c>
      <c r="C285" s="132">
        <v>3559</v>
      </c>
    </row>
    <row r="286" spans="1:3" x14ac:dyDescent="0.45">
      <c r="A286" s="132" t="s">
        <v>7381</v>
      </c>
      <c r="B286" s="132" t="str">
        <f t="shared" si="5"/>
        <v>FLSF33</v>
      </c>
      <c r="C286" s="132">
        <v>4450</v>
      </c>
    </row>
    <row r="287" spans="1:3" x14ac:dyDescent="0.45">
      <c r="A287" s="132" t="s">
        <v>7380</v>
      </c>
      <c r="B287" s="132" t="str">
        <f t="shared" si="5"/>
        <v>FLSF47</v>
      </c>
      <c r="C287" s="132">
        <v>4599</v>
      </c>
    </row>
    <row r="288" spans="1:3" x14ac:dyDescent="0.45">
      <c r="A288" s="132" t="s">
        <v>7376</v>
      </c>
      <c r="B288" s="132" t="str">
        <f t="shared" si="5"/>
        <v>FLWO6</v>
      </c>
      <c r="C288" s="132">
        <v>5169</v>
      </c>
    </row>
    <row r="289" spans="1:3" x14ac:dyDescent="0.45">
      <c r="A289" s="132" t="s">
        <v>7385</v>
      </c>
      <c r="B289" s="132" t="str">
        <f t="shared" si="5"/>
        <v>HNDA09</v>
      </c>
      <c r="C289" s="132">
        <v>5736</v>
      </c>
    </row>
    <row r="290" spans="1:3" x14ac:dyDescent="0.45">
      <c r="A290" s="132" t="s">
        <v>7382</v>
      </c>
      <c r="B290" s="132" t="str">
        <f t="shared" si="5"/>
        <v>LALC2</v>
      </c>
      <c r="C290" s="132">
        <v>6504</v>
      </c>
    </row>
    <row r="291" spans="1:3" x14ac:dyDescent="0.45">
      <c r="A291" s="132" t="s">
        <v>7095</v>
      </c>
      <c r="B291" s="132" t="str">
        <f t="shared" si="5"/>
        <v>MXED8</v>
      </c>
      <c r="C291" s="132">
        <v>5206</v>
      </c>
    </row>
    <row r="292" spans="1:3" x14ac:dyDescent="0.45">
      <c r="A292" s="132" t="s">
        <v>7391</v>
      </c>
      <c r="B292" s="132" t="str">
        <f t="shared" si="5"/>
        <v>MXGT4</v>
      </c>
      <c r="C292" s="132">
        <v>6615</v>
      </c>
    </row>
    <row r="293" spans="1:3" x14ac:dyDescent="0.45">
      <c r="A293" s="132" t="s">
        <v>7386</v>
      </c>
      <c r="B293" s="132" t="str">
        <f t="shared" si="5"/>
        <v>MXSA3017</v>
      </c>
      <c r="C293" s="132">
        <v>5147</v>
      </c>
    </row>
    <row r="294" spans="1:3" x14ac:dyDescent="0.45">
      <c r="A294" s="132" t="s">
        <v>14212</v>
      </c>
      <c r="B294" s="132" t="str">
        <f t="shared" si="5"/>
        <v>OAK-MOR-001151</v>
      </c>
      <c r="C294" s="132">
        <v>2775</v>
      </c>
    </row>
    <row r="295" spans="1:3" x14ac:dyDescent="0.45">
      <c r="A295" s="132" t="s">
        <v>14213</v>
      </c>
      <c r="B295" s="132" t="str">
        <f t="shared" si="5"/>
        <v>OAK-MOR-001152</v>
      </c>
      <c r="C295" s="132">
        <v>6339</v>
      </c>
    </row>
    <row r="296" spans="1:3" x14ac:dyDescent="0.45">
      <c r="A296" s="132" t="s">
        <v>14214</v>
      </c>
      <c r="B296" s="132" t="str">
        <f t="shared" si="5"/>
        <v>OAK-MOR-001153</v>
      </c>
      <c r="C296" s="132">
        <v>2737</v>
      </c>
    </row>
    <row r="297" spans="1:3" x14ac:dyDescent="0.45">
      <c r="A297" s="132" t="s">
        <v>14136</v>
      </c>
      <c r="B297" s="132" t="str">
        <f t="shared" si="5"/>
        <v>OAK-MOR-001156</v>
      </c>
      <c r="C297" s="132">
        <v>4491</v>
      </c>
    </row>
    <row r="298" spans="1:3" x14ac:dyDescent="0.45">
      <c r="A298" s="132" t="s">
        <v>14137</v>
      </c>
      <c r="B298" s="132" t="str">
        <f t="shared" si="5"/>
        <v>OAK-MOR-001157</v>
      </c>
      <c r="C298" s="132">
        <v>5757</v>
      </c>
    </row>
    <row r="299" spans="1:3" x14ac:dyDescent="0.45">
      <c r="A299" s="132" t="s">
        <v>14138</v>
      </c>
      <c r="B299" s="132" t="str">
        <f t="shared" si="5"/>
        <v>OAK-MOR-001158</v>
      </c>
      <c r="C299" s="132">
        <v>4093</v>
      </c>
    </row>
    <row r="300" spans="1:3" x14ac:dyDescent="0.45">
      <c r="A300" s="132" t="s">
        <v>14139</v>
      </c>
      <c r="B300" s="132" t="str">
        <f t="shared" si="5"/>
        <v>OAK-MOR-001159</v>
      </c>
      <c r="C300" s="132">
        <v>5207</v>
      </c>
    </row>
    <row r="301" spans="1:3" x14ac:dyDescent="0.45">
      <c r="A301" s="132" t="s">
        <v>14140</v>
      </c>
      <c r="B301" s="132" t="str">
        <f t="shared" si="5"/>
        <v>OAK-MOR-001160</v>
      </c>
      <c r="C301" s="132">
        <v>4537</v>
      </c>
    </row>
    <row r="302" spans="1:3" x14ac:dyDescent="0.45">
      <c r="A302" s="132" t="s">
        <v>14141</v>
      </c>
      <c r="B302" s="132" t="str">
        <f t="shared" si="5"/>
        <v>OAK-MOR-001161</v>
      </c>
      <c r="C302" s="132">
        <v>5733</v>
      </c>
    </row>
    <row r="303" spans="1:3" x14ac:dyDescent="0.45">
      <c r="A303" s="132" t="s">
        <v>14142</v>
      </c>
      <c r="B303" s="132" t="str">
        <f t="shared" si="5"/>
        <v>OAK-MOR-001162</v>
      </c>
      <c r="C303" s="132">
        <v>4610</v>
      </c>
    </row>
    <row r="304" spans="1:3" x14ac:dyDescent="0.45">
      <c r="A304" s="132" t="s">
        <v>14143</v>
      </c>
      <c r="B304" s="132" t="str">
        <f t="shared" si="5"/>
        <v>OAK-MOR-001163</v>
      </c>
      <c r="C304" s="132">
        <v>3481</v>
      </c>
    </row>
    <row r="305" spans="1:3" x14ac:dyDescent="0.45">
      <c r="A305" s="132" t="s">
        <v>14144</v>
      </c>
      <c r="B305" s="132" t="str">
        <f t="shared" si="5"/>
        <v>OAK-MOR-001165</v>
      </c>
      <c r="C305" s="132">
        <v>3618</v>
      </c>
    </row>
    <row r="306" spans="1:3" x14ac:dyDescent="0.45">
      <c r="A306" s="132" t="s">
        <v>14145</v>
      </c>
      <c r="B306" s="132" t="str">
        <f t="shared" si="5"/>
        <v>OAK-MOR-001166</v>
      </c>
      <c r="C306" s="132">
        <v>3890</v>
      </c>
    </row>
    <row r="307" spans="1:3" x14ac:dyDescent="0.45">
      <c r="A307" s="132" t="s">
        <v>14146</v>
      </c>
      <c r="B307" s="132" t="str">
        <f t="shared" si="5"/>
        <v>OAK-MOR-001167</v>
      </c>
      <c r="C307" s="132">
        <v>4605</v>
      </c>
    </row>
    <row r="308" spans="1:3" x14ac:dyDescent="0.45">
      <c r="A308" s="132" t="s">
        <v>14147</v>
      </c>
      <c r="B308" s="132" t="str">
        <f t="shared" si="5"/>
        <v>OAK-MOR-001170</v>
      </c>
      <c r="C308" s="132">
        <v>4775</v>
      </c>
    </row>
    <row r="309" spans="1:3" x14ac:dyDescent="0.45">
      <c r="A309" s="132" t="s">
        <v>14148</v>
      </c>
      <c r="B309" s="132" t="str">
        <f t="shared" si="5"/>
        <v>OAK-MOR-001171</v>
      </c>
      <c r="C309" s="132">
        <v>6889</v>
      </c>
    </row>
    <row r="310" spans="1:3" x14ac:dyDescent="0.45">
      <c r="A310" s="132" t="s">
        <v>14149</v>
      </c>
      <c r="B310" s="132" t="str">
        <f t="shared" si="5"/>
        <v>OAK-MOR-001172</v>
      </c>
      <c r="C310" s="132">
        <v>5840</v>
      </c>
    </row>
    <row r="311" spans="1:3" x14ac:dyDescent="0.45">
      <c r="A311" s="132" t="s">
        <v>14150</v>
      </c>
      <c r="B311" s="132" t="str">
        <f t="shared" si="5"/>
        <v>OAK-MOR-001173</v>
      </c>
      <c r="C311" s="132">
        <v>5713</v>
      </c>
    </row>
    <row r="312" spans="1:3" x14ac:dyDescent="0.45">
      <c r="A312" s="132" t="s">
        <v>14151</v>
      </c>
      <c r="B312" s="132" t="str">
        <f t="shared" si="5"/>
        <v>OAK-MOR-001174</v>
      </c>
      <c r="C312" s="132">
        <v>4324</v>
      </c>
    </row>
    <row r="313" spans="1:3" x14ac:dyDescent="0.45">
      <c r="A313" s="132" t="s">
        <v>14152</v>
      </c>
      <c r="B313" s="132" t="str">
        <f t="shared" si="5"/>
        <v>OAK-MOR-001175</v>
      </c>
      <c r="C313" s="132">
        <v>4153</v>
      </c>
    </row>
    <row r="314" spans="1:3" x14ac:dyDescent="0.45">
      <c r="A314" s="132" t="s">
        <v>14153</v>
      </c>
      <c r="B314" s="132" t="str">
        <f t="shared" si="5"/>
        <v>OAK-MOR-001176</v>
      </c>
      <c r="C314" s="132">
        <v>4531</v>
      </c>
    </row>
    <row r="315" spans="1:3" x14ac:dyDescent="0.45">
      <c r="A315" s="132" t="s">
        <v>14154</v>
      </c>
      <c r="B315" s="132" t="str">
        <f t="shared" si="5"/>
        <v>OAK-MOR-001177</v>
      </c>
      <c r="C315" s="132">
        <v>4802</v>
      </c>
    </row>
    <row r="316" spans="1:3" x14ac:dyDescent="0.45">
      <c r="A316" s="132" t="s">
        <v>14155</v>
      </c>
      <c r="B316" s="132" t="str">
        <f t="shared" si="5"/>
        <v>OAK-MOR-001178</v>
      </c>
      <c r="C316" s="132">
        <v>6379</v>
      </c>
    </row>
    <row r="317" spans="1:3" x14ac:dyDescent="0.45">
      <c r="A317" s="132" t="s">
        <v>14156</v>
      </c>
      <c r="B317" s="132" t="str">
        <f t="shared" si="5"/>
        <v>OAK-MOR-001179</v>
      </c>
      <c r="C317" s="132">
        <v>5468</v>
      </c>
    </row>
    <row r="318" spans="1:3" x14ac:dyDescent="0.45">
      <c r="A318" s="132" t="s">
        <v>14157</v>
      </c>
      <c r="B318" s="132" t="str">
        <f t="shared" si="5"/>
        <v>OAK-MOR-001180</v>
      </c>
      <c r="C318" s="132">
        <v>5480</v>
      </c>
    </row>
    <row r="319" spans="1:3" x14ac:dyDescent="0.45">
      <c r="A319" s="132" t="s">
        <v>14158</v>
      </c>
      <c r="B319" s="132" t="str">
        <f t="shared" si="5"/>
        <v>OAK-MOR-001181</v>
      </c>
      <c r="C319" s="132">
        <v>4519</v>
      </c>
    </row>
    <row r="320" spans="1:3" x14ac:dyDescent="0.45">
      <c r="A320" s="132" t="s">
        <v>14159</v>
      </c>
      <c r="B320" s="132" t="str">
        <f t="shared" si="5"/>
        <v>OAK-MOR-001182</v>
      </c>
      <c r="C320" s="132">
        <v>3415</v>
      </c>
    </row>
    <row r="321" spans="1:3" x14ac:dyDescent="0.45">
      <c r="A321" s="132" t="s">
        <v>14160</v>
      </c>
      <c r="B321" s="132" t="str">
        <f t="shared" si="5"/>
        <v>OAK-MOR-001183</v>
      </c>
      <c r="C321" s="132">
        <v>4203</v>
      </c>
    </row>
    <row r="322" spans="1:3" x14ac:dyDescent="0.45">
      <c r="A322" s="132" t="s">
        <v>14161</v>
      </c>
      <c r="B322" s="132" t="str">
        <f t="shared" si="5"/>
        <v>OAK-MOR-001184</v>
      </c>
      <c r="C322" s="132">
        <v>5573</v>
      </c>
    </row>
    <row r="323" spans="1:3" x14ac:dyDescent="0.45">
      <c r="A323" s="132" t="s">
        <v>14162</v>
      </c>
      <c r="B323" s="132" t="str">
        <f t="shared" si="5"/>
        <v>OAK-MOR-001185</v>
      </c>
      <c r="C323" s="132">
        <v>4473</v>
      </c>
    </row>
    <row r="324" spans="1:3" x14ac:dyDescent="0.45">
      <c r="A324" s="132" t="s">
        <v>14163</v>
      </c>
      <c r="B324" s="132" t="str">
        <f t="shared" si="5"/>
        <v>OAK-MOR-001186</v>
      </c>
      <c r="C324" s="132">
        <v>5421</v>
      </c>
    </row>
    <row r="325" spans="1:3" x14ac:dyDescent="0.45">
      <c r="A325" s="132" t="s">
        <v>14165</v>
      </c>
      <c r="B325" s="132" t="str">
        <f t="shared" si="5"/>
        <v>OAK-MOR-001191</v>
      </c>
      <c r="C325" s="132">
        <v>4068</v>
      </c>
    </row>
    <row r="326" spans="1:3" x14ac:dyDescent="0.45">
      <c r="A326" s="132" t="s">
        <v>14166</v>
      </c>
      <c r="B326" s="132" t="str">
        <f t="shared" si="5"/>
        <v>OAK-MOR-001192</v>
      </c>
      <c r="C326" s="132">
        <v>3077</v>
      </c>
    </row>
    <row r="327" spans="1:3" x14ac:dyDescent="0.45">
      <c r="A327" s="132" t="s">
        <v>14167</v>
      </c>
      <c r="B327" s="132" t="str">
        <f t="shared" si="5"/>
        <v>OAK-MOR-001193</v>
      </c>
      <c r="C327" s="132">
        <v>4690</v>
      </c>
    </row>
    <row r="328" spans="1:3" x14ac:dyDescent="0.45">
      <c r="A328" s="132" t="s">
        <v>14168</v>
      </c>
      <c r="B328" s="132" t="str">
        <f t="shared" si="5"/>
        <v>OAK-MOR-001194</v>
      </c>
      <c r="C328" s="132">
        <v>3406</v>
      </c>
    </row>
    <row r="329" spans="1:3" x14ac:dyDescent="0.45">
      <c r="A329" s="132" t="s">
        <v>14169</v>
      </c>
      <c r="B329" s="132" t="str">
        <f t="shared" si="5"/>
        <v>OAK-MOR-001195</v>
      </c>
      <c r="C329" s="132">
        <v>5754</v>
      </c>
    </row>
    <row r="330" spans="1:3" x14ac:dyDescent="0.45">
      <c r="A330" s="132" t="s">
        <v>14170</v>
      </c>
      <c r="B330" s="132" t="str">
        <f t="shared" si="5"/>
        <v>OAK-MOR-001196</v>
      </c>
      <c r="C330" s="132">
        <v>4087</v>
      </c>
    </row>
    <row r="331" spans="1:3" x14ac:dyDescent="0.45">
      <c r="A331" s="132" t="s">
        <v>14171</v>
      </c>
      <c r="B331" s="132" t="str">
        <f t="shared" si="5"/>
        <v>OAK-MOR-001197</v>
      </c>
      <c r="C331" s="132">
        <v>3647</v>
      </c>
    </row>
    <row r="332" spans="1:3" x14ac:dyDescent="0.45">
      <c r="A332" s="132" t="s">
        <v>14172</v>
      </c>
      <c r="B332" s="132" t="str">
        <f t="shared" si="5"/>
        <v>OAK-MOR-001198</v>
      </c>
      <c r="C332" s="132">
        <v>4687</v>
      </c>
    </row>
    <row r="333" spans="1:3" x14ac:dyDescent="0.45">
      <c r="A333" s="132" t="s">
        <v>14173</v>
      </c>
      <c r="B333" s="132" t="str">
        <f t="shared" si="5"/>
        <v>OAK-MOR-001199</v>
      </c>
      <c r="C333" s="132">
        <v>6645</v>
      </c>
    </row>
    <row r="334" spans="1:3" x14ac:dyDescent="0.45">
      <c r="A334" s="132" t="s">
        <v>14174</v>
      </c>
      <c r="B334" s="132" t="str">
        <f t="shared" si="5"/>
        <v>OAK-MOR-001200</v>
      </c>
      <c r="C334" s="132">
        <v>6228</v>
      </c>
    </row>
    <row r="335" spans="1:3" x14ac:dyDescent="0.45">
      <c r="A335" s="132" t="s">
        <v>14175</v>
      </c>
      <c r="B335" s="132" t="str">
        <f t="shared" si="5"/>
        <v>OAK-MOR-001202</v>
      </c>
      <c r="C335" s="132">
        <v>4004</v>
      </c>
    </row>
    <row r="336" spans="1:3" x14ac:dyDescent="0.45">
      <c r="A336" s="132" t="s">
        <v>14176</v>
      </c>
      <c r="B336" s="132" t="str">
        <f t="shared" si="5"/>
        <v>OAK-MOR-001203</v>
      </c>
      <c r="C336" s="132">
        <v>6906</v>
      </c>
    </row>
    <row r="337" spans="1:3" x14ac:dyDescent="0.45">
      <c r="A337" s="132" t="s">
        <v>14177</v>
      </c>
      <c r="B337" s="132" t="str">
        <f t="shared" si="5"/>
        <v>OAK-MOR-001204</v>
      </c>
      <c r="C337" s="132">
        <v>5787</v>
      </c>
    </row>
    <row r="338" spans="1:3" x14ac:dyDescent="0.45">
      <c r="A338" s="132" t="s">
        <v>14178</v>
      </c>
      <c r="B338" s="132" t="str">
        <f t="shared" si="5"/>
        <v>OAK-MOR-001205</v>
      </c>
      <c r="C338" s="132">
        <v>6808</v>
      </c>
    </row>
    <row r="339" spans="1:3" x14ac:dyDescent="0.45">
      <c r="A339" s="132" t="s">
        <v>14179</v>
      </c>
      <c r="B339" s="132" t="str">
        <f t="shared" si="5"/>
        <v>OAK-MOR-001206</v>
      </c>
      <c r="C339" s="132">
        <v>3713</v>
      </c>
    </row>
    <row r="340" spans="1:3" x14ac:dyDescent="0.45">
      <c r="A340" s="132" t="s">
        <v>14180</v>
      </c>
      <c r="B340" s="132" t="str">
        <f t="shared" si="5"/>
        <v>OAK-MOR-001207</v>
      </c>
      <c r="C340" s="132">
        <v>5517</v>
      </c>
    </row>
    <row r="341" spans="1:3" x14ac:dyDescent="0.45">
      <c r="A341" s="132" t="s">
        <v>14181</v>
      </c>
      <c r="B341" s="132" t="str">
        <f t="shared" si="5"/>
        <v>OAK-MOR-001208</v>
      </c>
      <c r="C341" s="132">
        <v>4682</v>
      </c>
    </row>
    <row r="342" spans="1:3" x14ac:dyDescent="0.45">
      <c r="A342" s="132" t="s">
        <v>14182</v>
      </c>
      <c r="B342" s="132" t="str">
        <f t="shared" si="5"/>
        <v>OAK-MOR-001209</v>
      </c>
      <c r="C342" s="132">
        <v>4334</v>
      </c>
    </row>
    <row r="343" spans="1:3" x14ac:dyDescent="0.45">
      <c r="A343" s="132" t="s">
        <v>14187</v>
      </c>
      <c r="B343" s="132" t="str">
        <f t="shared" si="5"/>
        <v>OAK-MOR-001210</v>
      </c>
      <c r="C343" s="132">
        <v>5179</v>
      </c>
    </row>
    <row r="344" spans="1:3" x14ac:dyDescent="0.45">
      <c r="A344" s="132" t="s">
        <v>14188</v>
      </c>
      <c r="B344" s="132" t="str">
        <f t="shared" si="5"/>
        <v>OAK-MOR-001211</v>
      </c>
      <c r="C344" s="132">
        <v>4884</v>
      </c>
    </row>
    <row r="345" spans="1:3" x14ac:dyDescent="0.45">
      <c r="A345" s="132" t="s">
        <v>14189</v>
      </c>
      <c r="B345" s="132" t="str">
        <f t="shared" si="5"/>
        <v>OAK-MOR-001212</v>
      </c>
      <c r="C345" s="132">
        <v>4762</v>
      </c>
    </row>
    <row r="346" spans="1:3" x14ac:dyDescent="0.45">
      <c r="A346" s="132" t="s">
        <v>14190</v>
      </c>
      <c r="B346" s="132" t="str">
        <f t="shared" si="5"/>
        <v>OAK-MOR-001213</v>
      </c>
      <c r="C346" s="132">
        <v>4982</v>
      </c>
    </row>
    <row r="347" spans="1:3" x14ac:dyDescent="0.45">
      <c r="A347" s="132" t="s">
        <v>14191</v>
      </c>
      <c r="B347" s="132" t="str">
        <f t="shared" si="5"/>
        <v>OAK-MOR-001214</v>
      </c>
      <c r="C347" s="132">
        <v>5133</v>
      </c>
    </row>
    <row r="348" spans="1:3" x14ac:dyDescent="0.45">
      <c r="A348" s="132" t="s">
        <v>14192</v>
      </c>
      <c r="B348" s="132" t="str">
        <f t="shared" ref="B348:B411" si="6">A348</f>
        <v>OAK-MOR-001215</v>
      </c>
      <c r="C348" s="132">
        <v>5124</v>
      </c>
    </row>
    <row r="349" spans="1:3" x14ac:dyDescent="0.45">
      <c r="A349" s="132" t="s">
        <v>14193</v>
      </c>
      <c r="B349" s="132" t="str">
        <f t="shared" si="6"/>
        <v>OAK-MOR-001218</v>
      </c>
      <c r="C349" s="132">
        <v>3633</v>
      </c>
    </row>
    <row r="350" spans="1:3" x14ac:dyDescent="0.45">
      <c r="A350" s="132" t="s">
        <v>14194</v>
      </c>
      <c r="B350" s="132" t="str">
        <f t="shared" si="6"/>
        <v>OAK-MOR-001219</v>
      </c>
      <c r="C350" s="132">
        <v>4270</v>
      </c>
    </row>
    <row r="351" spans="1:3" x14ac:dyDescent="0.45">
      <c r="A351" s="132" t="s">
        <v>14440</v>
      </c>
      <c r="B351" s="132" t="str">
        <f t="shared" si="6"/>
        <v>OAK-MOR-1040</v>
      </c>
      <c r="C351" s="132">
        <v>4151</v>
      </c>
    </row>
    <row r="352" spans="1:3" x14ac:dyDescent="0.45">
      <c r="A352" s="132" t="s">
        <v>14441</v>
      </c>
      <c r="B352" s="132" t="str">
        <f t="shared" si="6"/>
        <v>OAK-MOR-1041</v>
      </c>
      <c r="C352" s="132">
        <v>3694</v>
      </c>
    </row>
    <row r="353" spans="1:3" x14ac:dyDescent="0.45">
      <c r="A353" s="132" t="s">
        <v>14442</v>
      </c>
      <c r="B353" s="132" t="str">
        <f t="shared" si="6"/>
        <v>OAK-MOR-1042</v>
      </c>
      <c r="C353" s="132">
        <v>3426</v>
      </c>
    </row>
    <row r="354" spans="1:3" x14ac:dyDescent="0.45">
      <c r="A354" s="132" t="s">
        <v>14443</v>
      </c>
      <c r="B354" s="132" t="str">
        <f t="shared" si="6"/>
        <v>OAK-MOR-1046</v>
      </c>
      <c r="C354" s="132">
        <v>4099</v>
      </c>
    </row>
    <row r="355" spans="1:3" x14ac:dyDescent="0.45">
      <c r="A355" s="132" t="s">
        <v>14444</v>
      </c>
      <c r="B355" s="132" t="str">
        <f t="shared" si="6"/>
        <v>OAK-MOR-1047</v>
      </c>
      <c r="C355" s="132">
        <v>4289</v>
      </c>
    </row>
    <row r="356" spans="1:3" x14ac:dyDescent="0.45">
      <c r="A356" s="132" t="s">
        <v>14445</v>
      </c>
      <c r="B356" s="132" t="str">
        <f t="shared" si="6"/>
        <v>OAK-MOR-1049</v>
      </c>
      <c r="C356" s="132">
        <v>3455</v>
      </c>
    </row>
    <row r="357" spans="1:3" x14ac:dyDescent="0.45">
      <c r="A357" s="132" t="s">
        <v>14446</v>
      </c>
      <c r="B357" s="132" t="str">
        <f t="shared" si="6"/>
        <v>OAK-MOR-1054</v>
      </c>
      <c r="C357" s="132">
        <v>3015</v>
      </c>
    </row>
    <row r="358" spans="1:3" x14ac:dyDescent="0.45">
      <c r="A358" s="132" t="s">
        <v>14447</v>
      </c>
      <c r="B358" s="132" t="str">
        <f t="shared" si="6"/>
        <v>OAK-MOR-1055</v>
      </c>
      <c r="C358" s="132">
        <v>6629</v>
      </c>
    </row>
    <row r="359" spans="1:3" x14ac:dyDescent="0.45">
      <c r="A359" s="132" t="s">
        <v>14448</v>
      </c>
      <c r="B359" s="132" t="str">
        <f t="shared" si="6"/>
        <v>OAK-MOR-1057</v>
      </c>
      <c r="C359" s="132">
        <v>2725</v>
      </c>
    </row>
    <row r="360" spans="1:3" x14ac:dyDescent="0.45">
      <c r="A360" s="132" t="s">
        <v>6669</v>
      </c>
      <c r="B360" s="132" t="str">
        <f t="shared" si="6"/>
        <v>OAK-MOR-1058</v>
      </c>
      <c r="C360" s="132">
        <v>3271</v>
      </c>
    </row>
    <row r="361" spans="1:3" x14ac:dyDescent="0.45">
      <c r="A361" s="132" t="s">
        <v>14449</v>
      </c>
      <c r="B361" s="132" t="str">
        <f t="shared" si="6"/>
        <v>OAK-MOR-1059</v>
      </c>
      <c r="C361" s="132">
        <v>4671</v>
      </c>
    </row>
    <row r="362" spans="1:3" x14ac:dyDescent="0.45">
      <c r="A362" s="132" t="s">
        <v>6670</v>
      </c>
      <c r="B362" s="132" t="str">
        <f t="shared" si="6"/>
        <v>OAK-MOR-1060</v>
      </c>
      <c r="C362" s="132">
        <v>6328</v>
      </c>
    </row>
    <row r="363" spans="1:3" x14ac:dyDescent="0.45">
      <c r="A363" s="132" t="s">
        <v>14450</v>
      </c>
      <c r="B363" s="132" t="str">
        <f t="shared" si="6"/>
        <v>OAK-MOR-1061</v>
      </c>
      <c r="C363" s="132">
        <v>8590</v>
      </c>
    </row>
    <row r="364" spans="1:3" x14ac:dyDescent="0.45">
      <c r="A364" s="132" t="s">
        <v>14451</v>
      </c>
      <c r="B364" s="132" t="str">
        <f t="shared" si="6"/>
        <v>OAK-MOR-1095</v>
      </c>
      <c r="C364" s="132">
        <v>8525</v>
      </c>
    </row>
    <row r="365" spans="1:3" x14ac:dyDescent="0.45">
      <c r="A365" s="132" t="s">
        <v>14452</v>
      </c>
      <c r="B365" s="132" t="str">
        <f t="shared" si="6"/>
        <v>OAK-MOR-1134</v>
      </c>
      <c r="C365" s="132">
        <v>7940</v>
      </c>
    </row>
    <row r="366" spans="1:3" x14ac:dyDescent="0.45">
      <c r="A366" s="132" t="s">
        <v>14453</v>
      </c>
      <c r="B366" s="132" t="str">
        <f t="shared" si="6"/>
        <v>OAK-MOR-1135</v>
      </c>
      <c r="C366" s="132">
        <v>8603</v>
      </c>
    </row>
    <row r="367" spans="1:3" x14ac:dyDescent="0.45">
      <c r="A367" s="132" t="s">
        <v>14454</v>
      </c>
      <c r="B367" s="132" t="str">
        <f t="shared" si="6"/>
        <v>OAK-MOR-1136</v>
      </c>
      <c r="C367" s="132">
        <v>7717</v>
      </c>
    </row>
    <row r="368" spans="1:3" x14ac:dyDescent="0.45">
      <c r="A368" s="132" t="s">
        <v>14455</v>
      </c>
      <c r="B368" s="132" t="str">
        <f t="shared" si="6"/>
        <v>OAK-MOR-1137</v>
      </c>
      <c r="C368" s="132">
        <v>7089</v>
      </c>
    </row>
    <row r="369" spans="1:3" x14ac:dyDescent="0.45">
      <c r="A369" s="132" t="s">
        <v>14456</v>
      </c>
      <c r="B369" s="132" t="str">
        <f t="shared" si="6"/>
        <v>OAK-MOR-1138</v>
      </c>
      <c r="C369" s="132">
        <v>7202</v>
      </c>
    </row>
    <row r="370" spans="1:3" x14ac:dyDescent="0.45">
      <c r="A370" s="132" t="s">
        <v>7435</v>
      </c>
      <c r="B370" s="132" t="str">
        <f t="shared" si="6"/>
        <v>OAK-MOR-1140</v>
      </c>
      <c r="C370" s="132">
        <v>5310</v>
      </c>
    </row>
    <row r="371" spans="1:3" x14ac:dyDescent="0.45">
      <c r="A371" s="132" t="s">
        <v>7436</v>
      </c>
      <c r="B371" s="132" t="str">
        <f t="shared" si="6"/>
        <v>OAK-MOR-1141</v>
      </c>
      <c r="C371" s="132">
        <v>6998</v>
      </c>
    </row>
    <row r="372" spans="1:3" x14ac:dyDescent="0.45">
      <c r="A372" s="132" t="s">
        <v>7437</v>
      </c>
      <c r="B372" s="132" t="str">
        <f t="shared" si="6"/>
        <v>OAK-MOR-1142</v>
      </c>
      <c r="C372" s="132">
        <v>5419</v>
      </c>
    </row>
    <row r="373" spans="1:3" x14ac:dyDescent="0.45">
      <c r="A373" s="132" t="s">
        <v>7438</v>
      </c>
      <c r="B373" s="132" t="str">
        <f t="shared" si="6"/>
        <v>OAK-MOR-1143</v>
      </c>
      <c r="C373" s="132">
        <v>6072</v>
      </c>
    </row>
    <row r="374" spans="1:3" x14ac:dyDescent="0.45">
      <c r="A374" s="132" t="s">
        <v>7439</v>
      </c>
      <c r="B374" s="132" t="str">
        <f t="shared" si="6"/>
        <v>OAK-MOR-1144</v>
      </c>
      <c r="C374" s="132">
        <v>10660</v>
      </c>
    </row>
    <row r="375" spans="1:3" x14ac:dyDescent="0.45">
      <c r="A375" s="132" t="s">
        <v>14457</v>
      </c>
      <c r="B375" s="132" t="str">
        <f t="shared" si="6"/>
        <v>OAK-MOR-1145</v>
      </c>
      <c r="C375" s="132">
        <v>9547</v>
      </c>
    </row>
    <row r="376" spans="1:3" x14ac:dyDescent="0.45">
      <c r="A376" s="132" t="s">
        <v>14458</v>
      </c>
      <c r="B376" s="132" t="str">
        <f t="shared" si="6"/>
        <v>OAK-MOR-1146</v>
      </c>
      <c r="C376" s="132">
        <v>9299</v>
      </c>
    </row>
    <row r="377" spans="1:3" x14ac:dyDescent="0.45">
      <c r="A377" s="132" t="s">
        <v>14459</v>
      </c>
      <c r="B377" s="132" t="str">
        <f t="shared" si="6"/>
        <v>OAK-MOR-1147</v>
      </c>
      <c r="C377" s="132">
        <v>10073</v>
      </c>
    </row>
    <row r="378" spans="1:3" x14ac:dyDescent="0.45">
      <c r="A378" s="132" t="s">
        <v>14460</v>
      </c>
      <c r="B378" s="132" t="str">
        <f t="shared" si="6"/>
        <v>OAK-MOR-1148</v>
      </c>
      <c r="C378" s="132">
        <v>5478</v>
      </c>
    </row>
    <row r="379" spans="1:3" x14ac:dyDescent="0.45">
      <c r="A379" s="132" t="s">
        <v>14185</v>
      </c>
      <c r="B379" s="132" t="str">
        <f t="shared" si="6"/>
        <v>OAK-MOR-118</v>
      </c>
      <c r="C379" s="132">
        <v>4590</v>
      </c>
    </row>
    <row r="380" spans="1:3" x14ac:dyDescent="0.45">
      <c r="A380" s="132" t="s">
        <v>14186</v>
      </c>
      <c r="B380" s="132" t="str">
        <f t="shared" si="6"/>
        <v>OAK-MOR-120</v>
      </c>
      <c r="C380" s="132">
        <v>4888</v>
      </c>
    </row>
    <row r="381" spans="1:3" x14ac:dyDescent="0.45">
      <c r="A381" s="132" t="s">
        <v>14201</v>
      </c>
      <c r="B381" s="132" t="str">
        <f t="shared" si="6"/>
        <v>OAK-MOR-1224</v>
      </c>
      <c r="C381" s="132">
        <v>4581</v>
      </c>
    </row>
    <row r="382" spans="1:3" x14ac:dyDescent="0.45">
      <c r="A382" s="132" t="s">
        <v>14202</v>
      </c>
      <c r="B382" s="132" t="str">
        <f t="shared" si="6"/>
        <v>OAK-MOR-1227</v>
      </c>
      <c r="C382" s="132">
        <v>3978</v>
      </c>
    </row>
    <row r="383" spans="1:3" x14ac:dyDescent="0.45">
      <c r="A383" s="132" t="s">
        <v>14203</v>
      </c>
      <c r="B383" s="132" t="str">
        <f t="shared" si="6"/>
        <v>OAK-MOR-1228</v>
      </c>
      <c r="C383" s="132">
        <v>6004</v>
      </c>
    </row>
    <row r="384" spans="1:3" x14ac:dyDescent="0.45">
      <c r="A384" s="132" t="s">
        <v>14204</v>
      </c>
      <c r="B384" s="132" t="str">
        <f t="shared" si="6"/>
        <v>OAK-MOR-1229</v>
      </c>
      <c r="C384" s="132">
        <v>4926</v>
      </c>
    </row>
    <row r="385" spans="1:3" x14ac:dyDescent="0.45">
      <c r="A385" s="132" t="s">
        <v>14205</v>
      </c>
      <c r="B385" s="132" t="str">
        <f t="shared" si="6"/>
        <v>OAK-MOR-1230</v>
      </c>
      <c r="C385" s="132">
        <v>5059</v>
      </c>
    </row>
    <row r="386" spans="1:3" x14ac:dyDescent="0.45">
      <c r="A386" s="132" t="s">
        <v>14206</v>
      </c>
      <c r="B386" s="132" t="str">
        <f t="shared" si="6"/>
        <v>OAK-MOR-1234</v>
      </c>
      <c r="C386" s="132">
        <v>5679</v>
      </c>
    </row>
    <row r="387" spans="1:3" x14ac:dyDescent="0.45">
      <c r="A387" s="132" t="s">
        <v>14207</v>
      </c>
      <c r="B387" s="132" t="str">
        <f t="shared" si="6"/>
        <v>OAK-MOR-1235</v>
      </c>
      <c r="C387" s="132">
        <v>4858</v>
      </c>
    </row>
    <row r="388" spans="1:3" x14ac:dyDescent="0.45">
      <c r="A388" s="132" t="s">
        <v>3894</v>
      </c>
      <c r="B388" s="132" t="str">
        <f t="shared" si="6"/>
        <v>OAK-MOR-125</v>
      </c>
      <c r="C388" s="132">
        <v>5163</v>
      </c>
    </row>
    <row r="389" spans="1:3" x14ac:dyDescent="0.45">
      <c r="A389" s="132" t="s">
        <v>3896</v>
      </c>
      <c r="B389" s="132" t="str">
        <f t="shared" si="6"/>
        <v>OAK-MOR-127</v>
      </c>
      <c r="C389" s="132">
        <v>5160</v>
      </c>
    </row>
    <row r="390" spans="1:3" x14ac:dyDescent="0.45">
      <c r="A390" s="132" t="s">
        <v>3880</v>
      </c>
      <c r="B390" s="132" t="str">
        <f t="shared" si="6"/>
        <v>OAK-MOR-135</v>
      </c>
      <c r="C390" s="132">
        <v>5326</v>
      </c>
    </row>
    <row r="391" spans="1:3" x14ac:dyDescent="0.45">
      <c r="A391" s="132" t="s">
        <v>6710</v>
      </c>
      <c r="B391" s="132" t="str">
        <f t="shared" si="6"/>
        <v>OAK-MOR-143</v>
      </c>
      <c r="C391" s="132">
        <v>4889</v>
      </c>
    </row>
    <row r="392" spans="1:3" x14ac:dyDescent="0.45">
      <c r="A392" s="132" t="s">
        <v>6711</v>
      </c>
      <c r="B392" s="132" t="str">
        <f t="shared" si="6"/>
        <v>OAK-MOR-164</v>
      </c>
      <c r="C392" s="132">
        <v>4622</v>
      </c>
    </row>
    <row r="393" spans="1:3" x14ac:dyDescent="0.45">
      <c r="A393" s="132" t="s">
        <v>4688</v>
      </c>
      <c r="B393" s="132" t="str">
        <f t="shared" si="6"/>
        <v>OAK-MOR-173</v>
      </c>
      <c r="C393" s="132">
        <v>6047</v>
      </c>
    </row>
    <row r="394" spans="1:3" x14ac:dyDescent="0.45">
      <c r="A394" s="132" t="s">
        <v>4691</v>
      </c>
      <c r="B394" s="132" t="str">
        <f t="shared" si="6"/>
        <v>OAK-MOR-174</v>
      </c>
      <c r="C394" s="132">
        <v>5996</v>
      </c>
    </row>
    <row r="395" spans="1:3" x14ac:dyDescent="0.45">
      <c r="A395" s="132" t="s">
        <v>3905</v>
      </c>
      <c r="B395" s="132" t="str">
        <f t="shared" si="6"/>
        <v>OAK-MOR-189</v>
      </c>
      <c r="C395" s="132">
        <v>4459</v>
      </c>
    </row>
    <row r="396" spans="1:3" x14ac:dyDescent="0.45">
      <c r="A396" s="132" t="s">
        <v>3911</v>
      </c>
      <c r="B396" s="132" t="str">
        <f t="shared" si="6"/>
        <v>OAK-MOR-191</v>
      </c>
      <c r="C396" s="132">
        <v>9255</v>
      </c>
    </row>
    <row r="397" spans="1:3" x14ac:dyDescent="0.45">
      <c r="A397" s="132" t="s">
        <v>4694</v>
      </c>
      <c r="B397" s="132" t="str">
        <f t="shared" si="6"/>
        <v>OAK-MOR-199</v>
      </c>
      <c r="C397" s="132">
        <v>4777</v>
      </c>
    </row>
    <row r="398" spans="1:3" x14ac:dyDescent="0.45">
      <c r="A398" s="132" t="s">
        <v>3907</v>
      </c>
      <c r="B398" s="132" t="str">
        <f t="shared" si="6"/>
        <v>OAK-MOR-222</v>
      </c>
      <c r="C398" s="132">
        <v>5255</v>
      </c>
    </row>
    <row r="399" spans="1:3" x14ac:dyDescent="0.45">
      <c r="A399" s="132" t="s">
        <v>3902</v>
      </c>
      <c r="B399" s="132" t="str">
        <f t="shared" si="6"/>
        <v>OAK-MOR-226</v>
      </c>
      <c r="C399" s="132">
        <v>4471</v>
      </c>
    </row>
    <row r="400" spans="1:3" x14ac:dyDescent="0.45">
      <c r="A400" s="132" t="s">
        <v>6712</v>
      </c>
      <c r="B400" s="132" t="str">
        <f t="shared" si="6"/>
        <v>OAK-MOR-260</v>
      </c>
      <c r="C400" s="132">
        <v>4608</v>
      </c>
    </row>
    <row r="401" spans="1:3" x14ac:dyDescent="0.45">
      <c r="A401" s="132" t="s">
        <v>4700</v>
      </c>
      <c r="B401" s="132" t="str">
        <f t="shared" si="6"/>
        <v>OAK-MOR-305</v>
      </c>
      <c r="C401" s="132">
        <v>6411</v>
      </c>
    </row>
    <row r="402" spans="1:3" x14ac:dyDescent="0.45">
      <c r="A402" s="132" t="s">
        <v>3897</v>
      </c>
      <c r="B402" s="132" t="str">
        <f t="shared" si="6"/>
        <v>OAK-MOR-336</v>
      </c>
      <c r="C402" s="132">
        <v>3371</v>
      </c>
    </row>
    <row r="403" spans="1:3" x14ac:dyDescent="0.45">
      <c r="A403" s="132" t="s">
        <v>1448</v>
      </c>
      <c r="B403" s="132" t="str">
        <f t="shared" si="6"/>
        <v>OAK-MOR-342</v>
      </c>
      <c r="C403" s="132">
        <v>3664</v>
      </c>
    </row>
    <row r="404" spans="1:3" x14ac:dyDescent="0.45">
      <c r="A404" s="132" t="s">
        <v>4702</v>
      </c>
      <c r="B404" s="132" t="str">
        <f t="shared" si="6"/>
        <v>OAK-MOR-346</v>
      </c>
      <c r="C404" s="132">
        <v>4398</v>
      </c>
    </row>
    <row r="405" spans="1:3" x14ac:dyDescent="0.45">
      <c r="A405" s="132" t="s">
        <v>1438</v>
      </c>
      <c r="B405" s="132" t="str">
        <f t="shared" si="6"/>
        <v>OAK-MOR-351</v>
      </c>
      <c r="C405" s="132">
        <v>4614</v>
      </c>
    </row>
    <row r="406" spans="1:3" x14ac:dyDescent="0.45">
      <c r="A406" s="132" t="s">
        <v>1437</v>
      </c>
      <c r="B406" s="132" t="str">
        <f t="shared" si="6"/>
        <v>OAK-MOR-352</v>
      </c>
      <c r="C406" s="132">
        <v>4596</v>
      </c>
    </row>
    <row r="407" spans="1:3" x14ac:dyDescent="0.45">
      <c r="A407" s="132" t="s">
        <v>1433</v>
      </c>
      <c r="B407" s="132" t="str">
        <f t="shared" si="6"/>
        <v>OAK-MOR-353</v>
      </c>
      <c r="C407" s="132">
        <v>6729</v>
      </c>
    </row>
    <row r="408" spans="1:3" x14ac:dyDescent="0.45">
      <c r="A408" s="132" t="s">
        <v>1434</v>
      </c>
      <c r="B408" s="132" t="str">
        <f t="shared" si="6"/>
        <v>OAK-MOR-354</v>
      </c>
      <c r="C408" s="132">
        <v>7315</v>
      </c>
    </row>
    <row r="409" spans="1:3" x14ac:dyDescent="0.45">
      <c r="A409" s="132" t="s">
        <v>1455</v>
      </c>
      <c r="B409" s="132" t="str">
        <f t="shared" si="6"/>
        <v>OAK-MOR-356</v>
      </c>
      <c r="C409" s="132">
        <v>3864</v>
      </c>
    </row>
    <row r="410" spans="1:3" x14ac:dyDescent="0.45">
      <c r="A410" s="132" t="s">
        <v>1435</v>
      </c>
      <c r="B410" s="132" t="str">
        <f t="shared" si="6"/>
        <v>OAK-MOR-357</v>
      </c>
      <c r="C410" s="132">
        <v>6420</v>
      </c>
    </row>
    <row r="411" spans="1:3" x14ac:dyDescent="0.45">
      <c r="A411" s="132" t="s">
        <v>1436</v>
      </c>
      <c r="B411" s="132" t="str">
        <f t="shared" si="6"/>
        <v>OAK-MOR-358</v>
      </c>
      <c r="C411" s="132">
        <v>6854</v>
      </c>
    </row>
    <row r="412" spans="1:3" x14ac:dyDescent="0.45">
      <c r="A412" s="132" t="s">
        <v>1456</v>
      </c>
      <c r="B412" s="132" t="str">
        <f t="shared" ref="B412:B475" si="7">A412</f>
        <v>OAK-MOR-359</v>
      </c>
      <c r="C412" s="132">
        <v>3843</v>
      </c>
    </row>
    <row r="413" spans="1:3" x14ac:dyDescent="0.45">
      <c r="A413" s="132" t="s">
        <v>1454</v>
      </c>
      <c r="B413" s="132" t="str">
        <f t="shared" si="7"/>
        <v>OAK-MOR-360</v>
      </c>
      <c r="C413" s="132">
        <v>4221</v>
      </c>
    </row>
    <row r="414" spans="1:3" x14ac:dyDescent="0.45">
      <c r="A414" s="132" t="s">
        <v>14183</v>
      </c>
      <c r="B414" s="132" t="str">
        <f t="shared" si="7"/>
        <v>OAK-MOR-361</v>
      </c>
      <c r="C414" s="132">
        <v>5779</v>
      </c>
    </row>
    <row r="415" spans="1:3" x14ac:dyDescent="0.45">
      <c r="A415" s="132" t="s">
        <v>1646</v>
      </c>
      <c r="B415" s="132" t="str">
        <f t="shared" si="7"/>
        <v>OAK-MOR-362</v>
      </c>
      <c r="C415" s="132">
        <v>6009</v>
      </c>
    </row>
    <row r="416" spans="1:3" x14ac:dyDescent="0.45">
      <c r="A416" s="132" t="s">
        <v>1645</v>
      </c>
      <c r="B416" s="132" t="str">
        <f t="shared" si="7"/>
        <v>OAK-MOR-365</v>
      </c>
      <c r="C416" s="132">
        <v>5567</v>
      </c>
    </row>
    <row r="417" spans="1:3" x14ac:dyDescent="0.45">
      <c r="A417" s="132" t="s">
        <v>2074</v>
      </c>
      <c r="B417" s="132" t="str">
        <f t="shared" si="7"/>
        <v>OAK-MOR-375</v>
      </c>
      <c r="C417" s="132">
        <v>3455</v>
      </c>
    </row>
    <row r="418" spans="1:3" x14ac:dyDescent="0.45">
      <c r="A418" s="132" t="s">
        <v>3885</v>
      </c>
      <c r="B418" s="132" t="str">
        <f t="shared" si="7"/>
        <v>OAK-MOR-376</v>
      </c>
      <c r="C418" s="132">
        <v>3571</v>
      </c>
    </row>
    <row r="419" spans="1:3" x14ac:dyDescent="0.45">
      <c r="A419" s="132" t="s">
        <v>2067</v>
      </c>
      <c r="B419" s="132" t="str">
        <f t="shared" si="7"/>
        <v>OAK-MOR-377</v>
      </c>
      <c r="C419" s="132">
        <v>6117</v>
      </c>
    </row>
    <row r="420" spans="1:3" x14ac:dyDescent="0.45">
      <c r="A420" s="132" t="s">
        <v>1452</v>
      </c>
      <c r="B420" s="132" t="str">
        <f t="shared" si="7"/>
        <v>OAK-MOR-383</v>
      </c>
      <c r="C420" s="132">
        <v>5097</v>
      </c>
    </row>
    <row r="421" spans="1:3" x14ac:dyDescent="0.45">
      <c r="A421" s="132" t="s">
        <v>1450</v>
      </c>
      <c r="B421" s="132" t="str">
        <f t="shared" si="7"/>
        <v>OAK-MOR-385</v>
      </c>
      <c r="C421" s="132">
        <v>3621</v>
      </c>
    </row>
    <row r="422" spans="1:3" x14ac:dyDescent="0.45">
      <c r="A422" s="132" t="s">
        <v>1446</v>
      </c>
      <c r="B422" s="132" t="str">
        <f t="shared" si="7"/>
        <v>OAK-MOR-387</v>
      </c>
      <c r="C422" s="132">
        <v>3454</v>
      </c>
    </row>
    <row r="423" spans="1:3" x14ac:dyDescent="0.45">
      <c r="A423" s="132" t="s">
        <v>1449</v>
      </c>
      <c r="B423" s="132" t="str">
        <f t="shared" si="7"/>
        <v>OAK-MOR-388</v>
      </c>
      <c r="C423" s="132">
        <v>6579</v>
      </c>
    </row>
    <row r="424" spans="1:3" x14ac:dyDescent="0.45">
      <c r="A424" s="132" t="s">
        <v>1443</v>
      </c>
      <c r="B424" s="132" t="str">
        <f t="shared" si="7"/>
        <v>OAK-MOR-390</v>
      </c>
      <c r="C424" s="132">
        <v>6496</v>
      </c>
    </row>
    <row r="425" spans="1:3" x14ac:dyDescent="0.45">
      <c r="A425" s="132" t="s">
        <v>1444</v>
      </c>
      <c r="B425" s="132" t="str">
        <f t="shared" si="7"/>
        <v>OAK-MOR-391</v>
      </c>
      <c r="C425" s="132">
        <v>5864</v>
      </c>
    </row>
    <row r="426" spans="1:3" x14ac:dyDescent="0.45">
      <c r="A426" s="132" t="s">
        <v>1441</v>
      </c>
      <c r="B426" s="132" t="str">
        <f t="shared" si="7"/>
        <v>OAK-MOR-392</v>
      </c>
      <c r="C426" s="132">
        <v>6408</v>
      </c>
    </row>
    <row r="427" spans="1:3" x14ac:dyDescent="0.45">
      <c r="A427" s="132" t="s">
        <v>1440</v>
      </c>
      <c r="B427" s="132" t="str">
        <f t="shared" si="7"/>
        <v>OAK-MOR-393</v>
      </c>
      <c r="C427" s="132">
        <v>7702</v>
      </c>
    </row>
    <row r="428" spans="1:3" x14ac:dyDescent="0.45">
      <c r="A428" s="132" t="s">
        <v>3886</v>
      </c>
      <c r="B428" s="132" t="str">
        <f t="shared" si="7"/>
        <v>OAK-MOR-394</v>
      </c>
      <c r="C428" s="132">
        <v>5356</v>
      </c>
    </row>
    <row r="429" spans="1:3" x14ac:dyDescent="0.45">
      <c r="A429" s="132" t="s">
        <v>3889</v>
      </c>
      <c r="B429" s="132" t="str">
        <f t="shared" si="7"/>
        <v>OAK-MOR-395</v>
      </c>
      <c r="C429" s="132">
        <v>5714</v>
      </c>
    </row>
    <row r="430" spans="1:3" x14ac:dyDescent="0.45">
      <c r="A430" s="132" t="s">
        <v>3887</v>
      </c>
      <c r="B430" s="132" t="str">
        <f t="shared" si="7"/>
        <v>OAK-MOR-397</v>
      </c>
      <c r="C430" s="132">
        <v>5538</v>
      </c>
    </row>
    <row r="431" spans="1:3" x14ac:dyDescent="0.45">
      <c r="A431" s="132" t="s">
        <v>3888</v>
      </c>
      <c r="B431" s="132" t="str">
        <f t="shared" si="7"/>
        <v>OAK-MOR-398</v>
      </c>
      <c r="C431" s="132">
        <v>5412</v>
      </c>
    </row>
    <row r="432" spans="1:3" x14ac:dyDescent="0.45">
      <c r="A432" s="132" t="s">
        <v>3891</v>
      </c>
      <c r="B432" s="132" t="str">
        <f t="shared" si="7"/>
        <v>OAK-MOR-399</v>
      </c>
      <c r="C432" s="132">
        <v>4137</v>
      </c>
    </row>
    <row r="433" spans="1:3" x14ac:dyDescent="0.45">
      <c r="A433" s="132" t="s">
        <v>3882</v>
      </c>
      <c r="B433" s="132" t="str">
        <f t="shared" si="7"/>
        <v>OAK-MOR-400</v>
      </c>
      <c r="C433" s="132">
        <v>4153</v>
      </c>
    </row>
    <row r="434" spans="1:3" x14ac:dyDescent="0.45">
      <c r="A434" s="132" t="s">
        <v>3890</v>
      </c>
      <c r="B434" s="132" t="str">
        <f t="shared" si="7"/>
        <v>OAK-MOR-401</v>
      </c>
      <c r="C434" s="132">
        <v>3921</v>
      </c>
    </row>
    <row r="435" spans="1:3" x14ac:dyDescent="0.45">
      <c r="A435" s="132" t="s">
        <v>3881</v>
      </c>
      <c r="B435" s="132" t="str">
        <f t="shared" si="7"/>
        <v>OAK-MOR-402</v>
      </c>
      <c r="C435" s="132">
        <v>6824</v>
      </c>
    </row>
    <row r="436" spans="1:3" x14ac:dyDescent="0.45">
      <c r="A436" s="132" t="s">
        <v>3883</v>
      </c>
      <c r="B436" s="132" t="str">
        <f t="shared" si="7"/>
        <v>OAK-MOR-403</v>
      </c>
      <c r="C436" s="132">
        <v>3471</v>
      </c>
    </row>
    <row r="437" spans="1:3" x14ac:dyDescent="0.45">
      <c r="A437" s="132" t="s">
        <v>3884</v>
      </c>
      <c r="B437" s="132" t="str">
        <f t="shared" si="7"/>
        <v>OAK-MOR-406</v>
      </c>
      <c r="C437" s="132">
        <v>3433</v>
      </c>
    </row>
    <row r="438" spans="1:3" x14ac:dyDescent="0.45">
      <c r="A438" s="132" t="s">
        <v>1648</v>
      </c>
      <c r="B438" s="132" t="str">
        <f t="shared" si="7"/>
        <v>OAK-MOR-410</v>
      </c>
      <c r="C438" s="132">
        <v>4426</v>
      </c>
    </row>
    <row r="439" spans="1:3" x14ac:dyDescent="0.45">
      <c r="A439" s="132" t="s">
        <v>1649</v>
      </c>
      <c r="B439" s="132" t="str">
        <f t="shared" si="7"/>
        <v>OAK-MOR-411</v>
      </c>
      <c r="C439" s="132">
        <v>5212</v>
      </c>
    </row>
    <row r="440" spans="1:3" x14ac:dyDescent="0.45">
      <c r="A440" s="132" t="s">
        <v>14184</v>
      </c>
      <c r="B440" s="132" t="str">
        <f t="shared" si="7"/>
        <v>OAK-MOR-412</v>
      </c>
      <c r="C440" s="132">
        <v>3796</v>
      </c>
    </row>
    <row r="441" spans="1:3" x14ac:dyDescent="0.45">
      <c r="A441" s="132" t="s">
        <v>1650</v>
      </c>
      <c r="B441" s="132" t="str">
        <f t="shared" si="7"/>
        <v>OAK-MOR-413</v>
      </c>
      <c r="C441" s="132">
        <v>3806</v>
      </c>
    </row>
    <row r="442" spans="1:3" x14ac:dyDescent="0.45">
      <c r="A442" s="132" t="s">
        <v>1651</v>
      </c>
      <c r="B442" s="132" t="str">
        <f t="shared" si="7"/>
        <v>OAK-MOR-414</v>
      </c>
      <c r="C442" s="132">
        <v>4969</v>
      </c>
    </row>
    <row r="443" spans="1:3" x14ac:dyDescent="0.45">
      <c r="A443" s="132" t="s">
        <v>1652</v>
      </c>
      <c r="B443" s="132" t="str">
        <f t="shared" si="7"/>
        <v>OAK-MOR-415</v>
      </c>
      <c r="C443" s="132">
        <v>4485</v>
      </c>
    </row>
    <row r="444" spans="1:3" x14ac:dyDescent="0.45">
      <c r="A444" s="132" t="s">
        <v>1653</v>
      </c>
      <c r="B444" s="132" t="str">
        <f t="shared" si="7"/>
        <v>OAK-MOR-416</v>
      </c>
      <c r="C444" s="132">
        <v>4541</v>
      </c>
    </row>
    <row r="445" spans="1:3" x14ac:dyDescent="0.45">
      <c r="A445" s="132" t="s">
        <v>1654</v>
      </c>
      <c r="B445" s="132" t="str">
        <f t="shared" si="7"/>
        <v>OAK-MOR-417</v>
      </c>
      <c r="C445" s="132">
        <v>5699</v>
      </c>
    </row>
    <row r="446" spans="1:3" x14ac:dyDescent="0.45">
      <c r="A446" s="132" t="s">
        <v>3877</v>
      </c>
      <c r="B446" s="132" t="str">
        <f t="shared" si="7"/>
        <v>OAK-MOR-418</v>
      </c>
      <c r="C446" s="132">
        <v>6057</v>
      </c>
    </row>
    <row r="447" spans="1:3" x14ac:dyDescent="0.45">
      <c r="A447" s="132" t="s">
        <v>1445</v>
      </c>
      <c r="B447" s="132" t="str">
        <f t="shared" si="7"/>
        <v>OAK-MOR-419</v>
      </c>
      <c r="C447" s="132">
        <v>4490</v>
      </c>
    </row>
    <row r="448" spans="1:3" x14ac:dyDescent="0.45">
      <c r="A448" s="132" t="s">
        <v>3893</v>
      </c>
      <c r="B448" s="132" t="str">
        <f t="shared" si="7"/>
        <v>OAK-MOR-420</v>
      </c>
      <c r="C448" s="132">
        <v>6538</v>
      </c>
    </row>
    <row r="449" spans="1:3" x14ac:dyDescent="0.45">
      <c r="A449" s="132" t="s">
        <v>1447</v>
      </c>
      <c r="B449" s="132" t="str">
        <f t="shared" si="7"/>
        <v>OAK-MOR-421</v>
      </c>
      <c r="C449" s="132">
        <v>4230</v>
      </c>
    </row>
    <row r="450" spans="1:3" x14ac:dyDescent="0.45">
      <c r="A450" s="132" t="s">
        <v>3879</v>
      </c>
      <c r="B450" s="132" t="str">
        <f t="shared" si="7"/>
        <v>OAK-MOR-422</v>
      </c>
      <c r="C450" s="132">
        <v>3606</v>
      </c>
    </row>
    <row r="451" spans="1:3" x14ac:dyDescent="0.45">
      <c r="A451" s="132" t="s">
        <v>4739</v>
      </c>
      <c r="B451" s="132" t="str">
        <f t="shared" si="7"/>
        <v>OAK-MOR-428</v>
      </c>
      <c r="C451" s="132">
        <v>6514</v>
      </c>
    </row>
    <row r="452" spans="1:3" x14ac:dyDescent="0.45">
      <c r="A452" s="132" t="s">
        <v>4732</v>
      </c>
      <c r="B452" s="132" t="str">
        <f t="shared" si="7"/>
        <v>OAK-MOR-429</v>
      </c>
      <c r="C452" s="132">
        <v>7239</v>
      </c>
    </row>
    <row r="453" spans="1:3" x14ac:dyDescent="0.45">
      <c r="A453" s="132" t="s">
        <v>3914</v>
      </c>
      <c r="B453" s="132" t="str">
        <f t="shared" si="7"/>
        <v>OAK-MOR-430</v>
      </c>
      <c r="C453" s="132">
        <v>6778</v>
      </c>
    </row>
    <row r="454" spans="1:3" x14ac:dyDescent="0.45">
      <c r="A454" s="132" t="s">
        <v>4638</v>
      </c>
      <c r="B454" s="132" t="str">
        <f t="shared" si="7"/>
        <v>OAK-MOR-435</v>
      </c>
      <c r="C454" s="132">
        <v>4445</v>
      </c>
    </row>
    <row r="455" spans="1:3" x14ac:dyDescent="0.45">
      <c r="A455" s="132" t="s">
        <v>3901</v>
      </c>
      <c r="B455" s="132" t="str">
        <f t="shared" si="7"/>
        <v>OAK-MOR-436</v>
      </c>
      <c r="C455" s="132">
        <v>4095</v>
      </c>
    </row>
    <row r="456" spans="1:3" x14ac:dyDescent="0.45">
      <c r="A456" s="132" t="s">
        <v>3906</v>
      </c>
      <c r="B456" s="132" t="str">
        <f t="shared" si="7"/>
        <v>OAK-MOR-438</v>
      </c>
      <c r="C456" s="132">
        <v>3260</v>
      </c>
    </row>
    <row r="457" spans="1:3" x14ac:dyDescent="0.45">
      <c r="A457" s="132" t="s">
        <v>3903</v>
      </c>
      <c r="B457" s="132" t="str">
        <f t="shared" si="7"/>
        <v>OAK-MOR-441A</v>
      </c>
      <c r="C457" s="132">
        <v>7348</v>
      </c>
    </row>
    <row r="458" spans="1:3" x14ac:dyDescent="0.45">
      <c r="A458" s="132" t="s">
        <v>4723</v>
      </c>
      <c r="B458" s="132" t="str">
        <f t="shared" si="7"/>
        <v>OAK-MOR-443</v>
      </c>
      <c r="C458" s="132">
        <v>5363</v>
      </c>
    </row>
    <row r="459" spans="1:3" x14ac:dyDescent="0.45">
      <c r="A459" s="132" t="s">
        <v>4704</v>
      </c>
      <c r="B459" s="132" t="str">
        <f t="shared" si="7"/>
        <v>OAK-MOR-444</v>
      </c>
      <c r="C459" s="132">
        <v>7365</v>
      </c>
    </row>
    <row r="460" spans="1:3" x14ac:dyDescent="0.45">
      <c r="A460" s="132" t="s">
        <v>4657</v>
      </c>
      <c r="B460" s="132" t="str">
        <f t="shared" si="7"/>
        <v>OAK-MOR-446</v>
      </c>
      <c r="C460" s="132">
        <v>3971</v>
      </c>
    </row>
    <row r="461" spans="1:3" x14ac:dyDescent="0.45">
      <c r="A461" s="132" t="s">
        <v>4661</v>
      </c>
      <c r="B461" s="132" t="str">
        <f t="shared" si="7"/>
        <v>OAK-MOR-462</v>
      </c>
      <c r="C461" s="132">
        <v>3401</v>
      </c>
    </row>
    <row r="462" spans="1:3" x14ac:dyDescent="0.45">
      <c r="A462" s="132" t="s">
        <v>3904</v>
      </c>
      <c r="B462" s="132" t="str">
        <f t="shared" si="7"/>
        <v>OAK-MOR-463</v>
      </c>
      <c r="C462" s="132">
        <v>3733</v>
      </c>
    </row>
    <row r="463" spans="1:3" x14ac:dyDescent="0.45">
      <c r="A463" s="132" t="s">
        <v>1755</v>
      </c>
      <c r="B463" s="132" t="str">
        <f t="shared" si="7"/>
        <v>OAK-MOR-470</v>
      </c>
      <c r="C463" s="132">
        <v>3137</v>
      </c>
    </row>
    <row r="464" spans="1:3" x14ac:dyDescent="0.45">
      <c r="A464" s="132" t="s">
        <v>2069</v>
      </c>
      <c r="B464" s="132" t="str">
        <f t="shared" si="7"/>
        <v>OAK-MOR-474</v>
      </c>
      <c r="C464" s="132">
        <v>4443</v>
      </c>
    </row>
    <row r="465" spans="1:3" x14ac:dyDescent="0.45">
      <c r="A465" s="132" t="s">
        <v>2068</v>
      </c>
      <c r="B465" s="132" t="str">
        <f t="shared" si="7"/>
        <v>OAK-MOR-476</v>
      </c>
      <c r="C465" s="132">
        <v>5054</v>
      </c>
    </row>
    <row r="466" spans="1:3" x14ac:dyDescent="0.45">
      <c r="A466" s="132" t="s">
        <v>4735</v>
      </c>
      <c r="B466" s="132" t="str">
        <f t="shared" si="7"/>
        <v>OAK-MOR-485</v>
      </c>
      <c r="C466" s="132">
        <v>7266</v>
      </c>
    </row>
    <row r="467" spans="1:3" x14ac:dyDescent="0.45">
      <c r="A467" s="132" t="s">
        <v>4670</v>
      </c>
      <c r="B467" s="132" t="str">
        <f t="shared" si="7"/>
        <v>OAK-MOR-486</v>
      </c>
      <c r="C467" s="132">
        <v>3345</v>
      </c>
    </row>
    <row r="468" spans="1:3" x14ac:dyDescent="0.45">
      <c r="A468" s="132" t="s">
        <v>4674</v>
      </c>
      <c r="B468" s="132" t="str">
        <f t="shared" si="7"/>
        <v>OAK-MOR-488</v>
      </c>
      <c r="C468" s="132">
        <v>7117</v>
      </c>
    </row>
    <row r="469" spans="1:3" x14ac:dyDescent="0.45">
      <c r="A469" s="132" t="s">
        <v>3475</v>
      </c>
      <c r="B469" s="132" t="str">
        <f t="shared" si="7"/>
        <v>OAK-MOR-489</v>
      </c>
      <c r="C469" s="132">
        <v>4705</v>
      </c>
    </row>
    <row r="470" spans="1:3" x14ac:dyDescent="0.45">
      <c r="A470" s="132" t="s">
        <v>3908</v>
      </c>
      <c r="B470" s="132" t="str">
        <f t="shared" si="7"/>
        <v>OAK-MOR-490</v>
      </c>
      <c r="C470" s="132">
        <v>6293</v>
      </c>
    </row>
    <row r="471" spans="1:3" x14ac:dyDescent="0.45">
      <c r="A471" s="132" t="s">
        <v>4707</v>
      </c>
      <c r="B471" s="132" t="str">
        <f t="shared" si="7"/>
        <v>OAK-MOR-495</v>
      </c>
      <c r="C471" s="132">
        <v>6615</v>
      </c>
    </row>
    <row r="472" spans="1:3" x14ac:dyDescent="0.45">
      <c r="A472" s="132" t="s">
        <v>3910</v>
      </c>
      <c r="B472" s="132" t="str">
        <f t="shared" si="7"/>
        <v>OAK-MOR-496</v>
      </c>
      <c r="C472" s="132">
        <v>4973</v>
      </c>
    </row>
    <row r="473" spans="1:3" x14ac:dyDescent="0.45">
      <c r="A473" s="132" t="s">
        <v>1442</v>
      </c>
      <c r="B473" s="132" t="str">
        <f t="shared" si="7"/>
        <v>OAK-MOR-498</v>
      </c>
      <c r="C473" s="132">
        <v>6875</v>
      </c>
    </row>
    <row r="474" spans="1:3" x14ac:dyDescent="0.45">
      <c r="A474" s="132" t="s">
        <v>4708</v>
      </c>
      <c r="B474" s="132" t="str">
        <f t="shared" si="7"/>
        <v>OAK-MOR-499</v>
      </c>
      <c r="C474" s="132">
        <v>6355</v>
      </c>
    </row>
    <row r="475" spans="1:3" x14ac:dyDescent="0.45">
      <c r="A475" s="132" t="s">
        <v>3909</v>
      </c>
      <c r="B475" s="132" t="str">
        <f t="shared" si="7"/>
        <v>OAK-MOR-500</v>
      </c>
      <c r="C475" s="132">
        <v>6190</v>
      </c>
    </row>
    <row r="476" spans="1:3" x14ac:dyDescent="0.45">
      <c r="A476" s="132" t="s">
        <v>2072</v>
      </c>
      <c r="B476" s="132" t="str">
        <f t="shared" ref="B476:B539" si="8">A476</f>
        <v>OAK-MOR-502</v>
      </c>
      <c r="C476" s="132">
        <v>3315</v>
      </c>
    </row>
    <row r="477" spans="1:3" x14ac:dyDescent="0.45">
      <c r="A477" s="132" t="s">
        <v>2073</v>
      </c>
      <c r="B477" s="132" t="str">
        <f t="shared" si="8"/>
        <v>OAK-MOR-507</v>
      </c>
      <c r="C477" s="132">
        <v>4228</v>
      </c>
    </row>
    <row r="478" spans="1:3" x14ac:dyDescent="0.45">
      <c r="A478" s="132" t="s">
        <v>3892</v>
      </c>
      <c r="B478" s="132" t="str">
        <f t="shared" si="8"/>
        <v>OAK-MOR-508</v>
      </c>
      <c r="C478" s="132">
        <v>5068</v>
      </c>
    </row>
    <row r="479" spans="1:3" x14ac:dyDescent="0.45">
      <c r="A479" s="132" t="s">
        <v>4728</v>
      </c>
      <c r="B479" s="132" t="str">
        <f t="shared" si="8"/>
        <v>OAK-MOR-509</v>
      </c>
      <c r="C479" s="132">
        <v>6012</v>
      </c>
    </row>
    <row r="480" spans="1:3" x14ac:dyDescent="0.45">
      <c r="A480" s="132" t="s">
        <v>4710</v>
      </c>
      <c r="B480" s="132" t="str">
        <f t="shared" si="8"/>
        <v>OAK-MOR-510</v>
      </c>
      <c r="C480" s="132">
        <v>7876</v>
      </c>
    </row>
    <row r="481" spans="1:3" x14ac:dyDescent="0.45">
      <c r="A481" s="132" t="s">
        <v>3912</v>
      </c>
      <c r="B481" s="132" t="str">
        <f t="shared" si="8"/>
        <v>OAK-MOR-511</v>
      </c>
      <c r="C481" s="132">
        <v>6493</v>
      </c>
    </row>
    <row r="482" spans="1:3" x14ac:dyDescent="0.45">
      <c r="A482" s="132" t="s">
        <v>2075</v>
      </c>
      <c r="B482" s="132" t="str">
        <f t="shared" si="8"/>
        <v>OAK-MOR-516</v>
      </c>
      <c r="C482" s="132">
        <v>7219</v>
      </c>
    </row>
    <row r="483" spans="1:3" x14ac:dyDescent="0.45">
      <c r="A483" s="132" t="s">
        <v>2070</v>
      </c>
      <c r="B483" s="132" t="str">
        <f t="shared" si="8"/>
        <v>OAK-MOR-517</v>
      </c>
      <c r="C483" s="132">
        <v>6453</v>
      </c>
    </row>
    <row r="484" spans="1:3" x14ac:dyDescent="0.45">
      <c r="A484" s="132" t="s">
        <v>1451</v>
      </c>
      <c r="B484" s="132" t="str">
        <f t="shared" si="8"/>
        <v>OAK-MOR-520</v>
      </c>
      <c r="C484" s="132">
        <v>4874</v>
      </c>
    </row>
    <row r="485" spans="1:3" x14ac:dyDescent="0.45">
      <c r="A485" s="132" t="s">
        <v>3915</v>
      </c>
      <c r="B485" s="132" t="str">
        <f t="shared" si="8"/>
        <v>OAK-MOR-521</v>
      </c>
      <c r="C485" s="132">
        <v>5034</v>
      </c>
    </row>
    <row r="486" spans="1:3" x14ac:dyDescent="0.45">
      <c r="A486" s="132" t="s">
        <v>1439</v>
      </c>
      <c r="B486" s="132" t="str">
        <f t="shared" si="8"/>
        <v>OAK-MOR-527</v>
      </c>
      <c r="C486" s="132">
        <v>7120</v>
      </c>
    </row>
    <row r="487" spans="1:3" x14ac:dyDescent="0.45">
      <c r="A487" s="132" t="s">
        <v>4715</v>
      </c>
      <c r="B487" s="132" t="str">
        <f t="shared" si="8"/>
        <v>OAK-MOR-528</v>
      </c>
      <c r="C487" s="132">
        <v>5749</v>
      </c>
    </row>
    <row r="488" spans="1:3" x14ac:dyDescent="0.45">
      <c r="A488" s="132" t="s">
        <v>4718</v>
      </c>
      <c r="B488" s="132" t="str">
        <f t="shared" si="8"/>
        <v>OAK-MOR-529</v>
      </c>
      <c r="C488" s="132">
        <v>4770</v>
      </c>
    </row>
    <row r="489" spans="1:3" x14ac:dyDescent="0.45">
      <c r="A489" s="132" t="s">
        <v>2071</v>
      </c>
      <c r="B489" s="132" t="str">
        <f t="shared" si="8"/>
        <v>OAK-MOR-531</v>
      </c>
      <c r="C489" s="132">
        <v>4130</v>
      </c>
    </row>
    <row r="490" spans="1:3" x14ac:dyDescent="0.45">
      <c r="A490" s="132" t="s">
        <v>4722</v>
      </c>
      <c r="B490" s="132" t="str">
        <f t="shared" si="8"/>
        <v>OAK-MOR-532</v>
      </c>
      <c r="C490" s="132">
        <v>5671</v>
      </c>
    </row>
    <row r="491" spans="1:3" x14ac:dyDescent="0.45">
      <c r="A491" s="132" t="s">
        <v>4713</v>
      </c>
      <c r="B491" s="132" t="str">
        <f t="shared" si="8"/>
        <v>OAK-MOR-533</v>
      </c>
      <c r="C491" s="132">
        <v>4977</v>
      </c>
    </row>
    <row r="492" spans="1:3" x14ac:dyDescent="0.45">
      <c r="A492" s="132" t="s">
        <v>3895</v>
      </c>
      <c r="B492" s="132" t="str">
        <f t="shared" si="8"/>
        <v>OAK-MOR-534</v>
      </c>
      <c r="C492" s="132">
        <v>3326</v>
      </c>
    </row>
    <row r="493" spans="1:3" x14ac:dyDescent="0.45">
      <c r="A493" s="132" t="s">
        <v>4649</v>
      </c>
      <c r="B493" s="132" t="str">
        <f t="shared" si="8"/>
        <v>OAK-MOR-535</v>
      </c>
      <c r="C493" s="132">
        <v>4415</v>
      </c>
    </row>
    <row r="494" spans="1:3" x14ac:dyDescent="0.45">
      <c r="A494" s="132" t="s">
        <v>1644</v>
      </c>
      <c r="B494" s="132" t="str">
        <f t="shared" si="8"/>
        <v>OAK-MOR-537</v>
      </c>
      <c r="C494" s="132">
        <v>4893</v>
      </c>
    </row>
    <row r="495" spans="1:3" x14ac:dyDescent="0.45">
      <c r="A495" s="132" t="s">
        <v>4726</v>
      </c>
      <c r="B495" s="132" t="str">
        <f t="shared" si="8"/>
        <v>OAK-MOR-543</v>
      </c>
      <c r="C495" s="132">
        <v>6267</v>
      </c>
    </row>
    <row r="496" spans="1:3" x14ac:dyDescent="0.45">
      <c r="A496" s="132" t="s">
        <v>3913</v>
      </c>
      <c r="B496" s="132" t="str">
        <f t="shared" si="8"/>
        <v>OAK-MOR-544</v>
      </c>
      <c r="C496" s="132">
        <v>5804</v>
      </c>
    </row>
    <row r="497" spans="1:3" x14ac:dyDescent="0.45">
      <c r="A497" s="132" t="s">
        <v>7482</v>
      </c>
      <c r="B497" s="132" t="str">
        <f t="shared" si="8"/>
        <v>OAK-MOR-545</v>
      </c>
      <c r="C497" s="132">
        <v>4771</v>
      </c>
    </row>
    <row r="498" spans="1:3" x14ac:dyDescent="0.45">
      <c r="A498" s="132" t="s">
        <v>1647</v>
      </c>
      <c r="B498" s="132" t="str">
        <f t="shared" si="8"/>
        <v>OAK-MOR-546</v>
      </c>
      <c r="C498" s="132">
        <v>4625</v>
      </c>
    </row>
    <row r="499" spans="1:3" x14ac:dyDescent="0.45">
      <c r="A499" s="132" t="s">
        <v>1453</v>
      </c>
      <c r="B499" s="132" t="str">
        <f t="shared" si="8"/>
        <v>OAK-MOR-548</v>
      </c>
      <c r="C499" s="132">
        <v>5544</v>
      </c>
    </row>
    <row r="500" spans="1:3" x14ac:dyDescent="0.45">
      <c r="A500" s="132" t="s">
        <v>4883</v>
      </c>
      <c r="B500" s="132" t="str">
        <f t="shared" si="8"/>
        <v>OAK-MOR-604</v>
      </c>
      <c r="C500" s="132">
        <v>4979</v>
      </c>
    </row>
    <row r="501" spans="1:3" x14ac:dyDescent="0.45">
      <c r="A501" s="132" t="s">
        <v>4894</v>
      </c>
      <c r="B501" s="132" t="str">
        <f t="shared" si="8"/>
        <v>OAK-MOR-620</v>
      </c>
      <c r="C501" s="132">
        <v>5673</v>
      </c>
    </row>
    <row r="502" spans="1:3" x14ac:dyDescent="0.45">
      <c r="A502" s="132" t="s">
        <v>6642</v>
      </c>
      <c r="B502" s="132" t="str">
        <f t="shared" si="8"/>
        <v>OAK-MOR-892</v>
      </c>
      <c r="C502" s="132">
        <v>4373</v>
      </c>
    </row>
    <row r="503" spans="1:3" x14ac:dyDescent="0.45">
      <c r="A503" s="132" t="s">
        <v>6643</v>
      </c>
      <c r="B503" s="132" t="str">
        <f t="shared" si="8"/>
        <v>OAK-MOR-893</v>
      </c>
      <c r="C503" s="132">
        <v>3103</v>
      </c>
    </row>
    <row r="504" spans="1:3" x14ac:dyDescent="0.45">
      <c r="A504" s="132" t="s">
        <v>6644</v>
      </c>
      <c r="B504" s="132" t="str">
        <f t="shared" si="8"/>
        <v>OAK-MOR-894</v>
      </c>
      <c r="C504" s="132">
        <v>3058</v>
      </c>
    </row>
    <row r="505" spans="1:3" x14ac:dyDescent="0.45">
      <c r="A505" s="132" t="s">
        <v>6645</v>
      </c>
      <c r="B505" s="132" t="str">
        <f t="shared" si="8"/>
        <v>OAK-MOR-895</v>
      </c>
      <c r="C505" s="132">
        <v>2309</v>
      </c>
    </row>
    <row r="506" spans="1:3" x14ac:dyDescent="0.45">
      <c r="A506" s="132" t="s">
        <v>6646</v>
      </c>
      <c r="B506" s="132" t="str">
        <f t="shared" si="8"/>
        <v>OAK-MOR-896</v>
      </c>
      <c r="C506" s="132">
        <v>4526</v>
      </c>
    </row>
    <row r="507" spans="1:3" x14ac:dyDescent="0.45">
      <c r="A507" s="132" t="s">
        <v>6647</v>
      </c>
      <c r="B507" s="132" t="str">
        <f t="shared" si="8"/>
        <v>OAK-MOR-897</v>
      </c>
      <c r="C507" s="132">
        <v>2272</v>
      </c>
    </row>
    <row r="508" spans="1:3" x14ac:dyDescent="0.45">
      <c r="A508" s="132" t="s">
        <v>6648</v>
      </c>
      <c r="B508" s="132" t="str">
        <f t="shared" si="8"/>
        <v>OAK-MOR-898</v>
      </c>
      <c r="C508" s="132">
        <v>2747</v>
      </c>
    </row>
    <row r="509" spans="1:3" x14ac:dyDescent="0.45">
      <c r="A509" s="132" t="s">
        <v>6649</v>
      </c>
      <c r="B509" s="132" t="str">
        <f t="shared" si="8"/>
        <v>OAK-MOR-899</v>
      </c>
      <c r="C509" s="132">
        <v>949</v>
      </c>
    </row>
    <row r="510" spans="1:3" x14ac:dyDescent="0.45">
      <c r="A510" s="132" t="s">
        <v>6650</v>
      </c>
      <c r="B510" s="132" t="str">
        <f t="shared" si="8"/>
        <v>OAK-MOR-900</v>
      </c>
      <c r="C510" s="132">
        <v>2814</v>
      </c>
    </row>
    <row r="511" spans="1:3" x14ac:dyDescent="0.45">
      <c r="A511" s="132" t="s">
        <v>6651</v>
      </c>
      <c r="B511" s="132" t="str">
        <f t="shared" si="8"/>
        <v>OAK-MOR-901</v>
      </c>
      <c r="C511" s="132">
        <v>1138</v>
      </c>
    </row>
    <row r="512" spans="1:3" x14ac:dyDescent="0.45">
      <c r="A512" s="132" t="s">
        <v>6652</v>
      </c>
      <c r="B512" s="132" t="str">
        <f t="shared" si="8"/>
        <v>OAK-MOR-902</v>
      </c>
      <c r="C512" s="132">
        <v>2737</v>
      </c>
    </row>
    <row r="513" spans="1:3" x14ac:dyDescent="0.45">
      <c r="A513" s="132" t="s">
        <v>6653</v>
      </c>
      <c r="B513" s="132" t="str">
        <f t="shared" si="8"/>
        <v>OAK-MOR-903</v>
      </c>
      <c r="C513" s="132">
        <v>1555</v>
      </c>
    </row>
    <row r="514" spans="1:3" x14ac:dyDescent="0.45">
      <c r="A514" s="132" t="s">
        <v>6654</v>
      </c>
      <c r="B514" s="132" t="str">
        <f t="shared" si="8"/>
        <v>OAK-MOR-904</v>
      </c>
      <c r="C514" s="132">
        <v>2588</v>
      </c>
    </row>
    <row r="515" spans="1:3" x14ac:dyDescent="0.45">
      <c r="A515" s="132" t="s">
        <v>14461</v>
      </c>
      <c r="B515" s="132" t="str">
        <f t="shared" si="8"/>
        <v>OAK-MOR-907</v>
      </c>
      <c r="C515" s="132">
        <v>4169</v>
      </c>
    </row>
    <row r="516" spans="1:3" x14ac:dyDescent="0.45">
      <c r="A516" s="132" t="s">
        <v>14462</v>
      </c>
      <c r="B516" s="132" t="str">
        <f t="shared" si="8"/>
        <v>OAK-MOR-908</v>
      </c>
      <c r="C516" s="132">
        <v>4838</v>
      </c>
    </row>
    <row r="517" spans="1:3" x14ac:dyDescent="0.45">
      <c r="A517" s="132" t="s">
        <v>14463</v>
      </c>
      <c r="B517" s="132" t="str">
        <f t="shared" si="8"/>
        <v>OAK-MOR-909</v>
      </c>
      <c r="C517" s="132">
        <v>2602</v>
      </c>
    </row>
    <row r="518" spans="1:3" x14ac:dyDescent="0.45">
      <c r="A518" s="132" t="s">
        <v>14464</v>
      </c>
      <c r="B518" s="132" t="str">
        <f t="shared" si="8"/>
        <v>OAK-MOR-910</v>
      </c>
      <c r="C518" s="132">
        <v>3636</v>
      </c>
    </row>
    <row r="519" spans="1:3" x14ac:dyDescent="0.45">
      <c r="A519" s="132" t="s">
        <v>14465</v>
      </c>
      <c r="B519" s="132" t="str">
        <f t="shared" si="8"/>
        <v>OAK-MOR-911</v>
      </c>
      <c r="C519" s="132">
        <v>4414</v>
      </c>
    </row>
    <row r="520" spans="1:3" x14ac:dyDescent="0.45">
      <c r="A520" s="132" t="s">
        <v>14466</v>
      </c>
      <c r="B520" s="132" t="str">
        <f t="shared" si="8"/>
        <v>OAK-MOR-912</v>
      </c>
      <c r="C520" s="132">
        <v>3143</v>
      </c>
    </row>
    <row r="521" spans="1:3" x14ac:dyDescent="0.45">
      <c r="A521" s="132" t="s">
        <v>14467</v>
      </c>
      <c r="B521" s="132" t="str">
        <f t="shared" si="8"/>
        <v>OAK-MOR-913</v>
      </c>
      <c r="C521" s="132">
        <v>3116</v>
      </c>
    </row>
    <row r="522" spans="1:3" x14ac:dyDescent="0.45">
      <c r="A522" s="132" t="s">
        <v>14468</v>
      </c>
      <c r="B522" s="132" t="str">
        <f t="shared" si="8"/>
        <v>OAK-MOR-914</v>
      </c>
      <c r="C522" s="132">
        <v>4060</v>
      </c>
    </row>
    <row r="523" spans="1:3" x14ac:dyDescent="0.45">
      <c r="A523" s="132" t="s">
        <v>14469</v>
      </c>
      <c r="B523" s="132" t="str">
        <f t="shared" si="8"/>
        <v>OAK-MOR-915</v>
      </c>
      <c r="C523" s="132">
        <v>3187</v>
      </c>
    </row>
    <row r="524" spans="1:3" x14ac:dyDescent="0.45">
      <c r="A524" s="132" t="s">
        <v>14470</v>
      </c>
      <c r="B524" s="132" t="str">
        <f t="shared" si="8"/>
        <v>OAK-MOR-916</v>
      </c>
      <c r="C524" s="132">
        <v>4184</v>
      </c>
    </row>
    <row r="525" spans="1:3" x14ac:dyDescent="0.45">
      <c r="A525" s="132" t="s">
        <v>14471</v>
      </c>
      <c r="B525" s="132" t="str">
        <f t="shared" si="8"/>
        <v>OAK-MOR-917</v>
      </c>
      <c r="C525" s="132">
        <v>2979</v>
      </c>
    </row>
    <row r="526" spans="1:3" x14ac:dyDescent="0.45">
      <c r="A526" s="132" t="s">
        <v>14472</v>
      </c>
      <c r="B526" s="132" t="str">
        <f t="shared" si="8"/>
        <v>OAK-MOR-918</v>
      </c>
      <c r="C526" s="132">
        <v>3548</v>
      </c>
    </row>
    <row r="527" spans="1:3" x14ac:dyDescent="0.45">
      <c r="A527" s="132" t="s">
        <v>14473</v>
      </c>
      <c r="B527" s="132" t="str">
        <f t="shared" si="8"/>
        <v>OAK-MOR-919</v>
      </c>
      <c r="C527" s="132">
        <v>3597</v>
      </c>
    </row>
    <row r="528" spans="1:3" x14ac:dyDescent="0.45">
      <c r="A528" s="132" t="s">
        <v>14474</v>
      </c>
      <c r="B528" s="132" t="str">
        <f t="shared" si="8"/>
        <v>OAK-MOR-920</v>
      </c>
      <c r="C528" s="132">
        <v>2607</v>
      </c>
    </row>
    <row r="529" spans="1:3" x14ac:dyDescent="0.45">
      <c r="A529" s="132" t="s">
        <v>14475</v>
      </c>
      <c r="B529" s="132" t="str">
        <f t="shared" si="8"/>
        <v>OAK-MOR-921</v>
      </c>
      <c r="C529" s="132">
        <v>2838</v>
      </c>
    </row>
    <row r="530" spans="1:3" x14ac:dyDescent="0.45">
      <c r="A530" s="132" t="s">
        <v>14476</v>
      </c>
      <c r="B530" s="132" t="str">
        <f t="shared" si="8"/>
        <v>OAK-MOR-922</v>
      </c>
      <c r="C530" s="132">
        <v>2662</v>
      </c>
    </row>
    <row r="531" spans="1:3" x14ac:dyDescent="0.45">
      <c r="A531" s="132" t="s">
        <v>14477</v>
      </c>
      <c r="B531" s="132" t="str">
        <f t="shared" si="8"/>
        <v>OAK-MOR-923</v>
      </c>
      <c r="C531" s="132">
        <v>2787</v>
      </c>
    </row>
    <row r="532" spans="1:3" x14ac:dyDescent="0.45">
      <c r="A532" s="132" t="s">
        <v>14478</v>
      </c>
      <c r="B532" s="132" t="str">
        <f t="shared" si="8"/>
        <v>OAK-MOR-924</v>
      </c>
      <c r="C532" s="132">
        <v>2996</v>
      </c>
    </row>
    <row r="533" spans="1:3" x14ac:dyDescent="0.45">
      <c r="A533" s="132" t="s">
        <v>14479</v>
      </c>
      <c r="B533" s="132" t="str">
        <f t="shared" si="8"/>
        <v>OAK-MOR-926</v>
      </c>
      <c r="C533" s="132">
        <v>3989</v>
      </c>
    </row>
    <row r="534" spans="1:3" x14ac:dyDescent="0.45">
      <c r="A534" s="132" t="s">
        <v>14480</v>
      </c>
      <c r="B534" s="132" t="str">
        <f t="shared" si="8"/>
        <v>OAK-MOR-927</v>
      </c>
      <c r="C534" s="132">
        <v>3871</v>
      </c>
    </row>
    <row r="535" spans="1:3" x14ac:dyDescent="0.45">
      <c r="A535" s="132" t="s">
        <v>14481</v>
      </c>
      <c r="B535" s="132" t="str">
        <f t="shared" si="8"/>
        <v>OAK-MOR-928</v>
      </c>
      <c r="C535" s="132">
        <v>3633</v>
      </c>
    </row>
    <row r="536" spans="1:3" x14ac:dyDescent="0.45">
      <c r="A536" s="132" t="s">
        <v>14482</v>
      </c>
      <c r="B536" s="132" t="str">
        <f t="shared" si="8"/>
        <v>OAK-MOR-929</v>
      </c>
      <c r="C536" s="132">
        <v>4198</v>
      </c>
    </row>
    <row r="537" spans="1:3" x14ac:dyDescent="0.45">
      <c r="A537" s="132" t="s">
        <v>14483</v>
      </c>
      <c r="B537" s="132" t="str">
        <f t="shared" si="8"/>
        <v>OAK-MOR-930</v>
      </c>
      <c r="C537" s="132">
        <v>2720</v>
      </c>
    </row>
    <row r="538" spans="1:3" x14ac:dyDescent="0.45">
      <c r="A538" s="132" t="s">
        <v>14484</v>
      </c>
      <c r="B538" s="132" t="str">
        <f t="shared" si="8"/>
        <v>OAK-MOR-931</v>
      </c>
      <c r="C538" s="132">
        <v>4042</v>
      </c>
    </row>
    <row r="539" spans="1:3" x14ac:dyDescent="0.45">
      <c r="A539" s="132" t="s">
        <v>14485</v>
      </c>
      <c r="B539" s="132" t="str">
        <f t="shared" si="8"/>
        <v>OAK-MOR-932</v>
      </c>
      <c r="C539" s="132">
        <v>3959</v>
      </c>
    </row>
    <row r="540" spans="1:3" x14ac:dyDescent="0.45">
      <c r="A540" s="132" t="s">
        <v>14486</v>
      </c>
      <c r="B540" s="132" t="str">
        <f t="shared" ref="B540:B603" si="9">A540</f>
        <v>OAK-MOR-933</v>
      </c>
      <c r="C540" s="132">
        <v>2667</v>
      </c>
    </row>
    <row r="541" spans="1:3" x14ac:dyDescent="0.45">
      <c r="A541" s="132" t="s">
        <v>14487</v>
      </c>
      <c r="B541" s="132" t="str">
        <f t="shared" si="9"/>
        <v>OAK-MOR-934</v>
      </c>
      <c r="C541" s="132">
        <v>2925</v>
      </c>
    </row>
    <row r="542" spans="1:3" x14ac:dyDescent="0.45">
      <c r="A542" s="132" t="s">
        <v>14488</v>
      </c>
      <c r="B542" s="132" t="str">
        <f t="shared" si="9"/>
        <v>OAK-MOR-935</v>
      </c>
      <c r="C542" s="132">
        <v>3285</v>
      </c>
    </row>
    <row r="543" spans="1:3" x14ac:dyDescent="0.45">
      <c r="A543" s="132" t="s">
        <v>14489</v>
      </c>
      <c r="B543" s="132" t="str">
        <f t="shared" si="9"/>
        <v>OAK-MOR-936</v>
      </c>
      <c r="C543" s="132">
        <v>2778</v>
      </c>
    </row>
    <row r="544" spans="1:3" x14ac:dyDescent="0.45">
      <c r="A544" s="132" t="s">
        <v>14490</v>
      </c>
      <c r="B544" s="132" t="str">
        <f t="shared" si="9"/>
        <v>OAK-MOR-937</v>
      </c>
      <c r="C544" s="132">
        <v>3554</v>
      </c>
    </row>
    <row r="545" spans="1:3" x14ac:dyDescent="0.45">
      <c r="A545" s="132" t="s">
        <v>14491</v>
      </c>
      <c r="B545" s="132" t="str">
        <f t="shared" si="9"/>
        <v>OAK-MOR-938</v>
      </c>
      <c r="C545" s="132">
        <v>3906</v>
      </c>
    </row>
    <row r="546" spans="1:3" x14ac:dyDescent="0.45">
      <c r="A546" s="132" t="s">
        <v>14492</v>
      </c>
      <c r="B546" s="132" t="str">
        <f t="shared" si="9"/>
        <v>OAK-MOR-939</v>
      </c>
      <c r="C546" s="132">
        <v>3429</v>
      </c>
    </row>
    <row r="547" spans="1:3" x14ac:dyDescent="0.45">
      <c r="A547" s="132" t="s">
        <v>14493</v>
      </c>
      <c r="B547" s="132" t="str">
        <f t="shared" si="9"/>
        <v>OAK-MOR-940</v>
      </c>
      <c r="C547" s="132">
        <v>3463</v>
      </c>
    </row>
    <row r="548" spans="1:3" x14ac:dyDescent="0.45">
      <c r="A548" s="132" t="s">
        <v>14494</v>
      </c>
      <c r="B548" s="132" t="str">
        <f t="shared" si="9"/>
        <v>OAK-MOR-941</v>
      </c>
      <c r="C548" s="132">
        <v>2387</v>
      </c>
    </row>
    <row r="549" spans="1:3" x14ac:dyDescent="0.45">
      <c r="A549" s="132" t="s">
        <v>14495</v>
      </c>
      <c r="B549" s="132" t="str">
        <f t="shared" si="9"/>
        <v>OAK-MOR-942</v>
      </c>
      <c r="C549" s="132">
        <v>3580</v>
      </c>
    </row>
    <row r="550" spans="1:3" x14ac:dyDescent="0.45">
      <c r="A550" s="132" t="s">
        <v>14496</v>
      </c>
      <c r="B550" s="132" t="str">
        <f t="shared" si="9"/>
        <v>OAK-MOR-943</v>
      </c>
      <c r="C550" s="132">
        <v>2330</v>
      </c>
    </row>
    <row r="551" spans="1:3" x14ac:dyDescent="0.45">
      <c r="A551" s="132" t="s">
        <v>14497</v>
      </c>
      <c r="B551" s="132" t="str">
        <f t="shared" si="9"/>
        <v>OAK-MOR-944</v>
      </c>
      <c r="C551" s="132">
        <v>4822</v>
      </c>
    </row>
    <row r="552" spans="1:3" x14ac:dyDescent="0.45">
      <c r="A552" s="132" t="s">
        <v>14498</v>
      </c>
      <c r="B552" s="132" t="str">
        <f t="shared" si="9"/>
        <v>OAK-MOR-946</v>
      </c>
      <c r="C552" s="132">
        <v>3979</v>
      </c>
    </row>
    <row r="553" spans="1:3" x14ac:dyDescent="0.45">
      <c r="A553" s="132" t="s">
        <v>14499</v>
      </c>
      <c r="B553" s="132" t="str">
        <f t="shared" si="9"/>
        <v>OAK-MOR-947</v>
      </c>
      <c r="C553" s="132">
        <v>3109</v>
      </c>
    </row>
    <row r="554" spans="1:3" x14ac:dyDescent="0.45">
      <c r="A554" s="132" t="s">
        <v>14500</v>
      </c>
      <c r="B554" s="132" t="str">
        <f t="shared" si="9"/>
        <v>OAK-MOR-951</v>
      </c>
      <c r="C554" s="132">
        <v>3087</v>
      </c>
    </row>
    <row r="555" spans="1:3" x14ac:dyDescent="0.45">
      <c r="A555" s="132" t="s">
        <v>14501</v>
      </c>
      <c r="B555" s="132" t="str">
        <f t="shared" si="9"/>
        <v>OAK-MOR-955</v>
      </c>
      <c r="C555" s="132">
        <v>2127</v>
      </c>
    </row>
    <row r="556" spans="1:3" x14ac:dyDescent="0.45">
      <c r="A556" s="132" t="s">
        <v>14502</v>
      </c>
      <c r="B556" s="132" t="str">
        <f t="shared" si="9"/>
        <v>OAK-MOR-959</v>
      </c>
      <c r="C556" s="132">
        <v>6363</v>
      </c>
    </row>
    <row r="557" spans="1:3" x14ac:dyDescent="0.45">
      <c r="A557" s="132" t="s">
        <v>14503</v>
      </c>
      <c r="B557" s="132" t="str">
        <f t="shared" si="9"/>
        <v>OAK-MOR-960</v>
      </c>
      <c r="C557" s="132">
        <v>3568</v>
      </c>
    </row>
    <row r="558" spans="1:3" x14ac:dyDescent="0.45">
      <c r="A558" s="132" t="s">
        <v>14504</v>
      </c>
      <c r="B558" s="132" t="str">
        <f t="shared" si="9"/>
        <v>OAK-MOR-971</v>
      </c>
      <c r="C558" s="132">
        <v>3841</v>
      </c>
    </row>
    <row r="559" spans="1:3" x14ac:dyDescent="0.45">
      <c r="A559" s="132" t="s">
        <v>14505</v>
      </c>
      <c r="B559" s="132" t="str">
        <f t="shared" si="9"/>
        <v>OAK-MOR-974</v>
      </c>
      <c r="C559" s="132">
        <v>3611</v>
      </c>
    </row>
    <row r="560" spans="1:3" x14ac:dyDescent="0.45">
      <c r="A560" s="132" t="s">
        <v>14506</v>
      </c>
      <c r="B560" s="132" t="str">
        <f t="shared" si="9"/>
        <v>OAK-MOR-975</v>
      </c>
      <c r="C560" s="132">
        <v>3570</v>
      </c>
    </row>
    <row r="561" spans="1:3" x14ac:dyDescent="0.45">
      <c r="A561" s="132" t="s">
        <v>14507</v>
      </c>
      <c r="B561" s="132" t="str">
        <f t="shared" si="9"/>
        <v>OAK-MOR-977</v>
      </c>
      <c r="C561" s="132">
        <v>4325</v>
      </c>
    </row>
    <row r="562" spans="1:3" x14ac:dyDescent="0.45">
      <c r="A562" s="132" t="s">
        <v>14508</v>
      </c>
      <c r="B562" s="132" t="str">
        <f t="shared" si="9"/>
        <v>OAK-MOR-978</v>
      </c>
      <c r="C562" s="132">
        <v>3324</v>
      </c>
    </row>
    <row r="563" spans="1:3" x14ac:dyDescent="0.45">
      <c r="A563" s="132" t="s">
        <v>14509</v>
      </c>
      <c r="B563" s="132" t="str">
        <f t="shared" si="9"/>
        <v>OAK-MOR-979</v>
      </c>
      <c r="C563" s="132">
        <v>2452</v>
      </c>
    </row>
    <row r="564" spans="1:3" x14ac:dyDescent="0.45">
      <c r="A564" s="132" t="s">
        <v>14510</v>
      </c>
      <c r="B564" s="132" t="str">
        <f t="shared" si="9"/>
        <v>OAK-MOR-980</v>
      </c>
      <c r="C564" s="132">
        <v>4296</v>
      </c>
    </row>
    <row r="565" spans="1:3" x14ac:dyDescent="0.45">
      <c r="A565" s="132" t="s">
        <v>14511</v>
      </c>
      <c r="B565" s="132" t="str">
        <f t="shared" si="9"/>
        <v>OAK-MOR-981</v>
      </c>
      <c r="C565" s="132">
        <v>6221</v>
      </c>
    </row>
    <row r="566" spans="1:3" x14ac:dyDescent="0.45">
      <c r="A566" s="132" t="s">
        <v>14512</v>
      </c>
      <c r="B566" s="132" t="str">
        <f t="shared" si="9"/>
        <v>OAK-MOR-982</v>
      </c>
      <c r="C566" s="132">
        <v>7023</v>
      </c>
    </row>
    <row r="567" spans="1:3" x14ac:dyDescent="0.45">
      <c r="A567" s="132" t="s">
        <v>14513</v>
      </c>
      <c r="B567" s="132" t="str">
        <f t="shared" si="9"/>
        <v>OAK-MOR-983</v>
      </c>
      <c r="C567" s="132">
        <v>6379</v>
      </c>
    </row>
    <row r="568" spans="1:3" x14ac:dyDescent="0.45">
      <c r="A568" s="132" t="s">
        <v>14514</v>
      </c>
      <c r="B568" s="132" t="str">
        <f t="shared" si="9"/>
        <v>OAK-MOR-985</v>
      </c>
      <c r="C568" s="132">
        <v>5576</v>
      </c>
    </row>
    <row r="569" spans="1:3" x14ac:dyDescent="0.45">
      <c r="A569" s="132" t="s">
        <v>14515</v>
      </c>
      <c r="B569" s="132" t="str">
        <f t="shared" si="9"/>
        <v>OAK-MOR-986</v>
      </c>
      <c r="C569" s="132">
        <v>5577</v>
      </c>
    </row>
    <row r="570" spans="1:3" x14ac:dyDescent="0.45">
      <c r="A570" s="132" t="s">
        <v>14516</v>
      </c>
      <c r="B570" s="132" t="str">
        <f t="shared" si="9"/>
        <v>OAK-MOR-987</v>
      </c>
      <c r="C570" s="132">
        <v>3510</v>
      </c>
    </row>
    <row r="571" spans="1:3" x14ac:dyDescent="0.45">
      <c r="A571" s="132" t="s">
        <v>14517</v>
      </c>
      <c r="B571" s="132" t="str">
        <f t="shared" si="9"/>
        <v>OAK-MOR-988</v>
      </c>
      <c r="C571" s="132">
        <v>2752</v>
      </c>
    </row>
    <row r="572" spans="1:3" x14ac:dyDescent="0.45">
      <c r="A572" s="132" t="s">
        <v>14518</v>
      </c>
      <c r="B572" s="132" t="str">
        <f t="shared" si="9"/>
        <v>OAK-MOR-989</v>
      </c>
      <c r="C572" s="132">
        <v>2671</v>
      </c>
    </row>
    <row r="573" spans="1:3" x14ac:dyDescent="0.45">
      <c r="A573" s="132" t="s">
        <v>14519</v>
      </c>
      <c r="B573" s="132" t="str">
        <f t="shared" si="9"/>
        <v>OAK-MOR-990</v>
      </c>
      <c r="C573" s="132">
        <v>2030</v>
      </c>
    </row>
    <row r="574" spans="1:3" x14ac:dyDescent="0.45">
      <c r="A574" s="132" t="s">
        <v>14520</v>
      </c>
      <c r="B574" s="132" t="str">
        <f t="shared" si="9"/>
        <v>OAK-MOR-992</v>
      </c>
      <c r="C574" s="132">
        <v>3249</v>
      </c>
    </row>
    <row r="575" spans="1:3" x14ac:dyDescent="0.45">
      <c r="A575" s="132" t="s">
        <v>14521</v>
      </c>
      <c r="B575" s="132" t="str">
        <f t="shared" si="9"/>
        <v>OAK-MOR-993</v>
      </c>
      <c r="C575" s="132">
        <v>2357</v>
      </c>
    </row>
    <row r="576" spans="1:3" x14ac:dyDescent="0.45">
      <c r="A576" s="132" t="s">
        <v>14522</v>
      </c>
      <c r="B576" s="132" t="str">
        <f t="shared" si="9"/>
        <v>OAK-MOR-994</v>
      </c>
      <c r="C576" s="132">
        <v>3945</v>
      </c>
    </row>
    <row r="577" spans="1:3" x14ac:dyDescent="0.45">
      <c r="A577" s="132" t="s">
        <v>14523</v>
      </c>
      <c r="B577" s="132" t="str">
        <f t="shared" si="9"/>
        <v>OAK-MOR-995</v>
      </c>
      <c r="C577" s="132">
        <v>4728</v>
      </c>
    </row>
    <row r="578" spans="1:3" x14ac:dyDescent="0.45">
      <c r="A578" s="132" t="s">
        <v>14524</v>
      </c>
      <c r="B578" s="132" t="str">
        <f t="shared" si="9"/>
        <v>OAK-MOR-996</v>
      </c>
      <c r="C578" s="132">
        <v>4981</v>
      </c>
    </row>
    <row r="579" spans="1:3" x14ac:dyDescent="0.45">
      <c r="A579" s="132" t="s">
        <v>14525</v>
      </c>
      <c r="B579" s="132" t="str">
        <f t="shared" si="9"/>
        <v>OAK-MOR-997</v>
      </c>
      <c r="C579" s="132">
        <v>4642</v>
      </c>
    </row>
    <row r="580" spans="1:3" x14ac:dyDescent="0.45">
      <c r="A580" s="132" t="s">
        <v>3418</v>
      </c>
      <c r="B580" s="132" t="str">
        <f t="shared" si="9"/>
        <v>OAK-MOR-JW-2604</v>
      </c>
      <c r="C580" s="132">
        <v>7093</v>
      </c>
    </row>
    <row r="581" spans="1:3" x14ac:dyDescent="0.45">
      <c r="A581" s="132" t="s">
        <v>1728</v>
      </c>
      <c r="B581" s="132" t="str">
        <f t="shared" si="9"/>
        <v>OAK-UMN-003</v>
      </c>
      <c r="C581" s="132">
        <v>5679</v>
      </c>
    </row>
    <row r="582" spans="1:3" x14ac:dyDescent="0.45">
      <c r="A582" s="132" t="s">
        <v>3476</v>
      </c>
      <c r="B582" s="132" t="str">
        <f t="shared" si="9"/>
        <v>OAK-UMN-004</v>
      </c>
      <c r="C582" s="132">
        <v>4309</v>
      </c>
    </row>
    <row r="583" spans="1:3" x14ac:dyDescent="0.45">
      <c r="A583" s="132" t="s">
        <v>1729</v>
      </c>
      <c r="B583" s="132" t="str">
        <f t="shared" si="9"/>
        <v>OAK-UMN-005</v>
      </c>
      <c r="C583" s="132">
        <v>5037</v>
      </c>
    </row>
    <row r="584" spans="1:3" x14ac:dyDescent="0.45">
      <c r="A584" s="132" t="s">
        <v>1730</v>
      </c>
      <c r="B584" s="132" t="str">
        <f t="shared" si="9"/>
        <v>OAK-UMN-007</v>
      </c>
      <c r="C584" s="132">
        <v>2323</v>
      </c>
    </row>
    <row r="585" spans="1:3" x14ac:dyDescent="0.45">
      <c r="A585" s="132" t="s">
        <v>4751</v>
      </c>
      <c r="B585" s="132" t="str">
        <f t="shared" si="9"/>
        <v>OAK-UMN-008</v>
      </c>
      <c r="C585" s="132">
        <v>5214</v>
      </c>
    </row>
    <row r="586" spans="1:3" x14ac:dyDescent="0.45">
      <c r="A586" s="132" t="s">
        <v>1731</v>
      </c>
      <c r="B586" s="132" t="str">
        <f t="shared" si="9"/>
        <v>OAK-UMN-009</v>
      </c>
      <c r="C586" s="132">
        <v>5468</v>
      </c>
    </row>
    <row r="587" spans="1:3" x14ac:dyDescent="0.45">
      <c r="A587" s="132" t="s">
        <v>1732</v>
      </c>
      <c r="B587" s="132" t="str">
        <f t="shared" si="9"/>
        <v>OAK-UMN-010</v>
      </c>
      <c r="C587" s="132">
        <v>2135</v>
      </c>
    </row>
    <row r="588" spans="1:3" x14ac:dyDescent="0.45">
      <c r="A588" s="132" t="s">
        <v>1733</v>
      </c>
      <c r="B588" s="132" t="str">
        <f t="shared" si="9"/>
        <v>OAK-UMN-011</v>
      </c>
      <c r="C588" s="132">
        <v>1393</v>
      </c>
    </row>
    <row r="589" spans="1:3" x14ac:dyDescent="0.45">
      <c r="A589" s="132" t="s">
        <v>4744</v>
      </c>
      <c r="B589" s="132" t="str">
        <f t="shared" si="9"/>
        <v>OAK-UMN-013</v>
      </c>
      <c r="C589" s="132">
        <v>3750</v>
      </c>
    </row>
    <row r="590" spans="1:3" x14ac:dyDescent="0.45">
      <c r="A590" s="132" t="s">
        <v>1734</v>
      </c>
      <c r="B590" s="132" t="str">
        <f t="shared" si="9"/>
        <v>OAK-UMN-014</v>
      </c>
      <c r="C590" s="132">
        <v>5415</v>
      </c>
    </row>
    <row r="591" spans="1:3" x14ac:dyDescent="0.45">
      <c r="A591" s="132" t="s">
        <v>1735</v>
      </c>
      <c r="B591" s="132" t="str">
        <f t="shared" si="9"/>
        <v>OAK-UMN-015</v>
      </c>
      <c r="C591" s="132">
        <v>5826</v>
      </c>
    </row>
    <row r="592" spans="1:3" x14ac:dyDescent="0.45">
      <c r="A592" s="132" t="s">
        <v>3899</v>
      </c>
      <c r="B592" s="132" t="str">
        <f t="shared" si="9"/>
        <v>OAK-UMN-037</v>
      </c>
      <c r="C592" s="132">
        <v>3966</v>
      </c>
    </row>
    <row r="593" spans="1:3" x14ac:dyDescent="0.45">
      <c r="A593" s="132" t="s">
        <v>3900</v>
      </c>
      <c r="B593" s="132" t="str">
        <f t="shared" si="9"/>
        <v>OAK-UMN-038</v>
      </c>
      <c r="C593" s="132">
        <v>5097</v>
      </c>
    </row>
    <row r="594" spans="1:3" x14ac:dyDescent="0.45">
      <c r="A594" s="132" t="s">
        <v>3898</v>
      </c>
      <c r="B594" s="132" t="str">
        <f t="shared" si="9"/>
        <v>OAK-UMN-040</v>
      </c>
      <c r="C594" s="132">
        <v>5233</v>
      </c>
    </row>
    <row r="595" spans="1:3" x14ac:dyDescent="0.45">
      <c r="A595" s="132" t="s">
        <v>2337</v>
      </c>
      <c r="B595" s="132" t="str">
        <f t="shared" si="9"/>
        <v>OAK-UMN-041</v>
      </c>
      <c r="C595" s="132">
        <v>5367</v>
      </c>
    </row>
    <row r="596" spans="1:3" x14ac:dyDescent="0.45">
      <c r="A596" s="132" t="s">
        <v>2338</v>
      </c>
      <c r="B596" s="132" t="str">
        <f t="shared" si="9"/>
        <v>OAK-UMN-045</v>
      </c>
      <c r="C596" s="132">
        <v>5194</v>
      </c>
    </row>
    <row r="597" spans="1:3" x14ac:dyDescent="0.45">
      <c r="A597" s="132" t="s">
        <v>2339</v>
      </c>
      <c r="B597" s="132" t="str">
        <f t="shared" si="9"/>
        <v>OAK-UMN-047</v>
      </c>
      <c r="C597" s="132">
        <v>2125</v>
      </c>
    </row>
    <row r="598" spans="1:3" x14ac:dyDescent="0.45">
      <c r="A598" s="132" t="s">
        <v>2340</v>
      </c>
      <c r="B598" s="132" t="str">
        <f t="shared" si="9"/>
        <v>OAK-UMN-058</v>
      </c>
      <c r="C598" s="132">
        <v>5719</v>
      </c>
    </row>
    <row r="599" spans="1:3" x14ac:dyDescent="0.45">
      <c r="A599" s="132" t="s">
        <v>14195</v>
      </c>
      <c r="B599" s="132" t="str">
        <f t="shared" si="9"/>
        <v>OAK-UMN-059</v>
      </c>
      <c r="C599" s="132">
        <v>4988</v>
      </c>
    </row>
    <row r="600" spans="1:3" x14ac:dyDescent="0.45">
      <c r="A600" s="132" t="s">
        <v>2341</v>
      </c>
      <c r="B600" s="132" t="str">
        <f t="shared" si="9"/>
        <v>OAK-UMN-060</v>
      </c>
      <c r="C600" s="132">
        <v>1790</v>
      </c>
    </row>
    <row r="601" spans="1:3" x14ac:dyDescent="0.45">
      <c r="A601" s="132" t="s">
        <v>2342</v>
      </c>
      <c r="B601" s="132" t="str">
        <f t="shared" si="9"/>
        <v>OAK-UMN-066</v>
      </c>
      <c r="C601" s="132">
        <v>6405</v>
      </c>
    </row>
    <row r="602" spans="1:3" x14ac:dyDescent="0.45">
      <c r="A602" s="132" t="s">
        <v>2343</v>
      </c>
      <c r="B602" s="132" t="str">
        <f t="shared" si="9"/>
        <v>OAK-UMN-070</v>
      </c>
      <c r="C602" s="132">
        <v>5898</v>
      </c>
    </row>
    <row r="603" spans="1:3" x14ac:dyDescent="0.45">
      <c r="A603" s="132" t="s">
        <v>4764</v>
      </c>
      <c r="B603" s="132" t="str">
        <f t="shared" si="9"/>
        <v>OAK-UMN-079</v>
      </c>
      <c r="C603" s="132">
        <v>6944</v>
      </c>
    </row>
    <row r="604" spans="1:3" x14ac:dyDescent="0.45">
      <c r="A604" s="132" t="s">
        <v>3477</v>
      </c>
      <c r="B604" s="132" t="str">
        <f t="shared" ref="B604:B667" si="10">A604</f>
        <v>OAK-UMN-088</v>
      </c>
      <c r="C604" s="132">
        <v>6520</v>
      </c>
    </row>
    <row r="605" spans="1:3" x14ac:dyDescent="0.45">
      <c r="A605" s="132" t="s">
        <v>2344</v>
      </c>
      <c r="B605" s="132" t="str">
        <f t="shared" si="10"/>
        <v>OAK-UMN-091</v>
      </c>
      <c r="C605" s="132">
        <v>5916</v>
      </c>
    </row>
    <row r="606" spans="1:3" x14ac:dyDescent="0.45">
      <c r="A606" s="132" t="s">
        <v>2345</v>
      </c>
      <c r="B606" s="132" t="str">
        <f t="shared" si="10"/>
        <v>OAK-UMN-103</v>
      </c>
      <c r="C606" s="132">
        <v>4914</v>
      </c>
    </row>
    <row r="607" spans="1:3" x14ac:dyDescent="0.45">
      <c r="A607" s="132" t="s">
        <v>2346</v>
      </c>
      <c r="B607" s="132" t="str">
        <f t="shared" si="10"/>
        <v>OAK-UMN-106</v>
      </c>
      <c r="C607" s="132">
        <v>2244</v>
      </c>
    </row>
    <row r="608" spans="1:3" x14ac:dyDescent="0.45">
      <c r="A608" s="132" t="s">
        <v>2347</v>
      </c>
      <c r="B608" s="132" t="str">
        <f t="shared" si="10"/>
        <v>OAK-UMN-124</v>
      </c>
      <c r="C608" s="132">
        <v>3797</v>
      </c>
    </row>
    <row r="609" spans="1:3" x14ac:dyDescent="0.45">
      <c r="A609" s="132" t="s">
        <v>2348</v>
      </c>
      <c r="B609" s="132" t="str">
        <f t="shared" si="10"/>
        <v>OAK-UMN-128</v>
      </c>
      <c r="C609" s="132">
        <v>3881</v>
      </c>
    </row>
    <row r="610" spans="1:3" x14ac:dyDescent="0.45">
      <c r="A610" s="132" t="s">
        <v>2349</v>
      </c>
      <c r="B610" s="132" t="str">
        <f t="shared" si="10"/>
        <v>OAK-UMN-133</v>
      </c>
      <c r="C610" s="132">
        <v>3161</v>
      </c>
    </row>
    <row r="611" spans="1:3" x14ac:dyDescent="0.45">
      <c r="A611" s="132" t="s">
        <v>2019</v>
      </c>
      <c r="B611" s="132" t="str">
        <f t="shared" si="10"/>
        <v>OAK-UMN-135</v>
      </c>
      <c r="C611" s="132">
        <v>125</v>
      </c>
    </row>
    <row r="612" spans="1:3" x14ac:dyDescent="0.45">
      <c r="A612" s="132" t="s">
        <v>2350</v>
      </c>
      <c r="B612" s="132" t="str">
        <f t="shared" si="10"/>
        <v>OAK-UMN-136</v>
      </c>
      <c r="C612" s="132">
        <v>4561</v>
      </c>
    </row>
    <row r="613" spans="1:3" x14ac:dyDescent="0.45">
      <c r="A613" s="132" t="s">
        <v>2351</v>
      </c>
      <c r="B613" s="132" t="str">
        <f t="shared" si="10"/>
        <v>OAK-UMN-140</v>
      </c>
      <c r="C613" s="132">
        <v>5324</v>
      </c>
    </row>
    <row r="614" spans="1:3" x14ac:dyDescent="0.45">
      <c r="A614" s="132" t="s">
        <v>3478</v>
      </c>
      <c r="B614" s="132" t="str">
        <f t="shared" si="10"/>
        <v>OAK-UMN-146</v>
      </c>
      <c r="C614" s="132">
        <v>5901</v>
      </c>
    </row>
    <row r="615" spans="1:3" x14ac:dyDescent="0.45">
      <c r="A615" s="132" t="s">
        <v>2221</v>
      </c>
      <c r="B615" s="132" t="str">
        <f t="shared" si="10"/>
        <v>OAK-UMN-150</v>
      </c>
      <c r="C615" s="132">
        <v>3612</v>
      </c>
    </row>
    <row r="616" spans="1:3" x14ac:dyDescent="0.45">
      <c r="A616" s="132" t="s">
        <v>2222</v>
      </c>
      <c r="B616" s="132" t="str">
        <f t="shared" si="10"/>
        <v>OAK-UMN-156</v>
      </c>
      <c r="C616" s="132">
        <v>5945</v>
      </c>
    </row>
    <row r="617" spans="1:3" x14ac:dyDescent="0.45">
      <c r="A617" s="132" t="s">
        <v>2223</v>
      </c>
      <c r="B617" s="132" t="str">
        <f t="shared" si="10"/>
        <v>OAK-UMN-166</v>
      </c>
      <c r="C617" s="132">
        <v>4081</v>
      </c>
    </row>
    <row r="618" spans="1:3" x14ac:dyDescent="0.45">
      <c r="A618" s="132" t="s">
        <v>2224</v>
      </c>
      <c r="B618" s="132" t="str">
        <f t="shared" si="10"/>
        <v>OAK-UMN-173</v>
      </c>
      <c r="C618" s="132">
        <v>4385</v>
      </c>
    </row>
    <row r="619" spans="1:3" x14ac:dyDescent="0.45">
      <c r="A619" s="132" t="s">
        <v>2225</v>
      </c>
      <c r="B619" s="132" t="str">
        <f t="shared" si="10"/>
        <v>OAK-UMN-180</v>
      </c>
      <c r="C619" s="132">
        <v>4198</v>
      </c>
    </row>
    <row r="620" spans="1:3" x14ac:dyDescent="0.45">
      <c r="A620" s="132" t="s">
        <v>2226</v>
      </c>
      <c r="B620" s="132" t="str">
        <f t="shared" si="10"/>
        <v>OAK-UMN-236</v>
      </c>
      <c r="C620" s="132">
        <v>5603</v>
      </c>
    </row>
    <row r="621" spans="1:3" x14ac:dyDescent="0.45">
      <c r="A621" s="132" t="s">
        <v>4778</v>
      </c>
      <c r="B621" s="132" t="str">
        <f t="shared" si="10"/>
        <v>OAK-UMN-243</v>
      </c>
      <c r="C621" s="132">
        <v>3127</v>
      </c>
    </row>
    <row r="622" spans="1:3" x14ac:dyDescent="0.45">
      <c r="A622" s="132" t="s">
        <v>2162</v>
      </c>
      <c r="B622" s="132" t="str">
        <f t="shared" si="10"/>
        <v>OAK-UMN-255</v>
      </c>
      <c r="C622" s="132">
        <v>6030</v>
      </c>
    </row>
    <row r="623" spans="1:3" x14ac:dyDescent="0.45">
      <c r="A623" s="132" t="s">
        <v>2163</v>
      </c>
      <c r="B623" s="132" t="str">
        <f t="shared" si="10"/>
        <v>OAK-UMN-257</v>
      </c>
      <c r="C623" s="132">
        <v>5730</v>
      </c>
    </row>
    <row r="624" spans="1:3" x14ac:dyDescent="0.45">
      <c r="A624" s="132" t="s">
        <v>2164</v>
      </c>
      <c r="B624" s="132" t="str">
        <f t="shared" si="10"/>
        <v>OAK-UMN-258</v>
      </c>
      <c r="C624" s="132">
        <v>4948</v>
      </c>
    </row>
    <row r="625" spans="1:3" x14ac:dyDescent="0.45">
      <c r="A625" s="132" t="s">
        <v>2165</v>
      </c>
      <c r="B625" s="132" t="str">
        <f t="shared" si="10"/>
        <v>OAK-UMN-260</v>
      </c>
      <c r="C625" s="132">
        <v>4994</v>
      </c>
    </row>
    <row r="626" spans="1:3" x14ac:dyDescent="0.45">
      <c r="A626" s="132" t="s">
        <v>2166</v>
      </c>
      <c r="B626" s="132" t="str">
        <f t="shared" si="10"/>
        <v>OAK-UMN-261</v>
      </c>
      <c r="C626" s="132">
        <v>4790</v>
      </c>
    </row>
    <row r="627" spans="1:3" x14ac:dyDescent="0.45">
      <c r="A627" s="132" t="s">
        <v>2167</v>
      </c>
      <c r="B627" s="132" t="str">
        <f t="shared" si="10"/>
        <v>OAK-UMN-263</v>
      </c>
      <c r="C627" s="132">
        <v>5234</v>
      </c>
    </row>
    <row r="628" spans="1:3" x14ac:dyDescent="0.45">
      <c r="A628" s="132" t="s">
        <v>2168</v>
      </c>
      <c r="B628" s="132" t="str">
        <f t="shared" si="10"/>
        <v>OAK-UMN-265</v>
      </c>
      <c r="C628" s="132">
        <v>5353</v>
      </c>
    </row>
    <row r="629" spans="1:3" x14ac:dyDescent="0.45">
      <c r="A629" s="132" t="s">
        <v>2169</v>
      </c>
      <c r="B629" s="132" t="str">
        <f t="shared" si="10"/>
        <v>OAK-UMN-268</v>
      </c>
      <c r="C629" s="132">
        <v>6132</v>
      </c>
    </row>
    <row r="630" spans="1:3" x14ac:dyDescent="0.45">
      <c r="A630" s="132" t="s">
        <v>2170</v>
      </c>
      <c r="B630" s="132" t="str">
        <f t="shared" si="10"/>
        <v>OAK-UMN-271</v>
      </c>
      <c r="C630" s="132">
        <v>5979</v>
      </c>
    </row>
    <row r="631" spans="1:3" x14ac:dyDescent="0.45">
      <c r="A631" s="132" t="s">
        <v>2171</v>
      </c>
      <c r="B631" s="132" t="str">
        <f t="shared" si="10"/>
        <v>OAK-UMN-276</v>
      </c>
      <c r="C631" s="132">
        <v>2690</v>
      </c>
    </row>
    <row r="632" spans="1:3" x14ac:dyDescent="0.45">
      <c r="A632" s="132" t="s">
        <v>2172</v>
      </c>
      <c r="B632" s="132" t="str">
        <f t="shared" si="10"/>
        <v>OAK-UMN-280</v>
      </c>
      <c r="C632" s="132">
        <v>6309</v>
      </c>
    </row>
    <row r="633" spans="1:3" x14ac:dyDescent="0.45">
      <c r="A633" s="132" t="s">
        <v>2173</v>
      </c>
      <c r="B633" s="132" t="str">
        <f t="shared" si="10"/>
        <v>OAK-UMN-288</v>
      </c>
      <c r="C633" s="132">
        <v>4746</v>
      </c>
    </row>
    <row r="634" spans="1:3" x14ac:dyDescent="0.45">
      <c r="A634" s="132" t="s">
        <v>2174</v>
      </c>
      <c r="B634" s="132" t="str">
        <f t="shared" si="10"/>
        <v>OAK-UMN-293</v>
      </c>
      <c r="C634" s="132">
        <v>4364</v>
      </c>
    </row>
    <row r="635" spans="1:3" x14ac:dyDescent="0.45">
      <c r="A635" s="132" t="s">
        <v>2175</v>
      </c>
      <c r="B635" s="132" t="str">
        <f t="shared" si="10"/>
        <v>OAK-UMN-294</v>
      </c>
      <c r="C635" s="132">
        <v>4226</v>
      </c>
    </row>
    <row r="636" spans="1:3" x14ac:dyDescent="0.45">
      <c r="A636" s="132" t="s">
        <v>2176</v>
      </c>
      <c r="B636" s="132" t="str">
        <f t="shared" si="10"/>
        <v>OAK-UMN-297</v>
      </c>
      <c r="C636" s="132">
        <v>5437</v>
      </c>
    </row>
    <row r="637" spans="1:3" x14ac:dyDescent="0.45">
      <c r="A637" s="132" t="s">
        <v>2177</v>
      </c>
      <c r="B637" s="132" t="str">
        <f t="shared" si="10"/>
        <v>OAK-UMN-302</v>
      </c>
      <c r="C637" s="132">
        <v>5499</v>
      </c>
    </row>
    <row r="638" spans="1:3" x14ac:dyDescent="0.45">
      <c r="A638" s="132" t="s">
        <v>2178</v>
      </c>
      <c r="B638" s="132" t="str">
        <f t="shared" si="10"/>
        <v>OAK-UMN-309</v>
      </c>
      <c r="C638" s="132">
        <v>3690</v>
      </c>
    </row>
    <row r="639" spans="1:3" x14ac:dyDescent="0.45">
      <c r="A639" s="132" t="s">
        <v>2179</v>
      </c>
      <c r="B639" s="132" t="str">
        <f t="shared" si="10"/>
        <v>OAK-UMN-311</v>
      </c>
      <c r="C639" s="132">
        <v>5748</v>
      </c>
    </row>
    <row r="640" spans="1:3" x14ac:dyDescent="0.45">
      <c r="A640" s="132" t="s">
        <v>2180</v>
      </c>
      <c r="B640" s="132" t="str">
        <f t="shared" si="10"/>
        <v>OAK-UMN-314</v>
      </c>
      <c r="C640" s="132">
        <v>5265</v>
      </c>
    </row>
    <row r="641" spans="1:3" x14ac:dyDescent="0.45">
      <c r="A641" s="132" t="s">
        <v>2181</v>
      </c>
      <c r="B641" s="132" t="str">
        <f t="shared" si="10"/>
        <v>OAK-UMN-323</v>
      </c>
      <c r="C641" s="132">
        <v>5603</v>
      </c>
    </row>
    <row r="642" spans="1:3" x14ac:dyDescent="0.45">
      <c r="A642" s="132" t="s">
        <v>2182</v>
      </c>
      <c r="B642" s="132" t="str">
        <f t="shared" si="10"/>
        <v>OAK-UMN-324</v>
      </c>
      <c r="C642" s="132">
        <v>5474</v>
      </c>
    </row>
    <row r="643" spans="1:3" x14ac:dyDescent="0.45">
      <c r="A643" s="132" t="s">
        <v>2183</v>
      </c>
      <c r="B643" s="132" t="str">
        <f t="shared" si="10"/>
        <v>OAK-UMN-333</v>
      </c>
      <c r="C643" s="132">
        <v>4814</v>
      </c>
    </row>
    <row r="644" spans="1:3" x14ac:dyDescent="0.45">
      <c r="A644" s="132" t="s">
        <v>2184</v>
      </c>
      <c r="B644" s="132" t="str">
        <f t="shared" si="10"/>
        <v>OAK-UMN-334</v>
      </c>
      <c r="C644" s="132">
        <v>5996</v>
      </c>
    </row>
    <row r="645" spans="1:3" x14ac:dyDescent="0.45">
      <c r="A645" s="132" t="s">
        <v>6724</v>
      </c>
      <c r="B645" s="132" t="str">
        <f t="shared" si="10"/>
        <v>OAK-UMN-343</v>
      </c>
      <c r="C645" s="132">
        <v>4958</v>
      </c>
    </row>
    <row r="646" spans="1:3" x14ac:dyDescent="0.45">
      <c r="A646" s="132" t="s">
        <v>2411</v>
      </c>
      <c r="B646" s="132" t="str">
        <f t="shared" si="10"/>
        <v>OAK-UMN-346</v>
      </c>
      <c r="C646" s="132">
        <v>5707</v>
      </c>
    </row>
    <row r="647" spans="1:3" x14ac:dyDescent="0.45">
      <c r="A647" s="132" t="s">
        <v>2412</v>
      </c>
      <c r="B647" s="132" t="str">
        <f t="shared" si="10"/>
        <v>OAK-UMN-352</v>
      </c>
      <c r="C647" s="132">
        <v>1970</v>
      </c>
    </row>
    <row r="648" spans="1:3" x14ac:dyDescent="0.45">
      <c r="A648" s="132" t="s">
        <v>2413</v>
      </c>
      <c r="B648" s="132" t="str">
        <f t="shared" si="10"/>
        <v>OAK-UMN-356</v>
      </c>
      <c r="C648" s="132">
        <v>1764</v>
      </c>
    </row>
    <row r="649" spans="1:3" x14ac:dyDescent="0.45">
      <c r="A649" s="132" t="s">
        <v>2414</v>
      </c>
      <c r="B649" s="132" t="str">
        <f t="shared" si="10"/>
        <v>OAK-UMN-357</v>
      </c>
      <c r="C649" s="132">
        <v>1852</v>
      </c>
    </row>
    <row r="650" spans="1:3" x14ac:dyDescent="0.45">
      <c r="A650" s="132" t="s">
        <v>2415</v>
      </c>
      <c r="B650" s="132" t="str">
        <f t="shared" si="10"/>
        <v>OAK-UMN-358</v>
      </c>
      <c r="C650" s="132">
        <v>1353</v>
      </c>
    </row>
    <row r="651" spans="1:3" x14ac:dyDescent="0.45">
      <c r="A651" s="132" t="s">
        <v>14197</v>
      </c>
      <c r="B651" s="132" t="str">
        <f t="shared" si="10"/>
        <v>OAK-UMN-361</v>
      </c>
      <c r="C651" s="132">
        <v>354</v>
      </c>
    </row>
    <row r="652" spans="1:3" x14ac:dyDescent="0.45">
      <c r="A652" s="132" t="s">
        <v>14199</v>
      </c>
      <c r="B652" s="132" t="str">
        <f t="shared" si="10"/>
        <v>OAK-UMN-363</v>
      </c>
      <c r="C652" s="132">
        <v>507</v>
      </c>
    </row>
    <row r="653" spans="1:3" x14ac:dyDescent="0.45">
      <c r="A653" s="132" t="s">
        <v>2416</v>
      </c>
      <c r="B653" s="132" t="str">
        <f t="shared" si="10"/>
        <v>OAK-UMN-374</v>
      </c>
      <c r="C653" s="132">
        <v>4011</v>
      </c>
    </row>
    <row r="654" spans="1:3" x14ac:dyDescent="0.45">
      <c r="A654" s="132" t="s">
        <v>2417</v>
      </c>
      <c r="B654" s="132" t="str">
        <f t="shared" si="10"/>
        <v>OAK-UMN-378</v>
      </c>
      <c r="C654" s="132">
        <v>1957</v>
      </c>
    </row>
    <row r="655" spans="1:3" x14ac:dyDescent="0.45">
      <c r="A655" s="132" t="s">
        <v>2418</v>
      </c>
      <c r="B655" s="132" t="str">
        <f t="shared" si="10"/>
        <v>OAK-UMN-381</v>
      </c>
      <c r="C655" s="132">
        <v>4496</v>
      </c>
    </row>
    <row r="656" spans="1:3" x14ac:dyDescent="0.45">
      <c r="A656" s="132" t="s">
        <v>2419</v>
      </c>
      <c r="B656" s="132" t="str">
        <f t="shared" si="10"/>
        <v>OAK-UMN-383</v>
      </c>
      <c r="C656" s="132">
        <v>269</v>
      </c>
    </row>
    <row r="657" spans="1:3" x14ac:dyDescent="0.45">
      <c r="A657" s="132" t="s">
        <v>2420</v>
      </c>
      <c r="B657" s="132" t="str">
        <f t="shared" si="10"/>
        <v>OAK-UMN-385</v>
      </c>
      <c r="C657" s="132">
        <v>1766</v>
      </c>
    </row>
    <row r="658" spans="1:3" x14ac:dyDescent="0.45">
      <c r="A658" s="132" t="s">
        <v>2421</v>
      </c>
      <c r="B658" s="132" t="str">
        <f t="shared" si="10"/>
        <v>OAK-UMN-391</v>
      </c>
      <c r="C658" s="132">
        <v>1368</v>
      </c>
    </row>
    <row r="659" spans="1:3" x14ac:dyDescent="0.45">
      <c r="A659" s="132" t="s">
        <v>2422</v>
      </c>
      <c r="B659" s="132" t="str">
        <f t="shared" si="10"/>
        <v>OAK-UMN-395</v>
      </c>
      <c r="C659" s="132">
        <v>2690</v>
      </c>
    </row>
    <row r="660" spans="1:3" x14ac:dyDescent="0.45">
      <c r="A660" s="132" t="s">
        <v>6976</v>
      </c>
      <c r="B660" s="132" t="str">
        <f t="shared" si="10"/>
        <v>OAK-UMN-399</v>
      </c>
      <c r="C660" s="132">
        <v>894</v>
      </c>
    </row>
    <row r="661" spans="1:3" x14ac:dyDescent="0.45">
      <c r="A661" s="132" t="s">
        <v>8863</v>
      </c>
      <c r="B661" s="132" t="str">
        <f t="shared" si="10"/>
        <v>OAKS-MOR-492</v>
      </c>
      <c r="C661" s="132">
        <v>5386</v>
      </c>
    </row>
    <row r="662" spans="1:3" x14ac:dyDescent="0.45">
      <c r="A662" s="132" t="s">
        <v>6713</v>
      </c>
      <c r="B662" s="132" t="str">
        <f t="shared" si="10"/>
        <v>OAKS-MOR-585</v>
      </c>
      <c r="C662" s="132">
        <v>7340</v>
      </c>
    </row>
    <row r="663" spans="1:3" x14ac:dyDescent="0.45">
      <c r="A663" s="132" t="s">
        <v>6639</v>
      </c>
      <c r="B663" s="132" t="str">
        <f t="shared" si="10"/>
        <v>OAKS-MOR-871</v>
      </c>
      <c r="C663" s="132">
        <v>4681</v>
      </c>
    </row>
    <row r="664" spans="1:3" x14ac:dyDescent="0.45">
      <c r="A664" s="132" t="s">
        <v>6640</v>
      </c>
      <c r="B664" s="132" t="str">
        <f t="shared" si="10"/>
        <v>OAKS-MOR-872</v>
      </c>
      <c r="C664" s="132">
        <v>4459</v>
      </c>
    </row>
    <row r="665" spans="1:3" x14ac:dyDescent="0.45">
      <c r="A665" s="132" t="s">
        <v>6641</v>
      </c>
      <c r="B665" s="132" t="str">
        <f t="shared" si="10"/>
        <v>OAKS-MOR-873</v>
      </c>
      <c r="C665" s="132">
        <v>4061</v>
      </c>
    </row>
    <row r="666" spans="1:3" x14ac:dyDescent="0.45">
      <c r="A666" s="132" t="s">
        <v>1112</v>
      </c>
      <c r="B666" s="132" t="str">
        <f t="shared" si="10"/>
        <v>PM-106</v>
      </c>
      <c r="C666" s="132">
        <v>152</v>
      </c>
    </row>
    <row r="667" spans="1:3" x14ac:dyDescent="0.45">
      <c r="A667" s="132" t="s">
        <v>5826</v>
      </c>
      <c r="B667" s="132" t="str">
        <f t="shared" si="10"/>
        <v>PM-215</v>
      </c>
      <c r="C667" s="132">
        <v>6245</v>
      </c>
    </row>
    <row r="668" spans="1:3" x14ac:dyDescent="0.45">
      <c r="A668" s="132" t="s">
        <v>5827</v>
      </c>
      <c r="B668" s="132" t="str">
        <f t="shared" ref="B668:B731" si="11">A668</f>
        <v>PM-216</v>
      </c>
      <c r="C668" s="132">
        <v>3477</v>
      </c>
    </row>
    <row r="669" spans="1:3" x14ac:dyDescent="0.45">
      <c r="A669" s="132" t="s">
        <v>5828</v>
      </c>
      <c r="B669" s="132" t="str">
        <f t="shared" si="11"/>
        <v>PM-217</v>
      </c>
      <c r="C669" s="132">
        <v>6924</v>
      </c>
    </row>
    <row r="670" spans="1:3" x14ac:dyDescent="0.45">
      <c r="A670" s="132" t="s">
        <v>5829</v>
      </c>
      <c r="B670" s="132" t="str">
        <f t="shared" si="11"/>
        <v>PM-218</v>
      </c>
      <c r="C670" s="132">
        <v>8134</v>
      </c>
    </row>
    <row r="671" spans="1:3" x14ac:dyDescent="0.45">
      <c r="A671" s="132" t="s">
        <v>5830</v>
      </c>
      <c r="B671" s="132" t="str">
        <f t="shared" si="11"/>
        <v>PM-219</v>
      </c>
      <c r="C671" s="132">
        <v>6871</v>
      </c>
    </row>
    <row r="672" spans="1:3" x14ac:dyDescent="0.45">
      <c r="A672" s="132" t="s">
        <v>5832</v>
      </c>
      <c r="B672" s="132" t="str">
        <f t="shared" si="11"/>
        <v>PM-227</v>
      </c>
      <c r="C672" s="132">
        <v>277</v>
      </c>
    </row>
    <row r="673" spans="1:3" x14ac:dyDescent="0.45">
      <c r="A673" s="132" t="s">
        <v>5833</v>
      </c>
      <c r="B673" s="132" t="str">
        <f t="shared" si="11"/>
        <v>PM-228</v>
      </c>
      <c r="C673" s="132">
        <v>124</v>
      </c>
    </row>
    <row r="674" spans="1:3" x14ac:dyDescent="0.45">
      <c r="A674" s="132" t="s">
        <v>5835</v>
      </c>
      <c r="B674" s="132" t="str">
        <f t="shared" si="11"/>
        <v>PM-230</v>
      </c>
      <c r="C674" s="132">
        <v>854</v>
      </c>
    </row>
    <row r="675" spans="1:3" x14ac:dyDescent="0.45">
      <c r="A675" s="132" t="s">
        <v>5836</v>
      </c>
      <c r="B675" s="132" t="str">
        <f t="shared" si="11"/>
        <v>PM-232</v>
      </c>
      <c r="C675" s="132">
        <v>4024</v>
      </c>
    </row>
    <row r="676" spans="1:3" x14ac:dyDescent="0.45">
      <c r="A676" s="132" t="s">
        <v>5837</v>
      </c>
      <c r="B676" s="132" t="str">
        <f t="shared" si="11"/>
        <v>PM-233</v>
      </c>
      <c r="C676" s="132">
        <v>1002</v>
      </c>
    </row>
    <row r="677" spans="1:3" x14ac:dyDescent="0.45">
      <c r="A677" s="132" t="s">
        <v>5838</v>
      </c>
      <c r="B677" s="132" t="str">
        <f t="shared" si="11"/>
        <v>PM-234</v>
      </c>
      <c r="C677" s="132">
        <v>6442</v>
      </c>
    </row>
    <row r="678" spans="1:3" x14ac:dyDescent="0.45">
      <c r="A678" s="132" t="s">
        <v>5839</v>
      </c>
      <c r="B678" s="132" t="str">
        <f t="shared" si="11"/>
        <v>PM-235</v>
      </c>
      <c r="C678" s="132">
        <v>5066</v>
      </c>
    </row>
    <row r="679" spans="1:3" x14ac:dyDescent="0.45">
      <c r="A679" s="132" t="s">
        <v>5840</v>
      </c>
      <c r="B679" s="132" t="str">
        <f t="shared" si="11"/>
        <v>PM-236</v>
      </c>
      <c r="C679" s="132">
        <v>5538</v>
      </c>
    </row>
    <row r="680" spans="1:3" x14ac:dyDescent="0.45">
      <c r="A680" s="132" t="s">
        <v>5841</v>
      </c>
      <c r="B680" s="132" t="str">
        <f t="shared" si="11"/>
        <v>PM-237</v>
      </c>
      <c r="C680" s="132">
        <v>1920</v>
      </c>
    </row>
    <row r="681" spans="1:3" x14ac:dyDescent="0.45">
      <c r="A681" s="132" t="s">
        <v>5842</v>
      </c>
      <c r="B681" s="132" t="str">
        <f t="shared" si="11"/>
        <v>PM-238</v>
      </c>
      <c r="C681" s="132">
        <v>6152</v>
      </c>
    </row>
    <row r="682" spans="1:3" x14ac:dyDescent="0.45">
      <c r="A682" s="132" t="s">
        <v>5843</v>
      </c>
      <c r="B682" s="132" t="str">
        <f t="shared" si="11"/>
        <v>PM-241</v>
      </c>
      <c r="C682" s="132">
        <v>3439</v>
      </c>
    </row>
    <row r="683" spans="1:3" x14ac:dyDescent="0.45">
      <c r="A683" s="132" t="s">
        <v>5844</v>
      </c>
      <c r="B683" s="132" t="str">
        <f t="shared" si="11"/>
        <v>PM-242</v>
      </c>
      <c r="C683" s="132">
        <v>6854</v>
      </c>
    </row>
    <row r="684" spans="1:3" x14ac:dyDescent="0.45">
      <c r="A684" s="132" t="s">
        <v>5845</v>
      </c>
      <c r="B684" s="132" t="str">
        <f t="shared" si="11"/>
        <v>PM-244</v>
      </c>
      <c r="C684" s="132">
        <v>259</v>
      </c>
    </row>
    <row r="685" spans="1:3" x14ac:dyDescent="0.45">
      <c r="A685" s="132" t="s">
        <v>5846</v>
      </c>
      <c r="B685" s="132" t="str">
        <f t="shared" si="11"/>
        <v>PM-245</v>
      </c>
      <c r="C685" s="132">
        <v>328</v>
      </c>
    </row>
    <row r="686" spans="1:3" x14ac:dyDescent="0.45">
      <c r="A686" s="132" t="s">
        <v>5847</v>
      </c>
      <c r="B686" s="132" t="str">
        <f t="shared" si="11"/>
        <v>PM-246</v>
      </c>
      <c r="C686" s="132">
        <v>1917</v>
      </c>
    </row>
    <row r="687" spans="1:3" x14ac:dyDescent="0.45">
      <c r="A687" s="132" t="s">
        <v>5848</v>
      </c>
      <c r="B687" s="132" t="str">
        <f t="shared" si="11"/>
        <v>PM-247</v>
      </c>
      <c r="C687" s="132">
        <v>1747</v>
      </c>
    </row>
    <row r="688" spans="1:3" x14ac:dyDescent="0.45">
      <c r="A688" s="132" t="s">
        <v>5849</v>
      </c>
      <c r="B688" s="132" t="str">
        <f t="shared" si="11"/>
        <v>PM-248</v>
      </c>
      <c r="C688" s="132">
        <v>741</v>
      </c>
    </row>
    <row r="689" spans="1:3" x14ac:dyDescent="0.45">
      <c r="A689" s="132" t="s">
        <v>5851</v>
      </c>
      <c r="B689" s="132" t="str">
        <f t="shared" si="11"/>
        <v>PM-250</v>
      </c>
      <c r="C689" s="132">
        <v>672</v>
      </c>
    </row>
    <row r="690" spans="1:3" x14ac:dyDescent="0.45">
      <c r="A690" s="132" t="s">
        <v>5852</v>
      </c>
      <c r="B690" s="132" t="str">
        <f t="shared" si="11"/>
        <v>PM-251</v>
      </c>
      <c r="C690" s="132">
        <v>3948</v>
      </c>
    </row>
    <row r="691" spans="1:3" x14ac:dyDescent="0.45">
      <c r="A691" s="132" t="s">
        <v>5853</v>
      </c>
      <c r="B691" s="132" t="str">
        <f t="shared" si="11"/>
        <v>PM-252</v>
      </c>
      <c r="C691" s="132">
        <v>365</v>
      </c>
    </row>
    <row r="692" spans="1:3" x14ac:dyDescent="0.45">
      <c r="A692" s="132" t="s">
        <v>5854</v>
      </c>
      <c r="B692" s="132" t="str">
        <f t="shared" si="11"/>
        <v>PM-253</v>
      </c>
      <c r="C692" s="132">
        <v>830</v>
      </c>
    </row>
    <row r="693" spans="1:3" x14ac:dyDescent="0.45">
      <c r="A693" s="132" t="s">
        <v>5855</v>
      </c>
      <c r="B693" s="132" t="str">
        <f t="shared" si="11"/>
        <v>PM-254</v>
      </c>
      <c r="C693" s="132">
        <v>4025</v>
      </c>
    </row>
    <row r="694" spans="1:3" x14ac:dyDescent="0.45">
      <c r="A694" s="132" t="s">
        <v>5857</v>
      </c>
      <c r="B694" s="132" t="str">
        <f t="shared" si="11"/>
        <v>PM-256</v>
      </c>
      <c r="C694" s="132">
        <v>1553</v>
      </c>
    </row>
    <row r="695" spans="1:3" x14ac:dyDescent="0.45">
      <c r="A695" s="132" t="s">
        <v>5858</v>
      </c>
      <c r="B695" s="132" t="str">
        <f t="shared" si="11"/>
        <v>PM-257</v>
      </c>
      <c r="C695" s="132">
        <v>562</v>
      </c>
    </row>
    <row r="696" spans="1:3" x14ac:dyDescent="0.45">
      <c r="A696" s="132" t="s">
        <v>5859</v>
      </c>
      <c r="B696" s="132" t="str">
        <f t="shared" si="11"/>
        <v>PM-258</v>
      </c>
      <c r="C696" s="132">
        <v>521</v>
      </c>
    </row>
    <row r="697" spans="1:3" x14ac:dyDescent="0.45">
      <c r="A697" s="132" t="s">
        <v>5861</v>
      </c>
      <c r="B697" s="132" t="str">
        <f t="shared" si="11"/>
        <v>PM-260</v>
      </c>
      <c r="C697" s="132">
        <v>2826</v>
      </c>
    </row>
    <row r="698" spans="1:3" x14ac:dyDescent="0.45">
      <c r="A698" s="132" t="s">
        <v>5862</v>
      </c>
      <c r="B698" s="132" t="str">
        <f t="shared" si="11"/>
        <v>PM-261</v>
      </c>
      <c r="C698" s="132">
        <v>3717</v>
      </c>
    </row>
    <row r="699" spans="1:3" x14ac:dyDescent="0.45">
      <c r="A699" s="132" t="s">
        <v>5863</v>
      </c>
      <c r="B699" s="132" t="str">
        <f t="shared" si="11"/>
        <v>PM-262</v>
      </c>
      <c r="C699" s="132">
        <v>1449</v>
      </c>
    </row>
    <row r="700" spans="1:3" x14ac:dyDescent="0.45">
      <c r="A700" s="132" t="s">
        <v>5864</v>
      </c>
      <c r="B700" s="132" t="str">
        <f t="shared" si="11"/>
        <v>PM-263</v>
      </c>
      <c r="C700" s="132">
        <v>3150</v>
      </c>
    </row>
    <row r="701" spans="1:3" x14ac:dyDescent="0.45">
      <c r="A701" s="132" t="s">
        <v>5865</v>
      </c>
      <c r="B701" s="132" t="str">
        <f t="shared" si="11"/>
        <v>PM-264</v>
      </c>
      <c r="C701" s="132">
        <v>3123</v>
      </c>
    </row>
    <row r="702" spans="1:3" x14ac:dyDescent="0.45">
      <c r="A702" s="132" t="s">
        <v>5866</v>
      </c>
      <c r="B702" s="132" t="str">
        <f t="shared" si="11"/>
        <v>PM-265</v>
      </c>
      <c r="C702" s="132">
        <v>525</v>
      </c>
    </row>
    <row r="703" spans="1:3" x14ac:dyDescent="0.45">
      <c r="A703" s="132" t="s">
        <v>5867</v>
      </c>
      <c r="B703" s="132" t="str">
        <f t="shared" si="11"/>
        <v>PM-266</v>
      </c>
      <c r="C703" s="132">
        <v>5337</v>
      </c>
    </row>
    <row r="704" spans="1:3" x14ac:dyDescent="0.45">
      <c r="A704" s="132" t="s">
        <v>5869</v>
      </c>
      <c r="B704" s="132" t="str">
        <f t="shared" si="11"/>
        <v>PM-268</v>
      </c>
      <c r="C704" s="132">
        <v>965</v>
      </c>
    </row>
    <row r="705" spans="1:3" x14ac:dyDescent="0.45">
      <c r="A705" s="132" t="s">
        <v>5870</v>
      </c>
      <c r="B705" s="132" t="str">
        <f t="shared" si="11"/>
        <v>PM-269</v>
      </c>
      <c r="C705" s="132">
        <v>4381</v>
      </c>
    </row>
    <row r="706" spans="1:3" x14ac:dyDescent="0.45">
      <c r="A706" s="132" t="s">
        <v>5871</v>
      </c>
      <c r="B706" s="132" t="str">
        <f t="shared" si="11"/>
        <v>PM-270</v>
      </c>
      <c r="C706" s="132">
        <v>2515</v>
      </c>
    </row>
    <row r="707" spans="1:3" x14ac:dyDescent="0.45">
      <c r="A707" s="132" t="s">
        <v>5872</v>
      </c>
      <c r="B707" s="132" t="str">
        <f t="shared" si="11"/>
        <v>PM-271</v>
      </c>
      <c r="C707" s="132">
        <v>3432</v>
      </c>
    </row>
    <row r="708" spans="1:3" x14ac:dyDescent="0.45">
      <c r="A708" s="132" t="s">
        <v>5873</v>
      </c>
      <c r="B708" s="132" t="str">
        <f t="shared" si="11"/>
        <v>PM-272</v>
      </c>
      <c r="C708" s="132">
        <v>2231</v>
      </c>
    </row>
    <row r="709" spans="1:3" x14ac:dyDescent="0.45">
      <c r="A709" s="132" t="s">
        <v>5874</v>
      </c>
      <c r="B709" s="132" t="str">
        <f t="shared" si="11"/>
        <v>PM-273</v>
      </c>
      <c r="C709" s="132">
        <v>174</v>
      </c>
    </row>
    <row r="710" spans="1:3" x14ac:dyDescent="0.45">
      <c r="A710" s="132" t="s">
        <v>5875</v>
      </c>
      <c r="B710" s="132" t="str">
        <f t="shared" si="11"/>
        <v>PM-275</v>
      </c>
      <c r="C710" s="132">
        <v>5529</v>
      </c>
    </row>
    <row r="711" spans="1:3" x14ac:dyDescent="0.45">
      <c r="A711" s="132" t="s">
        <v>5876</v>
      </c>
      <c r="B711" s="132" t="str">
        <f t="shared" si="11"/>
        <v>PM-276</v>
      </c>
      <c r="C711" s="132">
        <v>4133</v>
      </c>
    </row>
    <row r="712" spans="1:3" x14ac:dyDescent="0.45">
      <c r="A712" s="132" t="s">
        <v>5877</v>
      </c>
      <c r="B712" s="132" t="str">
        <f t="shared" si="11"/>
        <v>PM-277</v>
      </c>
      <c r="C712" s="132">
        <v>698</v>
      </c>
    </row>
    <row r="713" spans="1:3" x14ac:dyDescent="0.45">
      <c r="A713" s="132" t="s">
        <v>5878</v>
      </c>
      <c r="B713" s="132" t="str">
        <f t="shared" si="11"/>
        <v>PM-279</v>
      </c>
      <c r="C713" s="132">
        <v>64</v>
      </c>
    </row>
    <row r="714" spans="1:3" x14ac:dyDescent="0.45">
      <c r="A714" s="132" t="s">
        <v>5879</v>
      </c>
      <c r="B714" s="132" t="str">
        <f t="shared" si="11"/>
        <v>PM-280</v>
      </c>
      <c r="C714" s="132">
        <v>1819</v>
      </c>
    </row>
    <row r="715" spans="1:3" x14ac:dyDescent="0.45">
      <c r="A715" s="132" t="s">
        <v>5880</v>
      </c>
      <c r="B715" s="132" t="str">
        <f t="shared" si="11"/>
        <v>PM-281</v>
      </c>
      <c r="C715" s="132">
        <v>1273</v>
      </c>
    </row>
    <row r="716" spans="1:3" x14ac:dyDescent="0.45">
      <c r="A716" s="132" t="s">
        <v>5881</v>
      </c>
      <c r="B716" s="132" t="str">
        <f t="shared" si="11"/>
        <v>PM-282</v>
      </c>
      <c r="C716" s="132">
        <v>258</v>
      </c>
    </row>
    <row r="717" spans="1:3" x14ac:dyDescent="0.45">
      <c r="A717" s="132" t="s">
        <v>5884</v>
      </c>
      <c r="B717" s="132" t="str">
        <f t="shared" si="11"/>
        <v>PM-285</v>
      </c>
      <c r="C717" s="132">
        <v>104</v>
      </c>
    </row>
    <row r="718" spans="1:3" x14ac:dyDescent="0.45">
      <c r="A718" s="132" t="s">
        <v>5886</v>
      </c>
      <c r="B718" s="132" t="str">
        <f t="shared" si="11"/>
        <v>PM-287</v>
      </c>
      <c r="C718" s="132">
        <v>68</v>
      </c>
    </row>
    <row r="719" spans="1:3" x14ac:dyDescent="0.45">
      <c r="A719" s="132" t="s">
        <v>5887</v>
      </c>
      <c r="B719" s="132" t="str">
        <f t="shared" si="11"/>
        <v>PM-288</v>
      </c>
      <c r="C719" s="132">
        <v>98</v>
      </c>
    </row>
    <row r="720" spans="1:3" x14ac:dyDescent="0.45">
      <c r="A720" s="132" t="s">
        <v>5888</v>
      </c>
      <c r="B720" s="132" t="str">
        <f t="shared" si="11"/>
        <v>PM-292</v>
      </c>
      <c r="C720" s="132">
        <v>3469</v>
      </c>
    </row>
    <row r="721" spans="1:3" x14ac:dyDescent="0.45">
      <c r="A721" s="132" t="s">
        <v>5889</v>
      </c>
      <c r="B721" s="132" t="str">
        <f t="shared" si="11"/>
        <v>PM-293</v>
      </c>
      <c r="C721" s="132">
        <v>4096</v>
      </c>
    </row>
    <row r="722" spans="1:3" x14ac:dyDescent="0.45">
      <c r="A722" s="132" t="s">
        <v>5890</v>
      </c>
      <c r="B722" s="132" t="str">
        <f t="shared" si="11"/>
        <v>PM-294</v>
      </c>
      <c r="C722" s="132">
        <v>5143</v>
      </c>
    </row>
    <row r="723" spans="1:3" x14ac:dyDescent="0.45">
      <c r="A723" s="132" t="s">
        <v>5891</v>
      </c>
      <c r="B723" s="132" t="str">
        <f t="shared" si="11"/>
        <v>PM-295</v>
      </c>
      <c r="C723" s="132">
        <v>4301</v>
      </c>
    </row>
    <row r="724" spans="1:3" x14ac:dyDescent="0.45">
      <c r="A724" s="132" t="s">
        <v>5892</v>
      </c>
      <c r="B724" s="132" t="str">
        <f t="shared" si="11"/>
        <v>PM-296</v>
      </c>
      <c r="C724" s="132">
        <v>3257</v>
      </c>
    </row>
    <row r="725" spans="1:3" x14ac:dyDescent="0.45">
      <c r="A725" s="132" t="s">
        <v>5893</v>
      </c>
      <c r="B725" s="132" t="str">
        <f t="shared" si="11"/>
        <v>PM-297</v>
      </c>
      <c r="C725" s="132">
        <v>3314</v>
      </c>
    </row>
    <row r="726" spans="1:3" x14ac:dyDescent="0.45">
      <c r="A726" s="132" t="s">
        <v>5894</v>
      </c>
      <c r="B726" s="132" t="str">
        <f t="shared" si="11"/>
        <v>PM-298</v>
      </c>
      <c r="C726" s="132">
        <v>3983</v>
      </c>
    </row>
    <row r="727" spans="1:3" x14ac:dyDescent="0.45">
      <c r="A727" s="132" t="s">
        <v>5895</v>
      </c>
      <c r="B727" s="132" t="str">
        <f t="shared" si="11"/>
        <v>PM-300</v>
      </c>
      <c r="C727" s="132">
        <v>3662</v>
      </c>
    </row>
    <row r="728" spans="1:3" x14ac:dyDescent="0.45">
      <c r="A728" s="132" t="s">
        <v>5897</v>
      </c>
      <c r="B728" s="132" t="str">
        <f t="shared" si="11"/>
        <v>PM-305</v>
      </c>
      <c r="C728" s="132">
        <v>133</v>
      </c>
    </row>
    <row r="729" spans="1:3" x14ac:dyDescent="0.45">
      <c r="A729" s="132" t="s">
        <v>5898</v>
      </c>
      <c r="B729" s="132" t="str">
        <f t="shared" si="11"/>
        <v>PM-306</v>
      </c>
      <c r="C729" s="132">
        <v>5495</v>
      </c>
    </row>
    <row r="730" spans="1:3" x14ac:dyDescent="0.45">
      <c r="A730" s="132" t="s">
        <v>5899</v>
      </c>
      <c r="B730" s="132" t="str">
        <f t="shared" si="11"/>
        <v>PM-307</v>
      </c>
      <c r="C730" s="132">
        <v>405</v>
      </c>
    </row>
    <row r="731" spans="1:3" x14ac:dyDescent="0.45">
      <c r="A731" s="132" t="s">
        <v>5901</v>
      </c>
      <c r="B731" s="132" t="str">
        <f t="shared" si="11"/>
        <v>PM-309</v>
      </c>
      <c r="C731" s="132">
        <v>4491</v>
      </c>
    </row>
    <row r="732" spans="1:3" x14ac:dyDescent="0.45">
      <c r="A732" s="132" t="s">
        <v>5902</v>
      </c>
      <c r="B732" s="132" t="str">
        <f t="shared" ref="B732:B795" si="12">A732</f>
        <v>PM-310</v>
      </c>
      <c r="C732" s="132">
        <v>4917</v>
      </c>
    </row>
    <row r="733" spans="1:3" x14ac:dyDescent="0.45">
      <c r="A733" s="132" t="s">
        <v>5903</v>
      </c>
      <c r="B733" s="132" t="str">
        <f t="shared" si="12"/>
        <v>PM-311</v>
      </c>
      <c r="C733" s="132">
        <v>5650</v>
      </c>
    </row>
    <row r="734" spans="1:3" x14ac:dyDescent="0.45">
      <c r="A734" s="132" t="s">
        <v>5904</v>
      </c>
      <c r="B734" s="132" t="str">
        <f t="shared" si="12"/>
        <v>PM-312</v>
      </c>
      <c r="C734" s="132">
        <v>8807</v>
      </c>
    </row>
    <row r="735" spans="1:3" x14ac:dyDescent="0.45">
      <c r="A735" s="132" t="s">
        <v>5905</v>
      </c>
      <c r="B735" s="132" t="str">
        <f t="shared" si="12"/>
        <v>PM-313</v>
      </c>
      <c r="C735" s="132">
        <v>3385</v>
      </c>
    </row>
    <row r="736" spans="1:3" x14ac:dyDescent="0.45">
      <c r="A736" s="132" t="s">
        <v>5906</v>
      </c>
      <c r="B736" s="132" t="str">
        <f t="shared" si="12"/>
        <v>PM-314</v>
      </c>
      <c r="C736" s="132">
        <v>4319</v>
      </c>
    </row>
    <row r="737" spans="1:3" x14ac:dyDescent="0.45">
      <c r="A737" s="132" t="s">
        <v>5907</v>
      </c>
      <c r="B737" s="132" t="str">
        <f t="shared" si="12"/>
        <v>PM-316</v>
      </c>
      <c r="C737" s="132">
        <v>4419</v>
      </c>
    </row>
    <row r="738" spans="1:3" x14ac:dyDescent="0.45">
      <c r="A738" s="132" t="s">
        <v>5908</v>
      </c>
      <c r="B738" s="132" t="str">
        <f t="shared" si="12"/>
        <v>PM-317</v>
      </c>
      <c r="C738" s="132">
        <v>268</v>
      </c>
    </row>
    <row r="739" spans="1:3" x14ac:dyDescent="0.45">
      <c r="A739" s="132" t="s">
        <v>5909</v>
      </c>
      <c r="B739" s="132" t="str">
        <f t="shared" si="12"/>
        <v>PM-318</v>
      </c>
      <c r="C739" s="132">
        <v>4844</v>
      </c>
    </row>
    <row r="740" spans="1:3" x14ac:dyDescent="0.45">
      <c r="A740" s="132" t="s">
        <v>5910</v>
      </c>
      <c r="B740" s="132" t="str">
        <f t="shared" si="12"/>
        <v>PM-319</v>
      </c>
      <c r="C740" s="132">
        <v>4165</v>
      </c>
    </row>
    <row r="741" spans="1:3" x14ac:dyDescent="0.45">
      <c r="A741" s="132" t="s">
        <v>5911</v>
      </c>
      <c r="B741" s="132" t="str">
        <f t="shared" si="12"/>
        <v>PM-320</v>
      </c>
      <c r="C741" s="132">
        <v>4173</v>
      </c>
    </row>
    <row r="742" spans="1:3" x14ac:dyDescent="0.45">
      <c r="A742" s="132" t="s">
        <v>5912</v>
      </c>
      <c r="B742" s="132" t="str">
        <f t="shared" si="12"/>
        <v>PM-321</v>
      </c>
      <c r="C742" s="132">
        <v>2832</v>
      </c>
    </row>
    <row r="743" spans="1:3" x14ac:dyDescent="0.45">
      <c r="A743" s="132" t="s">
        <v>5913</v>
      </c>
      <c r="B743" s="132" t="str">
        <f t="shared" si="12"/>
        <v>PM-322</v>
      </c>
      <c r="C743" s="132">
        <v>4623</v>
      </c>
    </row>
    <row r="744" spans="1:3" x14ac:dyDescent="0.45">
      <c r="A744" s="132" t="s">
        <v>5914</v>
      </c>
      <c r="B744" s="132" t="str">
        <f t="shared" si="12"/>
        <v>PM-323</v>
      </c>
      <c r="C744" s="132">
        <v>2691</v>
      </c>
    </row>
    <row r="745" spans="1:3" x14ac:dyDescent="0.45">
      <c r="A745" s="132" t="s">
        <v>5915</v>
      </c>
      <c r="B745" s="132" t="str">
        <f t="shared" si="12"/>
        <v>PM-324</v>
      </c>
      <c r="C745" s="132">
        <v>671</v>
      </c>
    </row>
    <row r="746" spans="1:3" x14ac:dyDescent="0.45">
      <c r="A746" s="132" t="s">
        <v>5916</v>
      </c>
      <c r="B746" s="132" t="str">
        <f t="shared" si="12"/>
        <v>PM-325</v>
      </c>
      <c r="C746" s="132">
        <v>5270</v>
      </c>
    </row>
    <row r="747" spans="1:3" x14ac:dyDescent="0.45">
      <c r="A747" s="132" t="s">
        <v>5917</v>
      </c>
      <c r="B747" s="132" t="str">
        <f t="shared" si="12"/>
        <v>PM-327</v>
      </c>
      <c r="C747" s="132">
        <v>3278</v>
      </c>
    </row>
    <row r="748" spans="1:3" x14ac:dyDescent="0.45">
      <c r="A748" s="132" t="s">
        <v>9007</v>
      </c>
      <c r="B748" s="132" t="str">
        <f t="shared" si="12"/>
        <v>PM-329</v>
      </c>
      <c r="C748" s="132">
        <v>2603</v>
      </c>
    </row>
    <row r="749" spans="1:3" x14ac:dyDescent="0.45">
      <c r="A749" s="132" t="s">
        <v>9008</v>
      </c>
      <c r="B749" s="132" t="str">
        <f t="shared" si="12"/>
        <v>PM-331</v>
      </c>
      <c r="C749" s="132">
        <v>6159</v>
      </c>
    </row>
    <row r="750" spans="1:3" x14ac:dyDescent="0.45">
      <c r="A750" s="132" t="s">
        <v>9009</v>
      </c>
      <c r="B750" s="132" t="str">
        <f t="shared" si="12"/>
        <v>PM-332</v>
      </c>
      <c r="C750" s="132">
        <v>5202</v>
      </c>
    </row>
    <row r="751" spans="1:3" x14ac:dyDescent="0.45">
      <c r="A751" s="132" t="s">
        <v>9010</v>
      </c>
      <c r="B751" s="132" t="str">
        <f t="shared" si="12"/>
        <v>PM-335</v>
      </c>
      <c r="C751" s="132">
        <v>5473</v>
      </c>
    </row>
    <row r="752" spans="1:3" x14ac:dyDescent="0.45">
      <c r="A752" s="132" t="s">
        <v>9011</v>
      </c>
      <c r="B752" s="132" t="str">
        <f t="shared" si="12"/>
        <v>PM-336</v>
      </c>
      <c r="C752" s="132">
        <v>7819</v>
      </c>
    </row>
    <row r="753" spans="1:3" x14ac:dyDescent="0.45">
      <c r="A753" s="132" t="s">
        <v>9012</v>
      </c>
      <c r="B753" s="132" t="str">
        <f t="shared" si="12"/>
        <v>PM-337</v>
      </c>
      <c r="C753" s="132">
        <v>4189</v>
      </c>
    </row>
    <row r="754" spans="1:3" x14ac:dyDescent="0.45">
      <c r="A754" s="132" t="s">
        <v>9013</v>
      </c>
      <c r="B754" s="132" t="str">
        <f t="shared" si="12"/>
        <v>PM-338</v>
      </c>
      <c r="C754" s="132">
        <v>4770</v>
      </c>
    </row>
    <row r="755" spans="1:3" x14ac:dyDescent="0.45">
      <c r="A755" s="132" t="s">
        <v>1072</v>
      </c>
      <c r="B755" s="132" t="str">
        <f t="shared" si="12"/>
        <v>PM-76</v>
      </c>
      <c r="C755" s="132">
        <v>4036</v>
      </c>
    </row>
    <row r="756" spans="1:3" x14ac:dyDescent="0.45">
      <c r="A756" s="132" t="s">
        <v>4785</v>
      </c>
      <c r="B756" s="132" t="str">
        <f t="shared" si="12"/>
        <v>PM1</v>
      </c>
      <c r="C756" s="132">
        <v>4955</v>
      </c>
    </row>
    <row r="757" spans="1:3" x14ac:dyDescent="0.45">
      <c r="A757" s="132" t="s">
        <v>4745</v>
      </c>
      <c r="B757" s="132" t="str">
        <f t="shared" si="12"/>
        <v>PM11</v>
      </c>
      <c r="C757" s="132">
        <v>6370</v>
      </c>
    </row>
    <row r="758" spans="1:3" x14ac:dyDescent="0.45">
      <c r="A758" s="132" t="s">
        <v>4786</v>
      </c>
      <c r="B758" s="132" t="str">
        <f t="shared" si="12"/>
        <v>PM2</v>
      </c>
      <c r="C758" s="132">
        <v>5634</v>
      </c>
    </row>
    <row r="759" spans="1:3" x14ac:dyDescent="0.45">
      <c r="A759" s="132" t="s">
        <v>4787</v>
      </c>
      <c r="B759" s="132" t="str">
        <f t="shared" si="12"/>
        <v>PM4</v>
      </c>
      <c r="C759" s="132">
        <v>5507</v>
      </c>
    </row>
    <row r="760" spans="1:3" x14ac:dyDescent="0.45">
      <c r="A760" s="132" t="s">
        <v>4788</v>
      </c>
      <c r="B760" s="132" t="str">
        <f t="shared" si="12"/>
        <v>PM96</v>
      </c>
      <c r="C760" s="132">
        <v>6134</v>
      </c>
    </row>
    <row r="761" spans="1:3" x14ac:dyDescent="0.45">
      <c r="A761" s="132" t="s">
        <v>7968</v>
      </c>
      <c r="B761" s="132" t="str">
        <f t="shared" si="12"/>
        <v>PM_215</v>
      </c>
      <c r="C761" s="132">
        <v>6248</v>
      </c>
    </row>
    <row r="762" spans="1:3" x14ac:dyDescent="0.45">
      <c r="A762" s="132" t="s">
        <v>7971</v>
      </c>
      <c r="B762" s="132" t="str">
        <f t="shared" si="12"/>
        <v>PM_216</v>
      </c>
      <c r="C762" s="132">
        <v>3476</v>
      </c>
    </row>
    <row r="763" spans="1:3" x14ac:dyDescent="0.45">
      <c r="A763" s="132" t="s">
        <v>7973</v>
      </c>
      <c r="B763" s="132" t="str">
        <f t="shared" si="12"/>
        <v>PM_217</v>
      </c>
      <c r="C763" s="132">
        <v>6931</v>
      </c>
    </row>
    <row r="764" spans="1:3" x14ac:dyDescent="0.45">
      <c r="A764" s="132" t="s">
        <v>7976</v>
      </c>
      <c r="B764" s="132" t="str">
        <f t="shared" si="12"/>
        <v>PM_218</v>
      </c>
      <c r="C764" s="132">
        <v>8129</v>
      </c>
    </row>
    <row r="765" spans="1:3" x14ac:dyDescent="0.45">
      <c r="A765" s="132" t="s">
        <v>7979</v>
      </c>
      <c r="B765" s="132" t="str">
        <f t="shared" si="12"/>
        <v>PM_219</v>
      </c>
      <c r="C765" s="132">
        <v>6887</v>
      </c>
    </row>
    <row r="766" spans="1:3" x14ac:dyDescent="0.45">
      <c r="A766" s="132" t="s">
        <v>7981</v>
      </c>
      <c r="B766" s="132" t="str">
        <f t="shared" si="12"/>
        <v>PM_227</v>
      </c>
      <c r="C766" s="132">
        <v>278</v>
      </c>
    </row>
    <row r="767" spans="1:3" x14ac:dyDescent="0.45">
      <c r="A767" s="132" t="s">
        <v>7984</v>
      </c>
      <c r="B767" s="132" t="str">
        <f t="shared" si="12"/>
        <v>PM_228</v>
      </c>
      <c r="C767" s="132">
        <v>123</v>
      </c>
    </row>
    <row r="768" spans="1:3" x14ac:dyDescent="0.45">
      <c r="A768" s="132" t="s">
        <v>7989</v>
      </c>
      <c r="B768" s="132" t="str">
        <f t="shared" si="12"/>
        <v>PM_230</v>
      </c>
      <c r="C768" s="132">
        <v>856</v>
      </c>
    </row>
    <row r="769" spans="1:3" x14ac:dyDescent="0.45">
      <c r="A769" s="132" t="s">
        <v>7992</v>
      </c>
      <c r="B769" s="132" t="str">
        <f t="shared" si="12"/>
        <v>PM_232</v>
      </c>
      <c r="C769" s="132">
        <v>4023</v>
      </c>
    </row>
    <row r="770" spans="1:3" x14ac:dyDescent="0.45">
      <c r="A770" s="132" t="s">
        <v>7994</v>
      </c>
      <c r="B770" s="132" t="str">
        <f t="shared" si="12"/>
        <v>PM_233</v>
      </c>
      <c r="C770" s="132">
        <v>997</v>
      </c>
    </row>
    <row r="771" spans="1:3" x14ac:dyDescent="0.45">
      <c r="A771" s="132" t="s">
        <v>7996</v>
      </c>
      <c r="B771" s="132" t="str">
        <f t="shared" si="12"/>
        <v>PM_235</v>
      </c>
      <c r="C771" s="132">
        <v>5065</v>
      </c>
    </row>
    <row r="772" spans="1:3" x14ac:dyDescent="0.45">
      <c r="A772" s="132" t="s">
        <v>7999</v>
      </c>
      <c r="B772" s="132" t="str">
        <f t="shared" si="12"/>
        <v>PM_236</v>
      </c>
      <c r="C772" s="132">
        <v>5546</v>
      </c>
    </row>
    <row r="773" spans="1:3" x14ac:dyDescent="0.45">
      <c r="A773" s="132" t="s">
        <v>8001</v>
      </c>
      <c r="B773" s="132" t="str">
        <f t="shared" si="12"/>
        <v>PM_237</v>
      </c>
      <c r="C773" s="132">
        <v>1925</v>
      </c>
    </row>
    <row r="774" spans="1:3" x14ac:dyDescent="0.45">
      <c r="A774" s="132" t="s">
        <v>8003</v>
      </c>
      <c r="B774" s="132" t="str">
        <f t="shared" si="12"/>
        <v>PM_238</v>
      </c>
      <c r="C774" s="132">
        <v>6160</v>
      </c>
    </row>
    <row r="775" spans="1:3" x14ac:dyDescent="0.45">
      <c r="A775" s="132" t="s">
        <v>8005</v>
      </c>
      <c r="B775" s="132" t="str">
        <f t="shared" si="12"/>
        <v>PM_241</v>
      </c>
      <c r="C775" s="132">
        <v>3435</v>
      </c>
    </row>
    <row r="776" spans="1:3" x14ac:dyDescent="0.45">
      <c r="A776" s="132" t="s">
        <v>8008</v>
      </c>
      <c r="B776" s="132" t="str">
        <f t="shared" si="12"/>
        <v>PM_242</v>
      </c>
      <c r="C776" s="132">
        <v>6870</v>
      </c>
    </row>
    <row r="777" spans="1:3" x14ac:dyDescent="0.45">
      <c r="A777" s="132" t="s">
        <v>8010</v>
      </c>
      <c r="B777" s="132" t="str">
        <f t="shared" si="12"/>
        <v>PM_244</v>
      </c>
      <c r="C777" s="132">
        <v>254</v>
      </c>
    </row>
    <row r="778" spans="1:3" x14ac:dyDescent="0.45">
      <c r="A778" s="132" t="s">
        <v>8013</v>
      </c>
      <c r="B778" s="132" t="str">
        <f t="shared" si="12"/>
        <v>PM_245</v>
      </c>
      <c r="C778" s="132">
        <v>328</v>
      </c>
    </row>
    <row r="779" spans="1:3" x14ac:dyDescent="0.45">
      <c r="A779" s="132" t="s">
        <v>8016</v>
      </c>
      <c r="B779" s="132" t="str">
        <f t="shared" si="12"/>
        <v>PM_246</v>
      </c>
      <c r="C779" s="132">
        <v>1915</v>
      </c>
    </row>
    <row r="780" spans="1:3" x14ac:dyDescent="0.45">
      <c r="A780" s="132" t="s">
        <v>8018</v>
      </c>
      <c r="B780" s="132" t="str">
        <f t="shared" si="12"/>
        <v>PM_247</v>
      </c>
      <c r="C780" s="132">
        <v>1755</v>
      </c>
    </row>
    <row r="781" spans="1:3" x14ac:dyDescent="0.45">
      <c r="A781" s="132" t="s">
        <v>8021</v>
      </c>
      <c r="B781" s="132" t="str">
        <f t="shared" si="12"/>
        <v>PM_288</v>
      </c>
      <c r="C781" s="132">
        <v>98</v>
      </c>
    </row>
    <row r="782" spans="1:3" x14ac:dyDescent="0.45">
      <c r="A782" s="132" t="s">
        <v>8027</v>
      </c>
      <c r="B782" s="132" t="str">
        <f t="shared" si="12"/>
        <v>PM_305</v>
      </c>
      <c r="C782" s="132">
        <v>132</v>
      </c>
    </row>
    <row r="783" spans="1:3" x14ac:dyDescent="0.45">
      <c r="A783" s="132" t="s">
        <v>8029</v>
      </c>
      <c r="B783" s="132" t="str">
        <f t="shared" si="12"/>
        <v>PM_313</v>
      </c>
      <c r="C783" s="132">
        <v>3381</v>
      </c>
    </row>
    <row r="784" spans="1:3" x14ac:dyDescent="0.45">
      <c r="A784" s="132" t="s">
        <v>8032</v>
      </c>
      <c r="B784" s="132" t="str">
        <f t="shared" si="12"/>
        <v>PM_321</v>
      </c>
      <c r="C784" s="132">
        <v>2838</v>
      </c>
    </row>
    <row r="785" spans="1:3" x14ac:dyDescent="0.45">
      <c r="A785" s="132" t="s">
        <v>8035</v>
      </c>
      <c r="B785" s="132" t="str">
        <f t="shared" si="12"/>
        <v>PM_322</v>
      </c>
      <c r="C785" s="132">
        <v>4617</v>
      </c>
    </row>
    <row r="786" spans="1:3" x14ac:dyDescent="0.45">
      <c r="A786" s="132" t="s">
        <v>8038</v>
      </c>
      <c r="B786" s="132" t="str">
        <f t="shared" si="12"/>
        <v>PM_324</v>
      </c>
      <c r="C786" s="132">
        <v>668</v>
      </c>
    </row>
    <row r="787" spans="1:3" x14ac:dyDescent="0.45">
      <c r="A787" s="132" t="s">
        <v>8040</v>
      </c>
      <c r="B787" s="132" t="str">
        <f t="shared" si="12"/>
        <v>PM_325</v>
      </c>
      <c r="C787" s="132">
        <v>5271</v>
      </c>
    </row>
    <row r="788" spans="1:3" x14ac:dyDescent="0.45">
      <c r="A788" s="132" t="s">
        <v>8043</v>
      </c>
      <c r="B788" s="132" t="str">
        <f t="shared" si="12"/>
        <v>PM_327</v>
      </c>
      <c r="C788" s="132">
        <v>3282</v>
      </c>
    </row>
    <row r="789" spans="1:3" x14ac:dyDescent="0.45">
      <c r="A789" s="132" t="s">
        <v>8048</v>
      </c>
      <c r="B789" s="132" t="str">
        <f t="shared" si="12"/>
        <v>PM_76</v>
      </c>
      <c r="C789" s="132">
        <v>4117</v>
      </c>
    </row>
    <row r="790" spans="1:3" x14ac:dyDescent="0.45">
      <c r="A790" s="132" t="s">
        <v>8045</v>
      </c>
      <c r="B790" s="132" t="str">
        <f t="shared" si="12"/>
        <v>PM_F7</v>
      </c>
      <c r="C790" s="132">
        <v>6664</v>
      </c>
    </row>
    <row r="791" spans="1:3" x14ac:dyDescent="0.45">
      <c r="A791" s="132" t="s">
        <v>9035</v>
      </c>
      <c r="B791" s="132" t="str">
        <f t="shared" si="12"/>
        <v>Q-humb10-2-17-1</v>
      </c>
      <c r="C791" s="132">
        <v>143</v>
      </c>
    </row>
    <row r="792" spans="1:3" x14ac:dyDescent="0.45">
      <c r="A792" s="132" t="s">
        <v>7384</v>
      </c>
      <c r="B792" s="132" t="str">
        <f t="shared" si="12"/>
        <v>SCCU3</v>
      </c>
      <c r="C792" s="132">
        <v>2287</v>
      </c>
    </row>
    <row r="793" spans="1:3" x14ac:dyDescent="0.45">
      <c r="A793" s="132" t="s">
        <v>7392</v>
      </c>
      <c r="B793" s="132" t="str">
        <f t="shared" si="12"/>
        <v>TXGR3</v>
      </c>
      <c r="C793" s="132">
        <v>4147</v>
      </c>
    </row>
    <row r="794" spans="1:3" x14ac:dyDescent="0.45">
      <c r="A794" s="132" t="s">
        <v>7393</v>
      </c>
      <c r="B794" s="132" t="str">
        <f t="shared" si="12"/>
        <v>TXMD3</v>
      </c>
      <c r="C794" s="132">
        <v>4595</v>
      </c>
    </row>
    <row r="795" spans="1:3" x14ac:dyDescent="0.45">
      <c r="A795" s="132" t="s">
        <v>7383</v>
      </c>
      <c r="B795" s="132" t="str">
        <f t="shared" si="12"/>
        <v>TXWV2</v>
      </c>
      <c r="C795" s="132">
        <v>543</v>
      </c>
    </row>
    <row r="796" spans="1:3" x14ac:dyDescent="0.45">
      <c r="A796" s="132" t="s">
        <v>14660</v>
      </c>
      <c r="B796" s="132" t="str">
        <f t="shared" ref="B796" si="13">A796</f>
        <v>UMN_124</v>
      </c>
      <c r="C796" s="132">
        <v>3789</v>
      </c>
    </row>
  </sheetData>
  <conditionalFormatting sqref="A1:A1048576">
    <cfRule type="containsText" dxfId="0" priority="1" operator="containsText" text=".">
      <formula>NOT(ISERROR(SEARCH(".",A1)))</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workbookViewId="0">
      <selection activeCell="B6" sqref="B6"/>
    </sheetView>
  </sheetViews>
  <sheetFormatPr defaultRowHeight="14.25" x14ac:dyDescent="0.45"/>
  <sheetData>
    <row r="1" spans="1:2" x14ac:dyDescent="0.45">
      <c r="A1" t="s">
        <v>14664</v>
      </c>
      <c r="B1" t="s">
        <v>14665</v>
      </c>
    </row>
    <row r="2" spans="1:2" x14ac:dyDescent="0.45">
      <c r="A2">
        <v>0</v>
      </c>
      <c r="B2" t="s">
        <v>14666</v>
      </c>
    </row>
    <row r="3" spans="1:2" x14ac:dyDescent="0.45">
      <c r="A3">
        <v>5</v>
      </c>
      <c r="B3" t="s">
        <v>14667</v>
      </c>
    </row>
    <row r="4" spans="1:2" x14ac:dyDescent="0.45">
      <c r="A4">
        <v>7</v>
      </c>
      <c r="B4" t="s">
        <v>14668</v>
      </c>
    </row>
    <row r="5" spans="1:2" x14ac:dyDescent="0.45">
      <c r="A5">
        <v>8</v>
      </c>
      <c r="B5" t="s">
        <v>14670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2</vt:i4>
      </vt:variant>
    </vt:vector>
  </HeadingPairs>
  <TitlesOfParts>
    <vt:vector size="8" baseType="lpstr">
      <vt:lpstr>Master_Oaks_LIST</vt:lpstr>
      <vt:lpstr>temp vlookup</vt:lpstr>
      <vt:lpstr>temp SRA</vt:lpstr>
      <vt:lpstr>VLOOK-UP-Plate.names.2017</vt:lpstr>
      <vt:lpstr>oaksall_v1_2_stats.tableOnly</vt:lpstr>
      <vt:lpstr>removalSteps</vt:lpstr>
      <vt:lpstr>Master_Oaks_LIST!Print_Area</vt:lpstr>
      <vt:lpstr>Master_Oaks_LIST!Print_Titles</vt:lpstr>
    </vt:vector>
  </TitlesOfParts>
  <Company>Hewlett-Packard Company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Marlene Hahn</dc:creator>
  <cp:lastModifiedBy>Andrew Hipp</cp:lastModifiedBy>
  <cp:lastPrinted>2017-08-16T21:21:16Z</cp:lastPrinted>
  <dcterms:created xsi:type="dcterms:W3CDTF">2013-04-16T20:38:08Z</dcterms:created>
  <dcterms:modified xsi:type="dcterms:W3CDTF">2019-02-17T22:36:57Z</dcterms:modified>
</cp:coreProperties>
</file>